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Code\lien_team\"/>
    </mc:Choice>
  </mc:AlternateContent>
  <xr:revisionPtr revIDLastSave="0" documentId="8_{8643D440-6E80-4F96-93B0-157F122306AD}" xr6:coauthVersionLast="47" xr6:coauthVersionMax="47" xr10:uidLastSave="{00000000-0000-0000-0000-000000000000}"/>
  <bookViews>
    <workbookView xWindow="-108" yWindow="-108" windowWidth="23256" windowHeight="12456" activeTab="1" xr2:uid="{4BDC3621-E526-4605-B905-3DCBD581A766}"/>
  </bookViews>
  <sheets>
    <sheet name="Merged" sheetId="7" r:id="rId1"/>
    <sheet name="GoldPrice" sheetId="4" r:id="rId2"/>
    <sheet name="Quaterly" sheetId="3" r:id="rId3"/>
    <sheet name="Monthly" sheetId="1" r:id="rId4"/>
    <sheet name="Daily" sheetId="6" r:id="rId5"/>
  </sheets>
  <definedNames>
    <definedName name="_xlnm._FilterDatabase" localSheetId="4" hidden="1">Daily!$B$1:$G$4016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15" i="4" l="1"/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2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F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N3536" i="7"/>
  <c r="N3537" i="7"/>
  <c r="N3538" i="7"/>
  <c r="N3539" i="7"/>
  <c r="N3540" i="7"/>
  <c r="N3541" i="7"/>
  <c r="N3542" i="7"/>
  <c r="N3543" i="7"/>
  <c r="N3544" i="7"/>
  <c r="N3545" i="7"/>
  <c r="N3546" i="7"/>
  <c r="N3547" i="7"/>
  <c r="N3548" i="7"/>
  <c r="N3549" i="7"/>
  <c r="N3550" i="7"/>
  <c r="N3551" i="7"/>
  <c r="N3552" i="7"/>
  <c r="N3553" i="7"/>
  <c r="N3554" i="7"/>
  <c r="N3555" i="7"/>
  <c r="N3556" i="7"/>
  <c r="N3557" i="7"/>
  <c r="N3558" i="7"/>
  <c r="N3559" i="7"/>
  <c r="N3560" i="7"/>
  <c r="N3561" i="7"/>
  <c r="N3562" i="7"/>
  <c r="N3563" i="7"/>
  <c r="N3564" i="7"/>
  <c r="N3565" i="7"/>
  <c r="N3566" i="7"/>
  <c r="N3567" i="7"/>
  <c r="N3568" i="7"/>
  <c r="N3569" i="7"/>
  <c r="N3570" i="7"/>
  <c r="N3571" i="7"/>
  <c r="N3572" i="7"/>
  <c r="N3573" i="7"/>
  <c r="N3574" i="7"/>
  <c r="N3575" i="7"/>
  <c r="N3576" i="7"/>
  <c r="N3577" i="7"/>
  <c r="N3578" i="7"/>
  <c r="N3579" i="7"/>
  <c r="N3580" i="7"/>
  <c r="N3581" i="7"/>
  <c r="N3582" i="7"/>
  <c r="N3583" i="7"/>
  <c r="N3584" i="7"/>
  <c r="N3585" i="7"/>
  <c r="N3586" i="7"/>
  <c r="N3587" i="7"/>
  <c r="N3588" i="7"/>
  <c r="N3589" i="7"/>
  <c r="N3590" i="7"/>
  <c r="N3591" i="7"/>
  <c r="N3592" i="7"/>
  <c r="N3593" i="7"/>
  <c r="N3594" i="7"/>
  <c r="N3595" i="7"/>
  <c r="N3596" i="7"/>
  <c r="N3597" i="7"/>
  <c r="N3598" i="7"/>
  <c r="N3599" i="7"/>
  <c r="N3600" i="7"/>
  <c r="N3601" i="7"/>
  <c r="N3602" i="7"/>
  <c r="N3603" i="7"/>
  <c r="N3604" i="7"/>
  <c r="N3605" i="7"/>
  <c r="N3606" i="7"/>
  <c r="N3607" i="7"/>
  <c r="N3608" i="7"/>
  <c r="N3609" i="7"/>
  <c r="N3610" i="7"/>
  <c r="N3611" i="7"/>
  <c r="N3612" i="7"/>
  <c r="N3613" i="7"/>
  <c r="N3614" i="7"/>
  <c r="N3615" i="7"/>
  <c r="N3616" i="7"/>
  <c r="N3617" i="7"/>
  <c r="N3618" i="7"/>
  <c r="N3619" i="7"/>
  <c r="N3620" i="7"/>
  <c r="N3621" i="7"/>
  <c r="N3622" i="7"/>
  <c r="N3623" i="7"/>
  <c r="N3624" i="7"/>
  <c r="N3625" i="7"/>
  <c r="N3626" i="7"/>
  <c r="N3627" i="7"/>
  <c r="N3628" i="7"/>
  <c r="N3629" i="7"/>
  <c r="N3630" i="7"/>
  <c r="N3631" i="7"/>
  <c r="N3632" i="7"/>
  <c r="N3633" i="7"/>
  <c r="N3634" i="7"/>
  <c r="N3635" i="7"/>
  <c r="N3636" i="7"/>
  <c r="N3637" i="7"/>
  <c r="N3638" i="7"/>
  <c r="N3639" i="7"/>
  <c r="N3640" i="7"/>
  <c r="N3641" i="7"/>
  <c r="N3642" i="7"/>
  <c r="N3643" i="7"/>
  <c r="N3644" i="7"/>
  <c r="N3645" i="7"/>
  <c r="N3646" i="7"/>
  <c r="N3647" i="7"/>
  <c r="N3648" i="7"/>
  <c r="N3649" i="7"/>
  <c r="N3650" i="7"/>
  <c r="N3651" i="7"/>
  <c r="N3652" i="7"/>
  <c r="N3653" i="7"/>
  <c r="N3654" i="7"/>
  <c r="N3655" i="7"/>
  <c r="N3656" i="7"/>
  <c r="N3657" i="7"/>
  <c r="N3658" i="7"/>
  <c r="N3659" i="7"/>
  <c r="N3660" i="7"/>
  <c r="N3661" i="7"/>
  <c r="N3662" i="7"/>
  <c r="N3663" i="7"/>
  <c r="N3664" i="7"/>
  <c r="N3665" i="7"/>
  <c r="N3666" i="7"/>
  <c r="N3667" i="7"/>
  <c r="N3668" i="7"/>
  <c r="N3669" i="7"/>
  <c r="N3670" i="7"/>
  <c r="N3671" i="7"/>
  <c r="N3672" i="7"/>
  <c r="N3673" i="7"/>
  <c r="N3674" i="7"/>
  <c r="N3675" i="7"/>
  <c r="N3676" i="7"/>
  <c r="N3677" i="7"/>
  <c r="N3678" i="7"/>
  <c r="N3679" i="7"/>
  <c r="N3680" i="7"/>
  <c r="N3681" i="7"/>
  <c r="N3682" i="7"/>
  <c r="N3683" i="7"/>
  <c r="N3684" i="7"/>
  <c r="N3685" i="7"/>
  <c r="N3686" i="7"/>
  <c r="N3687" i="7"/>
  <c r="N3688" i="7"/>
  <c r="N3689" i="7"/>
  <c r="N3690" i="7"/>
  <c r="N3691" i="7"/>
  <c r="N3692" i="7"/>
  <c r="N3693" i="7"/>
  <c r="N3694" i="7"/>
  <c r="N3695" i="7"/>
  <c r="N3696" i="7"/>
  <c r="N3697" i="7"/>
  <c r="N3698" i="7"/>
  <c r="N3699" i="7"/>
  <c r="N3700" i="7"/>
  <c r="N3701" i="7"/>
  <c r="N3702" i="7"/>
  <c r="N3703" i="7"/>
  <c r="N3704" i="7"/>
  <c r="N3705" i="7"/>
  <c r="N3706" i="7"/>
  <c r="N3707" i="7"/>
  <c r="N3708" i="7"/>
  <c r="N3709" i="7"/>
  <c r="N3710" i="7"/>
  <c r="N3711" i="7"/>
  <c r="N3712" i="7"/>
  <c r="N3713" i="7"/>
  <c r="N3714" i="7"/>
  <c r="N3715" i="7"/>
  <c r="N3716" i="7"/>
  <c r="N3717" i="7"/>
  <c r="N3718" i="7"/>
  <c r="N3719" i="7"/>
  <c r="N3720" i="7"/>
  <c r="N3721" i="7"/>
  <c r="N3722" i="7"/>
  <c r="N3723" i="7"/>
  <c r="N3724" i="7"/>
  <c r="N3725" i="7"/>
  <c r="N3726" i="7"/>
  <c r="N3727" i="7"/>
  <c r="N3728" i="7"/>
  <c r="N3729" i="7"/>
  <c r="N3730" i="7"/>
  <c r="N3731" i="7"/>
  <c r="N3732" i="7"/>
  <c r="N3733" i="7"/>
  <c r="N3734" i="7"/>
  <c r="N3735" i="7"/>
  <c r="N3736" i="7"/>
  <c r="N3737" i="7"/>
  <c r="N3738" i="7"/>
  <c r="N3739" i="7"/>
  <c r="N3740" i="7"/>
  <c r="N3741" i="7"/>
  <c r="N3742" i="7"/>
  <c r="N3743" i="7"/>
  <c r="N3744" i="7"/>
  <c r="N3745" i="7"/>
  <c r="N3746" i="7"/>
  <c r="N3747" i="7"/>
  <c r="N3748" i="7"/>
  <c r="N3749" i="7"/>
  <c r="N3750" i="7"/>
  <c r="N3751" i="7"/>
  <c r="N3752" i="7"/>
  <c r="N3753" i="7"/>
  <c r="N3754" i="7"/>
  <c r="N3755" i="7"/>
  <c r="N3756" i="7"/>
  <c r="N3757" i="7"/>
  <c r="N3758" i="7"/>
  <c r="N3759" i="7"/>
  <c r="N3760" i="7"/>
  <c r="N3761" i="7"/>
  <c r="N3762" i="7"/>
  <c r="N3763" i="7"/>
  <c r="N3764" i="7"/>
  <c r="N3765" i="7"/>
  <c r="N3766" i="7"/>
  <c r="N3767" i="7"/>
  <c r="N3768" i="7"/>
  <c r="N3769" i="7"/>
  <c r="N3770" i="7"/>
  <c r="N3771" i="7"/>
  <c r="N3772" i="7"/>
  <c r="N3773" i="7"/>
  <c r="N3774" i="7"/>
  <c r="N3775" i="7"/>
  <c r="N3776" i="7"/>
  <c r="N3777" i="7"/>
  <c r="N3778" i="7"/>
  <c r="N3779" i="7"/>
  <c r="N3780" i="7"/>
  <c r="N3781" i="7"/>
  <c r="N3782" i="7"/>
  <c r="N3783" i="7"/>
  <c r="N3784" i="7"/>
  <c r="N3785" i="7"/>
  <c r="N3786" i="7"/>
  <c r="N3787" i="7"/>
  <c r="N3788" i="7"/>
  <c r="N3789" i="7"/>
  <c r="N3790" i="7"/>
  <c r="N3791" i="7"/>
  <c r="N3792" i="7"/>
  <c r="N3793" i="7"/>
  <c r="N3794" i="7"/>
  <c r="N3795" i="7"/>
  <c r="N3796" i="7"/>
  <c r="N3797" i="7"/>
  <c r="N3798" i="7"/>
  <c r="N3799" i="7"/>
  <c r="N3800" i="7"/>
  <c r="N3801" i="7"/>
  <c r="N3802" i="7"/>
  <c r="N3803" i="7"/>
  <c r="N3804" i="7"/>
  <c r="N3805" i="7"/>
  <c r="N3806" i="7"/>
  <c r="N3807" i="7"/>
  <c r="N3808" i="7"/>
  <c r="N3809" i="7"/>
  <c r="N3810" i="7"/>
  <c r="N3811" i="7"/>
  <c r="N3812" i="7"/>
  <c r="N3813" i="7"/>
  <c r="N3814" i="7"/>
  <c r="N3815" i="7"/>
  <c r="N3816" i="7"/>
  <c r="N3817" i="7"/>
  <c r="N3818" i="7"/>
  <c r="N3819" i="7"/>
  <c r="N3820" i="7"/>
  <c r="N3821" i="7"/>
  <c r="N3822" i="7"/>
  <c r="N3823" i="7"/>
  <c r="N3824" i="7"/>
  <c r="N3825" i="7"/>
  <c r="N3826" i="7"/>
  <c r="N3827" i="7"/>
  <c r="N3828" i="7"/>
  <c r="N3829" i="7"/>
  <c r="N3830" i="7"/>
  <c r="N3831" i="7"/>
  <c r="N3832" i="7"/>
  <c r="N3833" i="7"/>
  <c r="N3834" i="7"/>
  <c r="N3835" i="7"/>
  <c r="N3836" i="7"/>
  <c r="N3837" i="7"/>
  <c r="N3838" i="7"/>
  <c r="N3839" i="7"/>
  <c r="N3840" i="7"/>
  <c r="N3841" i="7"/>
  <c r="N3842" i="7"/>
  <c r="N3843" i="7"/>
  <c r="N3844" i="7"/>
  <c r="N3845" i="7"/>
  <c r="N3846" i="7"/>
  <c r="N3847" i="7"/>
  <c r="N3848" i="7"/>
  <c r="N3849" i="7"/>
  <c r="N3850" i="7"/>
  <c r="N3851" i="7"/>
  <c r="N3852" i="7"/>
  <c r="N3853" i="7"/>
  <c r="N3854" i="7"/>
  <c r="N3855" i="7"/>
  <c r="N3856" i="7"/>
  <c r="N3857" i="7"/>
  <c r="N3858" i="7"/>
  <c r="N3859" i="7"/>
  <c r="N3860" i="7"/>
  <c r="N3861" i="7"/>
  <c r="N3862" i="7"/>
  <c r="N3863" i="7"/>
  <c r="N3864" i="7"/>
  <c r="N3865" i="7"/>
  <c r="N3866" i="7"/>
  <c r="N3867" i="7"/>
  <c r="N3868" i="7"/>
  <c r="N3869" i="7"/>
  <c r="N3870" i="7"/>
  <c r="N3871" i="7"/>
  <c r="N3872" i="7"/>
  <c r="N3873" i="7"/>
  <c r="N3874" i="7"/>
  <c r="N3875" i="7"/>
  <c r="N3876" i="7"/>
  <c r="N3877" i="7"/>
  <c r="N3878" i="7"/>
  <c r="N3879" i="7"/>
  <c r="N3880" i="7"/>
  <c r="N3881" i="7"/>
  <c r="N3882" i="7"/>
  <c r="N3883" i="7"/>
  <c r="N3884" i="7"/>
  <c r="N3885" i="7"/>
  <c r="N3886" i="7"/>
  <c r="N3887" i="7"/>
  <c r="N3888" i="7"/>
  <c r="N3889" i="7"/>
  <c r="N3890" i="7"/>
  <c r="N3891" i="7"/>
  <c r="N3892" i="7"/>
  <c r="N3893" i="7"/>
  <c r="N3894" i="7"/>
  <c r="N3895" i="7"/>
  <c r="N3896" i="7"/>
  <c r="N3897" i="7"/>
  <c r="N3898" i="7"/>
  <c r="N3899" i="7"/>
  <c r="N3900" i="7"/>
  <c r="N3901" i="7"/>
  <c r="N3902" i="7"/>
  <c r="N3903" i="7"/>
  <c r="N3904" i="7"/>
  <c r="N3905" i="7"/>
  <c r="N3906" i="7"/>
  <c r="N3907" i="7"/>
  <c r="N3908" i="7"/>
  <c r="N3909" i="7"/>
  <c r="N3910" i="7"/>
  <c r="N3911" i="7"/>
  <c r="N3912" i="7"/>
  <c r="N3913" i="7"/>
  <c r="N3914" i="7"/>
  <c r="N3915" i="7"/>
  <c r="N3916" i="7"/>
  <c r="N3917" i="7"/>
  <c r="N3918" i="7"/>
  <c r="N3919" i="7"/>
  <c r="N3920" i="7"/>
  <c r="N3921" i="7"/>
  <c r="N3922" i="7"/>
  <c r="N3923" i="7"/>
  <c r="N3924" i="7"/>
  <c r="N3925" i="7"/>
  <c r="N3926" i="7"/>
  <c r="N3927" i="7"/>
  <c r="N3928" i="7"/>
  <c r="N3929" i="7"/>
  <c r="N3930" i="7"/>
  <c r="N3931" i="7"/>
  <c r="N3932" i="7"/>
  <c r="N3933" i="7"/>
  <c r="N3934" i="7"/>
  <c r="N3935" i="7"/>
  <c r="N3936" i="7"/>
  <c r="N3937" i="7"/>
  <c r="N3938" i="7"/>
  <c r="N3939" i="7"/>
  <c r="N3940" i="7"/>
  <c r="N3941" i="7"/>
  <c r="N3942" i="7"/>
  <c r="N3943" i="7"/>
  <c r="N3944" i="7"/>
  <c r="N3945" i="7"/>
  <c r="N3946" i="7"/>
  <c r="N3947" i="7"/>
  <c r="N3948" i="7"/>
  <c r="N3949" i="7"/>
  <c r="N3950" i="7"/>
  <c r="N3951" i="7"/>
  <c r="N3952" i="7"/>
  <c r="N3953" i="7"/>
  <c r="N3954" i="7"/>
  <c r="N3955" i="7"/>
  <c r="N3956" i="7"/>
  <c r="N3957" i="7"/>
  <c r="N3958" i="7"/>
  <c r="N3959" i="7"/>
  <c r="N3960" i="7"/>
  <c r="N3961" i="7"/>
  <c r="N3962" i="7"/>
  <c r="N3963" i="7"/>
  <c r="N3964" i="7"/>
  <c r="N3965" i="7"/>
  <c r="N3966" i="7"/>
  <c r="N3967" i="7"/>
  <c r="N3968" i="7"/>
  <c r="N3969" i="7"/>
  <c r="N3970" i="7"/>
  <c r="N3971" i="7"/>
  <c r="N3972" i="7"/>
  <c r="N3973" i="7"/>
  <c r="N3974" i="7"/>
  <c r="N3975" i="7"/>
  <c r="N3976" i="7"/>
  <c r="N3977" i="7"/>
  <c r="N3978" i="7"/>
  <c r="N3979" i="7"/>
  <c r="N3980" i="7"/>
  <c r="N3981" i="7"/>
  <c r="N3982" i="7"/>
  <c r="N3983" i="7"/>
  <c r="N3984" i="7"/>
  <c r="N3985" i="7"/>
  <c r="N3986" i="7"/>
  <c r="N3987" i="7"/>
  <c r="N3988" i="7"/>
  <c r="N3989" i="7"/>
  <c r="N3990" i="7"/>
  <c r="N3991" i="7"/>
  <c r="N3992" i="7"/>
  <c r="N3993" i="7"/>
  <c r="N3994" i="7"/>
  <c r="N3995" i="7"/>
  <c r="N3996" i="7"/>
  <c r="N3997" i="7"/>
  <c r="N3998" i="7"/>
  <c r="N3999" i="7"/>
  <c r="N4000" i="7"/>
  <c r="N4001" i="7"/>
  <c r="N4002" i="7"/>
  <c r="N4003" i="7"/>
  <c r="N4004" i="7"/>
  <c r="N4005" i="7"/>
  <c r="N4006" i="7"/>
  <c r="N4007" i="7"/>
  <c r="N4008" i="7"/>
  <c r="N4009" i="7"/>
  <c r="N4010" i="7"/>
  <c r="N4011" i="7"/>
  <c r="N4012" i="7"/>
  <c r="N4013" i="7"/>
  <c r="N4014" i="7"/>
  <c r="N4015" i="7"/>
  <c r="N4016" i="7"/>
  <c r="N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2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K2" i="7"/>
  <c r="H4016" i="6"/>
  <c r="F4016" i="6"/>
  <c r="D4016" i="6"/>
  <c r="E63" i="3"/>
  <c r="J187" i="1"/>
  <c r="J186" i="1"/>
  <c r="H187" i="1"/>
  <c r="H186" i="1"/>
  <c r="F187" i="1"/>
  <c r="D187" i="1"/>
  <c r="D186" i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56" i="7" s="1"/>
  <c r="F3963" i="4"/>
  <c r="F3964" i="4"/>
  <c r="F3965" i="4"/>
  <c r="F3966" i="4"/>
  <c r="F3967" i="4"/>
  <c r="F3968" i="4"/>
  <c r="F50" i="7" s="1"/>
  <c r="F3969" i="4"/>
  <c r="F3970" i="4"/>
  <c r="F3971" i="4"/>
  <c r="F3972" i="4"/>
  <c r="F3973" i="4"/>
  <c r="F3974" i="4"/>
  <c r="F44" i="7" s="1"/>
  <c r="F3975" i="4"/>
  <c r="F3976" i="4"/>
  <c r="F3977" i="4"/>
  <c r="F3978" i="4"/>
  <c r="F3979" i="4"/>
  <c r="F3980" i="4"/>
  <c r="F38" i="7" s="1"/>
  <c r="F3981" i="4"/>
  <c r="F3982" i="4"/>
  <c r="F3983" i="4"/>
  <c r="F3984" i="4"/>
  <c r="F3985" i="4"/>
  <c r="F3986" i="4"/>
  <c r="F32" i="7" s="1"/>
  <c r="F3987" i="4"/>
  <c r="F3988" i="4"/>
  <c r="F3989" i="4"/>
  <c r="F3990" i="4"/>
  <c r="F3991" i="4"/>
  <c r="F3992" i="4"/>
  <c r="F26" i="7" s="1"/>
  <c r="F3993" i="4"/>
  <c r="F3994" i="4"/>
  <c r="F3995" i="4"/>
  <c r="F3996" i="4"/>
  <c r="F3997" i="4"/>
  <c r="F3998" i="4"/>
  <c r="F20" i="7" s="1"/>
  <c r="F3999" i="4"/>
  <c r="F4000" i="4"/>
  <c r="F4001" i="4"/>
  <c r="F4002" i="4"/>
  <c r="F4003" i="4"/>
  <c r="F4004" i="4"/>
  <c r="F14" i="7" s="1"/>
  <c r="F4005" i="4"/>
  <c r="F4006" i="4"/>
  <c r="F4007" i="4"/>
  <c r="F4008" i="4"/>
  <c r="F4009" i="4"/>
  <c r="F4010" i="4"/>
  <c r="F8" i="7" s="1"/>
  <c r="F4011" i="4"/>
  <c r="F4012" i="4"/>
  <c r="F4013" i="4"/>
  <c r="F4014" i="4"/>
  <c r="F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" i="3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K109" i="7" s="1"/>
  <c r="F183" i="1"/>
  <c r="F184" i="1"/>
  <c r="F185" i="1"/>
  <c r="F18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2" i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10" i="7"/>
  <c r="K111" i="7"/>
  <c r="K112" i="7"/>
  <c r="K113" i="7"/>
  <c r="K114" i="7"/>
  <c r="K116" i="7"/>
  <c r="K117" i="7"/>
  <c r="K118" i="7"/>
  <c r="K119" i="7"/>
  <c r="K120" i="7"/>
  <c r="K122" i="7"/>
  <c r="K123" i="7"/>
  <c r="K124" i="7"/>
  <c r="K125" i="7"/>
  <c r="K126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F3" i="7"/>
  <c r="F4" i="7"/>
  <c r="F5" i="7"/>
  <c r="F6" i="7"/>
  <c r="F7" i="7"/>
  <c r="F9" i="7"/>
  <c r="F10" i="7"/>
  <c r="F11" i="7"/>
  <c r="F12" i="7"/>
  <c r="F13" i="7"/>
  <c r="F15" i="7"/>
  <c r="F16" i="7"/>
  <c r="F17" i="7"/>
  <c r="F18" i="7"/>
  <c r="F19" i="7"/>
  <c r="F21" i="7"/>
  <c r="F22" i="7"/>
  <c r="F23" i="7"/>
  <c r="F24" i="7"/>
  <c r="F25" i="7"/>
  <c r="F27" i="7"/>
  <c r="F28" i="7"/>
  <c r="F29" i="7"/>
  <c r="F30" i="7"/>
  <c r="F31" i="7"/>
  <c r="F33" i="7"/>
  <c r="F34" i="7"/>
  <c r="F35" i="7"/>
  <c r="F36" i="7"/>
  <c r="F37" i="7"/>
  <c r="F39" i="7"/>
  <c r="F40" i="7"/>
  <c r="F41" i="7"/>
  <c r="F42" i="7"/>
  <c r="F43" i="7"/>
  <c r="F45" i="7"/>
  <c r="F46" i="7"/>
  <c r="F47" i="7"/>
  <c r="F48" i="7"/>
  <c r="F49" i="7"/>
  <c r="F51" i="7"/>
  <c r="F52" i="7"/>
  <c r="F53" i="7"/>
  <c r="F54" i="7"/>
  <c r="F55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C2" i="7"/>
  <c r="B2" i="7" s="1"/>
  <c r="D2" i="7"/>
  <c r="D4016" i="7"/>
  <c r="C4016" i="7"/>
  <c r="B4016" i="7" s="1"/>
  <c r="D4015" i="7"/>
  <c r="C4015" i="7"/>
  <c r="B4015" i="7"/>
  <c r="D4014" i="7"/>
  <c r="C4014" i="7"/>
  <c r="B4014" i="7"/>
  <c r="D4013" i="7"/>
  <c r="C4013" i="7"/>
  <c r="B4013" i="7"/>
  <c r="D4012" i="7"/>
  <c r="C4012" i="7"/>
  <c r="B4012" i="7"/>
  <c r="D4011" i="7"/>
  <c r="C4011" i="7"/>
  <c r="B4011" i="7"/>
  <c r="D4010" i="7"/>
  <c r="C4010" i="7"/>
  <c r="B4010" i="7"/>
  <c r="D4009" i="7"/>
  <c r="C4009" i="7"/>
  <c r="B4009" i="7"/>
  <c r="D4008" i="7"/>
  <c r="C4008" i="7"/>
  <c r="B4008" i="7"/>
  <c r="D4007" i="7"/>
  <c r="C4007" i="7"/>
  <c r="B4007" i="7"/>
  <c r="D4006" i="7"/>
  <c r="C4006" i="7"/>
  <c r="B4006" i="7"/>
  <c r="D4005" i="7"/>
  <c r="C4005" i="7"/>
  <c r="B4005" i="7"/>
  <c r="D4004" i="7"/>
  <c r="C4004" i="7"/>
  <c r="B4004" i="7"/>
  <c r="D4003" i="7"/>
  <c r="C4003" i="7"/>
  <c r="B4003" i="7"/>
  <c r="D4002" i="7"/>
  <c r="C4002" i="7"/>
  <c r="B4002" i="7"/>
  <c r="D4001" i="7"/>
  <c r="C4001" i="7"/>
  <c r="B4001" i="7"/>
  <c r="D4000" i="7"/>
  <c r="C4000" i="7"/>
  <c r="B4000" i="7"/>
  <c r="D3999" i="7"/>
  <c r="C3999" i="7"/>
  <c r="B3999" i="7"/>
  <c r="D3998" i="7"/>
  <c r="C3998" i="7"/>
  <c r="B3998" i="7"/>
  <c r="D3997" i="7"/>
  <c r="C3997" i="7"/>
  <c r="B3997" i="7"/>
  <c r="D3996" i="7"/>
  <c r="C3996" i="7"/>
  <c r="B3996" i="7"/>
  <c r="D3995" i="7"/>
  <c r="C3995" i="7"/>
  <c r="B3995" i="7"/>
  <c r="D3994" i="7"/>
  <c r="C3994" i="7"/>
  <c r="B3994" i="7"/>
  <c r="D3993" i="7"/>
  <c r="C3993" i="7"/>
  <c r="B3993" i="7"/>
  <c r="D3992" i="7"/>
  <c r="C3992" i="7"/>
  <c r="B3992" i="7"/>
  <c r="D3991" i="7"/>
  <c r="C3991" i="7"/>
  <c r="B3991" i="7"/>
  <c r="D3990" i="7"/>
  <c r="C3990" i="7"/>
  <c r="B3990" i="7"/>
  <c r="D3989" i="7"/>
  <c r="C3989" i="7"/>
  <c r="B3989" i="7"/>
  <c r="D3988" i="7"/>
  <c r="C3988" i="7"/>
  <c r="B3988" i="7"/>
  <c r="D3987" i="7"/>
  <c r="C3987" i="7"/>
  <c r="B3987" i="7"/>
  <c r="D3986" i="7"/>
  <c r="C3986" i="7"/>
  <c r="B3986" i="7"/>
  <c r="D3985" i="7"/>
  <c r="C3985" i="7"/>
  <c r="B3985" i="7"/>
  <c r="D3984" i="7"/>
  <c r="C3984" i="7"/>
  <c r="B3984" i="7"/>
  <c r="D3983" i="7"/>
  <c r="C3983" i="7"/>
  <c r="B3983" i="7"/>
  <c r="D3982" i="7"/>
  <c r="C3982" i="7"/>
  <c r="B3982" i="7"/>
  <c r="D3981" i="7"/>
  <c r="C3981" i="7"/>
  <c r="B3981" i="7"/>
  <c r="D3980" i="7"/>
  <c r="C3980" i="7"/>
  <c r="B3980" i="7"/>
  <c r="D3979" i="7"/>
  <c r="C3979" i="7"/>
  <c r="B3979" i="7"/>
  <c r="D3978" i="7"/>
  <c r="C3978" i="7"/>
  <c r="B3978" i="7"/>
  <c r="D3977" i="7"/>
  <c r="C3977" i="7"/>
  <c r="B3977" i="7"/>
  <c r="D3976" i="7"/>
  <c r="C3976" i="7"/>
  <c r="B3976" i="7"/>
  <c r="D3975" i="7"/>
  <c r="C3975" i="7"/>
  <c r="B3975" i="7"/>
  <c r="D3974" i="7"/>
  <c r="C3974" i="7"/>
  <c r="B3974" i="7"/>
  <c r="D3973" i="7"/>
  <c r="C3973" i="7"/>
  <c r="B3973" i="7"/>
  <c r="D3972" i="7"/>
  <c r="C3972" i="7"/>
  <c r="B3972" i="7"/>
  <c r="D3971" i="7"/>
  <c r="C3971" i="7"/>
  <c r="B3971" i="7"/>
  <c r="D3970" i="7"/>
  <c r="C3970" i="7"/>
  <c r="B3970" i="7"/>
  <c r="D3969" i="7"/>
  <c r="C3969" i="7"/>
  <c r="B3969" i="7"/>
  <c r="D3968" i="7"/>
  <c r="C3968" i="7"/>
  <c r="B3968" i="7"/>
  <c r="D3967" i="7"/>
  <c r="C3967" i="7"/>
  <c r="B3967" i="7"/>
  <c r="D3966" i="7"/>
  <c r="C3966" i="7"/>
  <c r="B3966" i="7"/>
  <c r="D3965" i="7"/>
  <c r="C3965" i="7"/>
  <c r="B3965" i="7"/>
  <c r="D3964" i="7"/>
  <c r="C3964" i="7"/>
  <c r="B3964" i="7"/>
  <c r="D3963" i="7"/>
  <c r="C3963" i="7"/>
  <c r="B3963" i="7"/>
  <c r="D3962" i="7"/>
  <c r="C3962" i="7"/>
  <c r="B3962" i="7"/>
  <c r="D3961" i="7"/>
  <c r="C3961" i="7"/>
  <c r="B3961" i="7"/>
  <c r="D3960" i="7"/>
  <c r="C3960" i="7"/>
  <c r="B3960" i="7"/>
  <c r="D3959" i="7"/>
  <c r="C3959" i="7"/>
  <c r="B3959" i="7"/>
  <c r="D3958" i="7"/>
  <c r="C3958" i="7"/>
  <c r="B3958" i="7"/>
  <c r="D3957" i="7"/>
  <c r="C3957" i="7"/>
  <c r="B3957" i="7"/>
  <c r="D3956" i="7"/>
  <c r="C3956" i="7"/>
  <c r="B3956" i="7"/>
  <c r="D3955" i="7"/>
  <c r="C3955" i="7"/>
  <c r="B3955" i="7"/>
  <c r="D3954" i="7"/>
  <c r="C3954" i="7"/>
  <c r="B3954" i="7"/>
  <c r="D3953" i="7"/>
  <c r="C3953" i="7"/>
  <c r="B3953" i="7"/>
  <c r="D3952" i="7"/>
  <c r="C3952" i="7"/>
  <c r="B3952" i="7"/>
  <c r="D3951" i="7"/>
  <c r="C3951" i="7"/>
  <c r="B3951" i="7"/>
  <c r="D3950" i="7"/>
  <c r="C3950" i="7"/>
  <c r="B3950" i="7"/>
  <c r="D3949" i="7"/>
  <c r="C3949" i="7"/>
  <c r="B3949" i="7"/>
  <c r="D3948" i="7"/>
  <c r="C3948" i="7"/>
  <c r="B3948" i="7"/>
  <c r="D3947" i="7"/>
  <c r="C3947" i="7"/>
  <c r="B3947" i="7"/>
  <c r="D3946" i="7"/>
  <c r="C3946" i="7"/>
  <c r="B3946" i="7"/>
  <c r="D3945" i="7"/>
  <c r="C3945" i="7"/>
  <c r="B3945" i="7"/>
  <c r="D3944" i="7"/>
  <c r="C3944" i="7"/>
  <c r="B3944" i="7"/>
  <c r="D3943" i="7"/>
  <c r="C3943" i="7"/>
  <c r="B3943" i="7"/>
  <c r="D3942" i="7"/>
  <c r="C3942" i="7"/>
  <c r="B3942" i="7"/>
  <c r="D3941" i="7"/>
  <c r="C3941" i="7"/>
  <c r="B3941" i="7"/>
  <c r="D3940" i="7"/>
  <c r="C3940" i="7"/>
  <c r="B3940" i="7"/>
  <c r="D3939" i="7"/>
  <c r="C3939" i="7"/>
  <c r="B3939" i="7"/>
  <c r="D3938" i="7"/>
  <c r="C3938" i="7"/>
  <c r="B3938" i="7"/>
  <c r="D3937" i="7"/>
  <c r="C3937" i="7"/>
  <c r="B3937" i="7"/>
  <c r="D3936" i="7"/>
  <c r="C3936" i="7"/>
  <c r="B3936" i="7"/>
  <c r="D3935" i="7"/>
  <c r="C3935" i="7"/>
  <c r="B3935" i="7"/>
  <c r="D3934" i="7"/>
  <c r="C3934" i="7"/>
  <c r="B3934" i="7"/>
  <c r="D3933" i="7"/>
  <c r="C3933" i="7"/>
  <c r="B3933" i="7"/>
  <c r="D3932" i="7"/>
  <c r="C3932" i="7"/>
  <c r="B3932" i="7"/>
  <c r="D3931" i="7"/>
  <c r="C3931" i="7"/>
  <c r="B3931" i="7"/>
  <c r="D3930" i="7"/>
  <c r="C3930" i="7"/>
  <c r="B3930" i="7"/>
  <c r="D3929" i="7"/>
  <c r="C3929" i="7"/>
  <c r="B3929" i="7"/>
  <c r="D3928" i="7"/>
  <c r="C3928" i="7"/>
  <c r="B3928" i="7"/>
  <c r="D3927" i="7"/>
  <c r="C3927" i="7"/>
  <c r="B3927" i="7"/>
  <c r="D3926" i="7"/>
  <c r="C3926" i="7"/>
  <c r="B3926" i="7"/>
  <c r="D3925" i="7"/>
  <c r="C3925" i="7"/>
  <c r="B3925" i="7"/>
  <c r="D3924" i="7"/>
  <c r="C3924" i="7"/>
  <c r="B3924" i="7"/>
  <c r="D3923" i="7"/>
  <c r="C3923" i="7"/>
  <c r="B3923" i="7"/>
  <c r="D3922" i="7"/>
  <c r="C3922" i="7"/>
  <c r="B3922" i="7"/>
  <c r="D3921" i="7"/>
  <c r="C3921" i="7"/>
  <c r="B3921" i="7"/>
  <c r="D3920" i="7"/>
  <c r="C3920" i="7"/>
  <c r="B3920" i="7"/>
  <c r="D3919" i="7"/>
  <c r="C3919" i="7"/>
  <c r="B3919" i="7"/>
  <c r="D3918" i="7"/>
  <c r="C3918" i="7"/>
  <c r="B3918" i="7"/>
  <c r="D3917" i="7"/>
  <c r="C3917" i="7"/>
  <c r="B3917" i="7"/>
  <c r="D3916" i="7"/>
  <c r="C3916" i="7"/>
  <c r="B3916" i="7"/>
  <c r="D3915" i="7"/>
  <c r="C3915" i="7"/>
  <c r="B3915" i="7"/>
  <c r="D3914" i="7"/>
  <c r="C3914" i="7"/>
  <c r="B3914" i="7"/>
  <c r="D3913" i="7"/>
  <c r="C3913" i="7"/>
  <c r="B3913" i="7"/>
  <c r="D3912" i="7"/>
  <c r="C3912" i="7"/>
  <c r="B3912" i="7"/>
  <c r="D3911" i="7"/>
  <c r="C3911" i="7"/>
  <c r="B3911" i="7"/>
  <c r="D3910" i="7"/>
  <c r="C3910" i="7"/>
  <c r="B3910" i="7"/>
  <c r="D3909" i="7"/>
  <c r="C3909" i="7"/>
  <c r="B3909" i="7"/>
  <c r="D3908" i="7"/>
  <c r="C3908" i="7"/>
  <c r="B3908" i="7"/>
  <c r="D3907" i="7"/>
  <c r="C3907" i="7"/>
  <c r="B3907" i="7"/>
  <c r="D3906" i="7"/>
  <c r="C3906" i="7"/>
  <c r="B3906" i="7"/>
  <c r="D3905" i="7"/>
  <c r="C3905" i="7"/>
  <c r="B3905" i="7"/>
  <c r="D3904" i="7"/>
  <c r="C3904" i="7"/>
  <c r="B3904" i="7"/>
  <c r="D3903" i="7"/>
  <c r="C3903" i="7"/>
  <c r="B3903" i="7"/>
  <c r="D3902" i="7"/>
  <c r="C3902" i="7"/>
  <c r="B3902" i="7"/>
  <c r="D3901" i="7"/>
  <c r="C3901" i="7"/>
  <c r="B3901" i="7"/>
  <c r="D3900" i="7"/>
  <c r="C3900" i="7"/>
  <c r="B3900" i="7"/>
  <c r="D3899" i="7"/>
  <c r="C3899" i="7"/>
  <c r="B3899" i="7"/>
  <c r="D3898" i="7"/>
  <c r="C3898" i="7"/>
  <c r="B3898" i="7"/>
  <c r="D3897" i="7"/>
  <c r="C3897" i="7"/>
  <c r="B3897" i="7"/>
  <c r="D3896" i="7"/>
  <c r="C3896" i="7"/>
  <c r="B3896" i="7"/>
  <c r="D3895" i="7"/>
  <c r="C3895" i="7"/>
  <c r="B3895" i="7"/>
  <c r="D3894" i="7"/>
  <c r="C3894" i="7"/>
  <c r="B3894" i="7"/>
  <c r="D3893" i="7"/>
  <c r="C3893" i="7"/>
  <c r="B3893" i="7"/>
  <c r="D3892" i="7"/>
  <c r="C3892" i="7"/>
  <c r="B3892" i="7"/>
  <c r="D3891" i="7"/>
  <c r="C3891" i="7"/>
  <c r="B3891" i="7"/>
  <c r="D3890" i="7"/>
  <c r="C3890" i="7"/>
  <c r="B3890" i="7"/>
  <c r="D3889" i="7"/>
  <c r="C3889" i="7"/>
  <c r="B3889" i="7"/>
  <c r="D3888" i="7"/>
  <c r="C3888" i="7"/>
  <c r="B3888" i="7"/>
  <c r="D3887" i="7"/>
  <c r="C3887" i="7"/>
  <c r="B3887" i="7"/>
  <c r="D3886" i="7"/>
  <c r="C3886" i="7"/>
  <c r="B3886" i="7"/>
  <c r="D3885" i="7"/>
  <c r="C3885" i="7"/>
  <c r="B3885" i="7"/>
  <c r="D3884" i="7"/>
  <c r="C3884" i="7"/>
  <c r="B3884" i="7"/>
  <c r="D3883" i="7"/>
  <c r="C3883" i="7"/>
  <c r="B3883" i="7"/>
  <c r="D3882" i="7"/>
  <c r="C3882" i="7"/>
  <c r="B3882" i="7"/>
  <c r="D3881" i="7"/>
  <c r="C3881" i="7"/>
  <c r="B3881" i="7"/>
  <c r="D3880" i="7"/>
  <c r="C3880" i="7"/>
  <c r="B3880" i="7"/>
  <c r="D3879" i="7"/>
  <c r="C3879" i="7"/>
  <c r="B3879" i="7"/>
  <c r="D3878" i="7"/>
  <c r="C3878" i="7"/>
  <c r="B3878" i="7"/>
  <c r="D3877" i="7"/>
  <c r="C3877" i="7"/>
  <c r="B3877" i="7"/>
  <c r="D3876" i="7"/>
  <c r="C3876" i="7"/>
  <c r="B3876" i="7"/>
  <c r="D3875" i="7"/>
  <c r="C3875" i="7"/>
  <c r="B3875" i="7"/>
  <c r="D3874" i="7"/>
  <c r="C3874" i="7"/>
  <c r="B3874" i="7"/>
  <c r="D3873" i="7"/>
  <c r="C3873" i="7"/>
  <c r="B3873" i="7"/>
  <c r="D3872" i="7"/>
  <c r="C3872" i="7"/>
  <c r="B3872" i="7"/>
  <c r="D3871" i="7"/>
  <c r="C3871" i="7"/>
  <c r="B3871" i="7"/>
  <c r="D3870" i="7"/>
  <c r="C3870" i="7"/>
  <c r="B3870" i="7"/>
  <c r="D3869" i="7"/>
  <c r="C3869" i="7"/>
  <c r="B3869" i="7"/>
  <c r="D3868" i="7"/>
  <c r="C3868" i="7"/>
  <c r="B3868" i="7"/>
  <c r="D3867" i="7"/>
  <c r="C3867" i="7"/>
  <c r="B3867" i="7"/>
  <c r="D3866" i="7"/>
  <c r="C3866" i="7"/>
  <c r="B3866" i="7"/>
  <c r="D3865" i="7"/>
  <c r="C3865" i="7"/>
  <c r="B3865" i="7"/>
  <c r="D3864" i="7"/>
  <c r="C3864" i="7"/>
  <c r="B3864" i="7"/>
  <c r="D3863" i="7"/>
  <c r="C3863" i="7"/>
  <c r="B3863" i="7"/>
  <c r="D3862" i="7"/>
  <c r="C3862" i="7"/>
  <c r="B3862" i="7"/>
  <c r="D3861" i="7"/>
  <c r="C3861" i="7"/>
  <c r="B3861" i="7"/>
  <c r="D3860" i="7"/>
  <c r="C3860" i="7"/>
  <c r="B3860" i="7"/>
  <c r="D3859" i="7"/>
  <c r="C3859" i="7"/>
  <c r="B3859" i="7"/>
  <c r="D3858" i="7"/>
  <c r="C3858" i="7"/>
  <c r="B3858" i="7"/>
  <c r="D3857" i="7"/>
  <c r="C3857" i="7"/>
  <c r="B3857" i="7"/>
  <c r="D3856" i="7"/>
  <c r="C3856" i="7"/>
  <c r="B3856" i="7"/>
  <c r="D3855" i="7"/>
  <c r="C3855" i="7"/>
  <c r="B3855" i="7"/>
  <c r="D3854" i="7"/>
  <c r="C3854" i="7"/>
  <c r="B3854" i="7"/>
  <c r="D3853" i="7"/>
  <c r="C3853" i="7"/>
  <c r="B3853" i="7"/>
  <c r="D3852" i="7"/>
  <c r="C3852" i="7"/>
  <c r="B3852" i="7"/>
  <c r="D3851" i="7"/>
  <c r="C3851" i="7"/>
  <c r="B3851" i="7"/>
  <c r="D3850" i="7"/>
  <c r="C3850" i="7"/>
  <c r="B3850" i="7"/>
  <c r="D3849" i="7"/>
  <c r="C3849" i="7"/>
  <c r="B3849" i="7"/>
  <c r="D3848" i="7"/>
  <c r="C3848" i="7"/>
  <c r="B3848" i="7"/>
  <c r="D3847" i="7"/>
  <c r="C3847" i="7"/>
  <c r="B3847" i="7"/>
  <c r="D3846" i="7"/>
  <c r="C3846" i="7"/>
  <c r="B3846" i="7"/>
  <c r="D3845" i="7"/>
  <c r="C3845" i="7"/>
  <c r="B3845" i="7"/>
  <c r="D3844" i="7"/>
  <c r="C3844" i="7"/>
  <c r="B3844" i="7"/>
  <c r="D3843" i="7"/>
  <c r="C3843" i="7"/>
  <c r="B3843" i="7"/>
  <c r="D3842" i="7"/>
  <c r="C3842" i="7"/>
  <c r="B3842" i="7"/>
  <c r="D3841" i="7"/>
  <c r="C3841" i="7"/>
  <c r="B3841" i="7"/>
  <c r="D3840" i="7"/>
  <c r="C3840" i="7"/>
  <c r="B3840" i="7"/>
  <c r="D3839" i="7"/>
  <c r="C3839" i="7"/>
  <c r="B3839" i="7"/>
  <c r="D3838" i="7"/>
  <c r="C3838" i="7"/>
  <c r="B3838" i="7"/>
  <c r="D3837" i="7"/>
  <c r="C3837" i="7"/>
  <c r="B3837" i="7"/>
  <c r="D3836" i="7"/>
  <c r="C3836" i="7"/>
  <c r="B3836" i="7"/>
  <c r="D3835" i="7"/>
  <c r="C3835" i="7"/>
  <c r="B3835" i="7"/>
  <c r="D3834" i="7"/>
  <c r="C3834" i="7"/>
  <c r="B3834" i="7"/>
  <c r="D3833" i="7"/>
  <c r="C3833" i="7"/>
  <c r="B3833" i="7"/>
  <c r="D3832" i="7"/>
  <c r="C3832" i="7"/>
  <c r="B3832" i="7"/>
  <c r="D3831" i="7"/>
  <c r="C3831" i="7"/>
  <c r="B3831" i="7"/>
  <c r="D3830" i="7"/>
  <c r="C3830" i="7"/>
  <c r="B3830" i="7"/>
  <c r="D3829" i="7"/>
  <c r="C3829" i="7"/>
  <c r="B3829" i="7"/>
  <c r="D3828" i="7"/>
  <c r="C3828" i="7"/>
  <c r="B3828" i="7"/>
  <c r="D3827" i="7"/>
  <c r="C3827" i="7"/>
  <c r="B3827" i="7"/>
  <c r="D3826" i="7"/>
  <c r="C3826" i="7"/>
  <c r="B3826" i="7"/>
  <c r="D3825" i="7"/>
  <c r="C3825" i="7"/>
  <c r="B3825" i="7"/>
  <c r="D3824" i="7"/>
  <c r="C3824" i="7"/>
  <c r="B3824" i="7"/>
  <c r="D3823" i="7"/>
  <c r="C3823" i="7"/>
  <c r="B3823" i="7"/>
  <c r="D3822" i="7"/>
  <c r="C3822" i="7"/>
  <c r="B3822" i="7"/>
  <c r="D3821" i="7"/>
  <c r="C3821" i="7"/>
  <c r="B3821" i="7"/>
  <c r="D3820" i="7"/>
  <c r="C3820" i="7"/>
  <c r="B3820" i="7"/>
  <c r="D3819" i="7"/>
  <c r="C3819" i="7"/>
  <c r="B3819" i="7"/>
  <c r="D3818" i="7"/>
  <c r="C3818" i="7"/>
  <c r="B3818" i="7"/>
  <c r="D3817" i="7"/>
  <c r="C3817" i="7"/>
  <c r="B3817" i="7"/>
  <c r="D3816" i="7"/>
  <c r="C3816" i="7"/>
  <c r="B3816" i="7"/>
  <c r="D3815" i="7"/>
  <c r="C3815" i="7"/>
  <c r="B3815" i="7"/>
  <c r="D3814" i="7"/>
  <c r="C3814" i="7"/>
  <c r="B3814" i="7"/>
  <c r="D3813" i="7"/>
  <c r="C3813" i="7"/>
  <c r="B3813" i="7"/>
  <c r="D3812" i="7"/>
  <c r="C3812" i="7"/>
  <c r="B3812" i="7"/>
  <c r="D3811" i="7"/>
  <c r="C3811" i="7"/>
  <c r="B3811" i="7"/>
  <c r="D3810" i="7"/>
  <c r="C3810" i="7"/>
  <c r="B3810" i="7"/>
  <c r="D3809" i="7"/>
  <c r="C3809" i="7"/>
  <c r="B3809" i="7"/>
  <c r="D3808" i="7"/>
  <c r="C3808" i="7"/>
  <c r="B3808" i="7"/>
  <c r="D3807" i="7"/>
  <c r="C3807" i="7"/>
  <c r="B3807" i="7"/>
  <c r="D3806" i="7"/>
  <c r="C3806" i="7"/>
  <c r="B3806" i="7"/>
  <c r="D3805" i="7"/>
  <c r="C3805" i="7"/>
  <c r="B3805" i="7"/>
  <c r="D3804" i="7"/>
  <c r="C3804" i="7"/>
  <c r="B3804" i="7"/>
  <c r="D3803" i="7"/>
  <c r="C3803" i="7"/>
  <c r="B3803" i="7"/>
  <c r="D3802" i="7"/>
  <c r="C3802" i="7"/>
  <c r="B3802" i="7"/>
  <c r="D3801" i="7"/>
  <c r="C3801" i="7"/>
  <c r="B3801" i="7"/>
  <c r="D3800" i="7"/>
  <c r="C3800" i="7"/>
  <c r="B3800" i="7"/>
  <c r="D3799" i="7"/>
  <c r="C3799" i="7"/>
  <c r="B3799" i="7"/>
  <c r="D3798" i="7"/>
  <c r="C3798" i="7"/>
  <c r="B3798" i="7"/>
  <c r="D3797" i="7"/>
  <c r="C3797" i="7"/>
  <c r="B3797" i="7"/>
  <c r="D3796" i="7"/>
  <c r="C3796" i="7"/>
  <c r="B3796" i="7"/>
  <c r="D3795" i="7"/>
  <c r="C3795" i="7"/>
  <c r="B3795" i="7"/>
  <c r="D3794" i="7"/>
  <c r="C3794" i="7"/>
  <c r="B3794" i="7"/>
  <c r="D3793" i="7"/>
  <c r="C3793" i="7"/>
  <c r="B3793" i="7"/>
  <c r="D3792" i="7"/>
  <c r="C3792" i="7"/>
  <c r="B3792" i="7"/>
  <c r="D3791" i="7"/>
  <c r="C3791" i="7"/>
  <c r="B3791" i="7"/>
  <c r="D3790" i="7"/>
  <c r="C3790" i="7"/>
  <c r="B3790" i="7"/>
  <c r="D3789" i="7"/>
  <c r="C3789" i="7"/>
  <c r="B3789" i="7"/>
  <c r="D3788" i="7"/>
  <c r="C3788" i="7"/>
  <c r="B3788" i="7"/>
  <c r="D3787" i="7"/>
  <c r="C3787" i="7"/>
  <c r="B3787" i="7"/>
  <c r="D3786" i="7"/>
  <c r="C3786" i="7"/>
  <c r="B3786" i="7"/>
  <c r="D3785" i="7"/>
  <c r="C3785" i="7"/>
  <c r="B3785" i="7"/>
  <c r="D3784" i="7"/>
  <c r="C3784" i="7"/>
  <c r="B3784" i="7"/>
  <c r="D3783" i="7"/>
  <c r="C3783" i="7"/>
  <c r="B3783" i="7"/>
  <c r="D3782" i="7"/>
  <c r="C3782" i="7"/>
  <c r="B3782" i="7"/>
  <c r="D3781" i="7"/>
  <c r="C3781" i="7"/>
  <c r="B3781" i="7"/>
  <c r="D3780" i="7"/>
  <c r="C3780" i="7"/>
  <c r="B3780" i="7"/>
  <c r="D3779" i="7"/>
  <c r="C3779" i="7"/>
  <c r="B3779" i="7"/>
  <c r="D3778" i="7"/>
  <c r="C3778" i="7"/>
  <c r="B3778" i="7"/>
  <c r="D3777" i="7"/>
  <c r="C3777" i="7"/>
  <c r="B3777" i="7"/>
  <c r="D3776" i="7"/>
  <c r="C3776" i="7"/>
  <c r="B3776" i="7"/>
  <c r="D3775" i="7"/>
  <c r="C3775" i="7"/>
  <c r="B3775" i="7"/>
  <c r="D3774" i="7"/>
  <c r="C3774" i="7"/>
  <c r="B3774" i="7"/>
  <c r="D3773" i="7"/>
  <c r="C3773" i="7"/>
  <c r="B3773" i="7"/>
  <c r="D3772" i="7"/>
  <c r="C3772" i="7"/>
  <c r="B3772" i="7"/>
  <c r="D3771" i="7"/>
  <c r="C3771" i="7"/>
  <c r="B3771" i="7"/>
  <c r="D3770" i="7"/>
  <c r="C3770" i="7"/>
  <c r="B3770" i="7"/>
  <c r="D3769" i="7"/>
  <c r="C3769" i="7"/>
  <c r="B3769" i="7"/>
  <c r="D3768" i="7"/>
  <c r="C3768" i="7"/>
  <c r="B3768" i="7"/>
  <c r="D3767" i="7"/>
  <c r="C3767" i="7"/>
  <c r="B3767" i="7"/>
  <c r="D3766" i="7"/>
  <c r="C3766" i="7"/>
  <c r="B3766" i="7"/>
  <c r="D3765" i="7"/>
  <c r="C3765" i="7"/>
  <c r="B3765" i="7"/>
  <c r="D3764" i="7"/>
  <c r="C3764" i="7"/>
  <c r="B3764" i="7"/>
  <c r="D3763" i="7"/>
  <c r="C3763" i="7"/>
  <c r="B3763" i="7"/>
  <c r="D3762" i="7"/>
  <c r="C3762" i="7"/>
  <c r="B3762" i="7"/>
  <c r="D3761" i="7"/>
  <c r="C3761" i="7"/>
  <c r="B3761" i="7"/>
  <c r="D3760" i="7"/>
  <c r="C3760" i="7"/>
  <c r="B3760" i="7"/>
  <c r="D3759" i="7"/>
  <c r="C3759" i="7"/>
  <c r="B3759" i="7"/>
  <c r="D3758" i="7"/>
  <c r="C3758" i="7"/>
  <c r="B3758" i="7"/>
  <c r="D3757" i="7"/>
  <c r="C3757" i="7"/>
  <c r="B3757" i="7"/>
  <c r="D3756" i="7"/>
  <c r="C3756" i="7"/>
  <c r="B3756" i="7"/>
  <c r="D3755" i="7"/>
  <c r="C3755" i="7"/>
  <c r="B3755" i="7"/>
  <c r="D3754" i="7"/>
  <c r="C3754" i="7"/>
  <c r="B3754" i="7"/>
  <c r="D3753" i="7"/>
  <c r="C3753" i="7"/>
  <c r="B3753" i="7"/>
  <c r="D3752" i="7"/>
  <c r="C3752" i="7"/>
  <c r="B3752" i="7"/>
  <c r="D3751" i="7"/>
  <c r="C3751" i="7"/>
  <c r="B3751" i="7"/>
  <c r="D3750" i="7"/>
  <c r="C3750" i="7"/>
  <c r="B3750" i="7"/>
  <c r="D3749" i="7"/>
  <c r="C3749" i="7"/>
  <c r="B3749" i="7"/>
  <c r="D3748" i="7"/>
  <c r="C3748" i="7"/>
  <c r="B3748" i="7"/>
  <c r="D3747" i="7"/>
  <c r="C3747" i="7"/>
  <c r="B3747" i="7"/>
  <c r="D3746" i="7"/>
  <c r="C3746" i="7"/>
  <c r="B3746" i="7"/>
  <c r="D3745" i="7"/>
  <c r="C3745" i="7"/>
  <c r="B3745" i="7"/>
  <c r="D3744" i="7"/>
  <c r="C3744" i="7"/>
  <c r="B3744" i="7"/>
  <c r="D3743" i="7"/>
  <c r="C3743" i="7"/>
  <c r="B3743" i="7"/>
  <c r="D3742" i="7"/>
  <c r="C3742" i="7"/>
  <c r="B3742" i="7"/>
  <c r="D3741" i="7"/>
  <c r="C3741" i="7"/>
  <c r="B3741" i="7"/>
  <c r="D3740" i="7"/>
  <c r="C3740" i="7"/>
  <c r="B3740" i="7"/>
  <c r="D3739" i="7"/>
  <c r="C3739" i="7"/>
  <c r="B3739" i="7"/>
  <c r="D3738" i="7"/>
  <c r="C3738" i="7"/>
  <c r="B3738" i="7"/>
  <c r="D3737" i="7"/>
  <c r="C3737" i="7"/>
  <c r="B3737" i="7"/>
  <c r="D3736" i="7"/>
  <c r="C3736" i="7"/>
  <c r="B3736" i="7"/>
  <c r="D3735" i="7"/>
  <c r="C3735" i="7"/>
  <c r="B3735" i="7"/>
  <c r="D3734" i="7"/>
  <c r="C3734" i="7"/>
  <c r="B3734" i="7"/>
  <c r="D3733" i="7"/>
  <c r="C3733" i="7"/>
  <c r="B3733" i="7"/>
  <c r="D3732" i="7"/>
  <c r="C3732" i="7"/>
  <c r="B3732" i="7"/>
  <c r="D3731" i="7"/>
  <c r="C3731" i="7"/>
  <c r="B3731" i="7"/>
  <c r="D3730" i="7"/>
  <c r="C3730" i="7"/>
  <c r="B3730" i="7"/>
  <c r="D3729" i="7"/>
  <c r="C3729" i="7"/>
  <c r="B3729" i="7"/>
  <c r="D3728" i="7"/>
  <c r="C3728" i="7"/>
  <c r="B3728" i="7"/>
  <c r="D3727" i="7"/>
  <c r="C3727" i="7"/>
  <c r="B3727" i="7"/>
  <c r="D3726" i="7"/>
  <c r="C3726" i="7"/>
  <c r="B3726" i="7"/>
  <c r="D3725" i="7"/>
  <c r="C3725" i="7"/>
  <c r="B3725" i="7"/>
  <c r="D3724" i="7"/>
  <c r="C3724" i="7"/>
  <c r="B3724" i="7"/>
  <c r="D3723" i="7"/>
  <c r="C3723" i="7"/>
  <c r="B3723" i="7"/>
  <c r="D3722" i="7"/>
  <c r="C3722" i="7"/>
  <c r="B3722" i="7"/>
  <c r="D3721" i="7"/>
  <c r="C3721" i="7"/>
  <c r="B3721" i="7"/>
  <c r="D3720" i="7"/>
  <c r="C3720" i="7"/>
  <c r="B3720" i="7"/>
  <c r="D3719" i="7"/>
  <c r="C3719" i="7"/>
  <c r="B3719" i="7"/>
  <c r="D3718" i="7"/>
  <c r="C3718" i="7"/>
  <c r="B3718" i="7"/>
  <c r="D3717" i="7"/>
  <c r="C3717" i="7"/>
  <c r="B3717" i="7"/>
  <c r="D3716" i="7"/>
  <c r="C3716" i="7"/>
  <c r="B3716" i="7"/>
  <c r="D3715" i="7"/>
  <c r="C3715" i="7"/>
  <c r="B3715" i="7"/>
  <c r="D3714" i="7"/>
  <c r="C3714" i="7"/>
  <c r="B3714" i="7"/>
  <c r="D3713" i="7"/>
  <c r="C3713" i="7"/>
  <c r="B3713" i="7"/>
  <c r="D3712" i="7"/>
  <c r="C3712" i="7"/>
  <c r="B3712" i="7"/>
  <c r="D3711" i="7"/>
  <c r="C3711" i="7"/>
  <c r="B3711" i="7"/>
  <c r="D3710" i="7"/>
  <c r="C3710" i="7"/>
  <c r="B3710" i="7"/>
  <c r="D3709" i="7"/>
  <c r="C3709" i="7"/>
  <c r="B3709" i="7"/>
  <c r="D3708" i="7"/>
  <c r="C3708" i="7"/>
  <c r="B3708" i="7"/>
  <c r="D3707" i="7"/>
  <c r="C3707" i="7"/>
  <c r="B3707" i="7"/>
  <c r="D3706" i="7"/>
  <c r="C3706" i="7"/>
  <c r="B3706" i="7"/>
  <c r="D3705" i="7"/>
  <c r="C3705" i="7"/>
  <c r="B3705" i="7"/>
  <c r="D3704" i="7"/>
  <c r="C3704" i="7"/>
  <c r="B3704" i="7"/>
  <c r="D3703" i="7"/>
  <c r="C3703" i="7"/>
  <c r="B3703" i="7"/>
  <c r="D3702" i="7"/>
  <c r="C3702" i="7"/>
  <c r="B3702" i="7"/>
  <c r="D3701" i="7"/>
  <c r="C3701" i="7"/>
  <c r="B3701" i="7"/>
  <c r="D3700" i="7"/>
  <c r="C3700" i="7"/>
  <c r="B3700" i="7"/>
  <c r="D3699" i="7"/>
  <c r="C3699" i="7"/>
  <c r="B3699" i="7"/>
  <c r="D3698" i="7"/>
  <c r="C3698" i="7"/>
  <c r="B3698" i="7"/>
  <c r="D3697" i="7"/>
  <c r="C3697" i="7"/>
  <c r="B3697" i="7"/>
  <c r="D3696" i="7"/>
  <c r="C3696" i="7"/>
  <c r="B3696" i="7"/>
  <c r="D3695" i="7"/>
  <c r="C3695" i="7"/>
  <c r="B3695" i="7"/>
  <c r="D3694" i="7"/>
  <c r="C3694" i="7"/>
  <c r="B3694" i="7"/>
  <c r="D3693" i="7"/>
  <c r="C3693" i="7"/>
  <c r="B3693" i="7"/>
  <c r="D3692" i="7"/>
  <c r="C3692" i="7"/>
  <c r="B3692" i="7"/>
  <c r="D3691" i="7"/>
  <c r="C3691" i="7"/>
  <c r="B3691" i="7"/>
  <c r="D3690" i="7"/>
  <c r="C3690" i="7"/>
  <c r="B3690" i="7"/>
  <c r="D3689" i="7"/>
  <c r="C3689" i="7"/>
  <c r="B3689" i="7"/>
  <c r="D3688" i="7"/>
  <c r="C3688" i="7"/>
  <c r="B3688" i="7"/>
  <c r="D3687" i="7"/>
  <c r="C3687" i="7"/>
  <c r="B3687" i="7"/>
  <c r="D3686" i="7"/>
  <c r="C3686" i="7"/>
  <c r="B3686" i="7"/>
  <c r="D3685" i="7"/>
  <c r="C3685" i="7"/>
  <c r="B3685" i="7"/>
  <c r="D3684" i="7"/>
  <c r="C3684" i="7"/>
  <c r="B3684" i="7"/>
  <c r="D3683" i="7"/>
  <c r="C3683" i="7"/>
  <c r="B3683" i="7"/>
  <c r="D3682" i="7"/>
  <c r="C3682" i="7"/>
  <c r="B3682" i="7"/>
  <c r="D3681" i="7"/>
  <c r="C3681" i="7"/>
  <c r="B3681" i="7"/>
  <c r="D3680" i="7"/>
  <c r="C3680" i="7"/>
  <c r="B3680" i="7"/>
  <c r="D3679" i="7"/>
  <c r="C3679" i="7"/>
  <c r="B3679" i="7"/>
  <c r="D3678" i="7"/>
  <c r="C3678" i="7"/>
  <c r="B3678" i="7"/>
  <c r="D3677" i="7"/>
  <c r="C3677" i="7"/>
  <c r="B3677" i="7"/>
  <c r="D3676" i="7"/>
  <c r="C3676" i="7"/>
  <c r="B3676" i="7"/>
  <c r="D3675" i="7"/>
  <c r="C3675" i="7"/>
  <c r="B3675" i="7"/>
  <c r="D3674" i="7"/>
  <c r="C3674" i="7"/>
  <c r="B3674" i="7"/>
  <c r="D3673" i="7"/>
  <c r="C3673" i="7"/>
  <c r="B3673" i="7"/>
  <c r="D3672" i="7"/>
  <c r="C3672" i="7"/>
  <c r="B3672" i="7"/>
  <c r="D3671" i="7"/>
  <c r="C3671" i="7"/>
  <c r="B3671" i="7"/>
  <c r="D3670" i="7"/>
  <c r="C3670" i="7"/>
  <c r="B3670" i="7"/>
  <c r="D3669" i="7"/>
  <c r="C3669" i="7"/>
  <c r="B3669" i="7"/>
  <c r="D3668" i="7"/>
  <c r="C3668" i="7"/>
  <c r="B3668" i="7"/>
  <c r="D3667" i="7"/>
  <c r="C3667" i="7"/>
  <c r="B3667" i="7"/>
  <c r="D3666" i="7"/>
  <c r="C3666" i="7"/>
  <c r="B3666" i="7"/>
  <c r="D3665" i="7"/>
  <c r="C3665" i="7"/>
  <c r="B3665" i="7"/>
  <c r="D3664" i="7"/>
  <c r="C3664" i="7"/>
  <c r="B3664" i="7"/>
  <c r="D3663" i="7"/>
  <c r="C3663" i="7"/>
  <c r="B3663" i="7"/>
  <c r="D3662" i="7"/>
  <c r="C3662" i="7"/>
  <c r="B3662" i="7"/>
  <c r="D3661" i="7"/>
  <c r="C3661" i="7"/>
  <c r="B3661" i="7"/>
  <c r="D3660" i="7"/>
  <c r="C3660" i="7"/>
  <c r="B3660" i="7"/>
  <c r="D3659" i="7"/>
  <c r="C3659" i="7"/>
  <c r="B3659" i="7"/>
  <c r="D3658" i="7"/>
  <c r="C3658" i="7"/>
  <c r="B3658" i="7"/>
  <c r="D3657" i="7"/>
  <c r="C3657" i="7"/>
  <c r="B3657" i="7"/>
  <c r="D3656" i="7"/>
  <c r="C3656" i="7"/>
  <c r="B3656" i="7"/>
  <c r="D3655" i="7"/>
  <c r="C3655" i="7"/>
  <c r="B3655" i="7"/>
  <c r="D3654" i="7"/>
  <c r="C3654" i="7"/>
  <c r="B3654" i="7"/>
  <c r="D3653" i="7"/>
  <c r="C3653" i="7"/>
  <c r="B3653" i="7"/>
  <c r="D3652" i="7"/>
  <c r="C3652" i="7"/>
  <c r="B3652" i="7"/>
  <c r="D3651" i="7"/>
  <c r="C3651" i="7"/>
  <c r="B3651" i="7"/>
  <c r="D3650" i="7"/>
  <c r="C3650" i="7"/>
  <c r="B3650" i="7"/>
  <c r="D3649" i="7"/>
  <c r="C3649" i="7"/>
  <c r="B3649" i="7"/>
  <c r="D3648" i="7"/>
  <c r="C3648" i="7"/>
  <c r="B3648" i="7"/>
  <c r="D3647" i="7"/>
  <c r="C3647" i="7"/>
  <c r="B3647" i="7"/>
  <c r="D3646" i="7"/>
  <c r="C3646" i="7"/>
  <c r="B3646" i="7"/>
  <c r="D3645" i="7"/>
  <c r="C3645" i="7"/>
  <c r="B3645" i="7"/>
  <c r="D3644" i="7"/>
  <c r="C3644" i="7"/>
  <c r="B3644" i="7"/>
  <c r="D3643" i="7"/>
  <c r="C3643" i="7"/>
  <c r="B3643" i="7"/>
  <c r="D3642" i="7"/>
  <c r="C3642" i="7"/>
  <c r="B3642" i="7"/>
  <c r="D3641" i="7"/>
  <c r="C3641" i="7"/>
  <c r="B3641" i="7"/>
  <c r="D3640" i="7"/>
  <c r="C3640" i="7"/>
  <c r="B3640" i="7"/>
  <c r="D3639" i="7"/>
  <c r="C3639" i="7"/>
  <c r="B3639" i="7"/>
  <c r="D3638" i="7"/>
  <c r="C3638" i="7"/>
  <c r="B3638" i="7"/>
  <c r="D3637" i="7"/>
  <c r="C3637" i="7"/>
  <c r="B3637" i="7"/>
  <c r="D3636" i="7"/>
  <c r="C3636" i="7"/>
  <c r="B3636" i="7"/>
  <c r="D3635" i="7"/>
  <c r="C3635" i="7"/>
  <c r="B3635" i="7"/>
  <c r="D3634" i="7"/>
  <c r="C3634" i="7"/>
  <c r="B3634" i="7"/>
  <c r="D3633" i="7"/>
  <c r="C3633" i="7"/>
  <c r="B3633" i="7"/>
  <c r="D3632" i="7"/>
  <c r="C3632" i="7"/>
  <c r="B3632" i="7"/>
  <c r="D3631" i="7"/>
  <c r="C3631" i="7"/>
  <c r="B3631" i="7"/>
  <c r="D3630" i="7"/>
  <c r="C3630" i="7"/>
  <c r="B3630" i="7"/>
  <c r="D3629" i="7"/>
  <c r="C3629" i="7"/>
  <c r="B3629" i="7"/>
  <c r="D3628" i="7"/>
  <c r="C3628" i="7"/>
  <c r="B3628" i="7"/>
  <c r="D3627" i="7"/>
  <c r="C3627" i="7"/>
  <c r="B3627" i="7"/>
  <c r="D3626" i="7"/>
  <c r="C3626" i="7"/>
  <c r="B3626" i="7"/>
  <c r="D3625" i="7"/>
  <c r="C3625" i="7"/>
  <c r="B3625" i="7"/>
  <c r="D3624" i="7"/>
  <c r="C3624" i="7"/>
  <c r="B3624" i="7"/>
  <c r="D3623" i="7"/>
  <c r="C3623" i="7"/>
  <c r="B3623" i="7"/>
  <c r="D3622" i="7"/>
  <c r="C3622" i="7"/>
  <c r="B3622" i="7"/>
  <c r="D3621" i="7"/>
  <c r="C3621" i="7"/>
  <c r="B3621" i="7"/>
  <c r="D3620" i="7"/>
  <c r="C3620" i="7"/>
  <c r="B3620" i="7"/>
  <c r="D3619" i="7"/>
  <c r="C3619" i="7"/>
  <c r="B3619" i="7"/>
  <c r="D3618" i="7"/>
  <c r="C3618" i="7"/>
  <c r="B3618" i="7"/>
  <c r="D3617" i="7"/>
  <c r="C3617" i="7"/>
  <c r="B3617" i="7"/>
  <c r="D3616" i="7"/>
  <c r="C3616" i="7"/>
  <c r="B3616" i="7"/>
  <c r="D3615" i="7"/>
  <c r="C3615" i="7"/>
  <c r="B3615" i="7"/>
  <c r="D3614" i="7"/>
  <c r="C3614" i="7"/>
  <c r="B3614" i="7"/>
  <c r="D3613" i="7"/>
  <c r="C3613" i="7"/>
  <c r="B3613" i="7"/>
  <c r="D3612" i="7"/>
  <c r="C3612" i="7"/>
  <c r="B3612" i="7"/>
  <c r="D3611" i="7"/>
  <c r="C3611" i="7"/>
  <c r="B3611" i="7"/>
  <c r="D3610" i="7"/>
  <c r="C3610" i="7"/>
  <c r="B3610" i="7"/>
  <c r="D3609" i="7"/>
  <c r="C3609" i="7"/>
  <c r="B3609" i="7"/>
  <c r="D3608" i="7"/>
  <c r="C3608" i="7"/>
  <c r="B3608" i="7"/>
  <c r="D3607" i="7"/>
  <c r="C3607" i="7"/>
  <c r="B3607" i="7"/>
  <c r="D3606" i="7"/>
  <c r="C3606" i="7"/>
  <c r="B3606" i="7"/>
  <c r="D3605" i="7"/>
  <c r="C3605" i="7"/>
  <c r="B3605" i="7"/>
  <c r="D3604" i="7"/>
  <c r="C3604" i="7"/>
  <c r="B3604" i="7"/>
  <c r="D3603" i="7"/>
  <c r="C3603" i="7"/>
  <c r="B3603" i="7"/>
  <c r="D3602" i="7"/>
  <c r="C3602" i="7"/>
  <c r="B3602" i="7"/>
  <c r="D3601" i="7"/>
  <c r="C3601" i="7"/>
  <c r="B3601" i="7"/>
  <c r="D3600" i="7"/>
  <c r="C3600" i="7"/>
  <c r="B3600" i="7"/>
  <c r="D3599" i="7"/>
  <c r="C3599" i="7"/>
  <c r="B3599" i="7"/>
  <c r="D3598" i="7"/>
  <c r="C3598" i="7"/>
  <c r="B3598" i="7"/>
  <c r="D3597" i="7"/>
  <c r="C3597" i="7"/>
  <c r="B3597" i="7"/>
  <c r="D3596" i="7"/>
  <c r="C3596" i="7"/>
  <c r="B3596" i="7"/>
  <c r="D3595" i="7"/>
  <c r="C3595" i="7"/>
  <c r="B3595" i="7"/>
  <c r="D3594" i="7"/>
  <c r="C3594" i="7"/>
  <c r="B3594" i="7"/>
  <c r="D3593" i="7"/>
  <c r="C3593" i="7"/>
  <c r="B3593" i="7"/>
  <c r="D3592" i="7"/>
  <c r="C3592" i="7"/>
  <c r="B3592" i="7"/>
  <c r="D3591" i="7"/>
  <c r="C3591" i="7"/>
  <c r="B3591" i="7"/>
  <c r="D3590" i="7"/>
  <c r="C3590" i="7"/>
  <c r="B3590" i="7"/>
  <c r="D3589" i="7"/>
  <c r="C3589" i="7"/>
  <c r="B3589" i="7"/>
  <c r="D3588" i="7"/>
  <c r="C3588" i="7"/>
  <c r="B3588" i="7"/>
  <c r="D3587" i="7"/>
  <c r="C3587" i="7"/>
  <c r="B3587" i="7"/>
  <c r="D3586" i="7"/>
  <c r="C3586" i="7"/>
  <c r="B3586" i="7"/>
  <c r="D3585" i="7"/>
  <c r="C3585" i="7"/>
  <c r="B3585" i="7"/>
  <c r="D3584" i="7"/>
  <c r="C3584" i="7"/>
  <c r="B3584" i="7"/>
  <c r="D3583" i="7"/>
  <c r="C3583" i="7"/>
  <c r="B3583" i="7"/>
  <c r="D3582" i="7"/>
  <c r="C3582" i="7"/>
  <c r="B3582" i="7"/>
  <c r="D3581" i="7"/>
  <c r="C3581" i="7"/>
  <c r="B3581" i="7"/>
  <c r="D3580" i="7"/>
  <c r="C3580" i="7"/>
  <c r="B3580" i="7"/>
  <c r="D3579" i="7"/>
  <c r="C3579" i="7"/>
  <c r="B3579" i="7"/>
  <c r="D3578" i="7"/>
  <c r="C3578" i="7"/>
  <c r="B3578" i="7"/>
  <c r="D3577" i="7"/>
  <c r="C3577" i="7"/>
  <c r="B3577" i="7"/>
  <c r="D3576" i="7"/>
  <c r="C3576" i="7"/>
  <c r="B3576" i="7"/>
  <c r="D3575" i="7"/>
  <c r="C3575" i="7"/>
  <c r="B3575" i="7"/>
  <c r="D3574" i="7"/>
  <c r="C3574" i="7"/>
  <c r="B3574" i="7"/>
  <c r="D3573" i="7"/>
  <c r="C3573" i="7"/>
  <c r="B3573" i="7"/>
  <c r="D3572" i="7"/>
  <c r="C3572" i="7"/>
  <c r="B3572" i="7"/>
  <c r="D3571" i="7"/>
  <c r="C3571" i="7"/>
  <c r="B3571" i="7"/>
  <c r="D3570" i="7"/>
  <c r="C3570" i="7"/>
  <c r="B3570" i="7"/>
  <c r="D3569" i="7"/>
  <c r="C3569" i="7"/>
  <c r="B3569" i="7"/>
  <c r="D3568" i="7"/>
  <c r="C3568" i="7"/>
  <c r="B3568" i="7"/>
  <c r="D3567" i="7"/>
  <c r="C3567" i="7"/>
  <c r="B3567" i="7"/>
  <c r="D3566" i="7"/>
  <c r="C3566" i="7"/>
  <c r="B3566" i="7"/>
  <c r="D3565" i="7"/>
  <c r="C3565" i="7"/>
  <c r="B3565" i="7"/>
  <c r="D3564" i="7"/>
  <c r="C3564" i="7"/>
  <c r="B3564" i="7"/>
  <c r="D3563" i="7"/>
  <c r="C3563" i="7"/>
  <c r="B3563" i="7"/>
  <c r="D3562" i="7"/>
  <c r="C3562" i="7"/>
  <c r="B3562" i="7"/>
  <c r="D3561" i="7"/>
  <c r="C3561" i="7"/>
  <c r="B3561" i="7"/>
  <c r="D3560" i="7"/>
  <c r="C3560" i="7"/>
  <c r="B3560" i="7"/>
  <c r="D3559" i="7"/>
  <c r="C3559" i="7"/>
  <c r="B3559" i="7"/>
  <c r="D3558" i="7"/>
  <c r="C3558" i="7"/>
  <c r="B3558" i="7"/>
  <c r="D3557" i="7"/>
  <c r="C3557" i="7"/>
  <c r="B3557" i="7"/>
  <c r="D3556" i="7"/>
  <c r="C3556" i="7"/>
  <c r="B3556" i="7"/>
  <c r="D3555" i="7"/>
  <c r="C3555" i="7"/>
  <c r="B3555" i="7"/>
  <c r="D3554" i="7"/>
  <c r="C3554" i="7"/>
  <c r="B3554" i="7"/>
  <c r="D3553" i="7"/>
  <c r="C3553" i="7"/>
  <c r="B3553" i="7"/>
  <c r="D3552" i="7"/>
  <c r="C3552" i="7"/>
  <c r="B3552" i="7"/>
  <c r="D3551" i="7"/>
  <c r="C3551" i="7"/>
  <c r="B3551" i="7"/>
  <c r="D3550" i="7"/>
  <c r="C3550" i="7"/>
  <c r="B3550" i="7"/>
  <c r="D3549" i="7"/>
  <c r="C3549" i="7"/>
  <c r="B3549" i="7"/>
  <c r="D3548" i="7"/>
  <c r="C3548" i="7"/>
  <c r="B3548" i="7"/>
  <c r="D3547" i="7"/>
  <c r="C3547" i="7"/>
  <c r="B3547" i="7"/>
  <c r="D3546" i="7"/>
  <c r="C3546" i="7"/>
  <c r="B3546" i="7"/>
  <c r="D3545" i="7"/>
  <c r="C3545" i="7"/>
  <c r="B3545" i="7"/>
  <c r="D3544" i="7"/>
  <c r="C3544" i="7"/>
  <c r="B3544" i="7"/>
  <c r="D3543" i="7"/>
  <c r="C3543" i="7"/>
  <c r="B3543" i="7"/>
  <c r="D3542" i="7"/>
  <c r="C3542" i="7"/>
  <c r="B3542" i="7"/>
  <c r="D3541" i="7"/>
  <c r="C3541" i="7"/>
  <c r="B3541" i="7"/>
  <c r="D3540" i="7"/>
  <c r="C3540" i="7"/>
  <c r="B3540" i="7"/>
  <c r="D3539" i="7"/>
  <c r="C3539" i="7"/>
  <c r="B3539" i="7"/>
  <c r="D3538" i="7"/>
  <c r="C3538" i="7"/>
  <c r="B3538" i="7"/>
  <c r="D3537" i="7"/>
  <c r="C3537" i="7"/>
  <c r="B3537" i="7"/>
  <c r="D3536" i="7"/>
  <c r="C3536" i="7"/>
  <c r="B3536" i="7"/>
  <c r="D3535" i="7"/>
  <c r="C3535" i="7"/>
  <c r="B3535" i="7"/>
  <c r="D3534" i="7"/>
  <c r="C3534" i="7"/>
  <c r="B3534" i="7"/>
  <c r="D3533" i="7"/>
  <c r="C3533" i="7"/>
  <c r="B3533" i="7"/>
  <c r="D3532" i="7"/>
  <c r="C3532" i="7"/>
  <c r="B3532" i="7"/>
  <c r="D3531" i="7"/>
  <c r="C3531" i="7"/>
  <c r="B3531" i="7"/>
  <c r="D3530" i="7"/>
  <c r="C3530" i="7"/>
  <c r="B3530" i="7"/>
  <c r="D3529" i="7"/>
  <c r="C3529" i="7"/>
  <c r="B3529" i="7"/>
  <c r="D3528" i="7"/>
  <c r="C3528" i="7"/>
  <c r="B3528" i="7"/>
  <c r="D3527" i="7"/>
  <c r="C3527" i="7"/>
  <c r="B3527" i="7"/>
  <c r="D3526" i="7"/>
  <c r="C3526" i="7"/>
  <c r="B3526" i="7"/>
  <c r="D3525" i="7"/>
  <c r="C3525" i="7"/>
  <c r="B3525" i="7"/>
  <c r="D3524" i="7"/>
  <c r="C3524" i="7"/>
  <c r="B3524" i="7"/>
  <c r="D3523" i="7"/>
  <c r="C3523" i="7"/>
  <c r="B3523" i="7"/>
  <c r="D3522" i="7"/>
  <c r="C3522" i="7"/>
  <c r="B3522" i="7"/>
  <c r="D3521" i="7"/>
  <c r="C3521" i="7"/>
  <c r="B3521" i="7"/>
  <c r="D3520" i="7"/>
  <c r="C3520" i="7"/>
  <c r="B3520" i="7"/>
  <c r="D3519" i="7"/>
  <c r="C3519" i="7"/>
  <c r="B3519" i="7"/>
  <c r="D3518" i="7"/>
  <c r="C3518" i="7"/>
  <c r="B3518" i="7"/>
  <c r="D3517" i="7"/>
  <c r="C3517" i="7"/>
  <c r="B3517" i="7"/>
  <c r="D3516" i="7"/>
  <c r="C3516" i="7"/>
  <c r="B3516" i="7"/>
  <c r="D3515" i="7"/>
  <c r="C3515" i="7"/>
  <c r="B3515" i="7"/>
  <c r="D3514" i="7"/>
  <c r="C3514" i="7"/>
  <c r="B3514" i="7"/>
  <c r="D3513" i="7"/>
  <c r="C3513" i="7"/>
  <c r="B3513" i="7"/>
  <c r="D3512" i="7"/>
  <c r="C3512" i="7"/>
  <c r="B3512" i="7"/>
  <c r="D3511" i="7"/>
  <c r="C3511" i="7"/>
  <c r="B3511" i="7"/>
  <c r="D3510" i="7"/>
  <c r="C3510" i="7"/>
  <c r="B3510" i="7"/>
  <c r="D3509" i="7"/>
  <c r="C3509" i="7"/>
  <c r="B3509" i="7"/>
  <c r="D3508" i="7"/>
  <c r="C3508" i="7"/>
  <c r="B3508" i="7"/>
  <c r="D3507" i="7"/>
  <c r="C3507" i="7"/>
  <c r="B3507" i="7"/>
  <c r="D3506" i="7"/>
  <c r="C3506" i="7"/>
  <c r="B3506" i="7"/>
  <c r="D3505" i="7"/>
  <c r="C3505" i="7"/>
  <c r="B3505" i="7"/>
  <c r="D3504" i="7"/>
  <c r="C3504" i="7"/>
  <c r="B3504" i="7"/>
  <c r="D3503" i="7"/>
  <c r="C3503" i="7"/>
  <c r="B3503" i="7"/>
  <c r="D3502" i="7"/>
  <c r="C3502" i="7"/>
  <c r="B3502" i="7"/>
  <c r="D3501" i="7"/>
  <c r="C3501" i="7"/>
  <c r="B3501" i="7"/>
  <c r="D3500" i="7"/>
  <c r="C3500" i="7"/>
  <c r="B3500" i="7"/>
  <c r="D3499" i="7"/>
  <c r="C3499" i="7"/>
  <c r="B3499" i="7"/>
  <c r="D3498" i="7"/>
  <c r="C3498" i="7"/>
  <c r="B3498" i="7"/>
  <c r="D3497" i="7"/>
  <c r="C3497" i="7"/>
  <c r="B3497" i="7"/>
  <c r="D3496" i="7"/>
  <c r="C3496" i="7"/>
  <c r="B3496" i="7"/>
  <c r="D3495" i="7"/>
  <c r="C3495" i="7"/>
  <c r="B3495" i="7"/>
  <c r="D3494" i="7"/>
  <c r="C3494" i="7"/>
  <c r="B3494" i="7"/>
  <c r="D3493" i="7"/>
  <c r="C3493" i="7"/>
  <c r="B3493" i="7"/>
  <c r="D3492" i="7"/>
  <c r="C3492" i="7"/>
  <c r="B3492" i="7"/>
  <c r="D3491" i="7"/>
  <c r="C3491" i="7"/>
  <c r="B3491" i="7"/>
  <c r="D3490" i="7"/>
  <c r="C3490" i="7"/>
  <c r="B3490" i="7"/>
  <c r="D3489" i="7"/>
  <c r="C3489" i="7"/>
  <c r="B3489" i="7"/>
  <c r="D3488" i="7"/>
  <c r="C3488" i="7"/>
  <c r="B3488" i="7"/>
  <c r="D3487" i="7"/>
  <c r="C3487" i="7"/>
  <c r="B3487" i="7"/>
  <c r="D3486" i="7"/>
  <c r="C3486" i="7"/>
  <c r="B3486" i="7"/>
  <c r="D3485" i="7"/>
  <c r="C3485" i="7"/>
  <c r="B3485" i="7"/>
  <c r="D3484" i="7"/>
  <c r="C3484" i="7"/>
  <c r="B3484" i="7"/>
  <c r="D3483" i="7"/>
  <c r="C3483" i="7"/>
  <c r="B3483" i="7"/>
  <c r="D3482" i="7"/>
  <c r="C3482" i="7"/>
  <c r="B3482" i="7"/>
  <c r="D3481" i="7"/>
  <c r="C3481" i="7"/>
  <c r="B3481" i="7"/>
  <c r="D3480" i="7"/>
  <c r="C3480" i="7"/>
  <c r="B3480" i="7"/>
  <c r="D3479" i="7"/>
  <c r="C3479" i="7"/>
  <c r="B3479" i="7"/>
  <c r="D3478" i="7"/>
  <c r="C3478" i="7"/>
  <c r="B3478" i="7"/>
  <c r="D3477" i="7"/>
  <c r="C3477" i="7"/>
  <c r="B3477" i="7"/>
  <c r="D3476" i="7"/>
  <c r="C3476" i="7"/>
  <c r="B3476" i="7"/>
  <c r="D3475" i="7"/>
  <c r="C3475" i="7"/>
  <c r="B3475" i="7"/>
  <c r="D3474" i="7"/>
  <c r="C3474" i="7"/>
  <c r="B3474" i="7"/>
  <c r="D3473" i="7"/>
  <c r="C3473" i="7"/>
  <c r="B3473" i="7"/>
  <c r="D3472" i="7"/>
  <c r="C3472" i="7"/>
  <c r="B3472" i="7"/>
  <c r="D3471" i="7"/>
  <c r="C3471" i="7"/>
  <c r="B3471" i="7"/>
  <c r="D3470" i="7"/>
  <c r="C3470" i="7"/>
  <c r="B3470" i="7"/>
  <c r="D3469" i="7"/>
  <c r="C3469" i="7"/>
  <c r="B3469" i="7"/>
  <c r="D3468" i="7"/>
  <c r="C3468" i="7"/>
  <c r="B3468" i="7"/>
  <c r="D3467" i="7"/>
  <c r="C3467" i="7"/>
  <c r="B3467" i="7"/>
  <c r="D3466" i="7"/>
  <c r="C3466" i="7"/>
  <c r="B3466" i="7"/>
  <c r="D3465" i="7"/>
  <c r="C3465" i="7"/>
  <c r="B3465" i="7"/>
  <c r="D3464" i="7"/>
  <c r="C3464" i="7"/>
  <c r="B3464" i="7"/>
  <c r="D3463" i="7"/>
  <c r="C3463" i="7"/>
  <c r="B3463" i="7"/>
  <c r="D3462" i="7"/>
  <c r="C3462" i="7"/>
  <c r="B3462" i="7"/>
  <c r="D3461" i="7"/>
  <c r="C3461" i="7"/>
  <c r="B3461" i="7"/>
  <c r="D3460" i="7"/>
  <c r="C3460" i="7"/>
  <c r="B3460" i="7"/>
  <c r="D3459" i="7"/>
  <c r="C3459" i="7"/>
  <c r="B3459" i="7"/>
  <c r="D3458" i="7"/>
  <c r="C3458" i="7"/>
  <c r="B3458" i="7"/>
  <c r="D3457" i="7"/>
  <c r="C3457" i="7"/>
  <c r="B3457" i="7"/>
  <c r="D3456" i="7"/>
  <c r="C3456" i="7"/>
  <c r="B3456" i="7"/>
  <c r="D3455" i="7"/>
  <c r="C3455" i="7"/>
  <c r="B3455" i="7"/>
  <c r="D3454" i="7"/>
  <c r="C3454" i="7"/>
  <c r="B3454" i="7"/>
  <c r="D3453" i="7"/>
  <c r="C3453" i="7"/>
  <c r="B3453" i="7"/>
  <c r="D3452" i="7"/>
  <c r="C3452" i="7"/>
  <c r="B3452" i="7"/>
  <c r="D3451" i="7"/>
  <c r="C3451" i="7"/>
  <c r="B3451" i="7"/>
  <c r="D3450" i="7"/>
  <c r="C3450" i="7"/>
  <c r="B3450" i="7"/>
  <c r="D3449" i="7"/>
  <c r="C3449" i="7"/>
  <c r="B3449" i="7"/>
  <c r="D3448" i="7"/>
  <c r="C3448" i="7"/>
  <c r="B3448" i="7"/>
  <c r="D3447" i="7"/>
  <c r="C3447" i="7"/>
  <c r="B3447" i="7"/>
  <c r="D3446" i="7"/>
  <c r="C3446" i="7"/>
  <c r="B3446" i="7"/>
  <c r="D3445" i="7"/>
  <c r="C3445" i="7"/>
  <c r="B3445" i="7"/>
  <c r="D3444" i="7"/>
  <c r="C3444" i="7"/>
  <c r="B3444" i="7"/>
  <c r="D3443" i="7"/>
  <c r="C3443" i="7"/>
  <c r="B3443" i="7"/>
  <c r="D3442" i="7"/>
  <c r="C3442" i="7"/>
  <c r="B3442" i="7"/>
  <c r="D3441" i="7"/>
  <c r="C3441" i="7"/>
  <c r="B3441" i="7"/>
  <c r="D3440" i="7"/>
  <c r="C3440" i="7"/>
  <c r="B3440" i="7"/>
  <c r="D3439" i="7"/>
  <c r="C3439" i="7"/>
  <c r="B3439" i="7"/>
  <c r="D3438" i="7"/>
  <c r="C3438" i="7"/>
  <c r="B3438" i="7"/>
  <c r="D3437" i="7"/>
  <c r="C3437" i="7"/>
  <c r="B3437" i="7"/>
  <c r="D3436" i="7"/>
  <c r="C3436" i="7"/>
  <c r="B3436" i="7"/>
  <c r="D3435" i="7"/>
  <c r="C3435" i="7"/>
  <c r="B3435" i="7"/>
  <c r="D3434" i="7"/>
  <c r="C3434" i="7"/>
  <c r="B3434" i="7"/>
  <c r="D3433" i="7"/>
  <c r="C3433" i="7"/>
  <c r="B3433" i="7"/>
  <c r="D3432" i="7"/>
  <c r="C3432" i="7"/>
  <c r="B3432" i="7"/>
  <c r="D3431" i="7"/>
  <c r="C3431" i="7"/>
  <c r="B3431" i="7"/>
  <c r="D3430" i="7"/>
  <c r="C3430" i="7"/>
  <c r="B3430" i="7"/>
  <c r="D3429" i="7"/>
  <c r="C3429" i="7"/>
  <c r="B3429" i="7"/>
  <c r="D3428" i="7"/>
  <c r="C3428" i="7"/>
  <c r="B3428" i="7"/>
  <c r="D3427" i="7"/>
  <c r="C3427" i="7"/>
  <c r="B3427" i="7"/>
  <c r="D3426" i="7"/>
  <c r="C3426" i="7"/>
  <c r="B3426" i="7"/>
  <c r="D3425" i="7"/>
  <c r="C3425" i="7"/>
  <c r="B3425" i="7"/>
  <c r="D3424" i="7"/>
  <c r="C3424" i="7"/>
  <c r="B3424" i="7"/>
  <c r="D3423" i="7"/>
  <c r="C3423" i="7"/>
  <c r="B3423" i="7"/>
  <c r="D3422" i="7"/>
  <c r="C3422" i="7"/>
  <c r="B3422" i="7"/>
  <c r="D3421" i="7"/>
  <c r="C3421" i="7"/>
  <c r="B3421" i="7"/>
  <c r="D3420" i="7"/>
  <c r="C3420" i="7"/>
  <c r="B3420" i="7"/>
  <c r="D3419" i="7"/>
  <c r="C3419" i="7"/>
  <c r="B3419" i="7"/>
  <c r="D3418" i="7"/>
  <c r="C3418" i="7"/>
  <c r="B3418" i="7"/>
  <c r="D3417" i="7"/>
  <c r="C3417" i="7"/>
  <c r="B3417" i="7"/>
  <c r="D3416" i="7"/>
  <c r="C3416" i="7"/>
  <c r="B3416" i="7"/>
  <c r="D3415" i="7"/>
  <c r="C3415" i="7"/>
  <c r="B3415" i="7"/>
  <c r="D3414" i="7"/>
  <c r="C3414" i="7"/>
  <c r="B3414" i="7"/>
  <c r="D3413" i="7"/>
  <c r="C3413" i="7"/>
  <c r="B3413" i="7"/>
  <c r="D3412" i="7"/>
  <c r="C3412" i="7"/>
  <c r="B3412" i="7"/>
  <c r="D3411" i="7"/>
  <c r="C3411" i="7"/>
  <c r="B3411" i="7"/>
  <c r="D3410" i="7"/>
  <c r="C3410" i="7"/>
  <c r="B3410" i="7"/>
  <c r="D3409" i="7"/>
  <c r="C3409" i="7"/>
  <c r="B3409" i="7"/>
  <c r="D3408" i="7"/>
  <c r="C3408" i="7"/>
  <c r="B3408" i="7"/>
  <c r="D3407" i="7"/>
  <c r="C3407" i="7"/>
  <c r="B3407" i="7"/>
  <c r="D3406" i="7"/>
  <c r="C3406" i="7"/>
  <c r="B3406" i="7"/>
  <c r="D3405" i="7"/>
  <c r="C3405" i="7"/>
  <c r="B3405" i="7"/>
  <c r="D3404" i="7"/>
  <c r="C3404" i="7"/>
  <c r="B3404" i="7"/>
  <c r="D3403" i="7"/>
  <c r="C3403" i="7"/>
  <c r="B3403" i="7"/>
  <c r="D3402" i="7"/>
  <c r="C3402" i="7"/>
  <c r="B3402" i="7"/>
  <c r="D3401" i="7"/>
  <c r="C3401" i="7"/>
  <c r="B3401" i="7"/>
  <c r="D3400" i="7"/>
  <c r="C3400" i="7"/>
  <c r="B3400" i="7"/>
  <c r="D3399" i="7"/>
  <c r="C3399" i="7"/>
  <c r="B3399" i="7"/>
  <c r="D3398" i="7"/>
  <c r="C3398" i="7"/>
  <c r="B3398" i="7"/>
  <c r="D3397" i="7"/>
  <c r="C3397" i="7"/>
  <c r="B3397" i="7"/>
  <c r="D3396" i="7"/>
  <c r="C3396" i="7"/>
  <c r="B3396" i="7"/>
  <c r="D3395" i="7"/>
  <c r="C3395" i="7"/>
  <c r="B3395" i="7"/>
  <c r="D3394" i="7"/>
  <c r="C3394" i="7"/>
  <c r="B3394" i="7"/>
  <c r="D3393" i="7"/>
  <c r="C3393" i="7"/>
  <c r="B3393" i="7"/>
  <c r="D3392" i="7"/>
  <c r="C3392" i="7"/>
  <c r="B3392" i="7"/>
  <c r="D3391" i="7"/>
  <c r="C3391" i="7"/>
  <c r="B3391" i="7"/>
  <c r="D3390" i="7"/>
  <c r="C3390" i="7"/>
  <c r="B3390" i="7"/>
  <c r="D3389" i="7"/>
  <c r="C3389" i="7"/>
  <c r="B3389" i="7"/>
  <c r="D3388" i="7"/>
  <c r="C3388" i="7"/>
  <c r="B3388" i="7"/>
  <c r="D3387" i="7"/>
  <c r="C3387" i="7"/>
  <c r="B3387" i="7"/>
  <c r="D3386" i="7"/>
  <c r="C3386" i="7"/>
  <c r="B3386" i="7"/>
  <c r="D3385" i="7"/>
  <c r="C3385" i="7"/>
  <c r="B3385" i="7"/>
  <c r="D3384" i="7"/>
  <c r="C3384" i="7"/>
  <c r="B3384" i="7"/>
  <c r="D3383" i="7"/>
  <c r="C3383" i="7"/>
  <c r="B3383" i="7"/>
  <c r="D3382" i="7"/>
  <c r="C3382" i="7"/>
  <c r="B3382" i="7"/>
  <c r="D3381" i="7"/>
  <c r="C3381" i="7"/>
  <c r="B3381" i="7"/>
  <c r="D3380" i="7"/>
  <c r="C3380" i="7"/>
  <c r="B3380" i="7"/>
  <c r="D3379" i="7"/>
  <c r="C3379" i="7"/>
  <c r="B3379" i="7"/>
  <c r="D3378" i="7"/>
  <c r="C3378" i="7"/>
  <c r="B3378" i="7"/>
  <c r="D3377" i="7"/>
  <c r="C3377" i="7"/>
  <c r="B3377" i="7"/>
  <c r="D3376" i="7"/>
  <c r="C3376" i="7"/>
  <c r="B3376" i="7"/>
  <c r="D3375" i="7"/>
  <c r="C3375" i="7"/>
  <c r="B3375" i="7"/>
  <c r="D3374" i="7"/>
  <c r="C3374" i="7"/>
  <c r="B3374" i="7"/>
  <c r="D3373" i="7"/>
  <c r="C3373" i="7"/>
  <c r="B3373" i="7"/>
  <c r="D3372" i="7"/>
  <c r="C3372" i="7"/>
  <c r="B3372" i="7"/>
  <c r="D3371" i="7"/>
  <c r="C3371" i="7"/>
  <c r="B3371" i="7"/>
  <c r="D3370" i="7"/>
  <c r="C3370" i="7"/>
  <c r="B3370" i="7"/>
  <c r="D3369" i="7"/>
  <c r="C3369" i="7"/>
  <c r="B3369" i="7"/>
  <c r="D3368" i="7"/>
  <c r="C3368" i="7"/>
  <c r="B3368" i="7"/>
  <c r="D3367" i="7"/>
  <c r="C3367" i="7"/>
  <c r="B3367" i="7"/>
  <c r="D3366" i="7"/>
  <c r="C3366" i="7"/>
  <c r="B3366" i="7"/>
  <c r="D3365" i="7"/>
  <c r="C3365" i="7"/>
  <c r="B3365" i="7"/>
  <c r="D3364" i="7"/>
  <c r="C3364" i="7"/>
  <c r="B3364" i="7"/>
  <c r="D3363" i="7"/>
  <c r="C3363" i="7"/>
  <c r="B3363" i="7"/>
  <c r="D3362" i="7"/>
  <c r="C3362" i="7"/>
  <c r="B3362" i="7"/>
  <c r="D3361" i="7"/>
  <c r="C3361" i="7"/>
  <c r="B3361" i="7"/>
  <c r="D3360" i="7"/>
  <c r="C3360" i="7"/>
  <c r="B3360" i="7"/>
  <c r="D3359" i="7"/>
  <c r="C3359" i="7"/>
  <c r="B3359" i="7"/>
  <c r="D3358" i="7"/>
  <c r="C3358" i="7"/>
  <c r="B3358" i="7"/>
  <c r="D3357" i="7"/>
  <c r="C3357" i="7"/>
  <c r="B3357" i="7"/>
  <c r="D3356" i="7"/>
  <c r="C3356" i="7"/>
  <c r="B3356" i="7"/>
  <c r="D3355" i="7"/>
  <c r="C3355" i="7"/>
  <c r="B3355" i="7"/>
  <c r="D3354" i="7"/>
  <c r="C3354" i="7"/>
  <c r="B3354" i="7"/>
  <c r="D3353" i="7"/>
  <c r="C3353" i="7"/>
  <c r="B3353" i="7"/>
  <c r="D3352" i="7"/>
  <c r="C3352" i="7"/>
  <c r="B3352" i="7"/>
  <c r="D3351" i="7"/>
  <c r="C3351" i="7"/>
  <c r="B3351" i="7"/>
  <c r="D3350" i="7"/>
  <c r="C3350" i="7"/>
  <c r="B3350" i="7"/>
  <c r="D3349" i="7"/>
  <c r="C3349" i="7"/>
  <c r="B3349" i="7"/>
  <c r="D3348" i="7"/>
  <c r="C3348" i="7"/>
  <c r="B3348" i="7"/>
  <c r="D3347" i="7"/>
  <c r="C3347" i="7"/>
  <c r="B3347" i="7"/>
  <c r="D3346" i="7"/>
  <c r="C3346" i="7"/>
  <c r="B3346" i="7"/>
  <c r="D3345" i="7"/>
  <c r="C3345" i="7"/>
  <c r="B3345" i="7"/>
  <c r="D3344" i="7"/>
  <c r="C3344" i="7"/>
  <c r="B3344" i="7"/>
  <c r="D3343" i="7"/>
  <c r="C3343" i="7"/>
  <c r="B3343" i="7"/>
  <c r="D3342" i="7"/>
  <c r="C3342" i="7"/>
  <c r="B3342" i="7"/>
  <c r="D3341" i="7"/>
  <c r="C3341" i="7"/>
  <c r="B3341" i="7"/>
  <c r="D3340" i="7"/>
  <c r="C3340" i="7"/>
  <c r="B3340" i="7"/>
  <c r="D3339" i="7"/>
  <c r="C3339" i="7"/>
  <c r="B3339" i="7"/>
  <c r="D3338" i="7"/>
  <c r="C3338" i="7"/>
  <c r="B3338" i="7"/>
  <c r="D3337" i="7"/>
  <c r="C3337" i="7"/>
  <c r="B3337" i="7"/>
  <c r="D3336" i="7"/>
  <c r="C3336" i="7"/>
  <c r="B3336" i="7"/>
  <c r="D3335" i="7"/>
  <c r="C3335" i="7"/>
  <c r="B3335" i="7"/>
  <c r="D3334" i="7"/>
  <c r="C3334" i="7"/>
  <c r="B3334" i="7"/>
  <c r="D3333" i="7"/>
  <c r="C3333" i="7"/>
  <c r="B3333" i="7"/>
  <c r="D3332" i="7"/>
  <c r="C3332" i="7"/>
  <c r="B3332" i="7"/>
  <c r="D3331" i="7"/>
  <c r="C3331" i="7"/>
  <c r="B3331" i="7"/>
  <c r="D3330" i="7"/>
  <c r="C3330" i="7"/>
  <c r="B3330" i="7"/>
  <c r="D3329" i="7"/>
  <c r="C3329" i="7"/>
  <c r="B3329" i="7"/>
  <c r="D3328" i="7"/>
  <c r="C3328" i="7"/>
  <c r="B3328" i="7"/>
  <c r="D3327" i="7"/>
  <c r="C3327" i="7"/>
  <c r="B3327" i="7"/>
  <c r="D3326" i="7"/>
  <c r="C3326" i="7"/>
  <c r="B3326" i="7"/>
  <c r="D3325" i="7"/>
  <c r="C3325" i="7"/>
  <c r="B3325" i="7"/>
  <c r="D3324" i="7"/>
  <c r="C3324" i="7"/>
  <c r="B3324" i="7"/>
  <c r="D3323" i="7"/>
  <c r="C3323" i="7"/>
  <c r="B3323" i="7"/>
  <c r="D3322" i="7"/>
  <c r="C3322" i="7"/>
  <c r="B3322" i="7"/>
  <c r="D3321" i="7"/>
  <c r="C3321" i="7"/>
  <c r="B3321" i="7"/>
  <c r="D3320" i="7"/>
  <c r="C3320" i="7"/>
  <c r="B3320" i="7"/>
  <c r="D3319" i="7"/>
  <c r="C3319" i="7"/>
  <c r="B3319" i="7"/>
  <c r="D3318" i="7"/>
  <c r="C3318" i="7"/>
  <c r="B3318" i="7"/>
  <c r="D3317" i="7"/>
  <c r="C3317" i="7"/>
  <c r="B3317" i="7"/>
  <c r="D3316" i="7"/>
  <c r="C3316" i="7"/>
  <c r="B3316" i="7"/>
  <c r="D3315" i="7"/>
  <c r="C3315" i="7"/>
  <c r="B3315" i="7"/>
  <c r="D3314" i="7"/>
  <c r="C3314" i="7"/>
  <c r="B3314" i="7"/>
  <c r="D3313" i="7"/>
  <c r="C3313" i="7"/>
  <c r="B3313" i="7"/>
  <c r="D3312" i="7"/>
  <c r="C3312" i="7"/>
  <c r="B3312" i="7"/>
  <c r="D3311" i="7"/>
  <c r="C3311" i="7"/>
  <c r="B3311" i="7"/>
  <c r="D3310" i="7"/>
  <c r="C3310" i="7"/>
  <c r="B3310" i="7"/>
  <c r="D3309" i="7"/>
  <c r="C3309" i="7"/>
  <c r="B3309" i="7"/>
  <c r="D3308" i="7"/>
  <c r="C3308" i="7"/>
  <c r="B3308" i="7"/>
  <c r="D3307" i="7"/>
  <c r="C3307" i="7"/>
  <c r="B3307" i="7"/>
  <c r="D3306" i="7"/>
  <c r="C3306" i="7"/>
  <c r="B3306" i="7"/>
  <c r="D3305" i="7"/>
  <c r="C3305" i="7"/>
  <c r="B3305" i="7"/>
  <c r="D3304" i="7"/>
  <c r="C3304" i="7"/>
  <c r="B3304" i="7"/>
  <c r="D3303" i="7"/>
  <c r="C3303" i="7"/>
  <c r="B3303" i="7"/>
  <c r="D3302" i="7"/>
  <c r="C3302" i="7"/>
  <c r="B3302" i="7"/>
  <c r="D3301" i="7"/>
  <c r="C3301" i="7"/>
  <c r="B3301" i="7"/>
  <c r="D3300" i="7"/>
  <c r="C3300" i="7"/>
  <c r="B3300" i="7"/>
  <c r="D3299" i="7"/>
  <c r="C3299" i="7"/>
  <c r="B3299" i="7"/>
  <c r="D3298" i="7"/>
  <c r="C3298" i="7"/>
  <c r="B3298" i="7"/>
  <c r="D3297" i="7"/>
  <c r="C3297" i="7"/>
  <c r="B3297" i="7"/>
  <c r="D3296" i="7"/>
  <c r="C3296" i="7"/>
  <c r="B3296" i="7"/>
  <c r="D3295" i="7"/>
  <c r="C3295" i="7"/>
  <c r="B3295" i="7"/>
  <c r="D3294" i="7"/>
  <c r="C3294" i="7"/>
  <c r="B3294" i="7"/>
  <c r="D3293" i="7"/>
  <c r="C3293" i="7"/>
  <c r="B3293" i="7"/>
  <c r="D3292" i="7"/>
  <c r="C3292" i="7"/>
  <c r="B3292" i="7"/>
  <c r="D3291" i="7"/>
  <c r="C3291" i="7"/>
  <c r="B3291" i="7"/>
  <c r="D3290" i="7"/>
  <c r="C3290" i="7"/>
  <c r="B3290" i="7"/>
  <c r="D3289" i="7"/>
  <c r="C3289" i="7"/>
  <c r="B3289" i="7"/>
  <c r="D3288" i="7"/>
  <c r="C3288" i="7"/>
  <c r="B3288" i="7"/>
  <c r="D3287" i="7"/>
  <c r="C3287" i="7"/>
  <c r="B3287" i="7"/>
  <c r="D3286" i="7"/>
  <c r="C3286" i="7"/>
  <c r="B3286" i="7"/>
  <c r="D3285" i="7"/>
  <c r="C3285" i="7"/>
  <c r="B3285" i="7"/>
  <c r="D3284" i="7"/>
  <c r="C3284" i="7"/>
  <c r="B3284" i="7"/>
  <c r="D3283" i="7"/>
  <c r="C3283" i="7"/>
  <c r="B3283" i="7"/>
  <c r="D3282" i="7"/>
  <c r="C3282" i="7"/>
  <c r="B3282" i="7"/>
  <c r="D3281" i="7"/>
  <c r="C3281" i="7"/>
  <c r="B3281" i="7"/>
  <c r="D3280" i="7"/>
  <c r="C3280" i="7"/>
  <c r="B3280" i="7"/>
  <c r="D3279" i="7"/>
  <c r="C3279" i="7"/>
  <c r="B3279" i="7"/>
  <c r="D3278" i="7"/>
  <c r="C3278" i="7"/>
  <c r="B3278" i="7"/>
  <c r="D3277" i="7"/>
  <c r="C3277" i="7"/>
  <c r="B3277" i="7"/>
  <c r="D3276" i="7"/>
  <c r="C3276" i="7"/>
  <c r="B3276" i="7"/>
  <c r="D3275" i="7"/>
  <c r="C3275" i="7"/>
  <c r="B3275" i="7"/>
  <c r="D3274" i="7"/>
  <c r="C3274" i="7"/>
  <c r="B3274" i="7"/>
  <c r="D3273" i="7"/>
  <c r="C3273" i="7"/>
  <c r="B3273" i="7"/>
  <c r="D3272" i="7"/>
  <c r="C3272" i="7"/>
  <c r="B3272" i="7"/>
  <c r="D3271" i="7"/>
  <c r="C3271" i="7"/>
  <c r="B3271" i="7"/>
  <c r="D3270" i="7"/>
  <c r="C3270" i="7"/>
  <c r="B3270" i="7"/>
  <c r="D3269" i="7"/>
  <c r="C3269" i="7"/>
  <c r="B3269" i="7"/>
  <c r="D3268" i="7"/>
  <c r="C3268" i="7"/>
  <c r="B3268" i="7"/>
  <c r="D3267" i="7"/>
  <c r="C3267" i="7"/>
  <c r="B3267" i="7"/>
  <c r="D3266" i="7"/>
  <c r="C3266" i="7"/>
  <c r="B3266" i="7"/>
  <c r="D3265" i="7"/>
  <c r="C3265" i="7"/>
  <c r="B3265" i="7"/>
  <c r="D3264" i="7"/>
  <c r="C3264" i="7"/>
  <c r="B3264" i="7"/>
  <c r="D3263" i="7"/>
  <c r="C3263" i="7"/>
  <c r="B3263" i="7"/>
  <c r="D3262" i="7"/>
  <c r="C3262" i="7"/>
  <c r="B3262" i="7"/>
  <c r="D3261" i="7"/>
  <c r="C3261" i="7"/>
  <c r="B3261" i="7"/>
  <c r="D3260" i="7"/>
  <c r="C3260" i="7"/>
  <c r="B3260" i="7"/>
  <c r="D3259" i="7"/>
  <c r="C3259" i="7"/>
  <c r="B3259" i="7"/>
  <c r="D3258" i="7"/>
  <c r="C3258" i="7"/>
  <c r="B3258" i="7"/>
  <c r="D3257" i="7"/>
  <c r="C3257" i="7"/>
  <c r="B3257" i="7"/>
  <c r="D3256" i="7"/>
  <c r="C3256" i="7"/>
  <c r="B3256" i="7"/>
  <c r="D3255" i="7"/>
  <c r="C3255" i="7"/>
  <c r="B3255" i="7"/>
  <c r="D3254" i="7"/>
  <c r="C3254" i="7"/>
  <c r="B3254" i="7"/>
  <c r="D3253" i="7"/>
  <c r="C3253" i="7"/>
  <c r="B3253" i="7"/>
  <c r="D3252" i="7"/>
  <c r="C3252" i="7"/>
  <c r="B3252" i="7"/>
  <c r="D3251" i="7"/>
  <c r="C3251" i="7"/>
  <c r="B3251" i="7"/>
  <c r="D3250" i="7"/>
  <c r="C3250" i="7"/>
  <c r="B3250" i="7"/>
  <c r="D3249" i="7"/>
  <c r="C3249" i="7"/>
  <c r="B3249" i="7"/>
  <c r="D3248" i="7"/>
  <c r="C3248" i="7"/>
  <c r="B3248" i="7"/>
  <c r="D3247" i="7"/>
  <c r="C3247" i="7"/>
  <c r="B3247" i="7"/>
  <c r="D3246" i="7"/>
  <c r="C3246" i="7"/>
  <c r="B3246" i="7"/>
  <c r="D3245" i="7"/>
  <c r="C3245" i="7"/>
  <c r="B3245" i="7"/>
  <c r="D3244" i="7"/>
  <c r="C3244" i="7"/>
  <c r="B3244" i="7"/>
  <c r="D3243" i="7"/>
  <c r="C3243" i="7"/>
  <c r="B3243" i="7"/>
  <c r="D3242" i="7"/>
  <c r="C3242" i="7"/>
  <c r="B3242" i="7"/>
  <c r="D3241" i="7"/>
  <c r="C3241" i="7"/>
  <c r="B3241" i="7"/>
  <c r="D3240" i="7"/>
  <c r="C3240" i="7"/>
  <c r="B3240" i="7"/>
  <c r="D3239" i="7"/>
  <c r="C3239" i="7"/>
  <c r="B3239" i="7"/>
  <c r="D3238" i="7"/>
  <c r="C3238" i="7"/>
  <c r="B3238" i="7"/>
  <c r="D3237" i="7"/>
  <c r="C3237" i="7"/>
  <c r="B3237" i="7"/>
  <c r="D3236" i="7"/>
  <c r="C3236" i="7"/>
  <c r="B3236" i="7"/>
  <c r="D3235" i="7"/>
  <c r="C3235" i="7"/>
  <c r="B3235" i="7"/>
  <c r="D3234" i="7"/>
  <c r="C3234" i="7"/>
  <c r="B3234" i="7"/>
  <c r="D3233" i="7"/>
  <c r="C3233" i="7"/>
  <c r="B3233" i="7"/>
  <c r="D3232" i="7"/>
  <c r="C3232" i="7"/>
  <c r="B3232" i="7"/>
  <c r="D3231" i="7"/>
  <c r="C3231" i="7"/>
  <c r="B3231" i="7"/>
  <c r="D3230" i="7"/>
  <c r="C3230" i="7"/>
  <c r="B3230" i="7"/>
  <c r="D3229" i="7"/>
  <c r="C3229" i="7"/>
  <c r="B3229" i="7"/>
  <c r="D3228" i="7"/>
  <c r="C3228" i="7"/>
  <c r="B3228" i="7"/>
  <c r="D3227" i="7"/>
  <c r="C3227" i="7"/>
  <c r="B3227" i="7"/>
  <c r="D3226" i="7"/>
  <c r="C3226" i="7"/>
  <c r="B3226" i="7"/>
  <c r="D3225" i="7"/>
  <c r="C3225" i="7"/>
  <c r="B3225" i="7"/>
  <c r="D3224" i="7"/>
  <c r="C3224" i="7"/>
  <c r="B3224" i="7"/>
  <c r="D3223" i="7"/>
  <c r="C3223" i="7"/>
  <c r="B3223" i="7"/>
  <c r="D3222" i="7"/>
  <c r="C3222" i="7"/>
  <c r="B3222" i="7"/>
  <c r="D3221" i="7"/>
  <c r="C3221" i="7"/>
  <c r="B3221" i="7"/>
  <c r="D3220" i="7"/>
  <c r="C3220" i="7"/>
  <c r="B3220" i="7"/>
  <c r="D3219" i="7"/>
  <c r="C3219" i="7"/>
  <c r="B3219" i="7"/>
  <c r="D3218" i="7"/>
  <c r="C3218" i="7"/>
  <c r="B3218" i="7"/>
  <c r="D3217" i="7"/>
  <c r="C3217" i="7"/>
  <c r="B3217" i="7"/>
  <c r="D3216" i="7"/>
  <c r="C3216" i="7"/>
  <c r="B3216" i="7"/>
  <c r="D3215" i="7"/>
  <c r="C3215" i="7"/>
  <c r="B3215" i="7"/>
  <c r="D3214" i="7"/>
  <c r="C3214" i="7"/>
  <c r="B3214" i="7"/>
  <c r="D3213" i="7"/>
  <c r="C3213" i="7"/>
  <c r="B3213" i="7"/>
  <c r="D3212" i="7"/>
  <c r="C3212" i="7"/>
  <c r="B3212" i="7"/>
  <c r="D3211" i="7"/>
  <c r="C3211" i="7"/>
  <c r="B3211" i="7"/>
  <c r="D3210" i="7"/>
  <c r="C3210" i="7"/>
  <c r="B3210" i="7"/>
  <c r="D3209" i="7"/>
  <c r="C3209" i="7"/>
  <c r="B3209" i="7"/>
  <c r="D3208" i="7"/>
  <c r="C3208" i="7"/>
  <c r="B3208" i="7"/>
  <c r="D3207" i="7"/>
  <c r="C3207" i="7"/>
  <c r="B3207" i="7"/>
  <c r="D3206" i="7"/>
  <c r="C3206" i="7"/>
  <c r="B3206" i="7"/>
  <c r="D3205" i="7"/>
  <c r="C3205" i="7"/>
  <c r="B3205" i="7"/>
  <c r="D3204" i="7"/>
  <c r="C3204" i="7"/>
  <c r="B3204" i="7"/>
  <c r="D3203" i="7"/>
  <c r="C3203" i="7"/>
  <c r="B3203" i="7"/>
  <c r="D3202" i="7"/>
  <c r="C3202" i="7"/>
  <c r="B3202" i="7"/>
  <c r="D3201" i="7"/>
  <c r="C3201" i="7"/>
  <c r="B3201" i="7"/>
  <c r="D3200" i="7"/>
  <c r="C3200" i="7"/>
  <c r="B3200" i="7"/>
  <c r="D3199" i="7"/>
  <c r="C3199" i="7"/>
  <c r="B3199" i="7"/>
  <c r="D3198" i="7"/>
  <c r="C3198" i="7"/>
  <c r="B3198" i="7"/>
  <c r="D3197" i="7"/>
  <c r="C3197" i="7"/>
  <c r="B3197" i="7"/>
  <c r="D3196" i="7"/>
  <c r="C3196" i="7"/>
  <c r="B3196" i="7"/>
  <c r="D3195" i="7"/>
  <c r="C3195" i="7"/>
  <c r="B3195" i="7"/>
  <c r="D3194" i="7"/>
  <c r="C3194" i="7"/>
  <c r="B3194" i="7"/>
  <c r="D3193" i="7"/>
  <c r="C3193" i="7"/>
  <c r="B3193" i="7"/>
  <c r="D3192" i="7"/>
  <c r="C3192" i="7"/>
  <c r="B3192" i="7"/>
  <c r="D3191" i="7"/>
  <c r="C3191" i="7"/>
  <c r="B3191" i="7"/>
  <c r="D3190" i="7"/>
  <c r="C3190" i="7"/>
  <c r="B3190" i="7"/>
  <c r="D3189" i="7"/>
  <c r="C3189" i="7"/>
  <c r="B3189" i="7"/>
  <c r="D3188" i="7"/>
  <c r="C3188" i="7"/>
  <c r="B3188" i="7"/>
  <c r="D3187" i="7"/>
  <c r="C3187" i="7"/>
  <c r="B3187" i="7"/>
  <c r="D3186" i="7"/>
  <c r="C3186" i="7"/>
  <c r="B3186" i="7"/>
  <c r="D3185" i="7"/>
  <c r="C3185" i="7"/>
  <c r="B3185" i="7"/>
  <c r="D3184" i="7"/>
  <c r="C3184" i="7"/>
  <c r="B3184" i="7"/>
  <c r="D3183" i="7"/>
  <c r="C3183" i="7"/>
  <c r="B3183" i="7"/>
  <c r="D3182" i="7"/>
  <c r="C3182" i="7"/>
  <c r="B3182" i="7"/>
  <c r="D3181" i="7"/>
  <c r="C3181" i="7"/>
  <c r="B3181" i="7"/>
  <c r="D3180" i="7"/>
  <c r="C3180" i="7"/>
  <c r="B3180" i="7"/>
  <c r="D3179" i="7"/>
  <c r="C3179" i="7"/>
  <c r="B3179" i="7"/>
  <c r="D3178" i="7"/>
  <c r="C3178" i="7"/>
  <c r="B3178" i="7"/>
  <c r="D3177" i="7"/>
  <c r="C3177" i="7"/>
  <c r="B3177" i="7"/>
  <c r="D3176" i="7"/>
  <c r="C3176" i="7"/>
  <c r="B3176" i="7"/>
  <c r="D3175" i="7"/>
  <c r="C3175" i="7"/>
  <c r="B3175" i="7"/>
  <c r="D3174" i="7"/>
  <c r="C3174" i="7"/>
  <c r="B3174" i="7"/>
  <c r="D3173" i="7"/>
  <c r="C3173" i="7"/>
  <c r="B3173" i="7"/>
  <c r="D3172" i="7"/>
  <c r="C3172" i="7"/>
  <c r="B3172" i="7"/>
  <c r="D3171" i="7"/>
  <c r="C3171" i="7"/>
  <c r="B3171" i="7"/>
  <c r="D3170" i="7"/>
  <c r="C3170" i="7"/>
  <c r="B3170" i="7"/>
  <c r="D3169" i="7"/>
  <c r="C3169" i="7"/>
  <c r="B3169" i="7"/>
  <c r="D3168" i="7"/>
  <c r="C3168" i="7"/>
  <c r="B3168" i="7"/>
  <c r="D3167" i="7"/>
  <c r="C3167" i="7"/>
  <c r="B3167" i="7"/>
  <c r="D3166" i="7"/>
  <c r="C3166" i="7"/>
  <c r="B3166" i="7"/>
  <c r="D3165" i="7"/>
  <c r="C3165" i="7"/>
  <c r="B3165" i="7"/>
  <c r="D3164" i="7"/>
  <c r="C3164" i="7"/>
  <c r="B3164" i="7"/>
  <c r="D3163" i="7"/>
  <c r="C3163" i="7"/>
  <c r="B3163" i="7"/>
  <c r="D3162" i="7"/>
  <c r="C3162" i="7"/>
  <c r="B3162" i="7"/>
  <c r="D3161" i="7"/>
  <c r="C3161" i="7"/>
  <c r="B3161" i="7"/>
  <c r="D3160" i="7"/>
  <c r="C3160" i="7"/>
  <c r="B3160" i="7"/>
  <c r="D3159" i="7"/>
  <c r="C3159" i="7"/>
  <c r="B3159" i="7"/>
  <c r="D3158" i="7"/>
  <c r="C3158" i="7"/>
  <c r="B3158" i="7"/>
  <c r="D3157" i="7"/>
  <c r="C3157" i="7"/>
  <c r="B3157" i="7"/>
  <c r="D3156" i="7"/>
  <c r="C3156" i="7"/>
  <c r="B3156" i="7"/>
  <c r="D3155" i="7"/>
  <c r="C3155" i="7"/>
  <c r="B3155" i="7"/>
  <c r="D3154" i="7"/>
  <c r="C3154" i="7"/>
  <c r="B3154" i="7"/>
  <c r="D3153" i="7"/>
  <c r="C3153" i="7"/>
  <c r="B3153" i="7"/>
  <c r="D3152" i="7"/>
  <c r="C3152" i="7"/>
  <c r="B3152" i="7"/>
  <c r="D3151" i="7"/>
  <c r="C3151" i="7"/>
  <c r="B3151" i="7"/>
  <c r="D3150" i="7"/>
  <c r="C3150" i="7"/>
  <c r="B3150" i="7"/>
  <c r="D3149" i="7"/>
  <c r="C3149" i="7"/>
  <c r="B3149" i="7"/>
  <c r="D3148" i="7"/>
  <c r="C3148" i="7"/>
  <c r="B3148" i="7"/>
  <c r="D3147" i="7"/>
  <c r="C3147" i="7"/>
  <c r="B3147" i="7"/>
  <c r="D3146" i="7"/>
  <c r="C3146" i="7"/>
  <c r="B3146" i="7"/>
  <c r="D3145" i="7"/>
  <c r="C3145" i="7"/>
  <c r="B3145" i="7"/>
  <c r="D3144" i="7"/>
  <c r="C3144" i="7"/>
  <c r="B3144" i="7"/>
  <c r="D3143" i="7"/>
  <c r="C3143" i="7"/>
  <c r="B3143" i="7"/>
  <c r="D3142" i="7"/>
  <c r="C3142" i="7"/>
  <c r="B3142" i="7"/>
  <c r="D3141" i="7"/>
  <c r="C3141" i="7"/>
  <c r="B3141" i="7"/>
  <c r="D3140" i="7"/>
  <c r="C3140" i="7"/>
  <c r="B3140" i="7"/>
  <c r="D3139" i="7"/>
  <c r="C3139" i="7"/>
  <c r="B3139" i="7"/>
  <c r="D3138" i="7"/>
  <c r="C3138" i="7"/>
  <c r="B3138" i="7"/>
  <c r="D3137" i="7"/>
  <c r="C3137" i="7"/>
  <c r="B3137" i="7"/>
  <c r="D3136" i="7"/>
  <c r="C3136" i="7"/>
  <c r="B3136" i="7"/>
  <c r="D3135" i="7"/>
  <c r="C3135" i="7"/>
  <c r="B3135" i="7"/>
  <c r="D3134" i="7"/>
  <c r="C3134" i="7"/>
  <c r="B3134" i="7"/>
  <c r="D3133" i="7"/>
  <c r="C3133" i="7"/>
  <c r="B3133" i="7"/>
  <c r="D3132" i="7"/>
  <c r="C3132" i="7"/>
  <c r="B3132" i="7"/>
  <c r="D3131" i="7"/>
  <c r="C3131" i="7"/>
  <c r="B3131" i="7"/>
  <c r="D3130" i="7"/>
  <c r="C3130" i="7"/>
  <c r="B3130" i="7"/>
  <c r="D3129" i="7"/>
  <c r="C3129" i="7"/>
  <c r="B3129" i="7"/>
  <c r="D3128" i="7"/>
  <c r="C3128" i="7"/>
  <c r="B3128" i="7"/>
  <c r="D3127" i="7"/>
  <c r="C3127" i="7"/>
  <c r="B3127" i="7"/>
  <c r="D3126" i="7"/>
  <c r="C3126" i="7"/>
  <c r="B3126" i="7"/>
  <c r="D3125" i="7"/>
  <c r="C3125" i="7"/>
  <c r="B3125" i="7"/>
  <c r="D3124" i="7"/>
  <c r="C3124" i="7"/>
  <c r="B3124" i="7"/>
  <c r="D3123" i="7"/>
  <c r="C3123" i="7"/>
  <c r="B3123" i="7"/>
  <c r="D3122" i="7"/>
  <c r="C3122" i="7"/>
  <c r="B3122" i="7"/>
  <c r="D3121" i="7"/>
  <c r="C3121" i="7"/>
  <c r="B3121" i="7"/>
  <c r="D3120" i="7"/>
  <c r="C3120" i="7"/>
  <c r="B3120" i="7"/>
  <c r="D3119" i="7"/>
  <c r="C3119" i="7"/>
  <c r="B3119" i="7"/>
  <c r="D3118" i="7"/>
  <c r="C3118" i="7"/>
  <c r="B3118" i="7"/>
  <c r="D3117" i="7"/>
  <c r="C3117" i="7"/>
  <c r="B3117" i="7"/>
  <c r="D3116" i="7"/>
  <c r="C3116" i="7"/>
  <c r="B3116" i="7"/>
  <c r="D3115" i="7"/>
  <c r="C3115" i="7"/>
  <c r="B3115" i="7"/>
  <c r="D3114" i="7"/>
  <c r="C3114" i="7"/>
  <c r="B3114" i="7"/>
  <c r="D3113" i="7"/>
  <c r="C3113" i="7"/>
  <c r="B3113" i="7"/>
  <c r="D3112" i="7"/>
  <c r="C3112" i="7"/>
  <c r="B3112" i="7"/>
  <c r="D3111" i="7"/>
  <c r="C3111" i="7"/>
  <c r="B3111" i="7"/>
  <c r="D3110" i="7"/>
  <c r="C3110" i="7"/>
  <c r="B3110" i="7"/>
  <c r="D3109" i="7"/>
  <c r="C3109" i="7"/>
  <c r="B3109" i="7"/>
  <c r="D3108" i="7"/>
  <c r="C3108" i="7"/>
  <c r="B3108" i="7"/>
  <c r="D3107" i="7"/>
  <c r="C3107" i="7"/>
  <c r="B3107" i="7"/>
  <c r="D3106" i="7"/>
  <c r="C3106" i="7"/>
  <c r="B3106" i="7"/>
  <c r="D3105" i="7"/>
  <c r="C3105" i="7"/>
  <c r="B3105" i="7"/>
  <c r="D3104" i="7"/>
  <c r="C3104" i="7"/>
  <c r="B3104" i="7"/>
  <c r="D3103" i="7"/>
  <c r="C3103" i="7"/>
  <c r="B3103" i="7"/>
  <c r="D3102" i="7"/>
  <c r="C3102" i="7"/>
  <c r="B3102" i="7"/>
  <c r="D3101" i="7"/>
  <c r="C3101" i="7"/>
  <c r="B3101" i="7"/>
  <c r="D3100" i="7"/>
  <c r="C3100" i="7"/>
  <c r="B3100" i="7"/>
  <c r="D3099" i="7"/>
  <c r="C3099" i="7"/>
  <c r="B3099" i="7"/>
  <c r="D3098" i="7"/>
  <c r="C3098" i="7"/>
  <c r="B3098" i="7"/>
  <c r="D3097" i="7"/>
  <c r="C3097" i="7"/>
  <c r="B3097" i="7"/>
  <c r="D3096" i="7"/>
  <c r="C3096" i="7"/>
  <c r="B3096" i="7"/>
  <c r="D3095" i="7"/>
  <c r="C3095" i="7"/>
  <c r="B3095" i="7"/>
  <c r="D3094" i="7"/>
  <c r="C3094" i="7"/>
  <c r="B3094" i="7"/>
  <c r="D3093" i="7"/>
  <c r="C3093" i="7"/>
  <c r="B3093" i="7"/>
  <c r="D3092" i="7"/>
  <c r="C3092" i="7"/>
  <c r="B3092" i="7"/>
  <c r="D3091" i="7"/>
  <c r="C3091" i="7"/>
  <c r="B3091" i="7"/>
  <c r="D3090" i="7"/>
  <c r="C3090" i="7"/>
  <c r="B3090" i="7"/>
  <c r="D3089" i="7"/>
  <c r="C3089" i="7"/>
  <c r="B3089" i="7"/>
  <c r="D3088" i="7"/>
  <c r="C3088" i="7"/>
  <c r="B3088" i="7"/>
  <c r="D3087" i="7"/>
  <c r="C3087" i="7"/>
  <c r="B3087" i="7"/>
  <c r="D3086" i="7"/>
  <c r="C3086" i="7"/>
  <c r="B3086" i="7"/>
  <c r="D3085" i="7"/>
  <c r="C3085" i="7"/>
  <c r="B3085" i="7"/>
  <c r="D3084" i="7"/>
  <c r="C3084" i="7"/>
  <c r="B3084" i="7"/>
  <c r="D3083" i="7"/>
  <c r="C3083" i="7"/>
  <c r="B3083" i="7"/>
  <c r="D3082" i="7"/>
  <c r="C3082" i="7"/>
  <c r="B3082" i="7"/>
  <c r="D3081" i="7"/>
  <c r="C3081" i="7"/>
  <c r="B3081" i="7"/>
  <c r="D3080" i="7"/>
  <c r="C3080" i="7"/>
  <c r="B3080" i="7"/>
  <c r="D3079" i="7"/>
  <c r="C3079" i="7"/>
  <c r="B3079" i="7"/>
  <c r="D3078" i="7"/>
  <c r="C3078" i="7"/>
  <c r="B3078" i="7"/>
  <c r="D3077" i="7"/>
  <c r="C3077" i="7"/>
  <c r="B3077" i="7"/>
  <c r="D3076" i="7"/>
  <c r="C3076" i="7"/>
  <c r="B3076" i="7"/>
  <c r="D3075" i="7"/>
  <c r="C3075" i="7"/>
  <c r="B3075" i="7"/>
  <c r="D3074" i="7"/>
  <c r="C3074" i="7"/>
  <c r="B3074" i="7"/>
  <c r="D3073" i="7"/>
  <c r="C3073" i="7"/>
  <c r="B3073" i="7"/>
  <c r="D3072" i="7"/>
  <c r="C3072" i="7"/>
  <c r="B3072" i="7"/>
  <c r="D3071" i="7"/>
  <c r="C3071" i="7"/>
  <c r="B3071" i="7"/>
  <c r="D3070" i="7"/>
  <c r="C3070" i="7"/>
  <c r="B3070" i="7"/>
  <c r="D3069" i="7"/>
  <c r="C3069" i="7"/>
  <c r="B3069" i="7"/>
  <c r="D3068" i="7"/>
  <c r="C3068" i="7"/>
  <c r="B3068" i="7"/>
  <c r="D3067" i="7"/>
  <c r="C3067" i="7"/>
  <c r="B3067" i="7"/>
  <c r="D3066" i="7"/>
  <c r="C3066" i="7"/>
  <c r="B3066" i="7"/>
  <c r="D3065" i="7"/>
  <c r="C3065" i="7"/>
  <c r="B3065" i="7"/>
  <c r="D3064" i="7"/>
  <c r="C3064" i="7"/>
  <c r="B3064" i="7"/>
  <c r="D3063" i="7"/>
  <c r="C3063" i="7"/>
  <c r="B3063" i="7"/>
  <c r="D3062" i="7"/>
  <c r="C3062" i="7"/>
  <c r="B3062" i="7"/>
  <c r="D3061" i="7"/>
  <c r="C3061" i="7"/>
  <c r="B3061" i="7"/>
  <c r="D3060" i="7"/>
  <c r="C3060" i="7"/>
  <c r="B3060" i="7"/>
  <c r="D3059" i="7"/>
  <c r="C3059" i="7"/>
  <c r="B3059" i="7"/>
  <c r="D3058" i="7"/>
  <c r="C3058" i="7"/>
  <c r="B3058" i="7"/>
  <c r="D3057" i="7"/>
  <c r="C3057" i="7"/>
  <c r="B3057" i="7"/>
  <c r="D3056" i="7"/>
  <c r="C3056" i="7"/>
  <c r="B3056" i="7"/>
  <c r="D3055" i="7"/>
  <c r="C3055" i="7"/>
  <c r="B3055" i="7"/>
  <c r="D3054" i="7"/>
  <c r="C3054" i="7"/>
  <c r="B3054" i="7"/>
  <c r="D3053" i="7"/>
  <c r="C3053" i="7"/>
  <c r="B3053" i="7"/>
  <c r="D3052" i="7"/>
  <c r="C3052" i="7"/>
  <c r="B3052" i="7"/>
  <c r="D3051" i="7"/>
  <c r="C3051" i="7"/>
  <c r="B3051" i="7"/>
  <c r="D3050" i="7"/>
  <c r="C3050" i="7"/>
  <c r="B3050" i="7"/>
  <c r="D3049" i="7"/>
  <c r="C3049" i="7"/>
  <c r="B3049" i="7"/>
  <c r="D3048" i="7"/>
  <c r="C3048" i="7"/>
  <c r="B3048" i="7"/>
  <c r="D3047" i="7"/>
  <c r="C3047" i="7"/>
  <c r="B3047" i="7"/>
  <c r="D3046" i="7"/>
  <c r="C3046" i="7"/>
  <c r="B3046" i="7"/>
  <c r="D3045" i="7"/>
  <c r="C3045" i="7"/>
  <c r="B3045" i="7"/>
  <c r="D3044" i="7"/>
  <c r="C3044" i="7"/>
  <c r="B3044" i="7"/>
  <c r="D3043" i="7"/>
  <c r="C3043" i="7"/>
  <c r="B3043" i="7"/>
  <c r="D3042" i="7"/>
  <c r="C3042" i="7"/>
  <c r="B3042" i="7"/>
  <c r="D3041" i="7"/>
  <c r="C3041" i="7"/>
  <c r="B3041" i="7"/>
  <c r="D3040" i="7"/>
  <c r="C3040" i="7"/>
  <c r="B3040" i="7"/>
  <c r="D3039" i="7"/>
  <c r="C3039" i="7"/>
  <c r="B3039" i="7"/>
  <c r="D3038" i="7"/>
  <c r="C3038" i="7"/>
  <c r="B3038" i="7"/>
  <c r="D3037" i="7"/>
  <c r="C3037" i="7"/>
  <c r="B3037" i="7"/>
  <c r="D3036" i="7"/>
  <c r="C3036" i="7"/>
  <c r="B3036" i="7"/>
  <c r="D3035" i="7"/>
  <c r="C3035" i="7"/>
  <c r="B3035" i="7"/>
  <c r="D3034" i="7"/>
  <c r="C3034" i="7"/>
  <c r="B3034" i="7"/>
  <c r="D3033" i="7"/>
  <c r="C3033" i="7"/>
  <c r="B3033" i="7"/>
  <c r="D3032" i="7"/>
  <c r="C3032" i="7"/>
  <c r="B3032" i="7"/>
  <c r="D3031" i="7"/>
  <c r="C3031" i="7"/>
  <c r="B3031" i="7"/>
  <c r="D3030" i="7"/>
  <c r="C3030" i="7"/>
  <c r="B3030" i="7"/>
  <c r="D3029" i="7"/>
  <c r="C3029" i="7"/>
  <c r="B3029" i="7"/>
  <c r="D3028" i="7"/>
  <c r="C3028" i="7"/>
  <c r="B3028" i="7"/>
  <c r="D3027" i="7"/>
  <c r="C3027" i="7"/>
  <c r="B3027" i="7"/>
  <c r="D3026" i="7"/>
  <c r="C3026" i="7"/>
  <c r="B3026" i="7"/>
  <c r="D3025" i="7"/>
  <c r="C3025" i="7"/>
  <c r="B3025" i="7"/>
  <c r="D3024" i="7"/>
  <c r="C3024" i="7"/>
  <c r="B3024" i="7"/>
  <c r="D3023" i="7"/>
  <c r="C3023" i="7"/>
  <c r="B3023" i="7"/>
  <c r="D3022" i="7"/>
  <c r="C3022" i="7"/>
  <c r="B3022" i="7"/>
  <c r="D3021" i="7"/>
  <c r="C3021" i="7"/>
  <c r="B3021" i="7"/>
  <c r="D3020" i="7"/>
  <c r="C3020" i="7"/>
  <c r="B3020" i="7"/>
  <c r="D3019" i="7"/>
  <c r="C3019" i="7"/>
  <c r="B3019" i="7"/>
  <c r="D3018" i="7"/>
  <c r="C3018" i="7"/>
  <c r="B3018" i="7"/>
  <c r="D3017" i="7"/>
  <c r="C3017" i="7"/>
  <c r="B3017" i="7"/>
  <c r="D3016" i="7"/>
  <c r="C3016" i="7"/>
  <c r="B3016" i="7"/>
  <c r="D3015" i="7"/>
  <c r="C3015" i="7"/>
  <c r="B3015" i="7"/>
  <c r="D3014" i="7"/>
  <c r="C3014" i="7"/>
  <c r="B3014" i="7"/>
  <c r="D3013" i="7"/>
  <c r="C3013" i="7"/>
  <c r="B3013" i="7"/>
  <c r="D3012" i="7"/>
  <c r="C3012" i="7"/>
  <c r="B3012" i="7"/>
  <c r="D3011" i="7"/>
  <c r="C3011" i="7"/>
  <c r="B3011" i="7"/>
  <c r="D3010" i="7"/>
  <c r="C3010" i="7"/>
  <c r="B3010" i="7"/>
  <c r="D3009" i="7"/>
  <c r="C3009" i="7"/>
  <c r="B3009" i="7"/>
  <c r="D3008" i="7"/>
  <c r="C3008" i="7"/>
  <c r="B3008" i="7"/>
  <c r="D3007" i="7"/>
  <c r="C3007" i="7"/>
  <c r="B3007" i="7"/>
  <c r="D3006" i="7"/>
  <c r="C3006" i="7"/>
  <c r="B3006" i="7"/>
  <c r="D3005" i="7"/>
  <c r="C3005" i="7"/>
  <c r="B3005" i="7"/>
  <c r="D3004" i="7"/>
  <c r="C3004" i="7"/>
  <c r="B3004" i="7"/>
  <c r="D3003" i="7"/>
  <c r="C3003" i="7"/>
  <c r="B3003" i="7"/>
  <c r="D3002" i="7"/>
  <c r="C3002" i="7"/>
  <c r="B3002" i="7"/>
  <c r="D3001" i="7"/>
  <c r="C3001" i="7"/>
  <c r="B3001" i="7"/>
  <c r="D3000" i="7"/>
  <c r="C3000" i="7"/>
  <c r="B3000" i="7"/>
  <c r="D2999" i="7"/>
  <c r="C2999" i="7"/>
  <c r="B2999" i="7"/>
  <c r="D2998" i="7"/>
  <c r="C2998" i="7"/>
  <c r="B2998" i="7"/>
  <c r="D2997" i="7"/>
  <c r="C2997" i="7"/>
  <c r="B2997" i="7"/>
  <c r="D2996" i="7"/>
  <c r="C2996" i="7"/>
  <c r="B2996" i="7"/>
  <c r="D2995" i="7"/>
  <c r="C2995" i="7"/>
  <c r="B2995" i="7"/>
  <c r="D2994" i="7"/>
  <c r="C2994" i="7"/>
  <c r="B2994" i="7"/>
  <c r="D2993" i="7"/>
  <c r="C2993" i="7"/>
  <c r="B2993" i="7"/>
  <c r="D2992" i="7"/>
  <c r="C2992" i="7"/>
  <c r="B2992" i="7"/>
  <c r="D2991" i="7"/>
  <c r="C2991" i="7"/>
  <c r="B2991" i="7"/>
  <c r="D2990" i="7"/>
  <c r="C2990" i="7"/>
  <c r="B2990" i="7"/>
  <c r="D2989" i="7"/>
  <c r="C2989" i="7"/>
  <c r="B2989" i="7"/>
  <c r="D2988" i="7"/>
  <c r="C2988" i="7"/>
  <c r="B2988" i="7"/>
  <c r="D2987" i="7"/>
  <c r="C2987" i="7"/>
  <c r="B2987" i="7"/>
  <c r="D2986" i="7"/>
  <c r="C2986" i="7"/>
  <c r="B2986" i="7"/>
  <c r="D2985" i="7"/>
  <c r="C2985" i="7"/>
  <c r="B2985" i="7"/>
  <c r="D2984" i="7"/>
  <c r="C2984" i="7"/>
  <c r="B2984" i="7"/>
  <c r="D2983" i="7"/>
  <c r="C2983" i="7"/>
  <c r="B2983" i="7"/>
  <c r="D2982" i="7"/>
  <c r="C2982" i="7"/>
  <c r="B2982" i="7"/>
  <c r="D2981" i="7"/>
  <c r="C2981" i="7"/>
  <c r="B2981" i="7"/>
  <c r="D2980" i="7"/>
  <c r="C2980" i="7"/>
  <c r="B2980" i="7"/>
  <c r="D2979" i="7"/>
  <c r="C2979" i="7"/>
  <c r="B2979" i="7"/>
  <c r="D2978" i="7"/>
  <c r="C2978" i="7"/>
  <c r="B2978" i="7"/>
  <c r="D2977" i="7"/>
  <c r="C2977" i="7"/>
  <c r="B2977" i="7"/>
  <c r="D2976" i="7"/>
  <c r="C2976" i="7"/>
  <c r="B2976" i="7"/>
  <c r="D2975" i="7"/>
  <c r="C2975" i="7"/>
  <c r="B2975" i="7"/>
  <c r="D2974" i="7"/>
  <c r="C2974" i="7"/>
  <c r="B2974" i="7"/>
  <c r="D2973" i="7"/>
  <c r="C2973" i="7"/>
  <c r="B2973" i="7"/>
  <c r="D2972" i="7"/>
  <c r="C2972" i="7"/>
  <c r="B2972" i="7"/>
  <c r="D2971" i="7"/>
  <c r="C2971" i="7"/>
  <c r="B2971" i="7"/>
  <c r="D2970" i="7"/>
  <c r="C2970" i="7"/>
  <c r="B2970" i="7"/>
  <c r="D2969" i="7"/>
  <c r="C2969" i="7"/>
  <c r="B2969" i="7"/>
  <c r="D2968" i="7"/>
  <c r="C2968" i="7"/>
  <c r="B2968" i="7"/>
  <c r="D2967" i="7"/>
  <c r="C2967" i="7"/>
  <c r="B2967" i="7"/>
  <c r="D2966" i="7"/>
  <c r="C2966" i="7"/>
  <c r="B2966" i="7"/>
  <c r="D2965" i="7"/>
  <c r="C2965" i="7"/>
  <c r="B2965" i="7"/>
  <c r="D2964" i="7"/>
  <c r="C2964" i="7"/>
  <c r="B2964" i="7"/>
  <c r="D2963" i="7"/>
  <c r="C2963" i="7"/>
  <c r="B2963" i="7"/>
  <c r="D2962" i="7"/>
  <c r="C2962" i="7"/>
  <c r="B2962" i="7"/>
  <c r="D2961" i="7"/>
  <c r="C2961" i="7"/>
  <c r="B2961" i="7"/>
  <c r="D2960" i="7"/>
  <c r="C2960" i="7"/>
  <c r="B2960" i="7"/>
  <c r="D2959" i="7"/>
  <c r="C2959" i="7"/>
  <c r="B2959" i="7"/>
  <c r="D2958" i="7"/>
  <c r="C2958" i="7"/>
  <c r="B2958" i="7"/>
  <c r="D2957" i="7"/>
  <c r="C2957" i="7"/>
  <c r="B2957" i="7"/>
  <c r="D2956" i="7"/>
  <c r="C2956" i="7"/>
  <c r="B2956" i="7"/>
  <c r="D2955" i="7"/>
  <c r="C2955" i="7"/>
  <c r="B2955" i="7"/>
  <c r="D2954" i="7"/>
  <c r="C2954" i="7"/>
  <c r="B2954" i="7"/>
  <c r="D2953" i="7"/>
  <c r="C2953" i="7"/>
  <c r="B2953" i="7"/>
  <c r="D2952" i="7"/>
  <c r="C2952" i="7"/>
  <c r="B2952" i="7"/>
  <c r="D2951" i="7"/>
  <c r="C2951" i="7"/>
  <c r="B2951" i="7"/>
  <c r="D2950" i="7"/>
  <c r="C2950" i="7"/>
  <c r="B2950" i="7"/>
  <c r="D2949" i="7"/>
  <c r="C2949" i="7"/>
  <c r="B2949" i="7"/>
  <c r="D2948" i="7"/>
  <c r="C2948" i="7"/>
  <c r="B2948" i="7"/>
  <c r="D2947" i="7"/>
  <c r="C2947" i="7"/>
  <c r="B2947" i="7"/>
  <c r="D2946" i="7"/>
  <c r="C2946" i="7"/>
  <c r="B2946" i="7"/>
  <c r="D2945" i="7"/>
  <c r="C2945" i="7"/>
  <c r="B2945" i="7"/>
  <c r="D2944" i="7"/>
  <c r="C2944" i="7"/>
  <c r="B2944" i="7"/>
  <c r="D2943" i="7"/>
  <c r="C2943" i="7"/>
  <c r="B2943" i="7"/>
  <c r="D2942" i="7"/>
  <c r="C2942" i="7"/>
  <c r="B2942" i="7"/>
  <c r="D2941" i="7"/>
  <c r="C2941" i="7"/>
  <c r="B2941" i="7"/>
  <c r="D2940" i="7"/>
  <c r="C2940" i="7"/>
  <c r="B2940" i="7"/>
  <c r="D2939" i="7"/>
  <c r="C2939" i="7"/>
  <c r="B2939" i="7"/>
  <c r="D2938" i="7"/>
  <c r="C2938" i="7"/>
  <c r="B2938" i="7"/>
  <c r="D2937" i="7"/>
  <c r="C2937" i="7"/>
  <c r="B2937" i="7"/>
  <c r="D2936" i="7"/>
  <c r="C2936" i="7"/>
  <c r="B2936" i="7"/>
  <c r="D2935" i="7"/>
  <c r="C2935" i="7"/>
  <c r="B2935" i="7"/>
  <c r="D2934" i="7"/>
  <c r="C2934" i="7"/>
  <c r="B2934" i="7"/>
  <c r="D2933" i="7"/>
  <c r="C2933" i="7"/>
  <c r="B2933" i="7"/>
  <c r="D2932" i="7"/>
  <c r="C2932" i="7"/>
  <c r="B2932" i="7"/>
  <c r="D2931" i="7"/>
  <c r="C2931" i="7"/>
  <c r="B2931" i="7"/>
  <c r="D2930" i="7"/>
  <c r="C2930" i="7"/>
  <c r="B2930" i="7"/>
  <c r="D2929" i="7"/>
  <c r="C2929" i="7"/>
  <c r="B2929" i="7"/>
  <c r="D2928" i="7"/>
  <c r="C2928" i="7"/>
  <c r="B2928" i="7"/>
  <c r="D2927" i="7"/>
  <c r="C2927" i="7"/>
  <c r="B2927" i="7"/>
  <c r="D2926" i="7"/>
  <c r="C2926" i="7"/>
  <c r="B2926" i="7"/>
  <c r="D2925" i="7"/>
  <c r="C2925" i="7"/>
  <c r="B2925" i="7"/>
  <c r="D2924" i="7"/>
  <c r="C2924" i="7"/>
  <c r="B2924" i="7"/>
  <c r="D2923" i="7"/>
  <c r="C2923" i="7"/>
  <c r="B2923" i="7"/>
  <c r="D2922" i="7"/>
  <c r="C2922" i="7"/>
  <c r="B2922" i="7"/>
  <c r="D2921" i="7"/>
  <c r="C2921" i="7"/>
  <c r="B2921" i="7"/>
  <c r="D2920" i="7"/>
  <c r="C2920" i="7"/>
  <c r="B2920" i="7"/>
  <c r="D2919" i="7"/>
  <c r="C2919" i="7"/>
  <c r="B2919" i="7"/>
  <c r="D2918" i="7"/>
  <c r="C2918" i="7"/>
  <c r="B2918" i="7"/>
  <c r="D2917" i="7"/>
  <c r="C2917" i="7"/>
  <c r="B2917" i="7"/>
  <c r="D2916" i="7"/>
  <c r="C2916" i="7"/>
  <c r="B2916" i="7"/>
  <c r="D2915" i="7"/>
  <c r="C2915" i="7"/>
  <c r="B2915" i="7"/>
  <c r="D2914" i="7"/>
  <c r="C2914" i="7"/>
  <c r="B2914" i="7"/>
  <c r="D2913" i="7"/>
  <c r="C2913" i="7"/>
  <c r="B2913" i="7"/>
  <c r="D2912" i="7"/>
  <c r="C2912" i="7"/>
  <c r="B2912" i="7"/>
  <c r="D2911" i="7"/>
  <c r="C2911" i="7"/>
  <c r="B2911" i="7"/>
  <c r="D2910" i="7"/>
  <c r="C2910" i="7"/>
  <c r="B2910" i="7"/>
  <c r="D2909" i="7"/>
  <c r="C2909" i="7"/>
  <c r="B2909" i="7"/>
  <c r="D2908" i="7"/>
  <c r="C2908" i="7"/>
  <c r="B2908" i="7"/>
  <c r="D2907" i="7"/>
  <c r="C2907" i="7"/>
  <c r="B2907" i="7"/>
  <c r="D2906" i="7"/>
  <c r="C2906" i="7"/>
  <c r="B2906" i="7"/>
  <c r="D2905" i="7"/>
  <c r="C2905" i="7"/>
  <c r="B2905" i="7"/>
  <c r="D2904" i="7"/>
  <c r="C2904" i="7"/>
  <c r="B2904" i="7"/>
  <c r="D2903" i="7"/>
  <c r="C2903" i="7"/>
  <c r="B2903" i="7"/>
  <c r="D2902" i="7"/>
  <c r="C2902" i="7"/>
  <c r="B2902" i="7"/>
  <c r="D2901" i="7"/>
  <c r="C2901" i="7"/>
  <c r="B2901" i="7"/>
  <c r="D2900" i="7"/>
  <c r="C2900" i="7"/>
  <c r="B2900" i="7"/>
  <c r="D2899" i="7"/>
  <c r="C2899" i="7"/>
  <c r="B2899" i="7"/>
  <c r="D2898" i="7"/>
  <c r="C2898" i="7"/>
  <c r="B2898" i="7"/>
  <c r="D2897" i="7"/>
  <c r="C2897" i="7"/>
  <c r="B2897" i="7"/>
  <c r="D2896" i="7"/>
  <c r="C2896" i="7"/>
  <c r="B2896" i="7"/>
  <c r="D2895" i="7"/>
  <c r="C2895" i="7"/>
  <c r="B2895" i="7"/>
  <c r="D2894" i="7"/>
  <c r="C2894" i="7"/>
  <c r="B2894" i="7"/>
  <c r="D2893" i="7"/>
  <c r="C2893" i="7"/>
  <c r="B2893" i="7"/>
  <c r="D2892" i="7"/>
  <c r="C2892" i="7"/>
  <c r="B2892" i="7"/>
  <c r="D2891" i="7"/>
  <c r="C2891" i="7"/>
  <c r="B2891" i="7"/>
  <c r="D2890" i="7"/>
  <c r="C2890" i="7"/>
  <c r="B2890" i="7"/>
  <c r="D2889" i="7"/>
  <c r="C2889" i="7"/>
  <c r="B2889" i="7"/>
  <c r="D2888" i="7"/>
  <c r="C2888" i="7"/>
  <c r="B2888" i="7"/>
  <c r="D2887" i="7"/>
  <c r="C2887" i="7"/>
  <c r="B2887" i="7"/>
  <c r="D2886" i="7"/>
  <c r="C2886" i="7"/>
  <c r="B2886" i="7"/>
  <c r="D2885" i="7"/>
  <c r="C2885" i="7"/>
  <c r="B2885" i="7"/>
  <c r="D2884" i="7"/>
  <c r="C2884" i="7"/>
  <c r="B2884" i="7"/>
  <c r="D2883" i="7"/>
  <c r="C2883" i="7"/>
  <c r="B2883" i="7"/>
  <c r="D2882" i="7"/>
  <c r="C2882" i="7"/>
  <c r="B2882" i="7"/>
  <c r="D2881" i="7"/>
  <c r="C2881" i="7"/>
  <c r="B2881" i="7"/>
  <c r="D2880" i="7"/>
  <c r="C2880" i="7"/>
  <c r="B2880" i="7"/>
  <c r="D2879" i="7"/>
  <c r="C2879" i="7"/>
  <c r="B2879" i="7"/>
  <c r="D2878" i="7"/>
  <c r="C2878" i="7"/>
  <c r="B2878" i="7"/>
  <c r="D2877" i="7"/>
  <c r="C2877" i="7"/>
  <c r="B2877" i="7"/>
  <c r="D2876" i="7"/>
  <c r="C2876" i="7"/>
  <c r="B2876" i="7"/>
  <c r="D2875" i="7"/>
  <c r="C2875" i="7"/>
  <c r="B2875" i="7"/>
  <c r="D2874" i="7"/>
  <c r="C2874" i="7"/>
  <c r="B2874" i="7"/>
  <c r="D2873" i="7"/>
  <c r="C2873" i="7"/>
  <c r="B2873" i="7"/>
  <c r="D2872" i="7"/>
  <c r="C2872" i="7"/>
  <c r="B2872" i="7"/>
  <c r="D2871" i="7"/>
  <c r="C2871" i="7"/>
  <c r="B2871" i="7"/>
  <c r="D2870" i="7"/>
  <c r="C2870" i="7"/>
  <c r="B2870" i="7"/>
  <c r="D2869" i="7"/>
  <c r="C2869" i="7"/>
  <c r="B2869" i="7"/>
  <c r="D2868" i="7"/>
  <c r="C2868" i="7"/>
  <c r="B2868" i="7"/>
  <c r="D2867" i="7"/>
  <c r="C2867" i="7"/>
  <c r="B2867" i="7"/>
  <c r="D2866" i="7"/>
  <c r="C2866" i="7"/>
  <c r="B2866" i="7"/>
  <c r="D2865" i="7"/>
  <c r="C2865" i="7"/>
  <c r="B2865" i="7"/>
  <c r="D2864" i="7"/>
  <c r="C2864" i="7"/>
  <c r="B2864" i="7"/>
  <c r="D2863" i="7"/>
  <c r="C2863" i="7"/>
  <c r="B2863" i="7"/>
  <c r="D2862" i="7"/>
  <c r="C2862" i="7"/>
  <c r="B2862" i="7"/>
  <c r="D2861" i="7"/>
  <c r="C2861" i="7"/>
  <c r="B2861" i="7"/>
  <c r="D2860" i="7"/>
  <c r="C2860" i="7"/>
  <c r="B2860" i="7"/>
  <c r="D2859" i="7"/>
  <c r="C2859" i="7"/>
  <c r="B2859" i="7"/>
  <c r="D2858" i="7"/>
  <c r="C2858" i="7"/>
  <c r="B2858" i="7"/>
  <c r="D2857" i="7"/>
  <c r="C2857" i="7"/>
  <c r="B2857" i="7"/>
  <c r="D2856" i="7"/>
  <c r="C2856" i="7"/>
  <c r="B2856" i="7"/>
  <c r="D2855" i="7"/>
  <c r="C2855" i="7"/>
  <c r="B2855" i="7"/>
  <c r="D2854" i="7"/>
  <c r="C2854" i="7"/>
  <c r="B2854" i="7"/>
  <c r="D2853" i="7"/>
  <c r="C2853" i="7"/>
  <c r="B2853" i="7"/>
  <c r="D2852" i="7"/>
  <c r="C2852" i="7"/>
  <c r="B2852" i="7"/>
  <c r="D2851" i="7"/>
  <c r="C2851" i="7"/>
  <c r="B2851" i="7"/>
  <c r="D2850" i="7"/>
  <c r="C2850" i="7"/>
  <c r="B2850" i="7"/>
  <c r="D2849" i="7"/>
  <c r="C2849" i="7"/>
  <c r="B2849" i="7"/>
  <c r="D2848" i="7"/>
  <c r="C2848" i="7"/>
  <c r="B2848" i="7"/>
  <c r="D2847" i="7"/>
  <c r="C2847" i="7"/>
  <c r="B2847" i="7"/>
  <c r="D2846" i="7"/>
  <c r="C2846" i="7"/>
  <c r="B2846" i="7"/>
  <c r="D2845" i="7"/>
  <c r="C2845" i="7"/>
  <c r="B2845" i="7"/>
  <c r="D2844" i="7"/>
  <c r="C2844" i="7"/>
  <c r="B2844" i="7"/>
  <c r="D2843" i="7"/>
  <c r="C2843" i="7"/>
  <c r="B2843" i="7"/>
  <c r="D2842" i="7"/>
  <c r="C2842" i="7"/>
  <c r="B2842" i="7"/>
  <c r="D2841" i="7"/>
  <c r="C2841" i="7"/>
  <c r="B2841" i="7"/>
  <c r="D2840" i="7"/>
  <c r="C2840" i="7"/>
  <c r="B2840" i="7"/>
  <c r="D2839" i="7"/>
  <c r="C2839" i="7"/>
  <c r="B2839" i="7"/>
  <c r="D2838" i="7"/>
  <c r="C2838" i="7"/>
  <c r="B2838" i="7"/>
  <c r="D2837" i="7"/>
  <c r="C2837" i="7"/>
  <c r="B2837" i="7"/>
  <c r="D2836" i="7"/>
  <c r="C2836" i="7"/>
  <c r="B2836" i="7"/>
  <c r="D2835" i="7"/>
  <c r="C2835" i="7"/>
  <c r="B2835" i="7"/>
  <c r="D2834" i="7"/>
  <c r="C2834" i="7"/>
  <c r="B2834" i="7"/>
  <c r="D2833" i="7"/>
  <c r="C2833" i="7"/>
  <c r="B2833" i="7"/>
  <c r="D2832" i="7"/>
  <c r="C2832" i="7"/>
  <c r="B2832" i="7"/>
  <c r="D2831" i="7"/>
  <c r="C2831" i="7"/>
  <c r="B2831" i="7"/>
  <c r="D2830" i="7"/>
  <c r="C2830" i="7"/>
  <c r="B2830" i="7"/>
  <c r="D2829" i="7"/>
  <c r="C2829" i="7"/>
  <c r="B2829" i="7"/>
  <c r="D2828" i="7"/>
  <c r="C2828" i="7"/>
  <c r="B2828" i="7"/>
  <c r="D2827" i="7"/>
  <c r="C2827" i="7"/>
  <c r="B2827" i="7"/>
  <c r="D2826" i="7"/>
  <c r="C2826" i="7"/>
  <c r="B2826" i="7"/>
  <c r="D2825" i="7"/>
  <c r="C2825" i="7"/>
  <c r="B2825" i="7"/>
  <c r="D2824" i="7"/>
  <c r="C2824" i="7"/>
  <c r="B2824" i="7"/>
  <c r="D2823" i="7"/>
  <c r="C2823" i="7"/>
  <c r="B2823" i="7"/>
  <c r="D2822" i="7"/>
  <c r="C2822" i="7"/>
  <c r="B2822" i="7"/>
  <c r="D2821" i="7"/>
  <c r="C2821" i="7"/>
  <c r="B2821" i="7"/>
  <c r="D2820" i="7"/>
  <c r="C2820" i="7"/>
  <c r="B2820" i="7"/>
  <c r="D2819" i="7"/>
  <c r="C2819" i="7"/>
  <c r="B2819" i="7"/>
  <c r="D2818" i="7"/>
  <c r="C2818" i="7"/>
  <c r="B2818" i="7"/>
  <c r="D2817" i="7"/>
  <c r="C2817" i="7"/>
  <c r="B2817" i="7"/>
  <c r="D2816" i="7"/>
  <c r="C2816" i="7"/>
  <c r="B2816" i="7"/>
  <c r="D2815" i="7"/>
  <c r="C2815" i="7"/>
  <c r="B2815" i="7"/>
  <c r="D2814" i="7"/>
  <c r="C2814" i="7"/>
  <c r="B2814" i="7"/>
  <c r="D2813" i="7"/>
  <c r="C2813" i="7"/>
  <c r="B2813" i="7"/>
  <c r="D2812" i="7"/>
  <c r="C2812" i="7"/>
  <c r="B2812" i="7"/>
  <c r="D2811" i="7"/>
  <c r="C2811" i="7"/>
  <c r="B2811" i="7"/>
  <c r="D2810" i="7"/>
  <c r="C2810" i="7"/>
  <c r="B2810" i="7"/>
  <c r="D2809" i="7"/>
  <c r="C2809" i="7"/>
  <c r="B2809" i="7"/>
  <c r="D2808" i="7"/>
  <c r="C2808" i="7"/>
  <c r="B2808" i="7"/>
  <c r="D2807" i="7"/>
  <c r="C2807" i="7"/>
  <c r="B2807" i="7"/>
  <c r="D2806" i="7"/>
  <c r="C2806" i="7"/>
  <c r="B2806" i="7"/>
  <c r="D2805" i="7"/>
  <c r="C2805" i="7"/>
  <c r="B2805" i="7"/>
  <c r="D2804" i="7"/>
  <c r="C2804" i="7"/>
  <c r="B2804" i="7"/>
  <c r="D2803" i="7"/>
  <c r="C2803" i="7"/>
  <c r="B2803" i="7"/>
  <c r="D2802" i="7"/>
  <c r="C2802" i="7"/>
  <c r="B2802" i="7"/>
  <c r="D2801" i="7"/>
  <c r="C2801" i="7"/>
  <c r="B2801" i="7"/>
  <c r="D2800" i="7"/>
  <c r="C2800" i="7"/>
  <c r="B2800" i="7"/>
  <c r="D2799" i="7"/>
  <c r="C2799" i="7"/>
  <c r="B2799" i="7"/>
  <c r="D2798" i="7"/>
  <c r="C2798" i="7"/>
  <c r="B2798" i="7"/>
  <c r="D2797" i="7"/>
  <c r="C2797" i="7"/>
  <c r="B2797" i="7"/>
  <c r="D2796" i="7"/>
  <c r="C2796" i="7"/>
  <c r="B2796" i="7"/>
  <c r="D2795" i="7"/>
  <c r="C2795" i="7"/>
  <c r="B2795" i="7"/>
  <c r="D2794" i="7"/>
  <c r="C2794" i="7"/>
  <c r="B2794" i="7"/>
  <c r="D2793" i="7"/>
  <c r="C2793" i="7"/>
  <c r="B2793" i="7"/>
  <c r="D2792" i="7"/>
  <c r="C2792" i="7"/>
  <c r="B2792" i="7"/>
  <c r="D2791" i="7"/>
  <c r="C2791" i="7"/>
  <c r="B2791" i="7"/>
  <c r="D2790" i="7"/>
  <c r="C2790" i="7"/>
  <c r="B2790" i="7"/>
  <c r="D2789" i="7"/>
  <c r="C2789" i="7"/>
  <c r="B2789" i="7"/>
  <c r="D2788" i="7"/>
  <c r="C2788" i="7"/>
  <c r="B2788" i="7"/>
  <c r="D2787" i="7"/>
  <c r="C2787" i="7"/>
  <c r="B2787" i="7"/>
  <c r="D2786" i="7"/>
  <c r="C2786" i="7"/>
  <c r="B2786" i="7"/>
  <c r="D2785" i="7"/>
  <c r="C2785" i="7"/>
  <c r="B2785" i="7"/>
  <c r="D2784" i="7"/>
  <c r="C2784" i="7"/>
  <c r="B2784" i="7"/>
  <c r="D2783" i="7"/>
  <c r="C2783" i="7"/>
  <c r="B2783" i="7"/>
  <c r="D2782" i="7"/>
  <c r="C2782" i="7"/>
  <c r="B2782" i="7"/>
  <c r="D2781" i="7"/>
  <c r="C2781" i="7"/>
  <c r="B2781" i="7"/>
  <c r="D2780" i="7"/>
  <c r="C2780" i="7"/>
  <c r="B2780" i="7"/>
  <c r="D2779" i="7"/>
  <c r="C2779" i="7"/>
  <c r="B2779" i="7"/>
  <c r="D2778" i="7"/>
  <c r="C2778" i="7"/>
  <c r="B2778" i="7"/>
  <c r="D2777" i="7"/>
  <c r="C2777" i="7"/>
  <c r="B2777" i="7"/>
  <c r="D2776" i="7"/>
  <c r="C2776" i="7"/>
  <c r="B2776" i="7"/>
  <c r="D2775" i="7"/>
  <c r="C2775" i="7"/>
  <c r="B2775" i="7"/>
  <c r="D2774" i="7"/>
  <c r="C2774" i="7"/>
  <c r="B2774" i="7"/>
  <c r="D2773" i="7"/>
  <c r="C2773" i="7"/>
  <c r="B2773" i="7"/>
  <c r="D2772" i="7"/>
  <c r="C2772" i="7"/>
  <c r="B2772" i="7"/>
  <c r="D2771" i="7"/>
  <c r="C2771" i="7"/>
  <c r="B2771" i="7"/>
  <c r="D2770" i="7"/>
  <c r="C2770" i="7"/>
  <c r="B2770" i="7"/>
  <c r="D2769" i="7"/>
  <c r="C2769" i="7"/>
  <c r="B2769" i="7"/>
  <c r="D2768" i="7"/>
  <c r="C2768" i="7"/>
  <c r="B2768" i="7"/>
  <c r="D2767" i="7"/>
  <c r="C2767" i="7"/>
  <c r="B2767" i="7"/>
  <c r="D2766" i="7"/>
  <c r="C2766" i="7"/>
  <c r="B2766" i="7"/>
  <c r="D2765" i="7"/>
  <c r="C2765" i="7"/>
  <c r="B2765" i="7"/>
  <c r="D2764" i="7"/>
  <c r="C2764" i="7"/>
  <c r="B2764" i="7"/>
  <c r="D2763" i="7"/>
  <c r="C2763" i="7"/>
  <c r="B2763" i="7"/>
  <c r="D2762" i="7"/>
  <c r="C2762" i="7"/>
  <c r="B2762" i="7"/>
  <c r="D2761" i="7"/>
  <c r="C2761" i="7"/>
  <c r="B2761" i="7"/>
  <c r="D2760" i="7"/>
  <c r="C2760" i="7"/>
  <c r="B2760" i="7"/>
  <c r="D2759" i="7"/>
  <c r="C2759" i="7"/>
  <c r="B2759" i="7"/>
  <c r="D2758" i="7"/>
  <c r="C2758" i="7"/>
  <c r="B2758" i="7"/>
  <c r="D2757" i="7"/>
  <c r="C2757" i="7"/>
  <c r="B2757" i="7"/>
  <c r="D2756" i="7"/>
  <c r="C2756" i="7"/>
  <c r="B2756" i="7"/>
  <c r="D2755" i="7"/>
  <c r="C2755" i="7"/>
  <c r="B2755" i="7"/>
  <c r="D2754" i="7"/>
  <c r="C2754" i="7"/>
  <c r="B2754" i="7"/>
  <c r="D2753" i="7"/>
  <c r="C2753" i="7"/>
  <c r="B2753" i="7"/>
  <c r="D2752" i="7"/>
  <c r="C2752" i="7"/>
  <c r="B2752" i="7"/>
  <c r="D2751" i="7"/>
  <c r="C2751" i="7"/>
  <c r="B2751" i="7"/>
  <c r="D2750" i="7"/>
  <c r="C2750" i="7"/>
  <c r="B2750" i="7"/>
  <c r="D2749" i="7"/>
  <c r="C2749" i="7"/>
  <c r="B2749" i="7"/>
  <c r="D2748" i="7"/>
  <c r="C2748" i="7"/>
  <c r="B2748" i="7"/>
  <c r="D2747" i="7"/>
  <c r="C2747" i="7"/>
  <c r="B2747" i="7"/>
  <c r="D2746" i="7"/>
  <c r="C2746" i="7"/>
  <c r="B2746" i="7"/>
  <c r="D2745" i="7"/>
  <c r="C2745" i="7"/>
  <c r="B2745" i="7"/>
  <c r="D2744" i="7"/>
  <c r="C2744" i="7"/>
  <c r="B2744" i="7"/>
  <c r="D2743" i="7"/>
  <c r="C2743" i="7"/>
  <c r="B2743" i="7"/>
  <c r="D2742" i="7"/>
  <c r="C2742" i="7"/>
  <c r="B2742" i="7"/>
  <c r="D2741" i="7"/>
  <c r="C2741" i="7"/>
  <c r="B2741" i="7"/>
  <c r="D2740" i="7"/>
  <c r="C2740" i="7"/>
  <c r="B2740" i="7"/>
  <c r="D2739" i="7"/>
  <c r="C2739" i="7"/>
  <c r="B2739" i="7"/>
  <c r="D2738" i="7"/>
  <c r="C2738" i="7"/>
  <c r="B2738" i="7"/>
  <c r="D2737" i="7"/>
  <c r="C2737" i="7"/>
  <c r="B2737" i="7"/>
  <c r="D2736" i="7"/>
  <c r="C2736" i="7"/>
  <c r="B2736" i="7"/>
  <c r="D2735" i="7"/>
  <c r="C2735" i="7"/>
  <c r="B2735" i="7"/>
  <c r="D2734" i="7"/>
  <c r="C2734" i="7"/>
  <c r="B2734" i="7"/>
  <c r="D2733" i="7"/>
  <c r="C2733" i="7"/>
  <c r="B2733" i="7"/>
  <c r="D2732" i="7"/>
  <c r="C2732" i="7"/>
  <c r="B2732" i="7"/>
  <c r="D2731" i="7"/>
  <c r="C2731" i="7"/>
  <c r="B2731" i="7"/>
  <c r="D2730" i="7"/>
  <c r="C2730" i="7"/>
  <c r="B2730" i="7"/>
  <c r="D2729" i="7"/>
  <c r="C2729" i="7"/>
  <c r="B2729" i="7"/>
  <c r="D2728" i="7"/>
  <c r="C2728" i="7"/>
  <c r="B2728" i="7"/>
  <c r="D2727" i="7"/>
  <c r="C2727" i="7"/>
  <c r="B2727" i="7"/>
  <c r="D2726" i="7"/>
  <c r="C2726" i="7"/>
  <c r="B2726" i="7"/>
  <c r="D2725" i="7"/>
  <c r="C2725" i="7"/>
  <c r="B2725" i="7"/>
  <c r="D2724" i="7"/>
  <c r="C2724" i="7"/>
  <c r="B2724" i="7"/>
  <c r="D2723" i="7"/>
  <c r="C2723" i="7"/>
  <c r="B2723" i="7"/>
  <c r="D2722" i="7"/>
  <c r="C2722" i="7"/>
  <c r="B2722" i="7"/>
  <c r="D2721" i="7"/>
  <c r="C2721" i="7"/>
  <c r="B2721" i="7"/>
  <c r="D2720" i="7"/>
  <c r="C2720" i="7"/>
  <c r="B2720" i="7"/>
  <c r="D2719" i="7"/>
  <c r="C2719" i="7"/>
  <c r="B2719" i="7"/>
  <c r="D2718" i="7"/>
  <c r="C2718" i="7"/>
  <c r="B2718" i="7"/>
  <c r="D2717" i="7"/>
  <c r="C2717" i="7"/>
  <c r="B2717" i="7"/>
  <c r="D2716" i="7"/>
  <c r="C2716" i="7"/>
  <c r="B2716" i="7"/>
  <c r="D2715" i="7"/>
  <c r="C2715" i="7"/>
  <c r="B2715" i="7"/>
  <c r="D2714" i="7"/>
  <c r="C2714" i="7"/>
  <c r="B2714" i="7"/>
  <c r="D2713" i="7"/>
  <c r="C2713" i="7"/>
  <c r="B2713" i="7"/>
  <c r="D2712" i="7"/>
  <c r="C2712" i="7"/>
  <c r="B2712" i="7"/>
  <c r="D2711" i="7"/>
  <c r="C2711" i="7"/>
  <c r="B2711" i="7"/>
  <c r="D2710" i="7"/>
  <c r="C2710" i="7"/>
  <c r="B2710" i="7"/>
  <c r="D2709" i="7"/>
  <c r="C2709" i="7"/>
  <c r="B2709" i="7"/>
  <c r="D2708" i="7"/>
  <c r="C2708" i="7"/>
  <c r="B2708" i="7"/>
  <c r="D2707" i="7"/>
  <c r="C2707" i="7"/>
  <c r="B2707" i="7"/>
  <c r="D2706" i="7"/>
  <c r="C2706" i="7"/>
  <c r="B2706" i="7"/>
  <c r="D2705" i="7"/>
  <c r="C2705" i="7"/>
  <c r="B2705" i="7"/>
  <c r="D2704" i="7"/>
  <c r="C2704" i="7"/>
  <c r="B2704" i="7"/>
  <c r="D2703" i="7"/>
  <c r="C2703" i="7"/>
  <c r="B2703" i="7"/>
  <c r="D2702" i="7"/>
  <c r="C2702" i="7"/>
  <c r="B2702" i="7"/>
  <c r="D2701" i="7"/>
  <c r="C2701" i="7"/>
  <c r="B2701" i="7"/>
  <c r="D2700" i="7"/>
  <c r="C2700" i="7"/>
  <c r="B2700" i="7"/>
  <c r="D2699" i="7"/>
  <c r="C2699" i="7"/>
  <c r="B2699" i="7"/>
  <c r="D2698" i="7"/>
  <c r="C2698" i="7"/>
  <c r="B2698" i="7"/>
  <c r="D2697" i="7"/>
  <c r="C2697" i="7"/>
  <c r="B2697" i="7"/>
  <c r="D2696" i="7"/>
  <c r="C2696" i="7"/>
  <c r="B2696" i="7"/>
  <c r="D2695" i="7"/>
  <c r="C2695" i="7"/>
  <c r="B2695" i="7"/>
  <c r="D2694" i="7"/>
  <c r="C2694" i="7"/>
  <c r="B2694" i="7"/>
  <c r="D2693" i="7"/>
  <c r="C2693" i="7"/>
  <c r="B2693" i="7"/>
  <c r="D2692" i="7"/>
  <c r="C2692" i="7"/>
  <c r="B2692" i="7"/>
  <c r="D2691" i="7"/>
  <c r="C2691" i="7"/>
  <c r="B2691" i="7"/>
  <c r="D2690" i="7"/>
  <c r="C2690" i="7"/>
  <c r="B2690" i="7"/>
  <c r="D2689" i="7"/>
  <c r="C2689" i="7"/>
  <c r="B2689" i="7"/>
  <c r="D2688" i="7"/>
  <c r="C2688" i="7"/>
  <c r="B2688" i="7"/>
  <c r="D2687" i="7"/>
  <c r="C2687" i="7"/>
  <c r="B2687" i="7"/>
  <c r="D2686" i="7"/>
  <c r="C2686" i="7"/>
  <c r="B2686" i="7"/>
  <c r="D2685" i="7"/>
  <c r="C2685" i="7"/>
  <c r="B2685" i="7"/>
  <c r="D2684" i="7"/>
  <c r="C2684" i="7"/>
  <c r="B2684" i="7"/>
  <c r="D2683" i="7"/>
  <c r="C2683" i="7"/>
  <c r="B2683" i="7"/>
  <c r="D2682" i="7"/>
  <c r="C2682" i="7"/>
  <c r="B2682" i="7"/>
  <c r="D2681" i="7"/>
  <c r="C2681" i="7"/>
  <c r="B2681" i="7"/>
  <c r="D2680" i="7"/>
  <c r="C2680" i="7"/>
  <c r="B2680" i="7"/>
  <c r="D2679" i="7"/>
  <c r="C2679" i="7"/>
  <c r="B2679" i="7"/>
  <c r="D2678" i="7"/>
  <c r="C2678" i="7"/>
  <c r="B2678" i="7"/>
  <c r="D2677" i="7"/>
  <c r="C2677" i="7"/>
  <c r="B2677" i="7"/>
  <c r="D2676" i="7"/>
  <c r="C2676" i="7"/>
  <c r="B2676" i="7"/>
  <c r="D2675" i="7"/>
  <c r="C2675" i="7"/>
  <c r="B2675" i="7"/>
  <c r="D2674" i="7"/>
  <c r="C2674" i="7"/>
  <c r="B2674" i="7"/>
  <c r="D2673" i="7"/>
  <c r="C2673" i="7"/>
  <c r="B2673" i="7"/>
  <c r="D2672" i="7"/>
  <c r="C2672" i="7"/>
  <c r="B2672" i="7"/>
  <c r="D2671" i="7"/>
  <c r="C2671" i="7"/>
  <c r="B2671" i="7"/>
  <c r="D2670" i="7"/>
  <c r="C2670" i="7"/>
  <c r="B2670" i="7"/>
  <c r="D2669" i="7"/>
  <c r="C2669" i="7"/>
  <c r="B2669" i="7"/>
  <c r="D2668" i="7"/>
  <c r="C2668" i="7"/>
  <c r="B2668" i="7"/>
  <c r="D2667" i="7"/>
  <c r="C2667" i="7"/>
  <c r="B2667" i="7"/>
  <c r="D2666" i="7"/>
  <c r="C2666" i="7"/>
  <c r="B2666" i="7"/>
  <c r="D2665" i="7"/>
  <c r="C2665" i="7"/>
  <c r="B2665" i="7"/>
  <c r="D2664" i="7"/>
  <c r="C2664" i="7"/>
  <c r="B2664" i="7"/>
  <c r="D2663" i="7"/>
  <c r="C2663" i="7"/>
  <c r="B2663" i="7"/>
  <c r="D2662" i="7"/>
  <c r="C2662" i="7"/>
  <c r="B2662" i="7"/>
  <c r="D2661" i="7"/>
  <c r="C2661" i="7"/>
  <c r="B2661" i="7"/>
  <c r="D2660" i="7"/>
  <c r="C2660" i="7"/>
  <c r="B2660" i="7"/>
  <c r="D2659" i="7"/>
  <c r="C2659" i="7"/>
  <c r="B2659" i="7"/>
  <c r="D2658" i="7"/>
  <c r="C2658" i="7"/>
  <c r="B2658" i="7"/>
  <c r="D2657" i="7"/>
  <c r="C2657" i="7"/>
  <c r="B2657" i="7"/>
  <c r="D2656" i="7"/>
  <c r="C2656" i="7"/>
  <c r="B2656" i="7"/>
  <c r="D2655" i="7"/>
  <c r="C2655" i="7"/>
  <c r="B2655" i="7"/>
  <c r="D2654" i="7"/>
  <c r="C2654" i="7"/>
  <c r="B2654" i="7"/>
  <c r="D2653" i="7"/>
  <c r="C2653" i="7"/>
  <c r="B2653" i="7"/>
  <c r="D2652" i="7"/>
  <c r="C2652" i="7"/>
  <c r="B2652" i="7"/>
  <c r="D2651" i="7"/>
  <c r="C2651" i="7"/>
  <c r="B2651" i="7"/>
  <c r="D2650" i="7"/>
  <c r="C2650" i="7"/>
  <c r="B2650" i="7"/>
  <c r="D2649" i="7"/>
  <c r="C2649" i="7"/>
  <c r="B2649" i="7"/>
  <c r="D2648" i="7"/>
  <c r="C2648" i="7"/>
  <c r="B2648" i="7"/>
  <c r="D2647" i="7"/>
  <c r="C2647" i="7"/>
  <c r="B2647" i="7"/>
  <c r="D2646" i="7"/>
  <c r="C2646" i="7"/>
  <c r="B2646" i="7"/>
  <c r="D2645" i="7"/>
  <c r="C2645" i="7"/>
  <c r="B2645" i="7"/>
  <c r="D2644" i="7"/>
  <c r="C2644" i="7"/>
  <c r="B2644" i="7"/>
  <c r="D2643" i="7"/>
  <c r="C2643" i="7"/>
  <c r="B2643" i="7"/>
  <c r="D2642" i="7"/>
  <c r="C2642" i="7"/>
  <c r="B2642" i="7"/>
  <c r="D2641" i="7"/>
  <c r="C2641" i="7"/>
  <c r="B2641" i="7"/>
  <c r="D2640" i="7"/>
  <c r="C2640" i="7"/>
  <c r="B2640" i="7"/>
  <c r="D2639" i="7"/>
  <c r="C2639" i="7"/>
  <c r="B2639" i="7"/>
  <c r="D2638" i="7"/>
  <c r="C2638" i="7"/>
  <c r="B2638" i="7"/>
  <c r="D2637" i="7"/>
  <c r="C2637" i="7"/>
  <c r="B2637" i="7"/>
  <c r="D2636" i="7"/>
  <c r="C2636" i="7"/>
  <c r="B2636" i="7"/>
  <c r="D2635" i="7"/>
  <c r="C2635" i="7"/>
  <c r="B2635" i="7"/>
  <c r="D2634" i="7"/>
  <c r="C2634" i="7"/>
  <c r="B2634" i="7"/>
  <c r="D2633" i="7"/>
  <c r="C2633" i="7"/>
  <c r="B2633" i="7"/>
  <c r="D2632" i="7"/>
  <c r="C2632" i="7"/>
  <c r="B2632" i="7"/>
  <c r="D2631" i="7"/>
  <c r="C2631" i="7"/>
  <c r="B2631" i="7"/>
  <c r="D2630" i="7"/>
  <c r="C2630" i="7"/>
  <c r="B2630" i="7"/>
  <c r="D2629" i="7"/>
  <c r="C2629" i="7"/>
  <c r="B2629" i="7"/>
  <c r="D2628" i="7"/>
  <c r="C2628" i="7"/>
  <c r="B2628" i="7"/>
  <c r="D2627" i="7"/>
  <c r="C2627" i="7"/>
  <c r="B2627" i="7"/>
  <c r="D2626" i="7"/>
  <c r="C2626" i="7"/>
  <c r="B2626" i="7"/>
  <c r="D2625" i="7"/>
  <c r="C2625" i="7"/>
  <c r="B2625" i="7"/>
  <c r="D2624" i="7"/>
  <c r="C2624" i="7"/>
  <c r="B2624" i="7"/>
  <c r="D2623" i="7"/>
  <c r="C2623" i="7"/>
  <c r="B2623" i="7"/>
  <c r="D2622" i="7"/>
  <c r="C2622" i="7"/>
  <c r="B2622" i="7"/>
  <c r="D2621" i="7"/>
  <c r="C2621" i="7"/>
  <c r="B2621" i="7"/>
  <c r="D2620" i="7"/>
  <c r="C2620" i="7"/>
  <c r="B2620" i="7"/>
  <c r="D2619" i="7"/>
  <c r="C2619" i="7"/>
  <c r="B2619" i="7"/>
  <c r="D2618" i="7"/>
  <c r="C2618" i="7"/>
  <c r="B2618" i="7"/>
  <c r="D2617" i="7"/>
  <c r="C2617" i="7"/>
  <c r="B2617" i="7"/>
  <c r="D2616" i="7"/>
  <c r="C2616" i="7"/>
  <c r="B2616" i="7"/>
  <c r="D2615" i="7"/>
  <c r="C2615" i="7"/>
  <c r="B2615" i="7"/>
  <c r="D2614" i="7"/>
  <c r="C2614" i="7"/>
  <c r="B2614" i="7"/>
  <c r="D2613" i="7"/>
  <c r="C2613" i="7"/>
  <c r="B2613" i="7"/>
  <c r="D2612" i="7"/>
  <c r="C2612" i="7"/>
  <c r="B2612" i="7"/>
  <c r="D2611" i="7"/>
  <c r="C2611" i="7"/>
  <c r="B2611" i="7"/>
  <c r="D2610" i="7"/>
  <c r="C2610" i="7"/>
  <c r="B2610" i="7"/>
  <c r="D2609" i="7"/>
  <c r="C2609" i="7"/>
  <c r="B2609" i="7"/>
  <c r="D2608" i="7"/>
  <c r="C2608" i="7"/>
  <c r="B2608" i="7"/>
  <c r="D2607" i="7"/>
  <c r="C2607" i="7"/>
  <c r="B2607" i="7"/>
  <c r="D2606" i="7"/>
  <c r="C2606" i="7"/>
  <c r="B2606" i="7"/>
  <c r="D2605" i="7"/>
  <c r="C2605" i="7"/>
  <c r="B2605" i="7"/>
  <c r="D2604" i="7"/>
  <c r="C2604" i="7"/>
  <c r="B2604" i="7"/>
  <c r="D2603" i="7"/>
  <c r="C2603" i="7"/>
  <c r="B2603" i="7"/>
  <c r="D2602" i="7"/>
  <c r="C2602" i="7"/>
  <c r="B2602" i="7"/>
  <c r="D2601" i="7"/>
  <c r="C2601" i="7"/>
  <c r="B2601" i="7"/>
  <c r="D2600" i="7"/>
  <c r="C2600" i="7"/>
  <c r="B2600" i="7"/>
  <c r="D2599" i="7"/>
  <c r="C2599" i="7"/>
  <c r="B2599" i="7"/>
  <c r="D2598" i="7"/>
  <c r="C2598" i="7"/>
  <c r="B2598" i="7"/>
  <c r="D2597" i="7"/>
  <c r="C2597" i="7"/>
  <c r="B2597" i="7"/>
  <c r="D2596" i="7"/>
  <c r="C2596" i="7"/>
  <c r="B2596" i="7"/>
  <c r="D2595" i="7"/>
  <c r="C2595" i="7"/>
  <c r="B2595" i="7"/>
  <c r="D2594" i="7"/>
  <c r="C2594" i="7"/>
  <c r="B2594" i="7"/>
  <c r="D2593" i="7"/>
  <c r="C2593" i="7"/>
  <c r="B2593" i="7"/>
  <c r="D2592" i="7"/>
  <c r="C2592" i="7"/>
  <c r="B2592" i="7"/>
  <c r="D2591" i="7"/>
  <c r="C2591" i="7"/>
  <c r="B2591" i="7"/>
  <c r="D2590" i="7"/>
  <c r="C2590" i="7"/>
  <c r="B2590" i="7"/>
  <c r="D2589" i="7"/>
  <c r="C2589" i="7"/>
  <c r="B2589" i="7"/>
  <c r="D2588" i="7"/>
  <c r="C2588" i="7"/>
  <c r="B2588" i="7"/>
  <c r="D2587" i="7"/>
  <c r="C2587" i="7"/>
  <c r="B2587" i="7"/>
  <c r="D2586" i="7"/>
  <c r="C2586" i="7"/>
  <c r="B2586" i="7"/>
  <c r="D2585" i="7"/>
  <c r="C2585" i="7"/>
  <c r="B2585" i="7"/>
  <c r="D2584" i="7"/>
  <c r="C2584" i="7"/>
  <c r="B2584" i="7"/>
  <c r="D2583" i="7"/>
  <c r="C2583" i="7"/>
  <c r="B2583" i="7"/>
  <c r="D2582" i="7"/>
  <c r="C2582" i="7"/>
  <c r="B2582" i="7"/>
  <c r="D2581" i="7"/>
  <c r="C2581" i="7"/>
  <c r="B2581" i="7"/>
  <c r="D2580" i="7"/>
  <c r="C2580" i="7"/>
  <c r="B2580" i="7"/>
  <c r="D2579" i="7"/>
  <c r="C2579" i="7"/>
  <c r="B2579" i="7"/>
  <c r="D2578" i="7"/>
  <c r="C2578" i="7"/>
  <c r="B2578" i="7"/>
  <c r="D2577" i="7"/>
  <c r="C2577" i="7"/>
  <c r="B2577" i="7"/>
  <c r="D2576" i="7"/>
  <c r="C2576" i="7"/>
  <c r="B2576" i="7"/>
  <c r="D2575" i="7"/>
  <c r="C2575" i="7"/>
  <c r="B2575" i="7"/>
  <c r="D2574" i="7"/>
  <c r="C2574" i="7"/>
  <c r="B2574" i="7"/>
  <c r="D2573" i="7"/>
  <c r="C2573" i="7"/>
  <c r="B2573" i="7"/>
  <c r="D2572" i="7"/>
  <c r="C2572" i="7"/>
  <c r="B2572" i="7"/>
  <c r="D2571" i="7"/>
  <c r="C2571" i="7"/>
  <c r="B2571" i="7"/>
  <c r="D2570" i="7"/>
  <c r="C2570" i="7"/>
  <c r="B2570" i="7"/>
  <c r="D2569" i="7"/>
  <c r="C2569" i="7"/>
  <c r="B2569" i="7"/>
  <c r="D2568" i="7"/>
  <c r="C2568" i="7"/>
  <c r="B2568" i="7"/>
  <c r="D2567" i="7"/>
  <c r="C2567" i="7"/>
  <c r="B2567" i="7"/>
  <c r="D2566" i="7"/>
  <c r="C2566" i="7"/>
  <c r="B2566" i="7"/>
  <c r="D2565" i="7"/>
  <c r="C2565" i="7"/>
  <c r="B2565" i="7"/>
  <c r="D2564" i="7"/>
  <c r="C2564" i="7"/>
  <c r="B2564" i="7"/>
  <c r="D2563" i="7"/>
  <c r="C2563" i="7"/>
  <c r="B2563" i="7"/>
  <c r="D2562" i="7"/>
  <c r="C2562" i="7"/>
  <c r="B2562" i="7"/>
  <c r="D2561" i="7"/>
  <c r="C2561" i="7"/>
  <c r="B2561" i="7"/>
  <c r="D2560" i="7"/>
  <c r="C2560" i="7"/>
  <c r="B2560" i="7"/>
  <c r="D2559" i="7"/>
  <c r="C2559" i="7"/>
  <c r="B2559" i="7"/>
  <c r="D2558" i="7"/>
  <c r="C2558" i="7"/>
  <c r="B2558" i="7"/>
  <c r="D2557" i="7"/>
  <c r="C2557" i="7"/>
  <c r="B2557" i="7"/>
  <c r="D2556" i="7"/>
  <c r="C2556" i="7"/>
  <c r="B2556" i="7"/>
  <c r="D2555" i="7"/>
  <c r="C2555" i="7"/>
  <c r="B2555" i="7"/>
  <c r="D2554" i="7"/>
  <c r="C2554" i="7"/>
  <c r="B2554" i="7"/>
  <c r="D2553" i="7"/>
  <c r="C2553" i="7"/>
  <c r="B2553" i="7"/>
  <c r="D2552" i="7"/>
  <c r="C2552" i="7"/>
  <c r="B2552" i="7"/>
  <c r="D2551" i="7"/>
  <c r="C2551" i="7"/>
  <c r="B2551" i="7"/>
  <c r="D2550" i="7"/>
  <c r="C2550" i="7"/>
  <c r="B2550" i="7"/>
  <c r="D2549" i="7"/>
  <c r="C2549" i="7"/>
  <c r="B2549" i="7"/>
  <c r="D2548" i="7"/>
  <c r="C2548" i="7"/>
  <c r="B2548" i="7"/>
  <c r="D2547" i="7"/>
  <c r="C2547" i="7"/>
  <c r="B2547" i="7"/>
  <c r="D2546" i="7"/>
  <c r="C2546" i="7"/>
  <c r="B2546" i="7"/>
  <c r="D2545" i="7"/>
  <c r="C2545" i="7"/>
  <c r="B2545" i="7"/>
  <c r="D2544" i="7"/>
  <c r="C2544" i="7"/>
  <c r="B2544" i="7"/>
  <c r="D2543" i="7"/>
  <c r="C2543" i="7"/>
  <c r="B2543" i="7"/>
  <c r="D2542" i="7"/>
  <c r="C2542" i="7"/>
  <c r="B2542" i="7"/>
  <c r="D2541" i="7"/>
  <c r="C2541" i="7"/>
  <c r="B2541" i="7"/>
  <c r="D2540" i="7"/>
  <c r="C2540" i="7"/>
  <c r="B2540" i="7"/>
  <c r="D2539" i="7"/>
  <c r="C2539" i="7"/>
  <c r="B2539" i="7"/>
  <c r="D2538" i="7"/>
  <c r="C2538" i="7"/>
  <c r="B2538" i="7"/>
  <c r="D2537" i="7"/>
  <c r="C2537" i="7"/>
  <c r="B2537" i="7"/>
  <c r="D2536" i="7"/>
  <c r="C2536" i="7"/>
  <c r="B2536" i="7"/>
  <c r="D2535" i="7"/>
  <c r="C2535" i="7"/>
  <c r="B2535" i="7"/>
  <c r="D2534" i="7"/>
  <c r="C2534" i="7"/>
  <c r="B2534" i="7"/>
  <c r="D2533" i="7"/>
  <c r="C2533" i="7"/>
  <c r="B2533" i="7"/>
  <c r="D2532" i="7"/>
  <c r="C2532" i="7"/>
  <c r="B2532" i="7"/>
  <c r="D2531" i="7"/>
  <c r="C2531" i="7"/>
  <c r="B2531" i="7"/>
  <c r="D2530" i="7"/>
  <c r="C2530" i="7"/>
  <c r="B2530" i="7"/>
  <c r="D2529" i="7"/>
  <c r="C2529" i="7"/>
  <c r="B2529" i="7"/>
  <c r="D2528" i="7"/>
  <c r="C2528" i="7"/>
  <c r="B2528" i="7"/>
  <c r="D2527" i="7"/>
  <c r="C2527" i="7"/>
  <c r="B2527" i="7"/>
  <c r="D2526" i="7"/>
  <c r="C2526" i="7"/>
  <c r="B2526" i="7"/>
  <c r="D2525" i="7"/>
  <c r="C2525" i="7"/>
  <c r="B2525" i="7"/>
  <c r="D2524" i="7"/>
  <c r="C2524" i="7"/>
  <c r="B2524" i="7"/>
  <c r="D2523" i="7"/>
  <c r="C2523" i="7"/>
  <c r="B2523" i="7"/>
  <c r="D2522" i="7"/>
  <c r="C2522" i="7"/>
  <c r="B2522" i="7"/>
  <c r="D2521" i="7"/>
  <c r="C2521" i="7"/>
  <c r="B2521" i="7"/>
  <c r="D2520" i="7"/>
  <c r="C2520" i="7"/>
  <c r="B2520" i="7"/>
  <c r="D2519" i="7"/>
  <c r="C2519" i="7"/>
  <c r="B2519" i="7"/>
  <c r="D2518" i="7"/>
  <c r="C2518" i="7"/>
  <c r="B2518" i="7"/>
  <c r="D2517" i="7"/>
  <c r="C2517" i="7"/>
  <c r="B2517" i="7"/>
  <c r="D2516" i="7"/>
  <c r="C2516" i="7"/>
  <c r="B2516" i="7"/>
  <c r="D2515" i="7"/>
  <c r="C2515" i="7"/>
  <c r="B2515" i="7"/>
  <c r="D2514" i="7"/>
  <c r="C2514" i="7"/>
  <c r="B2514" i="7"/>
  <c r="D2513" i="7"/>
  <c r="C2513" i="7"/>
  <c r="B2513" i="7"/>
  <c r="D2512" i="7"/>
  <c r="C2512" i="7"/>
  <c r="B2512" i="7"/>
  <c r="D2511" i="7"/>
  <c r="C2511" i="7"/>
  <c r="B2511" i="7"/>
  <c r="D2510" i="7"/>
  <c r="C2510" i="7"/>
  <c r="B2510" i="7"/>
  <c r="D2509" i="7"/>
  <c r="C2509" i="7"/>
  <c r="B2509" i="7"/>
  <c r="D2508" i="7"/>
  <c r="C2508" i="7"/>
  <c r="B2508" i="7"/>
  <c r="D2507" i="7"/>
  <c r="C2507" i="7"/>
  <c r="B2507" i="7"/>
  <c r="D2506" i="7"/>
  <c r="C2506" i="7"/>
  <c r="B2506" i="7"/>
  <c r="D2505" i="7"/>
  <c r="C2505" i="7"/>
  <c r="B2505" i="7"/>
  <c r="D2504" i="7"/>
  <c r="C2504" i="7"/>
  <c r="B2504" i="7"/>
  <c r="D2503" i="7"/>
  <c r="C2503" i="7"/>
  <c r="B2503" i="7"/>
  <c r="D2502" i="7"/>
  <c r="C2502" i="7"/>
  <c r="B2502" i="7"/>
  <c r="D2501" i="7"/>
  <c r="C2501" i="7"/>
  <c r="B2501" i="7"/>
  <c r="D2500" i="7"/>
  <c r="C2500" i="7"/>
  <c r="B2500" i="7"/>
  <c r="D2499" i="7"/>
  <c r="C2499" i="7"/>
  <c r="B2499" i="7"/>
  <c r="D2498" i="7"/>
  <c r="C2498" i="7"/>
  <c r="B2498" i="7"/>
  <c r="D2497" i="7"/>
  <c r="C2497" i="7"/>
  <c r="B2497" i="7"/>
  <c r="D2496" i="7"/>
  <c r="C2496" i="7"/>
  <c r="B2496" i="7"/>
  <c r="D2495" i="7"/>
  <c r="C2495" i="7"/>
  <c r="B2495" i="7"/>
  <c r="D2494" i="7"/>
  <c r="C2494" i="7"/>
  <c r="B2494" i="7"/>
  <c r="D2493" i="7"/>
  <c r="C2493" i="7"/>
  <c r="B2493" i="7"/>
  <c r="D2492" i="7"/>
  <c r="C2492" i="7"/>
  <c r="B2492" i="7"/>
  <c r="D2491" i="7"/>
  <c r="C2491" i="7"/>
  <c r="B2491" i="7"/>
  <c r="D2490" i="7"/>
  <c r="C2490" i="7"/>
  <c r="B2490" i="7"/>
  <c r="D2489" i="7"/>
  <c r="C2489" i="7"/>
  <c r="B2489" i="7"/>
  <c r="D2488" i="7"/>
  <c r="C2488" i="7"/>
  <c r="B2488" i="7"/>
  <c r="D2487" i="7"/>
  <c r="C2487" i="7"/>
  <c r="B2487" i="7"/>
  <c r="D2486" i="7"/>
  <c r="C2486" i="7"/>
  <c r="B2486" i="7"/>
  <c r="D2485" i="7"/>
  <c r="C2485" i="7"/>
  <c r="B2485" i="7"/>
  <c r="D2484" i="7"/>
  <c r="C2484" i="7"/>
  <c r="B2484" i="7"/>
  <c r="D2483" i="7"/>
  <c r="C2483" i="7"/>
  <c r="B2483" i="7"/>
  <c r="D2482" i="7"/>
  <c r="C2482" i="7"/>
  <c r="B2482" i="7"/>
  <c r="D2481" i="7"/>
  <c r="C2481" i="7"/>
  <c r="B2481" i="7"/>
  <c r="D2480" i="7"/>
  <c r="C2480" i="7"/>
  <c r="B2480" i="7"/>
  <c r="D2479" i="7"/>
  <c r="C2479" i="7"/>
  <c r="B2479" i="7"/>
  <c r="D2478" i="7"/>
  <c r="C2478" i="7"/>
  <c r="B2478" i="7"/>
  <c r="D2477" i="7"/>
  <c r="C2477" i="7"/>
  <c r="B2477" i="7"/>
  <c r="D2476" i="7"/>
  <c r="C2476" i="7"/>
  <c r="B2476" i="7"/>
  <c r="D2475" i="7"/>
  <c r="C2475" i="7"/>
  <c r="B2475" i="7"/>
  <c r="D2474" i="7"/>
  <c r="C2474" i="7"/>
  <c r="B2474" i="7"/>
  <c r="D2473" i="7"/>
  <c r="C2473" i="7"/>
  <c r="B2473" i="7"/>
  <c r="D2472" i="7"/>
  <c r="C2472" i="7"/>
  <c r="B2472" i="7"/>
  <c r="D2471" i="7"/>
  <c r="C2471" i="7"/>
  <c r="B2471" i="7"/>
  <c r="D2470" i="7"/>
  <c r="C2470" i="7"/>
  <c r="B2470" i="7"/>
  <c r="D2469" i="7"/>
  <c r="C2469" i="7"/>
  <c r="B2469" i="7"/>
  <c r="D2468" i="7"/>
  <c r="C2468" i="7"/>
  <c r="B2468" i="7"/>
  <c r="D2467" i="7"/>
  <c r="C2467" i="7"/>
  <c r="B2467" i="7"/>
  <c r="D2466" i="7"/>
  <c r="C2466" i="7"/>
  <c r="B2466" i="7"/>
  <c r="D2465" i="7"/>
  <c r="C2465" i="7"/>
  <c r="B2465" i="7"/>
  <c r="D2464" i="7"/>
  <c r="C2464" i="7"/>
  <c r="B2464" i="7"/>
  <c r="D2463" i="7"/>
  <c r="C2463" i="7"/>
  <c r="B2463" i="7"/>
  <c r="D2462" i="7"/>
  <c r="C2462" i="7"/>
  <c r="B2462" i="7"/>
  <c r="D2461" i="7"/>
  <c r="C2461" i="7"/>
  <c r="B2461" i="7"/>
  <c r="D2460" i="7"/>
  <c r="C2460" i="7"/>
  <c r="B2460" i="7"/>
  <c r="D2459" i="7"/>
  <c r="C2459" i="7"/>
  <c r="B2459" i="7"/>
  <c r="D2458" i="7"/>
  <c r="C2458" i="7"/>
  <c r="B2458" i="7"/>
  <c r="D2457" i="7"/>
  <c r="C2457" i="7"/>
  <c r="B2457" i="7"/>
  <c r="D2456" i="7"/>
  <c r="C2456" i="7"/>
  <c r="B2456" i="7"/>
  <c r="D2455" i="7"/>
  <c r="C2455" i="7"/>
  <c r="B2455" i="7"/>
  <c r="D2454" i="7"/>
  <c r="C2454" i="7"/>
  <c r="B2454" i="7"/>
  <c r="D2453" i="7"/>
  <c r="C2453" i="7"/>
  <c r="B2453" i="7"/>
  <c r="D2452" i="7"/>
  <c r="C2452" i="7"/>
  <c r="B2452" i="7"/>
  <c r="D2451" i="7"/>
  <c r="C2451" i="7"/>
  <c r="B2451" i="7"/>
  <c r="D2450" i="7"/>
  <c r="C2450" i="7"/>
  <c r="B2450" i="7"/>
  <c r="D2449" i="7"/>
  <c r="C2449" i="7"/>
  <c r="B2449" i="7"/>
  <c r="D2448" i="7"/>
  <c r="C2448" i="7"/>
  <c r="B2448" i="7"/>
  <c r="D2447" i="7"/>
  <c r="C2447" i="7"/>
  <c r="B2447" i="7"/>
  <c r="D2446" i="7"/>
  <c r="C2446" i="7"/>
  <c r="B2446" i="7"/>
  <c r="D2445" i="7"/>
  <c r="C2445" i="7"/>
  <c r="B2445" i="7"/>
  <c r="D2444" i="7"/>
  <c r="C2444" i="7"/>
  <c r="B2444" i="7"/>
  <c r="D2443" i="7"/>
  <c r="C2443" i="7"/>
  <c r="B2443" i="7"/>
  <c r="D2442" i="7"/>
  <c r="C2442" i="7"/>
  <c r="B2442" i="7"/>
  <c r="D2441" i="7"/>
  <c r="C2441" i="7"/>
  <c r="B2441" i="7"/>
  <c r="D2440" i="7"/>
  <c r="C2440" i="7"/>
  <c r="B2440" i="7"/>
  <c r="D2439" i="7"/>
  <c r="C2439" i="7"/>
  <c r="B2439" i="7"/>
  <c r="D2438" i="7"/>
  <c r="C2438" i="7"/>
  <c r="B2438" i="7"/>
  <c r="D2437" i="7"/>
  <c r="C2437" i="7"/>
  <c r="B2437" i="7"/>
  <c r="D2436" i="7"/>
  <c r="C2436" i="7"/>
  <c r="B2436" i="7"/>
  <c r="D2435" i="7"/>
  <c r="C2435" i="7"/>
  <c r="B2435" i="7"/>
  <c r="D2434" i="7"/>
  <c r="C2434" i="7"/>
  <c r="B2434" i="7"/>
  <c r="D2433" i="7"/>
  <c r="C2433" i="7"/>
  <c r="B2433" i="7"/>
  <c r="D2432" i="7"/>
  <c r="C2432" i="7"/>
  <c r="B2432" i="7"/>
  <c r="D2431" i="7"/>
  <c r="C2431" i="7"/>
  <c r="B2431" i="7"/>
  <c r="D2430" i="7"/>
  <c r="C2430" i="7"/>
  <c r="B2430" i="7"/>
  <c r="D2429" i="7"/>
  <c r="C2429" i="7"/>
  <c r="B2429" i="7"/>
  <c r="D2428" i="7"/>
  <c r="C2428" i="7"/>
  <c r="B2428" i="7"/>
  <c r="D2427" i="7"/>
  <c r="C2427" i="7"/>
  <c r="B2427" i="7"/>
  <c r="D2426" i="7"/>
  <c r="C2426" i="7"/>
  <c r="B2426" i="7"/>
  <c r="D2425" i="7"/>
  <c r="C2425" i="7"/>
  <c r="B2425" i="7"/>
  <c r="D2424" i="7"/>
  <c r="C2424" i="7"/>
  <c r="B2424" i="7"/>
  <c r="D2423" i="7"/>
  <c r="C2423" i="7"/>
  <c r="B2423" i="7"/>
  <c r="D2422" i="7"/>
  <c r="C2422" i="7"/>
  <c r="B2422" i="7"/>
  <c r="D2421" i="7"/>
  <c r="C2421" i="7"/>
  <c r="B2421" i="7"/>
  <c r="D2420" i="7"/>
  <c r="C2420" i="7"/>
  <c r="B2420" i="7"/>
  <c r="D2419" i="7"/>
  <c r="C2419" i="7"/>
  <c r="B2419" i="7"/>
  <c r="D2418" i="7"/>
  <c r="C2418" i="7"/>
  <c r="B2418" i="7"/>
  <c r="D2417" i="7"/>
  <c r="C2417" i="7"/>
  <c r="B2417" i="7"/>
  <c r="D2416" i="7"/>
  <c r="C2416" i="7"/>
  <c r="B2416" i="7"/>
  <c r="D2415" i="7"/>
  <c r="C2415" i="7"/>
  <c r="B2415" i="7"/>
  <c r="D2414" i="7"/>
  <c r="C2414" i="7"/>
  <c r="B2414" i="7"/>
  <c r="D2413" i="7"/>
  <c r="C2413" i="7"/>
  <c r="B2413" i="7"/>
  <c r="D2412" i="7"/>
  <c r="C2412" i="7"/>
  <c r="B2412" i="7"/>
  <c r="D2411" i="7"/>
  <c r="C2411" i="7"/>
  <c r="B2411" i="7"/>
  <c r="D2410" i="7"/>
  <c r="C2410" i="7"/>
  <c r="B2410" i="7"/>
  <c r="D2409" i="7"/>
  <c r="C2409" i="7"/>
  <c r="B2409" i="7"/>
  <c r="D2408" i="7"/>
  <c r="C2408" i="7"/>
  <c r="B2408" i="7"/>
  <c r="D2407" i="7"/>
  <c r="C2407" i="7"/>
  <c r="B2407" i="7"/>
  <c r="D2406" i="7"/>
  <c r="C2406" i="7"/>
  <c r="B2406" i="7"/>
  <c r="D2405" i="7"/>
  <c r="C2405" i="7"/>
  <c r="B2405" i="7"/>
  <c r="D2404" i="7"/>
  <c r="C2404" i="7"/>
  <c r="B2404" i="7"/>
  <c r="D2403" i="7"/>
  <c r="C2403" i="7"/>
  <c r="B2403" i="7"/>
  <c r="D2402" i="7"/>
  <c r="C2402" i="7"/>
  <c r="B2402" i="7"/>
  <c r="D2401" i="7"/>
  <c r="C2401" i="7"/>
  <c r="B2401" i="7"/>
  <c r="D2400" i="7"/>
  <c r="C2400" i="7"/>
  <c r="B2400" i="7"/>
  <c r="D2399" i="7"/>
  <c r="C2399" i="7"/>
  <c r="B2399" i="7"/>
  <c r="D2398" i="7"/>
  <c r="C2398" i="7"/>
  <c r="B2398" i="7"/>
  <c r="D2397" i="7"/>
  <c r="C2397" i="7"/>
  <c r="B2397" i="7"/>
  <c r="D2396" i="7"/>
  <c r="C2396" i="7"/>
  <c r="B2396" i="7"/>
  <c r="D2395" i="7"/>
  <c r="C2395" i="7"/>
  <c r="B2395" i="7"/>
  <c r="D2394" i="7"/>
  <c r="C2394" i="7"/>
  <c r="B2394" i="7"/>
  <c r="D2393" i="7"/>
  <c r="C2393" i="7"/>
  <c r="B2393" i="7"/>
  <c r="D2392" i="7"/>
  <c r="C2392" i="7"/>
  <c r="B2392" i="7"/>
  <c r="D2391" i="7"/>
  <c r="C2391" i="7"/>
  <c r="B2391" i="7"/>
  <c r="D2390" i="7"/>
  <c r="C2390" i="7"/>
  <c r="B2390" i="7"/>
  <c r="D2389" i="7"/>
  <c r="C2389" i="7"/>
  <c r="B2389" i="7"/>
  <c r="D2388" i="7"/>
  <c r="C2388" i="7"/>
  <c r="B2388" i="7"/>
  <c r="D2387" i="7"/>
  <c r="C2387" i="7"/>
  <c r="B2387" i="7"/>
  <c r="D2386" i="7"/>
  <c r="C2386" i="7"/>
  <c r="B2386" i="7"/>
  <c r="D2385" i="7"/>
  <c r="C2385" i="7"/>
  <c r="B2385" i="7"/>
  <c r="D2384" i="7"/>
  <c r="C2384" i="7"/>
  <c r="B2384" i="7"/>
  <c r="D2383" i="7"/>
  <c r="C2383" i="7"/>
  <c r="B2383" i="7"/>
  <c r="D2382" i="7"/>
  <c r="C2382" i="7"/>
  <c r="B2382" i="7"/>
  <c r="D2381" i="7"/>
  <c r="C2381" i="7"/>
  <c r="B2381" i="7"/>
  <c r="D2380" i="7"/>
  <c r="C2380" i="7"/>
  <c r="B2380" i="7"/>
  <c r="D2379" i="7"/>
  <c r="C2379" i="7"/>
  <c r="B2379" i="7"/>
  <c r="D2378" i="7"/>
  <c r="C2378" i="7"/>
  <c r="B2378" i="7"/>
  <c r="D2377" i="7"/>
  <c r="C2377" i="7"/>
  <c r="B2377" i="7"/>
  <c r="D2376" i="7"/>
  <c r="C2376" i="7"/>
  <c r="B2376" i="7"/>
  <c r="D2375" i="7"/>
  <c r="C2375" i="7"/>
  <c r="B2375" i="7"/>
  <c r="D2374" i="7"/>
  <c r="C2374" i="7"/>
  <c r="B2374" i="7"/>
  <c r="D2373" i="7"/>
  <c r="C2373" i="7"/>
  <c r="B2373" i="7"/>
  <c r="D2372" i="7"/>
  <c r="C2372" i="7"/>
  <c r="B2372" i="7"/>
  <c r="D2371" i="7"/>
  <c r="C2371" i="7"/>
  <c r="B2371" i="7"/>
  <c r="D2370" i="7"/>
  <c r="C2370" i="7"/>
  <c r="B2370" i="7"/>
  <c r="D2369" i="7"/>
  <c r="C2369" i="7"/>
  <c r="B2369" i="7"/>
  <c r="D2368" i="7"/>
  <c r="C2368" i="7"/>
  <c r="B2368" i="7"/>
  <c r="D2367" i="7"/>
  <c r="C2367" i="7"/>
  <c r="B2367" i="7"/>
  <c r="D2366" i="7"/>
  <c r="C2366" i="7"/>
  <c r="B2366" i="7"/>
  <c r="D2365" i="7"/>
  <c r="C2365" i="7"/>
  <c r="B2365" i="7"/>
  <c r="D2364" i="7"/>
  <c r="C2364" i="7"/>
  <c r="B2364" i="7"/>
  <c r="D2363" i="7"/>
  <c r="C2363" i="7"/>
  <c r="B2363" i="7"/>
  <c r="D2362" i="7"/>
  <c r="C2362" i="7"/>
  <c r="B2362" i="7"/>
  <c r="D2361" i="7"/>
  <c r="C2361" i="7"/>
  <c r="B2361" i="7"/>
  <c r="D2360" i="7"/>
  <c r="C2360" i="7"/>
  <c r="B2360" i="7"/>
  <c r="D2359" i="7"/>
  <c r="C2359" i="7"/>
  <c r="B2359" i="7"/>
  <c r="D2358" i="7"/>
  <c r="C2358" i="7"/>
  <c r="B2358" i="7"/>
  <c r="D2357" i="7"/>
  <c r="C2357" i="7"/>
  <c r="B2357" i="7"/>
  <c r="D2356" i="7"/>
  <c r="C2356" i="7"/>
  <c r="B2356" i="7"/>
  <c r="D2355" i="7"/>
  <c r="C2355" i="7"/>
  <c r="B2355" i="7"/>
  <c r="D2354" i="7"/>
  <c r="C2354" i="7"/>
  <c r="B2354" i="7"/>
  <c r="D2353" i="7"/>
  <c r="C2353" i="7"/>
  <c r="B2353" i="7"/>
  <c r="D2352" i="7"/>
  <c r="C2352" i="7"/>
  <c r="B2352" i="7"/>
  <c r="D2351" i="7"/>
  <c r="C2351" i="7"/>
  <c r="B2351" i="7"/>
  <c r="D2350" i="7"/>
  <c r="C2350" i="7"/>
  <c r="B2350" i="7"/>
  <c r="D2349" i="7"/>
  <c r="C2349" i="7"/>
  <c r="B2349" i="7"/>
  <c r="D2348" i="7"/>
  <c r="C2348" i="7"/>
  <c r="B2348" i="7"/>
  <c r="D2347" i="7"/>
  <c r="C2347" i="7"/>
  <c r="B2347" i="7"/>
  <c r="D2346" i="7"/>
  <c r="C2346" i="7"/>
  <c r="B2346" i="7"/>
  <c r="D2345" i="7"/>
  <c r="C2345" i="7"/>
  <c r="B2345" i="7"/>
  <c r="D2344" i="7"/>
  <c r="C2344" i="7"/>
  <c r="B2344" i="7"/>
  <c r="D2343" i="7"/>
  <c r="C2343" i="7"/>
  <c r="B2343" i="7"/>
  <c r="D2342" i="7"/>
  <c r="C2342" i="7"/>
  <c r="B2342" i="7"/>
  <c r="D2341" i="7"/>
  <c r="C2341" i="7"/>
  <c r="B2341" i="7"/>
  <c r="D2340" i="7"/>
  <c r="C2340" i="7"/>
  <c r="B2340" i="7"/>
  <c r="D2339" i="7"/>
  <c r="C2339" i="7"/>
  <c r="B2339" i="7"/>
  <c r="D2338" i="7"/>
  <c r="C2338" i="7"/>
  <c r="B2338" i="7"/>
  <c r="D2337" i="7"/>
  <c r="C2337" i="7"/>
  <c r="B2337" i="7"/>
  <c r="D2336" i="7"/>
  <c r="C2336" i="7"/>
  <c r="B2336" i="7"/>
  <c r="D2335" i="7"/>
  <c r="C2335" i="7"/>
  <c r="B2335" i="7"/>
  <c r="D2334" i="7"/>
  <c r="C2334" i="7"/>
  <c r="B2334" i="7"/>
  <c r="D2333" i="7"/>
  <c r="C2333" i="7"/>
  <c r="B2333" i="7"/>
  <c r="D2332" i="7"/>
  <c r="C2332" i="7"/>
  <c r="B2332" i="7"/>
  <c r="D2331" i="7"/>
  <c r="C2331" i="7"/>
  <c r="B2331" i="7"/>
  <c r="D2330" i="7"/>
  <c r="C2330" i="7"/>
  <c r="B2330" i="7"/>
  <c r="D2329" i="7"/>
  <c r="C2329" i="7"/>
  <c r="B2329" i="7"/>
  <c r="D2328" i="7"/>
  <c r="C2328" i="7"/>
  <c r="B2328" i="7"/>
  <c r="D2327" i="7"/>
  <c r="C2327" i="7"/>
  <c r="B2327" i="7"/>
  <c r="D2326" i="7"/>
  <c r="C2326" i="7"/>
  <c r="B2326" i="7"/>
  <c r="D2325" i="7"/>
  <c r="C2325" i="7"/>
  <c r="B2325" i="7"/>
  <c r="D2324" i="7"/>
  <c r="C2324" i="7"/>
  <c r="B2324" i="7"/>
  <c r="D2323" i="7"/>
  <c r="C2323" i="7"/>
  <c r="B2323" i="7"/>
  <c r="D2322" i="7"/>
  <c r="C2322" i="7"/>
  <c r="B2322" i="7"/>
  <c r="D2321" i="7"/>
  <c r="C2321" i="7"/>
  <c r="B2321" i="7"/>
  <c r="D2320" i="7"/>
  <c r="C2320" i="7"/>
  <c r="B2320" i="7"/>
  <c r="D2319" i="7"/>
  <c r="C2319" i="7"/>
  <c r="B2319" i="7"/>
  <c r="D2318" i="7"/>
  <c r="C2318" i="7"/>
  <c r="B2318" i="7"/>
  <c r="D2317" i="7"/>
  <c r="C2317" i="7"/>
  <c r="B2317" i="7"/>
  <c r="D2316" i="7"/>
  <c r="C2316" i="7"/>
  <c r="B2316" i="7"/>
  <c r="D2315" i="7"/>
  <c r="C2315" i="7"/>
  <c r="B2315" i="7"/>
  <c r="D2314" i="7"/>
  <c r="C2314" i="7"/>
  <c r="B2314" i="7"/>
  <c r="D2313" i="7"/>
  <c r="C2313" i="7"/>
  <c r="B2313" i="7"/>
  <c r="D2312" i="7"/>
  <c r="C2312" i="7"/>
  <c r="B2312" i="7"/>
  <c r="D2311" i="7"/>
  <c r="C2311" i="7"/>
  <c r="B2311" i="7"/>
  <c r="D2310" i="7"/>
  <c r="C2310" i="7"/>
  <c r="B2310" i="7"/>
  <c r="D2309" i="7"/>
  <c r="C2309" i="7"/>
  <c r="B2309" i="7"/>
  <c r="D2308" i="7"/>
  <c r="C2308" i="7"/>
  <c r="B2308" i="7"/>
  <c r="D2307" i="7"/>
  <c r="C2307" i="7"/>
  <c r="B2307" i="7"/>
  <c r="D2306" i="7"/>
  <c r="C2306" i="7"/>
  <c r="B2306" i="7"/>
  <c r="D2305" i="7"/>
  <c r="C2305" i="7"/>
  <c r="B2305" i="7"/>
  <c r="D2304" i="7"/>
  <c r="C2304" i="7"/>
  <c r="B2304" i="7"/>
  <c r="D2303" i="7"/>
  <c r="C2303" i="7"/>
  <c r="B2303" i="7"/>
  <c r="D2302" i="7"/>
  <c r="C2302" i="7"/>
  <c r="B2302" i="7"/>
  <c r="D2301" i="7"/>
  <c r="C2301" i="7"/>
  <c r="B2301" i="7"/>
  <c r="D2300" i="7"/>
  <c r="C2300" i="7"/>
  <c r="B2300" i="7"/>
  <c r="D2299" i="7"/>
  <c r="C2299" i="7"/>
  <c r="B2299" i="7"/>
  <c r="D2298" i="7"/>
  <c r="C2298" i="7"/>
  <c r="B2298" i="7"/>
  <c r="D2297" i="7"/>
  <c r="C2297" i="7"/>
  <c r="B2297" i="7"/>
  <c r="D2296" i="7"/>
  <c r="C2296" i="7"/>
  <c r="B2296" i="7"/>
  <c r="D2295" i="7"/>
  <c r="C2295" i="7"/>
  <c r="B2295" i="7"/>
  <c r="D2294" i="7"/>
  <c r="C2294" i="7"/>
  <c r="B2294" i="7"/>
  <c r="D2293" i="7"/>
  <c r="C2293" i="7"/>
  <c r="B2293" i="7"/>
  <c r="D2292" i="7"/>
  <c r="C2292" i="7"/>
  <c r="B2292" i="7"/>
  <c r="D2291" i="7"/>
  <c r="C2291" i="7"/>
  <c r="B2291" i="7"/>
  <c r="D2290" i="7"/>
  <c r="C2290" i="7"/>
  <c r="B2290" i="7"/>
  <c r="D2289" i="7"/>
  <c r="C2289" i="7"/>
  <c r="B2289" i="7"/>
  <c r="D2288" i="7"/>
  <c r="C2288" i="7"/>
  <c r="B2288" i="7"/>
  <c r="D2287" i="7"/>
  <c r="C2287" i="7"/>
  <c r="B2287" i="7"/>
  <c r="D2286" i="7"/>
  <c r="C2286" i="7"/>
  <c r="B2286" i="7"/>
  <c r="D2285" i="7"/>
  <c r="C2285" i="7"/>
  <c r="B2285" i="7"/>
  <c r="D2284" i="7"/>
  <c r="C2284" i="7"/>
  <c r="B2284" i="7"/>
  <c r="D2283" i="7"/>
  <c r="C2283" i="7"/>
  <c r="B2283" i="7"/>
  <c r="D2282" i="7"/>
  <c r="C2282" i="7"/>
  <c r="B2282" i="7"/>
  <c r="D2281" i="7"/>
  <c r="C2281" i="7"/>
  <c r="B2281" i="7"/>
  <c r="D2280" i="7"/>
  <c r="C2280" i="7"/>
  <c r="B2280" i="7"/>
  <c r="D2279" i="7"/>
  <c r="C2279" i="7"/>
  <c r="B2279" i="7"/>
  <c r="D2278" i="7"/>
  <c r="C2278" i="7"/>
  <c r="B2278" i="7"/>
  <c r="D2277" i="7"/>
  <c r="C2277" i="7"/>
  <c r="B2277" i="7"/>
  <c r="D2276" i="7"/>
  <c r="C2276" i="7"/>
  <c r="B2276" i="7"/>
  <c r="D2275" i="7"/>
  <c r="C2275" i="7"/>
  <c r="B2275" i="7"/>
  <c r="D2274" i="7"/>
  <c r="C2274" i="7"/>
  <c r="B2274" i="7"/>
  <c r="D2273" i="7"/>
  <c r="C2273" i="7"/>
  <c r="B2273" i="7"/>
  <c r="D2272" i="7"/>
  <c r="C2272" i="7"/>
  <c r="B2272" i="7"/>
  <c r="D2271" i="7"/>
  <c r="C2271" i="7"/>
  <c r="B2271" i="7"/>
  <c r="D2270" i="7"/>
  <c r="C2270" i="7"/>
  <c r="B2270" i="7"/>
  <c r="D2269" i="7"/>
  <c r="C2269" i="7"/>
  <c r="B2269" i="7"/>
  <c r="D2268" i="7"/>
  <c r="C2268" i="7"/>
  <c r="B2268" i="7"/>
  <c r="D2267" i="7"/>
  <c r="C2267" i="7"/>
  <c r="B2267" i="7"/>
  <c r="D2266" i="7"/>
  <c r="C2266" i="7"/>
  <c r="B2266" i="7"/>
  <c r="D2265" i="7"/>
  <c r="C2265" i="7"/>
  <c r="B2265" i="7"/>
  <c r="D2264" i="7"/>
  <c r="C2264" i="7"/>
  <c r="B2264" i="7"/>
  <c r="D2263" i="7"/>
  <c r="C2263" i="7"/>
  <c r="B2263" i="7"/>
  <c r="D2262" i="7"/>
  <c r="C2262" i="7"/>
  <c r="B2262" i="7"/>
  <c r="D2261" i="7"/>
  <c r="C2261" i="7"/>
  <c r="B2261" i="7"/>
  <c r="D2260" i="7"/>
  <c r="C2260" i="7"/>
  <c r="B2260" i="7"/>
  <c r="D2259" i="7"/>
  <c r="C2259" i="7"/>
  <c r="B2259" i="7"/>
  <c r="D2258" i="7"/>
  <c r="C2258" i="7"/>
  <c r="B2258" i="7"/>
  <c r="D2257" i="7"/>
  <c r="C2257" i="7"/>
  <c r="B2257" i="7"/>
  <c r="D2256" i="7"/>
  <c r="C2256" i="7"/>
  <c r="B2256" i="7"/>
  <c r="D2255" i="7"/>
  <c r="C2255" i="7"/>
  <c r="B2255" i="7"/>
  <c r="D2254" i="7"/>
  <c r="C2254" i="7"/>
  <c r="B2254" i="7"/>
  <c r="D2253" i="7"/>
  <c r="C2253" i="7"/>
  <c r="B2253" i="7"/>
  <c r="D2252" i="7"/>
  <c r="C2252" i="7"/>
  <c r="B2252" i="7"/>
  <c r="D2251" i="7"/>
  <c r="C2251" i="7"/>
  <c r="B2251" i="7"/>
  <c r="D2250" i="7"/>
  <c r="C2250" i="7"/>
  <c r="B2250" i="7"/>
  <c r="D2249" i="7"/>
  <c r="C2249" i="7"/>
  <c r="B2249" i="7"/>
  <c r="D2248" i="7"/>
  <c r="C2248" i="7"/>
  <c r="B2248" i="7"/>
  <c r="D2247" i="7"/>
  <c r="C2247" i="7"/>
  <c r="B2247" i="7"/>
  <c r="D2246" i="7"/>
  <c r="C2246" i="7"/>
  <c r="B2246" i="7"/>
  <c r="D2245" i="7"/>
  <c r="C2245" i="7"/>
  <c r="B2245" i="7"/>
  <c r="D2244" i="7"/>
  <c r="C2244" i="7"/>
  <c r="B2244" i="7"/>
  <c r="D2243" i="7"/>
  <c r="C2243" i="7"/>
  <c r="B2243" i="7"/>
  <c r="D2242" i="7"/>
  <c r="C2242" i="7"/>
  <c r="B2242" i="7"/>
  <c r="D2241" i="7"/>
  <c r="C2241" i="7"/>
  <c r="B2241" i="7"/>
  <c r="D2240" i="7"/>
  <c r="C2240" i="7"/>
  <c r="B2240" i="7"/>
  <c r="D2239" i="7"/>
  <c r="C2239" i="7"/>
  <c r="B2239" i="7"/>
  <c r="D2238" i="7"/>
  <c r="C2238" i="7"/>
  <c r="B2238" i="7"/>
  <c r="D2237" i="7"/>
  <c r="C2237" i="7"/>
  <c r="B2237" i="7"/>
  <c r="D2236" i="7"/>
  <c r="C2236" i="7"/>
  <c r="B2236" i="7"/>
  <c r="D2235" i="7"/>
  <c r="C2235" i="7"/>
  <c r="B2235" i="7"/>
  <c r="D2234" i="7"/>
  <c r="C2234" i="7"/>
  <c r="B2234" i="7"/>
  <c r="D2233" i="7"/>
  <c r="C2233" i="7"/>
  <c r="B2233" i="7"/>
  <c r="D2232" i="7"/>
  <c r="C2232" i="7"/>
  <c r="B2232" i="7"/>
  <c r="D2231" i="7"/>
  <c r="C2231" i="7"/>
  <c r="B2231" i="7"/>
  <c r="D2230" i="7"/>
  <c r="C2230" i="7"/>
  <c r="B2230" i="7"/>
  <c r="D2229" i="7"/>
  <c r="C2229" i="7"/>
  <c r="B2229" i="7"/>
  <c r="D2228" i="7"/>
  <c r="C2228" i="7"/>
  <c r="B2228" i="7"/>
  <c r="D2227" i="7"/>
  <c r="C2227" i="7"/>
  <c r="B2227" i="7"/>
  <c r="D2226" i="7"/>
  <c r="C2226" i="7"/>
  <c r="B2226" i="7"/>
  <c r="D2225" i="7"/>
  <c r="C2225" i="7"/>
  <c r="B2225" i="7"/>
  <c r="D2224" i="7"/>
  <c r="C2224" i="7"/>
  <c r="B2224" i="7"/>
  <c r="D2223" i="7"/>
  <c r="C2223" i="7"/>
  <c r="B2223" i="7"/>
  <c r="D2222" i="7"/>
  <c r="C2222" i="7"/>
  <c r="B2222" i="7"/>
  <c r="D2221" i="7"/>
  <c r="C2221" i="7"/>
  <c r="B2221" i="7"/>
  <c r="D2220" i="7"/>
  <c r="C2220" i="7"/>
  <c r="B2220" i="7"/>
  <c r="D2219" i="7"/>
  <c r="C2219" i="7"/>
  <c r="B2219" i="7"/>
  <c r="D2218" i="7"/>
  <c r="C2218" i="7"/>
  <c r="B2218" i="7"/>
  <c r="D2217" i="7"/>
  <c r="C2217" i="7"/>
  <c r="B2217" i="7"/>
  <c r="D2216" i="7"/>
  <c r="C2216" i="7"/>
  <c r="B2216" i="7"/>
  <c r="D2215" i="7"/>
  <c r="C2215" i="7"/>
  <c r="B2215" i="7"/>
  <c r="D2214" i="7"/>
  <c r="C2214" i="7"/>
  <c r="B2214" i="7"/>
  <c r="D2213" i="7"/>
  <c r="C2213" i="7"/>
  <c r="B2213" i="7"/>
  <c r="D2212" i="7"/>
  <c r="C2212" i="7"/>
  <c r="B2212" i="7"/>
  <c r="D2211" i="7"/>
  <c r="C2211" i="7"/>
  <c r="B2211" i="7"/>
  <c r="D2210" i="7"/>
  <c r="C2210" i="7"/>
  <c r="B2210" i="7"/>
  <c r="D2209" i="7"/>
  <c r="C2209" i="7"/>
  <c r="B2209" i="7"/>
  <c r="D2208" i="7"/>
  <c r="C2208" i="7"/>
  <c r="B2208" i="7"/>
  <c r="D2207" i="7"/>
  <c r="C2207" i="7"/>
  <c r="B2207" i="7"/>
  <c r="D2206" i="7"/>
  <c r="C2206" i="7"/>
  <c r="B2206" i="7"/>
  <c r="D2205" i="7"/>
  <c r="C2205" i="7"/>
  <c r="B2205" i="7"/>
  <c r="D2204" i="7"/>
  <c r="C2204" i="7"/>
  <c r="B2204" i="7"/>
  <c r="D2203" i="7"/>
  <c r="C2203" i="7"/>
  <c r="B2203" i="7"/>
  <c r="D2202" i="7"/>
  <c r="C2202" i="7"/>
  <c r="B2202" i="7"/>
  <c r="D2201" i="7"/>
  <c r="C2201" i="7"/>
  <c r="B2201" i="7"/>
  <c r="D2200" i="7"/>
  <c r="C2200" i="7"/>
  <c r="B2200" i="7"/>
  <c r="D2199" i="7"/>
  <c r="C2199" i="7"/>
  <c r="B2199" i="7"/>
  <c r="D2198" i="7"/>
  <c r="C2198" i="7"/>
  <c r="B2198" i="7"/>
  <c r="D2197" i="7"/>
  <c r="C2197" i="7"/>
  <c r="B2197" i="7"/>
  <c r="D2196" i="7"/>
  <c r="C2196" i="7"/>
  <c r="B2196" i="7"/>
  <c r="D2195" i="7"/>
  <c r="C2195" i="7"/>
  <c r="B2195" i="7"/>
  <c r="D2194" i="7"/>
  <c r="C2194" i="7"/>
  <c r="B2194" i="7"/>
  <c r="D2193" i="7"/>
  <c r="C2193" i="7"/>
  <c r="B2193" i="7"/>
  <c r="D2192" i="7"/>
  <c r="C2192" i="7"/>
  <c r="B2192" i="7"/>
  <c r="D2191" i="7"/>
  <c r="C2191" i="7"/>
  <c r="B2191" i="7"/>
  <c r="D2190" i="7"/>
  <c r="C2190" i="7"/>
  <c r="B2190" i="7"/>
  <c r="D2189" i="7"/>
  <c r="C2189" i="7"/>
  <c r="B2189" i="7"/>
  <c r="D2188" i="7"/>
  <c r="C2188" i="7"/>
  <c r="B2188" i="7"/>
  <c r="D2187" i="7"/>
  <c r="C2187" i="7"/>
  <c r="B2187" i="7"/>
  <c r="D2186" i="7"/>
  <c r="C2186" i="7"/>
  <c r="B2186" i="7"/>
  <c r="D2185" i="7"/>
  <c r="C2185" i="7"/>
  <c r="B2185" i="7"/>
  <c r="D2184" i="7"/>
  <c r="C2184" i="7"/>
  <c r="B2184" i="7"/>
  <c r="D2183" i="7"/>
  <c r="C2183" i="7"/>
  <c r="B2183" i="7"/>
  <c r="D2182" i="7"/>
  <c r="C2182" i="7"/>
  <c r="B2182" i="7"/>
  <c r="D2181" i="7"/>
  <c r="C2181" i="7"/>
  <c r="B2181" i="7"/>
  <c r="D2180" i="7"/>
  <c r="C2180" i="7"/>
  <c r="B2180" i="7"/>
  <c r="D2179" i="7"/>
  <c r="C2179" i="7"/>
  <c r="B2179" i="7"/>
  <c r="D2178" i="7"/>
  <c r="C2178" i="7"/>
  <c r="B2178" i="7"/>
  <c r="D2177" i="7"/>
  <c r="C2177" i="7"/>
  <c r="B2177" i="7"/>
  <c r="D2176" i="7"/>
  <c r="C2176" i="7"/>
  <c r="B2176" i="7"/>
  <c r="D2175" i="7"/>
  <c r="C2175" i="7"/>
  <c r="B2175" i="7"/>
  <c r="D2174" i="7"/>
  <c r="C2174" i="7"/>
  <c r="B2174" i="7"/>
  <c r="D2173" i="7"/>
  <c r="C2173" i="7"/>
  <c r="B2173" i="7"/>
  <c r="D2172" i="7"/>
  <c r="C2172" i="7"/>
  <c r="B2172" i="7"/>
  <c r="D2171" i="7"/>
  <c r="C2171" i="7"/>
  <c r="B2171" i="7"/>
  <c r="D2170" i="7"/>
  <c r="C2170" i="7"/>
  <c r="B2170" i="7"/>
  <c r="D2169" i="7"/>
  <c r="C2169" i="7"/>
  <c r="B2169" i="7"/>
  <c r="D2168" i="7"/>
  <c r="C2168" i="7"/>
  <c r="B2168" i="7"/>
  <c r="D2167" i="7"/>
  <c r="C2167" i="7"/>
  <c r="B2167" i="7"/>
  <c r="D2166" i="7"/>
  <c r="C2166" i="7"/>
  <c r="B2166" i="7"/>
  <c r="D2165" i="7"/>
  <c r="C2165" i="7"/>
  <c r="B2165" i="7"/>
  <c r="D2164" i="7"/>
  <c r="C2164" i="7"/>
  <c r="B2164" i="7"/>
  <c r="D2163" i="7"/>
  <c r="C2163" i="7"/>
  <c r="B2163" i="7"/>
  <c r="D2162" i="7"/>
  <c r="C2162" i="7"/>
  <c r="B2162" i="7"/>
  <c r="D2161" i="7"/>
  <c r="C2161" i="7"/>
  <c r="B2161" i="7"/>
  <c r="D2160" i="7"/>
  <c r="C2160" i="7"/>
  <c r="B2160" i="7"/>
  <c r="D2159" i="7"/>
  <c r="C2159" i="7"/>
  <c r="B2159" i="7"/>
  <c r="D2158" i="7"/>
  <c r="C2158" i="7"/>
  <c r="B2158" i="7"/>
  <c r="D2157" i="7"/>
  <c r="C2157" i="7"/>
  <c r="B2157" i="7"/>
  <c r="D2156" i="7"/>
  <c r="C2156" i="7"/>
  <c r="B2156" i="7"/>
  <c r="D2155" i="7"/>
  <c r="C2155" i="7"/>
  <c r="B2155" i="7"/>
  <c r="D2154" i="7"/>
  <c r="C2154" i="7"/>
  <c r="B2154" i="7"/>
  <c r="D2153" i="7"/>
  <c r="C2153" i="7"/>
  <c r="B2153" i="7"/>
  <c r="D2152" i="7"/>
  <c r="C2152" i="7"/>
  <c r="B2152" i="7"/>
  <c r="D2151" i="7"/>
  <c r="C2151" i="7"/>
  <c r="B2151" i="7"/>
  <c r="D2150" i="7"/>
  <c r="C2150" i="7"/>
  <c r="B2150" i="7"/>
  <c r="D2149" i="7"/>
  <c r="C2149" i="7"/>
  <c r="B2149" i="7"/>
  <c r="D2148" i="7"/>
  <c r="C2148" i="7"/>
  <c r="B2148" i="7"/>
  <c r="D2147" i="7"/>
  <c r="C2147" i="7"/>
  <c r="B2147" i="7"/>
  <c r="D2146" i="7"/>
  <c r="C2146" i="7"/>
  <c r="B2146" i="7"/>
  <c r="D2145" i="7"/>
  <c r="C2145" i="7"/>
  <c r="B2145" i="7"/>
  <c r="D2144" i="7"/>
  <c r="C2144" i="7"/>
  <c r="B2144" i="7"/>
  <c r="D2143" i="7"/>
  <c r="C2143" i="7"/>
  <c r="B2143" i="7"/>
  <c r="D2142" i="7"/>
  <c r="C2142" i="7"/>
  <c r="B2142" i="7"/>
  <c r="D2141" i="7"/>
  <c r="C2141" i="7"/>
  <c r="B2141" i="7"/>
  <c r="D2140" i="7"/>
  <c r="C2140" i="7"/>
  <c r="B2140" i="7"/>
  <c r="D2139" i="7"/>
  <c r="C2139" i="7"/>
  <c r="B2139" i="7"/>
  <c r="D2138" i="7"/>
  <c r="C2138" i="7"/>
  <c r="B2138" i="7"/>
  <c r="D2137" i="7"/>
  <c r="C2137" i="7"/>
  <c r="B2137" i="7"/>
  <c r="D2136" i="7"/>
  <c r="C2136" i="7"/>
  <c r="B2136" i="7"/>
  <c r="D2135" i="7"/>
  <c r="C2135" i="7"/>
  <c r="B2135" i="7"/>
  <c r="D2134" i="7"/>
  <c r="C2134" i="7"/>
  <c r="B2134" i="7"/>
  <c r="D2133" i="7"/>
  <c r="C2133" i="7"/>
  <c r="B2133" i="7"/>
  <c r="D2132" i="7"/>
  <c r="C2132" i="7"/>
  <c r="B2132" i="7"/>
  <c r="D2131" i="7"/>
  <c r="C2131" i="7"/>
  <c r="B2131" i="7"/>
  <c r="D2130" i="7"/>
  <c r="C2130" i="7"/>
  <c r="B2130" i="7"/>
  <c r="D2129" i="7"/>
  <c r="C2129" i="7"/>
  <c r="B2129" i="7"/>
  <c r="D2128" i="7"/>
  <c r="C2128" i="7"/>
  <c r="B2128" i="7"/>
  <c r="D2127" i="7"/>
  <c r="C2127" i="7"/>
  <c r="B2127" i="7"/>
  <c r="D2126" i="7"/>
  <c r="C2126" i="7"/>
  <c r="B2126" i="7"/>
  <c r="D2125" i="7"/>
  <c r="C2125" i="7"/>
  <c r="B2125" i="7"/>
  <c r="D2124" i="7"/>
  <c r="C2124" i="7"/>
  <c r="B2124" i="7"/>
  <c r="D2123" i="7"/>
  <c r="C2123" i="7"/>
  <c r="B2123" i="7"/>
  <c r="D2122" i="7"/>
  <c r="C2122" i="7"/>
  <c r="B2122" i="7"/>
  <c r="D2121" i="7"/>
  <c r="C2121" i="7"/>
  <c r="B2121" i="7"/>
  <c r="D2120" i="7"/>
  <c r="C2120" i="7"/>
  <c r="B2120" i="7"/>
  <c r="D2119" i="7"/>
  <c r="C2119" i="7"/>
  <c r="B2119" i="7"/>
  <c r="D2118" i="7"/>
  <c r="C2118" i="7"/>
  <c r="B2118" i="7"/>
  <c r="D2117" i="7"/>
  <c r="C2117" i="7"/>
  <c r="B2117" i="7"/>
  <c r="D2116" i="7"/>
  <c r="C2116" i="7"/>
  <c r="B2116" i="7"/>
  <c r="D2115" i="7"/>
  <c r="C2115" i="7"/>
  <c r="B2115" i="7"/>
  <c r="D2114" i="7"/>
  <c r="C2114" i="7"/>
  <c r="B2114" i="7"/>
  <c r="D2113" i="7"/>
  <c r="C2113" i="7"/>
  <c r="B2113" i="7"/>
  <c r="D2112" i="7"/>
  <c r="C2112" i="7"/>
  <c r="B2112" i="7"/>
  <c r="D2111" i="7"/>
  <c r="C2111" i="7"/>
  <c r="B2111" i="7"/>
  <c r="D2110" i="7"/>
  <c r="C2110" i="7"/>
  <c r="B2110" i="7"/>
  <c r="D2109" i="7"/>
  <c r="C2109" i="7"/>
  <c r="B2109" i="7"/>
  <c r="D2108" i="7"/>
  <c r="C2108" i="7"/>
  <c r="B2108" i="7"/>
  <c r="D2107" i="7"/>
  <c r="C2107" i="7"/>
  <c r="B2107" i="7"/>
  <c r="D2106" i="7"/>
  <c r="C2106" i="7"/>
  <c r="B2106" i="7"/>
  <c r="D2105" i="7"/>
  <c r="C2105" i="7"/>
  <c r="B2105" i="7"/>
  <c r="D2104" i="7"/>
  <c r="C2104" i="7"/>
  <c r="B2104" i="7"/>
  <c r="D2103" i="7"/>
  <c r="C2103" i="7"/>
  <c r="B2103" i="7"/>
  <c r="D2102" i="7"/>
  <c r="C2102" i="7"/>
  <c r="B2102" i="7"/>
  <c r="D2101" i="7"/>
  <c r="C2101" i="7"/>
  <c r="B2101" i="7"/>
  <c r="D2100" i="7"/>
  <c r="C2100" i="7"/>
  <c r="B2100" i="7"/>
  <c r="D2099" i="7"/>
  <c r="C2099" i="7"/>
  <c r="B2099" i="7"/>
  <c r="D2098" i="7"/>
  <c r="C2098" i="7"/>
  <c r="B2098" i="7"/>
  <c r="D2097" i="7"/>
  <c r="C2097" i="7"/>
  <c r="B2097" i="7"/>
  <c r="D2096" i="7"/>
  <c r="C2096" i="7"/>
  <c r="B2096" i="7"/>
  <c r="D2095" i="7"/>
  <c r="C2095" i="7"/>
  <c r="B2095" i="7"/>
  <c r="D2094" i="7"/>
  <c r="C2094" i="7"/>
  <c r="B2094" i="7"/>
  <c r="D2093" i="7"/>
  <c r="C2093" i="7"/>
  <c r="B2093" i="7"/>
  <c r="D2092" i="7"/>
  <c r="C2092" i="7"/>
  <c r="B2092" i="7"/>
  <c r="D2091" i="7"/>
  <c r="C2091" i="7"/>
  <c r="B2091" i="7"/>
  <c r="D2090" i="7"/>
  <c r="C2090" i="7"/>
  <c r="B2090" i="7"/>
  <c r="D2089" i="7"/>
  <c r="C2089" i="7"/>
  <c r="B2089" i="7"/>
  <c r="D2088" i="7"/>
  <c r="C2088" i="7"/>
  <c r="B2088" i="7"/>
  <c r="D2087" i="7"/>
  <c r="C2087" i="7"/>
  <c r="B2087" i="7"/>
  <c r="D2086" i="7"/>
  <c r="C2086" i="7"/>
  <c r="B2086" i="7"/>
  <c r="D2085" i="7"/>
  <c r="C2085" i="7"/>
  <c r="B2085" i="7"/>
  <c r="D2084" i="7"/>
  <c r="C2084" i="7"/>
  <c r="B2084" i="7"/>
  <c r="D2083" i="7"/>
  <c r="C2083" i="7"/>
  <c r="B2083" i="7"/>
  <c r="D2082" i="7"/>
  <c r="C2082" i="7"/>
  <c r="B2082" i="7"/>
  <c r="D2081" i="7"/>
  <c r="C2081" i="7"/>
  <c r="B2081" i="7"/>
  <c r="D2080" i="7"/>
  <c r="C2080" i="7"/>
  <c r="B2080" i="7"/>
  <c r="D2079" i="7"/>
  <c r="C2079" i="7"/>
  <c r="B2079" i="7"/>
  <c r="D2078" i="7"/>
  <c r="C2078" i="7"/>
  <c r="B2078" i="7"/>
  <c r="D2077" i="7"/>
  <c r="C2077" i="7"/>
  <c r="B2077" i="7"/>
  <c r="D2076" i="7"/>
  <c r="C2076" i="7"/>
  <c r="B2076" i="7"/>
  <c r="D2075" i="7"/>
  <c r="C2075" i="7"/>
  <c r="B2075" i="7"/>
  <c r="D2074" i="7"/>
  <c r="C2074" i="7"/>
  <c r="B2074" i="7"/>
  <c r="D2073" i="7"/>
  <c r="C2073" i="7"/>
  <c r="B2073" i="7"/>
  <c r="D2072" i="7"/>
  <c r="C2072" i="7"/>
  <c r="B2072" i="7"/>
  <c r="D2071" i="7"/>
  <c r="C2071" i="7"/>
  <c r="B2071" i="7"/>
  <c r="D2070" i="7"/>
  <c r="C2070" i="7"/>
  <c r="B2070" i="7"/>
  <c r="D2069" i="7"/>
  <c r="C2069" i="7"/>
  <c r="B2069" i="7"/>
  <c r="D2068" i="7"/>
  <c r="C2068" i="7"/>
  <c r="B2068" i="7"/>
  <c r="D2067" i="7"/>
  <c r="C2067" i="7"/>
  <c r="B2067" i="7"/>
  <c r="D2066" i="7"/>
  <c r="C2066" i="7"/>
  <c r="B2066" i="7"/>
  <c r="D2065" i="7"/>
  <c r="C2065" i="7"/>
  <c r="B2065" i="7"/>
  <c r="D2064" i="7"/>
  <c r="C2064" i="7"/>
  <c r="B2064" i="7"/>
  <c r="D2063" i="7"/>
  <c r="C2063" i="7"/>
  <c r="B2063" i="7"/>
  <c r="D2062" i="7"/>
  <c r="C2062" i="7"/>
  <c r="B2062" i="7"/>
  <c r="D2061" i="7"/>
  <c r="C2061" i="7"/>
  <c r="B2061" i="7"/>
  <c r="D2060" i="7"/>
  <c r="C2060" i="7"/>
  <c r="B2060" i="7"/>
  <c r="D2059" i="7"/>
  <c r="C2059" i="7"/>
  <c r="B2059" i="7"/>
  <c r="D2058" i="7"/>
  <c r="C2058" i="7"/>
  <c r="B2058" i="7"/>
  <c r="D2057" i="7"/>
  <c r="C2057" i="7"/>
  <c r="B2057" i="7"/>
  <c r="D2056" i="7"/>
  <c r="C2056" i="7"/>
  <c r="B2056" i="7"/>
  <c r="D2055" i="7"/>
  <c r="C2055" i="7"/>
  <c r="B2055" i="7"/>
  <c r="D2054" i="7"/>
  <c r="C2054" i="7"/>
  <c r="B2054" i="7"/>
  <c r="D2053" i="7"/>
  <c r="C2053" i="7"/>
  <c r="B2053" i="7"/>
  <c r="D2052" i="7"/>
  <c r="C2052" i="7"/>
  <c r="B2052" i="7"/>
  <c r="D2051" i="7"/>
  <c r="C2051" i="7"/>
  <c r="B2051" i="7"/>
  <c r="D2050" i="7"/>
  <c r="C2050" i="7"/>
  <c r="B2050" i="7"/>
  <c r="D2049" i="7"/>
  <c r="C2049" i="7"/>
  <c r="B2049" i="7"/>
  <c r="D2048" i="7"/>
  <c r="C2048" i="7"/>
  <c r="B2048" i="7"/>
  <c r="D2047" i="7"/>
  <c r="C2047" i="7"/>
  <c r="B2047" i="7"/>
  <c r="D2046" i="7"/>
  <c r="C2046" i="7"/>
  <c r="B2046" i="7"/>
  <c r="D2045" i="7"/>
  <c r="C2045" i="7"/>
  <c r="B2045" i="7"/>
  <c r="D2044" i="7"/>
  <c r="C2044" i="7"/>
  <c r="B2044" i="7"/>
  <c r="D2043" i="7"/>
  <c r="C2043" i="7"/>
  <c r="B2043" i="7"/>
  <c r="D2042" i="7"/>
  <c r="C2042" i="7"/>
  <c r="B2042" i="7"/>
  <c r="D2041" i="7"/>
  <c r="C2041" i="7"/>
  <c r="B2041" i="7"/>
  <c r="D2040" i="7"/>
  <c r="C2040" i="7"/>
  <c r="B2040" i="7"/>
  <c r="D2039" i="7"/>
  <c r="C2039" i="7"/>
  <c r="B2039" i="7"/>
  <c r="D2038" i="7"/>
  <c r="C2038" i="7"/>
  <c r="B2038" i="7"/>
  <c r="D2037" i="7"/>
  <c r="C2037" i="7"/>
  <c r="B2037" i="7"/>
  <c r="D2036" i="7"/>
  <c r="C2036" i="7"/>
  <c r="B2036" i="7"/>
  <c r="D2035" i="7"/>
  <c r="C2035" i="7"/>
  <c r="B2035" i="7"/>
  <c r="D2034" i="7"/>
  <c r="C2034" i="7"/>
  <c r="B2034" i="7"/>
  <c r="D2033" i="7"/>
  <c r="C2033" i="7"/>
  <c r="B2033" i="7"/>
  <c r="D2032" i="7"/>
  <c r="C2032" i="7"/>
  <c r="B2032" i="7"/>
  <c r="D2031" i="7"/>
  <c r="C2031" i="7"/>
  <c r="B2031" i="7"/>
  <c r="D2030" i="7"/>
  <c r="C2030" i="7"/>
  <c r="B2030" i="7"/>
  <c r="D2029" i="7"/>
  <c r="C2029" i="7"/>
  <c r="B2029" i="7"/>
  <c r="D2028" i="7"/>
  <c r="C2028" i="7"/>
  <c r="B2028" i="7"/>
  <c r="D2027" i="7"/>
  <c r="C2027" i="7"/>
  <c r="B2027" i="7"/>
  <c r="D2026" i="7"/>
  <c r="C2026" i="7"/>
  <c r="B2026" i="7"/>
  <c r="D2025" i="7"/>
  <c r="C2025" i="7"/>
  <c r="B2025" i="7"/>
  <c r="D2024" i="7"/>
  <c r="C2024" i="7"/>
  <c r="B2024" i="7"/>
  <c r="D2023" i="7"/>
  <c r="C2023" i="7"/>
  <c r="B2023" i="7"/>
  <c r="D2022" i="7"/>
  <c r="C2022" i="7"/>
  <c r="B2022" i="7"/>
  <c r="D2021" i="7"/>
  <c r="C2021" i="7"/>
  <c r="B2021" i="7"/>
  <c r="D2020" i="7"/>
  <c r="C2020" i="7"/>
  <c r="B2020" i="7"/>
  <c r="D2019" i="7"/>
  <c r="C2019" i="7"/>
  <c r="B2019" i="7"/>
  <c r="D2018" i="7"/>
  <c r="C2018" i="7"/>
  <c r="B2018" i="7"/>
  <c r="D2017" i="7"/>
  <c r="C2017" i="7"/>
  <c r="B2017" i="7"/>
  <c r="D2016" i="7"/>
  <c r="C2016" i="7"/>
  <c r="B2016" i="7"/>
  <c r="D2015" i="7"/>
  <c r="C2015" i="7"/>
  <c r="B2015" i="7"/>
  <c r="D2014" i="7"/>
  <c r="C2014" i="7"/>
  <c r="B2014" i="7"/>
  <c r="D2013" i="7"/>
  <c r="C2013" i="7"/>
  <c r="B2013" i="7"/>
  <c r="D2012" i="7"/>
  <c r="C2012" i="7"/>
  <c r="B2012" i="7"/>
  <c r="D2011" i="7"/>
  <c r="C2011" i="7"/>
  <c r="B2011" i="7"/>
  <c r="D2010" i="7"/>
  <c r="C2010" i="7"/>
  <c r="B2010" i="7"/>
  <c r="D2009" i="7"/>
  <c r="C2009" i="7"/>
  <c r="B2009" i="7"/>
  <c r="D2008" i="7"/>
  <c r="C2008" i="7"/>
  <c r="B2008" i="7"/>
  <c r="D2007" i="7"/>
  <c r="C2007" i="7"/>
  <c r="B2007" i="7"/>
  <c r="D2006" i="7"/>
  <c r="C2006" i="7"/>
  <c r="B2006" i="7"/>
  <c r="D2005" i="7"/>
  <c r="C2005" i="7"/>
  <c r="B2005" i="7"/>
  <c r="D2004" i="7"/>
  <c r="C2004" i="7"/>
  <c r="B2004" i="7"/>
  <c r="D2003" i="7"/>
  <c r="C2003" i="7"/>
  <c r="B2003" i="7"/>
  <c r="D2002" i="7"/>
  <c r="C2002" i="7"/>
  <c r="B2002" i="7"/>
  <c r="D2001" i="7"/>
  <c r="C2001" i="7"/>
  <c r="B2001" i="7"/>
  <c r="D2000" i="7"/>
  <c r="C2000" i="7"/>
  <c r="B2000" i="7"/>
  <c r="D1999" i="7"/>
  <c r="C1999" i="7"/>
  <c r="B1999" i="7"/>
  <c r="D1998" i="7"/>
  <c r="C1998" i="7"/>
  <c r="B1998" i="7"/>
  <c r="D1997" i="7"/>
  <c r="C1997" i="7"/>
  <c r="B1997" i="7"/>
  <c r="D1996" i="7"/>
  <c r="C1996" i="7"/>
  <c r="B1996" i="7"/>
  <c r="D1995" i="7"/>
  <c r="C1995" i="7"/>
  <c r="B1995" i="7"/>
  <c r="D1994" i="7"/>
  <c r="C1994" i="7"/>
  <c r="B1994" i="7"/>
  <c r="D1993" i="7"/>
  <c r="C1993" i="7"/>
  <c r="B1993" i="7"/>
  <c r="D1992" i="7"/>
  <c r="C1992" i="7"/>
  <c r="B1992" i="7"/>
  <c r="D1991" i="7"/>
  <c r="C1991" i="7"/>
  <c r="B1991" i="7"/>
  <c r="D1990" i="7"/>
  <c r="C1990" i="7"/>
  <c r="B1990" i="7"/>
  <c r="D1989" i="7"/>
  <c r="C1989" i="7"/>
  <c r="B1989" i="7"/>
  <c r="D1988" i="7"/>
  <c r="C1988" i="7"/>
  <c r="B1988" i="7"/>
  <c r="D1987" i="7"/>
  <c r="C1987" i="7"/>
  <c r="B1987" i="7"/>
  <c r="D1986" i="7"/>
  <c r="C1986" i="7"/>
  <c r="B1986" i="7"/>
  <c r="D1985" i="7"/>
  <c r="C1985" i="7"/>
  <c r="B1985" i="7"/>
  <c r="D1984" i="7"/>
  <c r="C1984" i="7"/>
  <c r="B1984" i="7"/>
  <c r="D1983" i="7"/>
  <c r="C1983" i="7"/>
  <c r="B1983" i="7"/>
  <c r="D1982" i="7"/>
  <c r="C1982" i="7"/>
  <c r="B1982" i="7"/>
  <c r="D1981" i="7"/>
  <c r="C1981" i="7"/>
  <c r="B1981" i="7"/>
  <c r="D1980" i="7"/>
  <c r="C1980" i="7"/>
  <c r="B1980" i="7"/>
  <c r="D1979" i="7"/>
  <c r="C1979" i="7"/>
  <c r="B1979" i="7"/>
  <c r="D1978" i="7"/>
  <c r="C1978" i="7"/>
  <c r="B1978" i="7"/>
  <c r="D1977" i="7"/>
  <c r="C1977" i="7"/>
  <c r="B1977" i="7"/>
  <c r="D1976" i="7"/>
  <c r="C1976" i="7"/>
  <c r="B1976" i="7"/>
  <c r="D1975" i="7"/>
  <c r="C1975" i="7"/>
  <c r="B1975" i="7"/>
  <c r="D1974" i="7"/>
  <c r="C1974" i="7"/>
  <c r="B1974" i="7"/>
  <c r="D1973" i="7"/>
  <c r="C1973" i="7"/>
  <c r="B1973" i="7"/>
  <c r="D1972" i="7"/>
  <c r="C1972" i="7"/>
  <c r="B1972" i="7"/>
  <c r="D1971" i="7"/>
  <c r="C1971" i="7"/>
  <c r="B1971" i="7"/>
  <c r="D1970" i="7"/>
  <c r="C1970" i="7"/>
  <c r="B1970" i="7"/>
  <c r="D1969" i="7"/>
  <c r="C1969" i="7"/>
  <c r="B1969" i="7"/>
  <c r="D1968" i="7"/>
  <c r="C1968" i="7"/>
  <c r="B1968" i="7"/>
  <c r="D1967" i="7"/>
  <c r="C1967" i="7"/>
  <c r="B1967" i="7"/>
  <c r="D1966" i="7"/>
  <c r="C1966" i="7"/>
  <c r="B1966" i="7"/>
  <c r="D1965" i="7"/>
  <c r="C1965" i="7"/>
  <c r="B1965" i="7"/>
  <c r="D1964" i="7"/>
  <c r="C1964" i="7"/>
  <c r="B1964" i="7"/>
  <c r="D1963" i="7"/>
  <c r="C1963" i="7"/>
  <c r="B1963" i="7"/>
  <c r="D1962" i="7"/>
  <c r="C1962" i="7"/>
  <c r="B1962" i="7"/>
  <c r="D1961" i="7"/>
  <c r="C1961" i="7"/>
  <c r="B1961" i="7"/>
  <c r="D1960" i="7"/>
  <c r="C1960" i="7"/>
  <c r="B1960" i="7"/>
  <c r="D1959" i="7"/>
  <c r="C1959" i="7"/>
  <c r="B1959" i="7"/>
  <c r="D1958" i="7"/>
  <c r="C1958" i="7"/>
  <c r="B1958" i="7"/>
  <c r="D1957" i="7"/>
  <c r="C1957" i="7"/>
  <c r="B1957" i="7"/>
  <c r="D1956" i="7"/>
  <c r="C1956" i="7"/>
  <c r="B1956" i="7"/>
  <c r="D1955" i="7"/>
  <c r="C1955" i="7"/>
  <c r="B1955" i="7"/>
  <c r="D1954" i="7"/>
  <c r="C1954" i="7"/>
  <c r="B1954" i="7"/>
  <c r="D1953" i="7"/>
  <c r="C1953" i="7"/>
  <c r="B1953" i="7"/>
  <c r="D1952" i="7"/>
  <c r="C1952" i="7"/>
  <c r="B1952" i="7"/>
  <c r="D1951" i="7"/>
  <c r="C1951" i="7"/>
  <c r="B1951" i="7"/>
  <c r="D1950" i="7"/>
  <c r="C1950" i="7"/>
  <c r="B1950" i="7"/>
  <c r="D1949" i="7"/>
  <c r="C1949" i="7"/>
  <c r="B1949" i="7"/>
  <c r="D1948" i="7"/>
  <c r="C1948" i="7"/>
  <c r="B1948" i="7"/>
  <c r="D1947" i="7"/>
  <c r="C1947" i="7"/>
  <c r="B1947" i="7"/>
  <c r="D1946" i="7"/>
  <c r="C1946" i="7"/>
  <c r="B1946" i="7"/>
  <c r="D1945" i="7"/>
  <c r="C1945" i="7"/>
  <c r="B1945" i="7"/>
  <c r="D1944" i="7"/>
  <c r="C1944" i="7"/>
  <c r="B1944" i="7"/>
  <c r="D1943" i="7"/>
  <c r="C1943" i="7"/>
  <c r="B1943" i="7"/>
  <c r="D1942" i="7"/>
  <c r="C1942" i="7"/>
  <c r="B1942" i="7"/>
  <c r="D1941" i="7"/>
  <c r="C1941" i="7"/>
  <c r="B1941" i="7"/>
  <c r="D1940" i="7"/>
  <c r="C1940" i="7"/>
  <c r="B1940" i="7"/>
  <c r="D1939" i="7"/>
  <c r="C1939" i="7"/>
  <c r="B1939" i="7"/>
  <c r="D1938" i="7"/>
  <c r="C1938" i="7"/>
  <c r="B1938" i="7"/>
  <c r="D1937" i="7"/>
  <c r="C1937" i="7"/>
  <c r="B1937" i="7"/>
  <c r="D1936" i="7"/>
  <c r="C1936" i="7"/>
  <c r="B1936" i="7"/>
  <c r="D1935" i="7"/>
  <c r="C1935" i="7"/>
  <c r="B1935" i="7"/>
  <c r="D1934" i="7"/>
  <c r="C1934" i="7"/>
  <c r="B1934" i="7"/>
  <c r="D1933" i="7"/>
  <c r="C1933" i="7"/>
  <c r="B1933" i="7"/>
  <c r="D1932" i="7"/>
  <c r="C1932" i="7"/>
  <c r="B1932" i="7"/>
  <c r="D1931" i="7"/>
  <c r="C1931" i="7"/>
  <c r="B1931" i="7"/>
  <c r="D1930" i="7"/>
  <c r="C1930" i="7"/>
  <c r="B1930" i="7"/>
  <c r="D1929" i="7"/>
  <c r="C1929" i="7"/>
  <c r="B1929" i="7"/>
  <c r="D1928" i="7"/>
  <c r="C1928" i="7"/>
  <c r="B1928" i="7"/>
  <c r="D1927" i="7"/>
  <c r="C1927" i="7"/>
  <c r="B1927" i="7"/>
  <c r="D1926" i="7"/>
  <c r="C1926" i="7"/>
  <c r="B1926" i="7"/>
  <c r="D1925" i="7"/>
  <c r="C1925" i="7"/>
  <c r="B1925" i="7"/>
  <c r="D1924" i="7"/>
  <c r="C1924" i="7"/>
  <c r="B1924" i="7"/>
  <c r="D1923" i="7"/>
  <c r="C1923" i="7"/>
  <c r="B1923" i="7"/>
  <c r="D1922" i="7"/>
  <c r="C1922" i="7"/>
  <c r="B1922" i="7"/>
  <c r="D1921" i="7"/>
  <c r="C1921" i="7"/>
  <c r="B1921" i="7"/>
  <c r="D1920" i="7"/>
  <c r="C1920" i="7"/>
  <c r="B1920" i="7"/>
  <c r="D1919" i="7"/>
  <c r="C1919" i="7"/>
  <c r="B1919" i="7"/>
  <c r="D1918" i="7"/>
  <c r="C1918" i="7"/>
  <c r="B1918" i="7"/>
  <c r="D1917" i="7"/>
  <c r="C1917" i="7"/>
  <c r="B1917" i="7"/>
  <c r="D1916" i="7"/>
  <c r="C1916" i="7"/>
  <c r="B1916" i="7"/>
  <c r="D1915" i="7"/>
  <c r="C1915" i="7"/>
  <c r="B1915" i="7"/>
  <c r="D1914" i="7"/>
  <c r="C1914" i="7"/>
  <c r="B1914" i="7"/>
  <c r="D1913" i="7"/>
  <c r="C1913" i="7"/>
  <c r="B1913" i="7"/>
  <c r="D1912" i="7"/>
  <c r="C1912" i="7"/>
  <c r="B1912" i="7"/>
  <c r="D1911" i="7"/>
  <c r="C1911" i="7"/>
  <c r="B1911" i="7"/>
  <c r="D1910" i="7"/>
  <c r="C1910" i="7"/>
  <c r="B1910" i="7"/>
  <c r="D1909" i="7"/>
  <c r="C1909" i="7"/>
  <c r="B1909" i="7"/>
  <c r="D1908" i="7"/>
  <c r="C1908" i="7"/>
  <c r="B1908" i="7"/>
  <c r="D1907" i="7"/>
  <c r="C1907" i="7"/>
  <c r="B1907" i="7"/>
  <c r="D1906" i="7"/>
  <c r="C1906" i="7"/>
  <c r="B1906" i="7"/>
  <c r="D1905" i="7"/>
  <c r="C1905" i="7"/>
  <c r="B1905" i="7"/>
  <c r="D1904" i="7"/>
  <c r="C1904" i="7"/>
  <c r="B1904" i="7"/>
  <c r="D1903" i="7"/>
  <c r="C1903" i="7"/>
  <c r="B1903" i="7"/>
  <c r="D1902" i="7"/>
  <c r="C1902" i="7"/>
  <c r="B1902" i="7"/>
  <c r="D1901" i="7"/>
  <c r="C1901" i="7"/>
  <c r="B1901" i="7"/>
  <c r="D1900" i="7"/>
  <c r="C1900" i="7"/>
  <c r="B1900" i="7"/>
  <c r="D1899" i="7"/>
  <c r="C1899" i="7"/>
  <c r="B1899" i="7"/>
  <c r="D1898" i="7"/>
  <c r="C1898" i="7"/>
  <c r="B1898" i="7"/>
  <c r="D1897" i="7"/>
  <c r="C1897" i="7"/>
  <c r="B1897" i="7"/>
  <c r="D1896" i="7"/>
  <c r="C1896" i="7"/>
  <c r="B1896" i="7"/>
  <c r="D1895" i="7"/>
  <c r="C1895" i="7"/>
  <c r="B1895" i="7"/>
  <c r="D1894" i="7"/>
  <c r="C1894" i="7"/>
  <c r="B1894" i="7"/>
  <c r="D1893" i="7"/>
  <c r="C1893" i="7"/>
  <c r="B1893" i="7"/>
  <c r="D1892" i="7"/>
  <c r="C1892" i="7"/>
  <c r="B1892" i="7"/>
  <c r="D1891" i="7"/>
  <c r="C1891" i="7"/>
  <c r="B1891" i="7"/>
  <c r="D1890" i="7"/>
  <c r="C1890" i="7"/>
  <c r="B1890" i="7"/>
  <c r="D1889" i="7"/>
  <c r="C1889" i="7"/>
  <c r="B1889" i="7"/>
  <c r="D1888" i="7"/>
  <c r="C1888" i="7"/>
  <c r="B1888" i="7"/>
  <c r="D1887" i="7"/>
  <c r="C1887" i="7"/>
  <c r="B1887" i="7"/>
  <c r="D1886" i="7"/>
  <c r="C1886" i="7"/>
  <c r="B1886" i="7"/>
  <c r="D1885" i="7"/>
  <c r="C1885" i="7"/>
  <c r="B1885" i="7"/>
  <c r="D1884" i="7"/>
  <c r="C1884" i="7"/>
  <c r="B1884" i="7"/>
  <c r="D1883" i="7"/>
  <c r="C1883" i="7"/>
  <c r="B1883" i="7"/>
  <c r="D1882" i="7"/>
  <c r="C1882" i="7"/>
  <c r="B1882" i="7"/>
  <c r="D1881" i="7"/>
  <c r="C1881" i="7"/>
  <c r="B1881" i="7"/>
  <c r="D1880" i="7"/>
  <c r="C1880" i="7"/>
  <c r="B1880" i="7"/>
  <c r="D1879" i="7"/>
  <c r="C1879" i="7"/>
  <c r="B1879" i="7"/>
  <c r="D1878" i="7"/>
  <c r="C1878" i="7"/>
  <c r="B1878" i="7"/>
  <c r="D1877" i="7"/>
  <c r="C1877" i="7"/>
  <c r="B1877" i="7"/>
  <c r="D1876" i="7"/>
  <c r="C1876" i="7"/>
  <c r="B1876" i="7"/>
  <c r="D1875" i="7"/>
  <c r="C1875" i="7"/>
  <c r="B1875" i="7"/>
  <c r="D1874" i="7"/>
  <c r="C1874" i="7"/>
  <c r="B1874" i="7"/>
  <c r="D1873" i="7"/>
  <c r="C1873" i="7"/>
  <c r="B1873" i="7"/>
  <c r="D1872" i="7"/>
  <c r="C1872" i="7"/>
  <c r="B1872" i="7"/>
  <c r="D1871" i="7"/>
  <c r="C1871" i="7"/>
  <c r="B1871" i="7"/>
  <c r="D1870" i="7"/>
  <c r="C1870" i="7"/>
  <c r="B1870" i="7"/>
  <c r="D1869" i="7"/>
  <c r="C1869" i="7"/>
  <c r="B1869" i="7"/>
  <c r="D1868" i="7"/>
  <c r="C1868" i="7"/>
  <c r="B1868" i="7"/>
  <c r="D1867" i="7"/>
  <c r="C1867" i="7"/>
  <c r="B1867" i="7"/>
  <c r="D1866" i="7"/>
  <c r="C1866" i="7"/>
  <c r="B1866" i="7"/>
  <c r="D1865" i="7"/>
  <c r="C1865" i="7"/>
  <c r="B1865" i="7"/>
  <c r="D1864" i="7"/>
  <c r="C1864" i="7"/>
  <c r="B1864" i="7"/>
  <c r="D1863" i="7"/>
  <c r="C1863" i="7"/>
  <c r="B1863" i="7"/>
  <c r="D1862" i="7"/>
  <c r="C1862" i="7"/>
  <c r="B1862" i="7"/>
  <c r="D1861" i="7"/>
  <c r="C1861" i="7"/>
  <c r="B1861" i="7"/>
  <c r="D1860" i="7"/>
  <c r="C1860" i="7"/>
  <c r="B1860" i="7"/>
  <c r="D1859" i="7"/>
  <c r="C1859" i="7"/>
  <c r="B1859" i="7"/>
  <c r="D1858" i="7"/>
  <c r="C1858" i="7"/>
  <c r="B1858" i="7"/>
  <c r="D1857" i="7"/>
  <c r="C1857" i="7"/>
  <c r="B1857" i="7"/>
  <c r="D1856" i="7"/>
  <c r="C1856" i="7"/>
  <c r="B1856" i="7"/>
  <c r="D1855" i="7"/>
  <c r="C1855" i="7"/>
  <c r="B1855" i="7"/>
  <c r="D1854" i="7"/>
  <c r="C1854" i="7"/>
  <c r="B1854" i="7"/>
  <c r="D1853" i="7"/>
  <c r="C1853" i="7"/>
  <c r="B1853" i="7"/>
  <c r="D1852" i="7"/>
  <c r="C1852" i="7"/>
  <c r="B1852" i="7"/>
  <c r="D1851" i="7"/>
  <c r="C1851" i="7"/>
  <c r="B1851" i="7"/>
  <c r="D1850" i="7"/>
  <c r="C1850" i="7"/>
  <c r="B1850" i="7"/>
  <c r="D1849" i="7"/>
  <c r="C1849" i="7"/>
  <c r="B1849" i="7"/>
  <c r="D1848" i="7"/>
  <c r="C1848" i="7"/>
  <c r="B1848" i="7"/>
  <c r="D1847" i="7"/>
  <c r="C1847" i="7"/>
  <c r="B1847" i="7"/>
  <c r="D1846" i="7"/>
  <c r="C1846" i="7"/>
  <c r="B1846" i="7"/>
  <c r="D1845" i="7"/>
  <c r="C1845" i="7"/>
  <c r="B1845" i="7"/>
  <c r="D1844" i="7"/>
  <c r="C1844" i="7"/>
  <c r="B1844" i="7"/>
  <c r="D1843" i="7"/>
  <c r="C1843" i="7"/>
  <c r="B1843" i="7"/>
  <c r="D1842" i="7"/>
  <c r="C1842" i="7"/>
  <c r="B1842" i="7"/>
  <c r="D1841" i="7"/>
  <c r="C1841" i="7"/>
  <c r="B1841" i="7"/>
  <c r="D1840" i="7"/>
  <c r="C1840" i="7"/>
  <c r="B1840" i="7"/>
  <c r="D1839" i="7"/>
  <c r="C1839" i="7"/>
  <c r="B1839" i="7"/>
  <c r="D1838" i="7"/>
  <c r="C1838" i="7"/>
  <c r="B1838" i="7"/>
  <c r="D1837" i="7"/>
  <c r="C1837" i="7"/>
  <c r="B1837" i="7"/>
  <c r="D1836" i="7"/>
  <c r="C1836" i="7"/>
  <c r="B1836" i="7"/>
  <c r="D1835" i="7"/>
  <c r="C1835" i="7"/>
  <c r="B1835" i="7"/>
  <c r="D1834" i="7"/>
  <c r="C1834" i="7"/>
  <c r="B1834" i="7"/>
  <c r="D1833" i="7"/>
  <c r="C1833" i="7"/>
  <c r="B1833" i="7"/>
  <c r="D1832" i="7"/>
  <c r="C1832" i="7"/>
  <c r="B1832" i="7"/>
  <c r="D1831" i="7"/>
  <c r="C1831" i="7"/>
  <c r="B1831" i="7"/>
  <c r="D1830" i="7"/>
  <c r="C1830" i="7"/>
  <c r="B1830" i="7"/>
  <c r="D1829" i="7"/>
  <c r="C1829" i="7"/>
  <c r="B1829" i="7"/>
  <c r="D1828" i="7"/>
  <c r="C1828" i="7"/>
  <c r="B1828" i="7"/>
  <c r="D1827" i="7"/>
  <c r="C1827" i="7"/>
  <c r="B1827" i="7"/>
  <c r="D1826" i="7"/>
  <c r="C1826" i="7"/>
  <c r="B1826" i="7"/>
  <c r="D1825" i="7"/>
  <c r="C1825" i="7"/>
  <c r="B1825" i="7"/>
  <c r="D1824" i="7"/>
  <c r="C1824" i="7"/>
  <c r="B1824" i="7"/>
  <c r="D1823" i="7"/>
  <c r="C1823" i="7"/>
  <c r="B1823" i="7"/>
  <c r="D1822" i="7"/>
  <c r="C1822" i="7"/>
  <c r="B1822" i="7"/>
  <c r="D1821" i="7"/>
  <c r="C1821" i="7"/>
  <c r="B1821" i="7"/>
  <c r="D1820" i="7"/>
  <c r="C1820" i="7"/>
  <c r="B1820" i="7"/>
  <c r="D1819" i="7"/>
  <c r="C1819" i="7"/>
  <c r="B1819" i="7"/>
  <c r="D1818" i="7"/>
  <c r="C1818" i="7"/>
  <c r="B1818" i="7"/>
  <c r="D1817" i="7"/>
  <c r="C1817" i="7"/>
  <c r="B1817" i="7"/>
  <c r="D1816" i="7"/>
  <c r="C1816" i="7"/>
  <c r="B1816" i="7"/>
  <c r="D1815" i="7"/>
  <c r="C1815" i="7"/>
  <c r="B1815" i="7"/>
  <c r="D1814" i="7"/>
  <c r="C1814" i="7"/>
  <c r="B1814" i="7"/>
  <c r="D1813" i="7"/>
  <c r="C1813" i="7"/>
  <c r="B1813" i="7"/>
  <c r="D1812" i="7"/>
  <c r="C1812" i="7"/>
  <c r="B1812" i="7"/>
  <c r="D1811" i="7"/>
  <c r="C1811" i="7"/>
  <c r="B1811" i="7"/>
  <c r="D1810" i="7"/>
  <c r="C1810" i="7"/>
  <c r="B1810" i="7"/>
  <c r="D1809" i="7"/>
  <c r="C1809" i="7"/>
  <c r="B1809" i="7"/>
  <c r="D1808" i="7"/>
  <c r="C1808" i="7"/>
  <c r="B1808" i="7"/>
  <c r="D1807" i="7"/>
  <c r="C1807" i="7"/>
  <c r="B1807" i="7"/>
  <c r="D1806" i="7"/>
  <c r="C1806" i="7"/>
  <c r="B1806" i="7"/>
  <c r="D1805" i="7"/>
  <c r="C1805" i="7"/>
  <c r="B1805" i="7"/>
  <c r="D1804" i="7"/>
  <c r="C1804" i="7"/>
  <c r="B1804" i="7"/>
  <c r="D1803" i="7"/>
  <c r="C1803" i="7"/>
  <c r="B1803" i="7"/>
  <c r="D1802" i="7"/>
  <c r="C1802" i="7"/>
  <c r="B1802" i="7"/>
  <c r="D1801" i="7"/>
  <c r="C1801" i="7"/>
  <c r="B1801" i="7"/>
  <c r="D1800" i="7"/>
  <c r="C1800" i="7"/>
  <c r="B1800" i="7"/>
  <c r="D1799" i="7"/>
  <c r="C1799" i="7"/>
  <c r="B1799" i="7"/>
  <c r="D1798" i="7"/>
  <c r="C1798" i="7"/>
  <c r="B1798" i="7"/>
  <c r="D1797" i="7"/>
  <c r="C1797" i="7"/>
  <c r="B1797" i="7"/>
  <c r="D1796" i="7"/>
  <c r="C1796" i="7"/>
  <c r="B1796" i="7"/>
  <c r="D1795" i="7"/>
  <c r="C1795" i="7"/>
  <c r="B1795" i="7"/>
  <c r="D1794" i="7"/>
  <c r="C1794" i="7"/>
  <c r="B1794" i="7"/>
  <c r="D1793" i="7"/>
  <c r="C1793" i="7"/>
  <c r="B1793" i="7"/>
  <c r="D1792" i="7"/>
  <c r="C1792" i="7"/>
  <c r="B1792" i="7"/>
  <c r="D1791" i="7"/>
  <c r="C1791" i="7"/>
  <c r="B1791" i="7"/>
  <c r="D1790" i="7"/>
  <c r="C1790" i="7"/>
  <c r="B1790" i="7"/>
  <c r="D1789" i="7"/>
  <c r="C1789" i="7"/>
  <c r="B1789" i="7"/>
  <c r="D1788" i="7"/>
  <c r="C1788" i="7"/>
  <c r="B1788" i="7"/>
  <c r="D1787" i="7"/>
  <c r="C1787" i="7"/>
  <c r="B1787" i="7"/>
  <c r="D1786" i="7"/>
  <c r="C1786" i="7"/>
  <c r="B1786" i="7"/>
  <c r="D1785" i="7"/>
  <c r="C1785" i="7"/>
  <c r="B1785" i="7"/>
  <c r="D1784" i="7"/>
  <c r="C1784" i="7"/>
  <c r="B1784" i="7"/>
  <c r="D1783" i="7"/>
  <c r="C1783" i="7"/>
  <c r="B1783" i="7"/>
  <c r="D1782" i="7"/>
  <c r="C1782" i="7"/>
  <c r="B1782" i="7"/>
  <c r="D1781" i="7"/>
  <c r="C1781" i="7"/>
  <c r="B1781" i="7"/>
  <c r="D1780" i="7"/>
  <c r="C1780" i="7"/>
  <c r="B1780" i="7"/>
  <c r="D1779" i="7"/>
  <c r="C1779" i="7"/>
  <c r="B1779" i="7"/>
  <c r="D1778" i="7"/>
  <c r="C1778" i="7"/>
  <c r="B1778" i="7"/>
  <c r="D1777" i="7"/>
  <c r="C1777" i="7"/>
  <c r="B1777" i="7"/>
  <c r="D1776" i="7"/>
  <c r="C1776" i="7"/>
  <c r="B1776" i="7"/>
  <c r="D1775" i="7"/>
  <c r="C1775" i="7"/>
  <c r="B1775" i="7"/>
  <c r="D1774" i="7"/>
  <c r="C1774" i="7"/>
  <c r="B1774" i="7"/>
  <c r="D1773" i="7"/>
  <c r="C1773" i="7"/>
  <c r="B1773" i="7"/>
  <c r="D1772" i="7"/>
  <c r="C1772" i="7"/>
  <c r="B1772" i="7"/>
  <c r="D1771" i="7"/>
  <c r="C1771" i="7"/>
  <c r="B1771" i="7"/>
  <c r="D1770" i="7"/>
  <c r="C1770" i="7"/>
  <c r="B1770" i="7"/>
  <c r="D1769" i="7"/>
  <c r="C1769" i="7"/>
  <c r="B1769" i="7"/>
  <c r="D1768" i="7"/>
  <c r="C1768" i="7"/>
  <c r="B1768" i="7"/>
  <c r="D1767" i="7"/>
  <c r="C1767" i="7"/>
  <c r="B1767" i="7"/>
  <c r="D1766" i="7"/>
  <c r="C1766" i="7"/>
  <c r="B1766" i="7"/>
  <c r="D1765" i="7"/>
  <c r="C1765" i="7"/>
  <c r="B1765" i="7"/>
  <c r="D1764" i="7"/>
  <c r="C1764" i="7"/>
  <c r="B1764" i="7"/>
  <c r="D1763" i="7"/>
  <c r="C1763" i="7"/>
  <c r="B1763" i="7"/>
  <c r="D1762" i="7"/>
  <c r="C1762" i="7"/>
  <c r="B1762" i="7"/>
  <c r="D1761" i="7"/>
  <c r="C1761" i="7"/>
  <c r="B1761" i="7"/>
  <c r="D1760" i="7"/>
  <c r="C1760" i="7"/>
  <c r="B1760" i="7"/>
  <c r="D1759" i="7"/>
  <c r="C1759" i="7"/>
  <c r="B1759" i="7"/>
  <c r="D1758" i="7"/>
  <c r="C1758" i="7"/>
  <c r="B1758" i="7"/>
  <c r="D1757" i="7"/>
  <c r="C1757" i="7"/>
  <c r="B1757" i="7"/>
  <c r="D1756" i="7"/>
  <c r="C1756" i="7"/>
  <c r="B1756" i="7"/>
  <c r="D1755" i="7"/>
  <c r="C1755" i="7"/>
  <c r="B1755" i="7"/>
  <c r="D1754" i="7"/>
  <c r="C1754" i="7"/>
  <c r="B1754" i="7"/>
  <c r="D1753" i="7"/>
  <c r="C1753" i="7"/>
  <c r="B1753" i="7"/>
  <c r="D1752" i="7"/>
  <c r="C1752" i="7"/>
  <c r="B1752" i="7"/>
  <c r="D1751" i="7"/>
  <c r="C1751" i="7"/>
  <c r="B1751" i="7"/>
  <c r="D1750" i="7"/>
  <c r="C1750" i="7"/>
  <c r="B1750" i="7"/>
  <c r="D1749" i="7"/>
  <c r="C1749" i="7"/>
  <c r="B1749" i="7"/>
  <c r="D1748" i="7"/>
  <c r="C1748" i="7"/>
  <c r="B1748" i="7"/>
  <c r="D1747" i="7"/>
  <c r="C1747" i="7"/>
  <c r="B1747" i="7"/>
  <c r="D1746" i="7"/>
  <c r="C1746" i="7"/>
  <c r="B1746" i="7"/>
  <c r="D1745" i="7"/>
  <c r="C1745" i="7"/>
  <c r="B1745" i="7"/>
  <c r="D1744" i="7"/>
  <c r="C1744" i="7"/>
  <c r="B1744" i="7"/>
  <c r="D1743" i="7"/>
  <c r="C1743" i="7"/>
  <c r="B1743" i="7"/>
  <c r="D1742" i="7"/>
  <c r="C1742" i="7"/>
  <c r="B1742" i="7"/>
  <c r="D1741" i="7"/>
  <c r="C1741" i="7"/>
  <c r="B1741" i="7"/>
  <c r="D1740" i="7"/>
  <c r="C1740" i="7"/>
  <c r="B1740" i="7"/>
  <c r="D1739" i="7"/>
  <c r="C1739" i="7"/>
  <c r="B1739" i="7"/>
  <c r="D1738" i="7"/>
  <c r="C1738" i="7"/>
  <c r="B1738" i="7"/>
  <c r="D1737" i="7"/>
  <c r="C1737" i="7"/>
  <c r="B1737" i="7"/>
  <c r="D1736" i="7"/>
  <c r="C1736" i="7"/>
  <c r="B1736" i="7"/>
  <c r="D1735" i="7"/>
  <c r="C1735" i="7"/>
  <c r="B1735" i="7"/>
  <c r="D1734" i="7"/>
  <c r="C1734" i="7"/>
  <c r="B1734" i="7"/>
  <c r="D1733" i="7"/>
  <c r="C1733" i="7"/>
  <c r="B1733" i="7"/>
  <c r="D1732" i="7"/>
  <c r="C1732" i="7"/>
  <c r="B1732" i="7"/>
  <c r="D1731" i="7"/>
  <c r="C1731" i="7"/>
  <c r="B1731" i="7"/>
  <c r="D1730" i="7"/>
  <c r="C1730" i="7"/>
  <c r="B1730" i="7"/>
  <c r="D1729" i="7"/>
  <c r="C1729" i="7"/>
  <c r="B1729" i="7"/>
  <c r="D1728" i="7"/>
  <c r="C1728" i="7"/>
  <c r="B1728" i="7"/>
  <c r="D1727" i="7"/>
  <c r="C1727" i="7"/>
  <c r="B1727" i="7"/>
  <c r="D1726" i="7"/>
  <c r="C1726" i="7"/>
  <c r="B1726" i="7"/>
  <c r="D1725" i="7"/>
  <c r="C1725" i="7"/>
  <c r="B1725" i="7"/>
  <c r="D1724" i="7"/>
  <c r="C1724" i="7"/>
  <c r="B1724" i="7"/>
  <c r="D1723" i="7"/>
  <c r="C1723" i="7"/>
  <c r="B1723" i="7"/>
  <c r="D1722" i="7"/>
  <c r="C1722" i="7"/>
  <c r="B1722" i="7"/>
  <c r="D1721" i="7"/>
  <c r="C1721" i="7"/>
  <c r="B1721" i="7"/>
  <c r="D1720" i="7"/>
  <c r="C1720" i="7"/>
  <c r="B1720" i="7"/>
  <c r="D1719" i="7"/>
  <c r="C1719" i="7"/>
  <c r="B1719" i="7"/>
  <c r="D1718" i="7"/>
  <c r="C1718" i="7"/>
  <c r="B1718" i="7"/>
  <c r="D1717" i="7"/>
  <c r="C1717" i="7"/>
  <c r="B1717" i="7"/>
  <c r="D1716" i="7"/>
  <c r="C1716" i="7"/>
  <c r="B1716" i="7"/>
  <c r="D1715" i="7"/>
  <c r="C1715" i="7"/>
  <c r="B1715" i="7"/>
  <c r="D1714" i="7"/>
  <c r="C1714" i="7"/>
  <c r="B1714" i="7"/>
  <c r="D1713" i="7"/>
  <c r="C1713" i="7"/>
  <c r="B1713" i="7"/>
  <c r="D1712" i="7"/>
  <c r="C1712" i="7"/>
  <c r="B1712" i="7"/>
  <c r="D1711" i="7"/>
  <c r="C1711" i="7"/>
  <c r="B1711" i="7"/>
  <c r="D1710" i="7"/>
  <c r="C1710" i="7"/>
  <c r="B1710" i="7"/>
  <c r="D1709" i="7"/>
  <c r="C1709" i="7"/>
  <c r="B1709" i="7"/>
  <c r="D1708" i="7"/>
  <c r="C1708" i="7"/>
  <c r="B1708" i="7"/>
  <c r="D1707" i="7"/>
  <c r="C1707" i="7"/>
  <c r="B1707" i="7"/>
  <c r="D1706" i="7"/>
  <c r="C1706" i="7"/>
  <c r="B1706" i="7"/>
  <c r="D1705" i="7"/>
  <c r="C1705" i="7"/>
  <c r="B1705" i="7"/>
  <c r="D1704" i="7"/>
  <c r="C1704" i="7"/>
  <c r="B1704" i="7"/>
  <c r="D1703" i="7"/>
  <c r="C1703" i="7"/>
  <c r="B1703" i="7"/>
  <c r="D1702" i="7"/>
  <c r="C1702" i="7"/>
  <c r="B1702" i="7"/>
  <c r="D1701" i="7"/>
  <c r="C1701" i="7"/>
  <c r="B1701" i="7"/>
  <c r="D1700" i="7"/>
  <c r="C1700" i="7"/>
  <c r="B1700" i="7"/>
  <c r="D1699" i="7"/>
  <c r="C1699" i="7"/>
  <c r="B1699" i="7"/>
  <c r="D1698" i="7"/>
  <c r="C1698" i="7"/>
  <c r="B1698" i="7"/>
  <c r="D1697" i="7"/>
  <c r="C1697" i="7"/>
  <c r="B1697" i="7"/>
  <c r="D1696" i="7"/>
  <c r="C1696" i="7"/>
  <c r="B1696" i="7"/>
  <c r="D1695" i="7"/>
  <c r="C1695" i="7"/>
  <c r="B1695" i="7"/>
  <c r="D1694" i="7"/>
  <c r="C1694" i="7"/>
  <c r="B1694" i="7"/>
  <c r="D1693" i="7"/>
  <c r="C1693" i="7"/>
  <c r="B1693" i="7"/>
  <c r="D1692" i="7"/>
  <c r="C1692" i="7"/>
  <c r="B1692" i="7"/>
  <c r="D1691" i="7"/>
  <c r="C1691" i="7"/>
  <c r="B1691" i="7"/>
  <c r="D1690" i="7"/>
  <c r="C1690" i="7"/>
  <c r="B1690" i="7"/>
  <c r="D1689" i="7"/>
  <c r="C1689" i="7"/>
  <c r="B1689" i="7"/>
  <c r="D1688" i="7"/>
  <c r="C1688" i="7"/>
  <c r="B1688" i="7"/>
  <c r="D1687" i="7"/>
  <c r="C1687" i="7"/>
  <c r="B1687" i="7"/>
  <c r="D1686" i="7"/>
  <c r="C1686" i="7"/>
  <c r="B1686" i="7"/>
  <c r="D1685" i="7"/>
  <c r="C1685" i="7"/>
  <c r="B1685" i="7"/>
  <c r="D1684" i="7"/>
  <c r="C1684" i="7"/>
  <c r="B1684" i="7"/>
  <c r="D1683" i="7"/>
  <c r="C1683" i="7"/>
  <c r="B1683" i="7"/>
  <c r="D1682" i="7"/>
  <c r="C1682" i="7"/>
  <c r="B1682" i="7"/>
  <c r="D1681" i="7"/>
  <c r="C1681" i="7"/>
  <c r="B1681" i="7"/>
  <c r="D1680" i="7"/>
  <c r="C1680" i="7"/>
  <c r="B1680" i="7"/>
  <c r="D1679" i="7"/>
  <c r="C1679" i="7"/>
  <c r="B1679" i="7"/>
  <c r="D1678" i="7"/>
  <c r="C1678" i="7"/>
  <c r="B1678" i="7"/>
  <c r="D1677" i="7"/>
  <c r="C1677" i="7"/>
  <c r="B1677" i="7"/>
  <c r="D1676" i="7"/>
  <c r="C1676" i="7"/>
  <c r="B1676" i="7"/>
  <c r="D1675" i="7"/>
  <c r="C1675" i="7"/>
  <c r="B1675" i="7"/>
  <c r="D1674" i="7"/>
  <c r="C1674" i="7"/>
  <c r="B1674" i="7"/>
  <c r="D1673" i="7"/>
  <c r="C1673" i="7"/>
  <c r="B1673" i="7"/>
  <c r="D1672" i="7"/>
  <c r="C1672" i="7"/>
  <c r="B1672" i="7"/>
  <c r="D1671" i="7"/>
  <c r="C1671" i="7"/>
  <c r="B1671" i="7"/>
  <c r="D1670" i="7"/>
  <c r="C1670" i="7"/>
  <c r="B1670" i="7"/>
  <c r="D1669" i="7"/>
  <c r="C1669" i="7"/>
  <c r="B1669" i="7"/>
  <c r="D1668" i="7"/>
  <c r="C1668" i="7"/>
  <c r="B1668" i="7"/>
  <c r="D1667" i="7"/>
  <c r="C1667" i="7"/>
  <c r="B1667" i="7"/>
  <c r="D1666" i="7"/>
  <c r="C1666" i="7"/>
  <c r="B1666" i="7"/>
  <c r="D1665" i="7"/>
  <c r="C1665" i="7"/>
  <c r="B1665" i="7"/>
  <c r="D1664" i="7"/>
  <c r="C1664" i="7"/>
  <c r="B1664" i="7"/>
  <c r="D1663" i="7"/>
  <c r="C1663" i="7"/>
  <c r="B1663" i="7"/>
  <c r="D1662" i="7"/>
  <c r="C1662" i="7"/>
  <c r="B1662" i="7"/>
  <c r="D1661" i="7"/>
  <c r="C1661" i="7"/>
  <c r="B1661" i="7"/>
  <c r="D1660" i="7"/>
  <c r="C1660" i="7"/>
  <c r="B1660" i="7"/>
  <c r="D1659" i="7"/>
  <c r="C1659" i="7"/>
  <c r="B1659" i="7"/>
  <c r="D1658" i="7"/>
  <c r="C1658" i="7"/>
  <c r="B1658" i="7"/>
  <c r="D1657" i="7"/>
  <c r="C1657" i="7"/>
  <c r="B1657" i="7"/>
  <c r="D1656" i="7"/>
  <c r="C1656" i="7"/>
  <c r="B1656" i="7"/>
  <c r="D1655" i="7"/>
  <c r="C1655" i="7"/>
  <c r="B1655" i="7"/>
  <c r="D1654" i="7"/>
  <c r="C1654" i="7"/>
  <c r="B1654" i="7"/>
  <c r="D1653" i="7"/>
  <c r="C1653" i="7"/>
  <c r="B1653" i="7"/>
  <c r="D1652" i="7"/>
  <c r="C1652" i="7"/>
  <c r="B1652" i="7"/>
  <c r="D1651" i="7"/>
  <c r="C1651" i="7"/>
  <c r="B1651" i="7"/>
  <c r="D1650" i="7"/>
  <c r="C1650" i="7"/>
  <c r="B1650" i="7"/>
  <c r="D1649" i="7"/>
  <c r="C1649" i="7"/>
  <c r="B1649" i="7"/>
  <c r="D1648" i="7"/>
  <c r="C1648" i="7"/>
  <c r="B1648" i="7"/>
  <c r="D1647" i="7"/>
  <c r="C1647" i="7"/>
  <c r="B1647" i="7"/>
  <c r="D1646" i="7"/>
  <c r="C1646" i="7"/>
  <c r="B1646" i="7"/>
  <c r="D1645" i="7"/>
  <c r="C1645" i="7"/>
  <c r="B1645" i="7"/>
  <c r="D1644" i="7"/>
  <c r="C1644" i="7"/>
  <c r="B1644" i="7"/>
  <c r="D1643" i="7"/>
  <c r="C1643" i="7"/>
  <c r="B1643" i="7"/>
  <c r="D1642" i="7"/>
  <c r="C1642" i="7"/>
  <c r="B1642" i="7"/>
  <c r="D1641" i="7"/>
  <c r="C1641" i="7"/>
  <c r="B1641" i="7"/>
  <c r="D1640" i="7"/>
  <c r="C1640" i="7"/>
  <c r="B1640" i="7"/>
  <c r="D1639" i="7"/>
  <c r="C1639" i="7"/>
  <c r="B1639" i="7"/>
  <c r="D1638" i="7"/>
  <c r="C1638" i="7"/>
  <c r="B1638" i="7"/>
  <c r="D1637" i="7"/>
  <c r="C1637" i="7"/>
  <c r="B1637" i="7"/>
  <c r="D1636" i="7"/>
  <c r="C1636" i="7"/>
  <c r="B1636" i="7"/>
  <c r="D1635" i="7"/>
  <c r="C1635" i="7"/>
  <c r="B1635" i="7"/>
  <c r="D1634" i="7"/>
  <c r="C1634" i="7"/>
  <c r="B1634" i="7"/>
  <c r="D1633" i="7"/>
  <c r="C1633" i="7"/>
  <c r="B1633" i="7"/>
  <c r="D1632" i="7"/>
  <c r="C1632" i="7"/>
  <c r="B1632" i="7"/>
  <c r="D1631" i="7"/>
  <c r="C1631" i="7"/>
  <c r="B1631" i="7"/>
  <c r="D1630" i="7"/>
  <c r="C1630" i="7"/>
  <c r="B1630" i="7"/>
  <c r="D1629" i="7"/>
  <c r="C1629" i="7"/>
  <c r="B1629" i="7"/>
  <c r="D1628" i="7"/>
  <c r="C1628" i="7"/>
  <c r="B1628" i="7"/>
  <c r="D1627" i="7"/>
  <c r="C1627" i="7"/>
  <c r="B1627" i="7"/>
  <c r="D1626" i="7"/>
  <c r="C1626" i="7"/>
  <c r="B1626" i="7"/>
  <c r="D1625" i="7"/>
  <c r="C1625" i="7"/>
  <c r="B1625" i="7"/>
  <c r="D1624" i="7"/>
  <c r="C1624" i="7"/>
  <c r="B1624" i="7"/>
  <c r="D1623" i="7"/>
  <c r="C1623" i="7"/>
  <c r="B1623" i="7"/>
  <c r="D1622" i="7"/>
  <c r="C1622" i="7"/>
  <c r="B1622" i="7"/>
  <c r="D1621" i="7"/>
  <c r="C1621" i="7"/>
  <c r="B1621" i="7"/>
  <c r="D1620" i="7"/>
  <c r="C1620" i="7"/>
  <c r="B1620" i="7"/>
  <c r="D1619" i="7"/>
  <c r="C1619" i="7"/>
  <c r="B1619" i="7"/>
  <c r="D1618" i="7"/>
  <c r="C1618" i="7"/>
  <c r="B1618" i="7"/>
  <c r="D1617" i="7"/>
  <c r="C1617" i="7"/>
  <c r="B1617" i="7"/>
  <c r="D1616" i="7"/>
  <c r="C1616" i="7"/>
  <c r="B1616" i="7"/>
  <c r="D1615" i="7"/>
  <c r="C1615" i="7"/>
  <c r="B1615" i="7"/>
  <c r="D1614" i="7"/>
  <c r="C1614" i="7"/>
  <c r="B1614" i="7"/>
  <c r="D1613" i="7"/>
  <c r="C1613" i="7"/>
  <c r="B1613" i="7"/>
  <c r="D1612" i="7"/>
  <c r="C1612" i="7"/>
  <c r="B1612" i="7"/>
  <c r="D1611" i="7"/>
  <c r="C1611" i="7"/>
  <c r="B1611" i="7"/>
  <c r="D1610" i="7"/>
  <c r="C1610" i="7"/>
  <c r="B1610" i="7"/>
  <c r="D1609" i="7"/>
  <c r="C1609" i="7"/>
  <c r="B1609" i="7"/>
  <c r="D1608" i="7"/>
  <c r="C1608" i="7"/>
  <c r="B1608" i="7"/>
  <c r="D1607" i="7"/>
  <c r="C1607" i="7"/>
  <c r="B1607" i="7"/>
  <c r="D1606" i="7"/>
  <c r="C1606" i="7"/>
  <c r="B1606" i="7"/>
  <c r="D1605" i="7"/>
  <c r="C1605" i="7"/>
  <c r="B1605" i="7"/>
  <c r="D1604" i="7"/>
  <c r="C1604" i="7"/>
  <c r="B1604" i="7"/>
  <c r="D1603" i="7"/>
  <c r="C1603" i="7"/>
  <c r="B1603" i="7"/>
  <c r="D1602" i="7"/>
  <c r="C1602" i="7"/>
  <c r="B1602" i="7"/>
  <c r="D1601" i="7"/>
  <c r="C1601" i="7"/>
  <c r="B1601" i="7"/>
  <c r="D1600" i="7"/>
  <c r="C1600" i="7"/>
  <c r="B1600" i="7"/>
  <c r="D1599" i="7"/>
  <c r="C1599" i="7"/>
  <c r="B1599" i="7"/>
  <c r="D1598" i="7"/>
  <c r="C1598" i="7"/>
  <c r="B1598" i="7"/>
  <c r="D1597" i="7"/>
  <c r="C1597" i="7"/>
  <c r="B1597" i="7"/>
  <c r="D1596" i="7"/>
  <c r="C1596" i="7"/>
  <c r="B1596" i="7"/>
  <c r="D1595" i="7"/>
  <c r="C1595" i="7"/>
  <c r="B1595" i="7"/>
  <c r="D1594" i="7"/>
  <c r="C1594" i="7"/>
  <c r="B1594" i="7"/>
  <c r="D1593" i="7"/>
  <c r="C1593" i="7"/>
  <c r="B1593" i="7"/>
  <c r="D1592" i="7"/>
  <c r="C1592" i="7"/>
  <c r="B1592" i="7"/>
  <c r="D1591" i="7"/>
  <c r="C1591" i="7"/>
  <c r="B1591" i="7"/>
  <c r="D1590" i="7"/>
  <c r="C1590" i="7"/>
  <c r="B1590" i="7"/>
  <c r="D1589" i="7"/>
  <c r="C1589" i="7"/>
  <c r="B1589" i="7"/>
  <c r="D1588" i="7"/>
  <c r="C1588" i="7"/>
  <c r="B1588" i="7"/>
  <c r="D1587" i="7"/>
  <c r="C1587" i="7"/>
  <c r="B1587" i="7"/>
  <c r="D1586" i="7"/>
  <c r="C1586" i="7"/>
  <c r="B1586" i="7"/>
  <c r="D1585" i="7"/>
  <c r="C1585" i="7"/>
  <c r="B1585" i="7"/>
  <c r="D1584" i="7"/>
  <c r="C1584" i="7"/>
  <c r="B1584" i="7"/>
  <c r="D1583" i="7"/>
  <c r="C1583" i="7"/>
  <c r="B1583" i="7"/>
  <c r="D1582" i="7"/>
  <c r="C1582" i="7"/>
  <c r="B1582" i="7"/>
  <c r="D1581" i="7"/>
  <c r="C1581" i="7"/>
  <c r="B1581" i="7"/>
  <c r="D1580" i="7"/>
  <c r="C1580" i="7"/>
  <c r="B1580" i="7"/>
  <c r="D1579" i="7"/>
  <c r="C1579" i="7"/>
  <c r="B1579" i="7"/>
  <c r="D1578" i="7"/>
  <c r="C1578" i="7"/>
  <c r="B1578" i="7"/>
  <c r="D1577" i="7"/>
  <c r="C1577" i="7"/>
  <c r="B1577" i="7"/>
  <c r="D1576" i="7"/>
  <c r="C1576" i="7"/>
  <c r="B1576" i="7"/>
  <c r="D1575" i="7"/>
  <c r="C1575" i="7"/>
  <c r="B1575" i="7"/>
  <c r="D1574" i="7"/>
  <c r="C1574" i="7"/>
  <c r="B1574" i="7"/>
  <c r="D1573" i="7"/>
  <c r="C1573" i="7"/>
  <c r="B1573" i="7"/>
  <c r="D1572" i="7"/>
  <c r="C1572" i="7"/>
  <c r="B1572" i="7"/>
  <c r="D1571" i="7"/>
  <c r="C1571" i="7"/>
  <c r="B1571" i="7"/>
  <c r="D1570" i="7"/>
  <c r="C1570" i="7"/>
  <c r="B1570" i="7"/>
  <c r="D1569" i="7"/>
  <c r="C1569" i="7"/>
  <c r="B1569" i="7"/>
  <c r="D1568" i="7"/>
  <c r="C1568" i="7"/>
  <c r="B1568" i="7"/>
  <c r="D1567" i="7"/>
  <c r="C1567" i="7"/>
  <c r="B1567" i="7"/>
  <c r="D1566" i="7"/>
  <c r="C1566" i="7"/>
  <c r="B1566" i="7"/>
  <c r="D1565" i="7"/>
  <c r="C1565" i="7"/>
  <c r="B1565" i="7"/>
  <c r="D1564" i="7"/>
  <c r="C1564" i="7"/>
  <c r="B1564" i="7"/>
  <c r="D1563" i="7"/>
  <c r="C1563" i="7"/>
  <c r="B1563" i="7"/>
  <c r="D1562" i="7"/>
  <c r="C1562" i="7"/>
  <c r="B1562" i="7"/>
  <c r="D1561" i="7"/>
  <c r="C1561" i="7"/>
  <c r="B1561" i="7"/>
  <c r="D1560" i="7"/>
  <c r="C1560" i="7"/>
  <c r="B1560" i="7"/>
  <c r="D1559" i="7"/>
  <c r="C1559" i="7"/>
  <c r="B1559" i="7"/>
  <c r="D1558" i="7"/>
  <c r="C1558" i="7"/>
  <c r="B1558" i="7"/>
  <c r="D1557" i="7"/>
  <c r="C1557" i="7"/>
  <c r="B1557" i="7"/>
  <c r="D1556" i="7"/>
  <c r="C1556" i="7"/>
  <c r="B1556" i="7"/>
  <c r="D1555" i="7"/>
  <c r="C1555" i="7"/>
  <c r="B1555" i="7"/>
  <c r="D1554" i="7"/>
  <c r="C1554" i="7"/>
  <c r="B1554" i="7"/>
  <c r="D1553" i="7"/>
  <c r="C1553" i="7"/>
  <c r="B1553" i="7"/>
  <c r="D1552" i="7"/>
  <c r="C1552" i="7"/>
  <c r="B1552" i="7"/>
  <c r="D1551" i="7"/>
  <c r="C1551" i="7"/>
  <c r="B1551" i="7"/>
  <c r="D1550" i="7"/>
  <c r="C1550" i="7"/>
  <c r="B1550" i="7"/>
  <c r="D1549" i="7"/>
  <c r="C1549" i="7"/>
  <c r="B1549" i="7"/>
  <c r="D1548" i="7"/>
  <c r="C1548" i="7"/>
  <c r="B1548" i="7"/>
  <c r="D1547" i="7"/>
  <c r="C1547" i="7"/>
  <c r="B1547" i="7"/>
  <c r="D1546" i="7"/>
  <c r="C1546" i="7"/>
  <c r="B1546" i="7"/>
  <c r="D1545" i="7"/>
  <c r="C1545" i="7"/>
  <c r="B1545" i="7"/>
  <c r="D1544" i="7"/>
  <c r="C1544" i="7"/>
  <c r="B1544" i="7"/>
  <c r="D1543" i="7"/>
  <c r="C1543" i="7"/>
  <c r="B1543" i="7"/>
  <c r="D1542" i="7"/>
  <c r="C1542" i="7"/>
  <c r="B1542" i="7"/>
  <c r="D1541" i="7"/>
  <c r="C1541" i="7"/>
  <c r="B1541" i="7"/>
  <c r="D1540" i="7"/>
  <c r="C1540" i="7"/>
  <c r="B1540" i="7"/>
  <c r="D1539" i="7"/>
  <c r="C1539" i="7"/>
  <c r="B1539" i="7"/>
  <c r="D1538" i="7"/>
  <c r="C1538" i="7"/>
  <c r="B1538" i="7"/>
  <c r="D1537" i="7"/>
  <c r="C1537" i="7"/>
  <c r="B1537" i="7"/>
  <c r="D1536" i="7"/>
  <c r="C1536" i="7"/>
  <c r="B1536" i="7"/>
  <c r="D1535" i="7"/>
  <c r="C1535" i="7"/>
  <c r="B1535" i="7"/>
  <c r="D1534" i="7"/>
  <c r="C1534" i="7"/>
  <c r="B1534" i="7"/>
  <c r="D1533" i="7"/>
  <c r="C1533" i="7"/>
  <c r="B1533" i="7"/>
  <c r="D1532" i="7"/>
  <c r="C1532" i="7"/>
  <c r="B1532" i="7"/>
  <c r="D1531" i="7"/>
  <c r="C1531" i="7"/>
  <c r="B1531" i="7"/>
  <c r="D1530" i="7"/>
  <c r="C1530" i="7"/>
  <c r="B1530" i="7"/>
  <c r="D1529" i="7"/>
  <c r="C1529" i="7"/>
  <c r="B1529" i="7"/>
  <c r="D1528" i="7"/>
  <c r="C1528" i="7"/>
  <c r="B1528" i="7"/>
  <c r="D1527" i="7"/>
  <c r="C1527" i="7"/>
  <c r="B1527" i="7"/>
  <c r="D1526" i="7"/>
  <c r="C1526" i="7"/>
  <c r="B1526" i="7"/>
  <c r="D1525" i="7"/>
  <c r="C1525" i="7"/>
  <c r="B1525" i="7"/>
  <c r="D1524" i="7"/>
  <c r="C1524" i="7"/>
  <c r="B1524" i="7"/>
  <c r="D1523" i="7"/>
  <c r="C1523" i="7"/>
  <c r="B1523" i="7"/>
  <c r="D1522" i="7"/>
  <c r="C1522" i="7"/>
  <c r="B1522" i="7"/>
  <c r="D1521" i="7"/>
  <c r="C1521" i="7"/>
  <c r="B1521" i="7"/>
  <c r="D1520" i="7"/>
  <c r="C1520" i="7"/>
  <c r="B1520" i="7"/>
  <c r="D1519" i="7"/>
  <c r="C1519" i="7"/>
  <c r="B1519" i="7"/>
  <c r="D1518" i="7"/>
  <c r="C1518" i="7"/>
  <c r="B1518" i="7"/>
  <c r="D1517" i="7"/>
  <c r="C1517" i="7"/>
  <c r="B1517" i="7"/>
  <c r="D1516" i="7"/>
  <c r="C1516" i="7"/>
  <c r="B1516" i="7"/>
  <c r="D1515" i="7"/>
  <c r="C1515" i="7"/>
  <c r="B1515" i="7"/>
  <c r="D1514" i="7"/>
  <c r="C1514" i="7"/>
  <c r="B1514" i="7"/>
  <c r="D1513" i="7"/>
  <c r="C1513" i="7"/>
  <c r="B1513" i="7"/>
  <c r="D1512" i="7"/>
  <c r="C1512" i="7"/>
  <c r="B1512" i="7"/>
  <c r="D1511" i="7"/>
  <c r="C1511" i="7"/>
  <c r="B1511" i="7"/>
  <c r="D1510" i="7"/>
  <c r="C1510" i="7"/>
  <c r="B1510" i="7"/>
  <c r="D1509" i="7"/>
  <c r="C1509" i="7"/>
  <c r="B1509" i="7"/>
  <c r="D1508" i="7"/>
  <c r="C1508" i="7"/>
  <c r="B1508" i="7"/>
  <c r="D1507" i="7"/>
  <c r="C1507" i="7"/>
  <c r="B1507" i="7"/>
  <c r="D1506" i="7"/>
  <c r="C1506" i="7"/>
  <c r="B1506" i="7"/>
  <c r="D1505" i="7"/>
  <c r="C1505" i="7"/>
  <c r="B1505" i="7"/>
  <c r="D1504" i="7"/>
  <c r="C1504" i="7"/>
  <c r="B1504" i="7"/>
  <c r="D1503" i="7"/>
  <c r="C1503" i="7"/>
  <c r="B1503" i="7"/>
  <c r="D1502" i="7"/>
  <c r="C1502" i="7"/>
  <c r="B1502" i="7"/>
  <c r="D1501" i="7"/>
  <c r="C1501" i="7"/>
  <c r="B1501" i="7"/>
  <c r="D1500" i="7"/>
  <c r="C1500" i="7"/>
  <c r="B1500" i="7"/>
  <c r="D1499" i="7"/>
  <c r="C1499" i="7"/>
  <c r="B1499" i="7"/>
  <c r="D1498" i="7"/>
  <c r="C1498" i="7"/>
  <c r="B1498" i="7"/>
  <c r="D1497" i="7"/>
  <c r="C1497" i="7"/>
  <c r="B1497" i="7"/>
  <c r="D1496" i="7"/>
  <c r="C1496" i="7"/>
  <c r="B1496" i="7"/>
  <c r="D1495" i="7"/>
  <c r="C1495" i="7"/>
  <c r="B1495" i="7"/>
  <c r="D1494" i="7"/>
  <c r="C1494" i="7"/>
  <c r="B1494" i="7"/>
  <c r="D1493" i="7"/>
  <c r="C1493" i="7"/>
  <c r="B1493" i="7"/>
  <c r="D1492" i="7"/>
  <c r="C1492" i="7"/>
  <c r="B1492" i="7"/>
  <c r="D1491" i="7"/>
  <c r="C1491" i="7"/>
  <c r="B1491" i="7"/>
  <c r="D1490" i="7"/>
  <c r="C1490" i="7"/>
  <c r="B1490" i="7"/>
  <c r="D1489" i="7"/>
  <c r="C1489" i="7"/>
  <c r="B1489" i="7"/>
  <c r="D1488" i="7"/>
  <c r="C1488" i="7"/>
  <c r="B1488" i="7"/>
  <c r="D1487" i="7"/>
  <c r="C1487" i="7"/>
  <c r="B1487" i="7"/>
  <c r="D1486" i="7"/>
  <c r="C1486" i="7"/>
  <c r="B1486" i="7"/>
  <c r="D1485" i="7"/>
  <c r="C1485" i="7"/>
  <c r="B1485" i="7"/>
  <c r="D1484" i="7"/>
  <c r="C1484" i="7"/>
  <c r="B1484" i="7"/>
  <c r="D1483" i="7"/>
  <c r="C1483" i="7"/>
  <c r="B1483" i="7"/>
  <c r="D1482" i="7"/>
  <c r="C1482" i="7"/>
  <c r="B1482" i="7"/>
  <c r="D1481" i="7"/>
  <c r="C1481" i="7"/>
  <c r="B1481" i="7"/>
  <c r="D1480" i="7"/>
  <c r="C1480" i="7"/>
  <c r="B1480" i="7"/>
  <c r="D1479" i="7"/>
  <c r="C1479" i="7"/>
  <c r="B1479" i="7"/>
  <c r="D1478" i="7"/>
  <c r="C1478" i="7"/>
  <c r="B1478" i="7"/>
  <c r="D1477" i="7"/>
  <c r="C1477" i="7"/>
  <c r="B1477" i="7"/>
  <c r="D1476" i="7"/>
  <c r="C1476" i="7"/>
  <c r="B1476" i="7"/>
  <c r="D1475" i="7"/>
  <c r="C1475" i="7"/>
  <c r="B1475" i="7"/>
  <c r="D1474" i="7"/>
  <c r="C1474" i="7"/>
  <c r="B1474" i="7"/>
  <c r="D1473" i="7"/>
  <c r="C1473" i="7"/>
  <c r="B1473" i="7"/>
  <c r="D1472" i="7"/>
  <c r="C1472" i="7"/>
  <c r="B1472" i="7"/>
  <c r="D1471" i="7"/>
  <c r="C1471" i="7"/>
  <c r="B1471" i="7"/>
  <c r="D1470" i="7"/>
  <c r="C1470" i="7"/>
  <c r="B1470" i="7"/>
  <c r="D1469" i="7"/>
  <c r="C1469" i="7"/>
  <c r="B1469" i="7"/>
  <c r="D1468" i="7"/>
  <c r="C1468" i="7"/>
  <c r="B1468" i="7"/>
  <c r="D1467" i="7"/>
  <c r="C1467" i="7"/>
  <c r="B1467" i="7"/>
  <c r="D1466" i="7"/>
  <c r="C1466" i="7"/>
  <c r="B1466" i="7"/>
  <c r="D1465" i="7"/>
  <c r="C1465" i="7"/>
  <c r="B1465" i="7"/>
  <c r="D1464" i="7"/>
  <c r="C1464" i="7"/>
  <c r="B1464" i="7"/>
  <c r="D1463" i="7"/>
  <c r="C1463" i="7"/>
  <c r="B1463" i="7"/>
  <c r="D1462" i="7"/>
  <c r="C1462" i="7"/>
  <c r="B1462" i="7"/>
  <c r="D1461" i="7"/>
  <c r="C1461" i="7"/>
  <c r="B1461" i="7"/>
  <c r="D1460" i="7"/>
  <c r="C1460" i="7"/>
  <c r="B1460" i="7"/>
  <c r="D1459" i="7"/>
  <c r="C1459" i="7"/>
  <c r="B1459" i="7"/>
  <c r="D1458" i="7"/>
  <c r="C1458" i="7"/>
  <c r="B1458" i="7"/>
  <c r="D1457" i="7"/>
  <c r="C1457" i="7"/>
  <c r="B1457" i="7"/>
  <c r="D1456" i="7"/>
  <c r="C1456" i="7"/>
  <c r="B1456" i="7"/>
  <c r="D1455" i="7"/>
  <c r="C1455" i="7"/>
  <c r="B1455" i="7"/>
  <c r="D1454" i="7"/>
  <c r="C1454" i="7"/>
  <c r="B1454" i="7"/>
  <c r="D1453" i="7"/>
  <c r="C1453" i="7"/>
  <c r="B1453" i="7"/>
  <c r="D1452" i="7"/>
  <c r="C1452" i="7"/>
  <c r="B1452" i="7"/>
  <c r="D1451" i="7"/>
  <c r="C1451" i="7"/>
  <c r="B1451" i="7"/>
  <c r="D1450" i="7"/>
  <c r="C1450" i="7"/>
  <c r="B1450" i="7"/>
  <c r="D1449" i="7"/>
  <c r="C1449" i="7"/>
  <c r="B1449" i="7"/>
  <c r="D1448" i="7"/>
  <c r="C1448" i="7"/>
  <c r="B1448" i="7"/>
  <c r="D1447" i="7"/>
  <c r="C1447" i="7"/>
  <c r="B1447" i="7"/>
  <c r="D1446" i="7"/>
  <c r="C1446" i="7"/>
  <c r="B1446" i="7"/>
  <c r="D1445" i="7"/>
  <c r="C1445" i="7"/>
  <c r="B1445" i="7"/>
  <c r="D1444" i="7"/>
  <c r="C1444" i="7"/>
  <c r="B1444" i="7"/>
  <c r="D1443" i="7"/>
  <c r="C1443" i="7"/>
  <c r="B1443" i="7"/>
  <c r="D1442" i="7"/>
  <c r="C1442" i="7"/>
  <c r="B1442" i="7"/>
  <c r="D1441" i="7"/>
  <c r="C1441" i="7"/>
  <c r="B1441" i="7"/>
  <c r="D1440" i="7"/>
  <c r="C1440" i="7"/>
  <c r="B1440" i="7"/>
  <c r="D1439" i="7"/>
  <c r="C1439" i="7"/>
  <c r="B1439" i="7"/>
  <c r="D1438" i="7"/>
  <c r="C1438" i="7"/>
  <c r="B1438" i="7"/>
  <c r="D1437" i="7"/>
  <c r="C1437" i="7"/>
  <c r="B1437" i="7"/>
  <c r="D1436" i="7"/>
  <c r="C1436" i="7"/>
  <c r="B1436" i="7"/>
  <c r="D1435" i="7"/>
  <c r="C1435" i="7"/>
  <c r="B1435" i="7"/>
  <c r="D1434" i="7"/>
  <c r="C1434" i="7"/>
  <c r="B1434" i="7"/>
  <c r="D1433" i="7"/>
  <c r="C1433" i="7"/>
  <c r="B1433" i="7"/>
  <c r="D1432" i="7"/>
  <c r="C1432" i="7"/>
  <c r="B1432" i="7"/>
  <c r="D1431" i="7"/>
  <c r="C1431" i="7"/>
  <c r="B1431" i="7"/>
  <c r="D1430" i="7"/>
  <c r="C1430" i="7"/>
  <c r="B1430" i="7"/>
  <c r="D1429" i="7"/>
  <c r="C1429" i="7"/>
  <c r="B1429" i="7"/>
  <c r="D1428" i="7"/>
  <c r="C1428" i="7"/>
  <c r="B1428" i="7"/>
  <c r="D1427" i="7"/>
  <c r="C1427" i="7"/>
  <c r="B1427" i="7"/>
  <c r="D1426" i="7"/>
  <c r="C1426" i="7"/>
  <c r="B1426" i="7"/>
  <c r="D1425" i="7"/>
  <c r="C1425" i="7"/>
  <c r="B1425" i="7"/>
  <c r="D1424" i="7"/>
  <c r="C1424" i="7"/>
  <c r="B1424" i="7"/>
  <c r="D1423" i="7"/>
  <c r="C1423" i="7"/>
  <c r="B1423" i="7"/>
  <c r="D1422" i="7"/>
  <c r="C1422" i="7"/>
  <c r="B1422" i="7"/>
  <c r="D1421" i="7"/>
  <c r="C1421" i="7"/>
  <c r="B1421" i="7"/>
  <c r="D1420" i="7"/>
  <c r="C1420" i="7"/>
  <c r="B1420" i="7"/>
  <c r="D1419" i="7"/>
  <c r="C1419" i="7"/>
  <c r="B1419" i="7"/>
  <c r="D1418" i="7"/>
  <c r="C1418" i="7"/>
  <c r="B1418" i="7"/>
  <c r="D1417" i="7"/>
  <c r="C1417" i="7"/>
  <c r="B1417" i="7"/>
  <c r="D1416" i="7"/>
  <c r="C1416" i="7"/>
  <c r="B1416" i="7"/>
  <c r="D1415" i="7"/>
  <c r="C1415" i="7"/>
  <c r="B1415" i="7"/>
  <c r="D1414" i="7"/>
  <c r="C1414" i="7"/>
  <c r="B1414" i="7"/>
  <c r="D1413" i="7"/>
  <c r="C1413" i="7"/>
  <c r="B1413" i="7"/>
  <c r="D1412" i="7"/>
  <c r="C1412" i="7"/>
  <c r="B1412" i="7"/>
  <c r="D1411" i="7"/>
  <c r="C1411" i="7"/>
  <c r="B1411" i="7"/>
  <c r="D1410" i="7"/>
  <c r="C1410" i="7"/>
  <c r="B1410" i="7"/>
  <c r="D1409" i="7"/>
  <c r="C1409" i="7"/>
  <c r="B1409" i="7"/>
  <c r="D1408" i="7"/>
  <c r="C1408" i="7"/>
  <c r="B1408" i="7"/>
  <c r="D1407" i="7"/>
  <c r="C1407" i="7"/>
  <c r="B1407" i="7"/>
  <c r="D1406" i="7"/>
  <c r="C1406" i="7"/>
  <c r="B1406" i="7"/>
  <c r="D1405" i="7"/>
  <c r="C1405" i="7"/>
  <c r="B1405" i="7"/>
  <c r="D1404" i="7"/>
  <c r="C1404" i="7"/>
  <c r="B1404" i="7"/>
  <c r="D1403" i="7"/>
  <c r="C1403" i="7"/>
  <c r="B1403" i="7"/>
  <c r="D1402" i="7"/>
  <c r="C1402" i="7"/>
  <c r="B1402" i="7"/>
  <c r="D1401" i="7"/>
  <c r="C1401" i="7"/>
  <c r="B1401" i="7"/>
  <c r="D1400" i="7"/>
  <c r="C1400" i="7"/>
  <c r="B1400" i="7"/>
  <c r="D1399" i="7"/>
  <c r="C1399" i="7"/>
  <c r="B1399" i="7"/>
  <c r="D1398" i="7"/>
  <c r="C1398" i="7"/>
  <c r="B1398" i="7"/>
  <c r="D1397" i="7"/>
  <c r="C1397" i="7"/>
  <c r="B1397" i="7"/>
  <c r="D1396" i="7"/>
  <c r="C1396" i="7"/>
  <c r="B1396" i="7"/>
  <c r="D1395" i="7"/>
  <c r="C1395" i="7"/>
  <c r="B1395" i="7"/>
  <c r="D1394" i="7"/>
  <c r="C1394" i="7"/>
  <c r="B1394" i="7"/>
  <c r="D1393" i="7"/>
  <c r="C1393" i="7"/>
  <c r="B1393" i="7"/>
  <c r="D1392" i="7"/>
  <c r="C1392" i="7"/>
  <c r="B1392" i="7"/>
  <c r="D1391" i="7"/>
  <c r="C1391" i="7"/>
  <c r="B1391" i="7"/>
  <c r="D1390" i="7"/>
  <c r="C1390" i="7"/>
  <c r="B1390" i="7"/>
  <c r="D1389" i="7"/>
  <c r="C1389" i="7"/>
  <c r="B1389" i="7"/>
  <c r="D1388" i="7"/>
  <c r="C1388" i="7"/>
  <c r="B1388" i="7"/>
  <c r="D1387" i="7"/>
  <c r="C1387" i="7"/>
  <c r="B1387" i="7"/>
  <c r="D1386" i="7"/>
  <c r="C1386" i="7"/>
  <c r="B1386" i="7"/>
  <c r="D1385" i="7"/>
  <c r="C1385" i="7"/>
  <c r="B1385" i="7"/>
  <c r="D1384" i="7"/>
  <c r="C1384" i="7"/>
  <c r="B1384" i="7"/>
  <c r="D1383" i="7"/>
  <c r="C1383" i="7"/>
  <c r="B1383" i="7"/>
  <c r="D1382" i="7"/>
  <c r="C1382" i="7"/>
  <c r="B1382" i="7"/>
  <c r="D1381" i="7"/>
  <c r="C1381" i="7"/>
  <c r="B1381" i="7"/>
  <c r="D1380" i="7"/>
  <c r="C1380" i="7"/>
  <c r="B1380" i="7"/>
  <c r="D1379" i="7"/>
  <c r="C1379" i="7"/>
  <c r="B1379" i="7"/>
  <c r="D1378" i="7"/>
  <c r="C1378" i="7"/>
  <c r="B1378" i="7"/>
  <c r="D1377" i="7"/>
  <c r="C1377" i="7"/>
  <c r="B1377" i="7"/>
  <c r="D1376" i="7"/>
  <c r="C1376" i="7"/>
  <c r="B1376" i="7"/>
  <c r="D1375" i="7"/>
  <c r="C1375" i="7"/>
  <c r="B1375" i="7"/>
  <c r="D1374" i="7"/>
  <c r="C1374" i="7"/>
  <c r="B1374" i="7"/>
  <c r="D1373" i="7"/>
  <c r="C1373" i="7"/>
  <c r="B1373" i="7"/>
  <c r="D1372" i="7"/>
  <c r="C1372" i="7"/>
  <c r="B1372" i="7"/>
  <c r="D1371" i="7"/>
  <c r="C1371" i="7"/>
  <c r="B1371" i="7"/>
  <c r="D1370" i="7"/>
  <c r="C1370" i="7"/>
  <c r="B1370" i="7"/>
  <c r="D1369" i="7"/>
  <c r="C1369" i="7"/>
  <c r="B1369" i="7"/>
  <c r="D1368" i="7"/>
  <c r="C1368" i="7"/>
  <c r="B1368" i="7"/>
  <c r="D1367" i="7"/>
  <c r="C1367" i="7"/>
  <c r="B1367" i="7"/>
  <c r="D1366" i="7"/>
  <c r="C1366" i="7"/>
  <c r="B1366" i="7"/>
  <c r="D1365" i="7"/>
  <c r="C1365" i="7"/>
  <c r="B1365" i="7"/>
  <c r="D1364" i="7"/>
  <c r="C1364" i="7"/>
  <c r="B1364" i="7"/>
  <c r="D1363" i="7"/>
  <c r="C1363" i="7"/>
  <c r="B1363" i="7"/>
  <c r="D1362" i="7"/>
  <c r="C1362" i="7"/>
  <c r="B1362" i="7"/>
  <c r="D1361" i="7"/>
  <c r="C1361" i="7"/>
  <c r="B1361" i="7"/>
  <c r="D1360" i="7"/>
  <c r="C1360" i="7"/>
  <c r="B1360" i="7"/>
  <c r="D1359" i="7"/>
  <c r="C1359" i="7"/>
  <c r="B1359" i="7"/>
  <c r="D1358" i="7"/>
  <c r="C1358" i="7"/>
  <c r="B1358" i="7"/>
  <c r="D1357" i="7"/>
  <c r="C1357" i="7"/>
  <c r="B1357" i="7"/>
  <c r="D1356" i="7"/>
  <c r="C1356" i="7"/>
  <c r="B1356" i="7"/>
  <c r="D1355" i="7"/>
  <c r="C1355" i="7"/>
  <c r="B1355" i="7"/>
  <c r="D1354" i="7"/>
  <c r="C1354" i="7"/>
  <c r="B1354" i="7"/>
  <c r="D1353" i="7"/>
  <c r="C1353" i="7"/>
  <c r="B1353" i="7"/>
  <c r="D1352" i="7"/>
  <c r="C1352" i="7"/>
  <c r="B1352" i="7"/>
  <c r="D1351" i="7"/>
  <c r="C1351" i="7"/>
  <c r="B1351" i="7"/>
  <c r="D1350" i="7"/>
  <c r="C1350" i="7"/>
  <c r="B1350" i="7"/>
  <c r="D1349" i="7"/>
  <c r="C1349" i="7"/>
  <c r="B1349" i="7"/>
  <c r="D1348" i="7"/>
  <c r="C1348" i="7"/>
  <c r="B1348" i="7"/>
  <c r="D1347" i="7"/>
  <c r="C1347" i="7"/>
  <c r="B1347" i="7"/>
  <c r="D1346" i="7"/>
  <c r="C1346" i="7"/>
  <c r="B1346" i="7"/>
  <c r="D1345" i="7"/>
  <c r="C1345" i="7"/>
  <c r="B1345" i="7"/>
  <c r="D1344" i="7"/>
  <c r="C1344" i="7"/>
  <c r="B1344" i="7"/>
  <c r="D1343" i="7"/>
  <c r="C1343" i="7"/>
  <c r="B1343" i="7"/>
  <c r="D1342" i="7"/>
  <c r="C1342" i="7"/>
  <c r="B1342" i="7"/>
  <c r="D1341" i="7"/>
  <c r="C1341" i="7"/>
  <c r="B1341" i="7"/>
  <c r="D1340" i="7"/>
  <c r="C1340" i="7"/>
  <c r="B1340" i="7"/>
  <c r="D1339" i="7"/>
  <c r="C1339" i="7"/>
  <c r="B1339" i="7"/>
  <c r="D1338" i="7"/>
  <c r="C1338" i="7"/>
  <c r="B1338" i="7"/>
  <c r="D1337" i="7"/>
  <c r="C1337" i="7"/>
  <c r="B1337" i="7"/>
  <c r="D1336" i="7"/>
  <c r="C1336" i="7"/>
  <c r="B1336" i="7"/>
  <c r="D1335" i="7"/>
  <c r="C1335" i="7"/>
  <c r="B1335" i="7"/>
  <c r="D1334" i="7"/>
  <c r="C1334" i="7"/>
  <c r="B1334" i="7"/>
  <c r="D1333" i="7"/>
  <c r="C1333" i="7"/>
  <c r="B1333" i="7"/>
  <c r="D1332" i="7"/>
  <c r="C1332" i="7"/>
  <c r="B1332" i="7"/>
  <c r="D1331" i="7"/>
  <c r="C1331" i="7"/>
  <c r="B1331" i="7"/>
  <c r="D1330" i="7"/>
  <c r="C1330" i="7"/>
  <c r="B1330" i="7"/>
  <c r="D1329" i="7"/>
  <c r="C1329" i="7"/>
  <c r="B1329" i="7"/>
  <c r="D1328" i="7"/>
  <c r="C1328" i="7"/>
  <c r="B1328" i="7"/>
  <c r="D1327" i="7"/>
  <c r="C1327" i="7"/>
  <c r="B1327" i="7"/>
  <c r="D1326" i="7"/>
  <c r="C1326" i="7"/>
  <c r="B1326" i="7"/>
  <c r="D1325" i="7"/>
  <c r="C1325" i="7"/>
  <c r="B1325" i="7"/>
  <c r="D1324" i="7"/>
  <c r="C1324" i="7"/>
  <c r="B1324" i="7"/>
  <c r="D1323" i="7"/>
  <c r="C1323" i="7"/>
  <c r="B1323" i="7"/>
  <c r="D1322" i="7"/>
  <c r="C1322" i="7"/>
  <c r="B1322" i="7"/>
  <c r="D1321" i="7"/>
  <c r="C1321" i="7"/>
  <c r="B1321" i="7"/>
  <c r="D1320" i="7"/>
  <c r="C1320" i="7"/>
  <c r="B1320" i="7"/>
  <c r="D1319" i="7"/>
  <c r="C1319" i="7"/>
  <c r="B1319" i="7"/>
  <c r="D1318" i="7"/>
  <c r="C1318" i="7"/>
  <c r="B1318" i="7"/>
  <c r="D1317" i="7"/>
  <c r="C1317" i="7"/>
  <c r="B1317" i="7"/>
  <c r="D1316" i="7"/>
  <c r="C1316" i="7"/>
  <c r="B1316" i="7"/>
  <c r="D1315" i="7"/>
  <c r="C1315" i="7"/>
  <c r="B1315" i="7"/>
  <c r="D1314" i="7"/>
  <c r="C1314" i="7"/>
  <c r="B1314" i="7"/>
  <c r="D1313" i="7"/>
  <c r="C1313" i="7"/>
  <c r="B1313" i="7"/>
  <c r="D1312" i="7"/>
  <c r="C1312" i="7"/>
  <c r="B1312" i="7"/>
  <c r="D1311" i="7"/>
  <c r="C1311" i="7"/>
  <c r="B1311" i="7"/>
  <c r="D1310" i="7"/>
  <c r="C1310" i="7"/>
  <c r="B1310" i="7"/>
  <c r="D1309" i="7"/>
  <c r="C1309" i="7"/>
  <c r="B1309" i="7"/>
  <c r="D1308" i="7"/>
  <c r="C1308" i="7"/>
  <c r="B1308" i="7"/>
  <c r="D1307" i="7"/>
  <c r="C1307" i="7"/>
  <c r="B1307" i="7"/>
  <c r="D1306" i="7"/>
  <c r="C1306" i="7"/>
  <c r="B1306" i="7"/>
  <c r="D1305" i="7"/>
  <c r="C1305" i="7"/>
  <c r="B1305" i="7"/>
  <c r="D1304" i="7"/>
  <c r="C1304" i="7"/>
  <c r="B1304" i="7"/>
  <c r="D1303" i="7"/>
  <c r="C1303" i="7"/>
  <c r="B1303" i="7"/>
  <c r="D1302" i="7"/>
  <c r="C1302" i="7"/>
  <c r="B1302" i="7"/>
  <c r="D1301" i="7"/>
  <c r="C1301" i="7"/>
  <c r="B1301" i="7"/>
  <c r="D1300" i="7"/>
  <c r="C1300" i="7"/>
  <c r="B1300" i="7"/>
  <c r="D1299" i="7"/>
  <c r="C1299" i="7"/>
  <c r="B1299" i="7"/>
  <c r="D1298" i="7"/>
  <c r="C1298" i="7"/>
  <c r="B1298" i="7"/>
  <c r="D1297" i="7"/>
  <c r="C1297" i="7"/>
  <c r="B1297" i="7"/>
  <c r="D1296" i="7"/>
  <c r="C1296" i="7"/>
  <c r="B1296" i="7"/>
  <c r="D1295" i="7"/>
  <c r="C1295" i="7"/>
  <c r="B1295" i="7"/>
  <c r="D1294" i="7"/>
  <c r="C1294" i="7"/>
  <c r="B1294" i="7"/>
  <c r="D1293" i="7"/>
  <c r="C1293" i="7"/>
  <c r="B1293" i="7"/>
  <c r="D1292" i="7"/>
  <c r="C1292" i="7"/>
  <c r="B1292" i="7"/>
  <c r="D1291" i="7"/>
  <c r="C1291" i="7"/>
  <c r="B1291" i="7"/>
  <c r="D1290" i="7"/>
  <c r="C1290" i="7"/>
  <c r="B1290" i="7"/>
  <c r="D1289" i="7"/>
  <c r="C1289" i="7"/>
  <c r="B1289" i="7"/>
  <c r="D1288" i="7"/>
  <c r="C1288" i="7"/>
  <c r="B1288" i="7"/>
  <c r="D1287" i="7"/>
  <c r="C1287" i="7"/>
  <c r="B1287" i="7"/>
  <c r="D1286" i="7"/>
  <c r="C1286" i="7"/>
  <c r="B1286" i="7"/>
  <c r="D1285" i="7"/>
  <c r="C1285" i="7"/>
  <c r="B1285" i="7"/>
  <c r="D1284" i="7"/>
  <c r="C1284" i="7"/>
  <c r="B1284" i="7"/>
  <c r="D1283" i="7"/>
  <c r="C1283" i="7"/>
  <c r="B1283" i="7"/>
  <c r="D1282" i="7"/>
  <c r="C1282" i="7"/>
  <c r="B1282" i="7"/>
  <c r="D1281" i="7"/>
  <c r="C1281" i="7"/>
  <c r="B1281" i="7"/>
  <c r="D1280" i="7"/>
  <c r="C1280" i="7"/>
  <c r="B1280" i="7"/>
  <c r="D1279" i="7"/>
  <c r="C1279" i="7"/>
  <c r="B1279" i="7"/>
  <c r="D1278" i="7"/>
  <c r="C1278" i="7"/>
  <c r="B1278" i="7"/>
  <c r="D1277" i="7"/>
  <c r="C1277" i="7"/>
  <c r="B1277" i="7"/>
  <c r="D1276" i="7"/>
  <c r="C1276" i="7"/>
  <c r="B1276" i="7"/>
  <c r="D1275" i="7"/>
  <c r="C1275" i="7"/>
  <c r="B1275" i="7"/>
  <c r="D1274" i="7"/>
  <c r="C1274" i="7"/>
  <c r="B1274" i="7"/>
  <c r="D1273" i="7"/>
  <c r="C1273" i="7"/>
  <c r="B1273" i="7"/>
  <c r="D1272" i="7"/>
  <c r="C1272" i="7"/>
  <c r="B1272" i="7"/>
  <c r="D1271" i="7"/>
  <c r="C1271" i="7"/>
  <c r="B1271" i="7"/>
  <c r="D1270" i="7"/>
  <c r="C1270" i="7"/>
  <c r="B1270" i="7"/>
  <c r="D1269" i="7"/>
  <c r="C1269" i="7"/>
  <c r="B1269" i="7"/>
  <c r="D1268" i="7"/>
  <c r="C1268" i="7"/>
  <c r="B1268" i="7"/>
  <c r="D1267" i="7"/>
  <c r="C1267" i="7"/>
  <c r="B1267" i="7"/>
  <c r="D1266" i="7"/>
  <c r="C1266" i="7"/>
  <c r="B1266" i="7"/>
  <c r="D1265" i="7"/>
  <c r="C1265" i="7"/>
  <c r="B1265" i="7"/>
  <c r="D1264" i="7"/>
  <c r="C1264" i="7"/>
  <c r="B1264" i="7"/>
  <c r="D1263" i="7"/>
  <c r="C1263" i="7"/>
  <c r="B1263" i="7"/>
  <c r="D1262" i="7"/>
  <c r="C1262" i="7"/>
  <c r="B1262" i="7"/>
  <c r="D1261" i="7"/>
  <c r="C1261" i="7"/>
  <c r="B1261" i="7"/>
  <c r="D1260" i="7"/>
  <c r="C1260" i="7"/>
  <c r="B1260" i="7"/>
  <c r="D1259" i="7"/>
  <c r="C1259" i="7"/>
  <c r="B1259" i="7"/>
  <c r="D1258" i="7"/>
  <c r="C1258" i="7"/>
  <c r="B1258" i="7"/>
  <c r="D1257" i="7"/>
  <c r="C1257" i="7"/>
  <c r="B1257" i="7"/>
  <c r="D1256" i="7"/>
  <c r="C1256" i="7"/>
  <c r="B1256" i="7"/>
  <c r="D1255" i="7"/>
  <c r="C1255" i="7"/>
  <c r="B1255" i="7"/>
  <c r="D1254" i="7"/>
  <c r="C1254" i="7"/>
  <c r="B1254" i="7"/>
  <c r="D1253" i="7"/>
  <c r="C1253" i="7"/>
  <c r="B1253" i="7"/>
  <c r="D1252" i="7"/>
  <c r="C1252" i="7"/>
  <c r="B1252" i="7"/>
  <c r="D1251" i="7"/>
  <c r="C1251" i="7"/>
  <c r="B1251" i="7"/>
  <c r="D1250" i="7"/>
  <c r="C1250" i="7"/>
  <c r="B1250" i="7"/>
  <c r="D1249" i="7"/>
  <c r="C1249" i="7"/>
  <c r="B1249" i="7"/>
  <c r="D1248" i="7"/>
  <c r="C1248" i="7"/>
  <c r="B1248" i="7"/>
  <c r="D1247" i="7"/>
  <c r="C1247" i="7"/>
  <c r="B1247" i="7"/>
  <c r="D1246" i="7"/>
  <c r="C1246" i="7"/>
  <c r="B1246" i="7"/>
  <c r="D1245" i="7"/>
  <c r="C1245" i="7"/>
  <c r="B1245" i="7"/>
  <c r="D1244" i="7"/>
  <c r="C1244" i="7"/>
  <c r="B1244" i="7"/>
  <c r="D1243" i="7"/>
  <c r="C1243" i="7"/>
  <c r="B1243" i="7"/>
  <c r="D1242" i="7"/>
  <c r="C1242" i="7"/>
  <c r="B1242" i="7"/>
  <c r="D1241" i="7"/>
  <c r="C1241" i="7"/>
  <c r="B1241" i="7"/>
  <c r="D1240" i="7"/>
  <c r="C1240" i="7"/>
  <c r="B1240" i="7"/>
  <c r="D1239" i="7"/>
  <c r="C1239" i="7"/>
  <c r="B1239" i="7"/>
  <c r="D1238" i="7"/>
  <c r="C1238" i="7"/>
  <c r="B1238" i="7"/>
  <c r="D1237" i="7"/>
  <c r="C1237" i="7"/>
  <c r="B1237" i="7"/>
  <c r="D1236" i="7"/>
  <c r="C1236" i="7"/>
  <c r="B1236" i="7"/>
  <c r="D1235" i="7"/>
  <c r="C1235" i="7"/>
  <c r="B1235" i="7"/>
  <c r="D1234" i="7"/>
  <c r="C1234" i="7"/>
  <c r="B1234" i="7"/>
  <c r="D1233" i="7"/>
  <c r="C1233" i="7"/>
  <c r="B1233" i="7"/>
  <c r="D1232" i="7"/>
  <c r="C1232" i="7"/>
  <c r="B1232" i="7"/>
  <c r="D1231" i="7"/>
  <c r="C1231" i="7"/>
  <c r="B1231" i="7"/>
  <c r="D1230" i="7"/>
  <c r="C1230" i="7"/>
  <c r="B1230" i="7"/>
  <c r="D1229" i="7"/>
  <c r="C1229" i="7"/>
  <c r="B1229" i="7"/>
  <c r="D1228" i="7"/>
  <c r="C1228" i="7"/>
  <c r="B1228" i="7"/>
  <c r="D1227" i="7"/>
  <c r="C1227" i="7"/>
  <c r="B1227" i="7"/>
  <c r="D1226" i="7"/>
  <c r="C1226" i="7"/>
  <c r="B1226" i="7"/>
  <c r="D1225" i="7"/>
  <c r="C1225" i="7"/>
  <c r="B1225" i="7"/>
  <c r="D1224" i="7"/>
  <c r="C1224" i="7"/>
  <c r="B1224" i="7"/>
  <c r="D1223" i="7"/>
  <c r="C1223" i="7"/>
  <c r="B1223" i="7"/>
  <c r="D1222" i="7"/>
  <c r="C1222" i="7"/>
  <c r="B1222" i="7"/>
  <c r="D1221" i="7"/>
  <c r="C1221" i="7"/>
  <c r="B1221" i="7"/>
  <c r="D1220" i="7"/>
  <c r="C1220" i="7"/>
  <c r="B1220" i="7"/>
  <c r="D1219" i="7"/>
  <c r="C1219" i="7"/>
  <c r="B1219" i="7"/>
  <c r="D1218" i="7"/>
  <c r="C1218" i="7"/>
  <c r="B1218" i="7"/>
  <c r="D1217" i="7"/>
  <c r="C1217" i="7"/>
  <c r="B1217" i="7"/>
  <c r="D1216" i="7"/>
  <c r="C1216" i="7"/>
  <c r="B1216" i="7"/>
  <c r="D1215" i="7"/>
  <c r="C1215" i="7"/>
  <c r="B1215" i="7"/>
  <c r="D1214" i="7"/>
  <c r="C1214" i="7"/>
  <c r="B1214" i="7"/>
  <c r="D1213" i="7"/>
  <c r="C1213" i="7"/>
  <c r="B1213" i="7"/>
  <c r="D1212" i="7"/>
  <c r="C1212" i="7"/>
  <c r="B1212" i="7"/>
  <c r="D1211" i="7"/>
  <c r="C1211" i="7"/>
  <c r="B1211" i="7"/>
  <c r="D1210" i="7"/>
  <c r="C1210" i="7"/>
  <c r="B1210" i="7"/>
  <c r="D1209" i="7"/>
  <c r="C1209" i="7"/>
  <c r="B1209" i="7"/>
  <c r="D1208" i="7"/>
  <c r="C1208" i="7"/>
  <c r="B1208" i="7"/>
  <c r="D1207" i="7"/>
  <c r="C1207" i="7"/>
  <c r="B1207" i="7"/>
  <c r="D1206" i="7"/>
  <c r="C1206" i="7"/>
  <c r="B1206" i="7"/>
  <c r="D1205" i="7"/>
  <c r="C1205" i="7"/>
  <c r="B1205" i="7"/>
  <c r="D1204" i="7"/>
  <c r="C1204" i="7"/>
  <c r="B1204" i="7"/>
  <c r="D1203" i="7"/>
  <c r="C1203" i="7"/>
  <c r="B1203" i="7"/>
  <c r="D1202" i="7"/>
  <c r="C1202" i="7"/>
  <c r="B1202" i="7"/>
  <c r="D1201" i="7"/>
  <c r="C1201" i="7"/>
  <c r="B1201" i="7"/>
  <c r="D1200" i="7"/>
  <c r="C1200" i="7"/>
  <c r="B1200" i="7"/>
  <c r="D1199" i="7"/>
  <c r="C1199" i="7"/>
  <c r="B1199" i="7"/>
  <c r="D1198" i="7"/>
  <c r="C1198" i="7"/>
  <c r="B1198" i="7"/>
  <c r="D1197" i="7"/>
  <c r="C1197" i="7"/>
  <c r="B1197" i="7"/>
  <c r="D1196" i="7"/>
  <c r="C1196" i="7"/>
  <c r="B1196" i="7"/>
  <c r="D1195" i="7"/>
  <c r="C1195" i="7"/>
  <c r="B1195" i="7"/>
  <c r="D1194" i="7"/>
  <c r="C1194" i="7"/>
  <c r="B1194" i="7"/>
  <c r="D1193" i="7"/>
  <c r="C1193" i="7"/>
  <c r="B1193" i="7"/>
  <c r="D1192" i="7"/>
  <c r="C1192" i="7"/>
  <c r="B1192" i="7"/>
  <c r="D1191" i="7"/>
  <c r="C1191" i="7"/>
  <c r="B1191" i="7"/>
  <c r="D1190" i="7"/>
  <c r="C1190" i="7"/>
  <c r="B1190" i="7"/>
  <c r="D1189" i="7"/>
  <c r="C1189" i="7"/>
  <c r="B1189" i="7"/>
  <c r="D1188" i="7"/>
  <c r="C1188" i="7"/>
  <c r="B1188" i="7"/>
  <c r="D1187" i="7"/>
  <c r="C1187" i="7"/>
  <c r="B1187" i="7"/>
  <c r="D1186" i="7"/>
  <c r="C1186" i="7"/>
  <c r="B1186" i="7"/>
  <c r="D1185" i="7"/>
  <c r="C1185" i="7"/>
  <c r="B1185" i="7"/>
  <c r="D1184" i="7"/>
  <c r="C1184" i="7"/>
  <c r="B1184" i="7"/>
  <c r="D1183" i="7"/>
  <c r="C1183" i="7"/>
  <c r="B1183" i="7"/>
  <c r="D1182" i="7"/>
  <c r="C1182" i="7"/>
  <c r="B1182" i="7"/>
  <c r="D1181" i="7"/>
  <c r="C1181" i="7"/>
  <c r="B1181" i="7"/>
  <c r="D1180" i="7"/>
  <c r="C1180" i="7"/>
  <c r="B1180" i="7"/>
  <c r="D1179" i="7"/>
  <c r="C1179" i="7"/>
  <c r="B1179" i="7"/>
  <c r="D1178" i="7"/>
  <c r="C1178" i="7"/>
  <c r="B1178" i="7"/>
  <c r="D1177" i="7"/>
  <c r="C1177" i="7"/>
  <c r="B1177" i="7"/>
  <c r="D1176" i="7"/>
  <c r="C1176" i="7"/>
  <c r="B1176" i="7"/>
  <c r="D1175" i="7"/>
  <c r="C1175" i="7"/>
  <c r="B1175" i="7"/>
  <c r="D1174" i="7"/>
  <c r="C1174" i="7"/>
  <c r="B1174" i="7"/>
  <c r="D1173" i="7"/>
  <c r="C1173" i="7"/>
  <c r="B1173" i="7"/>
  <c r="D1172" i="7"/>
  <c r="C1172" i="7"/>
  <c r="B1172" i="7"/>
  <c r="D1171" i="7"/>
  <c r="C1171" i="7"/>
  <c r="B1171" i="7"/>
  <c r="D1170" i="7"/>
  <c r="C1170" i="7"/>
  <c r="B1170" i="7"/>
  <c r="D1169" i="7"/>
  <c r="C1169" i="7"/>
  <c r="B1169" i="7"/>
  <c r="D1168" i="7"/>
  <c r="C1168" i="7"/>
  <c r="B1168" i="7"/>
  <c r="D1167" i="7"/>
  <c r="C1167" i="7"/>
  <c r="B1167" i="7"/>
  <c r="D1166" i="7"/>
  <c r="C1166" i="7"/>
  <c r="B1166" i="7"/>
  <c r="D1165" i="7"/>
  <c r="C1165" i="7"/>
  <c r="B1165" i="7"/>
  <c r="D1164" i="7"/>
  <c r="C1164" i="7"/>
  <c r="B1164" i="7"/>
  <c r="D1163" i="7"/>
  <c r="C1163" i="7"/>
  <c r="B1163" i="7"/>
  <c r="D1162" i="7"/>
  <c r="C1162" i="7"/>
  <c r="B1162" i="7"/>
  <c r="D1161" i="7"/>
  <c r="C1161" i="7"/>
  <c r="B1161" i="7"/>
  <c r="D1160" i="7"/>
  <c r="C1160" i="7"/>
  <c r="B1160" i="7"/>
  <c r="D1159" i="7"/>
  <c r="C1159" i="7"/>
  <c r="B1159" i="7"/>
  <c r="D1158" i="7"/>
  <c r="C1158" i="7"/>
  <c r="B1158" i="7"/>
  <c r="D1157" i="7"/>
  <c r="C1157" i="7"/>
  <c r="B1157" i="7"/>
  <c r="D1156" i="7"/>
  <c r="C1156" i="7"/>
  <c r="B1156" i="7"/>
  <c r="D1155" i="7"/>
  <c r="C1155" i="7"/>
  <c r="B1155" i="7"/>
  <c r="D1154" i="7"/>
  <c r="C1154" i="7"/>
  <c r="B1154" i="7"/>
  <c r="D1153" i="7"/>
  <c r="C1153" i="7"/>
  <c r="B1153" i="7"/>
  <c r="D1152" i="7"/>
  <c r="C1152" i="7"/>
  <c r="B1152" i="7"/>
  <c r="D1151" i="7"/>
  <c r="C1151" i="7"/>
  <c r="B1151" i="7"/>
  <c r="D1150" i="7"/>
  <c r="C1150" i="7"/>
  <c r="B1150" i="7"/>
  <c r="D1149" i="7"/>
  <c r="C1149" i="7"/>
  <c r="B1149" i="7"/>
  <c r="D1148" i="7"/>
  <c r="C1148" i="7"/>
  <c r="B1148" i="7"/>
  <c r="D1147" i="7"/>
  <c r="C1147" i="7"/>
  <c r="B1147" i="7"/>
  <c r="D1146" i="7"/>
  <c r="C1146" i="7"/>
  <c r="B1146" i="7"/>
  <c r="D1145" i="7"/>
  <c r="C1145" i="7"/>
  <c r="B1145" i="7"/>
  <c r="D1144" i="7"/>
  <c r="C1144" i="7"/>
  <c r="B1144" i="7"/>
  <c r="D1143" i="7"/>
  <c r="C1143" i="7"/>
  <c r="B1143" i="7"/>
  <c r="D1142" i="7"/>
  <c r="C1142" i="7"/>
  <c r="B1142" i="7"/>
  <c r="D1141" i="7"/>
  <c r="C1141" i="7"/>
  <c r="B1141" i="7"/>
  <c r="D1140" i="7"/>
  <c r="C1140" i="7"/>
  <c r="B1140" i="7"/>
  <c r="D1139" i="7"/>
  <c r="C1139" i="7"/>
  <c r="B1139" i="7"/>
  <c r="D1138" i="7"/>
  <c r="C1138" i="7"/>
  <c r="B1138" i="7"/>
  <c r="D1137" i="7"/>
  <c r="C1137" i="7"/>
  <c r="B1137" i="7"/>
  <c r="D1136" i="7"/>
  <c r="C1136" i="7"/>
  <c r="B1136" i="7"/>
  <c r="D1135" i="7"/>
  <c r="C1135" i="7"/>
  <c r="B1135" i="7"/>
  <c r="D1134" i="7"/>
  <c r="C1134" i="7"/>
  <c r="B1134" i="7"/>
  <c r="D1133" i="7"/>
  <c r="C1133" i="7"/>
  <c r="B1133" i="7"/>
  <c r="D1132" i="7"/>
  <c r="C1132" i="7"/>
  <c r="B1132" i="7"/>
  <c r="D1131" i="7"/>
  <c r="C1131" i="7"/>
  <c r="B1131" i="7"/>
  <c r="D1130" i="7"/>
  <c r="C1130" i="7"/>
  <c r="B1130" i="7"/>
  <c r="D1129" i="7"/>
  <c r="C1129" i="7"/>
  <c r="B1129" i="7"/>
  <c r="D1128" i="7"/>
  <c r="C1128" i="7"/>
  <c r="B1128" i="7"/>
  <c r="D1127" i="7"/>
  <c r="C1127" i="7"/>
  <c r="B1127" i="7"/>
  <c r="D1126" i="7"/>
  <c r="C1126" i="7"/>
  <c r="B1126" i="7"/>
  <c r="D1125" i="7"/>
  <c r="C1125" i="7"/>
  <c r="B1125" i="7"/>
  <c r="D1124" i="7"/>
  <c r="C1124" i="7"/>
  <c r="B1124" i="7"/>
  <c r="D1123" i="7"/>
  <c r="C1123" i="7"/>
  <c r="B1123" i="7"/>
  <c r="D1122" i="7"/>
  <c r="C1122" i="7"/>
  <c r="B1122" i="7"/>
  <c r="D1121" i="7"/>
  <c r="C1121" i="7"/>
  <c r="B1121" i="7"/>
  <c r="D1120" i="7"/>
  <c r="C1120" i="7"/>
  <c r="B1120" i="7"/>
  <c r="D1119" i="7"/>
  <c r="C1119" i="7"/>
  <c r="B1119" i="7"/>
  <c r="D1118" i="7"/>
  <c r="C1118" i="7"/>
  <c r="B1118" i="7"/>
  <c r="D1117" i="7"/>
  <c r="C1117" i="7"/>
  <c r="B1117" i="7"/>
  <c r="D1116" i="7"/>
  <c r="C1116" i="7"/>
  <c r="B1116" i="7"/>
  <c r="D1115" i="7"/>
  <c r="C1115" i="7"/>
  <c r="B1115" i="7"/>
  <c r="D1114" i="7"/>
  <c r="C1114" i="7"/>
  <c r="B1114" i="7"/>
  <c r="D1113" i="7"/>
  <c r="C1113" i="7"/>
  <c r="B1113" i="7"/>
  <c r="D1112" i="7"/>
  <c r="C1112" i="7"/>
  <c r="B1112" i="7"/>
  <c r="D1111" i="7"/>
  <c r="C1111" i="7"/>
  <c r="B1111" i="7"/>
  <c r="D1110" i="7"/>
  <c r="C1110" i="7"/>
  <c r="B1110" i="7"/>
  <c r="D1109" i="7"/>
  <c r="C1109" i="7"/>
  <c r="B1109" i="7"/>
  <c r="D1108" i="7"/>
  <c r="C1108" i="7"/>
  <c r="B1108" i="7"/>
  <c r="D1107" i="7"/>
  <c r="C1107" i="7"/>
  <c r="B1107" i="7"/>
  <c r="D1106" i="7"/>
  <c r="C1106" i="7"/>
  <c r="B1106" i="7"/>
  <c r="D1105" i="7"/>
  <c r="C1105" i="7"/>
  <c r="B1105" i="7"/>
  <c r="D1104" i="7"/>
  <c r="C1104" i="7"/>
  <c r="B1104" i="7"/>
  <c r="D1103" i="7"/>
  <c r="C1103" i="7"/>
  <c r="B1103" i="7"/>
  <c r="D1102" i="7"/>
  <c r="C1102" i="7"/>
  <c r="B1102" i="7"/>
  <c r="D1101" i="7"/>
  <c r="C1101" i="7"/>
  <c r="B1101" i="7"/>
  <c r="D1100" i="7"/>
  <c r="C1100" i="7"/>
  <c r="B1100" i="7"/>
  <c r="D1099" i="7"/>
  <c r="C1099" i="7"/>
  <c r="B1099" i="7"/>
  <c r="D1098" i="7"/>
  <c r="C1098" i="7"/>
  <c r="B1098" i="7"/>
  <c r="D1097" i="7"/>
  <c r="C1097" i="7"/>
  <c r="B1097" i="7"/>
  <c r="D1096" i="7"/>
  <c r="C1096" i="7"/>
  <c r="B1096" i="7"/>
  <c r="D1095" i="7"/>
  <c r="C1095" i="7"/>
  <c r="B1095" i="7"/>
  <c r="D1094" i="7"/>
  <c r="C1094" i="7"/>
  <c r="B1094" i="7"/>
  <c r="D1093" i="7"/>
  <c r="C1093" i="7"/>
  <c r="B1093" i="7"/>
  <c r="D1092" i="7"/>
  <c r="C1092" i="7"/>
  <c r="B1092" i="7"/>
  <c r="D1091" i="7"/>
  <c r="C1091" i="7"/>
  <c r="B1091" i="7"/>
  <c r="D1090" i="7"/>
  <c r="C1090" i="7"/>
  <c r="B1090" i="7"/>
  <c r="D1089" i="7"/>
  <c r="C1089" i="7"/>
  <c r="B1089" i="7"/>
  <c r="D1088" i="7"/>
  <c r="C1088" i="7"/>
  <c r="B1088" i="7"/>
  <c r="D1087" i="7"/>
  <c r="C1087" i="7"/>
  <c r="B1087" i="7"/>
  <c r="D1086" i="7"/>
  <c r="C1086" i="7"/>
  <c r="B1086" i="7"/>
  <c r="D1085" i="7"/>
  <c r="C1085" i="7"/>
  <c r="B1085" i="7"/>
  <c r="D1084" i="7"/>
  <c r="C1084" i="7"/>
  <c r="B1084" i="7"/>
  <c r="D1083" i="7"/>
  <c r="C1083" i="7"/>
  <c r="B1083" i="7"/>
  <c r="D1082" i="7"/>
  <c r="C1082" i="7"/>
  <c r="B1082" i="7"/>
  <c r="D1081" i="7"/>
  <c r="C1081" i="7"/>
  <c r="B1081" i="7"/>
  <c r="D1080" i="7"/>
  <c r="C1080" i="7"/>
  <c r="B1080" i="7"/>
  <c r="D1079" i="7"/>
  <c r="C1079" i="7"/>
  <c r="B1079" i="7"/>
  <c r="D1078" i="7"/>
  <c r="C1078" i="7"/>
  <c r="B1078" i="7"/>
  <c r="D1077" i="7"/>
  <c r="C1077" i="7"/>
  <c r="B1077" i="7"/>
  <c r="D1076" i="7"/>
  <c r="C1076" i="7"/>
  <c r="B1076" i="7"/>
  <c r="D1075" i="7"/>
  <c r="C1075" i="7"/>
  <c r="B1075" i="7"/>
  <c r="D1074" i="7"/>
  <c r="C1074" i="7"/>
  <c r="B1074" i="7"/>
  <c r="D1073" i="7"/>
  <c r="C1073" i="7"/>
  <c r="B1073" i="7"/>
  <c r="D1072" i="7"/>
  <c r="C1072" i="7"/>
  <c r="B1072" i="7"/>
  <c r="D1071" i="7"/>
  <c r="C1071" i="7"/>
  <c r="B1071" i="7"/>
  <c r="D1070" i="7"/>
  <c r="C1070" i="7"/>
  <c r="B1070" i="7"/>
  <c r="D1069" i="7"/>
  <c r="C1069" i="7"/>
  <c r="B1069" i="7"/>
  <c r="D1068" i="7"/>
  <c r="C1068" i="7"/>
  <c r="B1068" i="7"/>
  <c r="D1067" i="7"/>
  <c r="C1067" i="7"/>
  <c r="B1067" i="7"/>
  <c r="D1066" i="7"/>
  <c r="C1066" i="7"/>
  <c r="B1066" i="7"/>
  <c r="D1065" i="7"/>
  <c r="C1065" i="7"/>
  <c r="B1065" i="7"/>
  <c r="D1064" i="7"/>
  <c r="C1064" i="7"/>
  <c r="B1064" i="7"/>
  <c r="D1063" i="7"/>
  <c r="C1063" i="7"/>
  <c r="B1063" i="7"/>
  <c r="D1062" i="7"/>
  <c r="C1062" i="7"/>
  <c r="B1062" i="7"/>
  <c r="D1061" i="7"/>
  <c r="C1061" i="7"/>
  <c r="B1061" i="7"/>
  <c r="D1060" i="7"/>
  <c r="C1060" i="7"/>
  <c r="B1060" i="7"/>
  <c r="D1059" i="7"/>
  <c r="C1059" i="7"/>
  <c r="B1059" i="7"/>
  <c r="D1058" i="7"/>
  <c r="C1058" i="7"/>
  <c r="B1058" i="7"/>
  <c r="D1057" i="7"/>
  <c r="C1057" i="7"/>
  <c r="B1057" i="7"/>
  <c r="D1056" i="7"/>
  <c r="C1056" i="7"/>
  <c r="B1056" i="7"/>
  <c r="D1055" i="7"/>
  <c r="C1055" i="7"/>
  <c r="B1055" i="7"/>
  <c r="D1054" i="7"/>
  <c r="C1054" i="7"/>
  <c r="B1054" i="7"/>
  <c r="D1053" i="7"/>
  <c r="C1053" i="7"/>
  <c r="B1053" i="7"/>
  <c r="D1052" i="7"/>
  <c r="C1052" i="7"/>
  <c r="B1052" i="7"/>
  <c r="D1051" i="7"/>
  <c r="C1051" i="7"/>
  <c r="B1051" i="7"/>
  <c r="D1050" i="7"/>
  <c r="C1050" i="7"/>
  <c r="B1050" i="7"/>
  <c r="D1049" i="7"/>
  <c r="C1049" i="7"/>
  <c r="B1049" i="7"/>
  <c r="D1048" i="7"/>
  <c r="C1048" i="7"/>
  <c r="B1048" i="7"/>
  <c r="D1047" i="7"/>
  <c r="C1047" i="7"/>
  <c r="B1047" i="7"/>
  <c r="D1046" i="7"/>
  <c r="C1046" i="7"/>
  <c r="B1046" i="7"/>
  <c r="D1045" i="7"/>
  <c r="C1045" i="7"/>
  <c r="B1045" i="7"/>
  <c r="D1044" i="7"/>
  <c r="C1044" i="7"/>
  <c r="B1044" i="7"/>
  <c r="D1043" i="7"/>
  <c r="C1043" i="7"/>
  <c r="B1043" i="7"/>
  <c r="D1042" i="7"/>
  <c r="C1042" i="7"/>
  <c r="B1042" i="7"/>
  <c r="D1041" i="7"/>
  <c r="C1041" i="7"/>
  <c r="B1041" i="7"/>
  <c r="D1040" i="7"/>
  <c r="C1040" i="7"/>
  <c r="B1040" i="7"/>
  <c r="D1039" i="7"/>
  <c r="C1039" i="7"/>
  <c r="B1039" i="7"/>
  <c r="D1038" i="7"/>
  <c r="C1038" i="7"/>
  <c r="B1038" i="7"/>
  <c r="D1037" i="7"/>
  <c r="C1037" i="7"/>
  <c r="B1037" i="7"/>
  <c r="D1036" i="7"/>
  <c r="C1036" i="7"/>
  <c r="B1036" i="7"/>
  <c r="D1035" i="7"/>
  <c r="C1035" i="7"/>
  <c r="B1035" i="7"/>
  <c r="D1034" i="7"/>
  <c r="C1034" i="7"/>
  <c r="B1034" i="7"/>
  <c r="D1033" i="7"/>
  <c r="C1033" i="7"/>
  <c r="B1033" i="7"/>
  <c r="D1032" i="7"/>
  <c r="C1032" i="7"/>
  <c r="B1032" i="7"/>
  <c r="D1031" i="7"/>
  <c r="C1031" i="7"/>
  <c r="B1031" i="7"/>
  <c r="D1030" i="7"/>
  <c r="C1030" i="7"/>
  <c r="B1030" i="7"/>
  <c r="D1029" i="7"/>
  <c r="C1029" i="7"/>
  <c r="B1029" i="7"/>
  <c r="D1028" i="7"/>
  <c r="C1028" i="7"/>
  <c r="B1028" i="7"/>
  <c r="D1027" i="7"/>
  <c r="C1027" i="7"/>
  <c r="B1027" i="7"/>
  <c r="D1026" i="7"/>
  <c r="C1026" i="7"/>
  <c r="B1026" i="7"/>
  <c r="D1025" i="7"/>
  <c r="C1025" i="7"/>
  <c r="B1025" i="7"/>
  <c r="D1024" i="7"/>
  <c r="C1024" i="7"/>
  <c r="B1024" i="7"/>
  <c r="D1023" i="7"/>
  <c r="C1023" i="7"/>
  <c r="B1023" i="7"/>
  <c r="D1022" i="7"/>
  <c r="C1022" i="7"/>
  <c r="B1022" i="7"/>
  <c r="D1021" i="7"/>
  <c r="C1021" i="7"/>
  <c r="B1021" i="7"/>
  <c r="D1020" i="7"/>
  <c r="C1020" i="7"/>
  <c r="B1020" i="7"/>
  <c r="D1019" i="7"/>
  <c r="C1019" i="7"/>
  <c r="B1019" i="7"/>
  <c r="D1018" i="7"/>
  <c r="C1018" i="7"/>
  <c r="B1018" i="7"/>
  <c r="D1017" i="7"/>
  <c r="C1017" i="7"/>
  <c r="B1017" i="7"/>
  <c r="D1016" i="7"/>
  <c r="C1016" i="7"/>
  <c r="B1016" i="7"/>
  <c r="D1015" i="7"/>
  <c r="C1015" i="7"/>
  <c r="B1015" i="7"/>
  <c r="D1014" i="7"/>
  <c r="C1014" i="7"/>
  <c r="B1014" i="7"/>
  <c r="D1013" i="7"/>
  <c r="C1013" i="7"/>
  <c r="B1013" i="7"/>
  <c r="D1012" i="7"/>
  <c r="C1012" i="7"/>
  <c r="B1012" i="7"/>
  <c r="D1011" i="7"/>
  <c r="C1011" i="7"/>
  <c r="B1011" i="7"/>
  <c r="D1010" i="7"/>
  <c r="C1010" i="7"/>
  <c r="B1010" i="7"/>
  <c r="D1009" i="7"/>
  <c r="C1009" i="7"/>
  <c r="B1009" i="7"/>
  <c r="D1008" i="7"/>
  <c r="C1008" i="7"/>
  <c r="B1008" i="7"/>
  <c r="D1007" i="7"/>
  <c r="C1007" i="7"/>
  <c r="B1007" i="7"/>
  <c r="D1006" i="7"/>
  <c r="C1006" i="7"/>
  <c r="B1006" i="7"/>
  <c r="D1005" i="7"/>
  <c r="C1005" i="7"/>
  <c r="B1005" i="7"/>
  <c r="D1004" i="7"/>
  <c r="C1004" i="7"/>
  <c r="B1004" i="7"/>
  <c r="D1003" i="7"/>
  <c r="C1003" i="7"/>
  <c r="B1003" i="7"/>
  <c r="D1002" i="7"/>
  <c r="C1002" i="7"/>
  <c r="B1002" i="7"/>
  <c r="D1001" i="7"/>
  <c r="C1001" i="7"/>
  <c r="B1001" i="7"/>
  <c r="D1000" i="7"/>
  <c r="C1000" i="7"/>
  <c r="B1000" i="7"/>
  <c r="D999" i="7"/>
  <c r="C999" i="7"/>
  <c r="B999" i="7"/>
  <c r="D998" i="7"/>
  <c r="C998" i="7"/>
  <c r="B998" i="7"/>
  <c r="D997" i="7"/>
  <c r="C997" i="7"/>
  <c r="B997" i="7"/>
  <c r="D996" i="7"/>
  <c r="C996" i="7"/>
  <c r="B996" i="7"/>
  <c r="D995" i="7"/>
  <c r="C995" i="7"/>
  <c r="B995" i="7"/>
  <c r="D994" i="7"/>
  <c r="C994" i="7"/>
  <c r="B994" i="7"/>
  <c r="D993" i="7"/>
  <c r="C993" i="7"/>
  <c r="B993" i="7"/>
  <c r="D992" i="7"/>
  <c r="C992" i="7"/>
  <c r="B992" i="7"/>
  <c r="D991" i="7"/>
  <c r="C991" i="7"/>
  <c r="B991" i="7"/>
  <c r="D990" i="7"/>
  <c r="C990" i="7"/>
  <c r="B990" i="7"/>
  <c r="D989" i="7"/>
  <c r="C989" i="7"/>
  <c r="B989" i="7"/>
  <c r="D988" i="7"/>
  <c r="C988" i="7"/>
  <c r="B988" i="7"/>
  <c r="D987" i="7"/>
  <c r="C987" i="7"/>
  <c r="B987" i="7"/>
  <c r="D986" i="7"/>
  <c r="C986" i="7"/>
  <c r="B986" i="7"/>
  <c r="D985" i="7"/>
  <c r="C985" i="7"/>
  <c r="B985" i="7"/>
  <c r="D984" i="7"/>
  <c r="C984" i="7"/>
  <c r="B984" i="7"/>
  <c r="D983" i="7"/>
  <c r="C983" i="7"/>
  <c r="B983" i="7"/>
  <c r="D982" i="7"/>
  <c r="C982" i="7"/>
  <c r="B982" i="7"/>
  <c r="D981" i="7"/>
  <c r="C981" i="7"/>
  <c r="B981" i="7"/>
  <c r="D980" i="7"/>
  <c r="C980" i="7"/>
  <c r="B980" i="7"/>
  <c r="D979" i="7"/>
  <c r="C979" i="7"/>
  <c r="B979" i="7"/>
  <c r="D978" i="7"/>
  <c r="C978" i="7"/>
  <c r="B978" i="7"/>
  <c r="D977" i="7"/>
  <c r="C977" i="7"/>
  <c r="B977" i="7"/>
  <c r="D976" i="7"/>
  <c r="C976" i="7"/>
  <c r="B976" i="7"/>
  <c r="D975" i="7"/>
  <c r="C975" i="7"/>
  <c r="B975" i="7"/>
  <c r="D974" i="7"/>
  <c r="C974" i="7"/>
  <c r="B974" i="7"/>
  <c r="D973" i="7"/>
  <c r="C973" i="7"/>
  <c r="B973" i="7"/>
  <c r="D972" i="7"/>
  <c r="C972" i="7"/>
  <c r="B972" i="7"/>
  <c r="D971" i="7"/>
  <c r="C971" i="7"/>
  <c r="B971" i="7"/>
  <c r="D970" i="7"/>
  <c r="C970" i="7"/>
  <c r="B970" i="7"/>
  <c r="D969" i="7"/>
  <c r="C969" i="7"/>
  <c r="B969" i="7"/>
  <c r="D968" i="7"/>
  <c r="C968" i="7"/>
  <c r="B968" i="7"/>
  <c r="D967" i="7"/>
  <c r="C967" i="7"/>
  <c r="B967" i="7"/>
  <c r="D966" i="7"/>
  <c r="C966" i="7"/>
  <c r="B966" i="7"/>
  <c r="D965" i="7"/>
  <c r="C965" i="7"/>
  <c r="B965" i="7"/>
  <c r="D964" i="7"/>
  <c r="C964" i="7"/>
  <c r="B964" i="7"/>
  <c r="D963" i="7"/>
  <c r="C963" i="7"/>
  <c r="B963" i="7"/>
  <c r="D962" i="7"/>
  <c r="C962" i="7"/>
  <c r="B962" i="7"/>
  <c r="D961" i="7"/>
  <c r="C961" i="7"/>
  <c r="B961" i="7"/>
  <c r="D960" i="7"/>
  <c r="C960" i="7"/>
  <c r="B960" i="7"/>
  <c r="D959" i="7"/>
  <c r="C959" i="7"/>
  <c r="B959" i="7"/>
  <c r="D958" i="7"/>
  <c r="C958" i="7"/>
  <c r="B958" i="7"/>
  <c r="D957" i="7"/>
  <c r="C957" i="7"/>
  <c r="B957" i="7"/>
  <c r="D956" i="7"/>
  <c r="C956" i="7"/>
  <c r="B956" i="7"/>
  <c r="D955" i="7"/>
  <c r="C955" i="7"/>
  <c r="B955" i="7"/>
  <c r="D954" i="7"/>
  <c r="C954" i="7"/>
  <c r="B954" i="7"/>
  <c r="D953" i="7"/>
  <c r="C953" i="7"/>
  <c r="B953" i="7"/>
  <c r="D952" i="7"/>
  <c r="C952" i="7"/>
  <c r="B952" i="7"/>
  <c r="D951" i="7"/>
  <c r="C951" i="7"/>
  <c r="B951" i="7"/>
  <c r="D950" i="7"/>
  <c r="C950" i="7"/>
  <c r="B950" i="7"/>
  <c r="D949" i="7"/>
  <c r="C949" i="7"/>
  <c r="B949" i="7"/>
  <c r="D948" i="7"/>
  <c r="C948" i="7"/>
  <c r="B948" i="7"/>
  <c r="D947" i="7"/>
  <c r="C947" i="7"/>
  <c r="B947" i="7"/>
  <c r="D946" i="7"/>
  <c r="C946" i="7"/>
  <c r="B946" i="7"/>
  <c r="D945" i="7"/>
  <c r="C945" i="7"/>
  <c r="B945" i="7"/>
  <c r="D944" i="7"/>
  <c r="C944" i="7"/>
  <c r="B944" i="7"/>
  <c r="D943" i="7"/>
  <c r="C943" i="7"/>
  <c r="B943" i="7"/>
  <c r="D942" i="7"/>
  <c r="C942" i="7"/>
  <c r="B942" i="7"/>
  <c r="D941" i="7"/>
  <c r="C941" i="7"/>
  <c r="B941" i="7"/>
  <c r="D940" i="7"/>
  <c r="C940" i="7"/>
  <c r="B940" i="7"/>
  <c r="D939" i="7"/>
  <c r="C939" i="7"/>
  <c r="B939" i="7"/>
  <c r="D938" i="7"/>
  <c r="C938" i="7"/>
  <c r="B938" i="7"/>
  <c r="D937" i="7"/>
  <c r="C937" i="7"/>
  <c r="B937" i="7"/>
  <c r="D936" i="7"/>
  <c r="C936" i="7"/>
  <c r="B936" i="7"/>
  <c r="D935" i="7"/>
  <c r="C935" i="7"/>
  <c r="B935" i="7"/>
  <c r="D934" i="7"/>
  <c r="C934" i="7"/>
  <c r="B934" i="7"/>
  <c r="D933" i="7"/>
  <c r="C933" i="7"/>
  <c r="B933" i="7"/>
  <c r="D932" i="7"/>
  <c r="C932" i="7"/>
  <c r="B932" i="7"/>
  <c r="D931" i="7"/>
  <c r="C931" i="7"/>
  <c r="B931" i="7"/>
  <c r="D930" i="7"/>
  <c r="C930" i="7"/>
  <c r="B930" i="7"/>
  <c r="D929" i="7"/>
  <c r="C929" i="7"/>
  <c r="B929" i="7"/>
  <c r="D928" i="7"/>
  <c r="C928" i="7"/>
  <c r="B928" i="7"/>
  <c r="D927" i="7"/>
  <c r="C927" i="7"/>
  <c r="B927" i="7"/>
  <c r="D926" i="7"/>
  <c r="C926" i="7"/>
  <c r="B926" i="7"/>
  <c r="D925" i="7"/>
  <c r="C925" i="7"/>
  <c r="B925" i="7"/>
  <c r="D924" i="7"/>
  <c r="C924" i="7"/>
  <c r="B924" i="7"/>
  <c r="D923" i="7"/>
  <c r="C923" i="7"/>
  <c r="B923" i="7"/>
  <c r="D922" i="7"/>
  <c r="C922" i="7"/>
  <c r="B922" i="7"/>
  <c r="D921" i="7"/>
  <c r="C921" i="7"/>
  <c r="B921" i="7"/>
  <c r="D920" i="7"/>
  <c r="C920" i="7"/>
  <c r="B920" i="7"/>
  <c r="D919" i="7"/>
  <c r="C919" i="7"/>
  <c r="B919" i="7"/>
  <c r="D918" i="7"/>
  <c r="C918" i="7"/>
  <c r="B918" i="7"/>
  <c r="D917" i="7"/>
  <c r="C917" i="7"/>
  <c r="B917" i="7"/>
  <c r="D916" i="7"/>
  <c r="C916" i="7"/>
  <c r="B916" i="7"/>
  <c r="D915" i="7"/>
  <c r="C915" i="7"/>
  <c r="B915" i="7"/>
  <c r="D914" i="7"/>
  <c r="C914" i="7"/>
  <c r="B914" i="7"/>
  <c r="D913" i="7"/>
  <c r="C913" i="7"/>
  <c r="B913" i="7"/>
  <c r="D912" i="7"/>
  <c r="C912" i="7"/>
  <c r="B912" i="7"/>
  <c r="D911" i="7"/>
  <c r="C911" i="7"/>
  <c r="B911" i="7"/>
  <c r="D910" i="7"/>
  <c r="C910" i="7"/>
  <c r="B910" i="7"/>
  <c r="D909" i="7"/>
  <c r="C909" i="7"/>
  <c r="B909" i="7"/>
  <c r="D908" i="7"/>
  <c r="C908" i="7"/>
  <c r="B908" i="7"/>
  <c r="D907" i="7"/>
  <c r="C907" i="7"/>
  <c r="B907" i="7"/>
  <c r="D906" i="7"/>
  <c r="C906" i="7"/>
  <c r="B906" i="7"/>
  <c r="D905" i="7"/>
  <c r="C905" i="7"/>
  <c r="B905" i="7"/>
  <c r="D904" i="7"/>
  <c r="C904" i="7"/>
  <c r="B904" i="7"/>
  <c r="D903" i="7"/>
  <c r="C903" i="7"/>
  <c r="B903" i="7"/>
  <c r="D902" i="7"/>
  <c r="C902" i="7"/>
  <c r="B902" i="7"/>
  <c r="D901" i="7"/>
  <c r="C901" i="7"/>
  <c r="B901" i="7"/>
  <c r="D900" i="7"/>
  <c r="C900" i="7"/>
  <c r="B900" i="7"/>
  <c r="D899" i="7"/>
  <c r="C899" i="7"/>
  <c r="B899" i="7"/>
  <c r="D898" i="7"/>
  <c r="C898" i="7"/>
  <c r="B898" i="7"/>
  <c r="D897" i="7"/>
  <c r="C897" i="7"/>
  <c r="B897" i="7"/>
  <c r="D896" i="7"/>
  <c r="C896" i="7"/>
  <c r="B896" i="7"/>
  <c r="D895" i="7"/>
  <c r="C895" i="7"/>
  <c r="B895" i="7"/>
  <c r="D894" i="7"/>
  <c r="C894" i="7"/>
  <c r="B894" i="7"/>
  <c r="D893" i="7"/>
  <c r="C893" i="7"/>
  <c r="B893" i="7"/>
  <c r="D892" i="7"/>
  <c r="C892" i="7"/>
  <c r="B892" i="7"/>
  <c r="D891" i="7"/>
  <c r="C891" i="7"/>
  <c r="B891" i="7"/>
  <c r="D890" i="7"/>
  <c r="C890" i="7"/>
  <c r="B890" i="7"/>
  <c r="D889" i="7"/>
  <c r="C889" i="7"/>
  <c r="B889" i="7"/>
  <c r="D888" i="7"/>
  <c r="C888" i="7"/>
  <c r="B888" i="7"/>
  <c r="D887" i="7"/>
  <c r="C887" i="7"/>
  <c r="B887" i="7"/>
  <c r="D886" i="7"/>
  <c r="C886" i="7"/>
  <c r="B886" i="7"/>
  <c r="D885" i="7"/>
  <c r="C885" i="7"/>
  <c r="B885" i="7"/>
  <c r="D884" i="7"/>
  <c r="C884" i="7"/>
  <c r="B884" i="7"/>
  <c r="D883" i="7"/>
  <c r="C883" i="7"/>
  <c r="B883" i="7"/>
  <c r="D882" i="7"/>
  <c r="C882" i="7"/>
  <c r="B882" i="7"/>
  <c r="D881" i="7"/>
  <c r="C881" i="7"/>
  <c r="B881" i="7"/>
  <c r="D880" i="7"/>
  <c r="C880" i="7"/>
  <c r="B880" i="7"/>
  <c r="D879" i="7"/>
  <c r="C879" i="7"/>
  <c r="B879" i="7"/>
  <c r="D878" i="7"/>
  <c r="C878" i="7"/>
  <c r="B878" i="7"/>
  <c r="D877" i="7"/>
  <c r="C877" i="7"/>
  <c r="B877" i="7"/>
  <c r="D876" i="7"/>
  <c r="C876" i="7"/>
  <c r="B876" i="7"/>
  <c r="D875" i="7"/>
  <c r="C875" i="7"/>
  <c r="B875" i="7"/>
  <c r="D874" i="7"/>
  <c r="C874" i="7"/>
  <c r="B874" i="7"/>
  <c r="D873" i="7"/>
  <c r="C873" i="7"/>
  <c r="B873" i="7"/>
  <c r="D872" i="7"/>
  <c r="C872" i="7"/>
  <c r="B872" i="7"/>
  <c r="D871" i="7"/>
  <c r="C871" i="7"/>
  <c r="B871" i="7"/>
  <c r="D870" i="7"/>
  <c r="C870" i="7"/>
  <c r="B870" i="7"/>
  <c r="D869" i="7"/>
  <c r="C869" i="7"/>
  <c r="B869" i="7"/>
  <c r="D868" i="7"/>
  <c r="C868" i="7"/>
  <c r="B868" i="7"/>
  <c r="D867" i="7"/>
  <c r="C867" i="7"/>
  <c r="B867" i="7"/>
  <c r="D866" i="7"/>
  <c r="C866" i="7"/>
  <c r="B866" i="7"/>
  <c r="D865" i="7"/>
  <c r="C865" i="7"/>
  <c r="B865" i="7"/>
  <c r="D864" i="7"/>
  <c r="C864" i="7"/>
  <c r="B864" i="7"/>
  <c r="D863" i="7"/>
  <c r="C863" i="7"/>
  <c r="B863" i="7"/>
  <c r="D862" i="7"/>
  <c r="C862" i="7"/>
  <c r="B862" i="7"/>
  <c r="D861" i="7"/>
  <c r="C861" i="7"/>
  <c r="B861" i="7"/>
  <c r="D860" i="7"/>
  <c r="C860" i="7"/>
  <c r="B860" i="7"/>
  <c r="D859" i="7"/>
  <c r="C859" i="7"/>
  <c r="B859" i="7"/>
  <c r="D858" i="7"/>
  <c r="C858" i="7"/>
  <c r="B858" i="7"/>
  <c r="D857" i="7"/>
  <c r="C857" i="7"/>
  <c r="B857" i="7"/>
  <c r="D856" i="7"/>
  <c r="C856" i="7"/>
  <c r="B856" i="7"/>
  <c r="D855" i="7"/>
  <c r="C855" i="7"/>
  <c r="B855" i="7"/>
  <c r="D854" i="7"/>
  <c r="C854" i="7"/>
  <c r="B854" i="7"/>
  <c r="D853" i="7"/>
  <c r="C853" i="7"/>
  <c r="B853" i="7"/>
  <c r="D852" i="7"/>
  <c r="C852" i="7"/>
  <c r="B852" i="7"/>
  <c r="D851" i="7"/>
  <c r="C851" i="7"/>
  <c r="B851" i="7"/>
  <c r="D850" i="7"/>
  <c r="C850" i="7"/>
  <c r="B850" i="7"/>
  <c r="D849" i="7"/>
  <c r="C849" i="7"/>
  <c r="B849" i="7"/>
  <c r="D848" i="7"/>
  <c r="C848" i="7"/>
  <c r="B848" i="7"/>
  <c r="D847" i="7"/>
  <c r="C847" i="7"/>
  <c r="B847" i="7"/>
  <c r="D846" i="7"/>
  <c r="C846" i="7"/>
  <c r="B846" i="7"/>
  <c r="D845" i="7"/>
  <c r="C845" i="7"/>
  <c r="B845" i="7"/>
  <c r="D844" i="7"/>
  <c r="C844" i="7"/>
  <c r="B844" i="7"/>
  <c r="D843" i="7"/>
  <c r="C843" i="7"/>
  <c r="B843" i="7"/>
  <c r="D842" i="7"/>
  <c r="C842" i="7"/>
  <c r="B842" i="7"/>
  <c r="D841" i="7"/>
  <c r="C841" i="7"/>
  <c r="B841" i="7"/>
  <c r="D840" i="7"/>
  <c r="C840" i="7"/>
  <c r="B840" i="7"/>
  <c r="D839" i="7"/>
  <c r="C839" i="7"/>
  <c r="B839" i="7"/>
  <c r="D838" i="7"/>
  <c r="C838" i="7"/>
  <c r="B838" i="7"/>
  <c r="D837" i="7"/>
  <c r="C837" i="7"/>
  <c r="B837" i="7"/>
  <c r="D836" i="7"/>
  <c r="C836" i="7"/>
  <c r="B836" i="7"/>
  <c r="D835" i="7"/>
  <c r="C835" i="7"/>
  <c r="B835" i="7"/>
  <c r="D834" i="7"/>
  <c r="C834" i="7"/>
  <c r="B834" i="7"/>
  <c r="D833" i="7"/>
  <c r="C833" i="7"/>
  <c r="B833" i="7"/>
  <c r="D832" i="7"/>
  <c r="C832" i="7"/>
  <c r="B832" i="7"/>
  <c r="D831" i="7"/>
  <c r="C831" i="7"/>
  <c r="B831" i="7"/>
  <c r="D830" i="7"/>
  <c r="C830" i="7"/>
  <c r="B830" i="7"/>
  <c r="D829" i="7"/>
  <c r="C829" i="7"/>
  <c r="B829" i="7"/>
  <c r="D828" i="7"/>
  <c r="C828" i="7"/>
  <c r="B828" i="7"/>
  <c r="D827" i="7"/>
  <c r="C827" i="7"/>
  <c r="B827" i="7"/>
  <c r="D826" i="7"/>
  <c r="C826" i="7"/>
  <c r="B826" i="7"/>
  <c r="D825" i="7"/>
  <c r="C825" i="7"/>
  <c r="B825" i="7"/>
  <c r="D824" i="7"/>
  <c r="C824" i="7"/>
  <c r="B824" i="7"/>
  <c r="D823" i="7"/>
  <c r="C823" i="7"/>
  <c r="B823" i="7"/>
  <c r="D822" i="7"/>
  <c r="C822" i="7"/>
  <c r="B822" i="7"/>
  <c r="D821" i="7"/>
  <c r="C821" i="7"/>
  <c r="B821" i="7"/>
  <c r="D820" i="7"/>
  <c r="C820" i="7"/>
  <c r="B820" i="7"/>
  <c r="D819" i="7"/>
  <c r="C819" i="7"/>
  <c r="B819" i="7"/>
  <c r="D818" i="7"/>
  <c r="C818" i="7"/>
  <c r="B818" i="7"/>
  <c r="D817" i="7"/>
  <c r="C817" i="7"/>
  <c r="B817" i="7"/>
  <c r="D816" i="7"/>
  <c r="C816" i="7"/>
  <c r="B816" i="7"/>
  <c r="D815" i="7"/>
  <c r="C815" i="7"/>
  <c r="B815" i="7"/>
  <c r="D814" i="7"/>
  <c r="C814" i="7"/>
  <c r="B814" i="7"/>
  <c r="D813" i="7"/>
  <c r="C813" i="7"/>
  <c r="B813" i="7"/>
  <c r="D812" i="7"/>
  <c r="C812" i="7"/>
  <c r="B812" i="7"/>
  <c r="D811" i="7"/>
  <c r="C811" i="7"/>
  <c r="B811" i="7"/>
  <c r="D810" i="7"/>
  <c r="C810" i="7"/>
  <c r="B810" i="7"/>
  <c r="D809" i="7"/>
  <c r="C809" i="7"/>
  <c r="B809" i="7"/>
  <c r="D808" i="7"/>
  <c r="C808" i="7"/>
  <c r="B808" i="7"/>
  <c r="D807" i="7"/>
  <c r="C807" i="7"/>
  <c r="B807" i="7"/>
  <c r="D806" i="7"/>
  <c r="C806" i="7"/>
  <c r="B806" i="7"/>
  <c r="D805" i="7"/>
  <c r="C805" i="7"/>
  <c r="B805" i="7"/>
  <c r="D804" i="7"/>
  <c r="C804" i="7"/>
  <c r="B804" i="7"/>
  <c r="D803" i="7"/>
  <c r="C803" i="7"/>
  <c r="B803" i="7"/>
  <c r="D802" i="7"/>
  <c r="C802" i="7"/>
  <c r="B802" i="7"/>
  <c r="D801" i="7"/>
  <c r="C801" i="7"/>
  <c r="B801" i="7"/>
  <c r="D800" i="7"/>
  <c r="C800" i="7"/>
  <c r="B800" i="7"/>
  <c r="D799" i="7"/>
  <c r="C799" i="7"/>
  <c r="B799" i="7"/>
  <c r="D798" i="7"/>
  <c r="C798" i="7"/>
  <c r="B798" i="7"/>
  <c r="D797" i="7"/>
  <c r="C797" i="7"/>
  <c r="B797" i="7"/>
  <c r="D796" i="7"/>
  <c r="C796" i="7"/>
  <c r="B796" i="7"/>
  <c r="D795" i="7"/>
  <c r="C795" i="7"/>
  <c r="B795" i="7"/>
  <c r="D794" i="7"/>
  <c r="C794" i="7"/>
  <c r="B794" i="7"/>
  <c r="D793" i="7"/>
  <c r="C793" i="7"/>
  <c r="B793" i="7"/>
  <c r="D792" i="7"/>
  <c r="C792" i="7"/>
  <c r="B792" i="7"/>
  <c r="D791" i="7"/>
  <c r="C791" i="7"/>
  <c r="B791" i="7"/>
  <c r="D790" i="7"/>
  <c r="C790" i="7"/>
  <c r="B790" i="7"/>
  <c r="D789" i="7"/>
  <c r="C789" i="7"/>
  <c r="B789" i="7"/>
  <c r="D788" i="7"/>
  <c r="C788" i="7"/>
  <c r="B788" i="7"/>
  <c r="D787" i="7"/>
  <c r="C787" i="7"/>
  <c r="B787" i="7"/>
  <c r="D786" i="7"/>
  <c r="C786" i="7"/>
  <c r="B786" i="7"/>
  <c r="D785" i="7"/>
  <c r="C785" i="7"/>
  <c r="B785" i="7"/>
  <c r="D784" i="7"/>
  <c r="C784" i="7"/>
  <c r="B784" i="7"/>
  <c r="D783" i="7"/>
  <c r="C783" i="7"/>
  <c r="B783" i="7"/>
  <c r="D782" i="7"/>
  <c r="C782" i="7"/>
  <c r="B782" i="7"/>
  <c r="D781" i="7"/>
  <c r="C781" i="7"/>
  <c r="B781" i="7"/>
  <c r="D780" i="7"/>
  <c r="C780" i="7"/>
  <c r="B780" i="7"/>
  <c r="D779" i="7"/>
  <c r="C779" i="7"/>
  <c r="B779" i="7"/>
  <c r="D778" i="7"/>
  <c r="C778" i="7"/>
  <c r="B778" i="7"/>
  <c r="D777" i="7"/>
  <c r="C777" i="7"/>
  <c r="B777" i="7"/>
  <c r="D776" i="7"/>
  <c r="C776" i="7"/>
  <c r="B776" i="7"/>
  <c r="D775" i="7"/>
  <c r="C775" i="7"/>
  <c r="B775" i="7"/>
  <c r="D774" i="7"/>
  <c r="C774" i="7"/>
  <c r="B774" i="7"/>
  <c r="D773" i="7"/>
  <c r="C773" i="7"/>
  <c r="B773" i="7"/>
  <c r="D772" i="7"/>
  <c r="C772" i="7"/>
  <c r="B772" i="7"/>
  <c r="D771" i="7"/>
  <c r="C771" i="7"/>
  <c r="B771" i="7"/>
  <c r="D770" i="7"/>
  <c r="C770" i="7"/>
  <c r="B770" i="7"/>
  <c r="D769" i="7"/>
  <c r="C769" i="7"/>
  <c r="B769" i="7"/>
  <c r="D768" i="7"/>
  <c r="C768" i="7"/>
  <c r="B768" i="7"/>
  <c r="D767" i="7"/>
  <c r="C767" i="7"/>
  <c r="B767" i="7"/>
  <c r="D766" i="7"/>
  <c r="C766" i="7"/>
  <c r="B766" i="7"/>
  <c r="D765" i="7"/>
  <c r="C765" i="7"/>
  <c r="B765" i="7"/>
  <c r="D764" i="7"/>
  <c r="C764" i="7"/>
  <c r="B764" i="7"/>
  <c r="D763" i="7"/>
  <c r="C763" i="7"/>
  <c r="B763" i="7"/>
  <c r="D762" i="7"/>
  <c r="C762" i="7"/>
  <c r="B762" i="7"/>
  <c r="D761" i="7"/>
  <c r="C761" i="7"/>
  <c r="B761" i="7"/>
  <c r="D760" i="7"/>
  <c r="C760" i="7"/>
  <c r="B760" i="7"/>
  <c r="D759" i="7"/>
  <c r="C759" i="7"/>
  <c r="B759" i="7"/>
  <c r="D758" i="7"/>
  <c r="C758" i="7"/>
  <c r="B758" i="7"/>
  <c r="D757" i="7"/>
  <c r="C757" i="7"/>
  <c r="B757" i="7"/>
  <c r="D756" i="7"/>
  <c r="C756" i="7"/>
  <c r="B756" i="7"/>
  <c r="D755" i="7"/>
  <c r="C755" i="7"/>
  <c r="B755" i="7"/>
  <c r="D754" i="7"/>
  <c r="C754" i="7"/>
  <c r="B754" i="7"/>
  <c r="D753" i="7"/>
  <c r="C753" i="7"/>
  <c r="B753" i="7"/>
  <c r="D752" i="7"/>
  <c r="C752" i="7"/>
  <c r="B752" i="7"/>
  <c r="D751" i="7"/>
  <c r="C751" i="7"/>
  <c r="B751" i="7"/>
  <c r="D750" i="7"/>
  <c r="C750" i="7"/>
  <c r="B750" i="7"/>
  <c r="D749" i="7"/>
  <c r="C749" i="7"/>
  <c r="B749" i="7"/>
  <c r="D748" i="7"/>
  <c r="C748" i="7"/>
  <c r="B748" i="7" s="1"/>
  <c r="D747" i="7"/>
  <c r="C747" i="7"/>
  <c r="B747" i="7"/>
  <c r="D746" i="7"/>
  <c r="C746" i="7"/>
  <c r="B746" i="7" s="1"/>
  <c r="D745" i="7"/>
  <c r="C745" i="7"/>
  <c r="B745" i="7"/>
  <c r="D744" i="7"/>
  <c r="C744" i="7"/>
  <c r="B744" i="7" s="1"/>
  <c r="D743" i="7"/>
  <c r="C743" i="7"/>
  <c r="B743" i="7"/>
  <c r="D742" i="7"/>
  <c r="C742" i="7"/>
  <c r="B742" i="7" s="1"/>
  <c r="D741" i="7"/>
  <c r="C741" i="7"/>
  <c r="B741" i="7"/>
  <c r="D740" i="7"/>
  <c r="C740" i="7"/>
  <c r="B740" i="7" s="1"/>
  <c r="D739" i="7"/>
  <c r="C739" i="7"/>
  <c r="B739" i="7"/>
  <c r="D738" i="7"/>
  <c r="C738" i="7"/>
  <c r="B738" i="7" s="1"/>
  <c r="D737" i="7"/>
  <c r="C737" i="7"/>
  <c r="B737" i="7"/>
  <c r="D736" i="7"/>
  <c r="C736" i="7"/>
  <c r="B736" i="7" s="1"/>
  <c r="D735" i="7"/>
  <c r="C735" i="7"/>
  <c r="B735" i="7"/>
  <c r="D734" i="7"/>
  <c r="C734" i="7"/>
  <c r="B734" i="7" s="1"/>
  <c r="D733" i="7"/>
  <c r="C733" i="7"/>
  <c r="B733" i="7"/>
  <c r="D732" i="7"/>
  <c r="C732" i="7"/>
  <c r="B732" i="7" s="1"/>
  <c r="D731" i="7"/>
  <c r="C731" i="7"/>
  <c r="B731" i="7"/>
  <c r="D730" i="7"/>
  <c r="C730" i="7"/>
  <c r="B730" i="7" s="1"/>
  <c r="D729" i="7"/>
  <c r="C729" i="7"/>
  <c r="B729" i="7"/>
  <c r="D728" i="7"/>
  <c r="C728" i="7"/>
  <c r="B728" i="7" s="1"/>
  <c r="D727" i="7"/>
  <c r="C727" i="7"/>
  <c r="B727" i="7"/>
  <c r="D726" i="7"/>
  <c r="C726" i="7"/>
  <c r="B726" i="7" s="1"/>
  <c r="D725" i="7"/>
  <c r="C725" i="7"/>
  <c r="B725" i="7"/>
  <c r="D724" i="7"/>
  <c r="C724" i="7"/>
  <c r="B724" i="7" s="1"/>
  <c r="D723" i="7"/>
  <c r="C723" i="7"/>
  <c r="B723" i="7"/>
  <c r="D722" i="7"/>
  <c r="C722" i="7"/>
  <c r="B722" i="7" s="1"/>
  <c r="D721" i="7"/>
  <c r="C721" i="7"/>
  <c r="B721" i="7"/>
  <c r="D720" i="7"/>
  <c r="C720" i="7"/>
  <c r="B720" i="7" s="1"/>
  <c r="D719" i="7"/>
  <c r="C719" i="7"/>
  <c r="B719" i="7"/>
  <c r="D718" i="7"/>
  <c r="C718" i="7"/>
  <c r="B718" i="7" s="1"/>
  <c r="D717" i="7"/>
  <c r="C717" i="7"/>
  <c r="B717" i="7"/>
  <c r="D716" i="7"/>
  <c r="C716" i="7"/>
  <c r="B716" i="7" s="1"/>
  <c r="D715" i="7"/>
  <c r="C715" i="7"/>
  <c r="B715" i="7"/>
  <c r="D714" i="7"/>
  <c r="C714" i="7"/>
  <c r="B714" i="7" s="1"/>
  <c r="D713" i="7"/>
  <c r="C713" i="7"/>
  <c r="B713" i="7"/>
  <c r="D712" i="7"/>
  <c r="C712" i="7"/>
  <c r="B712" i="7" s="1"/>
  <c r="D711" i="7"/>
  <c r="C711" i="7"/>
  <c r="B711" i="7"/>
  <c r="D710" i="7"/>
  <c r="C710" i="7"/>
  <c r="B710" i="7" s="1"/>
  <c r="D709" i="7"/>
  <c r="C709" i="7"/>
  <c r="B709" i="7"/>
  <c r="D708" i="7"/>
  <c r="C708" i="7"/>
  <c r="B708" i="7" s="1"/>
  <c r="D707" i="7"/>
  <c r="C707" i="7"/>
  <c r="B707" i="7"/>
  <c r="D706" i="7"/>
  <c r="C706" i="7"/>
  <c r="B706" i="7" s="1"/>
  <c r="D705" i="7"/>
  <c r="C705" i="7"/>
  <c r="B705" i="7"/>
  <c r="D704" i="7"/>
  <c r="C704" i="7"/>
  <c r="B704" i="7" s="1"/>
  <c r="D703" i="7"/>
  <c r="C703" i="7"/>
  <c r="B703" i="7"/>
  <c r="D702" i="7"/>
  <c r="C702" i="7"/>
  <c r="B702" i="7" s="1"/>
  <c r="D701" i="7"/>
  <c r="C701" i="7"/>
  <c r="B701" i="7"/>
  <c r="D700" i="7"/>
  <c r="C700" i="7"/>
  <c r="B700" i="7" s="1"/>
  <c r="D699" i="7"/>
  <c r="C699" i="7"/>
  <c r="B699" i="7"/>
  <c r="D698" i="7"/>
  <c r="C698" i="7"/>
  <c r="B698" i="7" s="1"/>
  <c r="D697" i="7"/>
  <c r="C697" i="7"/>
  <c r="B697" i="7"/>
  <c r="D696" i="7"/>
  <c r="C696" i="7"/>
  <c r="B696" i="7" s="1"/>
  <c r="D695" i="7"/>
  <c r="C695" i="7"/>
  <c r="B695" i="7"/>
  <c r="D694" i="7"/>
  <c r="C694" i="7"/>
  <c r="B694" i="7" s="1"/>
  <c r="D693" i="7"/>
  <c r="C693" i="7"/>
  <c r="B693" i="7"/>
  <c r="D692" i="7"/>
  <c r="C692" i="7"/>
  <c r="B692" i="7" s="1"/>
  <c r="D691" i="7"/>
  <c r="C691" i="7"/>
  <c r="B691" i="7"/>
  <c r="D690" i="7"/>
  <c r="C690" i="7"/>
  <c r="B690" i="7" s="1"/>
  <c r="D689" i="7"/>
  <c r="C689" i="7"/>
  <c r="B689" i="7"/>
  <c r="D688" i="7"/>
  <c r="C688" i="7"/>
  <c r="B688" i="7" s="1"/>
  <c r="D687" i="7"/>
  <c r="C687" i="7"/>
  <c r="B687" i="7"/>
  <c r="D686" i="7"/>
  <c r="C686" i="7"/>
  <c r="B686" i="7" s="1"/>
  <c r="D685" i="7"/>
  <c r="C685" i="7"/>
  <c r="B685" i="7"/>
  <c r="D684" i="7"/>
  <c r="C684" i="7"/>
  <c r="B684" i="7" s="1"/>
  <c r="D683" i="7"/>
  <c r="C683" i="7"/>
  <c r="B683" i="7"/>
  <c r="D682" i="7"/>
  <c r="C682" i="7"/>
  <c r="B682" i="7" s="1"/>
  <c r="D681" i="7"/>
  <c r="C681" i="7"/>
  <c r="B681" i="7"/>
  <c r="D680" i="7"/>
  <c r="C680" i="7"/>
  <c r="B680" i="7" s="1"/>
  <c r="D679" i="7"/>
  <c r="C679" i="7"/>
  <c r="B679" i="7"/>
  <c r="D678" i="7"/>
  <c r="C678" i="7"/>
  <c r="B678" i="7" s="1"/>
  <c r="D677" i="7"/>
  <c r="C677" i="7"/>
  <c r="B677" i="7"/>
  <c r="D676" i="7"/>
  <c r="C676" i="7"/>
  <c r="B676" i="7" s="1"/>
  <c r="D675" i="7"/>
  <c r="C675" i="7"/>
  <c r="B675" i="7"/>
  <c r="D674" i="7"/>
  <c r="C674" i="7"/>
  <c r="B674" i="7" s="1"/>
  <c r="D673" i="7"/>
  <c r="C673" i="7"/>
  <c r="B673" i="7"/>
  <c r="D672" i="7"/>
  <c r="C672" i="7"/>
  <c r="B672" i="7" s="1"/>
  <c r="D671" i="7"/>
  <c r="C671" i="7"/>
  <c r="B671" i="7"/>
  <c r="D670" i="7"/>
  <c r="C670" i="7"/>
  <c r="B670" i="7" s="1"/>
  <c r="D669" i="7"/>
  <c r="C669" i="7"/>
  <c r="B669" i="7"/>
  <c r="D668" i="7"/>
  <c r="C668" i="7"/>
  <c r="B668" i="7" s="1"/>
  <c r="D667" i="7"/>
  <c r="C667" i="7"/>
  <c r="B667" i="7"/>
  <c r="D666" i="7"/>
  <c r="C666" i="7"/>
  <c r="B666" i="7" s="1"/>
  <c r="D665" i="7"/>
  <c r="C665" i="7"/>
  <c r="B665" i="7"/>
  <c r="D664" i="7"/>
  <c r="C664" i="7"/>
  <c r="B664" i="7" s="1"/>
  <c r="D663" i="7"/>
  <c r="C663" i="7"/>
  <c r="B663" i="7"/>
  <c r="D662" i="7"/>
  <c r="C662" i="7"/>
  <c r="B662" i="7" s="1"/>
  <c r="D661" i="7"/>
  <c r="C661" i="7"/>
  <c r="B661" i="7"/>
  <c r="D660" i="7"/>
  <c r="C660" i="7"/>
  <c r="B660" i="7" s="1"/>
  <c r="D659" i="7"/>
  <c r="C659" i="7"/>
  <c r="B659" i="7"/>
  <c r="D658" i="7"/>
  <c r="C658" i="7"/>
  <c r="B658" i="7" s="1"/>
  <c r="D657" i="7"/>
  <c r="C657" i="7"/>
  <c r="B657" i="7"/>
  <c r="D656" i="7"/>
  <c r="C656" i="7"/>
  <c r="B656" i="7" s="1"/>
  <c r="D655" i="7"/>
  <c r="C655" i="7"/>
  <c r="B655" i="7"/>
  <c r="D654" i="7"/>
  <c r="C654" i="7"/>
  <c r="B654" i="7" s="1"/>
  <c r="D653" i="7"/>
  <c r="C653" i="7"/>
  <c r="B653" i="7"/>
  <c r="D652" i="7"/>
  <c r="C652" i="7"/>
  <c r="B652" i="7" s="1"/>
  <c r="D651" i="7"/>
  <c r="C651" i="7"/>
  <c r="B651" i="7"/>
  <c r="D650" i="7"/>
  <c r="C650" i="7"/>
  <c r="B650" i="7" s="1"/>
  <c r="D649" i="7"/>
  <c r="C649" i="7"/>
  <c r="B649" i="7"/>
  <c r="D648" i="7"/>
  <c r="C648" i="7"/>
  <c r="B648" i="7" s="1"/>
  <c r="D647" i="7"/>
  <c r="C647" i="7"/>
  <c r="B647" i="7"/>
  <c r="D646" i="7"/>
  <c r="C646" i="7"/>
  <c r="B646" i="7" s="1"/>
  <c r="D645" i="7"/>
  <c r="C645" i="7"/>
  <c r="B645" i="7"/>
  <c r="D644" i="7"/>
  <c r="C644" i="7"/>
  <c r="B644" i="7" s="1"/>
  <c r="D643" i="7"/>
  <c r="C643" i="7"/>
  <c r="B643" i="7"/>
  <c r="D642" i="7"/>
  <c r="C642" i="7"/>
  <c r="B642" i="7" s="1"/>
  <c r="D641" i="7"/>
  <c r="C641" i="7"/>
  <c r="B641" i="7"/>
  <c r="D640" i="7"/>
  <c r="C640" i="7"/>
  <c r="B640" i="7" s="1"/>
  <c r="D639" i="7"/>
  <c r="C639" i="7"/>
  <c r="B639" i="7"/>
  <c r="D638" i="7"/>
  <c r="C638" i="7"/>
  <c r="B638" i="7" s="1"/>
  <c r="D637" i="7"/>
  <c r="C637" i="7"/>
  <c r="B637" i="7"/>
  <c r="D636" i="7"/>
  <c r="C636" i="7"/>
  <c r="B636" i="7" s="1"/>
  <c r="D635" i="7"/>
  <c r="C635" i="7"/>
  <c r="B635" i="7"/>
  <c r="D634" i="7"/>
  <c r="C634" i="7"/>
  <c r="B634" i="7" s="1"/>
  <c r="D633" i="7"/>
  <c r="C633" i="7"/>
  <c r="B633" i="7"/>
  <c r="D632" i="7"/>
  <c r="C632" i="7"/>
  <c r="B632" i="7" s="1"/>
  <c r="D631" i="7"/>
  <c r="C631" i="7"/>
  <c r="B631" i="7"/>
  <c r="D630" i="7"/>
  <c r="C630" i="7"/>
  <c r="B630" i="7" s="1"/>
  <c r="D629" i="7"/>
  <c r="C629" i="7"/>
  <c r="B629" i="7"/>
  <c r="D628" i="7"/>
  <c r="C628" i="7"/>
  <c r="B628" i="7" s="1"/>
  <c r="D627" i="7"/>
  <c r="C627" i="7"/>
  <c r="B627" i="7"/>
  <c r="D626" i="7"/>
  <c r="C626" i="7"/>
  <c r="B626" i="7" s="1"/>
  <c r="D625" i="7"/>
  <c r="C625" i="7"/>
  <c r="B625" i="7"/>
  <c r="D624" i="7"/>
  <c r="C624" i="7"/>
  <c r="B624" i="7" s="1"/>
  <c r="D623" i="7"/>
  <c r="C623" i="7"/>
  <c r="B623" i="7"/>
  <c r="D622" i="7"/>
  <c r="C622" i="7"/>
  <c r="B622" i="7" s="1"/>
  <c r="D621" i="7"/>
  <c r="C621" i="7"/>
  <c r="B621" i="7"/>
  <c r="D620" i="7"/>
  <c r="C620" i="7"/>
  <c r="B620" i="7" s="1"/>
  <c r="D619" i="7"/>
  <c r="C619" i="7"/>
  <c r="B619" i="7"/>
  <c r="D618" i="7"/>
  <c r="C618" i="7"/>
  <c r="B618" i="7" s="1"/>
  <c r="D617" i="7"/>
  <c r="C617" i="7"/>
  <c r="B617" i="7"/>
  <c r="D616" i="7"/>
  <c r="C616" i="7"/>
  <c r="B616" i="7" s="1"/>
  <c r="D615" i="7"/>
  <c r="C615" i="7"/>
  <c r="B615" i="7"/>
  <c r="D614" i="7"/>
  <c r="C614" i="7"/>
  <c r="B614" i="7" s="1"/>
  <c r="D613" i="7"/>
  <c r="C613" i="7"/>
  <c r="B613" i="7"/>
  <c r="D612" i="7"/>
  <c r="C612" i="7"/>
  <c r="B612" i="7" s="1"/>
  <c r="D611" i="7"/>
  <c r="C611" i="7"/>
  <c r="B611" i="7"/>
  <c r="D610" i="7"/>
  <c r="C610" i="7"/>
  <c r="B610" i="7" s="1"/>
  <c r="D609" i="7"/>
  <c r="C609" i="7"/>
  <c r="B609" i="7"/>
  <c r="D608" i="7"/>
  <c r="C608" i="7"/>
  <c r="B608" i="7" s="1"/>
  <c r="D607" i="7"/>
  <c r="C607" i="7"/>
  <c r="B607" i="7"/>
  <c r="D606" i="7"/>
  <c r="C606" i="7"/>
  <c r="B606" i="7" s="1"/>
  <c r="D605" i="7"/>
  <c r="C605" i="7"/>
  <c r="B605" i="7"/>
  <c r="D604" i="7"/>
  <c r="C604" i="7"/>
  <c r="B604" i="7" s="1"/>
  <c r="D603" i="7"/>
  <c r="C603" i="7"/>
  <c r="B603" i="7"/>
  <c r="D602" i="7"/>
  <c r="C602" i="7"/>
  <c r="B602" i="7" s="1"/>
  <c r="D601" i="7"/>
  <c r="C601" i="7"/>
  <c r="B601" i="7"/>
  <c r="D600" i="7"/>
  <c r="C600" i="7"/>
  <c r="B600" i="7" s="1"/>
  <c r="D599" i="7"/>
  <c r="C599" i="7"/>
  <c r="B599" i="7"/>
  <c r="D598" i="7"/>
  <c r="C598" i="7"/>
  <c r="B598" i="7" s="1"/>
  <c r="D597" i="7"/>
  <c r="C597" i="7"/>
  <c r="B597" i="7"/>
  <c r="D596" i="7"/>
  <c r="C596" i="7"/>
  <c r="B596" i="7" s="1"/>
  <c r="D595" i="7"/>
  <c r="C595" i="7"/>
  <c r="B595" i="7"/>
  <c r="D594" i="7"/>
  <c r="C594" i="7"/>
  <c r="B594" i="7" s="1"/>
  <c r="D593" i="7"/>
  <c r="C593" i="7"/>
  <c r="B593" i="7"/>
  <c r="D592" i="7"/>
  <c r="C592" i="7"/>
  <c r="B592" i="7" s="1"/>
  <c r="D591" i="7"/>
  <c r="C591" i="7"/>
  <c r="B591" i="7"/>
  <c r="D590" i="7"/>
  <c r="C590" i="7"/>
  <c r="B590" i="7" s="1"/>
  <c r="D589" i="7"/>
  <c r="C589" i="7"/>
  <c r="B589" i="7"/>
  <c r="D588" i="7"/>
  <c r="C588" i="7"/>
  <c r="B588" i="7" s="1"/>
  <c r="D587" i="7"/>
  <c r="C587" i="7"/>
  <c r="B587" i="7"/>
  <c r="D586" i="7"/>
  <c r="C586" i="7"/>
  <c r="B586" i="7" s="1"/>
  <c r="D585" i="7"/>
  <c r="C585" i="7"/>
  <c r="B585" i="7"/>
  <c r="D584" i="7"/>
  <c r="C584" i="7"/>
  <c r="B584" i="7" s="1"/>
  <c r="D583" i="7"/>
  <c r="C583" i="7"/>
  <c r="B583" i="7"/>
  <c r="D582" i="7"/>
  <c r="C582" i="7"/>
  <c r="B582" i="7" s="1"/>
  <c r="D581" i="7"/>
  <c r="C581" i="7"/>
  <c r="B581" i="7"/>
  <c r="D580" i="7"/>
  <c r="C580" i="7"/>
  <c r="B580" i="7" s="1"/>
  <c r="D579" i="7"/>
  <c r="C579" i="7"/>
  <c r="B579" i="7"/>
  <c r="D578" i="7"/>
  <c r="C578" i="7"/>
  <c r="B578" i="7" s="1"/>
  <c r="D577" i="7"/>
  <c r="C577" i="7"/>
  <c r="B577" i="7"/>
  <c r="D576" i="7"/>
  <c r="C576" i="7"/>
  <c r="B576" i="7" s="1"/>
  <c r="D575" i="7"/>
  <c r="C575" i="7"/>
  <c r="B575" i="7"/>
  <c r="D574" i="7"/>
  <c r="C574" i="7"/>
  <c r="B574" i="7" s="1"/>
  <c r="D573" i="7"/>
  <c r="C573" i="7"/>
  <c r="B573" i="7"/>
  <c r="D572" i="7"/>
  <c r="C572" i="7"/>
  <c r="B572" i="7" s="1"/>
  <c r="D571" i="7"/>
  <c r="C571" i="7"/>
  <c r="B571" i="7"/>
  <c r="D570" i="7"/>
  <c r="C570" i="7"/>
  <c r="B570" i="7" s="1"/>
  <c r="D569" i="7"/>
  <c r="C569" i="7"/>
  <c r="B569" i="7"/>
  <c r="D568" i="7"/>
  <c r="C568" i="7"/>
  <c r="B568" i="7" s="1"/>
  <c r="D567" i="7"/>
  <c r="C567" i="7"/>
  <c r="B567" i="7"/>
  <c r="D566" i="7"/>
  <c r="C566" i="7"/>
  <c r="B566" i="7" s="1"/>
  <c r="D565" i="7"/>
  <c r="C565" i="7"/>
  <c r="B565" i="7"/>
  <c r="D564" i="7"/>
  <c r="C564" i="7"/>
  <c r="B564" i="7" s="1"/>
  <c r="D563" i="7"/>
  <c r="C563" i="7"/>
  <c r="B563" i="7"/>
  <c r="D562" i="7"/>
  <c r="C562" i="7"/>
  <c r="B562" i="7" s="1"/>
  <c r="D561" i="7"/>
  <c r="C561" i="7"/>
  <c r="B561" i="7"/>
  <c r="D560" i="7"/>
  <c r="C560" i="7"/>
  <c r="B560" i="7" s="1"/>
  <c r="D559" i="7"/>
  <c r="C559" i="7"/>
  <c r="B559" i="7"/>
  <c r="D558" i="7"/>
  <c r="C558" i="7"/>
  <c r="B558" i="7" s="1"/>
  <c r="D557" i="7"/>
  <c r="C557" i="7"/>
  <c r="B557" i="7"/>
  <c r="D556" i="7"/>
  <c r="C556" i="7"/>
  <c r="B556" i="7" s="1"/>
  <c r="D555" i="7"/>
  <c r="C555" i="7"/>
  <c r="B555" i="7"/>
  <c r="D554" i="7"/>
  <c r="C554" i="7"/>
  <c r="B554" i="7" s="1"/>
  <c r="D553" i="7"/>
  <c r="C553" i="7"/>
  <c r="B553" i="7"/>
  <c r="D552" i="7"/>
  <c r="C552" i="7"/>
  <c r="B552" i="7" s="1"/>
  <c r="D551" i="7"/>
  <c r="C551" i="7"/>
  <c r="B551" i="7"/>
  <c r="D550" i="7"/>
  <c r="C550" i="7"/>
  <c r="B550" i="7" s="1"/>
  <c r="D549" i="7"/>
  <c r="C549" i="7"/>
  <c r="B549" i="7"/>
  <c r="D548" i="7"/>
  <c r="C548" i="7"/>
  <c r="B548" i="7" s="1"/>
  <c r="D547" i="7"/>
  <c r="C547" i="7"/>
  <c r="B547" i="7"/>
  <c r="D546" i="7"/>
  <c r="C546" i="7"/>
  <c r="B546" i="7" s="1"/>
  <c r="D545" i="7"/>
  <c r="C545" i="7"/>
  <c r="B545" i="7"/>
  <c r="D544" i="7"/>
  <c r="C544" i="7"/>
  <c r="B544" i="7" s="1"/>
  <c r="D543" i="7"/>
  <c r="C543" i="7"/>
  <c r="B543" i="7"/>
  <c r="D542" i="7"/>
  <c r="C542" i="7"/>
  <c r="B542" i="7" s="1"/>
  <c r="D541" i="7"/>
  <c r="C541" i="7"/>
  <c r="B541" i="7"/>
  <c r="D540" i="7"/>
  <c r="C540" i="7"/>
  <c r="B540" i="7" s="1"/>
  <c r="D539" i="7"/>
  <c r="C539" i="7"/>
  <c r="B539" i="7"/>
  <c r="D538" i="7"/>
  <c r="C538" i="7"/>
  <c r="B538" i="7" s="1"/>
  <c r="D537" i="7"/>
  <c r="C537" i="7"/>
  <c r="B537" i="7"/>
  <c r="D536" i="7"/>
  <c r="C536" i="7"/>
  <c r="B536" i="7" s="1"/>
  <c r="D535" i="7"/>
  <c r="C535" i="7"/>
  <c r="B535" i="7"/>
  <c r="D534" i="7"/>
  <c r="C534" i="7"/>
  <c r="B534" i="7" s="1"/>
  <c r="D533" i="7"/>
  <c r="C533" i="7"/>
  <c r="B533" i="7"/>
  <c r="D532" i="7"/>
  <c r="C532" i="7"/>
  <c r="B532" i="7" s="1"/>
  <c r="D531" i="7"/>
  <c r="C531" i="7"/>
  <c r="B531" i="7"/>
  <c r="D530" i="7"/>
  <c r="C530" i="7"/>
  <c r="B530" i="7" s="1"/>
  <c r="D529" i="7"/>
  <c r="C529" i="7"/>
  <c r="B529" i="7"/>
  <c r="D528" i="7"/>
  <c r="C528" i="7"/>
  <c r="B528" i="7" s="1"/>
  <c r="D527" i="7"/>
  <c r="C527" i="7"/>
  <c r="B527" i="7"/>
  <c r="D526" i="7"/>
  <c r="C526" i="7"/>
  <c r="B526" i="7" s="1"/>
  <c r="D525" i="7"/>
  <c r="C525" i="7"/>
  <c r="B525" i="7"/>
  <c r="D524" i="7"/>
  <c r="C524" i="7"/>
  <c r="B524" i="7" s="1"/>
  <c r="D523" i="7"/>
  <c r="C523" i="7"/>
  <c r="B523" i="7"/>
  <c r="D522" i="7"/>
  <c r="C522" i="7"/>
  <c r="B522" i="7" s="1"/>
  <c r="D521" i="7"/>
  <c r="C521" i="7"/>
  <c r="B521" i="7"/>
  <c r="D520" i="7"/>
  <c r="C520" i="7"/>
  <c r="B520" i="7" s="1"/>
  <c r="D519" i="7"/>
  <c r="C519" i="7"/>
  <c r="B519" i="7"/>
  <c r="D518" i="7"/>
  <c r="C518" i="7"/>
  <c r="B518" i="7" s="1"/>
  <c r="D517" i="7"/>
  <c r="C517" i="7"/>
  <c r="B517" i="7"/>
  <c r="D516" i="7"/>
  <c r="C516" i="7"/>
  <c r="B516" i="7" s="1"/>
  <c r="D515" i="7"/>
  <c r="C515" i="7"/>
  <c r="B515" i="7"/>
  <c r="D514" i="7"/>
  <c r="C514" i="7"/>
  <c r="B514" i="7" s="1"/>
  <c r="D513" i="7"/>
  <c r="C513" i="7"/>
  <c r="B513" i="7"/>
  <c r="D512" i="7"/>
  <c r="C512" i="7"/>
  <c r="B512" i="7" s="1"/>
  <c r="D511" i="7"/>
  <c r="C511" i="7"/>
  <c r="B511" i="7"/>
  <c r="D510" i="7"/>
  <c r="C510" i="7"/>
  <c r="B510" i="7" s="1"/>
  <c r="D509" i="7"/>
  <c r="C509" i="7"/>
  <c r="B509" i="7"/>
  <c r="D508" i="7"/>
  <c r="C508" i="7"/>
  <c r="B508" i="7" s="1"/>
  <c r="D507" i="7"/>
  <c r="C507" i="7"/>
  <c r="B507" i="7"/>
  <c r="D506" i="7"/>
  <c r="C506" i="7"/>
  <c r="B506" i="7" s="1"/>
  <c r="D505" i="7"/>
  <c r="C505" i="7"/>
  <c r="B505" i="7"/>
  <c r="D504" i="7"/>
  <c r="C504" i="7"/>
  <c r="B504" i="7" s="1"/>
  <c r="D503" i="7"/>
  <c r="C503" i="7"/>
  <c r="B503" i="7"/>
  <c r="D502" i="7"/>
  <c r="C502" i="7"/>
  <c r="B502" i="7" s="1"/>
  <c r="D501" i="7"/>
  <c r="C501" i="7"/>
  <c r="B501" i="7"/>
  <c r="D500" i="7"/>
  <c r="C500" i="7"/>
  <c r="B500" i="7" s="1"/>
  <c r="D499" i="7"/>
  <c r="C499" i="7"/>
  <c r="B499" i="7"/>
  <c r="D498" i="7"/>
  <c r="C498" i="7"/>
  <c r="B498" i="7" s="1"/>
  <c r="D497" i="7"/>
  <c r="C497" i="7"/>
  <c r="B497" i="7"/>
  <c r="D496" i="7"/>
  <c r="C496" i="7"/>
  <c r="B496" i="7" s="1"/>
  <c r="D495" i="7"/>
  <c r="C495" i="7"/>
  <c r="B495" i="7"/>
  <c r="D494" i="7"/>
  <c r="C494" i="7"/>
  <c r="B494" i="7" s="1"/>
  <c r="D493" i="7"/>
  <c r="C493" i="7"/>
  <c r="B493" i="7"/>
  <c r="D492" i="7"/>
  <c r="C492" i="7"/>
  <c r="B492" i="7" s="1"/>
  <c r="D491" i="7"/>
  <c r="C491" i="7"/>
  <c r="B491" i="7"/>
  <c r="D490" i="7"/>
  <c r="C490" i="7"/>
  <c r="B490" i="7" s="1"/>
  <c r="D489" i="7"/>
  <c r="C489" i="7"/>
  <c r="B489" i="7"/>
  <c r="D488" i="7"/>
  <c r="C488" i="7"/>
  <c r="B488" i="7" s="1"/>
  <c r="D487" i="7"/>
  <c r="C487" i="7"/>
  <c r="B487" i="7"/>
  <c r="D486" i="7"/>
  <c r="C486" i="7"/>
  <c r="B486" i="7" s="1"/>
  <c r="D485" i="7"/>
  <c r="C485" i="7"/>
  <c r="B485" i="7"/>
  <c r="D484" i="7"/>
  <c r="C484" i="7"/>
  <c r="B484" i="7" s="1"/>
  <c r="D483" i="7"/>
  <c r="C483" i="7"/>
  <c r="B483" i="7"/>
  <c r="D482" i="7"/>
  <c r="C482" i="7"/>
  <c r="B482" i="7" s="1"/>
  <c r="D481" i="7"/>
  <c r="C481" i="7"/>
  <c r="B481" i="7"/>
  <c r="D480" i="7"/>
  <c r="C480" i="7"/>
  <c r="B480" i="7" s="1"/>
  <c r="D479" i="7"/>
  <c r="C479" i="7"/>
  <c r="B479" i="7"/>
  <c r="D478" i="7"/>
  <c r="C478" i="7"/>
  <c r="B478" i="7" s="1"/>
  <c r="D477" i="7"/>
  <c r="C477" i="7"/>
  <c r="B477" i="7"/>
  <c r="D476" i="7"/>
  <c r="C476" i="7"/>
  <c r="B476" i="7" s="1"/>
  <c r="D475" i="7"/>
  <c r="C475" i="7"/>
  <c r="B475" i="7"/>
  <c r="D474" i="7"/>
  <c r="C474" i="7"/>
  <c r="B474" i="7" s="1"/>
  <c r="D473" i="7"/>
  <c r="C473" i="7"/>
  <c r="B473" i="7"/>
  <c r="D472" i="7"/>
  <c r="C472" i="7"/>
  <c r="B472" i="7" s="1"/>
  <c r="D471" i="7"/>
  <c r="C471" i="7"/>
  <c r="B471" i="7"/>
  <c r="D470" i="7"/>
  <c r="C470" i="7"/>
  <c r="B470" i="7" s="1"/>
  <c r="D469" i="7"/>
  <c r="C469" i="7"/>
  <c r="B469" i="7"/>
  <c r="D468" i="7"/>
  <c r="C468" i="7"/>
  <c r="B468" i="7" s="1"/>
  <c r="D467" i="7"/>
  <c r="C467" i="7"/>
  <c r="B467" i="7"/>
  <c r="D466" i="7"/>
  <c r="C466" i="7"/>
  <c r="B466" i="7" s="1"/>
  <c r="D465" i="7"/>
  <c r="C465" i="7"/>
  <c r="B465" i="7"/>
  <c r="D464" i="7"/>
  <c r="C464" i="7"/>
  <c r="B464" i="7" s="1"/>
  <c r="D463" i="7"/>
  <c r="C463" i="7"/>
  <c r="B463" i="7"/>
  <c r="D462" i="7"/>
  <c r="C462" i="7"/>
  <c r="B462" i="7" s="1"/>
  <c r="D461" i="7"/>
  <c r="C461" i="7"/>
  <c r="B461" i="7"/>
  <c r="D460" i="7"/>
  <c r="C460" i="7"/>
  <c r="B460" i="7" s="1"/>
  <c r="D459" i="7"/>
  <c r="C459" i="7"/>
  <c r="B459" i="7"/>
  <c r="D458" i="7"/>
  <c r="C458" i="7"/>
  <c r="B458" i="7" s="1"/>
  <c r="D457" i="7"/>
  <c r="C457" i="7"/>
  <c r="B457" i="7"/>
  <c r="D456" i="7"/>
  <c r="C456" i="7"/>
  <c r="B456" i="7" s="1"/>
  <c r="D455" i="7"/>
  <c r="C455" i="7"/>
  <c r="B455" i="7"/>
  <c r="D454" i="7"/>
  <c r="C454" i="7"/>
  <c r="B454" i="7" s="1"/>
  <c r="D453" i="7"/>
  <c r="C453" i="7"/>
  <c r="B453" i="7"/>
  <c r="D452" i="7"/>
  <c r="C452" i="7"/>
  <c r="B452" i="7" s="1"/>
  <c r="D451" i="7"/>
  <c r="C451" i="7"/>
  <c r="B451" i="7"/>
  <c r="D450" i="7"/>
  <c r="C450" i="7"/>
  <c r="B450" i="7" s="1"/>
  <c r="D449" i="7"/>
  <c r="C449" i="7"/>
  <c r="B449" i="7"/>
  <c r="D448" i="7"/>
  <c r="C448" i="7"/>
  <c r="B448" i="7" s="1"/>
  <c r="D447" i="7"/>
  <c r="C447" i="7"/>
  <c r="B447" i="7"/>
  <c r="D446" i="7"/>
  <c r="C446" i="7"/>
  <c r="B446" i="7" s="1"/>
  <c r="D445" i="7"/>
  <c r="C445" i="7"/>
  <c r="B445" i="7"/>
  <c r="D444" i="7"/>
  <c r="C444" i="7"/>
  <c r="B444" i="7" s="1"/>
  <c r="D443" i="7"/>
  <c r="C443" i="7"/>
  <c r="B443" i="7"/>
  <c r="D442" i="7"/>
  <c r="C442" i="7"/>
  <c r="B442" i="7" s="1"/>
  <c r="D441" i="7"/>
  <c r="C441" i="7"/>
  <c r="B441" i="7"/>
  <c r="D440" i="7"/>
  <c r="C440" i="7"/>
  <c r="B440" i="7" s="1"/>
  <c r="D439" i="7"/>
  <c r="C439" i="7"/>
  <c r="B439" i="7"/>
  <c r="D438" i="7"/>
  <c r="C438" i="7"/>
  <c r="B438" i="7" s="1"/>
  <c r="D437" i="7"/>
  <c r="C437" i="7"/>
  <c r="B437" i="7"/>
  <c r="D436" i="7"/>
  <c r="C436" i="7"/>
  <c r="B436" i="7" s="1"/>
  <c r="D435" i="7"/>
  <c r="C435" i="7"/>
  <c r="B435" i="7"/>
  <c r="D434" i="7"/>
  <c r="C434" i="7"/>
  <c r="B434" i="7" s="1"/>
  <c r="D433" i="7"/>
  <c r="C433" i="7"/>
  <c r="B433" i="7"/>
  <c r="D432" i="7"/>
  <c r="C432" i="7"/>
  <c r="B432" i="7" s="1"/>
  <c r="D431" i="7"/>
  <c r="C431" i="7"/>
  <c r="B431" i="7"/>
  <c r="D430" i="7"/>
  <c r="C430" i="7"/>
  <c r="B430" i="7" s="1"/>
  <c r="D429" i="7"/>
  <c r="C429" i="7"/>
  <c r="B429" i="7"/>
  <c r="D428" i="7"/>
  <c r="C428" i="7"/>
  <c r="B428" i="7" s="1"/>
  <c r="D427" i="7"/>
  <c r="C427" i="7"/>
  <c r="B427" i="7"/>
  <c r="D426" i="7"/>
  <c r="C426" i="7"/>
  <c r="B426" i="7" s="1"/>
  <c r="D425" i="7"/>
  <c r="C425" i="7"/>
  <c r="B425" i="7"/>
  <c r="D424" i="7"/>
  <c r="C424" i="7"/>
  <c r="B424" i="7" s="1"/>
  <c r="D423" i="7"/>
  <c r="C423" i="7"/>
  <c r="B423" i="7"/>
  <c r="D422" i="7"/>
  <c r="C422" i="7"/>
  <c r="B422" i="7" s="1"/>
  <c r="D421" i="7"/>
  <c r="C421" i="7"/>
  <c r="B421" i="7"/>
  <c r="D420" i="7"/>
  <c r="C420" i="7"/>
  <c r="B420" i="7" s="1"/>
  <c r="D419" i="7"/>
  <c r="C419" i="7"/>
  <c r="B419" i="7"/>
  <c r="D418" i="7"/>
  <c r="C418" i="7"/>
  <c r="B418" i="7" s="1"/>
  <c r="D417" i="7"/>
  <c r="C417" i="7"/>
  <c r="B417" i="7"/>
  <c r="D416" i="7"/>
  <c r="C416" i="7"/>
  <c r="B416" i="7" s="1"/>
  <c r="D415" i="7"/>
  <c r="C415" i="7"/>
  <c r="B415" i="7"/>
  <c r="D414" i="7"/>
  <c r="C414" i="7"/>
  <c r="B414" i="7" s="1"/>
  <c r="D413" i="7"/>
  <c r="C413" i="7"/>
  <c r="B413" i="7"/>
  <c r="D412" i="7"/>
  <c r="C412" i="7"/>
  <c r="B412" i="7" s="1"/>
  <c r="D411" i="7"/>
  <c r="C411" i="7"/>
  <c r="B411" i="7"/>
  <c r="D410" i="7"/>
  <c r="C410" i="7"/>
  <c r="B410" i="7" s="1"/>
  <c r="D409" i="7"/>
  <c r="C409" i="7"/>
  <c r="B409" i="7"/>
  <c r="D408" i="7"/>
  <c r="C408" i="7"/>
  <c r="B408" i="7" s="1"/>
  <c r="D407" i="7"/>
  <c r="C407" i="7"/>
  <c r="B407" i="7"/>
  <c r="D406" i="7"/>
  <c r="C406" i="7"/>
  <c r="B406" i="7" s="1"/>
  <c r="D405" i="7"/>
  <c r="C405" i="7"/>
  <c r="B405" i="7"/>
  <c r="D404" i="7"/>
  <c r="C404" i="7"/>
  <c r="B404" i="7" s="1"/>
  <c r="D403" i="7"/>
  <c r="C403" i="7"/>
  <c r="B403" i="7"/>
  <c r="D402" i="7"/>
  <c r="C402" i="7"/>
  <c r="B402" i="7" s="1"/>
  <c r="D401" i="7"/>
  <c r="C401" i="7"/>
  <c r="B401" i="7"/>
  <c r="D400" i="7"/>
  <c r="C400" i="7"/>
  <c r="B400" i="7" s="1"/>
  <c r="D399" i="7"/>
  <c r="C399" i="7"/>
  <c r="B399" i="7"/>
  <c r="D398" i="7"/>
  <c r="C398" i="7"/>
  <c r="B398" i="7" s="1"/>
  <c r="D397" i="7"/>
  <c r="C397" i="7"/>
  <c r="B397" i="7"/>
  <c r="D396" i="7"/>
  <c r="C396" i="7"/>
  <c r="B396" i="7" s="1"/>
  <c r="D395" i="7"/>
  <c r="C395" i="7"/>
  <c r="B395" i="7"/>
  <c r="D394" i="7"/>
  <c r="C394" i="7"/>
  <c r="B394" i="7" s="1"/>
  <c r="D393" i="7"/>
  <c r="C393" i="7"/>
  <c r="B393" i="7"/>
  <c r="D392" i="7"/>
  <c r="C392" i="7"/>
  <c r="B392" i="7" s="1"/>
  <c r="D391" i="7"/>
  <c r="C391" i="7"/>
  <c r="B391" i="7"/>
  <c r="D390" i="7"/>
  <c r="C390" i="7"/>
  <c r="B390" i="7" s="1"/>
  <c r="D389" i="7"/>
  <c r="C389" i="7"/>
  <c r="B389" i="7"/>
  <c r="D388" i="7"/>
  <c r="C388" i="7"/>
  <c r="B388" i="7" s="1"/>
  <c r="D387" i="7"/>
  <c r="C387" i="7"/>
  <c r="B387" i="7"/>
  <c r="D386" i="7"/>
  <c r="C386" i="7"/>
  <c r="B386" i="7" s="1"/>
  <c r="D385" i="7"/>
  <c r="C385" i="7"/>
  <c r="B385" i="7"/>
  <c r="D384" i="7"/>
  <c r="C384" i="7"/>
  <c r="B384" i="7" s="1"/>
  <c r="D383" i="7"/>
  <c r="C383" i="7"/>
  <c r="B383" i="7"/>
  <c r="D382" i="7"/>
  <c r="C382" i="7"/>
  <c r="B382" i="7" s="1"/>
  <c r="D381" i="7"/>
  <c r="C381" i="7"/>
  <c r="B381" i="7"/>
  <c r="D380" i="7"/>
  <c r="C380" i="7"/>
  <c r="B380" i="7" s="1"/>
  <c r="D379" i="7"/>
  <c r="C379" i="7"/>
  <c r="B379" i="7"/>
  <c r="D378" i="7"/>
  <c r="C378" i="7"/>
  <c r="B378" i="7" s="1"/>
  <c r="D377" i="7"/>
  <c r="C377" i="7"/>
  <c r="B377" i="7"/>
  <c r="D376" i="7"/>
  <c r="C376" i="7"/>
  <c r="B376" i="7" s="1"/>
  <c r="D375" i="7"/>
  <c r="C375" i="7"/>
  <c r="B375" i="7"/>
  <c r="D374" i="7"/>
  <c r="C374" i="7"/>
  <c r="B374" i="7" s="1"/>
  <c r="D373" i="7"/>
  <c r="C373" i="7"/>
  <c r="B373" i="7"/>
  <c r="D372" i="7"/>
  <c r="C372" i="7"/>
  <c r="B372" i="7" s="1"/>
  <c r="D371" i="7"/>
  <c r="C371" i="7"/>
  <c r="B371" i="7"/>
  <c r="D370" i="7"/>
  <c r="C370" i="7"/>
  <c r="B370" i="7" s="1"/>
  <c r="D369" i="7"/>
  <c r="C369" i="7"/>
  <c r="B369" i="7"/>
  <c r="D368" i="7"/>
  <c r="C368" i="7"/>
  <c r="B368" i="7" s="1"/>
  <c r="D367" i="7"/>
  <c r="C367" i="7"/>
  <c r="B367" i="7"/>
  <c r="D366" i="7"/>
  <c r="C366" i="7"/>
  <c r="B366" i="7" s="1"/>
  <c r="D365" i="7"/>
  <c r="C365" i="7"/>
  <c r="B365" i="7"/>
  <c r="D364" i="7"/>
  <c r="C364" i="7"/>
  <c r="B364" i="7" s="1"/>
  <c r="D363" i="7"/>
  <c r="C363" i="7"/>
  <c r="B363" i="7"/>
  <c r="D362" i="7"/>
  <c r="C362" i="7"/>
  <c r="B362" i="7" s="1"/>
  <c r="D361" i="7"/>
  <c r="C361" i="7"/>
  <c r="B361" i="7"/>
  <c r="D360" i="7"/>
  <c r="C360" i="7"/>
  <c r="B360" i="7" s="1"/>
  <c r="D359" i="7"/>
  <c r="C359" i="7"/>
  <c r="B359" i="7"/>
  <c r="D358" i="7"/>
  <c r="C358" i="7"/>
  <c r="B358" i="7" s="1"/>
  <c r="D357" i="7"/>
  <c r="C357" i="7"/>
  <c r="B357" i="7"/>
  <c r="D356" i="7"/>
  <c r="C356" i="7"/>
  <c r="B356" i="7" s="1"/>
  <c r="D355" i="7"/>
  <c r="C355" i="7"/>
  <c r="B355" i="7"/>
  <c r="D354" i="7"/>
  <c r="C354" i="7"/>
  <c r="B354" i="7" s="1"/>
  <c r="D353" i="7"/>
  <c r="C353" i="7"/>
  <c r="B353" i="7"/>
  <c r="D352" i="7"/>
  <c r="C352" i="7"/>
  <c r="B352" i="7" s="1"/>
  <c r="D351" i="7"/>
  <c r="C351" i="7"/>
  <c r="B351" i="7"/>
  <c r="D350" i="7"/>
  <c r="C350" i="7"/>
  <c r="B350" i="7" s="1"/>
  <c r="D349" i="7"/>
  <c r="C349" i="7"/>
  <c r="B349" i="7"/>
  <c r="D348" i="7"/>
  <c r="C348" i="7"/>
  <c r="B348" i="7" s="1"/>
  <c r="D347" i="7"/>
  <c r="C347" i="7"/>
  <c r="B347" i="7"/>
  <c r="D346" i="7"/>
  <c r="C346" i="7"/>
  <c r="B346" i="7" s="1"/>
  <c r="D345" i="7"/>
  <c r="C345" i="7"/>
  <c r="B345" i="7"/>
  <c r="D344" i="7"/>
  <c r="C344" i="7"/>
  <c r="B344" i="7" s="1"/>
  <c r="D343" i="7"/>
  <c r="C343" i="7"/>
  <c r="B343" i="7"/>
  <c r="D342" i="7"/>
  <c r="C342" i="7"/>
  <c r="B342" i="7" s="1"/>
  <c r="D341" i="7"/>
  <c r="C341" i="7"/>
  <c r="B341" i="7"/>
  <c r="D340" i="7"/>
  <c r="C340" i="7"/>
  <c r="B340" i="7" s="1"/>
  <c r="D339" i="7"/>
  <c r="C339" i="7"/>
  <c r="B339" i="7"/>
  <c r="D338" i="7"/>
  <c r="C338" i="7"/>
  <c r="B338" i="7" s="1"/>
  <c r="D337" i="7"/>
  <c r="C337" i="7"/>
  <c r="B337" i="7"/>
  <c r="D336" i="7"/>
  <c r="C336" i="7"/>
  <c r="B336" i="7" s="1"/>
  <c r="D335" i="7"/>
  <c r="C335" i="7"/>
  <c r="B335" i="7"/>
  <c r="D334" i="7"/>
  <c r="C334" i="7"/>
  <c r="B334" i="7" s="1"/>
  <c r="D333" i="7"/>
  <c r="C333" i="7"/>
  <c r="B333" i="7"/>
  <c r="D332" i="7"/>
  <c r="C332" i="7"/>
  <c r="B332" i="7" s="1"/>
  <c r="D331" i="7"/>
  <c r="C331" i="7"/>
  <c r="B331" i="7"/>
  <c r="D330" i="7"/>
  <c r="C330" i="7"/>
  <c r="B330" i="7" s="1"/>
  <c r="D329" i="7"/>
  <c r="C329" i="7"/>
  <c r="B329" i="7"/>
  <c r="D328" i="7"/>
  <c r="C328" i="7"/>
  <c r="B328" i="7" s="1"/>
  <c r="D327" i="7"/>
  <c r="C327" i="7"/>
  <c r="B327" i="7"/>
  <c r="D326" i="7"/>
  <c r="C326" i="7"/>
  <c r="B326" i="7" s="1"/>
  <c r="D325" i="7"/>
  <c r="C325" i="7"/>
  <c r="B325" i="7"/>
  <c r="D324" i="7"/>
  <c r="C324" i="7"/>
  <c r="B324" i="7" s="1"/>
  <c r="D323" i="7"/>
  <c r="C323" i="7"/>
  <c r="B323" i="7"/>
  <c r="D322" i="7"/>
  <c r="C322" i="7"/>
  <c r="B322" i="7" s="1"/>
  <c r="D321" i="7"/>
  <c r="C321" i="7"/>
  <c r="B321" i="7"/>
  <c r="D320" i="7"/>
  <c r="C320" i="7"/>
  <c r="B320" i="7" s="1"/>
  <c r="D319" i="7"/>
  <c r="C319" i="7"/>
  <c r="B319" i="7"/>
  <c r="D318" i="7"/>
  <c r="C318" i="7"/>
  <c r="B318" i="7" s="1"/>
  <c r="D317" i="7"/>
  <c r="C317" i="7"/>
  <c r="B317" i="7"/>
  <c r="D316" i="7"/>
  <c r="C316" i="7"/>
  <c r="B316" i="7" s="1"/>
  <c r="D315" i="7"/>
  <c r="C315" i="7"/>
  <c r="B315" i="7"/>
  <c r="D314" i="7"/>
  <c r="C314" i="7"/>
  <c r="B314" i="7" s="1"/>
  <c r="D313" i="7"/>
  <c r="C313" i="7"/>
  <c r="B313" i="7"/>
  <c r="D312" i="7"/>
  <c r="C312" i="7"/>
  <c r="B312" i="7" s="1"/>
  <c r="D311" i="7"/>
  <c r="C311" i="7"/>
  <c r="B311" i="7"/>
  <c r="D310" i="7"/>
  <c r="C310" i="7"/>
  <c r="B310" i="7" s="1"/>
  <c r="D309" i="7"/>
  <c r="C309" i="7"/>
  <c r="B309" i="7"/>
  <c r="D308" i="7"/>
  <c r="C308" i="7"/>
  <c r="B308" i="7" s="1"/>
  <c r="D307" i="7"/>
  <c r="C307" i="7"/>
  <c r="B307" i="7"/>
  <c r="D306" i="7"/>
  <c r="C306" i="7"/>
  <c r="B306" i="7" s="1"/>
  <c r="D305" i="7"/>
  <c r="C305" i="7"/>
  <c r="B305" i="7"/>
  <c r="D304" i="7"/>
  <c r="C304" i="7"/>
  <c r="B304" i="7" s="1"/>
  <c r="D303" i="7"/>
  <c r="C303" i="7"/>
  <c r="B303" i="7"/>
  <c r="D302" i="7"/>
  <c r="C302" i="7"/>
  <c r="B302" i="7" s="1"/>
  <c r="D301" i="7"/>
  <c r="C301" i="7"/>
  <c r="B301" i="7"/>
  <c r="D300" i="7"/>
  <c r="C300" i="7"/>
  <c r="B300" i="7" s="1"/>
  <c r="D299" i="7"/>
  <c r="C299" i="7"/>
  <c r="B299" i="7"/>
  <c r="D298" i="7"/>
  <c r="C298" i="7"/>
  <c r="B298" i="7" s="1"/>
  <c r="D297" i="7"/>
  <c r="C297" i="7"/>
  <c r="B297" i="7"/>
  <c r="D296" i="7"/>
  <c r="C296" i="7"/>
  <c r="B296" i="7" s="1"/>
  <c r="D295" i="7"/>
  <c r="C295" i="7"/>
  <c r="B295" i="7"/>
  <c r="D294" i="7"/>
  <c r="C294" i="7"/>
  <c r="B294" i="7" s="1"/>
  <c r="D293" i="7"/>
  <c r="C293" i="7"/>
  <c r="B293" i="7"/>
  <c r="D292" i="7"/>
  <c r="C292" i="7"/>
  <c r="B292" i="7" s="1"/>
  <c r="D291" i="7"/>
  <c r="C291" i="7"/>
  <c r="B291" i="7"/>
  <c r="D290" i="7"/>
  <c r="C290" i="7"/>
  <c r="B290" i="7" s="1"/>
  <c r="D289" i="7"/>
  <c r="C289" i="7"/>
  <c r="B289" i="7"/>
  <c r="D288" i="7"/>
  <c r="C288" i="7"/>
  <c r="B288" i="7" s="1"/>
  <c r="D287" i="7"/>
  <c r="C287" i="7"/>
  <c r="B287" i="7"/>
  <c r="D286" i="7"/>
  <c r="C286" i="7"/>
  <c r="B286" i="7" s="1"/>
  <c r="D285" i="7"/>
  <c r="C285" i="7"/>
  <c r="B285" i="7"/>
  <c r="D284" i="7"/>
  <c r="C284" i="7"/>
  <c r="B284" i="7" s="1"/>
  <c r="D283" i="7"/>
  <c r="C283" i="7"/>
  <c r="B283" i="7"/>
  <c r="D282" i="7"/>
  <c r="C282" i="7"/>
  <c r="B282" i="7" s="1"/>
  <c r="D281" i="7"/>
  <c r="C281" i="7"/>
  <c r="B281" i="7"/>
  <c r="D280" i="7"/>
  <c r="C280" i="7"/>
  <c r="B280" i="7" s="1"/>
  <c r="D279" i="7"/>
  <c r="C279" i="7"/>
  <c r="B279" i="7"/>
  <c r="D278" i="7"/>
  <c r="C278" i="7"/>
  <c r="B278" i="7" s="1"/>
  <c r="D277" i="7"/>
  <c r="C277" i="7"/>
  <c r="B277" i="7"/>
  <c r="D276" i="7"/>
  <c r="C276" i="7"/>
  <c r="B276" i="7" s="1"/>
  <c r="D275" i="7"/>
  <c r="C275" i="7"/>
  <c r="B275" i="7"/>
  <c r="D274" i="7"/>
  <c r="C274" i="7"/>
  <c r="B274" i="7" s="1"/>
  <c r="D273" i="7"/>
  <c r="C273" i="7"/>
  <c r="B273" i="7"/>
  <c r="D272" i="7"/>
  <c r="C272" i="7"/>
  <c r="B272" i="7" s="1"/>
  <c r="D271" i="7"/>
  <c r="C271" i="7"/>
  <c r="B271" i="7"/>
  <c r="D270" i="7"/>
  <c r="C270" i="7"/>
  <c r="B270" i="7" s="1"/>
  <c r="D269" i="7"/>
  <c r="C269" i="7"/>
  <c r="B269" i="7"/>
  <c r="D268" i="7"/>
  <c r="C268" i="7"/>
  <c r="B268" i="7" s="1"/>
  <c r="D267" i="7"/>
  <c r="C267" i="7"/>
  <c r="B267" i="7"/>
  <c r="D266" i="7"/>
  <c r="C266" i="7"/>
  <c r="B266" i="7" s="1"/>
  <c r="D265" i="7"/>
  <c r="C265" i="7"/>
  <c r="B265" i="7"/>
  <c r="D264" i="7"/>
  <c r="C264" i="7"/>
  <c r="B264" i="7" s="1"/>
  <c r="D263" i="7"/>
  <c r="C263" i="7"/>
  <c r="B263" i="7"/>
  <c r="D262" i="7"/>
  <c r="C262" i="7"/>
  <c r="B262" i="7" s="1"/>
  <c r="D261" i="7"/>
  <c r="C261" i="7"/>
  <c r="B261" i="7"/>
  <c r="D260" i="7"/>
  <c r="C260" i="7"/>
  <c r="B260" i="7" s="1"/>
  <c r="D259" i="7"/>
  <c r="C259" i="7"/>
  <c r="B259" i="7"/>
  <c r="D258" i="7"/>
  <c r="C258" i="7"/>
  <c r="B258" i="7" s="1"/>
  <c r="D257" i="7"/>
  <c r="C257" i="7"/>
  <c r="B257" i="7"/>
  <c r="D256" i="7"/>
  <c r="C256" i="7"/>
  <c r="B256" i="7" s="1"/>
  <c r="D255" i="7"/>
  <c r="C255" i="7"/>
  <c r="B255" i="7"/>
  <c r="D254" i="7"/>
  <c r="C254" i="7"/>
  <c r="B254" i="7" s="1"/>
  <c r="D253" i="7"/>
  <c r="C253" i="7"/>
  <c r="B253" i="7"/>
  <c r="D252" i="7"/>
  <c r="C252" i="7"/>
  <c r="B252" i="7" s="1"/>
  <c r="D251" i="7"/>
  <c r="C251" i="7"/>
  <c r="B251" i="7"/>
  <c r="D250" i="7"/>
  <c r="C250" i="7"/>
  <c r="B250" i="7" s="1"/>
  <c r="D249" i="7"/>
  <c r="C249" i="7"/>
  <c r="B249" i="7"/>
  <c r="D248" i="7"/>
  <c r="C248" i="7"/>
  <c r="B248" i="7" s="1"/>
  <c r="D247" i="7"/>
  <c r="C247" i="7"/>
  <c r="B247" i="7"/>
  <c r="D246" i="7"/>
  <c r="C246" i="7"/>
  <c r="B246" i="7" s="1"/>
  <c r="D245" i="7"/>
  <c r="C245" i="7"/>
  <c r="B245" i="7"/>
  <c r="D244" i="7"/>
  <c r="C244" i="7"/>
  <c r="B244" i="7" s="1"/>
  <c r="D243" i="7"/>
  <c r="C243" i="7"/>
  <c r="B243" i="7"/>
  <c r="D242" i="7"/>
  <c r="C242" i="7"/>
  <c r="B242" i="7" s="1"/>
  <c r="D241" i="7"/>
  <c r="C241" i="7"/>
  <c r="B241" i="7"/>
  <c r="D240" i="7"/>
  <c r="C240" i="7"/>
  <c r="B240" i="7"/>
  <c r="D239" i="7"/>
  <c r="C239" i="7"/>
  <c r="B239" i="7"/>
  <c r="D238" i="7"/>
  <c r="C238" i="7"/>
  <c r="B238" i="7"/>
  <c r="D237" i="7"/>
  <c r="C237" i="7"/>
  <c r="B237" i="7"/>
  <c r="D236" i="7"/>
  <c r="C236" i="7"/>
  <c r="B236" i="7"/>
  <c r="D235" i="7"/>
  <c r="C235" i="7"/>
  <c r="B235" i="7"/>
  <c r="D234" i="7"/>
  <c r="C234" i="7"/>
  <c r="B234" i="7" s="1"/>
  <c r="D233" i="7"/>
  <c r="C233" i="7"/>
  <c r="B233" i="7"/>
  <c r="D232" i="7"/>
  <c r="C232" i="7"/>
  <c r="B232" i="7" s="1"/>
  <c r="D231" i="7"/>
  <c r="C231" i="7"/>
  <c r="B231" i="7"/>
  <c r="D230" i="7"/>
  <c r="C230" i="7"/>
  <c r="B230" i="7" s="1"/>
  <c r="D229" i="7"/>
  <c r="C229" i="7"/>
  <c r="B229" i="7"/>
  <c r="D228" i="7"/>
  <c r="C228" i="7"/>
  <c r="B228" i="7" s="1"/>
  <c r="D227" i="7"/>
  <c r="C227" i="7"/>
  <c r="B227" i="7"/>
  <c r="D226" i="7"/>
  <c r="C226" i="7"/>
  <c r="B226" i="7" s="1"/>
  <c r="D225" i="7"/>
  <c r="C225" i="7"/>
  <c r="B225" i="7"/>
  <c r="D224" i="7"/>
  <c r="C224" i="7"/>
  <c r="B224" i="7" s="1"/>
  <c r="D223" i="7"/>
  <c r="C223" i="7"/>
  <c r="B223" i="7"/>
  <c r="D222" i="7"/>
  <c r="C222" i="7"/>
  <c r="B222" i="7" s="1"/>
  <c r="D221" i="7"/>
  <c r="C221" i="7"/>
  <c r="B221" i="7"/>
  <c r="D220" i="7"/>
  <c r="C220" i="7"/>
  <c r="B220" i="7" s="1"/>
  <c r="D219" i="7"/>
  <c r="C219" i="7"/>
  <c r="B219" i="7"/>
  <c r="D218" i="7"/>
  <c r="C218" i="7"/>
  <c r="B218" i="7" s="1"/>
  <c r="D217" i="7"/>
  <c r="C217" i="7"/>
  <c r="B217" i="7"/>
  <c r="D216" i="7"/>
  <c r="C216" i="7"/>
  <c r="B216" i="7" s="1"/>
  <c r="D215" i="7"/>
  <c r="C215" i="7"/>
  <c r="B215" i="7"/>
  <c r="D214" i="7"/>
  <c r="C214" i="7"/>
  <c r="B214" i="7" s="1"/>
  <c r="D213" i="7"/>
  <c r="C213" i="7"/>
  <c r="B213" i="7"/>
  <c r="D212" i="7"/>
  <c r="C212" i="7"/>
  <c r="B212" i="7" s="1"/>
  <c r="D211" i="7"/>
  <c r="C211" i="7"/>
  <c r="B211" i="7"/>
  <c r="D210" i="7"/>
  <c r="C210" i="7"/>
  <c r="B210" i="7" s="1"/>
  <c r="D209" i="7"/>
  <c r="C209" i="7"/>
  <c r="B209" i="7"/>
  <c r="D208" i="7"/>
  <c r="C208" i="7"/>
  <c r="B208" i="7" s="1"/>
  <c r="D207" i="7"/>
  <c r="C207" i="7"/>
  <c r="B207" i="7"/>
  <c r="D206" i="7"/>
  <c r="C206" i="7"/>
  <c r="B206" i="7" s="1"/>
  <c r="D205" i="7"/>
  <c r="C205" i="7"/>
  <c r="B205" i="7"/>
  <c r="D204" i="7"/>
  <c r="C204" i="7"/>
  <c r="B204" i="7" s="1"/>
  <c r="D203" i="7"/>
  <c r="C203" i="7"/>
  <c r="B203" i="7"/>
  <c r="D202" i="7"/>
  <c r="C202" i="7"/>
  <c r="B202" i="7" s="1"/>
  <c r="D201" i="7"/>
  <c r="C201" i="7"/>
  <c r="B201" i="7"/>
  <c r="D200" i="7"/>
  <c r="C200" i="7"/>
  <c r="B200" i="7" s="1"/>
  <c r="D199" i="7"/>
  <c r="C199" i="7"/>
  <c r="B199" i="7"/>
  <c r="D198" i="7"/>
  <c r="C198" i="7"/>
  <c r="B198" i="7" s="1"/>
  <c r="D197" i="7"/>
  <c r="C197" i="7"/>
  <c r="B197" i="7"/>
  <c r="D196" i="7"/>
  <c r="C196" i="7"/>
  <c r="B196" i="7" s="1"/>
  <c r="D195" i="7"/>
  <c r="C195" i="7"/>
  <c r="B195" i="7"/>
  <c r="D194" i="7"/>
  <c r="C194" i="7"/>
  <c r="B194" i="7" s="1"/>
  <c r="D193" i="7"/>
  <c r="C193" i="7"/>
  <c r="B193" i="7"/>
  <c r="D192" i="7"/>
  <c r="C192" i="7"/>
  <c r="B192" i="7" s="1"/>
  <c r="D191" i="7"/>
  <c r="C191" i="7"/>
  <c r="B191" i="7"/>
  <c r="D190" i="7"/>
  <c r="C190" i="7"/>
  <c r="B190" i="7" s="1"/>
  <c r="D189" i="7"/>
  <c r="C189" i="7"/>
  <c r="B189" i="7"/>
  <c r="D188" i="7"/>
  <c r="C188" i="7"/>
  <c r="B188" i="7" s="1"/>
  <c r="D187" i="7"/>
  <c r="C187" i="7"/>
  <c r="B187" i="7"/>
  <c r="D186" i="7"/>
  <c r="C186" i="7"/>
  <c r="B186" i="7" s="1"/>
  <c r="D185" i="7"/>
  <c r="C185" i="7"/>
  <c r="B185" i="7"/>
  <c r="D184" i="7"/>
  <c r="C184" i="7"/>
  <c r="B184" i="7" s="1"/>
  <c r="D183" i="7"/>
  <c r="C183" i="7"/>
  <c r="B183" i="7"/>
  <c r="D182" i="7"/>
  <c r="C182" i="7"/>
  <c r="B182" i="7" s="1"/>
  <c r="D181" i="7"/>
  <c r="C181" i="7"/>
  <c r="B181" i="7"/>
  <c r="D180" i="7"/>
  <c r="C180" i="7"/>
  <c r="B180" i="7" s="1"/>
  <c r="D179" i="7"/>
  <c r="C179" i="7"/>
  <c r="B179" i="7"/>
  <c r="D178" i="7"/>
  <c r="C178" i="7"/>
  <c r="B178" i="7" s="1"/>
  <c r="D177" i="7"/>
  <c r="C177" i="7"/>
  <c r="B177" i="7"/>
  <c r="D176" i="7"/>
  <c r="C176" i="7"/>
  <c r="B176" i="7" s="1"/>
  <c r="D175" i="7"/>
  <c r="C175" i="7"/>
  <c r="B175" i="7"/>
  <c r="D174" i="7"/>
  <c r="C174" i="7"/>
  <c r="B174" i="7" s="1"/>
  <c r="D173" i="7"/>
  <c r="C173" i="7"/>
  <c r="B173" i="7"/>
  <c r="D172" i="7"/>
  <c r="C172" i="7"/>
  <c r="B172" i="7" s="1"/>
  <c r="D171" i="7"/>
  <c r="C171" i="7"/>
  <c r="B171" i="7"/>
  <c r="D170" i="7"/>
  <c r="C170" i="7"/>
  <c r="B170" i="7" s="1"/>
  <c r="D169" i="7"/>
  <c r="C169" i="7"/>
  <c r="B169" i="7"/>
  <c r="D168" i="7"/>
  <c r="C168" i="7"/>
  <c r="B168" i="7" s="1"/>
  <c r="D167" i="7"/>
  <c r="C167" i="7"/>
  <c r="B167" i="7"/>
  <c r="D166" i="7"/>
  <c r="C166" i="7"/>
  <c r="B166" i="7" s="1"/>
  <c r="D165" i="7"/>
  <c r="C165" i="7"/>
  <c r="B165" i="7"/>
  <c r="D164" i="7"/>
  <c r="C164" i="7"/>
  <c r="B164" i="7" s="1"/>
  <c r="D163" i="7"/>
  <c r="C163" i="7"/>
  <c r="B163" i="7"/>
  <c r="D162" i="7"/>
  <c r="C162" i="7"/>
  <c r="B162" i="7" s="1"/>
  <c r="D161" i="7"/>
  <c r="C161" i="7"/>
  <c r="B161" i="7"/>
  <c r="D160" i="7"/>
  <c r="C160" i="7"/>
  <c r="B160" i="7" s="1"/>
  <c r="D159" i="7"/>
  <c r="C159" i="7"/>
  <c r="B159" i="7"/>
  <c r="D158" i="7"/>
  <c r="C158" i="7"/>
  <c r="B158" i="7" s="1"/>
  <c r="D157" i="7"/>
  <c r="C157" i="7"/>
  <c r="B157" i="7"/>
  <c r="D156" i="7"/>
  <c r="C156" i="7"/>
  <c r="B156" i="7" s="1"/>
  <c r="D155" i="7"/>
  <c r="C155" i="7"/>
  <c r="B155" i="7"/>
  <c r="D154" i="7"/>
  <c r="C154" i="7"/>
  <c r="B154" i="7" s="1"/>
  <c r="D153" i="7"/>
  <c r="C153" i="7"/>
  <c r="B153" i="7"/>
  <c r="D152" i="7"/>
  <c r="C152" i="7"/>
  <c r="B152" i="7" s="1"/>
  <c r="D151" i="7"/>
  <c r="C151" i="7"/>
  <c r="B151" i="7"/>
  <c r="D150" i="7"/>
  <c r="C150" i="7"/>
  <c r="B150" i="7" s="1"/>
  <c r="D149" i="7"/>
  <c r="C149" i="7"/>
  <c r="B149" i="7"/>
  <c r="D148" i="7"/>
  <c r="C148" i="7"/>
  <c r="B148" i="7" s="1"/>
  <c r="D147" i="7"/>
  <c r="C147" i="7"/>
  <c r="B147" i="7"/>
  <c r="D146" i="7"/>
  <c r="C146" i="7"/>
  <c r="B146" i="7" s="1"/>
  <c r="D145" i="7"/>
  <c r="C145" i="7"/>
  <c r="B145" i="7"/>
  <c r="D144" i="7"/>
  <c r="C144" i="7"/>
  <c r="B144" i="7" s="1"/>
  <c r="D143" i="7"/>
  <c r="C143" i="7"/>
  <c r="B143" i="7"/>
  <c r="D142" i="7"/>
  <c r="C142" i="7"/>
  <c r="B142" i="7" s="1"/>
  <c r="D141" i="7"/>
  <c r="C141" i="7"/>
  <c r="B141" i="7"/>
  <c r="D140" i="7"/>
  <c r="C140" i="7"/>
  <c r="B140" i="7" s="1"/>
  <c r="D139" i="7"/>
  <c r="C139" i="7"/>
  <c r="B139" i="7"/>
  <c r="D138" i="7"/>
  <c r="C138" i="7"/>
  <c r="B138" i="7" s="1"/>
  <c r="D137" i="7"/>
  <c r="C137" i="7"/>
  <c r="B137" i="7"/>
  <c r="D136" i="7"/>
  <c r="C136" i="7"/>
  <c r="B136" i="7" s="1"/>
  <c r="D135" i="7"/>
  <c r="C135" i="7"/>
  <c r="B135" i="7"/>
  <c r="D134" i="7"/>
  <c r="C134" i="7"/>
  <c r="B134" i="7" s="1"/>
  <c r="D133" i="7"/>
  <c r="C133" i="7"/>
  <c r="B133" i="7"/>
  <c r="D132" i="7"/>
  <c r="C132" i="7"/>
  <c r="B132" i="7" s="1"/>
  <c r="D131" i="7"/>
  <c r="C131" i="7"/>
  <c r="B131" i="7"/>
  <c r="D130" i="7"/>
  <c r="C130" i="7"/>
  <c r="B130" i="7" s="1"/>
  <c r="D129" i="7"/>
  <c r="C129" i="7"/>
  <c r="B129" i="7"/>
  <c r="D128" i="7"/>
  <c r="C128" i="7"/>
  <c r="B128" i="7" s="1"/>
  <c r="D127" i="7"/>
  <c r="C127" i="7"/>
  <c r="B127" i="7"/>
  <c r="D126" i="7"/>
  <c r="C126" i="7"/>
  <c r="B126" i="7" s="1"/>
  <c r="D125" i="7"/>
  <c r="C125" i="7"/>
  <c r="B125" i="7"/>
  <c r="D124" i="7"/>
  <c r="C124" i="7"/>
  <c r="B124" i="7" s="1"/>
  <c r="D123" i="7"/>
  <c r="C123" i="7"/>
  <c r="B123" i="7"/>
  <c r="D122" i="7"/>
  <c r="C122" i="7"/>
  <c r="B122" i="7" s="1"/>
  <c r="D121" i="7"/>
  <c r="C121" i="7"/>
  <c r="B121" i="7"/>
  <c r="D120" i="7"/>
  <c r="C120" i="7"/>
  <c r="B120" i="7" s="1"/>
  <c r="D119" i="7"/>
  <c r="C119" i="7"/>
  <c r="B119" i="7"/>
  <c r="D118" i="7"/>
  <c r="C118" i="7"/>
  <c r="B118" i="7" s="1"/>
  <c r="D117" i="7"/>
  <c r="C117" i="7"/>
  <c r="B117" i="7"/>
  <c r="D116" i="7"/>
  <c r="C116" i="7"/>
  <c r="B116" i="7" s="1"/>
  <c r="D115" i="7"/>
  <c r="C115" i="7"/>
  <c r="B115" i="7"/>
  <c r="D114" i="7"/>
  <c r="C114" i="7"/>
  <c r="B114" i="7" s="1"/>
  <c r="D113" i="7"/>
  <c r="C113" i="7"/>
  <c r="B113" i="7"/>
  <c r="D112" i="7"/>
  <c r="C112" i="7"/>
  <c r="B112" i="7" s="1"/>
  <c r="D111" i="7"/>
  <c r="C111" i="7"/>
  <c r="B111" i="7"/>
  <c r="D110" i="7"/>
  <c r="C110" i="7"/>
  <c r="B110" i="7" s="1"/>
  <c r="D109" i="7"/>
  <c r="C109" i="7"/>
  <c r="B109" i="7"/>
  <c r="D108" i="7"/>
  <c r="C108" i="7"/>
  <c r="B108" i="7" s="1"/>
  <c r="D107" i="7"/>
  <c r="C107" i="7"/>
  <c r="B107" i="7"/>
  <c r="D106" i="7"/>
  <c r="C106" i="7"/>
  <c r="B106" i="7" s="1"/>
  <c r="D105" i="7"/>
  <c r="C105" i="7"/>
  <c r="B105" i="7"/>
  <c r="D104" i="7"/>
  <c r="C104" i="7"/>
  <c r="B104" i="7" s="1"/>
  <c r="D103" i="7"/>
  <c r="C103" i="7"/>
  <c r="B103" i="7"/>
  <c r="D102" i="7"/>
  <c r="C102" i="7"/>
  <c r="B102" i="7" s="1"/>
  <c r="D101" i="7"/>
  <c r="C101" i="7"/>
  <c r="B101" i="7"/>
  <c r="D100" i="7"/>
  <c r="C100" i="7"/>
  <c r="B100" i="7" s="1"/>
  <c r="D99" i="7"/>
  <c r="C99" i="7"/>
  <c r="B99" i="7"/>
  <c r="D98" i="7"/>
  <c r="C98" i="7"/>
  <c r="B98" i="7" s="1"/>
  <c r="D97" i="7"/>
  <c r="C97" i="7"/>
  <c r="B97" i="7"/>
  <c r="D96" i="7"/>
  <c r="C96" i="7"/>
  <c r="B96" i="7" s="1"/>
  <c r="D95" i="7"/>
  <c r="C95" i="7"/>
  <c r="B95" i="7"/>
  <c r="D94" i="7"/>
  <c r="C94" i="7"/>
  <c r="B94" i="7" s="1"/>
  <c r="D93" i="7"/>
  <c r="C93" i="7"/>
  <c r="B93" i="7"/>
  <c r="D92" i="7"/>
  <c r="C92" i="7"/>
  <c r="B92" i="7" s="1"/>
  <c r="D91" i="7"/>
  <c r="C91" i="7"/>
  <c r="B91" i="7"/>
  <c r="D90" i="7"/>
  <c r="C90" i="7"/>
  <c r="B90" i="7" s="1"/>
  <c r="D89" i="7"/>
  <c r="C89" i="7"/>
  <c r="B89" i="7"/>
  <c r="D88" i="7"/>
  <c r="C88" i="7"/>
  <c r="B88" i="7" s="1"/>
  <c r="D87" i="7"/>
  <c r="C87" i="7"/>
  <c r="B87" i="7"/>
  <c r="D86" i="7"/>
  <c r="C86" i="7"/>
  <c r="B86" i="7" s="1"/>
  <c r="D85" i="7"/>
  <c r="C85" i="7"/>
  <c r="B85" i="7"/>
  <c r="D84" i="7"/>
  <c r="C84" i="7"/>
  <c r="B84" i="7" s="1"/>
  <c r="D83" i="7"/>
  <c r="C83" i="7"/>
  <c r="B83" i="7"/>
  <c r="D82" i="7"/>
  <c r="C82" i="7"/>
  <c r="B82" i="7" s="1"/>
  <c r="D81" i="7"/>
  <c r="C81" i="7"/>
  <c r="B81" i="7"/>
  <c r="D80" i="7"/>
  <c r="C80" i="7"/>
  <c r="B80" i="7" s="1"/>
  <c r="D79" i="7"/>
  <c r="C79" i="7"/>
  <c r="B79" i="7"/>
  <c r="D78" i="7"/>
  <c r="C78" i="7"/>
  <c r="B78" i="7" s="1"/>
  <c r="D77" i="7"/>
  <c r="C77" i="7"/>
  <c r="B77" i="7"/>
  <c r="D76" i="7"/>
  <c r="C76" i="7"/>
  <c r="B76" i="7" s="1"/>
  <c r="D75" i="7"/>
  <c r="C75" i="7"/>
  <c r="B75" i="7"/>
  <c r="D74" i="7"/>
  <c r="C74" i="7"/>
  <c r="B74" i="7" s="1"/>
  <c r="D73" i="7"/>
  <c r="C73" i="7"/>
  <c r="B73" i="7"/>
  <c r="D72" i="7"/>
  <c r="C72" i="7"/>
  <c r="B72" i="7" s="1"/>
  <c r="D71" i="7"/>
  <c r="C71" i="7"/>
  <c r="B71" i="7"/>
  <c r="D70" i="7"/>
  <c r="C70" i="7"/>
  <c r="B70" i="7" s="1"/>
  <c r="D69" i="7"/>
  <c r="C69" i="7"/>
  <c r="B69" i="7"/>
  <c r="D68" i="7"/>
  <c r="C68" i="7"/>
  <c r="B68" i="7" s="1"/>
  <c r="D67" i="7"/>
  <c r="C67" i="7"/>
  <c r="B67" i="7"/>
  <c r="D66" i="7"/>
  <c r="C66" i="7"/>
  <c r="B66" i="7" s="1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K127" i="7" l="1"/>
  <c r="K121" i="7"/>
  <c r="K115" i="7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" authorId="0" shapeId="0" xr:uid="{5F508FAB-62F0-480E-B53E-7C48AE1A763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Bỏ biến này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6F042FF2-5213-4C8C-A523-058E5C4EC74C}">
      <text>
        <r>
          <rPr>
            <b/>
            <sz val="9"/>
            <color indexed="81"/>
            <rFont val="Tahoma"/>
            <family val="2"/>
          </rPr>
          <t>Anh:</t>
        </r>
        <r>
          <rPr>
            <sz val="9"/>
            <color indexed="81"/>
            <rFont val="Tahoma"/>
            <family val="2"/>
          </rPr>
          <t xml:space="preserve">
VND/Tael = USD/Ounce *Exchange rate (VND/USD) / 1,32275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1" authorId="0" shapeId="0" xr:uid="{3A83F6A8-E4A6-4139-AC4D-4CC4278885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Không dùng</t>
        </r>
      </text>
    </comment>
    <comment ref="E2" authorId="0" shapeId="0" xr:uid="{48C966C8-A1D0-4C9F-898B-C3FB05C04C25}">
      <text>
        <r>
          <rPr>
            <b/>
            <sz val="9"/>
            <color rgb="FF000000"/>
            <rFont val="Tahoma"/>
            <family val="2"/>
          </rPr>
          <t>Anh: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Không tìm thấy data, đề xuất estimate =  time series</t>
        </r>
      </text>
    </comment>
    <comment ref="I2" authorId="0" shapeId="0" xr:uid="{15661059-857C-4A13-81D9-F11D00855FAE}">
      <text>
        <r>
          <rPr>
            <b/>
            <sz val="9"/>
            <color rgb="FF000000"/>
            <rFont val="Tahoma"/>
            <family val="2"/>
          </rPr>
          <t>Anh: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 dựa data khác (data phần trăm tăng trưởng)</t>
        </r>
      </text>
    </comment>
    <comment ref="I161" authorId="0" shapeId="0" xr:uid="{887B0048-809D-4454-99CC-95B32432C02B}">
      <text>
        <r>
          <rPr>
            <b/>
            <sz val="9"/>
            <color indexed="81"/>
            <rFont val="Tahoma"/>
            <family val="2"/>
          </rPr>
          <t>Anh:</t>
        </r>
        <r>
          <rPr>
            <sz val="9"/>
            <color indexed="81"/>
            <rFont val="Tahoma"/>
            <family val="2"/>
          </rPr>
          <t xml:space="preserve">
Estimate dựa vào data US, dùng exchange rate đổi ra</t>
        </r>
      </text>
    </comment>
  </commentList>
</comments>
</file>

<file path=xl/sharedStrings.xml><?xml version="1.0" encoding="utf-8"?>
<sst xmlns="http://schemas.openxmlformats.org/spreadsheetml/2006/main" count="300" uniqueCount="285">
  <si>
    <t>6-2025</t>
  </si>
  <si>
    <t>5-2025</t>
  </si>
  <si>
    <t>4-2025</t>
  </si>
  <si>
    <t>3-2025</t>
  </si>
  <si>
    <t>2-2025</t>
  </si>
  <si>
    <t>1-2025</t>
  </si>
  <si>
    <t>12-2024</t>
  </si>
  <si>
    <t>11-2024</t>
  </si>
  <si>
    <t>10-2024</t>
  </si>
  <si>
    <t>9-2024</t>
  </si>
  <si>
    <t>8-2024</t>
  </si>
  <si>
    <t>7-2024</t>
  </si>
  <si>
    <t>6-2024</t>
  </si>
  <si>
    <t>5-2024</t>
  </si>
  <si>
    <t>4-2024</t>
  </si>
  <si>
    <t>3-2024</t>
  </si>
  <si>
    <t>2-2024</t>
  </si>
  <si>
    <t>1-2024</t>
  </si>
  <si>
    <t>12-2023</t>
  </si>
  <si>
    <t>11-2023</t>
  </si>
  <si>
    <t>10-2023</t>
  </si>
  <si>
    <t>9-2023</t>
  </si>
  <si>
    <t>8-2023</t>
  </si>
  <si>
    <t>7-2023</t>
  </si>
  <si>
    <t>6-2023</t>
  </si>
  <si>
    <t>5-2023</t>
  </si>
  <si>
    <t>4-2023</t>
  </si>
  <si>
    <t>3-2023</t>
  </si>
  <si>
    <t>2-2023</t>
  </si>
  <si>
    <t>1-2023</t>
  </si>
  <si>
    <t>12-2022</t>
  </si>
  <si>
    <t>11-2022</t>
  </si>
  <si>
    <t>10-2022</t>
  </si>
  <si>
    <t>9-2022</t>
  </si>
  <si>
    <t>8-2022</t>
  </si>
  <si>
    <t>7-2022</t>
  </si>
  <si>
    <t>6-2022</t>
  </si>
  <si>
    <t>5-2022</t>
  </si>
  <si>
    <t>4-2022</t>
  </si>
  <si>
    <t>3-2022</t>
  </si>
  <si>
    <t>2-2022</t>
  </si>
  <si>
    <t>1-2022</t>
  </si>
  <si>
    <t>12-2021</t>
  </si>
  <si>
    <t>11-2021</t>
  </si>
  <si>
    <t>10-2021</t>
  </si>
  <si>
    <t>9-2021</t>
  </si>
  <si>
    <t>8-2021</t>
  </si>
  <si>
    <t>7-2021</t>
  </si>
  <si>
    <t>6-2021</t>
  </si>
  <si>
    <t>5-2021</t>
  </si>
  <si>
    <t>4-2021</t>
  </si>
  <si>
    <t>3-2021</t>
  </si>
  <si>
    <t>2-2021</t>
  </si>
  <si>
    <t>1-2021</t>
  </si>
  <si>
    <t>12-2020</t>
  </si>
  <si>
    <t>11-2020</t>
  </si>
  <si>
    <t>10-2020</t>
  </si>
  <si>
    <t>9-2020</t>
  </si>
  <si>
    <t>8-2020</t>
  </si>
  <si>
    <t>7-2020</t>
  </si>
  <si>
    <t>6-2020</t>
  </si>
  <si>
    <t>5-2020</t>
  </si>
  <si>
    <t>4-2020</t>
  </si>
  <si>
    <t>3-2020</t>
  </si>
  <si>
    <t>2-2020</t>
  </si>
  <si>
    <t>1-2020</t>
  </si>
  <si>
    <t>12-2019</t>
  </si>
  <si>
    <t>11-2019</t>
  </si>
  <si>
    <t>10-2019</t>
  </si>
  <si>
    <t>9-2019</t>
  </si>
  <si>
    <t>8-2019</t>
  </si>
  <si>
    <t>7-2019</t>
  </si>
  <si>
    <t>6-2019</t>
  </si>
  <si>
    <t>5-2019</t>
  </si>
  <si>
    <t>4-2019</t>
  </si>
  <si>
    <t>3-2019</t>
  </si>
  <si>
    <t>2-2019</t>
  </si>
  <si>
    <t>1-2019</t>
  </si>
  <si>
    <t>12-2018</t>
  </si>
  <si>
    <t>11-2018</t>
  </si>
  <si>
    <t>10-2018</t>
  </si>
  <si>
    <t>9-2018</t>
  </si>
  <si>
    <t>8-2018</t>
  </si>
  <si>
    <t>7-2018</t>
  </si>
  <si>
    <t>6-2018</t>
  </si>
  <si>
    <t>5-2018</t>
  </si>
  <si>
    <t>4-2018</t>
  </si>
  <si>
    <t>3-2018</t>
  </si>
  <si>
    <t>2-2018</t>
  </si>
  <si>
    <t>1-2018</t>
  </si>
  <si>
    <t>12-2017</t>
  </si>
  <si>
    <t>11-2017</t>
  </si>
  <si>
    <t>10-2017</t>
  </si>
  <si>
    <t>9-2017</t>
  </si>
  <si>
    <t>8-2017</t>
  </si>
  <si>
    <t>7-2017</t>
  </si>
  <si>
    <t>6-2017</t>
  </si>
  <si>
    <t>5-2017</t>
  </si>
  <si>
    <t>4-2017</t>
  </si>
  <si>
    <t>3-2017</t>
  </si>
  <si>
    <t>2-2017</t>
  </si>
  <si>
    <t>1-2017</t>
  </si>
  <si>
    <t>12-2016</t>
  </si>
  <si>
    <t>11-2016</t>
  </si>
  <si>
    <t>10-2016</t>
  </si>
  <si>
    <t>9-2016</t>
  </si>
  <si>
    <t>8-2016</t>
  </si>
  <si>
    <t>7-2016</t>
  </si>
  <si>
    <t>6-2016</t>
  </si>
  <si>
    <t>5-2016</t>
  </si>
  <si>
    <t>4-2016</t>
  </si>
  <si>
    <t>3-2016</t>
  </si>
  <si>
    <t>2-2016</t>
  </si>
  <si>
    <t>1-2016</t>
  </si>
  <si>
    <t>12-2015</t>
  </si>
  <si>
    <t>11-2015</t>
  </si>
  <si>
    <t>10-2015</t>
  </si>
  <si>
    <t>9-2015</t>
  </si>
  <si>
    <t>8-2015</t>
  </si>
  <si>
    <t>7-2015</t>
  </si>
  <si>
    <t>6-2015</t>
  </si>
  <si>
    <t>5-2015</t>
  </si>
  <si>
    <t>4-2015</t>
  </si>
  <si>
    <t>3-2015</t>
  </si>
  <si>
    <t>2-2015</t>
  </si>
  <si>
    <t>1-2015</t>
  </si>
  <si>
    <t>12-2014</t>
  </si>
  <si>
    <t>11-2014</t>
  </si>
  <si>
    <t>10-2014</t>
  </si>
  <si>
    <t>9-2014</t>
  </si>
  <si>
    <t>8-2014</t>
  </si>
  <si>
    <t>7-2014</t>
  </si>
  <si>
    <t>6-2014</t>
  </si>
  <si>
    <t>5-2014</t>
  </si>
  <si>
    <t>4-2014</t>
  </si>
  <si>
    <t>3-2014</t>
  </si>
  <si>
    <t>2-2014</t>
  </si>
  <si>
    <t>1-2014</t>
  </si>
  <si>
    <t>12-2013</t>
  </si>
  <si>
    <t>11-2013</t>
  </si>
  <si>
    <t>10-2013</t>
  </si>
  <si>
    <t>9-2013</t>
  </si>
  <si>
    <t>8-2013</t>
  </si>
  <si>
    <t>7-2013</t>
  </si>
  <si>
    <t>6-2013</t>
  </si>
  <si>
    <t>5-2013</t>
  </si>
  <si>
    <t>4-2013</t>
  </si>
  <si>
    <t>3-2013</t>
  </si>
  <si>
    <t>2-2013</t>
  </si>
  <si>
    <t>1-2013</t>
  </si>
  <si>
    <t>12-2012</t>
  </si>
  <si>
    <t>11-2012</t>
  </si>
  <si>
    <t>10-2012</t>
  </si>
  <si>
    <t>9-2012</t>
  </si>
  <si>
    <t>8-2012</t>
  </si>
  <si>
    <t>7-2012</t>
  </si>
  <si>
    <t>6-2012</t>
  </si>
  <si>
    <t>5-2012</t>
  </si>
  <si>
    <t>4-2012</t>
  </si>
  <si>
    <t>3-2012</t>
  </si>
  <si>
    <t>2-2012</t>
  </si>
  <si>
    <t>1-2012</t>
  </si>
  <si>
    <t>12-2011</t>
  </si>
  <si>
    <t>11-2011</t>
  </si>
  <si>
    <t>10-2011</t>
  </si>
  <si>
    <t>9-2011</t>
  </si>
  <si>
    <t>8-2011</t>
  </si>
  <si>
    <t>7-2011</t>
  </si>
  <si>
    <t>6-2011</t>
  </si>
  <si>
    <t>5-2011</t>
  </si>
  <si>
    <t>4-2011</t>
  </si>
  <si>
    <t>3-2011</t>
  </si>
  <si>
    <t>2-2011</t>
  </si>
  <si>
    <t>1-2011</t>
  </si>
  <si>
    <t>12-2010</t>
  </si>
  <si>
    <t>11-2010</t>
  </si>
  <si>
    <t>10-2010</t>
  </si>
  <si>
    <t>9-2010</t>
  </si>
  <si>
    <t>8-2010</t>
  </si>
  <si>
    <t>7-2010</t>
  </si>
  <si>
    <t>6-2010</t>
  </si>
  <si>
    <t>5-2010</t>
  </si>
  <si>
    <t>4-2010</t>
  </si>
  <si>
    <t>3-2010</t>
  </si>
  <si>
    <t>2-2010</t>
  </si>
  <si>
    <t>1-2010</t>
  </si>
  <si>
    <t>Q2-2025</t>
  </si>
  <si>
    <t>Q1-2025</t>
  </si>
  <si>
    <t>Q4-2024</t>
  </si>
  <si>
    <t>Q3-2024</t>
  </si>
  <si>
    <t>Q2-2024</t>
  </si>
  <si>
    <t>Q1-2024</t>
  </si>
  <si>
    <t>Q4-2023</t>
  </si>
  <si>
    <t>Q3-2023</t>
  </si>
  <si>
    <t>Q2-2023</t>
  </si>
  <si>
    <t>Q1-2023</t>
  </si>
  <si>
    <t>Q4-2022</t>
  </si>
  <si>
    <t>Q3-2022</t>
  </si>
  <si>
    <t>Q2-2022</t>
  </si>
  <si>
    <t>Q1-2022</t>
  </si>
  <si>
    <t>Q4-2021</t>
  </si>
  <si>
    <t>Q3-2021</t>
  </si>
  <si>
    <t>Q2-2021</t>
  </si>
  <si>
    <t>Q1-2021</t>
  </si>
  <si>
    <t>Q4-2020</t>
  </si>
  <si>
    <t>Q3-2020</t>
  </si>
  <si>
    <t>Q2-2020</t>
  </si>
  <si>
    <t>Q1-2020</t>
  </si>
  <si>
    <t>Q4-2019</t>
  </si>
  <si>
    <t>Q3-2019</t>
  </si>
  <si>
    <t>Q2-2019</t>
  </si>
  <si>
    <t>Q1-2019</t>
  </si>
  <si>
    <t>Q4-2018</t>
  </si>
  <si>
    <t>Q3-2018</t>
  </si>
  <si>
    <t>Q2-2018</t>
  </si>
  <si>
    <t>Q1-2018</t>
  </si>
  <si>
    <t>Q4-2017</t>
  </si>
  <si>
    <t>Q3-2017</t>
  </si>
  <si>
    <t>Q2-2017</t>
  </si>
  <si>
    <t>Q1-2017</t>
  </si>
  <si>
    <t>Q4-2016</t>
  </si>
  <si>
    <t>Q3-2016</t>
  </si>
  <si>
    <t>Q2-2016</t>
  </si>
  <si>
    <t>Q1-2016</t>
  </si>
  <si>
    <t>Q4-2015</t>
  </si>
  <si>
    <t>Q3-2015</t>
  </si>
  <si>
    <t>Q2-2015</t>
  </si>
  <si>
    <t>Q1-2015</t>
  </si>
  <si>
    <t>Q4-2014</t>
  </si>
  <si>
    <t>Q3-2014</t>
  </si>
  <si>
    <t>Q2-2014</t>
  </si>
  <si>
    <t>Q1-2014</t>
  </si>
  <si>
    <t>Q4-2013</t>
  </si>
  <si>
    <t>Q3-2013</t>
  </si>
  <si>
    <t>Q2-2013</t>
  </si>
  <si>
    <t>Q1-2013</t>
  </si>
  <si>
    <t>Q4-2012</t>
  </si>
  <si>
    <t>Q3-2012</t>
  </si>
  <si>
    <t>Q2-2012</t>
  </si>
  <si>
    <t>Q1-2012</t>
  </si>
  <si>
    <t>Q4-2011</t>
  </si>
  <si>
    <t>Q3-2011</t>
  </si>
  <si>
    <t>Q2-2011</t>
  </si>
  <si>
    <t>Q1-2011</t>
  </si>
  <si>
    <t>Q4-2010</t>
  </si>
  <si>
    <t>Q3-2010</t>
  </si>
  <si>
    <t>Q2-2010</t>
  </si>
  <si>
    <t>Q1-2010</t>
  </si>
  <si>
    <t>CPI</t>
  </si>
  <si>
    <t xml:space="preserve">Exchange rate </t>
  </si>
  <si>
    <t>No</t>
  </si>
  <si>
    <t>Period</t>
  </si>
  <si>
    <t>Interest rate (12-24 month)</t>
  </si>
  <si>
    <t>VNI</t>
  </si>
  <si>
    <t>Real GDP</t>
  </si>
  <si>
    <t>Consumer demand_VN</t>
  </si>
  <si>
    <t xml:space="preserve"> WTI Oil</t>
  </si>
  <si>
    <t>Gold Reserve</t>
  </si>
  <si>
    <t xml:space="preserve">M2 </t>
  </si>
  <si>
    <t>Spot Gold Price</t>
  </si>
  <si>
    <t>SJC selling price</t>
  </si>
  <si>
    <t>Gap</t>
  </si>
  <si>
    <t>Diff_gap</t>
  </si>
  <si>
    <t>Diff_Gold Reserve</t>
  </si>
  <si>
    <t>Diff_CPI</t>
  </si>
  <si>
    <t xml:space="preserve">Diff_Interest </t>
  </si>
  <si>
    <t>Diff_Demand</t>
  </si>
  <si>
    <t>Diff_WTI Oil</t>
  </si>
  <si>
    <t>Diff_Exchange Rate</t>
  </si>
  <si>
    <t>Diff_VNI</t>
  </si>
  <si>
    <t>Diff_M2</t>
  </si>
  <si>
    <t>Q_Y</t>
  </si>
  <si>
    <t>Q</t>
  </si>
  <si>
    <t>M_Y</t>
  </si>
  <si>
    <t>diff_gap</t>
  </si>
  <si>
    <t>diff_oil</t>
  </si>
  <si>
    <t>diff_exchange</t>
  </si>
  <si>
    <t>diff_VNI</t>
  </si>
  <si>
    <t>diff_CPI</t>
  </si>
  <si>
    <t>diff _goldreserve</t>
  </si>
  <si>
    <t>diff_interest</t>
  </si>
  <si>
    <t>log_M2</t>
  </si>
  <si>
    <t>diff_demandVN</t>
  </si>
  <si>
    <t>Log_M2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</si>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</sst>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0" fontId="0" fillId="0" borderId="0" xfId="2" applyNumberFormat="1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2" fillId="0" borderId="0" xfId="0" applyNumberFormat="1" applyFont="1"/>
    <xf numFmtId="3" fontId="4" fillId="0" borderId="0" xfId="0" applyNumberFormat="1" applyFont="1"/>
    <xf numFmtId="14" fontId="4" fillId="0" borderId="0" xfId="0" applyNumberFormat="1" applyFont="1"/>
    <xf numFmtId="43" fontId="0" fillId="0" borderId="0" xfId="1" applyFont="1"/>
    <xf numFmtId="0" fontId="0" fillId="0" borderId="0" xfId="0" applyAlignment="1">
      <alignment wrapText="1"/>
    </xf>
    <xf numFmtId="43" fontId="0" fillId="0" borderId="0" xfId="0" applyNumberFormat="1"/>
    <xf numFmtId="2" fontId="0" fillId="0" borderId="0" xfId="0" applyNumberForma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1" applyNumberFormat="1" applyFont="1"/>
    <xf numFmtId="4" fontId="3" fillId="0" borderId="0" xfId="0" applyNumberFormat="1" applyFont="1" applyAlignment="1">
      <alignment horizontal="right"/>
    </xf>
    <xf numFmtId="10" fontId="0" fillId="0" borderId="0" xfId="0" applyNumberFormat="1"/>
    <xf numFmtId="0" fontId="0" fillId="3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2" fontId="0" fillId="4" borderId="0" xfId="1" applyNumberFormat="1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3" borderId="0" xfId="0" applyNumberFormat="1" applyFill="1"/>
    <xf numFmtId="2" fontId="0" fillId="2" borderId="0" xfId="1" applyNumberFormat="1" applyFont="1" applyFill="1"/>
    <xf numFmtId="164" fontId="0" fillId="0" borderId="0" xfId="0" applyNumberFormat="1"/>
    <xf numFmtId="4" fontId="0" fillId="0" borderId="0" xfId="0" applyNumberFormat="1"/>
    <xf numFmtId="0" fontId="0" fillId="5" borderId="0" xfId="0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/>
    <xf numFmtId="2" fontId="0" fillId="6" borderId="0" xfId="0" applyNumberFormat="1" applyFill="1" applyAlignment="1">
      <alignment horizontal="center" vertical="center" wrapText="1"/>
    </xf>
    <xf numFmtId="2" fontId="0" fillId="6" borderId="0" xfId="1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8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109A-1CA3-4802-8FB3-60F0841F2D98}">
  <dimension ref="A1:N4016"/>
  <sheetViews>
    <sheetView workbookViewId="0">
      <selection activeCell="I5" sqref="I5"/>
    </sheetView>
  </sheetViews>
  <sheetFormatPr defaultRowHeight="14.4" x14ac:dyDescent="0.3"/>
  <cols>
    <col min="5" max="5" width="10.33203125" bestFit="1" customWidth="1"/>
    <col min="6" max="6" width="12.21875" style="32" bestFit="1" customWidth="1"/>
    <col min="7" max="7" width="9.21875" style="37" bestFit="1" customWidth="1"/>
    <col min="8" max="8" width="12.109375" style="37" customWidth="1"/>
    <col min="9" max="9" width="8.21875" style="37" bestFit="1" customWidth="1"/>
    <col min="10" max="10" width="7.44140625" style="40" bestFit="1" customWidth="1"/>
    <col min="11" max="11" width="14.44140625" style="40" bestFit="1" customWidth="1"/>
    <col min="12" max="12" width="10.77734375" style="40" bestFit="1" customWidth="1"/>
    <col min="13" max="13" width="9.21875" style="40" bestFit="1" customWidth="1"/>
    <col min="14" max="14" width="13.77734375" style="43" bestFit="1" customWidth="1"/>
  </cols>
  <sheetData>
    <row r="1" spans="1:14" x14ac:dyDescent="0.3">
      <c r="A1" s="3" t="s">
        <v>250</v>
      </c>
      <c r="B1" s="3" t="s">
        <v>271</v>
      </c>
      <c r="C1" s="3" t="s">
        <v>272</v>
      </c>
      <c r="D1" s="3" t="s">
        <v>273</v>
      </c>
      <c r="E1" s="3" t="s">
        <v>251</v>
      </c>
      <c r="F1" s="30" t="s">
        <v>274</v>
      </c>
      <c r="G1" s="33" t="s">
        <v>275</v>
      </c>
      <c r="H1" s="34" t="s">
        <v>276</v>
      </c>
      <c r="I1" s="35" t="s">
        <v>277</v>
      </c>
      <c r="J1" s="38" t="s">
        <v>278</v>
      </c>
      <c r="K1" s="38" t="s">
        <v>279</v>
      </c>
      <c r="L1" s="38" t="s">
        <v>280</v>
      </c>
      <c r="M1" s="38" t="s">
        <v>281</v>
      </c>
      <c r="N1" s="41" t="s">
        <v>282</v>
      </c>
    </row>
    <row r="2" spans="1:14" x14ac:dyDescent="0.3">
      <c r="A2" s="23">
        <v>1</v>
      </c>
      <c r="B2" s="23" t="str">
        <f>C2&amp;"-"&amp;YEAR(E2)</f>
        <v>Q1-2010</v>
      </c>
      <c r="C2" s="24" t="str">
        <f>IF(MONTH(E2)&lt;=3,"Q1",IF(MONTH(E2)&lt;=6,"Q2",IF(MONTH(E2)&lt;=9,"Q3","Q4")))</f>
        <v>Q1</v>
      </c>
      <c r="D2" s="23" t="str">
        <f>MONTH(E2)&amp;"-"&amp;YEAR(E2)</f>
        <v>1-2010</v>
      </c>
      <c r="E2" s="25">
        <v>40182</v>
      </c>
      <c r="F2" s="31">
        <f>INDEX(GoldPrice!$B$2:$F$4016,MATCH(E2,GoldPrice!$B$2:$B$4016,0),5)</f>
        <v>-264068.65391633101</v>
      </c>
      <c r="G2" s="36">
        <f>INDEX(Daily!$B$2:$H$4016,MATCH(E2,Daily!$B$2:$B$4016,0),3)</f>
        <v>2.1299999999999955</v>
      </c>
      <c r="H2" s="36">
        <f>INDEX(Daily!$B$2:$H$4016,MATCH(E2,Daily!$B$2:$B$4016,0),5)</f>
        <v>0</v>
      </c>
      <c r="I2" s="36">
        <f>INDEX(Daily!$B$2:$H$4016,MATCH(E2,Daily!$B$2:$B$4016,0),7)</f>
        <v>22.279999999999973</v>
      </c>
      <c r="J2" s="39">
        <f>INDEX(Monthly!$B$2:$K$187,MATCH(D2,Monthly!$B$2:$B$187,0),3)</f>
        <v>1.4200000000000004E-2</v>
      </c>
      <c r="K2" s="39">
        <f>INDEX(Monthly!$B$2:$K$187,MATCH(D2,Monthly!$B$2:$B$187,0),5)</f>
        <v>-2.3269999999999982</v>
      </c>
      <c r="L2" s="39">
        <f>INDEX(Monthly!$B$2:$K$187,MATCH(D2,Monthly!$B$2:$B$187,0),7)</f>
        <v>0</v>
      </c>
      <c r="M2" s="39">
        <f>INDEX(Monthly!$B$2:$K$187,MATCH(D2,Monthly!$B$2:$B$187,0),9)</f>
        <v>5.6162337601535009E-2</v>
      </c>
      <c r="N2" s="42">
        <f>INDEX(Quaterly!$B$2:$E$63,MATCH(B2,Quaterly!$B$2:$B$63,0),4)</f>
        <v>-4.5600000000000005</v>
      </c>
    </row>
    <row r="3" spans="1:14" x14ac:dyDescent="0.3">
      <c r="A3" s="23">
        <v>2</v>
      </c>
      <c r="B3" s="23" t="str">
        <f t="shared" ref="B3:B66" si="0">C3&amp;"-"&amp;YEAR(E3)</f>
        <v>Q1-2010</v>
      </c>
      <c r="C3" s="24" t="str">
        <f t="shared" ref="C3:C66" si="1">IF(MONTH(E3)&lt;=3,"Q1",IF(MONTH(E3)&lt;=6,"Q2",IF(MONTH(E3)&lt;=9,"Q3","Q4")))</f>
        <v>Q1</v>
      </c>
      <c r="D3" s="23" t="str">
        <f t="shared" ref="D3:D66" si="2">MONTH(E3)&amp;"-"&amp;YEAR(E3)</f>
        <v>1-2010</v>
      </c>
      <c r="E3" s="25">
        <v>40183</v>
      </c>
      <c r="F3" s="31">
        <f>INDEX(GoldPrice!$B$2:$F$4016,MATCH(E3,GoldPrice!$B$2:$B$4016,0),5)</f>
        <v>234414.96881497093</v>
      </c>
      <c r="G3" s="36">
        <f>INDEX(Daily!$B$2:$H$4016,MATCH(E3,Daily!$B$2:$B$4016,0),3)</f>
        <v>0.21999999999999886</v>
      </c>
      <c r="H3" s="36">
        <f>INDEX(Daily!$B$2:$H$4016,MATCH(E3,Daily!$B$2:$B$4016,0),5)</f>
        <v>0</v>
      </c>
      <c r="I3" s="36">
        <f>INDEX(Daily!$B$2:$H$4016,MATCH(E3,Daily!$B$2:$B$4016,0),7)</f>
        <v>15.480000000000018</v>
      </c>
      <c r="J3" s="39">
        <f>INDEX(Monthly!$B$2:$K$187,MATCH(D3,Monthly!$B$2:$B$187,0),3)</f>
        <v>1.4200000000000004E-2</v>
      </c>
      <c r="K3" s="39">
        <f>INDEX(Monthly!$B$2:$K$187,MATCH(D3,Monthly!$B$2:$B$187,0),5)</f>
        <v>-2.3269999999999982</v>
      </c>
      <c r="L3" s="39">
        <f>INDEX(Monthly!$B$2:$K$187,MATCH(D3,Monthly!$B$2:$B$187,0),7)</f>
        <v>0</v>
      </c>
      <c r="M3" s="39">
        <f>INDEX(Monthly!$B$2:$K$187,MATCH(D3,Monthly!$B$2:$B$187,0),9)</f>
        <v>5.6162337601535009E-2</v>
      </c>
      <c r="N3" s="42">
        <f>INDEX(Quaterly!$B$2:$E$63,MATCH(B3,Quaterly!$B$2:$B$63,0),4)</f>
        <v>-4.5600000000000005</v>
      </c>
    </row>
    <row r="4" spans="1:14" x14ac:dyDescent="0.3">
      <c r="A4" s="23">
        <v>3</v>
      </c>
      <c r="B4" s="23" t="str">
        <f t="shared" si="0"/>
        <v>Q1-2010</v>
      </c>
      <c r="C4" s="24" t="str">
        <f t="shared" si="1"/>
        <v>Q1</v>
      </c>
      <c r="D4" s="23" t="str">
        <f t="shared" si="2"/>
        <v>1-2010</v>
      </c>
      <c r="E4" s="25">
        <v>40184</v>
      </c>
      <c r="F4" s="31">
        <f>INDEX(GoldPrice!$B$2:$F$4016,MATCH(E4,GoldPrice!$B$2:$B$4016,0),5)</f>
        <v>-248533.88773388974</v>
      </c>
      <c r="G4" s="36">
        <f>INDEX(Daily!$B$2:$H$4016,MATCH(E4,Daily!$B$2:$B$4016,0),3)</f>
        <v>1.3800000000000097</v>
      </c>
      <c r="H4" s="36">
        <f>INDEX(Daily!$B$2:$H$4016,MATCH(E4,Daily!$B$2:$B$4016,0),5)</f>
        <v>0</v>
      </c>
      <c r="I4" s="36">
        <f>INDEX(Daily!$B$2:$H$4016,MATCH(E4,Daily!$B$2:$B$4016,0),7)</f>
        <v>1.9300000000000637</v>
      </c>
      <c r="J4" s="39">
        <f>INDEX(Monthly!$B$2:$K$187,MATCH(D4,Monthly!$B$2:$B$187,0),3)</f>
        <v>1.4200000000000004E-2</v>
      </c>
      <c r="K4" s="39">
        <f>INDEX(Monthly!$B$2:$K$187,MATCH(D4,Monthly!$B$2:$B$187,0),5)</f>
        <v>-2.3269999999999982</v>
      </c>
      <c r="L4" s="39">
        <f>INDEX(Monthly!$B$2:$K$187,MATCH(D4,Monthly!$B$2:$B$187,0),7)</f>
        <v>0</v>
      </c>
      <c r="M4" s="39">
        <f>INDEX(Monthly!$B$2:$K$187,MATCH(D4,Monthly!$B$2:$B$187,0),9)</f>
        <v>5.6162337601535009E-2</v>
      </c>
      <c r="N4" s="42">
        <f>INDEX(Quaterly!$B$2:$E$63,MATCH(B4,Quaterly!$B$2:$B$63,0),4)</f>
        <v>-4.5600000000000005</v>
      </c>
    </row>
    <row r="5" spans="1:14" x14ac:dyDescent="0.3">
      <c r="A5" s="23">
        <v>4</v>
      </c>
      <c r="B5" s="23" t="str">
        <f t="shared" si="0"/>
        <v>Q1-2010</v>
      </c>
      <c r="C5" s="24" t="str">
        <f t="shared" si="1"/>
        <v>Q1</v>
      </c>
      <c r="D5" s="23" t="str">
        <f t="shared" si="2"/>
        <v>1-2010</v>
      </c>
      <c r="E5" s="25">
        <v>40185</v>
      </c>
      <c r="F5" s="31">
        <f>INDEX(GoldPrice!$B$2:$F$4016,MATCH(E5,GoldPrice!$B$2:$B$4016,0),5)</f>
        <v>114812.09601209871</v>
      </c>
      <c r="G5" s="36">
        <f>INDEX(Daily!$B$2:$H$4016,MATCH(E5,Daily!$B$2:$B$4016,0),3)</f>
        <v>-0.52000000000001023</v>
      </c>
      <c r="H5" s="36">
        <f>INDEX(Daily!$B$2:$H$4016,MATCH(E5,Daily!$B$2:$B$4016,0),5)</f>
        <v>5</v>
      </c>
      <c r="I5" s="36">
        <f>INDEX(Daily!$B$2:$H$4016,MATCH(E5,Daily!$B$2:$B$4016,0),7)</f>
        <v>-1.1200000000000045</v>
      </c>
      <c r="J5" s="39">
        <f>INDEX(Monthly!$B$2:$K$187,MATCH(D5,Monthly!$B$2:$B$187,0),3)</f>
        <v>1.4200000000000004E-2</v>
      </c>
      <c r="K5" s="39">
        <f>INDEX(Monthly!$B$2:$K$187,MATCH(D5,Monthly!$B$2:$B$187,0),5)</f>
        <v>-2.3269999999999982</v>
      </c>
      <c r="L5" s="39">
        <f>INDEX(Monthly!$B$2:$K$187,MATCH(D5,Monthly!$B$2:$B$187,0),7)</f>
        <v>0</v>
      </c>
      <c r="M5" s="39">
        <f>INDEX(Monthly!$B$2:$K$187,MATCH(D5,Monthly!$B$2:$B$187,0),9)</f>
        <v>5.6162337601535009E-2</v>
      </c>
      <c r="N5" s="42">
        <f>INDEX(Quaterly!$B$2:$E$63,MATCH(B5,Quaterly!$B$2:$B$63,0),4)</f>
        <v>-4.5600000000000005</v>
      </c>
    </row>
    <row r="6" spans="1:14" x14ac:dyDescent="0.3">
      <c r="A6" s="23">
        <v>5</v>
      </c>
      <c r="B6" s="23" t="str">
        <f t="shared" si="0"/>
        <v>Q1-2010</v>
      </c>
      <c r="C6" s="24" t="str">
        <f t="shared" si="1"/>
        <v>Q1</v>
      </c>
      <c r="D6" s="23" t="str">
        <f t="shared" si="2"/>
        <v>1-2010</v>
      </c>
      <c r="E6" s="25">
        <v>40186</v>
      </c>
      <c r="F6" s="31">
        <f>INDEX(GoldPrice!$B$2:$F$4016,MATCH(E6,GoldPrice!$B$2:$B$4016,0),5)</f>
        <v>-206926.0253260266</v>
      </c>
      <c r="G6" s="36">
        <f>INDEX(Daily!$B$2:$H$4016,MATCH(E6,Daily!$B$2:$B$4016,0),3)</f>
        <v>0.14000000000000057</v>
      </c>
      <c r="H6" s="36">
        <f>INDEX(Daily!$B$2:$H$4016,MATCH(E6,Daily!$B$2:$B$4016,0),5)</f>
        <v>-5</v>
      </c>
      <c r="I6" s="36">
        <f>INDEX(Daily!$B$2:$H$4016,MATCH(E6,Daily!$B$2:$B$4016,0),7)</f>
        <v>-12.440000000000055</v>
      </c>
      <c r="J6" s="39">
        <f>INDEX(Monthly!$B$2:$K$187,MATCH(D6,Monthly!$B$2:$B$187,0),3)</f>
        <v>1.4200000000000004E-2</v>
      </c>
      <c r="K6" s="39">
        <f>INDEX(Monthly!$B$2:$K$187,MATCH(D6,Monthly!$B$2:$B$187,0),5)</f>
        <v>-2.3269999999999982</v>
      </c>
      <c r="L6" s="39">
        <f>INDEX(Monthly!$B$2:$K$187,MATCH(D6,Monthly!$B$2:$B$187,0),7)</f>
        <v>0</v>
      </c>
      <c r="M6" s="39">
        <f>INDEX(Monthly!$B$2:$K$187,MATCH(D6,Monthly!$B$2:$B$187,0),9)</f>
        <v>5.6162337601535009E-2</v>
      </c>
      <c r="N6" s="42">
        <f>INDEX(Quaterly!$B$2:$E$63,MATCH(B6,Quaterly!$B$2:$B$63,0),4)</f>
        <v>-4.5600000000000005</v>
      </c>
    </row>
    <row r="7" spans="1:14" x14ac:dyDescent="0.3">
      <c r="A7" s="23">
        <v>6</v>
      </c>
      <c r="B7" s="23" t="str">
        <f t="shared" si="0"/>
        <v>Q1-2010</v>
      </c>
      <c r="C7" s="24" t="str">
        <f t="shared" si="1"/>
        <v>Q1</v>
      </c>
      <c r="D7" s="23" t="str">
        <f t="shared" si="2"/>
        <v>1-2010</v>
      </c>
      <c r="E7" s="25">
        <v>40189</v>
      </c>
      <c r="F7" s="31">
        <f>INDEX(GoldPrice!$B$2:$F$4016,MATCH(E7,GoldPrice!$B$2:$B$4016,0),5)</f>
        <v>185467.77546777576</v>
      </c>
      <c r="G7" s="36">
        <f>INDEX(Daily!$B$2:$H$4016,MATCH(E7,Daily!$B$2:$B$4016,0),3)</f>
        <v>-0.19999999999998863</v>
      </c>
      <c r="H7" s="36">
        <f>INDEX(Daily!$B$2:$H$4016,MATCH(E7,Daily!$B$2:$B$4016,0),5)</f>
        <v>0</v>
      </c>
      <c r="I7" s="36">
        <f>INDEX(Daily!$B$2:$H$4016,MATCH(E7,Daily!$B$2:$B$4016,0),7)</f>
        <v>-5.8400000000000318</v>
      </c>
      <c r="J7" s="39">
        <f>INDEX(Monthly!$B$2:$K$187,MATCH(D7,Monthly!$B$2:$B$187,0),3)</f>
        <v>1.4200000000000004E-2</v>
      </c>
      <c r="K7" s="39">
        <f>INDEX(Monthly!$B$2:$K$187,MATCH(D7,Monthly!$B$2:$B$187,0),5)</f>
        <v>-2.3269999999999982</v>
      </c>
      <c r="L7" s="39">
        <f>INDEX(Monthly!$B$2:$K$187,MATCH(D7,Monthly!$B$2:$B$187,0),7)</f>
        <v>0</v>
      </c>
      <c r="M7" s="39">
        <f>INDEX(Monthly!$B$2:$K$187,MATCH(D7,Monthly!$B$2:$B$187,0),9)</f>
        <v>5.6162337601535009E-2</v>
      </c>
      <c r="N7" s="42">
        <f>INDEX(Quaterly!$B$2:$E$63,MATCH(B7,Quaterly!$B$2:$B$63,0),4)</f>
        <v>-4.5600000000000005</v>
      </c>
    </row>
    <row r="8" spans="1:14" x14ac:dyDescent="0.3">
      <c r="A8" s="23">
        <v>7</v>
      </c>
      <c r="B8" s="23" t="str">
        <f t="shared" si="0"/>
        <v>Q1-2010</v>
      </c>
      <c r="C8" s="24" t="str">
        <f t="shared" si="1"/>
        <v>Q1</v>
      </c>
      <c r="D8" s="23" t="str">
        <f t="shared" si="2"/>
        <v>1-2010</v>
      </c>
      <c r="E8" s="25">
        <v>40190</v>
      </c>
      <c r="F8" s="31">
        <f>INDEX(GoldPrice!$B$2:$F$4016,MATCH(E8,GoldPrice!$B$2:$B$4016,0),5)</f>
        <v>294384.19958419725</v>
      </c>
      <c r="G8" s="36">
        <f>INDEX(Daily!$B$2:$H$4016,MATCH(E8,Daily!$B$2:$B$4016,0),3)</f>
        <v>-1.75</v>
      </c>
      <c r="H8" s="36">
        <f>INDEX(Daily!$B$2:$H$4016,MATCH(E8,Daily!$B$2:$B$4016,0),5)</f>
        <v>0</v>
      </c>
      <c r="I8" s="36">
        <f>INDEX(Daily!$B$2:$H$4016,MATCH(E8,Daily!$B$2:$B$4016,0),7)</f>
        <v>-16.749999999999943</v>
      </c>
      <c r="J8" s="39">
        <f>INDEX(Monthly!$B$2:$K$187,MATCH(D8,Monthly!$B$2:$B$187,0),3)</f>
        <v>1.4200000000000004E-2</v>
      </c>
      <c r="K8" s="39">
        <f>INDEX(Monthly!$B$2:$K$187,MATCH(D8,Monthly!$B$2:$B$187,0),5)</f>
        <v>-2.3269999999999982</v>
      </c>
      <c r="L8" s="39">
        <f>INDEX(Monthly!$B$2:$K$187,MATCH(D8,Monthly!$B$2:$B$187,0),7)</f>
        <v>0</v>
      </c>
      <c r="M8" s="39">
        <f>INDEX(Monthly!$B$2:$K$187,MATCH(D8,Monthly!$B$2:$B$187,0),9)</f>
        <v>5.6162337601535009E-2</v>
      </c>
      <c r="N8" s="42">
        <f>INDEX(Quaterly!$B$2:$E$63,MATCH(B8,Quaterly!$B$2:$B$63,0),4)</f>
        <v>-4.5600000000000005</v>
      </c>
    </row>
    <row r="9" spans="1:14" x14ac:dyDescent="0.3">
      <c r="A9" s="23">
        <v>8</v>
      </c>
      <c r="B9" s="23" t="str">
        <f t="shared" si="0"/>
        <v>Q1-2010</v>
      </c>
      <c r="C9" s="24" t="str">
        <f t="shared" si="1"/>
        <v>Q1</v>
      </c>
      <c r="D9" s="23" t="str">
        <f t="shared" si="2"/>
        <v>1-2010</v>
      </c>
      <c r="E9" s="25">
        <v>40191</v>
      </c>
      <c r="F9" s="31">
        <f>INDEX(GoldPrice!$B$2:$F$4016,MATCH(E9,GoldPrice!$B$2:$B$4016,0),5)</f>
        <v>-354719.3347193338</v>
      </c>
      <c r="G9" s="36">
        <f>INDEX(Daily!$B$2:$H$4016,MATCH(E9,Daily!$B$2:$B$4016,0),3)</f>
        <v>-1.1300000000000097</v>
      </c>
      <c r="H9" s="36">
        <f>INDEX(Daily!$B$2:$H$4016,MATCH(E9,Daily!$B$2:$B$4016,0),5)</f>
        <v>0</v>
      </c>
      <c r="I9" s="36">
        <f>INDEX(Daily!$B$2:$H$4016,MATCH(E9,Daily!$B$2:$B$4016,0),7)</f>
        <v>10.300000000000011</v>
      </c>
      <c r="J9" s="39">
        <f>INDEX(Monthly!$B$2:$K$187,MATCH(D9,Monthly!$B$2:$B$187,0),3)</f>
        <v>1.4200000000000004E-2</v>
      </c>
      <c r="K9" s="39">
        <f>INDEX(Monthly!$B$2:$K$187,MATCH(D9,Monthly!$B$2:$B$187,0),5)</f>
        <v>-2.3269999999999982</v>
      </c>
      <c r="L9" s="39">
        <f>INDEX(Monthly!$B$2:$K$187,MATCH(D9,Monthly!$B$2:$B$187,0),7)</f>
        <v>0</v>
      </c>
      <c r="M9" s="39">
        <f>INDEX(Monthly!$B$2:$K$187,MATCH(D9,Monthly!$B$2:$B$187,0),9)</f>
        <v>5.6162337601535009E-2</v>
      </c>
      <c r="N9" s="42">
        <f>INDEX(Quaterly!$B$2:$E$63,MATCH(B9,Quaterly!$B$2:$B$63,0),4)</f>
        <v>-4.5600000000000005</v>
      </c>
    </row>
    <row r="10" spans="1:14" x14ac:dyDescent="0.3">
      <c r="A10" s="23">
        <v>9</v>
      </c>
      <c r="B10" s="23" t="str">
        <f t="shared" si="0"/>
        <v>Q1-2010</v>
      </c>
      <c r="C10" s="24" t="str">
        <f t="shared" si="1"/>
        <v>Q1</v>
      </c>
      <c r="D10" s="23" t="str">
        <f t="shared" si="2"/>
        <v>1-2010</v>
      </c>
      <c r="E10" s="25">
        <v>40192</v>
      </c>
      <c r="F10" s="31">
        <f>INDEX(GoldPrice!$B$2:$F$4016,MATCH(E10,GoldPrice!$B$2:$B$4016,0),5)</f>
        <v>23432.016632018611</v>
      </c>
      <c r="G10" s="36">
        <f>INDEX(Daily!$B$2:$H$4016,MATCH(E10,Daily!$B$2:$B$4016,0),3)</f>
        <v>-0.31000000000000227</v>
      </c>
      <c r="H10" s="36">
        <f>INDEX(Daily!$B$2:$H$4016,MATCH(E10,Daily!$B$2:$B$4016,0),5)</f>
        <v>0</v>
      </c>
      <c r="I10" s="36">
        <f>INDEX(Daily!$B$2:$H$4016,MATCH(E10,Daily!$B$2:$B$4016,0),7)</f>
        <v>3.7200000000000273</v>
      </c>
      <c r="J10" s="39">
        <f>INDEX(Monthly!$B$2:$K$187,MATCH(D10,Monthly!$B$2:$B$187,0),3)</f>
        <v>1.4200000000000004E-2</v>
      </c>
      <c r="K10" s="39">
        <f>INDEX(Monthly!$B$2:$K$187,MATCH(D10,Monthly!$B$2:$B$187,0),5)</f>
        <v>-2.3269999999999982</v>
      </c>
      <c r="L10" s="39">
        <f>INDEX(Monthly!$B$2:$K$187,MATCH(D10,Monthly!$B$2:$B$187,0),7)</f>
        <v>0</v>
      </c>
      <c r="M10" s="39">
        <f>INDEX(Monthly!$B$2:$K$187,MATCH(D10,Monthly!$B$2:$B$187,0),9)</f>
        <v>5.6162337601535009E-2</v>
      </c>
      <c r="N10" s="42">
        <f>INDEX(Quaterly!$B$2:$E$63,MATCH(B10,Quaterly!$B$2:$B$63,0),4)</f>
        <v>-4.5600000000000005</v>
      </c>
    </row>
    <row r="11" spans="1:14" x14ac:dyDescent="0.3">
      <c r="A11" s="23">
        <v>10</v>
      </c>
      <c r="B11" s="23" t="str">
        <f t="shared" si="0"/>
        <v>Q1-2010</v>
      </c>
      <c r="C11" s="24" t="str">
        <f t="shared" si="1"/>
        <v>Q1</v>
      </c>
      <c r="D11" s="23" t="str">
        <f t="shared" si="2"/>
        <v>1-2010</v>
      </c>
      <c r="E11" s="25">
        <v>40193</v>
      </c>
      <c r="F11" s="31">
        <f>INDEX(GoldPrice!$B$2:$F$4016,MATCH(E11,GoldPrice!$B$2:$B$4016,0),5)</f>
        <v>92221.432621432468</v>
      </c>
      <c r="G11" s="36">
        <f>INDEX(Daily!$B$2:$H$4016,MATCH(E11,Daily!$B$2:$B$4016,0),3)</f>
        <v>-1.3900000000000006</v>
      </c>
      <c r="H11" s="36">
        <f>INDEX(Daily!$B$2:$H$4016,MATCH(E11,Daily!$B$2:$B$4016,0),5)</f>
        <v>-9</v>
      </c>
      <c r="I11" s="36">
        <f>INDEX(Daily!$B$2:$H$4016,MATCH(E11,Daily!$B$2:$B$4016,0),7)</f>
        <v>-6.910000000000025</v>
      </c>
      <c r="J11" s="39">
        <f>INDEX(Monthly!$B$2:$K$187,MATCH(D11,Monthly!$B$2:$B$187,0),3)</f>
        <v>1.4200000000000004E-2</v>
      </c>
      <c r="K11" s="39">
        <f>INDEX(Monthly!$B$2:$K$187,MATCH(D11,Monthly!$B$2:$B$187,0),5)</f>
        <v>-2.3269999999999982</v>
      </c>
      <c r="L11" s="39">
        <f>INDEX(Monthly!$B$2:$K$187,MATCH(D11,Monthly!$B$2:$B$187,0),7)</f>
        <v>0</v>
      </c>
      <c r="M11" s="39">
        <f>INDEX(Monthly!$B$2:$K$187,MATCH(D11,Monthly!$B$2:$B$187,0),9)</f>
        <v>5.6162337601535009E-2</v>
      </c>
      <c r="N11" s="42">
        <f>INDEX(Quaterly!$B$2:$E$63,MATCH(B11,Quaterly!$B$2:$B$63,0),4)</f>
        <v>-4.5600000000000005</v>
      </c>
    </row>
    <row r="12" spans="1:14" x14ac:dyDescent="0.3">
      <c r="A12" s="23">
        <v>11</v>
      </c>
      <c r="B12" s="23" t="str">
        <f t="shared" si="0"/>
        <v>Q1-2010</v>
      </c>
      <c r="C12" s="24" t="str">
        <f t="shared" si="1"/>
        <v>Q1</v>
      </c>
      <c r="D12" s="23" t="str">
        <f t="shared" si="2"/>
        <v>1-2010</v>
      </c>
      <c r="E12" s="25">
        <v>40196</v>
      </c>
      <c r="F12" s="31">
        <f>INDEX(GoldPrice!$B$2:$F$4016,MATCH(E12,GoldPrice!$B$2:$B$4016,0),5)</f>
        <v>-205539.06633906625</v>
      </c>
      <c r="G12" s="36">
        <f>INDEX(Daily!$B$2:$H$4016,MATCH(E12,Daily!$B$2:$B$4016,0),3)</f>
        <v>2.8457142857142941</v>
      </c>
      <c r="H12" s="36">
        <f>INDEX(Daily!$B$2:$H$4016,MATCH(E12,Daily!$B$2:$B$4016,0),5)</f>
        <v>9</v>
      </c>
      <c r="I12" s="36">
        <f>INDEX(Daily!$B$2:$H$4016,MATCH(E12,Daily!$B$2:$B$4016,0),7)</f>
        <v>-18.29000000000002</v>
      </c>
      <c r="J12" s="39">
        <f>INDEX(Monthly!$B$2:$K$187,MATCH(D12,Monthly!$B$2:$B$187,0),3)</f>
        <v>1.4200000000000004E-2</v>
      </c>
      <c r="K12" s="39">
        <f>INDEX(Monthly!$B$2:$K$187,MATCH(D12,Monthly!$B$2:$B$187,0),5)</f>
        <v>-2.3269999999999982</v>
      </c>
      <c r="L12" s="39">
        <f>INDEX(Monthly!$B$2:$K$187,MATCH(D12,Monthly!$B$2:$B$187,0),7)</f>
        <v>0</v>
      </c>
      <c r="M12" s="39">
        <f>INDEX(Monthly!$B$2:$K$187,MATCH(D12,Monthly!$B$2:$B$187,0),9)</f>
        <v>5.6162337601535009E-2</v>
      </c>
      <c r="N12" s="42">
        <f>INDEX(Quaterly!$B$2:$E$63,MATCH(B12,Quaterly!$B$2:$B$63,0),4)</f>
        <v>-4.5600000000000005</v>
      </c>
    </row>
    <row r="13" spans="1:14" x14ac:dyDescent="0.3">
      <c r="A13" s="23">
        <v>12</v>
      </c>
      <c r="B13" s="23" t="str">
        <f t="shared" si="0"/>
        <v>Q1-2010</v>
      </c>
      <c r="C13" s="24" t="str">
        <f t="shared" si="1"/>
        <v>Q1</v>
      </c>
      <c r="D13" s="23" t="str">
        <f t="shared" si="2"/>
        <v>1-2010</v>
      </c>
      <c r="E13" s="25">
        <v>40197</v>
      </c>
      <c r="F13" s="31">
        <f>INDEX(GoldPrice!$B$2:$F$4016,MATCH(E13,GoldPrice!$B$2:$B$4016,0),5)</f>
        <v>-16190.890190891922</v>
      </c>
      <c r="G13" s="36">
        <f>INDEX(Daily!$B$2:$H$4016,MATCH(E13,Daily!$B$2:$B$4016,0),3)</f>
        <v>-1.8257142857142838</v>
      </c>
      <c r="H13" s="36">
        <f>INDEX(Daily!$B$2:$H$4016,MATCH(E13,Daily!$B$2:$B$4016,0),5)</f>
        <v>0</v>
      </c>
      <c r="I13" s="36">
        <f>INDEX(Daily!$B$2:$H$4016,MATCH(E13,Daily!$B$2:$B$4016,0),7)</f>
        <v>8.3799999999999955</v>
      </c>
      <c r="J13" s="39">
        <f>INDEX(Monthly!$B$2:$K$187,MATCH(D13,Monthly!$B$2:$B$187,0),3)</f>
        <v>1.4200000000000004E-2</v>
      </c>
      <c r="K13" s="39">
        <f>INDEX(Monthly!$B$2:$K$187,MATCH(D13,Monthly!$B$2:$B$187,0),5)</f>
        <v>-2.3269999999999982</v>
      </c>
      <c r="L13" s="39">
        <f>INDEX(Monthly!$B$2:$K$187,MATCH(D13,Monthly!$B$2:$B$187,0),7)</f>
        <v>0</v>
      </c>
      <c r="M13" s="39">
        <f>INDEX(Monthly!$B$2:$K$187,MATCH(D13,Monthly!$B$2:$B$187,0),9)</f>
        <v>5.6162337601535009E-2</v>
      </c>
      <c r="N13" s="42">
        <f>INDEX(Quaterly!$B$2:$E$63,MATCH(B13,Quaterly!$B$2:$B$63,0),4)</f>
        <v>-4.5600000000000005</v>
      </c>
    </row>
    <row r="14" spans="1:14" x14ac:dyDescent="0.3">
      <c r="A14" s="23">
        <v>13</v>
      </c>
      <c r="B14" s="23" t="str">
        <f t="shared" si="0"/>
        <v>Q1-2010</v>
      </c>
      <c r="C14" s="24" t="str">
        <f t="shared" si="1"/>
        <v>Q1</v>
      </c>
      <c r="D14" s="23" t="str">
        <f t="shared" si="2"/>
        <v>1-2010</v>
      </c>
      <c r="E14" s="25">
        <v>40198</v>
      </c>
      <c r="F14" s="31">
        <f>INDEX(GoldPrice!$B$2:$F$4016,MATCH(E14,GoldPrice!$B$2:$B$4016,0),5)</f>
        <v>348370.1379701402</v>
      </c>
      <c r="G14" s="36">
        <f>INDEX(Daily!$B$2:$H$4016,MATCH(E14,Daily!$B$2:$B$4016,0),3)</f>
        <v>-1.5600000000000023</v>
      </c>
      <c r="H14" s="36">
        <f>INDEX(Daily!$B$2:$H$4016,MATCH(E14,Daily!$B$2:$B$4016,0),5)</f>
        <v>5</v>
      </c>
      <c r="I14" s="36">
        <f>INDEX(Daily!$B$2:$H$4016,MATCH(E14,Daily!$B$2:$B$4016,0),7)</f>
        <v>-6.0099999999999909</v>
      </c>
      <c r="J14" s="39">
        <f>INDEX(Monthly!$B$2:$K$187,MATCH(D14,Monthly!$B$2:$B$187,0),3)</f>
        <v>1.4200000000000004E-2</v>
      </c>
      <c r="K14" s="39">
        <f>INDEX(Monthly!$B$2:$K$187,MATCH(D14,Monthly!$B$2:$B$187,0),5)</f>
        <v>-2.3269999999999982</v>
      </c>
      <c r="L14" s="39">
        <f>INDEX(Monthly!$B$2:$K$187,MATCH(D14,Monthly!$B$2:$B$187,0),7)</f>
        <v>0</v>
      </c>
      <c r="M14" s="39">
        <f>INDEX(Monthly!$B$2:$K$187,MATCH(D14,Monthly!$B$2:$B$187,0),9)</f>
        <v>5.6162337601535009E-2</v>
      </c>
      <c r="N14" s="42">
        <f>INDEX(Quaterly!$B$2:$E$63,MATCH(B14,Quaterly!$B$2:$B$63,0),4)</f>
        <v>-4.5600000000000005</v>
      </c>
    </row>
    <row r="15" spans="1:14" x14ac:dyDescent="0.3">
      <c r="A15" s="23">
        <v>14</v>
      </c>
      <c r="B15" s="23" t="str">
        <f t="shared" si="0"/>
        <v>Q1-2010</v>
      </c>
      <c r="C15" s="24" t="str">
        <f t="shared" si="1"/>
        <v>Q1</v>
      </c>
      <c r="D15" s="23" t="str">
        <f t="shared" si="2"/>
        <v>1-2010</v>
      </c>
      <c r="E15" s="25">
        <v>40199</v>
      </c>
      <c r="F15" s="31">
        <f>INDEX(GoldPrice!$B$2:$F$4016,MATCH(E15,GoldPrice!$B$2:$B$4016,0),5)</f>
        <v>-81754.753354756162</v>
      </c>
      <c r="G15" s="36">
        <f>INDEX(Daily!$B$2:$H$4016,MATCH(E15,Daily!$B$2:$B$4016,0),3)</f>
        <v>-1.5799999999999983</v>
      </c>
      <c r="H15" s="36">
        <f>INDEX(Daily!$B$2:$H$4016,MATCH(E15,Daily!$B$2:$B$4016,0),5)</f>
        <v>-5</v>
      </c>
      <c r="I15" s="36">
        <f>INDEX(Daily!$B$2:$H$4016,MATCH(E15,Daily!$B$2:$B$4016,0),7)</f>
        <v>-11.079999999999984</v>
      </c>
      <c r="J15" s="39">
        <f>INDEX(Monthly!$B$2:$K$187,MATCH(D15,Monthly!$B$2:$B$187,0),3)</f>
        <v>1.4200000000000004E-2</v>
      </c>
      <c r="K15" s="39">
        <f>INDEX(Monthly!$B$2:$K$187,MATCH(D15,Monthly!$B$2:$B$187,0),5)</f>
        <v>-2.3269999999999982</v>
      </c>
      <c r="L15" s="39">
        <f>INDEX(Monthly!$B$2:$K$187,MATCH(D15,Monthly!$B$2:$B$187,0),7)</f>
        <v>0</v>
      </c>
      <c r="M15" s="39">
        <f>INDEX(Monthly!$B$2:$K$187,MATCH(D15,Monthly!$B$2:$B$187,0),9)</f>
        <v>5.6162337601535009E-2</v>
      </c>
      <c r="N15" s="42">
        <f>INDEX(Quaterly!$B$2:$E$63,MATCH(B15,Quaterly!$B$2:$B$63,0),4)</f>
        <v>-4.5600000000000005</v>
      </c>
    </row>
    <row r="16" spans="1:14" x14ac:dyDescent="0.3">
      <c r="A16" s="23">
        <v>15</v>
      </c>
      <c r="B16" s="23" t="str">
        <f t="shared" si="0"/>
        <v>Q1-2010</v>
      </c>
      <c r="C16" s="24" t="str">
        <f t="shared" si="1"/>
        <v>Q1</v>
      </c>
      <c r="D16" s="23" t="str">
        <f t="shared" si="2"/>
        <v>1-2010</v>
      </c>
      <c r="E16" s="25">
        <v>40200</v>
      </c>
      <c r="F16" s="31">
        <f>INDEX(GoldPrice!$B$2:$F$4016,MATCH(E16,GoldPrice!$B$2:$B$4016,0),5)</f>
        <v>-31505.197505196556</v>
      </c>
      <c r="G16" s="36">
        <f>INDEX(Daily!$B$2:$H$4016,MATCH(E16,Daily!$B$2:$B$4016,0),3)</f>
        <v>-1.5900000000000034</v>
      </c>
      <c r="H16" s="36">
        <f>INDEX(Daily!$B$2:$H$4016,MATCH(E16,Daily!$B$2:$B$4016,0),5)</f>
        <v>0</v>
      </c>
      <c r="I16" s="36">
        <f>INDEX(Daily!$B$2:$H$4016,MATCH(E16,Daily!$B$2:$B$4016,0),7)</f>
        <v>-0.83000000000004093</v>
      </c>
      <c r="J16" s="39">
        <f>INDEX(Monthly!$B$2:$K$187,MATCH(D16,Monthly!$B$2:$B$187,0),3)</f>
        <v>1.4200000000000004E-2</v>
      </c>
      <c r="K16" s="39">
        <f>INDEX(Monthly!$B$2:$K$187,MATCH(D16,Monthly!$B$2:$B$187,0),5)</f>
        <v>-2.3269999999999982</v>
      </c>
      <c r="L16" s="39">
        <f>INDEX(Monthly!$B$2:$K$187,MATCH(D16,Monthly!$B$2:$B$187,0),7)</f>
        <v>0</v>
      </c>
      <c r="M16" s="39">
        <f>INDEX(Monthly!$B$2:$K$187,MATCH(D16,Monthly!$B$2:$B$187,0),9)</f>
        <v>5.6162337601535009E-2</v>
      </c>
      <c r="N16" s="42">
        <f>INDEX(Quaterly!$B$2:$E$63,MATCH(B16,Quaterly!$B$2:$B$63,0),4)</f>
        <v>-4.5600000000000005</v>
      </c>
    </row>
    <row r="17" spans="1:14" x14ac:dyDescent="0.3">
      <c r="A17" s="23">
        <v>16</v>
      </c>
      <c r="B17" s="23" t="str">
        <f t="shared" si="0"/>
        <v>Q1-2010</v>
      </c>
      <c r="C17" s="24" t="str">
        <f t="shared" si="1"/>
        <v>Q1</v>
      </c>
      <c r="D17" s="23" t="str">
        <f t="shared" si="2"/>
        <v>1-2010</v>
      </c>
      <c r="E17" s="25">
        <v>40203</v>
      </c>
      <c r="F17" s="31">
        <f>INDEX(GoldPrice!$B$2:$F$4016,MATCH(E17,GoldPrice!$B$2:$B$4016,0),5)</f>
        <v>26224.532224532217</v>
      </c>
      <c r="G17" s="36">
        <f>INDEX(Daily!$B$2:$H$4016,MATCH(E17,Daily!$B$2:$B$4016,0),3)</f>
        <v>0.65000000000000568</v>
      </c>
      <c r="H17" s="36">
        <f>INDEX(Daily!$B$2:$H$4016,MATCH(E17,Daily!$B$2:$B$4016,0),5)</f>
        <v>0</v>
      </c>
      <c r="I17" s="36">
        <f>INDEX(Daily!$B$2:$H$4016,MATCH(E17,Daily!$B$2:$B$4016,0),7)</f>
        <v>3.32000000000005</v>
      </c>
      <c r="J17" s="39">
        <f>INDEX(Monthly!$B$2:$K$187,MATCH(D17,Monthly!$B$2:$B$187,0),3)</f>
        <v>1.4200000000000004E-2</v>
      </c>
      <c r="K17" s="39">
        <f>INDEX(Monthly!$B$2:$K$187,MATCH(D17,Monthly!$B$2:$B$187,0),5)</f>
        <v>-2.3269999999999982</v>
      </c>
      <c r="L17" s="39">
        <f>INDEX(Monthly!$B$2:$K$187,MATCH(D17,Monthly!$B$2:$B$187,0),7)</f>
        <v>0</v>
      </c>
      <c r="M17" s="39">
        <f>INDEX(Monthly!$B$2:$K$187,MATCH(D17,Monthly!$B$2:$B$187,0),9)</f>
        <v>5.6162337601535009E-2</v>
      </c>
      <c r="N17" s="42">
        <f>INDEX(Quaterly!$B$2:$E$63,MATCH(B17,Quaterly!$B$2:$B$63,0),4)</f>
        <v>-4.5600000000000005</v>
      </c>
    </row>
    <row r="18" spans="1:14" x14ac:dyDescent="0.3">
      <c r="A18" s="23">
        <v>17</v>
      </c>
      <c r="B18" s="23" t="str">
        <f t="shared" si="0"/>
        <v>Q1-2010</v>
      </c>
      <c r="C18" s="24" t="str">
        <f t="shared" si="1"/>
        <v>Q1</v>
      </c>
      <c r="D18" s="23" t="str">
        <f t="shared" si="2"/>
        <v>1-2010</v>
      </c>
      <c r="E18" s="25">
        <v>40204</v>
      </c>
      <c r="F18" s="31">
        <f>INDEX(GoldPrice!$B$2:$F$4016,MATCH(E18,GoldPrice!$B$2:$B$4016,0),5)</f>
        <v>-57698.960498960689</v>
      </c>
      <c r="G18" s="36">
        <f>INDEX(Daily!$B$2:$H$4016,MATCH(E18,Daily!$B$2:$B$4016,0),3)</f>
        <v>-0.23000000000000398</v>
      </c>
      <c r="H18" s="36">
        <f>INDEX(Daily!$B$2:$H$4016,MATCH(E18,Daily!$B$2:$B$4016,0),5)</f>
        <v>0</v>
      </c>
      <c r="I18" s="36">
        <f>INDEX(Daily!$B$2:$H$4016,MATCH(E18,Daily!$B$2:$B$4016,0),7)</f>
        <v>16.989999999999952</v>
      </c>
      <c r="J18" s="39">
        <f>INDEX(Monthly!$B$2:$K$187,MATCH(D18,Monthly!$B$2:$B$187,0),3)</f>
        <v>1.4200000000000004E-2</v>
      </c>
      <c r="K18" s="39">
        <f>INDEX(Monthly!$B$2:$K$187,MATCH(D18,Monthly!$B$2:$B$187,0),5)</f>
        <v>-2.3269999999999982</v>
      </c>
      <c r="L18" s="39">
        <f>INDEX(Monthly!$B$2:$K$187,MATCH(D18,Monthly!$B$2:$B$187,0),7)</f>
        <v>0</v>
      </c>
      <c r="M18" s="39">
        <f>INDEX(Monthly!$B$2:$K$187,MATCH(D18,Monthly!$B$2:$B$187,0),9)</f>
        <v>5.6162337601535009E-2</v>
      </c>
      <c r="N18" s="42">
        <f>INDEX(Quaterly!$B$2:$E$63,MATCH(B18,Quaterly!$B$2:$B$63,0),4)</f>
        <v>-4.5600000000000005</v>
      </c>
    </row>
    <row r="19" spans="1:14" x14ac:dyDescent="0.3">
      <c r="A19" s="23">
        <v>18</v>
      </c>
      <c r="B19" s="23" t="str">
        <f t="shared" si="0"/>
        <v>Q1-2010</v>
      </c>
      <c r="C19" s="24" t="str">
        <f t="shared" si="1"/>
        <v>Q1</v>
      </c>
      <c r="D19" s="23" t="str">
        <f t="shared" si="2"/>
        <v>1-2010</v>
      </c>
      <c r="E19" s="25">
        <v>40205</v>
      </c>
      <c r="F19" s="31">
        <f>INDEX(GoldPrice!$B$2:$F$4016,MATCH(E19,GoldPrice!$B$2:$B$4016,0),5)</f>
        <v>208494.80249480158</v>
      </c>
      <c r="G19" s="36">
        <f>INDEX(Daily!$B$2:$H$4016,MATCH(E19,Daily!$B$2:$B$4016,0),3)</f>
        <v>-1.0300000000000011</v>
      </c>
      <c r="H19" s="36">
        <f>INDEX(Daily!$B$2:$H$4016,MATCH(E19,Daily!$B$2:$B$4016,0),5)</f>
        <v>0</v>
      </c>
      <c r="I19" s="36">
        <f>INDEX(Daily!$B$2:$H$4016,MATCH(E19,Daily!$B$2:$B$4016,0),7)</f>
        <v>-11.489999999999952</v>
      </c>
      <c r="J19" s="39">
        <f>INDEX(Monthly!$B$2:$K$187,MATCH(D19,Monthly!$B$2:$B$187,0),3)</f>
        <v>1.4200000000000004E-2</v>
      </c>
      <c r="K19" s="39">
        <f>INDEX(Monthly!$B$2:$K$187,MATCH(D19,Monthly!$B$2:$B$187,0),5)</f>
        <v>-2.3269999999999982</v>
      </c>
      <c r="L19" s="39">
        <f>INDEX(Monthly!$B$2:$K$187,MATCH(D19,Monthly!$B$2:$B$187,0),7)</f>
        <v>0</v>
      </c>
      <c r="M19" s="39">
        <f>INDEX(Monthly!$B$2:$K$187,MATCH(D19,Monthly!$B$2:$B$187,0),9)</f>
        <v>5.6162337601535009E-2</v>
      </c>
      <c r="N19" s="42">
        <f>INDEX(Quaterly!$B$2:$E$63,MATCH(B19,Quaterly!$B$2:$B$63,0),4)</f>
        <v>-4.5600000000000005</v>
      </c>
    </row>
    <row r="20" spans="1:14" x14ac:dyDescent="0.3">
      <c r="A20" s="23">
        <v>19</v>
      </c>
      <c r="B20" s="23" t="str">
        <f t="shared" si="0"/>
        <v>Q1-2010</v>
      </c>
      <c r="C20" s="24" t="str">
        <f t="shared" si="1"/>
        <v>Q1</v>
      </c>
      <c r="D20" s="23" t="str">
        <f t="shared" si="2"/>
        <v>1-2010</v>
      </c>
      <c r="E20" s="25">
        <v>40206</v>
      </c>
      <c r="F20" s="31">
        <f>INDEX(GoldPrice!$B$2:$F$4016,MATCH(E20,GoldPrice!$B$2:$B$4016,0),5)</f>
        <v>-31457.115857115015</v>
      </c>
      <c r="G20" s="36">
        <f>INDEX(Daily!$B$2:$H$4016,MATCH(E20,Daily!$B$2:$B$4016,0),3)</f>
        <v>-1.9999999999996021E-2</v>
      </c>
      <c r="H20" s="36">
        <f>INDEX(Daily!$B$2:$H$4016,MATCH(E20,Daily!$B$2:$B$4016,0),5)</f>
        <v>-9</v>
      </c>
      <c r="I20" s="36">
        <f>INDEX(Daily!$B$2:$H$4016,MATCH(E20,Daily!$B$2:$B$4016,0),7)</f>
        <v>-4.6500000000000341</v>
      </c>
      <c r="J20" s="39">
        <f>INDEX(Monthly!$B$2:$K$187,MATCH(D20,Monthly!$B$2:$B$187,0),3)</f>
        <v>1.4200000000000004E-2</v>
      </c>
      <c r="K20" s="39">
        <f>INDEX(Monthly!$B$2:$K$187,MATCH(D20,Monthly!$B$2:$B$187,0),5)</f>
        <v>-2.3269999999999982</v>
      </c>
      <c r="L20" s="39">
        <f>INDEX(Monthly!$B$2:$K$187,MATCH(D20,Monthly!$B$2:$B$187,0),7)</f>
        <v>0</v>
      </c>
      <c r="M20" s="39">
        <f>INDEX(Monthly!$B$2:$K$187,MATCH(D20,Monthly!$B$2:$B$187,0),9)</f>
        <v>5.6162337601535009E-2</v>
      </c>
      <c r="N20" s="42">
        <f>INDEX(Quaterly!$B$2:$E$63,MATCH(B20,Quaterly!$B$2:$B$63,0),4)</f>
        <v>-4.5600000000000005</v>
      </c>
    </row>
    <row r="21" spans="1:14" x14ac:dyDescent="0.3">
      <c r="A21" s="23">
        <v>20</v>
      </c>
      <c r="B21" s="23" t="str">
        <f t="shared" si="0"/>
        <v>Q1-2010</v>
      </c>
      <c r="C21" s="24" t="str">
        <f t="shared" si="1"/>
        <v>Q1</v>
      </c>
      <c r="D21" s="23" t="str">
        <f t="shared" si="2"/>
        <v>1-2010</v>
      </c>
      <c r="E21" s="25">
        <v>40207</v>
      </c>
      <c r="F21" s="31">
        <f>INDEX(GoldPrice!$B$2:$F$4016,MATCH(E21,GoldPrice!$B$2:$B$4016,0),5)</f>
        <v>-48995.274995274842</v>
      </c>
      <c r="G21" s="36">
        <f>INDEX(Daily!$B$2:$H$4016,MATCH(E21,Daily!$B$2:$B$4016,0),3)</f>
        <v>-0.77000000000001023</v>
      </c>
      <c r="H21" s="36">
        <f>INDEX(Daily!$B$2:$H$4016,MATCH(E21,Daily!$B$2:$B$4016,0),5)</f>
        <v>9</v>
      </c>
      <c r="I21" s="36">
        <f>INDEX(Daily!$B$2:$H$4016,MATCH(E21,Daily!$B$2:$B$4016,0),7)</f>
        <v>0.19999999999998863</v>
      </c>
      <c r="J21" s="39">
        <f>INDEX(Monthly!$B$2:$K$187,MATCH(D21,Monthly!$B$2:$B$187,0),3)</f>
        <v>1.4200000000000004E-2</v>
      </c>
      <c r="K21" s="39">
        <f>INDEX(Monthly!$B$2:$K$187,MATCH(D21,Monthly!$B$2:$B$187,0),5)</f>
        <v>-2.3269999999999982</v>
      </c>
      <c r="L21" s="39">
        <f>INDEX(Monthly!$B$2:$K$187,MATCH(D21,Monthly!$B$2:$B$187,0),7)</f>
        <v>0</v>
      </c>
      <c r="M21" s="39">
        <f>INDEX(Monthly!$B$2:$K$187,MATCH(D21,Monthly!$B$2:$B$187,0),9)</f>
        <v>5.6162337601535009E-2</v>
      </c>
      <c r="N21" s="42">
        <f>INDEX(Quaterly!$B$2:$E$63,MATCH(B21,Quaterly!$B$2:$B$63,0),4)</f>
        <v>-4.5600000000000005</v>
      </c>
    </row>
    <row r="22" spans="1:14" x14ac:dyDescent="0.3">
      <c r="A22" s="23">
        <v>21</v>
      </c>
      <c r="B22" s="23" t="str">
        <f t="shared" si="0"/>
        <v>Q1-2010</v>
      </c>
      <c r="C22" s="24" t="str">
        <f t="shared" si="1"/>
        <v>Q1</v>
      </c>
      <c r="D22" s="23" t="str">
        <f t="shared" si="2"/>
        <v>2-2010</v>
      </c>
      <c r="E22" s="25">
        <v>40210</v>
      </c>
      <c r="F22" s="31">
        <f>INDEX(GoldPrice!$B$2:$F$4016,MATCH(E22,GoldPrice!$B$2:$B$4016,0),5)</f>
        <v>-337402.91060290858</v>
      </c>
      <c r="G22" s="36">
        <f>INDEX(Daily!$B$2:$H$4016,MATCH(E22,Daily!$B$2:$B$4016,0),3)</f>
        <v>1.5600000000000023</v>
      </c>
      <c r="H22" s="36">
        <f>INDEX(Daily!$B$2:$H$4016,MATCH(E22,Daily!$B$2:$B$4016,0),5)</f>
        <v>0</v>
      </c>
      <c r="I22" s="36">
        <f>INDEX(Daily!$B$2:$H$4016,MATCH(E22,Daily!$B$2:$B$4016,0),7)</f>
        <v>4.9900000000000091</v>
      </c>
      <c r="J22" s="39">
        <f>INDEX(Monthly!$B$2:$K$187,MATCH(D22,Monthly!$B$2:$B$187,0),3)</f>
        <v>2.0699999999999996E-2</v>
      </c>
      <c r="K22" s="39">
        <f>INDEX(Monthly!$B$2:$K$187,MATCH(D22,Monthly!$B$2:$B$187,0),5)</f>
        <v>6.8190000000000168</v>
      </c>
      <c r="L22" s="39">
        <f>INDEX(Monthly!$B$2:$K$187,MATCH(D22,Monthly!$B$2:$B$187,0),7)</f>
        <v>0</v>
      </c>
      <c r="M22" s="39">
        <f>INDEX(Monthly!$B$2:$K$187,MATCH(D22,Monthly!$B$2:$B$187,0),9)</f>
        <v>-1.4357479997746449E-2</v>
      </c>
      <c r="N22" s="42">
        <f>INDEX(Quaterly!$B$2:$E$63,MATCH(B22,Quaterly!$B$2:$B$63,0),4)</f>
        <v>-4.5600000000000005</v>
      </c>
    </row>
    <row r="23" spans="1:14" x14ac:dyDescent="0.3">
      <c r="A23" s="23">
        <v>22</v>
      </c>
      <c r="B23" s="23" t="str">
        <f t="shared" si="0"/>
        <v>Q1-2010</v>
      </c>
      <c r="C23" s="24" t="str">
        <f t="shared" si="1"/>
        <v>Q1</v>
      </c>
      <c r="D23" s="23" t="str">
        <f t="shared" si="2"/>
        <v>2-2010</v>
      </c>
      <c r="E23" s="25">
        <v>40211</v>
      </c>
      <c r="F23" s="31">
        <f>INDEX(GoldPrice!$B$2:$F$4016,MATCH(E23,GoldPrice!$B$2:$B$4016,0),5)</f>
        <v>-63754.526554528624</v>
      </c>
      <c r="G23" s="36">
        <f>INDEX(Daily!$B$2:$H$4016,MATCH(E23,Daily!$B$2:$B$4016,0),3)</f>
        <v>2.7999999999999972</v>
      </c>
      <c r="H23" s="36">
        <f>INDEX(Daily!$B$2:$H$4016,MATCH(E23,Daily!$B$2:$B$4016,0),5)</f>
        <v>1</v>
      </c>
      <c r="I23" s="36">
        <f>INDEX(Daily!$B$2:$H$4016,MATCH(E23,Daily!$B$2:$B$4016,0),7)</f>
        <v>0.98000000000001819</v>
      </c>
      <c r="J23" s="39">
        <f>INDEX(Monthly!$B$2:$K$187,MATCH(D23,Monthly!$B$2:$B$187,0),3)</f>
        <v>2.0699999999999996E-2</v>
      </c>
      <c r="K23" s="39">
        <f>INDEX(Monthly!$B$2:$K$187,MATCH(D23,Monthly!$B$2:$B$187,0),5)</f>
        <v>6.8190000000000168</v>
      </c>
      <c r="L23" s="39">
        <f>INDEX(Monthly!$B$2:$K$187,MATCH(D23,Monthly!$B$2:$B$187,0),7)</f>
        <v>0</v>
      </c>
      <c r="M23" s="39">
        <f>INDEX(Monthly!$B$2:$K$187,MATCH(D23,Monthly!$B$2:$B$187,0),9)</f>
        <v>-1.4357479997746449E-2</v>
      </c>
      <c r="N23" s="42">
        <f>INDEX(Quaterly!$B$2:$E$63,MATCH(B23,Quaterly!$B$2:$B$63,0),4)</f>
        <v>-4.5600000000000005</v>
      </c>
    </row>
    <row r="24" spans="1:14" x14ac:dyDescent="0.3">
      <c r="A24" s="23">
        <v>23</v>
      </c>
      <c r="B24" s="23" t="str">
        <f t="shared" si="0"/>
        <v>Q1-2010</v>
      </c>
      <c r="C24" s="24" t="str">
        <f t="shared" si="1"/>
        <v>Q1</v>
      </c>
      <c r="D24" s="23" t="str">
        <f t="shared" si="2"/>
        <v>2-2010</v>
      </c>
      <c r="E24" s="25">
        <v>40212</v>
      </c>
      <c r="F24" s="31">
        <f>INDEX(GoldPrice!$B$2:$F$4016,MATCH(E24,GoldPrice!$B$2:$B$4016,0),5)</f>
        <v>54620.223020222038</v>
      </c>
      <c r="G24" s="36">
        <f>INDEX(Daily!$B$2:$H$4016,MATCH(E24,Daily!$B$2:$B$4016,0),3)</f>
        <v>-0.25</v>
      </c>
      <c r="H24" s="36">
        <f>INDEX(Daily!$B$2:$H$4016,MATCH(E24,Daily!$B$2:$B$4016,0),5)</f>
        <v>-1</v>
      </c>
      <c r="I24" s="36">
        <f>INDEX(Daily!$B$2:$H$4016,MATCH(E24,Daily!$B$2:$B$4016,0),7)</f>
        <v>7.5500000000000114</v>
      </c>
      <c r="J24" s="39">
        <f>INDEX(Monthly!$B$2:$K$187,MATCH(D24,Monthly!$B$2:$B$187,0),3)</f>
        <v>2.0699999999999996E-2</v>
      </c>
      <c r="K24" s="39">
        <f>INDEX(Monthly!$B$2:$K$187,MATCH(D24,Monthly!$B$2:$B$187,0),5)</f>
        <v>6.8190000000000168</v>
      </c>
      <c r="L24" s="39">
        <f>INDEX(Monthly!$B$2:$K$187,MATCH(D24,Monthly!$B$2:$B$187,0),7)</f>
        <v>0</v>
      </c>
      <c r="M24" s="39">
        <f>INDEX(Monthly!$B$2:$K$187,MATCH(D24,Monthly!$B$2:$B$187,0),9)</f>
        <v>-1.4357479997746449E-2</v>
      </c>
      <c r="N24" s="42">
        <f>INDEX(Quaterly!$B$2:$E$63,MATCH(B24,Quaterly!$B$2:$B$63,0),4)</f>
        <v>-4.5600000000000005</v>
      </c>
    </row>
    <row r="25" spans="1:14" x14ac:dyDescent="0.3">
      <c r="A25" s="23">
        <v>24</v>
      </c>
      <c r="B25" s="23" t="str">
        <f t="shared" si="0"/>
        <v>Q1-2010</v>
      </c>
      <c r="C25" s="24" t="str">
        <f t="shared" si="1"/>
        <v>Q1</v>
      </c>
      <c r="D25" s="23" t="str">
        <f t="shared" si="2"/>
        <v>2-2010</v>
      </c>
      <c r="E25" s="25">
        <v>40213</v>
      </c>
      <c r="F25" s="31">
        <f>INDEX(GoldPrice!$B$2:$F$4016,MATCH(E25,GoldPrice!$B$2:$B$4016,0),5)</f>
        <v>664166.32016632147</v>
      </c>
      <c r="G25" s="36">
        <f>INDEX(Daily!$B$2:$H$4016,MATCH(E25,Daily!$B$2:$B$4016,0),3)</f>
        <v>-3.8299999999999983</v>
      </c>
      <c r="H25" s="36">
        <f>INDEX(Daily!$B$2:$H$4016,MATCH(E25,Daily!$B$2:$B$4016,0),5)</f>
        <v>0</v>
      </c>
      <c r="I25" s="36">
        <f>INDEX(Daily!$B$2:$H$4016,MATCH(E25,Daily!$B$2:$B$4016,0),7)</f>
        <v>8.3499999999999659</v>
      </c>
      <c r="J25" s="39">
        <f>INDEX(Monthly!$B$2:$K$187,MATCH(D25,Monthly!$B$2:$B$187,0),3)</f>
        <v>2.0699999999999996E-2</v>
      </c>
      <c r="K25" s="39">
        <f>INDEX(Monthly!$B$2:$K$187,MATCH(D25,Monthly!$B$2:$B$187,0),5)</f>
        <v>6.8190000000000168</v>
      </c>
      <c r="L25" s="39">
        <f>INDEX(Monthly!$B$2:$K$187,MATCH(D25,Monthly!$B$2:$B$187,0),7)</f>
        <v>0</v>
      </c>
      <c r="M25" s="39">
        <f>INDEX(Monthly!$B$2:$K$187,MATCH(D25,Monthly!$B$2:$B$187,0),9)</f>
        <v>-1.4357479997746449E-2</v>
      </c>
      <c r="N25" s="42">
        <f>INDEX(Quaterly!$B$2:$E$63,MATCH(B25,Quaterly!$B$2:$B$63,0),4)</f>
        <v>-4.5600000000000005</v>
      </c>
    </row>
    <row r="26" spans="1:14" x14ac:dyDescent="0.3">
      <c r="A26" s="23">
        <v>25</v>
      </c>
      <c r="B26" s="23" t="str">
        <f t="shared" si="0"/>
        <v>Q1-2010</v>
      </c>
      <c r="C26" s="24" t="str">
        <f t="shared" si="1"/>
        <v>Q1</v>
      </c>
      <c r="D26" s="23" t="str">
        <f t="shared" si="2"/>
        <v>2-2010</v>
      </c>
      <c r="E26" s="25">
        <v>40214</v>
      </c>
      <c r="F26" s="31">
        <f>INDEX(GoldPrice!$B$2:$F$4016,MATCH(E26,GoldPrice!$B$2:$B$4016,0),5)</f>
        <v>-307581.70478170551</v>
      </c>
      <c r="G26" s="36">
        <f>INDEX(Daily!$B$2:$H$4016,MATCH(E26,Daily!$B$2:$B$4016,0),3)</f>
        <v>-1.9799999999999898</v>
      </c>
      <c r="H26" s="36">
        <f>INDEX(Daily!$B$2:$H$4016,MATCH(E26,Daily!$B$2:$B$4016,0),5)</f>
        <v>0</v>
      </c>
      <c r="I26" s="36">
        <f>INDEX(Daily!$B$2:$H$4016,MATCH(E26,Daily!$B$2:$B$4016,0),7)</f>
        <v>-10.789999999999964</v>
      </c>
      <c r="J26" s="39">
        <f>INDEX(Monthly!$B$2:$K$187,MATCH(D26,Monthly!$B$2:$B$187,0),3)</f>
        <v>2.0699999999999996E-2</v>
      </c>
      <c r="K26" s="39">
        <f>INDEX(Monthly!$B$2:$K$187,MATCH(D26,Monthly!$B$2:$B$187,0),5)</f>
        <v>6.8190000000000168</v>
      </c>
      <c r="L26" s="39">
        <f>INDEX(Monthly!$B$2:$K$187,MATCH(D26,Monthly!$B$2:$B$187,0),7)</f>
        <v>0</v>
      </c>
      <c r="M26" s="39">
        <f>INDEX(Monthly!$B$2:$K$187,MATCH(D26,Monthly!$B$2:$B$187,0),9)</f>
        <v>-1.4357479997746449E-2</v>
      </c>
      <c r="N26" s="42">
        <f>INDEX(Quaterly!$B$2:$E$63,MATCH(B26,Quaterly!$B$2:$B$63,0),4)</f>
        <v>-4.5600000000000005</v>
      </c>
    </row>
    <row r="27" spans="1:14" x14ac:dyDescent="0.3">
      <c r="A27" s="23">
        <v>26</v>
      </c>
      <c r="B27" s="23" t="str">
        <f t="shared" si="0"/>
        <v>Q1-2010</v>
      </c>
      <c r="C27" s="24" t="str">
        <f t="shared" si="1"/>
        <v>Q1</v>
      </c>
      <c r="D27" s="23" t="str">
        <f t="shared" si="2"/>
        <v>2-2010</v>
      </c>
      <c r="E27" s="25">
        <v>40217</v>
      </c>
      <c r="F27" s="31">
        <f>INDEX(GoldPrice!$B$2:$F$4016,MATCH(E27,GoldPrice!$B$2:$B$4016,0),5)</f>
        <v>-928494.80249480158</v>
      </c>
      <c r="G27" s="36">
        <f>INDEX(Daily!$B$2:$H$4016,MATCH(E27,Daily!$B$2:$B$4016,0),3)</f>
        <v>0.71999999999999886</v>
      </c>
      <c r="H27" s="36">
        <f>INDEX(Daily!$B$2:$H$4016,MATCH(E27,Daily!$B$2:$B$4016,0),5)</f>
        <v>0</v>
      </c>
      <c r="I27" s="36">
        <f>INDEX(Daily!$B$2:$H$4016,MATCH(E27,Daily!$B$2:$B$4016,0),7)</f>
        <v>-1.8400000000000318</v>
      </c>
      <c r="J27" s="39">
        <f>INDEX(Monthly!$B$2:$K$187,MATCH(D27,Monthly!$B$2:$B$187,0),3)</f>
        <v>2.0699999999999996E-2</v>
      </c>
      <c r="K27" s="39">
        <f>INDEX(Monthly!$B$2:$K$187,MATCH(D27,Monthly!$B$2:$B$187,0),5)</f>
        <v>6.8190000000000168</v>
      </c>
      <c r="L27" s="39">
        <f>INDEX(Monthly!$B$2:$K$187,MATCH(D27,Monthly!$B$2:$B$187,0),7)</f>
        <v>0</v>
      </c>
      <c r="M27" s="39">
        <f>INDEX(Monthly!$B$2:$K$187,MATCH(D27,Monthly!$B$2:$B$187,0),9)</f>
        <v>-1.4357479997746449E-2</v>
      </c>
      <c r="N27" s="42">
        <f>INDEX(Quaterly!$B$2:$E$63,MATCH(B27,Quaterly!$B$2:$B$63,0),4)</f>
        <v>-4.5600000000000005</v>
      </c>
    </row>
    <row r="28" spans="1:14" x14ac:dyDescent="0.3">
      <c r="A28" s="23">
        <v>27</v>
      </c>
      <c r="B28" s="23" t="str">
        <f t="shared" si="0"/>
        <v>Q1-2010</v>
      </c>
      <c r="C28" s="24" t="str">
        <f t="shared" si="1"/>
        <v>Q1</v>
      </c>
      <c r="D28" s="23" t="str">
        <f t="shared" si="2"/>
        <v>2-2010</v>
      </c>
      <c r="E28" s="25">
        <v>40218</v>
      </c>
      <c r="F28" s="31">
        <f>INDEX(GoldPrice!$B$2:$F$4016,MATCH(E28,GoldPrice!$B$2:$B$4016,0),5)</f>
        <v>-233588.35758835822</v>
      </c>
      <c r="G28" s="36">
        <f>INDEX(Daily!$B$2:$H$4016,MATCH(E28,Daily!$B$2:$B$4016,0),3)</f>
        <v>1.8399999999999892</v>
      </c>
      <c r="H28" s="36">
        <f>INDEX(Daily!$B$2:$H$4016,MATCH(E28,Daily!$B$2:$B$4016,0),5)</f>
        <v>0</v>
      </c>
      <c r="I28" s="36">
        <f>INDEX(Daily!$B$2:$H$4016,MATCH(E28,Daily!$B$2:$B$4016,0),7)</f>
        <v>-8.3100000000000023</v>
      </c>
      <c r="J28" s="39">
        <f>INDEX(Monthly!$B$2:$K$187,MATCH(D28,Monthly!$B$2:$B$187,0),3)</f>
        <v>2.0699999999999996E-2</v>
      </c>
      <c r="K28" s="39">
        <f>INDEX(Monthly!$B$2:$K$187,MATCH(D28,Monthly!$B$2:$B$187,0),5)</f>
        <v>6.8190000000000168</v>
      </c>
      <c r="L28" s="39">
        <f>INDEX(Monthly!$B$2:$K$187,MATCH(D28,Monthly!$B$2:$B$187,0),7)</f>
        <v>0</v>
      </c>
      <c r="M28" s="39">
        <f>INDEX(Monthly!$B$2:$K$187,MATCH(D28,Monthly!$B$2:$B$187,0),9)</f>
        <v>-1.4357479997746449E-2</v>
      </c>
      <c r="N28" s="42">
        <f>INDEX(Quaterly!$B$2:$E$63,MATCH(B28,Quaterly!$B$2:$B$63,0),4)</f>
        <v>-4.5600000000000005</v>
      </c>
    </row>
    <row r="29" spans="1:14" x14ac:dyDescent="0.3">
      <c r="A29" s="23">
        <v>28</v>
      </c>
      <c r="B29" s="23" t="str">
        <f t="shared" si="0"/>
        <v>Q1-2010</v>
      </c>
      <c r="C29" s="24" t="str">
        <f t="shared" si="1"/>
        <v>Q1</v>
      </c>
      <c r="D29" s="23" t="str">
        <f t="shared" si="2"/>
        <v>2-2010</v>
      </c>
      <c r="E29" s="25">
        <v>40219</v>
      </c>
      <c r="F29" s="31">
        <f>INDEX(GoldPrice!$B$2:$F$4016,MATCH(E29,GoldPrice!$B$2:$B$4016,0),5)</f>
        <v>542566.32016632147</v>
      </c>
      <c r="G29" s="36">
        <f>INDEX(Daily!$B$2:$H$4016,MATCH(E29,Daily!$B$2:$B$4016,0),3)</f>
        <v>0.77000000000001023</v>
      </c>
      <c r="H29" s="36">
        <f>INDEX(Daily!$B$2:$H$4016,MATCH(E29,Daily!$B$2:$B$4016,0),5)</f>
        <v>0</v>
      </c>
      <c r="I29" s="36">
        <f>INDEX(Daily!$B$2:$H$4016,MATCH(E29,Daily!$B$2:$B$4016,0),7)</f>
        <v>8.0200000000000387</v>
      </c>
      <c r="J29" s="39">
        <f>INDEX(Monthly!$B$2:$K$187,MATCH(D29,Monthly!$B$2:$B$187,0),3)</f>
        <v>2.0699999999999996E-2</v>
      </c>
      <c r="K29" s="39">
        <f>INDEX(Monthly!$B$2:$K$187,MATCH(D29,Monthly!$B$2:$B$187,0),5)</f>
        <v>6.8190000000000168</v>
      </c>
      <c r="L29" s="39">
        <f>INDEX(Monthly!$B$2:$K$187,MATCH(D29,Monthly!$B$2:$B$187,0),7)</f>
        <v>0</v>
      </c>
      <c r="M29" s="39">
        <f>INDEX(Monthly!$B$2:$K$187,MATCH(D29,Monthly!$B$2:$B$187,0),9)</f>
        <v>-1.4357479997746449E-2</v>
      </c>
      <c r="N29" s="42">
        <f>INDEX(Quaterly!$B$2:$E$63,MATCH(B29,Quaterly!$B$2:$B$63,0),4)</f>
        <v>-4.5600000000000005</v>
      </c>
    </row>
    <row r="30" spans="1:14" x14ac:dyDescent="0.3">
      <c r="A30" s="23">
        <v>29</v>
      </c>
      <c r="B30" s="23" t="str">
        <f t="shared" si="0"/>
        <v>Q1-2010</v>
      </c>
      <c r="C30" s="24" t="str">
        <f t="shared" si="1"/>
        <v>Q1</v>
      </c>
      <c r="D30" s="23" t="str">
        <f t="shared" si="2"/>
        <v>2-2010</v>
      </c>
      <c r="E30" s="25">
        <v>40220</v>
      </c>
      <c r="F30" s="31">
        <f>INDEX(GoldPrice!$B$2:$F$4016,MATCH(E30,GoldPrice!$B$2:$B$4016,0),5)</f>
        <v>197919.25911925919</v>
      </c>
      <c r="G30" s="36">
        <f>INDEX(Daily!$B$2:$H$4016,MATCH(E30,Daily!$B$2:$B$4016,0),3)</f>
        <v>0.75</v>
      </c>
      <c r="H30" s="36">
        <f>INDEX(Daily!$B$2:$H$4016,MATCH(E30,Daily!$B$2:$B$4016,0),5)</f>
        <v>381</v>
      </c>
      <c r="I30" s="36">
        <f>INDEX(Daily!$B$2:$H$4016,MATCH(E30,Daily!$B$2:$B$4016,0),7)</f>
        <v>9.0299999999999727</v>
      </c>
      <c r="J30" s="39">
        <f>INDEX(Monthly!$B$2:$K$187,MATCH(D30,Monthly!$B$2:$B$187,0),3)</f>
        <v>2.0699999999999996E-2</v>
      </c>
      <c r="K30" s="39">
        <f>INDEX(Monthly!$B$2:$K$187,MATCH(D30,Monthly!$B$2:$B$187,0),5)</f>
        <v>6.8190000000000168</v>
      </c>
      <c r="L30" s="39">
        <f>INDEX(Monthly!$B$2:$K$187,MATCH(D30,Monthly!$B$2:$B$187,0),7)</f>
        <v>0</v>
      </c>
      <c r="M30" s="39">
        <f>INDEX(Monthly!$B$2:$K$187,MATCH(D30,Monthly!$B$2:$B$187,0),9)</f>
        <v>-1.4357479997746449E-2</v>
      </c>
      <c r="N30" s="42">
        <f>INDEX(Quaterly!$B$2:$E$63,MATCH(B30,Quaterly!$B$2:$B$63,0),4)</f>
        <v>-4.5600000000000005</v>
      </c>
    </row>
    <row r="31" spans="1:14" x14ac:dyDescent="0.3">
      <c r="A31" s="23">
        <v>30</v>
      </c>
      <c r="B31" s="23" t="str">
        <f t="shared" si="0"/>
        <v>Q1-2010</v>
      </c>
      <c r="C31" s="24" t="str">
        <f t="shared" si="1"/>
        <v>Q1</v>
      </c>
      <c r="D31" s="23" t="str">
        <f t="shared" si="2"/>
        <v>2-2010</v>
      </c>
      <c r="E31" s="25">
        <v>40221</v>
      </c>
      <c r="F31" s="31">
        <f>INDEX(GoldPrice!$B$2:$F$4016,MATCH(E31,GoldPrice!$B$2:$B$4016,0),5)</f>
        <v>260527.31052730978</v>
      </c>
      <c r="G31" s="36">
        <f>INDEX(Daily!$B$2:$H$4016,MATCH(E31,Daily!$B$2:$B$4016,0),3)</f>
        <v>-1.1200000000000045</v>
      </c>
      <c r="H31" s="36">
        <f>INDEX(Daily!$B$2:$H$4016,MATCH(E31,Daily!$B$2:$B$4016,0),5)</f>
        <v>-150</v>
      </c>
      <c r="I31" s="36">
        <f>INDEX(Daily!$B$2:$H$4016,MATCH(E31,Daily!$B$2:$B$4016,0),7)</f>
        <v>7.0600000000000023</v>
      </c>
      <c r="J31" s="39">
        <f>INDEX(Monthly!$B$2:$K$187,MATCH(D31,Monthly!$B$2:$B$187,0),3)</f>
        <v>2.0699999999999996E-2</v>
      </c>
      <c r="K31" s="39">
        <f>INDEX(Monthly!$B$2:$K$187,MATCH(D31,Monthly!$B$2:$B$187,0),5)</f>
        <v>6.8190000000000168</v>
      </c>
      <c r="L31" s="39">
        <f>INDEX(Monthly!$B$2:$K$187,MATCH(D31,Monthly!$B$2:$B$187,0),7)</f>
        <v>0</v>
      </c>
      <c r="M31" s="39">
        <f>INDEX(Monthly!$B$2:$K$187,MATCH(D31,Monthly!$B$2:$B$187,0),9)</f>
        <v>-1.4357479997746449E-2</v>
      </c>
      <c r="N31" s="42">
        <f>INDEX(Quaterly!$B$2:$E$63,MATCH(B31,Quaterly!$B$2:$B$63,0),4)</f>
        <v>-4.5600000000000005</v>
      </c>
    </row>
    <row r="32" spans="1:14" x14ac:dyDescent="0.3">
      <c r="A32" s="23">
        <v>31</v>
      </c>
      <c r="B32" s="23" t="str">
        <f t="shared" si="0"/>
        <v>Q1-2010</v>
      </c>
      <c r="C32" s="24" t="str">
        <f t="shared" si="1"/>
        <v>Q1</v>
      </c>
      <c r="D32" s="23" t="str">
        <f t="shared" si="2"/>
        <v>2-2010</v>
      </c>
      <c r="E32" s="25">
        <v>40225</v>
      </c>
      <c r="F32" s="31">
        <f>INDEX(GoldPrice!$B$2:$F$4016,MATCH(E32,GoldPrice!$B$2:$B$4016,0),5)</f>
        <v>-1024146.1241461225</v>
      </c>
      <c r="G32" s="36">
        <f>INDEX(Daily!$B$2:$H$4016,MATCH(E32,Daily!$B$2:$B$4016,0),3)</f>
        <v>2.8700000000000045</v>
      </c>
      <c r="H32" s="36">
        <f>INDEX(Daily!$B$2:$H$4016,MATCH(E32,Daily!$B$2:$B$4016,0),5)</f>
        <v>0</v>
      </c>
      <c r="I32" s="36">
        <f>INDEX(Daily!$B$2:$H$4016,MATCH(E32,Daily!$B$2:$B$4016,0),7)</f>
        <v>-11.455714285714294</v>
      </c>
      <c r="J32" s="39">
        <f>INDEX(Monthly!$B$2:$K$187,MATCH(D32,Monthly!$B$2:$B$187,0),3)</f>
        <v>2.0699999999999996E-2</v>
      </c>
      <c r="K32" s="39">
        <f>INDEX(Monthly!$B$2:$K$187,MATCH(D32,Monthly!$B$2:$B$187,0),5)</f>
        <v>6.8190000000000168</v>
      </c>
      <c r="L32" s="39">
        <f>INDEX(Monthly!$B$2:$K$187,MATCH(D32,Monthly!$B$2:$B$187,0),7)</f>
        <v>0</v>
      </c>
      <c r="M32" s="39">
        <f>INDEX(Monthly!$B$2:$K$187,MATCH(D32,Monthly!$B$2:$B$187,0),9)</f>
        <v>-1.4357479997746449E-2</v>
      </c>
      <c r="N32" s="42">
        <f>INDEX(Quaterly!$B$2:$E$63,MATCH(B32,Quaterly!$B$2:$B$63,0),4)</f>
        <v>-4.5600000000000005</v>
      </c>
    </row>
    <row r="33" spans="1:14" x14ac:dyDescent="0.3">
      <c r="A33" s="23">
        <v>32</v>
      </c>
      <c r="B33" s="23" t="str">
        <f t="shared" si="0"/>
        <v>Q1-2010</v>
      </c>
      <c r="C33" s="24" t="str">
        <f t="shared" si="1"/>
        <v>Q1</v>
      </c>
      <c r="D33" s="23" t="str">
        <f t="shared" si="2"/>
        <v>2-2010</v>
      </c>
      <c r="E33" s="25">
        <v>40226</v>
      </c>
      <c r="F33" s="31">
        <f>INDEX(GoldPrice!$B$2:$F$4016,MATCH(E33,GoldPrice!$B$2:$B$4016,0),5)</f>
        <v>52287.24943010509</v>
      </c>
      <c r="G33" s="36">
        <f>INDEX(Daily!$B$2:$H$4016,MATCH(E33,Daily!$B$2:$B$4016,0),3)</f>
        <v>0.28999999999999204</v>
      </c>
      <c r="H33" s="36">
        <f>INDEX(Daily!$B$2:$H$4016,MATCH(E33,Daily!$B$2:$B$4016,0),5)</f>
        <v>-150</v>
      </c>
      <c r="I33" s="36">
        <f>INDEX(Daily!$B$2:$H$4016,MATCH(E33,Daily!$B$2:$B$4016,0),7)</f>
        <v>-1.1836734693877702</v>
      </c>
      <c r="J33" s="39">
        <f>INDEX(Monthly!$B$2:$K$187,MATCH(D33,Monthly!$B$2:$B$187,0),3)</f>
        <v>2.0699999999999996E-2</v>
      </c>
      <c r="K33" s="39">
        <f>INDEX(Monthly!$B$2:$K$187,MATCH(D33,Monthly!$B$2:$B$187,0),5)</f>
        <v>6.8190000000000168</v>
      </c>
      <c r="L33" s="39">
        <f>INDEX(Monthly!$B$2:$K$187,MATCH(D33,Monthly!$B$2:$B$187,0),7)</f>
        <v>0</v>
      </c>
      <c r="M33" s="39">
        <f>INDEX(Monthly!$B$2:$K$187,MATCH(D33,Monthly!$B$2:$B$187,0),9)</f>
        <v>-1.4357479997746449E-2</v>
      </c>
      <c r="N33" s="42">
        <f>INDEX(Quaterly!$B$2:$E$63,MATCH(B33,Quaterly!$B$2:$B$63,0),4)</f>
        <v>-4.5600000000000005</v>
      </c>
    </row>
    <row r="34" spans="1:14" x14ac:dyDescent="0.3">
      <c r="A34" s="23">
        <v>33</v>
      </c>
      <c r="B34" s="23" t="str">
        <f t="shared" si="0"/>
        <v>Q1-2010</v>
      </c>
      <c r="C34" s="24" t="str">
        <f t="shared" si="1"/>
        <v>Q1</v>
      </c>
      <c r="D34" s="23" t="str">
        <f t="shared" si="2"/>
        <v>2-2010</v>
      </c>
      <c r="E34" s="25">
        <v>40227</v>
      </c>
      <c r="F34" s="31">
        <f>INDEX(GoldPrice!$B$2:$F$4016,MATCH(E34,GoldPrice!$B$2:$B$4016,0),5)</f>
        <v>3222.3099570050836</v>
      </c>
      <c r="G34" s="36">
        <f>INDEX(Daily!$B$2:$H$4016,MATCH(E34,Daily!$B$2:$B$4016,0),3)</f>
        <v>1.7000000000000028</v>
      </c>
      <c r="H34" s="36">
        <f>INDEX(Daily!$B$2:$H$4016,MATCH(E34,Daily!$B$2:$B$4016,0),5)</f>
        <v>0</v>
      </c>
      <c r="I34" s="36">
        <f>INDEX(Daily!$B$2:$H$4016,MATCH(E34,Daily!$B$2:$B$4016,0),7)</f>
        <v>0.18865889212827369</v>
      </c>
      <c r="J34" s="39">
        <f>INDEX(Monthly!$B$2:$K$187,MATCH(D34,Monthly!$B$2:$B$187,0),3)</f>
        <v>2.0699999999999996E-2</v>
      </c>
      <c r="K34" s="39">
        <f>INDEX(Monthly!$B$2:$K$187,MATCH(D34,Monthly!$B$2:$B$187,0),5)</f>
        <v>6.8190000000000168</v>
      </c>
      <c r="L34" s="39">
        <f>INDEX(Monthly!$B$2:$K$187,MATCH(D34,Monthly!$B$2:$B$187,0),7)</f>
        <v>0</v>
      </c>
      <c r="M34" s="39">
        <f>INDEX(Monthly!$B$2:$K$187,MATCH(D34,Monthly!$B$2:$B$187,0),9)</f>
        <v>-1.4357479997746449E-2</v>
      </c>
      <c r="N34" s="42">
        <f>INDEX(Quaterly!$B$2:$E$63,MATCH(B34,Quaterly!$B$2:$B$63,0),4)</f>
        <v>-4.5600000000000005</v>
      </c>
    </row>
    <row r="35" spans="1:14" x14ac:dyDescent="0.3">
      <c r="A35" s="23">
        <v>34</v>
      </c>
      <c r="B35" s="23" t="str">
        <f t="shared" si="0"/>
        <v>Q1-2010</v>
      </c>
      <c r="C35" s="24" t="str">
        <f t="shared" si="1"/>
        <v>Q1</v>
      </c>
      <c r="D35" s="23" t="str">
        <f t="shared" si="2"/>
        <v>2-2010</v>
      </c>
      <c r="E35" s="25">
        <v>40228</v>
      </c>
      <c r="F35" s="31">
        <f>INDEX(GoldPrice!$B$2:$F$4016,MATCH(E35,GoldPrice!$B$2:$B$4016,0),5)</f>
        <v>-3307.6670394446701</v>
      </c>
      <c r="G35" s="36">
        <f>INDEX(Daily!$B$2:$H$4016,MATCH(E35,Daily!$B$2:$B$4016,0),3)</f>
        <v>0.79999999999999716</v>
      </c>
      <c r="H35" s="36">
        <f>INDEX(Daily!$B$2:$H$4016,MATCH(E35,Daily!$B$2:$B$4016,0),5)</f>
        <v>50</v>
      </c>
      <c r="I35" s="36">
        <f>INDEX(Daily!$B$2:$H$4016,MATCH(E35,Daily!$B$2:$B$4016,0),7)</f>
        <v>0.47846730528942771</v>
      </c>
      <c r="J35" s="39">
        <f>INDEX(Monthly!$B$2:$K$187,MATCH(D35,Monthly!$B$2:$B$187,0),3)</f>
        <v>2.0699999999999996E-2</v>
      </c>
      <c r="K35" s="39">
        <f>INDEX(Monthly!$B$2:$K$187,MATCH(D35,Monthly!$B$2:$B$187,0),5)</f>
        <v>6.8190000000000168</v>
      </c>
      <c r="L35" s="39">
        <f>INDEX(Monthly!$B$2:$K$187,MATCH(D35,Monthly!$B$2:$B$187,0),7)</f>
        <v>0</v>
      </c>
      <c r="M35" s="39">
        <f>INDEX(Monthly!$B$2:$K$187,MATCH(D35,Monthly!$B$2:$B$187,0),9)</f>
        <v>-1.4357479997746449E-2</v>
      </c>
      <c r="N35" s="42">
        <f>INDEX(Quaterly!$B$2:$E$63,MATCH(B35,Quaterly!$B$2:$B$63,0),4)</f>
        <v>-4.5600000000000005</v>
      </c>
    </row>
    <row r="36" spans="1:14" x14ac:dyDescent="0.3">
      <c r="A36" s="23">
        <v>35</v>
      </c>
      <c r="B36" s="23" t="str">
        <f t="shared" si="0"/>
        <v>Q1-2010</v>
      </c>
      <c r="C36" s="24" t="str">
        <f t="shared" si="1"/>
        <v>Q1</v>
      </c>
      <c r="D36" s="23" t="str">
        <f t="shared" si="2"/>
        <v>2-2010</v>
      </c>
      <c r="E36" s="25">
        <v>40231</v>
      </c>
      <c r="F36" s="31">
        <f>INDEX(GoldPrice!$B$2:$F$4016,MATCH(E36,GoldPrice!$B$2:$B$4016,0),5)</f>
        <v>853318.26317248866</v>
      </c>
      <c r="G36" s="36">
        <f>INDEX(Daily!$B$2:$H$4016,MATCH(E36,Daily!$B$2:$B$4016,0),3)</f>
        <v>0.27000000000001023</v>
      </c>
      <c r="H36" s="36">
        <f>INDEX(Daily!$B$2:$H$4016,MATCH(E36,Daily!$B$2:$B$4016,0),5)</f>
        <v>150</v>
      </c>
      <c r="I36" s="36">
        <f>INDEX(Daily!$B$2:$H$4016,MATCH(E36,Daily!$B$2:$B$4016,0),7)</f>
        <v>14.992261557684344</v>
      </c>
      <c r="J36" s="39">
        <f>INDEX(Monthly!$B$2:$K$187,MATCH(D36,Monthly!$B$2:$B$187,0),3)</f>
        <v>2.0699999999999996E-2</v>
      </c>
      <c r="K36" s="39">
        <f>INDEX(Monthly!$B$2:$K$187,MATCH(D36,Monthly!$B$2:$B$187,0),5)</f>
        <v>6.8190000000000168</v>
      </c>
      <c r="L36" s="39">
        <f>INDEX(Monthly!$B$2:$K$187,MATCH(D36,Monthly!$B$2:$B$187,0),7)</f>
        <v>0</v>
      </c>
      <c r="M36" s="39">
        <f>INDEX(Monthly!$B$2:$K$187,MATCH(D36,Monthly!$B$2:$B$187,0),9)</f>
        <v>-1.4357479997746449E-2</v>
      </c>
      <c r="N36" s="42">
        <f>INDEX(Quaterly!$B$2:$E$63,MATCH(B36,Quaterly!$B$2:$B$63,0),4)</f>
        <v>-4.5600000000000005</v>
      </c>
    </row>
    <row r="37" spans="1:14" x14ac:dyDescent="0.3">
      <c r="A37" s="23">
        <v>36</v>
      </c>
      <c r="B37" s="23" t="str">
        <f t="shared" si="0"/>
        <v>Q1-2010</v>
      </c>
      <c r="C37" s="24" t="str">
        <f t="shared" si="1"/>
        <v>Q1</v>
      </c>
      <c r="D37" s="23" t="str">
        <f t="shared" si="2"/>
        <v>2-2010</v>
      </c>
      <c r="E37" s="25">
        <v>40232</v>
      </c>
      <c r="F37" s="31">
        <f>INDEX(GoldPrice!$B$2:$F$4016,MATCH(E37,GoldPrice!$B$2:$B$4016,0),5)</f>
        <v>60369.684369685128</v>
      </c>
      <c r="G37" s="36">
        <f>INDEX(Daily!$B$2:$H$4016,MATCH(E37,Daily!$B$2:$B$4016,0),3)</f>
        <v>-1.4300000000000068</v>
      </c>
      <c r="H37" s="36">
        <f>INDEX(Daily!$B$2:$H$4016,MATCH(E37,Daily!$B$2:$B$4016,0),5)</f>
        <v>-120</v>
      </c>
      <c r="I37" s="36">
        <f>INDEX(Daily!$B$2:$H$4016,MATCH(E37,Daily!$B$2:$B$4016,0),7)</f>
        <v>-13.729999999999961</v>
      </c>
      <c r="J37" s="39">
        <f>INDEX(Monthly!$B$2:$K$187,MATCH(D37,Monthly!$B$2:$B$187,0),3)</f>
        <v>2.0699999999999996E-2</v>
      </c>
      <c r="K37" s="39">
        <f>INDEX(Monthly!$B$2:$K$187,MATCH(D37,Monthly!$B$2:$B$187,0),5)</f>
        <v>6.8190000000000168</v>
      </c>
      <c r="L37" s="39">
        <f>INDEX(Monthly!$B$2:$K$187,MATCH(D37,Monthly!$B$2:$B$187,0),7)</f>
        <v>0</v>
      </c>
      <c r="M37" s="39">
        <f>INDEX(Monthly!$B$2:$K$187,MATCH(D37,Monthly!$B$2:$B$187,0),9)</f>
        <v>-1.4357479997746449E-2</v>
      </c>
      <c r="N37" s="42">
        <f>INDEX(Quaterly!$B$2:$E$63,MATCH(B37,Quaterly!$B$2:$B$63,0),4)</f>
        <v>-4.5600000000000005</v>
      </c>
    </row>
    <row r="38" spans="1:14" x14ac:dyDescent="0.3">
      <c r="A38" s="23">
        <v>37</v>
      </c>
      <c r="B38" s="23" t="str">
        <f t="shared" si="0"/>
        <v>Q1-2010</v>
      </c>
      <c r="C38" s="24" t="str">
        <f t="shared" si="1"/>
        <v>Q1</v>
      </c>
      <c r="D38" s="23" t="str">
        <f t="shared" si="2"/>
        <v>2-2010</v>
      </c>
      <c r="E38" s="25">
        <v>40233</v>
      </c>
      <c r="F38" s="31">
        <f>INDEX(GoldPrice!$B$2:$F$4016,MATCH(E38,GoldPrice!$B$2:$B$4016,0),5)</f>
        <v>-72151.956151956692</v>
      </c>
      <c r="G38" s="36">
        <f>INDEX(Daily!$B$2:$H$4016,MATCH(E38,Daily!$B$2:$B$4016,0),3)</f>
        <v>1.1400000000000006</v>
      </c>
      <c r="H38" s="36">
        <f>INDEX(Daily!$B$2:$H$4016,MATCH(E38,Daily!$B$2:$B$4016,0),5)</f>
        <v>120</v>
      </c>
      <c r="I38" s="36">
        <f>INDEX(Daily!$B$2:$H$4016,MATCH(E38,Daily!$B$2:$B$4016,0),7)</f>
        <v>-1.7000000000000455</v>
      </c>
      <c r="J38" s="39">
        <f>INDEX(Monthly!$B$2:$K$187,MATCH(D38,Monthly!$B$2:$B$187,0),3)</f>
        <v>2.0699999999999996E-2</v>
      </c>
      <c r="K38" s="39">
        <f>INDEX(Monthly!$B$2:$K$187,MATCH(D38,Monthly!$B$2:$B$187,0),5)</f>
        <v>6.8190000000000168</v>
      </c>
      <c r="L38" s="39">
        <f>INDEX(Monthly!$B$2:$K$187,MATCH(D38,Monthly!$B$2:$B$187,0),7)</f>
        <v>0</v>
      </c>
      <c r="M38" s="39">
        <f>INDEX(Monthly!$B$2:$K$187,MATCH(D38,Monthly!$B$2:$B$187,0),9)</f>
        <v>-1.4357479997746449E-2</v>
      </c>
      <c r="N38" s="42">
        <f>INDEX(Quaterly!$B$2:$E$63,MATCH(B38,Quaterly!$B$2:$B$63,0),4)</f>
        <v>-4.5600000000000005</v>
      </c>
    </row>
    <row r="39" spans="1:14" x14ac:dyDescent="0.3">
      <c r="A39" s="23">
        <v>38</v>
      </c>
      <c r="B39" s="23" t="str">
        <f t="shared" si="0"/>
        <v>Q1-2010</v>
      </c>
      <c r="C39" s="24" t="str">
        <f t="shared" si="1"/>
        <v>Q1</v>
      </c>
      <c r="D39" s="23" t="str">
        <f t="shared" si="2"/>
        <v>2-2010</v>
      </c>
      <c r="E39" s="25">
        <v>40234</v>
      </c>
      <c r="F39" s="31">
        <f>INDEX(GoldPrice!$B$2:$F$4016,MATCH(E39,GoldPrice!$B$2:$B$4016,0),5)</f>
        <v>-146427.89642789587</v>
      </c>
      <c r="G39" s="36">
        <f>INDEX(Daily!$B$2:$H$4016,MATCH(E39,Daily!$B$2:$B$4016,0),3)</f>
        <v>-1.7600000000000051</v>
      </c>
      <c r="H39" s="36">
        <f>INDEX(Daily!$B$2:$H$4016,MATCH(E39,Daily!$B$2:$B$4016,0),5)</f>
        <v>-100</v>
      </c>
      <c r="I39" s="36">
        <f>INDEX(Daily!$B$2:$H$4016,MATCH(E39,Daily!$B$2:$B$4016,0),7)</f>
        <v>0.40000000000003411</v>
      </c>
      <c r="J39" s="39">
        <f>INDEX(Monthly!$B$2:$K$187,MATCH(D39,Monthly!$B$2:$B$187,0),3)</f>
        <v>2.0699999999999996E-2</v>
      </c>
      <c r="K39" s="39">
        <f>INDEX(Monthly!$B$2:$K$187,MATCH(D39,Monthly!$B$2:$B$187,0),5)</f>
        <v>6.8190000000000168</v>
      </c>
      <c r="L39" s="39">
        <f>INDEX(Monthly!$B$2:$K$187,MATCH(D39,Monthly!$B$2:$B$187,0),7)</f>
        <v>0</v>
      </c>
      <c r="M39" s="39">
        <f>INDEX(Monthly!$B$2:$K$187,MATCH(D39,Monthly!$B$2:$B$187,0),9)</f>
        <v>-1.4357479997746449E-2</v>
      </c>
      <c r="N39" s="42">
        <f>INDEX(Quaterly!$B$2:$E$63,MATCH(B39,Quaterly!$B$2:$B$63,0),4)</f>
        <v>-4.5600000000000005</v>
      </c>
    </row>
    <row r="40" spans="1:14" x14ac:dyDescent="0.3">
      <c r="A40" s="23">
        <v>39</v>
      </c>
      <c r="B40" s="23" t="str">
        <f t="shared" si="0"/>
        <v>Q1-2010</v>
      </c>
      <c r="C40" s="24" t="str">
        <f t="shared" si="1"/>
        <v>Q1</v>
      </c>
      <c r="D40" s="23" t="str">
        <f t="shared" si="2"/>
        <v>2-2010</v>
      </c>
      <c r="E40" s="25">
        <v>40235</v>
      </c>
      <c r="F40" s="31">
        <f>INDEX(GoldPrice!$B$2:$F$4016,MATCH(E40,GoldPrice!$B$2:$B$4016,0),5)</f>
        <v>-34859.194859195501</v>
      </c>
      <c r="G40" s="36">
        <f>INDEX(Daily!$B$2:$H$4016,MATCH(E40,Daily!$B$2:$B$4016,0),3)</f>
        <v>1.730000000000004</v>
      </c>
      <c r="H40" s="36">
        <f>INDEX(Daily!$B$2:$H$4016,MATCH(E40,Daily!$B$2:$B$4016,0),5)</f>
        <v>150</v>
      </c>
      <c r="I40" s="36">
        <f>INDEX(Daily!$B$2:$H$4016,MATCH(E40,Daily!$B$2:$B$4016,0),7)</f>
        <v>1.9200000000000159</v>
      </c>
      <c r="J40" s="39">
        <f>INDEX(Monthly!$B$2:$K$187,MATCH(D40,Monthly!$B$2:$B$187,0),3)</f>
        <v>2.0699999999999996E-2</v>
      </c>
      <c r="K40" s="39">
        <f>INDEX(Monthly!$B$2:$K$187,MATCH(D40,Monthly!$B$2:$B$187,0),5)</f>
        <v>6.8190000000000168</v>
      </c>
      <c r="L40" s="39">
        <f>INDEX(Monthly!$B$2:$K$187,MATCH(D40,Monthly!$B$2:$B$187,0),7)</f>
        <v>0</v>
      </c>
      <c r="M40" s="39">
        <f>INDEX(Monthly!$B$2:$K$187,MATCH(D40,Monthly!$B$2:$B$187,0),9)</f>
        <v>-1.4357479997746449E-2</v>
      </c>
      <c r="N40" s="42">
        <f>INDEX(Quaterly!$B$2:$E$63,MATCH(B40,Quaterly!$B$2:$B$63,0),4)</f>
        <v>-4.5600000000000005</v>
      </c>
    </row>
    <row r="41" spans="1:14" x14ac:dyDescent="0.3">
      <c r="A41" s="23">
        <v>40</v>
      </c>
      <c r="B41" s="23" t="str">
        <f t="shared" si="0"/>
        <v>Q1-2010</v>
      </c>
      <c r="C41" s="24" t="str">
        <f t="shared" si="1"/>
        <v>Q1</v>
      </c>
      <c r="D41" s="23" t="str">
        <f t="shared" si="2"/>
        <v>3-2010</v>
      </c>
      <c r="E41" s="25">
        <v>40238</v>
      </c>
      <c r="F41" s="31">
        <f>INDEX(GoldPrice!$B$2:$F$4016,MATCH(E41,GoldPrice!$B$2:$B$4016,0),5)</f>
        <v>66117.936117935926</v>
      </c>
      <c r="G41" s="36">
        <f>INDEX(Daily!$B$2:$H$4016,MATCH(E41,Daily!$B$2:$B$4016,0),3)</f>
        <v>-1.0100000000000051</v>
      </c>
      <c r="H41" s="36">
        <f>INDEX(Daily!$B$2:$H$4016,MATCH(E41,Daily!$B$2:$B$4016,0),5)</f>
        <v>-200</v>
      </c>
      <c r="I41" s="36">
        <f>INDEX(Daily!$B$2:$H$4016,MATCH(E41,Daily!$B$2:$B$4016,0),7)</f>
        <v>6.0999999999999659</v>
      </c>
      <c r="J41" s="39">
        <f>INDEX(Monthly!$B$2:$K$187,MATCH(D41,Monthly!$B$2:$B$187,0),3)</f>
        <v>8.0000000000000071E-3</v>
      </c>
      <c r="K41" s="39">
        <f>INDEX(Monthly!$B$2:$K$187,MATCH(D41,Monthly!$B$2:$B$187,0),5)</f>
        <v>0.47199999999997999</v>
      </c>
      <c r="L41" s="39">
        <f>INDEX(Monthly!$B$2:$K$187,MATCH(D41,Monthly!$B$2:$B$187,0),7)</f>
        <v>0</v>
      </c>
      <c r="M41" s="39">
        <f>INDEX(Monthly!$B$2:$K$187,MATCH(D41,Monthly!$B$2:$B$187,0),9)</f>
        <v>1.7375474772092055E-2</v>
      </c>
      <c r="N41" s="42">
        <f>INDEX(Quaterly!$B$2:$E$63,MATCH(B41,Quaterly!$B$2:$B$63,0),4)</f>
        <v>-4.5600000000000005</v>
      </c>
    </row>
    <row r="42" spans="1:14" x14ac:dyDescent="0.3">
      <c r="A42" s="23">
        <v>41</v>
      </c>
      <c r="B42" s="23" t="str">
        <f t="shared" si="0"/>
        <v>Q1-2010</v>
      </c>
      <c r="C42" s="24" t="str">
        <f t="shared" si="1"/>
        <v>Q1</v>
      </c>
      <c r="D42" s="23" t="str">
        <f t="shared" si="2"/>
        <v>3-2010</v>
      </c>
      <c r="E42" s="25">
        <v>40239</v>
      </c>
      <c r="F42" s="31">
        <f>INDEX(GoldPrice!$B$2:$F$4016,MATCH(E42,GoldPrice!$B$2:$B$4016,0),5)</f>
        <v>-268576.82857682928</v>
      </c>
      <c r="G42" s="36">
        <f>INDEX(Daily!$B$2:$H$4016,MATCH(E42,Daily!$B$2:$B$4016,0),3)</f>
        <v>0.9100000000000108</v>
      </c>
      <c r="H42" s="36">
        <f>INDEX(Daily!$B$2:$H$4016,MATCH(E42,Daily!$B$2:$B$4016,0),5)</f>
        <v>0</v>
      </c>
      <c r="I42" s="36">
        <f>INDEX(Daily!$B$2:$H$4016,MATCH(E42,Daily!$B$2:$B$4016,0),7)</f>
        <v>-2.0099999999999909</v>
      </c>
      <c r="J42" s="39">
        <f>INDEX(Monthly!$B$2:$K$187,MATCH(D42,Monthly!$B$2:$B$187,0),3)</f>
        <v>8.0000000000000071E-3</v>
      </c>
      <c r="K42" s="39">
        <f>INDEX(Monthly!$B$2:$K$187,MATCH(D42,Monthly!$B$2:$B$187,0),5)</f>
        <v>0.47199999999997999</v>
      </c>
      <c r="L42" s="39">
        <f>INDEX(Monthly!$B$2:$K$187,MATCH(D42,Monthly!$B$2:$B$187,0),7)</f>
        <v>0</v>
      </c>
      <c r="M42" s="39">
        <f>INDEX(Monthly!$B$2:$K$187,MATCH(D42,Monthly!$B$2:$B$187,0),9)</f>
        <v>1.7375474772092055E-2</v>
      </c>
      <c r="N42" s="42">
        <f>INDEX(Quaterly!$B$2:$E$63,MATCH(B42,Quaterly!$B$2:$B$63,0),4)</f>
        <v>-4.5600000000000005</v>
      </c>
    </row>
    <row r="43" spans="1:14" x14ac:dyDescent="0.3">
      <c r="A43" s="23">
        <v>42</v>
      </c>
      <c r="B43" s="23" t="str">
        <f t="shared" si="0"/>
        <v>Q1-2010</v>
      </c>
      <c r="C43" s="24" t="str">
        <f t="shared" si="1"/>
        <v>Q1</v>
      </c>
      <c r="D43" s="23" t="str">
        <f t="shared" si="2"/>
        <v>3-2010</v>
      </c>
      <c r="E43" s="25">
        <v>40240</v>
      </c>
      <c r="F43" s="31">
        <f>INDEX(GoldPrice!$B$2:$F$4016,MATCH(E43,GoldPrice!$B$2:$B$4016,0),5)</f>
        <v>-59306.747306747362</v>
      </c>
      <c r="G43" s="36">
        <f>INDEX(Daily!$B$2:$H$4016,MATCH(E43,Daily!$B$2:$B$4016,0),3)</f>
        <v>1.289999999999992</v>
      </c>
      <c r="H43" s="36">
        <f>INDEX(Daily!$B$2:$H$4016,MATCH(E43,Daily!$B$2:$B$4016,0),5)</f>
        <v>90</v>
      </c>
      <c r="I43" s="36">
        <f>INDEX(Daily!$B$2:$H$4016,MATCH(E43,Daily!$B$2:$B$4016,0),7)</f>
        <v>6.3199999999999932</v>
      </c>
      <c r="J43" s="39">
        <f>INDEX(Monthly!$B$2:$K$187,MATCH(D43,Monthly!$B$2:$B$187,0),3)</f>
        <v>8.0000000000000071E-3</v>
      </c>
      <c r="K43" s="39">
        <f>INDEX(Monthly!$B$2:$K$187,MATCH(D43,Monthly!$B$2:$B$187,0),5)</f>
        <v>0.47199999999997999</v>
      </c>
      <c r="L43" s="39">
        <f>INDEX(Monthly!$B$2:$K$187,MATCH(D43,Monthly!$B$2:$B$187,0),7)</f>
        <v>0</v>
      </c>
      <c r="M43" s="39">
        <f>INDEX(Monthly!$B$2:$K$187,MATCH(D43,Monthly!$B$2:$B$187,0),9)</f>
        <v>1.7375474772092055E-2</v>
      </c>
      <c r="N43" s="42">
        <f>INDEX(Quaterly!$B$2:$E$63,MATCH(B43,Quaterly!$B$2:$B$63,0),4)</f>
        <v>-4.5600000000000005</v>
      </c>
    </row>
    <row r="44" spans="1:14" x14ac:dyDescent="0.3">
      <c r="A44" s="23">
        <v>43</v>
      </c>
      <c r="B44" s="23" t="str">
        <f t="shared" si="0"/>
        <v>Q1-2010</v>
      </c>
      <c r="C44" s="24" t="str">
        <f t="shared" si="1"/>
        <v>Q1</v>
      </c>
      <c r="D44" s="23" t="str">
        <f t="shared" si="2"/>
        <v>3-2010</v>
      </c>
      <c r="E44" s="25">
        <v>40241</v>
      </c>
      <c r="F44" s="31">
        <f>INDEX(GoldPrice!$B$2:$F$4016,MATCH(E44,GoldPrice!$B$2:$B$4016,0),5)</f>
        <v>171271.97127197124</v>
      </c>
      <c r="G44" s="36">
        <f>INDEX(Daily!$B$2:$H$4016,MATCH(E44,Daily!$B$2:$B$4016,0),3)</f>
        <v>-0.70000000000000284</v>
      </c>
      <c r="H44" s="36">
        <f>INDEX(Daily!$B$2:$H$4016,MATCH(E44,Daily!$B$2:$B$4016,0),5)</f>
        <v>-10</v>
      </c>
      <c r="I44" s="36">
        <f>INDEX(Daily!$B$2:$H$4016,MATCH(E44,Daily!$B$2:$B$4016,0),7)</f>
        <v>4.5900000000000318</v>
      </c>
      <c r="J44" s="39">
        <f>INDEX(Monthly!$B$2:$K$187,MATCH(D44,Monthly!$B$2:$B$187,0),3)</f>
        <v>8.0000000000000071E-3</v>
      </c>
      <c r="K44" s="39">
        <f>INDEX(Monthly!$B$2:$K$187,MATCH(D44,Monthly!$B$2:$B$187,0),5)</f>
        <v>0.47199999999997999</v>
      </c>
      <c r="L44" s="39">
        <f>INDEX(Monthly!$B$2:$K$187,MATCH(D44,Monthly!$B$2:$B$187,0),7)</f>
        <v>0</v>
      </c>
      <c r="M44" s="39">
        <f>INDEX(Monthly!$B$2:$K$187,MATCH(D44,Monthly!$B$2:$B$187,0),9)</f>
        <v>1.7375474772092055E-2</v>
      </c>
      <c r="N44" s="42">
        <f>INDEX(Quaterly!$B$2:$E$63,MATCH(B44,Quaterly!$B$2:$B$63,0),4)</f>
        <v>-4.5600000000000005</v>
      </c>
    </row>
    <row r="45" spans="1:14" x14ac:dyDescent="0.3">
      <c r="A45" s="23">
        <v>44</v>
      </c>
      <c r="B45" s="23" t="str">
        <f t="shared" si="0"/>
        <v>Q1-2010</v>
      </c>
      <c r="C45" s="24" t="str">
        <f t="shared" si="1"/>
        <v>Q1</v>
      </c>
      <c r="D45" s="23" t="str">
        <f t="shared" si="2"/>
        <v>3-2010</v>
      </c>
      <c r="E45" s="25">
        <v>40242</v>
      </c>
      <c r="F45" s="31">
        <f>INDEX(GoldPrice!$B$2:$F$4016,MATCH(E45,GoldPrice!$B$2:$B$4016,0),5)</f>
        <v>8931.392931394279</v>
      </c>
      <c r="G45" s="36">
        <f>INDEX(Daily!$B$2:$H$4016,MATCH(E45,Daily!$B$2:$B$4016,0),3)</f>
        <v>1.2900000000000063</v>
      </c>
      <c r="H45" s="36">
        <f>INDEX(Daily!$B$2:$H$4016,MATCH(E45,Daily!$B$2:$B$4016,0),5)</f>
        <v>0</v>
      </c>
      <c r="I45" s="36">
        <f>INDEX(Daily!$B$2:$H$4016,MATCH(E45,Daily!$B$2:$B$4016,0),7)</f>
        <v>1.4799999999999613</v>
      </c>
      <c r="J45" s="39">
        <f>INDEX(Monthly!$B$2:$K$187,MATCH(D45,Monthly!$B$2:$B$187,0),3)</f>
        <v>8.0000000000000071E-3</v>
      </c>
      <c r="K45" s="39">
        <f>INDEX(Monthly!$B$2:$K$187,MATCH(D45,Monthly!$B$2:$B$187,0),5)</f>
        <v>0.47199999999997999</v>
      </c>
      <c r="L45" s="39">
        <f>INDEX(Monthly!$B$2:$K$187,MATCH(D45,Monthly!$B$2:$B$187,0),7)</f>
        <v>0</v>
      </c>
      <c r="M45" s="39">
        <f>INDEX(Monthly!$B$2:$K$187,MATCH(D45,Monthly!$B$2:$B$187,0),9)</f>
        <v>1.7375474772092055E-2</v>
      </c>
      <c r="N45" s="42">
        <f>INDEX(Quaterly!$B$2:$E$63,MATCH(B45,Quaterly!$B$2:$B$63,0),4)</f>
        <v>-4.5600000000000005</v>
      </c>
    </row>
    <row r="46" spans="1:14" x14ac:dyDescent="0.3">
      <c r="A46" s="23">
        <v>45</v>
      </c>
      <c r="B46" s="23" t="str">
        <f t="shared" si="0"/>
        <v>Q1-2010</v>
      </c>
      <c r="C46" s="24" t="str">
        <f t="shared" si="1"/>
        <v>Q1</v>
      </c>
      <c r="D46" s="23" t="str">
        <f t="shared" si="2"/>
        <v>3-2010</v>
      </c>
      <c r="E46" s="25">
        <v>40245</v>
      </c>
      <c r="F46" s="31">
        <f>INDEX(GoldPrice!$B$2:$F$4016,MATCH(E46,GoldPrice!$B$2:$B$4016,0),5)</f>
        <v>188167.45416745357</v>
      </c>
      <c r="G46" s="36">
        <f>INDEX(Daily!$B$2:$H$4016,MATCH(E46,Daily!$B$2:$B$4016,0),3)</f>
        <v>0.34999999999999432</v>
      </c>
      <c r="H46" s="36">
        <f>INDEX(Daily!$B$2:$H$4016,MATCH(E46,Daily!$B$2:$B$4016,0),5)</f>
        <v>0</v>
      </c>
      <c r="I46" s="36">
        <f>INDEX(Daily!$B$2:$H$4016,MATCH(E46,Daily!$B$2:$B$4016,0),7)</f>
        <v>7.7300000000000182</v>
      </c>
      <c r="J46" s="39">
        <f>INDEX(Monthly!$B$2:$K$187,MATCH(D46,Monthly!$B$2:$B$187,0),3)</f>
        <v>8.0000000000000071E-3</v>
      </c>
      <c r="K46" s="39">
        <f>INDEX(Monthly!$B$2:$K$187,MATCH(D46,Monthly!$B$2:$B$187,0),5)</f>
        <v>0.47199999999997999</v>
      </c>
      <c r="L46" s="39">
        <f>INDEX(Monthly!$B$2:$K$187,MATCH(D46,Monthly!$B$2:$B$187,0),7)</f>
        <v>0</v>
      </c>
      <c r="M46" s="39">
        <f>INDEX(Monthly!$B$2:$K$187,MATCH(D46,Monthly!$B$2:$B$187,0),9)</f>
        <v>1.7375474772092055E-2</v>
      </c>
      <c r="N46" s="42">
        <f>INDEX(Quaterly!$B$2:$E$63,MATCH(B46,Quaterly!$B$2:$B$63,0),4)</f>
        <v>-4.5600000000000005</v>
      </c>
    </row>
    <row r="47" spans="1:14" x14ac:dyDescent="0.3">
      <c r="A47" s="23">
        <v>46</v>
      </c>
      <c r="B47" s="23" t="str">
        <f t="shared" si="0"/>
        <v>Q1-2010</v>
      </c>
      <c r="C47" s="24" t="str">
        <f t="shared" si="1"/>
        <v>Q1</v>
      </c>
      <c r="D47" s="23" t="str">
        <f t="shared" si="2"/>
        <v>3-2010</v>
      </c>
      <c r="E47" s="25">
        <v>40246</v>
      </c>
      <c r="F47" s="31">
        <f>INDEX(GoldPrice!$B$2:$F$4016,MATCH(E47,GoldPrice!$B$2:$B$4016,0),5)</f>
        <v>-30439.992439992726</v>
      </c>
      <c r="G47" s="36">
        <f>INDEX(Daily!$B$2:$H$4016,MATCH(E47,Daily!$B$2:$B$4016,0),3)</f>
        <v>-0.34999999999999432</v>
      </c>
      <c r="H47" s="36">
        <f>INDEX(Daily!$B$2:$H$4016,MATCH(E47,Daily!$B$2:$B$4016,0),5)</f>
        <v>-20</v>
      </c>
      <c r="I47" s="36">
        <f>INDEX(Daily!$B$2:$H$4016,MATCH(E47,Daily!$B$2:$B$4016,0),7)</f>
        <v>6.1499999999999773</v>
      </c>
      <c r="J47" s="39">
        <f>INDEX(Monthly!$B$2:$K$187,MATCH(D47,Monthly!$B$2:$B$187,0),3)</f>
        <v>8.0000000000000071E-3</v>
      </c>
      <c r="K47" s="39">
        <f>INDEX(Monthly!$B$2:$K$187,MATCH(D47,Monthly!$B$2:$B$187,0),5)</f>
        <v>0.47199999999997999</v>
      </c>
      <c r="L47" s="39">
        <f>INDEX(Monthly!$B$2:$K$187,MATCH(D47,Monthly!$B$2:$B$187,0),7)</f>
        <v>0</v>
      </c>
      <c r="M47" s="39">
        <f>INDEX(Monthly!$B$2:$K$187,MATCH(D47,Monthly!$B$2:$B$187,0),9)</f>
        <v>1.7375474772092055E-2</v>
      </c>
      <c r="N47" s="42">
        <f>INDEX(Quaterly!$B$2:$E$63,MATCH(B47,Quaterly!$B$2:$B$63,0),4)</f>
        <v>-4.5600000000000005</v>
      </c>
    </row>
    <row r="48" spans="1:14" x14ac:dyDescent="0.3">
      <c r="A48" s="23">
        <v>47</v>
      </c>
      <c r="B48" s="23" t="str">
        <f t="shared" si="0"/>
        <v>Q1-2010</v>
      </c>
      <c r="C48" s="24" t="str">
        <f t="shared" si="1"/>
        <v>Q1</v>
      </c>
      <c r="D48" s="23" t="str">
        <f t="shared" si="2"/>
        <v>3-2010</v>
      </c>
      <c r="E48" s="25">
        <v>40247</v>
      </c>
      <c r="F48" s="31">
        <f>INDEX(GoldPrice!$B$2:$F$4016,MATCH(E48,GoldPrice!$B$2:$B$4016,0),5)</f>
        <v>123569.07956907898</v>
      </c>
      <c r="G48" s="36">
        <f>INDEX(Daily!$B$2:$H$4016,MATCH(E48,Daily!$B$2:$B$4016,0),3)</f>
        <v>0.56999999999999318</v>
      </c>
      <c r="H48" s="36">
        <f>INDEX(Daily!$B$2:$H$4016,MATCH(E48,Daily!$B$2:$B$4016,0),5)</f>
        <v>20</v>
      </c>
      <c r="I48" s="36">
        <f>INDEX(Daily!$B$2:$H$4016,MATCH(E48,Daily!$B$2:$B$4016,0),7)</f>
        <v>-1.6000000000000227</v>
      </c>
      <c r="J48" s="39">
        <f>INDEX(Monthly!$B$2:$K$187,MATCH(D48,Monthly!$B$2:$B$187,0),3)</f>
        <v>8.0000000000000071E-3</v>
      </c>
      <c r="K48" s="39">
        <f>INDEX(Monthly!$B$2:$K$187,MATCH(D48,Monthly!$B$2:$B$187,0),5)</f>
        <v>0.47199999999997999</v>
      </c>
      <c r="L48" s="39">
        <f>INDEX(Monthly!$B$2:$K$187,MATCH(D48,Monthly!$B$2:$B$187,0),7)</f>
        <v>0</v>
      </c>
      <c r="M48" s="39">
        <f>INDEX(Monthly!$B$2:$K$187,MATCH(D48,Monthly!$B$2:$B$187,0),9)</f>
        <v>1.7375474772092055E-2</v>
      </c>
      <c r="N48" s="42">
        <f>INDEX(Quaterly!$B$2:$E$63,MATCH(B48,Quaterly!$B$2:$B$63,0),4)</f>
        <v>-4.5600000000000005</v>
      </c>
    </row>
    <row r="49" spans="1:14" x14ac:dyDescent="0.3">
      <c r="A49" s="23">
        <v>48</v>
      </c>
      <c r="B49" s="23" t="str">
        <f t="shared" si="0"/>
        <v>Q1-2010</v>
      </c>
      <c r="C49" s="24" t="str">
        <f t="shared" si="1"/>
        <v>Q1</v>
      </c>
      <c r="D49" s="23" t="str">
        <f t="shared" si="2"/>
        <v>3-2010</v>
      </c>
      <c r="E49" s="25">
        <v>40248</v>
      </c>
      <c r="F49" s="31">
        <f>INDEX(GoldPrice!$B$2:$F$4016,MATCH(E49,GoldPrice!$B$2:$B$4016,0),5)</f>
        <v>-181200.90720090643</v>
      </c>
      <c r="G49" s="36">
        <f>INDEX(Daily!$B$2:$H$4016,MATCH(E49,Daily!$B$2:$B$4016,0),3)</f>
        <v>3.0000000000001137E-2</v>
      </c>
      <c r="H49" s="36">
        <f>INDEX(Daily!$B$2:$H$4016,MATCH(E49,Daily!$B$2:$B$4016,0),5)</f>
        <v>10</v>
      </c>
      <c r="I49" s="36">
        <f>INDEX(Daily!$B$2:$H$4016,MATCH(E49,Daily!$B$2:$B$4016,0),7)</f>
        <v>-1.0299999999999727</v>
      </c>
      <c r="J49" s="39">
        <f>INDEX(Monthly!$B$2:$K$187,MATCH(D49,Monthly!$B$2:$B$187,0),3)</f>
        <v>8.0000000000000071E-3</v>
      </c>
      <c r="K49" s="39">
        <f>INDEX(Monthly!$B$2:$K$187,MATCH(D49,Monthly!$B$2:$B$187,0),5)</f>
        <v>0.47199999999997999</v>
      </c>
      <c r="L49" s="39">
        <f>INDEX(Monthly!$B$2:$K$187,MATCH(D49,Monthly!$B$2:$B$187,0),7)</f>
        <v>0</v>
      </c>
      <c r="M49" s="39">
        <f>INDEX(Monthly!$B$2:$K$187,MATCH(D49,Monthly!$B$2:$B$187,0),9)</f>
        <v>1.7375474772092055E-2</v>
      </c>
      <c r="N49" s="42">
        <f>INDEX(Quaterly!$B$2:$E$63,MATCH(B49,Quaterly!$B$2:$B$63,0),4)</f>
        <v>-4.5600000000000005</v>
      </c>
    </row>
    <row r="50" spans="1:14" x14ac:dyDescent="0.3">
      <c r="A50" s="23">
        <v>49</v>
      </c>
      <c r="B50" s="23" t="str">
        <f t="shared" si="0"/>
        <v>Q1-2010</v>
      </c>
      <c r="C50" s="24" t="str">
        <f t="shared" si="1"/>
        <v>Q1</v>
      </c>
      <c r="D50" s="23" t="str">
        <f t="shared" si="2"/>
        <v>3-2010</v>
      </c>
      <c r="E50" s="25">
        <v>40249</v>
      </c>
      <c r="F50" s="31">
        <f>INDEX(GoldPrice!$B$2:$F$4016,MATCH(E50,GoldPrice!$B$2:$B$4016,0),5)</f>
        <v>51842.751842752099</v>
      </c>
      <c r="G50" s="36">
        <f>INDEX(Daily!$B$2:$H$4016,MATCH(E50,Daily!$B$2:$B$4016,0),3)</f>
        <v>-0.8399999999999892</v>
      </c>
      <c r="H50" s="36">
        <f>INDEX(Daily!$B$2:$H$4016,MATCH(E50,Daily!$B$2:$B$4016,0),5)</f>
        <v>0</v>
      </c>
      <c r="I50" s="36">
        <f>INDEX(Daily!$B$2:$H$4016,MATCH(E50,Daily!$B$2:$B$4016,0),7)</f>
        <v>6.8700000000000045</v>
      </c>
      <c r="J50" s="39">
        <f>INDEX(Monthly!$B$2:$K$187,MATCH(D50,Monthly!$B$2:$B$187,0),3)</f>
        <v>8.0000000000000071E-3</v>
      </c>
      <c r="K50" s="39">
        <f>INDEX(Monthly!$B$2:$K$187,MATCH(D50,Monthly!$B$2:$B$187,0),5)</f>
        <v>0.47199999999997999</v>
      </c>
      <c r="L50" s="39">
        <f>INDEX(Monthly!$B$2:$K$187,MATCH(D50,Monthly!$B$2:$B$187,0),7)</f>
        <v>0</v>
      </c>
      <c r="M50" s="39">
        <f>INDEX(Monthly!$B$2:$K$187,MATCH(D50,Monthly!$B$2:$B$187,0),9)</f>
        <v>1.7375474772092055E-2</v>
      </c>
      <c r="N50" s="42">
        <f>INDEX(Quaterly!$B$2:$E$63,MATCH(B50,Quaterly!$B$2:$B$63,0),4)</f>
        <v>-4.5600000000000005</v>
      </c>
    </row>
    <row r="51" spans="1:14" x14ac:dyDescent="0.3">
      <c r="A51" s="23">
        <v>50</v>
      </c>
      <c r="B51" s="23" t="str">
        <f t="shared" si="0"/>
        <v>Q1-2010</v>
      </c>
      <c r="C51" s="24" t="str">
        <f t="shared" si="1"/>
        <v>Q1</v>
      </c>
      <c r="D51" s="23" t="str">
        <f t="shared" si="2"/>
        <v>3-2010</v>
      </c>
      <c r="E51" s="25">
        <v>40252</v>
      </c>
      <c r="F51" s="31">
        <f>INDEX(GoldPrice!$B$2:$F$4016,MATCH(E51,GoldPrice!$B$2:$B$4016,0),5)</f>
        <v>-52512.190512191504</v>
      </c>
      <c r="G51" s="36">
        <f>INDEX(Daily!$B$2:$H$4016,MATCH(E51,Daily!$B$2:$B$4016,0),3)</f>
        <v>-1.4699999999999989</v>
      </c>
      <c r="H51" s="36">
        <f>INDEX(Daily!$B$2:$H$4016,MATCH(E51,Daily!$B$2:$B$4016,0),5)</f>
        <v>-10</v>
      </c>
      <c r="I51" s="36">
        <f>INDEX(Daily!$B$2:$H$4016,MATCH(E51,Daily!$B$2:$B$4016,0),7)</f>
        <v>0.35000000000002274</v>
      </c>
      <c r="J51" s="39">
        <f>INDEX(Monthly!$B$2:$K$187,MATCH(D51,Monthly!$B$2:$B$187,0),3)</f>
        <v>8.0000000000000071E-3</v>
      </c>
      <c r="K51" s="39">
        <f>INDEX(Monthly!$B$2:$K$187,MATCH(D51,Monthly!$B$2:$B$187,0),5)</f>
        <v>0.47199999999997999</v>
      </c>
      <c r="L51" s="39">
        <f>INDEX(Monthly!$B$2:$K$187,MATCH(D51,Monthly!$B$2:$B$187,0),7)</f>
        <v>0</v>
      </c>
      <c r="M51" s="39">
        <f>INDEX(Monthly!$B$2:$K$187,MATCH(D51,Monthly!$B$2:$B$187,0),9)</f>
        <v>1.7375474772092055E-2</v>
      </c>
      <c r="N51" s="42">
        <f>INDEX(Quaterly!$B$2:$E$63,MATCH(B51,Quaterly!$B$2:$B$63,0),4)</f>
        <v>-4.5600000000000005</v>
      </c>
    </row>
    <row r="52" spans="1:14" x14ac:dyDescent="0.3">
      <c r="A52" s="23">
        <v>51</v>
      </c>
      <c r="B52" s="23" t="str">
        <f t="shared" si="0"/>
        <v>Q1-2010</v>
      </c>
      <c r="C52" s="24" t="str">
        <f t="shared" si="1"/>
        <v>Q1</v>
      </c>
      <c r="D52" s="23" t="str">
        <f t="shared" si="2"/>
        <v>3-2010</v>
      </c>
      <c r="E52" s="25">
        <v>40253</v>
      </c>
      <c r="F52" s="31">
        <f>INDEX(GoldPrice!$B$2:$F$4016,MATCH(E52,GoldPrice!$B$2:$B$4016,0),5)</f>
        <v>-201487.8094878085</v>
      </c>
      <c r="G52" s="36">
        <f>INDEX(Daily!$B$2:$H$4016,MATCH(E52,Daily!$B$2:$B$4016,0),3)</f>
        <v>1.9599999999999937</v>
      </c>
      <c r="H52" s="36">
        <f>INDEX(Daily!$B$2:$H$4016,MATCH(E52,Daily!$B$2:$B$4016,0),5)</f>
        <v>0</v>
      </c>
      <c r="I52" s="36">
        <f>INDEX(Daily!$B$2:$H$4016,MATCH(E52,Daily!$B$2:$B$4016,0),7)</f>
        <v>-15.779999999999973</v>
      </c>
      <c r="J52" s="39">
        <f>INDEX(Monthly!$B$2:$K$187,MATCH(D52,Monthly!$B$2:$B$187,0),3)</f>
        <v>8.0000000000000071E-3</v>
      </c>
      <c r="K52" s="39">
        <f>INDEX(Monthly!$B$2:$K$187,MATCH(D52,Monthly!$B$2:$B$187,0),5)</f>
        <v>0.47199999999997999</v>
      </c>
      <c r="L52" s="39">
        <f>INDEX(Monthly!$B$2:$K$187,MATCH(D52,Monthly!$B$2:$B$187,0),7)</f>
        <v>0</v>
      </c>
      <c r="M52" s="39">
        <f>INDEX(Monthly!$B$2:$K$187,MATCH(D52,Monthly!$B$2:$B$187,0),9)</f>
        <v>1.7375474772092055E-2</v>
      </c>
      <c r="N52" s="42">
        <f>INDEX(Quaterly!$B$2:$E$63,MATCH(B52,Quaterly!$B$2:$B$63,0),4)</f>
        <v>-4.5600000000000005</v>
      </c>
    </row>
    <row r="53" spans="1:14" x14ac:dyDescent="0.3">
      <c r="A53" s="23">
        <v>52</v>
      </c>
      <c r="B53" s="23" t="str">
        <f t="shared" si="0"/>
        <v>Q1-2010</v>
      </c>
      <c r="C53" s="24" t="str">
        <f t="shared" si="1"/>
        <v>Q1</v>
      </c>
      <c r="D53" s="23" t="str">
        <f t="shared" si="2"/>
        <v>3-2010</v>
      </c>
      <c r="E53" s="25">
        <v>40254</v>
      </c>
      <c r="F53" s="31">
        <f>INDEX(GoldPrice!$B$2:$F$4016,MATCH(E53,GoldPrice!$B$2:$B$4016,0),5)</f>
        <v>101575.12757512741</v>
      </c>
      <c r="G53" s="36">
        <f>INDEX(Daily!$B$2:$H$4016,MATCH(E53,Daily!$B$2:$B$4016,0),3)</f>
        <v>1.1800000000000068</v>
      </c>
      <c r="H53" s="36">
        <f>INDEX(Daily!$B$2:$H$4016,MATCH(E53,Daily!$B$2:$B$4016,0),5)</f>
        <v>-20</v>
      </c>
      <c r="I53" s="36">
        <f>INDEX(Daily!$B$2:$H$4016,MATCH(E53,Daily!$B$2:$B$4016,0),7)</f>
        <v>-5.2300000000000182</v>
      </c>
      <c r="J53" s="39">
        <f>INDEX(Monthly!$B$2:$K$187,MATCH(D53,Monthly!$B$2:$B$187,0),3)</f>
        <v>8.0000000000000071E-3</v>
      </c>
      <c r="K53" s="39">
        <f>INDEX(Monthly!$B$2:$K$187,MATCH(D53,Monthly!$B$2:$B$187,0),5)</f>
        <v>0.47199999999997999</v>
      </c>
      <c r="L53" s="39">
        <f>INDEX(Monthly!$B$2:$K$187,MATCH(D53,Monthly!$B$2:$B$187,0),7)</f>
        <v>0</v>
      </c>
      <c r="M53" s="39">
        <f>INDEX(Monthly!$B$2:$K$187,MATCH(D53,Monthly!$B$2:$B$187,0),9)</f>
        <v>1.7375474772092055E-2</v>
      </c>
      <c r="N53" s="42">
        <f>INDEX(Quaterly!$B$2:$E$63,MATCH(B53,Quaterly!$B$2:$B$63,0),4)</f>
        <v>-4.5600000000000005</v>
      </c>
    </row>
    <row r="54" spans="1:14" x14ac:dyDescent="0.3">
      <c r="A54" s="23">
        <v>53</v>
      </c>
      <c r="B54" s="23" t="str">
        <f t="shared" si="0"/>
        <v>Q1-2010</v>
      </c>
      <c r="C54" s="24" t="str">
        <f t="shared" si="1"/>
        <v>Q1</v>
      </c>
      <c r="D54" s="23" t="str">
        <f t="shared" si="2"/>
        <v>3-2010</v>
      </c>
      <c r="E54" s="25">
        <v>40255</v>
      </c>
      <c r="F54" s="31">
        <f>INDEX(GoldPrice!$B$2:$F$4016,MATCH(E54,GoldPrice!$B$2:$B$4016,0),5)</f>
        <v>-109271.59327159263</v>
      </c>
      <c r="G54" s="36">
        <f>INDEX(Daily!$B$2:$H$4016,MATCH(E54,Daily!$B$2:$B$4016,0),3)</f>
        <v>-0.77000000000001023</v>
      </c>
      <c r="H54" s="36">
        <f>INDEX(Daily!$B$2:$H$4016,MATCH(E54,Daily!$B$2:$B$4016,0),5)</f>
        <v>25</v>
      </c>
      <c r="I54" s="36">
        <f>INDEX(Daily!$B$2:$H$4016,MATCH(E54,Daily!$B$2:$B$4016,0),7)</f>
        <v>8.8799999999999955</v>
      </c>
      <c r="J54" s="39">
        <f>INDEX(Monthly!$B$2:$K$187,MATCH(D54,Monthly!$B$2:$B$187,0),3)</f>
        <v>8.0000000000000071E-3</v>
      </c>
      <c r="K54" s="39">
        <f>INDEX(Monthly!$B$2:$K$187,MATCH(D54,Monthly!$B$2:$B$187,0),5)</f>
        <v>0.47199999999997999</v>
      </c>
      <c r="L54" s="39">
        <f>INDEX(Monthly!$B$2:$K$187,MATCH(D54,Monthly!$B$2:$B$187,0),7)</f>
        <v>0</v>
      </c>
      <c r="M54" s="39">
        <f>INDEX(Monthly!$B$2:$K$187,MATCH(D54,Monthly!$B$2:$B$187,0),9)</f>
        <v>1.7375474772092055E-2</v>
      </c>
      <c r="N54" s="42">
        <f>INDEX(Quaterly!$B$2:$E$63,MATCH(B54,Quaterly!$B$2:$B$63,0),4)</f>
        <v>-4.5600000000000005</v>
      </c>
    </row>
    <row r="55" spans="1:14" x14ac:dyDescent="0.3">
      <c r="A55" s="23">
        <v>54</v>
      </c>
      <c r="B55" s="23" t="str">
        <f t="shared" si="0"/>
        <v>Q1-2010</v>
      </c>
      <c r="C55" s="24" t="str">
        <f t="shared" si="1"/>
        <v>Q1</v>
      </c>
      <c r="D55" s="23" t="str">
        <f t="shared" si="2"/>
        <v>3-2010</v>
      </c>
      <c r="E55" s="25">
        <v>40256</v>
      </c>
      <c r="F55" s="31">
        <f>INDEX(GoldPrice!$B$2:$F$4016,MATCH(E55,GoldPrice!$B$2:$B$4016,0),5)</f>
        <v>246703.45870345831</v>
      </c>
      <c r="G55" s="36">
        <f>INDEX(Daily!$B$2:$H$4016,MATCH(E55,Daily!$B$2:$B$4016,0),3)</f>
        <v>-1.5799999999999983</v>
      </c>
      <c r="H55" s="36">
        <f>INDEX(Daily!$B$2:$H$4016,MATCH(E55,Daily!$B$2:$B$4016,0),5)</f>
        <v>-5</v>
      </c>
      <c r="I55" s="36">
        <f>INDEX(Daily!$B$2:$H$4016,MATCH(E55,Daily!$B$2:$B$4016,0),7)</f>
        <v>-3.7400000000000091</v>
      </c>
      <c r="J55" s="39">
        <f>INDEX(Monthly!$B$2:$K$187,MATCH(D55,Monthly!$B$2:$B$187,0),3)</f>
        <v>8.0000000000000071E-3</v>
      </c>
      <c r="K55" s="39">
        <f>INDEX(Monthly!$B$2:$K$187,MATCH(D55,Monthly!$B$2:$B$187,0),5)</f>
        <v>0.47199999999997999</v>
      </c>
      <c r="L55" s="39">
        <f>INDEX(Monthly!$B$2:$K$187,MATCH(D55,Monthly!$B$2:$B$187,0),7)</f>
        <v>0</v>
      </c>
      <c r="M55" s="39">
        <f>INDEX(Monthly!$B$2:$K$187,MATCH(D55,Monthly!$B$2:$B$187,0),9)</f>
        <v>1.7375474772092055E-2</v>
      </c>
      <c r="N55" s="42">
        <f>INDEX(Quaterly!$B$2:$E$63,MATCH(B55,Quaterly!$B$2:$B$63,0),4)</f>
        <v>-4.5600000000000005</v>
      </c>
    </row>
    <row r="56" spans="1:14" x14ac:dyDescent="0.3">
      <c r="A56" s="23">
        <v>55</v>
      </c>
      <c r="B56" s="23" t="str">
        <f t="shared" si="0"/>
        <v>Q1-2010</v>
      </c>
      <c r="C56" s="24" t="str">
        <f t="shared" si="1"/>
        <v>Q1</v>
      </c>
      <c r="D56" s="23" t="str">
        <f t="shared" si="2"/>
        <v>3-2010</v>
      </c>
      <c r="E56" s="25">
        <v>40259</v>
      </c>
      <c r="F56" s="31">
        <f>INDEX(GoldPrice!$B$2:$F$4016,MATCH(E56,GoldPrice!$B$2:$B$4016,0),5)</f>
        <v>4388.9623889625072</v>
      </c>
      <c r="G56" s="36">
        <f>INDEX(Daily!$B$2:$H$4016,MATCH(E56,Daily!$B$2:$B$4016,0),3)</f>
        <v>0.68000000000000682</v>
      </c>
      <c r="H56" s="36">
        <f>INDEX(Daily!$B$2:$H$4016,MATCH(E56,Daily!$B$2:$B$4016,0),5)</f>
        <v>0</v>
      </c>
      <c r="I56" s="36">
        <f>INDEX(Daily!$B$2:$H$4016,MATCH(E56,Daily!$B$2:$B$4016,0),7)</f>
        <v>-4.410000000000025</v>
      </c>
      <c r="J56" s="39">
        <f>INDEX(Monthly!$B$2:$K$187,MATCH(D56,Monthly!$B$2:$B$187,0),3)</f>
        <v>8.0000000000000071E-3</v>
      </c>
      <c r="K56" s="39">
        <f>INDEX(Monthly!$B$2:$K$187,MATCH(D56,Monthly!$B$2:$B$187,0),5)</f>
        <v>0.47199999999997999</v>
      </c>
      <c r="L56" s="39">
        <f>INDEX(Monthly!$B$2:$K$187,MATCH(D56,Monthly!$B$2:$B$187,0),7)</f>
        <v>0</v>
      </c>
      <c r="M56" s="39">
        <f>INDEX(Monthly!$B$2:$K$187,MATCH(D56,Monthly!$B$2:$B$187,0),9)</f>
        <v>1.7375474772092055E-2</v>
      </c>
      <c r="N56" s="42">
        <f>INDEX(Quaterly!$B$2:$E$63,MATCH(B56,Quaterly!$B$2:$B$63,0),4)</f>
        <v>-4.5600000000000005</v>
      </c>
    </row>
    <row r="57" spans="1:14" x14ac:dyDescent="0.3">
      <c r="A57" s="23">
        <v>56</v>
      </c>
      <c r="B57" s="23" t="str">
        <f t="shared" si="0"/>
        <v>Q1-2010</v>
      </c>
      <c r="C57" s="24" t="str">
        <f t="shared" si="1"/>
        <v>Q1</v>
      </c>
      <c r="D57" s="23" t="str">
        <f t="shared" si="2"/>
        <v>3-2010</v>
      </c>
      <c r="E57" s="25">
        <v>40260</v>
      </c>
      <c r="F57" s="31">
        <f>INDEX(GoldPrice!$B$2:$F$4016,MATCH(E57,GoldPrice!$B$2:$B$4016,0),5)</f>
        <v>-60970.326970327646</v>
      </c>
      <c r="G57" s="36">
        <f>INDEX(Daily!$B$2:$H$4016,MATCH(E57,Daily!$B$2:$B$4016,0),3)</f>
        <v>0.42000000000000171</v>
      </c>
      <c r="H57" s="36">
        <f>INDEX(Daily!$B$2:$H$4016,MATCH(E57,Daily!$B$2:$B$4016,0),5)</f>
        <v>-10</v>
      </c>
      <c r="I57" s="36">
        <f>INDEX(Daily!$B$2:$H$4016,MATCH(E57,Daily!$B$2:$B$4016,0),7)</f>
        <v>-5.0500000000000114</v>
      </c>
      <c r="J57" s="39">
        <f>INDEX(Monthly!$B$2:$K$187,MATCH(D57,Monthly!$B$2:$B$187,0),3)</f>
        <v>8.0000000000000071E-3</v>
      </c>
      <c r="K57" s="39">
        <f>INDEX(Monthly!$B$2:$K$187,MATCH(D57,Monthly!$B$2:$B$187,0),5)</f>
        <v>0.47199999999997999</v>
      </c>
      <c r="L57" s="39">
        <f>INDEX(Monthly!$B$2:$K$187,MATCH(D57,Monthly!$B$2:$B$187,0),7)</f>
        <v>0</v>
      </c>
      <c r="M57" s="39">
        <f>INDEX(Monthly!$B$2:$K$187,MATCH(D57,Monthly!$B$2:$B$187,0),9)</f>
        <v>1.7375474772092055E-2</v>
      </c>
      <c r="N57" s="42">
        <f>INDEX(Quaterly!$B$2:$E$63,MATCH(B57,Quaterly!$B$2:$B$63,0),4)</f>
        <v>-4.5600000000000005</v>
      </c>
    </row>
    <row r="58" spans="1:14" x14ac:dyDescent="0.3">
      <c r="A58" s="23">
        <v>57</v>
      </c>
      <c r="B58" s="23" t="str">
        <f t="shared" si="0"/>
        <v>Q1-2010</v>
      </c>
      <c r="C58" s="24" t="str">
        <f t="shared" si="1"/>
        <v>Q1</v>
      </c>
      <c r="D58" s="23" t="str">
        <f t="shared" si="2"/>
        <v>3-2010</v>
      </c>
      <c r="E58" s="25">
        <v>40261</v>
      </c>
      <c r="F58" s="31">
        <f>INDEX(GoldPrice!$B$2:$F$4016,MATCH(E58,GoldPrice!$B$2:$B$4016,0),5)</f>
        <v>40306.558306558058</v>
      </c>
      <c r="G58" s="36">
        <f>INDEX(Daily!$B$2:$H$4016,MATCH(E58,Daily!$B$2:$B$4016,0),3)</f>
        <v>-1.3900000000000006</v>
      </c>
      <c r="H58" s="36">
        <f>INDEX(Daily!$B$2:$H$4016,MATCH(E58,Daily!$B$2:$B$4016,0),5)</f>
        <v>0</v>
      </c>
      <c r="I58" s="36">
        <f>INDEX(Daily!$B$2:$H$4016,MATCH(E58,Daily!$B$2:$B$4016,0),7)</f>
        <v>5.5900000000000318</v>
      </c>
      <c r="J58" s="39">
        <f>INDEX(Monthly!$B$2:$K$187,MATCH(D58,Monthly!$B$2:$B$187,0),3)</f>
        <v>8.0000000000000071E-3</v>
      </c>
      <c r="K58" s="39">
        <f>INDEX(Monthly!$B$2:$K$187,MATCH(D58,Monthly!$B$2:$B$187,0),5)</f>
        <v>0.47199999999997999</v>
      </c>
      <c r="L58" s="39">
        <f>INDEX(Monthly!$B$2:$K$187,MATCH(D58,Monthly!$B$2:$B$187,0),7)</f>
        <v>0</v>
      </c>
      <c r="M58" s="39">
        <f>INDEX(Monthly!$B$2:$K$187,MATCH(D58,Monthly!$B$2:$B$187,0),9)</f>
        <v>1.7375474772092055E-2</v>
      </c>
      <c r="N58" s="42">
        <f>INDEX(Quaterly!$B$2:$E$63,MATCH(B58,Quaterly!$B$2:$B$63,0),4)</f>
        <v>-4.5600000000000005</v>
      </c>
    </row>
    <row r="59" spans="1:14" x14ac:dyDescent="0.3">
      <c r="A59" s="23">
        <v>58</v>
      </c>
      <c r="B59" s="23" t="str">
        <f t="shared" si="0"/>
        <v>Q1-2010</v>
      </c>
      <c r="C59" s="24" t="str">
        <f t="shared" si="1"/>
        <v>Q1</v>
      </c>
      <c r="D59" s="23" t="str">
        <f t="shared" si="2"/>
        <v>3-2010</v>
      </c>
      <c r="E59" s="25">
        <v>40262</v>
      </c>
      <c r="F59" s="31">
        <f>INDEX(GoldPrice!$B$2:$F$4016,MATCH(E59,GoldPrice!$B$2:$B$4016,0),5)</f>
        <v>-706563.22056321986</v>
      </c>
      <c r="G59" s="36">
        <f>INDEX(Daily!$B$2:$H$4016,MATCH(E59,Daily!$B$2:$B$4016,0),3)</f>
        <v>-4.0000000000006253E-2</v>
      </c>
      <c r="H59" s="36">
        <f>INDEX(Daily!$B$2:$H$4016,MATCH(E59,Daily!$B$2:$B$4016,0),5)</f>
        <v>410</v>
      </c>
      <c r="I59" s="36">
        <f>INDEX(Daily!$B$2:$H$4016,MATCH(E59,Daily!$B$2:$B$4016,0),7)</f>
        <v>-8.7300000000000182</v>
      </c>
      <c r="J59" s="39">
        <f>INDEX(Monthly!$B$2:$K$187,MATCH(D59,Monthly!$B$2:$B$187,0),3)</f>
        <v>8.0000000000000071E-3</v>
      </c>
      <c r="K59" s="39">
        <f>INDEX(Monthly!$B$2:$K$187,MATCH(D59,Monthly!$B$2:$B$187,0),5)</f>
        <v>0.47199999999997999</v>
      </c>
      <c r="L59" s="39">
        <f>INDEX(Monthly!$B$2:$K$187,MATCH(D59,Monthly!$B$2:$B$187,0),7)</f>
        <v>0</v>
      </c>
      <c r="M59" s="39">
        <f>INDEX(Monthly!$B$2:$K$187,MATCH(D59,Monthly!$B$2:$B$187,0),9)</f>
        <v>1.7375474772092055E-2</v>
      </c>
      <c r="N59" s="42">
        <f>INDEX(Quaterly!$B$2:$E$63,MATCH(B59,Quaterly!$B$2:$B$63,0),4)</f>
        <v>-4.5600000000000005</v>
      </c>
    </row>
    <row r="60" spans="1:14" x14ac:dyDescent="0.3">
      <c r="A60" s="23">
        <v>59</v>
      </c>
      <c r="B60" s="23" t="str">
        <f t="shared" si="0"/>
        <v>Q1-2010</v>
      </c>
      <c r="C60" s="24" t="str">
        <f t="shared" si="1"/>
        <v>Q1</v>
      </c>
      <c r="D60" s="23" t="str">
        <f t="shared" si="2"/>
        <v>3-2010</v>
      </c>
      <c r="E60" s="25">
        <v>40263</v>
      </c>
      <c r="F60" s="31">
        <f>INDEX(GoldPrice!$B$2:$F$4016,MATCH(E60,GoldPrice!$B$2:$B$4016,0),5)</f>
        <v>-67533.925533926114</v>
      </c>
      <c r="G60" s="36">
        <f>INDEX(Daily!$B$2:$H$4016,MATCH(E60,Daily!$B$2:$B$4016,0),3)</f>
        <v>-0.5</v>
      </c>
      <c r="H60" s="36">
        <f>INDEX(Daily!$B$2:$H$4016,MATCH(E60,Daily!$B$2:$B$4016,0),5)</f>
        <v>-10</v>
      </c>
      <c r="I60" s="36">
        <f>INDEX(Daily!$B$2:$H$4016,MATCH(E60,Daily!$B$2:$B$4016,0),7)</f>
        <v>1.910000000000025</v>
      </c>
      <c r="J60" s="39">
        <f>INDEX(Monthly!$B$2:$K$187,MATCH(D60,Monthly!$B$2:$B$187,0),3)</f>
        <v>8.0000000000000071E-3</v>
      </c>
      <c r="K60" s="39">
        <f>INDEX(Monthly!$B$2:$K$187,MATCH(D60,Monthly!$B$2:$B$187,0),5)</f>
        <v>0.47199999999997999</v>
      </c>
      <c r="L60" s="39">
        <f>INDEX(Monthly!$B$2:$K$187,MATCH(D60,Monthly!$B$2:$B$187,0),7)</f>
        <v>0</v>
      </c>
      <c r="M60" s="39">
        <f>INDEX(Monthly!$B$2:$K$187,MATCH(D60,Monthly!$B$2:$B$187,0),9)</f>
        <v>1.7375474772092055E-2</v>
      </c>
      <c r="N60" s="42">
        <f>INDEX(Quaterly!$B$2:$E$63,MATCH(B60,Quaterly!$B$2:$B$63,0),4)</f>
        <v>-4.5600000000000005</v>
      </c>
    </row>
    <row r="61" spans="1:14" x14ac:dyDescent="0.3">
      <c r="A61" s="23">
        <v>60</v>
      </c>
      <c r="B61" s="23" t="str">
        <f t="shared" si="0"/>
        <v>Q1-2010</v>
      </c>
      <c r="C61" s="24" t="str">
        <f t="shared" si="1"/>
        <v>Q1</v>
      </c>
      <c r="D61" s="23" t="str">
        <f t="shared" si="2"/>
        <v>3-2010</v>
      </c>
      <c r="E61" s="25">
        <v>40266</v>
      </c>
      <c r="F61" s="31">
        <f>INDEX(GoldPrice!$B$2:$F$4016,MATCH(E61,GoldPrice!$B$2:$B$4016,0),5)</f>
        <v>192056.70005670004</v>
      </c>
      <c r="G61" s="36">
        <f>INDEX(Daily!$B$2:$H$4016,MATCH(E61,Daily!$B$2:$B$4016,0),3)</f>
        <v>2.1700000000000017</v>
      </c>
      <c r="H61" s="36">
        <f>INDEX(Daily!$B$2:$H$4016,MATCH(E61,Daily!$B$2:$B$4016,0),5)</f>
        <v>0</v>
      </c>
      <c r="I61" s="36">
        <f>INDEX(Daily!$B$2:$H$4016,MATCH(E61,Daily!$B$2:$B$4016,0),7)</f>
        <v>0.37000000000000455</v>
      </c>
      <c r="J61" s="39">
        <f>INDEX(Monthly!$B$2:$K$187,MATCH(D61,Monthly!$B$2:$B$187,0),3)</f>
        <v>8.0000000000000071E-3</v>
      </c>
      <c r="K61" s="39">
        <f>INDEX(Monthly!$B$2:$K$187,MATCH(D61,Monthly!$B$2:$B$187,0),5)</f>
        <v>0.47199999999997999</v>
      </c>
      <c r="L61" s="39">
        <f>INDEX(Monthly!$B$2:$K$187,MATCH(D61,Monthly!$B$2:$B$187,0),7)</f>
        <v>0</v>
      </c>
      <c r="M61" s="39">
        <f>INDEX(Monthly!$B$2:$K$187,MATCH(D61,Monthly!$B$2:$B$187,0),9)</f>
        <v>1.7375474772092055E-2</v>
      </c>
      <c r="N61" s="42">
        <f>INDEX(Quaterly!$B$2:$E$63,MATCH(B61,Quaterly!$B$2:$B$63,0),4)</f>
        <v>-4.5600000000000005</v>
      </c>
    </row>
    <row r="62" spans="1:14" x14ac:dyDescent="0.3">
      <c r="A62" s="23">
        <v>61</v>
      </c>
      <c r="B62" s="23" t="str">
        <f t="shared" si="0"/>
        <v>Q1-2010</v>
      </c>
      <c r="C62" s="24" t="str">
        <f t="shared" si="1"/>
        <v>Q1</v>
      </c>
      <c r="D62" s="23" t="str">
        <f t="shared" si="2"/>
        <v>3-2010</v>
      </c>
      <c r="E62" s="25">
        <v>40267</v>
      </c>
      <c r="F62" s="31">
        <f>INDEX(GoldPrice!$B$2:$F$4016,MATCH(E62,GoldPrice!$B$2:$B$4016,0),5)</f>
        <v>112068.41806841828</v>
      </c>
      <c r="G62" s="36">
        <f>INDEX(Daily!$B$2:$H$4016,MATCH(E62,Daily!$B$2:$B$4016,0),3)</f>
        <v>0.21999999999999886</v>
      </c>
      <c r="H62" s="36">
        <f>INDEX(Daily!$B$2:$H$4016,MATCH(E62,Daily!$B$2:$B$4016,0),5)</f>
        <v>-70</v>
      </c>
      <c r="I62" s="36">
        <f>INDEX(Daily!$B$2:$H$4016,MATCH(E62,Daily!$B$2:$B$4016,0),7)</f>
        <v>-4.9499999999999886</v>
      </c>
      <c r="J62" s="39">
        <f>INDEX(Monthly!$B$2:$K$187,MATCH(D62,Monthly!$B$2:$B$187,0),3)</f>
        <v>8.0000000000000071E-3</v>
      </c>
      <c r="K62" s="39">
        <f>INDEX(Monthly!$B$2:$K$187,MATCH(D62,Monthly!$B$2:$B$187,0),5)</f>
        <v>0.47199999999997999</v>
      </c>
      <c r="L62" s="39">
        <f>INDEX(Monthly!$B$2:$K$187,MATCH(D62,Monthly!$B$2:$B$187,0),7)</f>
        <v>0</v>
      </c>
      <c r="M62" s="39">
        <f>INDEX(Monthly!$B$2:$K$187,MATCH(D62,Monthly!$B$2:$B$187,0),9)</f>
        <v>1.7375474772092055E-2</v>
      </c>
      <c r="N62" s="42">
        <f>INDEX(Quaterly!$B$2:$E$63,MATCH(B62,Quaterly!$B$2:$B$63,0),4)</f>
        <v>-4.5600000000000005</v>
      </c>
    </row>
    <row r="63" spans="1:14" x14ac:dyDescent="0.3">
      <c r="A63" s="23">
        <v>62</v>
      </c>
      <c r="B63" s="23" t="str">
        <f t="shared" si="0"/>
        <v>Q1-2010</v>
      </c>
      <c r="C63" s="24" t="str">
        <f t="shared" si="1"/>
        <v>Q1</v>
      </c>
      <c r="D63" s="23" t="str">
        <f t="shared" si="2"/>
        <v>3-2010</v>
      </c>
      <c r="E63" s="25">
        <v>40268</v>
      </c>
      <c r="F63" s="31">
        <f>INDEX(GoldPrice!$B$2:$F$4016,MATCH(E63,GoldPrice!$B$2:$B$4016,0),5)</f>
        <v>-313735.7777357772</v>
      </c>
      <c r="G63" s="36">
        <f>INDEX(Daily!$B$2:$H$4016,MATCH(E63,Daily!$B$2:$B$4016,0),3)</f>
        <v>1.3100000000000023</v>
      </c>
      <c r="H63" s="36">
        <f>INDEX(Daily!$B$2:$H$4016,MATCH(E63,Daily!$B$2:$B$4016,0),5)</f>
        <v>80</v>
      </c>
      <c r="I63" s="36">
        <f>INDEX(Daily!$B$2:$H$4016,MATCH(E63,Daily!$B$2:$B$4016,0),7)</f>
        <v>-1.4800000000000182</v>
      </c>
      <c r="J63" s="39">
        <f>INDEX(Monthly!$B$2:$K$187,MATCH(D63,Monthly!$B$2:$B$187,0),3)</f>
        <v>8.0000000000000071E-3</v>
      </c>
      <c r="K63" s="39">
        <f>INDEX(Monthly!$B$2:$K$187,MATCH(D63,Monthly!$B$2:$B$187,0),5)</f>
        <v>0.47199999999997999</v>
      </c>
      <c r="L63" s="39">
        <f>INDEX(Monthly!$B$2:$K$187,MATCH(D63,Monthly!$B$2:$B$187,0),7)</f>
        <v>0</v>
      </c>
      <c r="M63" s="39">
        <f>INDEX(Monthly!$B$2:$K$187,MATCH(D63,Monthly!$B$2:$B$187,0),9)</f>
        <v>1.7375474772092055E-2</v>
      </c>
      <c r="N63" s="42">
        <f>INDEX(Quaterly!$B$2:$E$63,MATCH(B63,Quaterly!$B$2:$B$63,0),4)</f>
        <v>-4.5600000000000005</v>
      </c>
    </row>
    <row r="64" spans="1:14" x14ac:dyDescent="0.3">
      <c r="A64" s="23">
        <v>63</v>
      </c>
      <c r="B64" s="23" t="str">
        <f t="shared" si="0"/>
        <v>Q2-2010</v>
      </c>
      <c r="C64" s="24" t="str">
        <f t="shared" si="1"/>
        <v>Q2</v>
      </c>
      <c r="D64" s="23" t="str">
        <f t="shared" si="2"/>
        <v>4-2010</v>
      </c>
      <c r="E64" s="25">
        <v>40269</v>
      </c>
      <c r="F64" s="31">
        <f>INDEX(GoldPrice!$B$2:$F$4016,MATCH(E64,GoldPrice!$B$2:$B$4016,0),5)</f>
        <v>-92162.918162917718</v>
      </c>
      <c r="G64" s="36">
        <f>INDEX(Daily!$B$2:$H$4016,MATCH(E64,Daily!$B$2:$B$4016,0),3)</f>
        <v>1.0799999999999983</v>
      </c>
      <c r="H64" s="36">
        <f>INDEX(Daily!$B$2:$H$4016,MATCH(E64,Daily!$B$2:$B$4016,0),5)</f>
        <v>-80</v>
      </c>
      <c r="I64" s="36">
        <f>INDEX(Daily!$B$2:$H$4016,MATCH(E64,Daily!$B$2:$B$4016,0),7)</f>
        <v>8.9399999999999977</v>
      </c>
      <c r="J64" s="39">
        <f>INDEX(Monthly!$B$2:$K$187,MATCH(D64,Monthly!$B$2:$B$187,0),3)</f>
        <v>1.5000000000000013E-3</v>
      </c>
      <c r="K64" s="39">
        <f>INDEX(Monthly!$B$2:$K$187,MATCH(D64,Monthly!$B$2:$B$187,0),5)</f>
        <v>18.262</v>
      </c>
      <c r="L64" s="39">
        <f>INDEX(Monthly!$B$2:$K$187,MATCH(D64,Monthly!$B$2:$B$187,0),7)</f>
        <v>8.10000000000001E-3</v>
      </c>
      <c r="M64" s="39">
        <f>INDEX(Monthly!$B$2:$K$187,MATCH(D64,Monthly!$B$2:$B$187,0),9)</f>
        <v>2.0180244413633263E-2</v>
      </c>
      <c r="N64" s="42">
        <f>INDEX(Quaterly!$B$2:$E$63,MATCH(B64,Quaterly!$B$2:$B$63,0),4)</f>
        <v>3.5700000000000003</v>
      </c>
    </row>
    <row r="65" spans="1:14" x14ac:dyDescent="0.3">
      <c r="A65" s="23">
        <v>64</v>
      </c>
      <c r="B65" s="23" t="str">
        <f t="shared" si="0"/>
        <v>Q2-2010</v>
      </c>
      <c r="C65" s="24" t="str">
        <f t="shared" si="1"/>
        <v>Q2</v>
      </c>
      <c r="D65" s="23" t="str">
        <f t="shared" si="2"/>
        <v>4-2010</v>
      </c>
      <c r="E65" s="25">
        <v>40270</v>
      </c>
      <c r="F65" s="31">
        <f>INDEX(GoldPrice!$B$2:$F$4016,MATCH(E65,GoldPrice!$B$2:$B$4016,0),5)</f>
        <v>324120.52812052891</v>
      </c>
      <c r="G65" s="36">
        <f>INDEX(Daily!$B$2:$H$4016,MATCH(E65,Daily!$B$2:$B$4016,0),3)</f>
        <v>-2.7685714285714198</v>
      </c>
      <c r="H65" s="36">
        <f>INDEX(Daily!$B$2:$H$4016,MATCH(E65,Daily!$B$2:$B$4016,0),5)</f>
        <v>60</v>
      </c>
      <c r="I65" s="36">
        <f>INDEX(Daily!$B$2:$H$4016,MATCH(E65,Daily!$B$2:$B$4016,0),7)</f>
        <v>2.3000000000000114</v>
      </c>
      <c r="J65" s="39">
        <f>INDEX(Monthly!$B$2:$K$187,MATCH(D65,Monthly!$B$2:$B$187,0),3)</f>
        <v>1.5000000000000013E-3</v>
      </c>
      <c r="K65" s="39">
        <f>INDEX(Monthly!$B$2:$K$187,MATCH(D65,Monthly!$B$2:$B$187,0),5)</f>
        <v>18.262</v>
      </c>
      <c r="L65" s="39">
        <f>INDEX(Monthly!$B$2:$K$187,MATCH(D65,Monthly!$B$2:$B$187,0),7)</f>
        <v>8.10000000000001E-3</v>
      </c>
      <c r="M65" s="39">
        <f>INDEX(Monthly!$B$2:$K$187,MATCH(D65,Monthly!$B$2:$B$187,0),9)</f>
        <v>2.0180244413633263E-2</v>
      </c>
      <c r="N65" s="42">
        <f>INDEX(Quaterly!$B$2:$E$63,MATCH(B65,Quaterly!$B$2:$B$63,0),4)</f>
        <v>3.5700000000000003</v>
      </c>
    </row>
    <row r="66" spans="1:14" x14ac:dyDescent="0.3">
      <c r="A66" s="23">
        <v>65</v>
      </c>
      <c r="B66" s="23" t="str">
        <f t="shared" si="0"/>
        <v>Q2-2010</v>
      </c>
      <c r="C66" s="24" t="str">
        <f t="shared" si="1"/>
        <v>Q2</v>
      </c>
      <c r="D66" s="23" t="str">
        <f t="shared" si="2"/>
        <v>4-2010</v>
      </c>
      <c r="E66" s="25">
        <v>40273</v>
      </c>
      <c r="F66" s="31">
        <f>INDEX(GoldPrice!$B$2:$F$4016,MATCH(E66,GoldPrice!$B$2:$B$4016,0),5)</f>
        <v>-474677.7006777022</v>
      </c>
      <c r="G66" s="36">
        <f>INDEX(Daily!$B$2:$H$4016,MATCH(E66,Daily!$B$2:$B$4016,0),3)</f>
        <v>4.5985714285714181</v>
      </c>
      <c r="H66" s="36">
        <f>INDEX(Daily!$B$2:$H$4016,MATCH(E66,Daily!$B$2:$B$4016,0),5)</f>
        <v>20</v>
      </c>
      <c r="I66" s="36">
        <f>INDEX(Daily!$B$2:$H$4016,MATCH(E66,Daily!$B$2:$B$4016,0),7)</f>
        <v>4.3099999999999454</v>
      </c>
      <c r="J66" s="39">
        <f>INDEX(Monthly!$B$2:$K$187,MATCH(D66,Monthly!$B$2:$B$187,0),3)</f>
        <v>1.5000000000000013E-3</v>
      </c>
      <c r="K66" s="39">
        <f>INDEX(Monthly!$B$2:$K$187,MATCH(D66,Monthly!$B$2:$B$187,0),5)</f>
        <v>18.262</v>
      </c>
      <c r="L66" s="39">
        <f>INDEX(Monthly!$B$2:$K$187,MATCH(D66,Monthly!$B$2:$B$187,0),7)</f>
        <v>8.10000000000001E-3</v>
      </c>
      <c r="M66" s="39">
        <f>INDEX(Monthly!$B$2:$K$187,MATCH(D66,Monthly!$B$2:$B$187,0),9)</f>
        <v>2.0180244413633263E-2</v>
      </c>
      <c r="N66" s="42">
        <f>INDEX(Quaterly!$B$2:$E$63,MATCH(B66,Quaterly!$B$2:$B$63,0),4)</f>
        <v>3.5700000000000003</v>
      </c>
    </row>
    <row r="67" spans="1:14" x14ac:dyDescent="0.3">
      <c r="A67" s="23">
        <v>66</v>
      </c>
      <c r="B67" s="23" t="str">
        <f t="shared" ref="B67:B130" si="3">C67&amp;"-"&amp;YEAR(E67)</f>
        <v>Q2-2010</v>
      </c>
      <c r="C67" s="24" t="str">
        <f t="shared" ref="C67:C130" si="4">IF(MONTH(E67)&lt;=3,"Q1",IF(MONTH(E67)&lt;=6,"Q2",IF(MONTH(E67)&lt;=9,"Q3","Q4")))</f>
        <v>Q2</v>
      </c>
      <c r="D67" s="23" t="str">
        <f t="shared" ref="D67:D130" si="5">MONTH(E67)&amp;"-"&amp;YEAR(E67)</f>
        <v>4-2010</v>
      </c>
      <c r="E67" s="25">
        <v>40274</v>
      </c>
      <c r="F67" s="31">
        <f>INDEX(GoldPrice!$B$2:$F$4016,MATCH(E67,GoldPrice!$B$2:$B$4016,0),5)</f>
        <v>69823.851823851466</v>
      </c>
      <c r="G67" s="36">
        <f>INDEX(Daily!$B$2:$H$4016,MATCH(E67,Daily!$B$2:$B$4016,0),3)</f>
        <v>0.18000000000000682</v>
      </c>
      <c r="H67" s="36">
        <f>INDEX(Daily!$B$2:$H$4016,MATCH(E67,Daily!$B$2:$B$4016,0),5)</f>
        <v>-130</v>
      </c>
      <c r="I67" s="36">
        <f>INDEX(Daily!$B$2:$H$4016,MATCH(E67,Daily!$B$2:$B$4016,0),7)</f>
        <v>0.54000000000007731</v>
      </c>
      <c r="J67" s="39">
        <f>INDEX(Monthly!$B$2:$K$187,MATCH(D67,Monthly!$B$2:$B$187,0),3)</f>
        <v>1.5000000000000013E-3</v>
      </c>
      <c r="K67" s="39">
        <f>INDEX(Monthly!$B$2:$K$187,MATCH(D67,Monthly!$B$2:$B$187,0),5)</f>
        <v>18.262</v>
      </c>
      <c r="L67" s="39">
        <f>INDEX(Monthly!$B$2:$K$187,MATCH(D67,Monthly!$B$2:$B$187,0),7)</f>
        <v>8.10000000000001E-3</v>
      </c>
      <c r="M67" s="39">
        <f>INDEX(Monthly!$B$2:$K$187,MATCH(D67,Monthly!$B$2:$B$187,0),9)</f>
        <v>2.0180244413633263E-2</v>
      </c>
      <c r="N67" s="42">
        <f>INDEX(Quaterly!$B$2:$E$63,MATCH(B67,Quaterly!$B$2:$B$63,0),4)</f>
        <v>3.5700000000000003</v>
      </c>
    </row>
    <row r="68" spans="1:14" x14ac:dyDescent="0.3">
      <c r="A68" s="23">
        <v>67</v>
      </c>
      <c r="B68" s="23" t="str">
        <f t="shared" si="3"/>
        <v>Q2-2010</v>
      </c>
      <c r="C68" s="24" t="str">
        <f t="shared" si="4"/>
        <v>Q2</v>
      </c>
      <c r="D68" s="23" t="str">
        <f t="shared" si="5"/>
        <v>4-2010</v>
      </c>
      <c r="E68" s="25">
        <v>40275</v>
      </c>
      <c r="F68" s="31">
        <f>INDEX(GoldPrice!$B$2:$F$4016,MATCH(E68,GoldPrice!$B$2:$B$4016,0),5)</f>
        <v>-327390.66339066252</v>
      </c>
      <c r="G68" s="36">
        <f>INDEX(Daily!$B$2:$H$4016,MATCH(E68,Daily!$B$2:$B$4016,0),3)</f>
        <v>-0.90000000000000568</v>
      </c>
      <c r="H68" s="36">
        <f>INDEX(Daily!$B$2:$H$4016,MATCH(E68,Daily!$B$2:$B$4016,0),5)</f>
        <v>70</v>
      </c>
      <c r="I68" s="36">
        <f>INDEX(Daily!$B$2:$H$4016,MATCH(E68,Daily!$B$2:$B$4016,0),7)</f>
        <v>0.49000000000000909</v>
      </c>
      <c r="J68" s="39">
        <f>INDEX(Monthly!$B$2:$K$187,MATCH(D68,Monthly!$B$2:$B$187,0),3)</f>
        <v>1.5000000000000013E-3</v>
      </c>
      <c r="K68" s="39">
        <f>INDEX(Monthly!$B$2:$K$187,MATCH(D68,Monthly!$B$2:$B$187,0),5)</f>
        <v>18.262</v>
      </c>
      <c r="L68" s="39">
        <f>INDEX(Monthly!$B$2:$K$187,MATCH(D68,Monthly!$B$2:$B$187,0),7)</f>
        <v>8.10000000000001E-3</v>
      </c>
      <c r="M68" s="39">
        <f>INDEX(Monthly!$B$2:$K$187,MATCH(D68,Monthly!$B$2:$B$187,0),9)</f>
        <v>2.0180244413633263E-2</v>
      </c>
      <c r="N68" s="42">
        <f>INDEX(Quaterly!$B$2:$E$63,MATCH(B68,Quaterly!$B$2:$B$63,0),4)</f>
        <v>3.5700000000000003</v>
      </c>
    </row>
    <row r="69" spans="1:14" x14ac:dyDescent="0.3">
      <c r="A69" s="23">
        <v>68</v>
      </c>
      <c r="B69" s="23" t="str">
        <f t="shared" si="3"/>
        <v>Q2-2010</v>
      </c>
      <c r="C69" s="24" t="str">
        <f t="shared" si="4"/>
        <v>Q2</v>
      </c>
      <c r="D69" s="23" t="str">
        <f t="shared" si="5"/>
        <v>4-2010</v>
      </c>
      <c r="E69" s="25">
        <v>40276</v>
      </c>
      <c r="F69" s="31">
        <f>INDEX(GoldPrice!$B$2:$F$4016,MATCH(E69,GoldPrice!$B$2:$B$4016,0),5)</f>
        <v>118859.19485919364</v>
      </c>
      <c r="G69" s="36">
        <f>INDEX(Daily!$B$2:$H$4016,MATCH(E69,Daily!$B$2:$B$4016,0),3)</f>
        <v>-0.46999999999999886</v>
      </c>
      <c r="H69" s="36">
        <f>INDEX(Daily!$B$2:$H$4016,MATCH(E69,Daily!$B$2:$B$4016,0),5)</f>
        <v>-20</v>
      </c>
      <c r="I69" s="36">
        <f>INDEX(Daily!$B$2:$H$4016,MATCH(E69,Daily!$B$2:$B$4016,0),7)</f>
        <v>0.10999999999989996</v>
      </c>
      <c r="J69" s="39">
        <f>INDEX(Monthly!$B$2:$K$187,MATCH(D69,Monthly!$B$2:$B$187,0),3)</f>
        <v>1.5000000000000013E-3</v>
      </c>
      <c r="K69" s="39">
        <f>INDEX(Monthly!$B$2:$K$187,MATCH(D69,Monthly!$B$2:$B$187,0),5)</f>
        <v>18.262</v>
      </c>
      <c r="L69" s="39">
        <f>INDEX(Monthly!$B$2:$K$187,MATCH(D69,Monthly!$B$2:$B$187,0),7)</f>
        <v>8.10000000000001E-3</v>
      </c>
      <c r="M69" s="39">
        <f>INDEX(Monthly!$B$2:$K$187,MATCH(D69,Monthly!$B$2:$B$187,0),9)</f>
        <v>2.0180244413633263E-2</v>
      </c>
      <c r="N69" s="42">
        <f>INDEX(Quaterly!$B$2:$E$63,MATCH(B69,Quaterly!$B$2:$B$63,0),4)</f>
        <v>3.5700000000000003</v>
      </c>
    </row>
    <row r="70" spans="1:14" x14ac:dyDescent="0.3">
      <c r="A70" s="23">
        <v>69</v>
      </c>
      <c r="B70" s="23" t="str">
        <f t="shared" si="3"/>
        <v>Q2-2010</v>
      </c>
      <c r="C70" s="24" t="str">
        <f t="shared" si="4"/>
        <v>Q2</v>
      </c>
      <c r="D70" s="23" t="str">
        <f t="shared" si="5"/>
        <v>4-2010</v>
      </c>
      <c r="E70" s="25">
        <v>40277</v>
      </c>
      <c r="F70" s="31">
        <f>INDEX(GoldPrice!$B$2:$F$4016,MATCH(E70,GoldPrice!$B$2:$B$4016,0),5)</f>
        <v>182160.27216027305</v>
      </c>
      <c r="G70" s="36">
        <f>INDEX(Daily!$B$2:$H$4016,MATCH(E70,Daily!$B$2:$B$4016,0),3)</f>
        <v>-0.57000000000000739</v>
      </c>
      <c r="H70" s="36">
        <f>INDEX(Daily!$B$2:$H$4016,MATCH(E70,Daily!$B$2:$B$4016,0),5)</f>
        <v>0</v>
      </c>
      <c r="I70" s="36">
        <f>INDEX(Daily!$B$2:$H$4016,MATCH(E70,Daily!$B$2:$B$4016,0),7)</f>
        <v>1.4900000000000091</v>
      </c>
      <c r="J70" s="39">
        <f>INDEX(Monthly!$B$2:$K$187,MATCH(D70,Monthly!$B$2:$B$187,0),3)</f>
        <v>1.5000000000000013E-3</v>
      </c>
      <c r="K70" s="39">
        <f>INDEX(Monthly!$B$2:$K$187,MATCH(D70,Monthly!$B$2:$B$187,0),5)</f>
        <v>18.262</v>
      </c>
      <c r="L70" s="39">
        <f>INDEX(Monthly!$B$2:$K$187,MATCH(D70,Monthly!$B$2:$B$187,0),7)</f>
        <v>8.10000000000001E-3</v>
      </c>
      <c r="M70" s="39">
        <f>INDEX(Monthly!$B$2:$K$187,MATCH(D70,Monthly!$B$2:$B$187,0),9)</f>
        <v>2.0180244413633263E-2</v>
      </c>
      <c r="N70" s="42">
        <f>INDEX(Quaterly!$B$2:$E$63,MATCH(B70,Quaterly!$B$2:$B$63,0),4)</f>
        <v>3.5700000000000003</v>
      </c>
    </row>
    <row r="71" spans="1:14" x14ac:dyDescent="0.3">
      <c r="A71" s="23">
        <v>70</v>
      </c>
      <c r="B71" s="23" t="str">
        <f t="shared" si="3"/>
        <v>Q2-2010</v>
      </c>
      <c r="C71" s="24" t="str">
        <f t="shared" si="4"/>
        <v>Q2</v>
      </c>
      <c r="D71" s="23" t="str">
        <f t="shared" si="5"/>
        <v>4-2010</v>
      </c>
      <c r="E71" s="25">
        <v>40280</v>
      </c>
      <c r="F71" s="31">
        <f>INDEX(GoldPrice!$B$2:$F$4016,MATCH(E71,GoldPrice!$B$2:$B$4016,0),5)</f>
        <v>112817.99281799234</v>
      </c>
      <c r="G71" s="36">
        <f>INDEX(Daily!$B$2:$H$4016,MATCH(E71,Daily!$B$2:$B$4016,0),3)</f>
        <v>-0.53000000000000114</v>
      </c>
      <c r="H71" s="36">
        <f>INDEX(Daily!$B$2:$H$4016,MATCH(E71,Daily!$B$2:$B$4016,0),5)</f>
        <v>0</v>
      </c>
      <c r="I71" s="36">
        <f>INDEX(Daily!$B$2:$H$4016,MATCH(E71,Daily!$B$2:$B$4016,0),7)</f>
        <v>2.5099999999999909</v>
      </c>
      <c r="J71" s="39">
        <f>INDEX(Monthly!$B$2:$K$187,MATCH(D71,Monthly!$B$2:$B$187,0),3)</f>
        <v>1.5000000000000013E-3</v>
      </c>
      <c r="K71" s="39">
        <f>INDEX(Monthly!$B$2:$K$187,MATCH(D71,Monthly!$B$2:$B$187,0),5)</f>
        <v>18.262</v>
      </c>
      <c r="L71" s="39">
        <f>INDEX(Monthly!$B$2:$K$187,MATCH(D71,Monthly!$B$2:$B$187,0),7)</f>
        <v>8.10000000000001E-3</v>
      </c>
      <c r="M71" s="39">
        <f>INDEX(Monthly!$B$2:$K$187,MATCH(D71,Monthly!$B$2:$B$187,0),9)</f>
        <v>2.0180244413633263E-2</v>
      </c>
      <c r="N71" s="42">
        <f>INDEX(Quaterly!$B$2:$E$63,MATCH(B71,Quaterly!$B$2:$B$63,0),4)</f>
        <v>3.5700000000000003</v>
      </c>
    </row>
    <row r="72" spans="1:14" x14ac:dyDescent="0.3">
      <c r="A72" s="23">
        <v>71</v>
      </c>
      <c r="B72" s="23" t="str">
        <f t="shared" si="3"/>
        <v>Q2-2010</v>
      </c>
      <c r="C72" s="24" t="str">
        <f t="shared" si="4"/>
        <v>Q2</v>
      </c>
      <c r="D72" s="23" t="str">
        <f t="shared" si="5"/>
        <v>4-2010</v>
      </c>
      <c r="E72" s="25">
        <v>40281</v>
      </c>
      <c r="F72" s="31">
        <f>INDEX(GoldPrice!$B$2:$F$4016,MATCH(E72,GoldPrice!$B$2:$B$4016,0),5)</f>
        <v>3833.6798336803913</v>
      </c>
      <c r="G72" s="36">
        <f>INDEX(Daily!$B$2:$H$4016,MATCH(E72,Daily!$B$2:$B$4016,0),3)</f>
        <v>-0.26999999999999602</v>
      </c>
      <c r="H72" s="36">
        <f>INDEX(Daily!$B$2:$H$4016,MATCH(E72,Daily!$B$2:$B$4016,0),5)</f>
        <v>-20</v>
      </c>
      <c r="I72" s="36">
        <f>INDEX(Daily!$B$2:$H$4016,MATCH(E72,Daily!$B$2:$B$4016,0),7)</f>
        <v>-1.9499999999999318</v>
      </c>
      <c r="J72" s="39">
        <f>INDEX(Monthly!$B$2:$K$187,MATCH(D72,Monthly!$B$2:$B$187,0),3)</f>
        <v>1.5000000000000013E-3</v>
      </c>
      <c r="K72" s="39">
        <f>INDEX(Monthly!$B$2:$K$187,MATCH(D72,Monthly!$B$2:$B$187,0),5)</f>
        <v>18.262</v>
      </c>
      <c r="L72" s="39">
        <f>INDEX(Monthly!$B$2:$K$187,MATCH(D72,Monthly!$B$2:$B$187,0),7)</f>
        <v>8.10000000000001E-3</v>
      </c>
      <c r="M72" s="39">
        <f>INDEX(Monthly!$B$2:$K$187,MATCH(D72,Monthly!$B$2:$B$187,0),9)</f>
        <v>2.0180244413633263E-2</v>
      </c>
      <c r="N72" s="42">
        <f>INDEX(Quaterly!$B$2:$E$63,MATCH(B72,Quaterly!$B$2:$B$63,0),4)</f>
        <v>3.5700000000000003</v>
      </c>
    </row>
    <row r="73" spans="1:14" x14ac:dyDescent="0.3">
      <c r="A73" s="23">
        <v>72</v>
      </c>
      <c r="B73" s="23" t="str">
        <f t="shared" si="3"/>
        <v>Q2-2010</v>
      </c>
      <c r="C73" s="24" t="str">
        <f t="shared" si="4"/>
        <v>Q2</v>
      </c>
      <c r="D73" s="23" t="str">
        <f t="shared" si="5"/>
        <v>4-2010</v>
      </c>
      <c r="E73" s="25">
        <v>40282</v>
      </c>
      <c r="F73" s="31">
        <f>INDEX(GoldPrice!$B$2:$F$4016,MATCH(E73,GoldPrice!$B$2:$B$4016,0),5)</f>
        <v>-158963.14496314526</v>
      </c>
      <c r="G73" s="36">
        <f>INDEX(Daily!$B$2:$H$4016,MATCH(E73,Daily!$B$2:$B$4016,0),3)</f>
        <v>1.8200000000000074</v>
      </c>
      <c r="H73" s="36">
        <f>INDEX(Daily!$B$2:$H$4016,MATCH(E73,Daily!$B$2:$B$4016,0),5)</f>
        <v>0</v>
      </c>
      <c r="I73" s="36">
        <f>INDEX(Daily!$B$2:$H$4016,MATCH(E73,Daily!$B$2:$B$4016,0),7)</f>
        <v>-1.7699999999999818</v>
      </c>
      <c r="J73" s="39">
        <f>INDEX(Monthly!$B$2:$K$187,MATCH(D73,Monthly!$B$2:$B$187,0),3)</f>
        <v>1.5000000000000013E-3</v>
      </c>
      <c r="K73" s="39">
        <f>INDEX(Monthly!$B$2:$K$187,MATCH(D73,Monthly!$B$2:$B$187,0),5)</f>
        <v>18.262</v>
      </c>
      <c r="L73" s="39">
        <f>INDEX(Monthly!$B$2:$K$187,MATCH(D73,Monthly!$B$2:$B$187,0),7)</f>
        <v>8.10000000000001E-3</v>
      </c>
      <c r="M73" s="39">
        <f>INDEX(Monthly!$B$2:$K$187,MATCH(D73,Monthly!$B$2:$B$187,0),9)</f>
        <v>2.0180244413633263E-2</v>
      </c>
      <c r="N73" s="42">
        <f>INDEX(Quaterly!$B$2:$E$63,MATCH(B73,Quaterly!$B$2:$B$63,0),4)</f>
        <v>3.5700000000000003</v>
      </c>
    </row>
    <row r="74" spans="1:14" x14ac:dyDescent="0.3">
      <c r="A74" s="23">
        <v>73</v>
      </c>
      <c r="B74" s="23" t="str">
        <f t="shared" si="3"/>
        <v>Q2-2010</v>
      </c>
      <c r="C74" s="24" t="str">
        <f t="shared" si="4"/>
        <v>Q2</v>
      </c>
      <c r="D74" s="23" t="str">
        <f t="shared" si="5"/>
        <v>4-2010</v>
      </c>
      <c r="E74" s="25">
        <v>40283</v>
      </c>
      <c r="F74" s="31">
        <f>INDEX(GoldPrice!$B$2:$F$4016,MATCH(E74,GoldPrice!$B$2:$B$4016,0),5)</f>
        <v>37490.455490455031</v>
      </c>
      <c r="G74" s="36">
        <f>INDEX(Daily!$B$2:$H$4016,MATCH(E74,Daily!$B$2:$B$4016,0),3)</f>
        <v>-0.37000000000000455</v>
      </c>
      <c r="H74" s="36">
        <f>INDEX(Daily!$B$2:$H$4016,MATCH(E74,Daily!$B$2:$B$4016,0),5)</f>
        <v>-20</v>
      </c>
      <c r="I74" s="36">
        <f>INDEX(Daily!$B$2:$H$4016,MATCH(E74,Daily!$B$2:$B$4016,0),7)</f>
        <v>5.2799999999999727</v>
      </c>
      <c r="J74" s="39">
        <f>INDEX(Monthly!$B$2:$K$187,MATCH(D74,Monthly!$B$2:$B$187,0),3)</f>
        <v>1.5000000000000013E-3</v>
      </c>
      <c r="K74" s="39">
        <f>INDEX(Monthly!$B$2:$K$187,MATCH(D74,Monthly!$B$2:$B$187,0),5)</f>
        <v>18.262</v>
      </c>
      <c r="L74" s="39">
        <f>INDEX(Monthly!$B$2:$K$187,MATCH(D74,Monthly!$B$2:$B$187,0),7)</f>
        <v>8.10000000000001E-3</v>
      </c>
      <c r="M74" s="39">
        <f>INDEX(Monthly!$B$2:$K$187,MATCH(D74,Monthly!$B$2:$B$187,0),9)</f>
        <v>2.0180244413633263E-2</v>
      </c>
      <c r="N74" s="42">
        <f>INDEX(Quaterly!$B$2:$E$63,MATCH(B74,Quaterly!$B$2:$B$63,0),4)</f>
        <v>3.5700000000000003</v>
      </c>
    </row>
    <row r="75" spans="1:14" x14ac:dyDescent="0.3">
      <c r="A75" s="23">
        <v>74</v>
      </c>
      <c r="B75" s="23" t="str">
        <f t="shared" si="3"/>
        <v>Q2-2010</v>
      </c>
      <c r="C75" s="24" t="str">
        <f t="shared" si="4"/>
        <v>Q2</v>
      </c>
      <c r="D75" s="23" t="str">
        <f t="shared" si="5"/>
        <v>4-2010</v>
      </c>
      <c r="E75" s="25">
        <v>40284</v>
      </c>
      <c r="F75" s="31">
        <f>INDEX(GoldPrice!$B$2:$F$4016,MATCH(E75,GoldPrice!$B$2:$B$4016,0),5)</f>
        <v>334000.75600075722</v>
      </c>
      <c r="G75" s="36">
        <f>INDEX(Daily!$B$2:$H$4016,MATCH(E75,Daily!$B$2:$B$4016,0),3)</f>
        <v>-2.2800000000000011</v>
      </c>
      <c r="H75" s="36">
        <f>INDEX(Daily!$B$2:$H$4016,MATCH(E75,Daily!$B$2:$B$4016,0),5)</f>
        <v>-10</v>
      </c>
      <c r="I75" s="36">
        <f>INDEX(Daily!$B$2:$H$4016,MATCH(E75,Daily!$B$2:$B$4016,0),7)</f>
        <v>0.53999999999996362</v>
      </c>
      <c r="J75" s="39">
        <f>INDEX(Monthly!$B$2:$K$187,MATCH(D75,Monthly!$B$2:$B$187,0),3)</f>
        <v>1.5000000000000013E-3</v>
      </c>
      <c r="K75" s="39">
        <f>INDEX(Monthly!$B$2:$K$187,MATCH(D75,Monthly!$B$2:$B$187,0),5)</f>
        <v>18.262</v>
      </c>
      <c r="L75" s="39">
        <f>INDEX(Monthly!$B$2:$K$187,MATCH(D75,Monthly!$B$2:$B$187,0),7)</f>
        <v>8.10000000000001E-3</v>
      </c>
      <c r="M75" s="39">
        <f>INDEX(Monthly!$B$2:$K$187,MATCH(D75,Monthly!$B$2:$B$187,0),9)</f>
        <v>2.0180244413633263E-2</v>
      </c>
      <c r="N75" s="42">
        <f>INDEX(Quaterly!$B$2:$E$63,MATCH(B75,Quaterly!$B$2:$B$63,0),4)</f>
        <v>3.5700000000000003</v>
      </c>
    </row>
    <row r="76" spans="1:14" x14ac:dyDescent="0.3">
      <c r="A76" s="23">
        <v>75</v>
      </c>
      <c r="B76" s="23" t="str">
        <f t="shared" si="3"/>
        <v>Q2-2010</v>
      </c>
      <c r="C76" s="24" t="str">
        <f t="shared" si="4"/>
        <v>Q2</v>
      </c>
      <c r="D76" s="23" t="str">
        <f t="shared" si="5"/>
        <v>4-2010</v>
      </c>
      <c r="E76" s="25">
        <v>40287</v>
      </c>
      <c r="F76" s="31">
        <f>INDEX(GoldPrice!$B$2:$F$4016,MATCH(E76,GoldPrice!$B$2:$B$4016,0),5)</f>
        <v>-181405.40540540591</v>
      </c>
      <c r="G76" s="36">
        <f>INDEX(Daily!$B$2:$H$4016,MATCH(E76,Daily!$B$2:$B$4016,0),3)</f>
        <v>-1.4500000000000028</v>
      </c>
      <c r="H76" s="36">
        <f>INDEX(Daily!$B$2:$H$4016,MATCH(E76,Daily!$B$2:$B$4016,0),5)</f>
        <v>20</v>
      </c>
      <c r="I76" s="36">
        <f>INDEX(Daily!$B$2:$H$4016,MATCH(E76,Daily!$B$2:$B$4016,0),7)</f>
        <v>-5.2899999999999636</v>
      </c>
      <c r="J76" s="39">
        <f>INDEX(Monthly!$B$2:$K$187,MATCH(D76,Monthly!$B$2:$B$187,0),3)</f>
        <v>1.5000000000000013E-3</v>
      </c>
      <c r="K76" s="39">
        <f>INDEX(Monthly!$B$2:$K$187,MATCH(D76,Monthly!$B$2:$B$187,0),5)</f>
        <v>18.262</v>
      </c>
      <c r="L76" s="39">
        <f>INDEX(Monthly!$B$2:$K$187,MATCH(D76,Monthly!$B$2:$B$187,0),7)</f>
        <v>8.10000000000001E-3</v>
      </c>
      <c r="M76" s="39">
        <f>INDEX(Monthly!$B$2:$K$187,MATCH(D76,Monthly!$B$2:$B$187,0),9)</f>
        <v>2.0180244413633263E-2</v>
      </c>
      <c r="N76" s="42">
        <f>INDEX(Quaterly!$B$2:$E$63,MATCH(B76,Quaterly!$B$2:$B$63,0),4)</f>
        <v>3.5700000000000003</v>
      </c>
    </row>
    <row r="77" spans="1:14" x14ac:dyDescent="0.3">
      <c r="A77" s="23">
        <v>76</v>
      </c>
      <c r="B77" s="23" t="str">
        <f t="shared" si="3"/>
        <v>Q2-2010</v>
      </c>
      <c r="C77" s="24" t="str">
        <f t="shared" si="4"/>
        <v>Q2</v>
      </c>
      <c r="D77" s="23" t="str">
        <f t="shared" si="5"/>
        <v>4-2010</v>
      </c>
      <c r="E77" s="25">
        <v>40288</v>
      </c>
      <c r="F77" s="31">
        <f>INDEX(GoldPrice!$B$2:$F$4016,MATCH(E77,GoldPrice!$B$2:$B$4016,0),5)</f>
        <v>-40152.712152712047</v>
      </c>
      <c r="G77" s="36">
        <f>INDEX(Daily!$B$2:$H$4016,MATCH(E77,Daily!$B$2:$B$4016,0),3)</f>
        <v>1.460000000000008</v>
      </c>
      <c r="H77" s="36">
        <f>INDEX(Daily!$B$2:$H$4016,MATCH(E77,Daily!$B$2:$B$4016,0),5)</f>
        <v>-10</v>
      </c>
      <c r="I77" s="36">
        <f>INDEX(Daily!$B$2:$H$4016,MATCH(E77,Daily!$B$2:$B$4016,0),7)</f>
        <v>-1.5399999999999636</v>
      </c>
      <c r="J77" s="39">
        <f>INDEX(Monthly!$B$2:$K$187,MATCH(D77,Monthly!$B$2:$B$187,0),3)</f>
        <v>1.5000000000000013E-3</v>
      </c>
      <c r="K77" s="39">
        <f>INDEX(Monthly!$B$2:$K$187,MATCH(D77,Monthly!$B$2:$B$187,0),5)</f>
        <v>18.262</v>
      </c>
      <c r="L77" s="39">
        <f>INDEX(Monthly!$B$2:$K$187,MATCH(D77,Monthly!$B$2:$B$187,0),7)</f>
        <v>8.10000000000001E-3</v>
      </c>
      <c r="M77" s="39">
        <f>INDEX(Monthly!$B$2:$K$187,MATCH(D77,Monthly!$B$2:$B$187,0),9)</f>
        <v>2.0180244413633263E-2</v>
      </c>
      <c r="N77" s="42">
        <f>INDEX(Quaterly!$B$2:$E$63,MATCH(B77,Quaterly!$B$2:$B$63,0),4)</f>
        <v>3.5700000000000003</v>
      </c>
    </row>
    <row r="78" spans="1:14" x14ac:dyDescent="0.3">
      <c r="A78" s="23">
        <v>77</v>
      </c>
      <c r="B78" s="23" t="str">
        <f t="shared" si="3"/>
        <v>Q2-2010</v>
      </c>
      <c r="C78" s="24" t="str">
        <f t="shared" si="4"/>
        <v>Q2</v>
      </c>
      <c r="D78" s="23" t="str">
        <f t="shared" si="5"/>
        <v>4-2010</v>
      </c>
      <c r="E78" s="25">
        <v>40289</v>
      </c>
      <c r="F78" s="31">
        <f>INDEX(GoldPrice!$B$2:$F$4016,MATCH(E78,GoldPrice!$B$2:$B$4016,0),5)</f>
        <v>-88923.832923833281</v>
      </c>
      <c r="G78" s="36">
        <f>INDEX(Daily!$B$2:$H$4016,MATCH(E78,Daily!$B$2:$B$4016,0),3)</f>
        <v>-0.20000000000000284</v>
      </c>
      <c r="H78" s="36">
        <f>INDEX(Daily!$B$2:$H$4016,MATCH(E78,Daily!$B$2:$B$4016,0),5)</f>
        <v>-10</v>
      </c>
      <c r="I78" s="36">
        <f>INDEX(Daily!$B$2:$H$4016,MATCH(E78,Daily!$B$2:$B$4016,0),7)</f>
        <v>4.5</v>
      </c>
      <c r="J78" s="39">
        <f>INDEX(Monthly!$B$2:$K$187,MATCH(D78,Monthly!$B$2:$B$187,0),3)</f>
        <v>1.5000000000000013E-3</v>
      </c>
      <c r="K78" s="39">
        <f>INDEX(Monthly!$B$2:$K$187,MATCH(D78,Monthly!$B$2:$B$187,0),5)</f>
        <v>18.262</v>
      </c>
      <c r="L78" s="39">
        <f>INDEX(Monthly!$B$2:$K$187,MATCH(D78,Monthly!$B$2:$B$187,0),7)</f>
        <v>8.10000000000001E-3</v>
      </c>
      <c r="M78" s="39">
        <f>INDEX(Monthly!$B$2:$K$187,MATCH(D78,Monthly!$B$2:$B$187,0),9)</f>
        <v>2.0180244413633263E-2</v>
      </c>
      <c r="N78" s="42">
        <f>INDEX(Quaterly!$B$2:$E$63,MATCH(B78,Quaterly!$B$2:$B$63,0),4)</f>
        <v>3.5700000000000003</v>
      </c>
    </row>
    <row r="79" spans="1:14" x14ac:dyDescent="0.3">
      <c r="A79" s="23">
        <v>78</v>
      </c>
      <c r="B79" s="23" t="str">
        <f t="shared" si="3"/>
        <v>Q2-2010</v>
      </c>
      <c r="C79" s="24" t="str">
        <f t="shared" si="4"/>
        <v>Q2</v>
      </c>
      <c r="D79" s="23" t="str">
        <f t="shared" si="5"/>
        <v>4-2010</v>
      </c>
      <c r="E79" s="25">
        <v>40290</v>
      </c>
      <c r="F79" s="31">
        <f>INDEX(GoldPrice!$B$2:$F$4016,MATCH(E79,GoldPrice!$B$2:$B$4016,0),5)</f>
        <v>104524.6645246651</v>
      </c>
      <c r="G79" s="36">
        <f>INDEX(Daily!$B$2:$H$4016,MATCH(E79,Daily!$B$2:$B$4016,0),3)</f>
        <v>0.10999999999999943</v>
      </c>
      <c r="H79" s="36">
        <f>INDEX(Daily!$B$2:$H$4016,MATCH(E79,Daily!$B$2:$B$4016,0),5)</f>
        <v>0</v>
      </c>
      <c r="I79" s="36">
        <f>INDEX(Daily!$B$2:$H$4016,MATCH(E79,Daily!$B$2:$B$4016,0),7)</f>
        <v>9.6099999999999</v>
      </c>
      <c r="J79" s="39">
        <f>INDEX(Monthly!$B$2:$K$187,MATCH(D79,Monthly!$B$2:$B$187,0),3)</f>
        <v>1.5000000000000013E-3</v>
      </c>
      <c r="K79" s="39">
        <f>INDEX(Monthly!$B$2:$K$187,MATCH(D79,Monthly!$B$2:$B$187,0),5)</f>
        <v>18.262</v>
      </c>
      <c r="L79" s="39">
        <f>INDEX(Monthly!$B$2:$K$187,MATCH(D79,Monthly!$B$2:$B$187,0),7)</f>
        <v>8.10000000000001E-3</v>
      </c>
      <c r="M79" s="39">
        <f>INDEX(Monthly!$B$2:$K$187,MATCH(D79,Monthly!$B$2:$B$187,0),9)</f>
        <v>2.0180244413633263E-2</v>
      </c>
      <c r="N79" s="42">
        <f>INDEX(Quaterly!$B$2:$E$63,MATCH(B79,Quaterly!$B$2:$B$63,0),4)</f>
        <v>3.5700000000000003</v>
      </c>
    </row>
    <row r="80" spans="1:14" x14ac:dyDescent="0.3">
      <c r="A80" s="23">
        <v>79</v>
      </c>
      <c r="B80" s="23" t="str">
        <f t="shared" si="3"/>
        <v>Q2-2010</v>
      </c>
      <c r="C80" s="24" t="str">
        <f t="shared" si="4"/>
        <v>Q2</v>
      </c>
      <c r="D80" s="23" t="str">
        <f t="shared" si="5"/>
        <v>4-2010</v>
      </c>
      <c r="E80" s="25">
        <v>40291</v>
      </c>
      <c r="F80" s="31">
        <f>INDEX(GoldPrice!$B$2:$F$4016,MATCH(E80,GoldPrice!$B$2:$B$4016,0),5)</f>
        <v>-93701.001701002941</v>
      </c>
      <c r="G80" s="36">
        <f>INDEX(Daily!$B$2:$H$4016,MATCH(E80,Daily!$B$2:$B$4016,0),3)</f>
        <v>1.4500000000000028</v>
      </c>
      <c r="H80" s="36">
        <f>INDEX(Daily!$B$2:$H$4016,MATCH(E80,Daily!$B$2:$B$4016,0),5)</f>
        <v>-70</v>
      </c>
      <c r="I80" s="36">
        <f>INDEX(Daily!$B$2:$H$4016,MATCH(E80,Daily!$B$2:$B$4016,0),7)</f>
        <v>-9.2128571428571604</v>
      </c>
      <c r="J80" s="39">
        <f>INDEX(Monthly!$B$2:$K$187,MATCH(D80,Monthly!$B$2:$B$187,0),3)</f>
        <v>1.5000000000000013E-3</v>
      </c>
      <c r="K80" s="39">
        <f>INDEX(Monthly!$B$2:$K$187,MATCH(D80,Monthly!$B$2:$B$187,0),5)</f>
        <v>18.262</v>
      </c>
      <c r="L80" s="39">
        <f>INDEX(Monthly!$B$2:$K$187,MATCH(D80,Monthly!$B$2:$B$187,0),7)</f>
        <v>8.10000000000001E-3</v>
      </c>
      <c r="M80" s="39">
        <f>INDEX(Monthly!$B$2:$K$187,MATCH(D80,Monthly!$B$2:$B$187,0),9)</f>
        <v>2.0180244413633263E-2</v>
      </c>
      <c r="N80" s="42">
        <f>INDEX(Quaterly!$B$2:$E$63,MATCH(B80,Quaterly!$B$2:$B$63,0),4)</f>
        <v>3.5700000000000003</v>
      </c>
    </row>
    <row r="81" spans="1:14" x14ac:dyDescent="0.3">
      <c r="A81" s="23">
        <v>80</v>
      </c>
      <c r="B81" s="23" t="str">
        <f t="shared" si="3"/>
        <v>Q2-2010</v>
      </c>
      <c r="C81" s="24" t="str">
        <f t="shared" si="4"/>
        <v>Q2</v>
      </c>
      <c r="D81" s="23" t="str">
        <f t="shared" si="5"/>
        <v>4-2010</v>
      </c>
      <c r="E81" s="25">
        <v>40294</v>
      </c>
      <c r="F81" s="31">
        <f>INDEX(GoldPrice!$B$2:$F$4016,MATCH(E81,GoldPrice!$B$2:$B$4016,0),5)</f>
        <v>53247.401247402653</v>
      </c>
      <c r="G81" s="36">
        <f>INDEX(Daily!$B$2:$H$4016,MATCH(E81,Daily!$B$2:$B$4016,0),3)</f>
        <v>-0.14000000000000057</v>
      </c>
      <c r="H81" s="36">
        <f>INDEX(Daily!$B$2:$H$4016,MATCH(E81,Daily!$B$2:$B$4016,0),5)</f>
        <v>70</v>
      </c>
      <c r="I81" s="36">
        <f>INDEX(Daily!$B$2:$H$4016,MATCH(E81,Daily!$B$2:$B$4016,0),7)</f>
        <v>11.112857142857251</v>
      </c>
      <c r="J81" s="39">
        <f>INDEX(Monthly!$B$2:$K$187,MATCH(D81,Monthly!$B$2:$B$187,0),3)</f>
        <v>1.5000000000000013E-3</v>
      </c>
      <c r="K81" s="39">
        <f>INDEX(Monthly!$B$2:$K$187,MATCH(D81,Monthly!$B$2:$B$187,0),5)</f>
        <v>18.262</v>
      </c>
      <c r="L81" s="39">
        <f>INDEX(Monthly!$B$2:$K$187,MATCH(D81,Monthly!$B$2:$B$187,0),7)</f>
        <v>8.10000000000001E-3</v>
      </c>
      <c r="M81" s="39">
        <f>INDEX(Monthly!$B$2:$K$187,MATCH(D81,Monthly!$B$2:$B$187,0),9)</f>
        <v>2.0180244413633263E-2</v>
      </c>
      <c r="N81" s="42">
        <f>INDEX(Quaterly!$B$2:$E$63,MATCH(B81,Quaterly!$B$2:$B$63,0),4)</f>
        <v>3.5700000000000003</v>
      </c>
    </row>
    <row r="82" spans="1:14" x14ac:dyDescent="0.3">
      <c r="A82" s="23">
        <v>81</v>
      </c>
      <c r="B82" s="23" t="str">
        <f t="shared" si="3"/>
        <v>Q2-2010</v>
      </c>
      <c r="C82" s="24" t="str">
        <f t="shared" si="4"/>
        <v>Q2</v>
      </c>
      <c r="D82" s="23" t="str">
        <f t="shared" si="5"/>
        <v>4-2010</v>
      </c>
      <c r="E82" s="25">
        <v>40295</v>
      </c>
      <c r="F82" s="31">
        <f>INDEX(GoldPrice!$B$2:$F$4016,MATCH(E82,GoldPrice!$B$2:$B$4016,0),5)</f>
        <v>-55997.731997732073</v>
      </c>
      <c r="G82" s="36">
        <f>INDEX(Daily!$B$2:$H$4016,MATCH(E82,Daily!$B$2:$B$4016,0),3)</f>
        <v>-1.769999999999996</v>
      </c>
      <c r="H82" s="36">
        <f>INDEX(Daily!$B$2:$H$4016,MATCH(E82,Daily!$B$2:$B$4016,0),5)</f>
        <v>-70</v>
      </c>
      <c r="I82" s="36">
        <f>INDEX(Daily!$B$2:$H$4016,MATCH(E82,Daily!$B$2:$B$4016,0),7)</f>
        <v>4.5099999999999909</v>
      </c>
      <c r="J82" s="39">
        <f>INDEX(Monthly!$B$2:$K$187,MATCH(D82,Monthly!$B$2:$B$187,0),3)</f>
        <v>1.5000000000000013E-3</v>
      </c>
      <c r="K82" s="39">
        <f>INDEX(Monthly!$B$2:$K$187,MATCH(D82,Monthly!$B$2:$B$187,0),5)</f>
        <v>18.262</v>
      </c>
      <c r="L82" s="39">
        <f>INDEX(Monthly!$B$2:$K$187,MATCH(D82,Monthly!$B$2:$B$187,0),7)</f>
        <v>8.10000000000001E-3</v>
      </c>
      <c r="M82" s="39">
        <f>INDEX(Monthly!$B$2:$K$187,MATCH(D82,Monthly!$B$2:$B$187,0),9)</f>
        <v>2.0180244413633263E-2</v>
      </c>
      <c r="N82" s="42">
        <f>INDEX(Quaterly!$B$2:$E$63,MATCH(B82,Quaterly!$B$2:$B$63,0),4)</f>
        <v>3.5700000000000003</v>
      </c>
    </row>
    <row r="83" spans="1:14" x14ac:dyDescent="0.3">
      <c r="A83" s="23">
        <v>82</v>
      </c>
      <c r="B83" s="23" t="str">
        <f t="shared" si="3"/>
        <v>Q2-2010</v>
      </c>
      <c r="C83" s="24" t="str">
        <f t="shared" si="4"/>
        <v>Q2</v>
      </c>
      <c r="D83" s="23" t="str">
        <f t="shared" si="5"/>
        <v>4-2010</v>
      </c>
      <c r="E83" s="25">
        <v>40296</v>
      </c>
      <c r="F83" s="31">
        <f>INDEX(GoldPrice!$B$2:$F$4016,MATCH(E83,GoldPrice!$B$2:$B$4016,0),5)</f>
        <v>-150153.84615384601</v>
      </c>
      <c r="G83" s="36">
        <f>INDEX(Daily!$B$2:$H$4016,MATCH(E83,Daily!$B$2:$B$4016,0),3)</f>
        <v>0.78999999999999204</v>
      </c>
      <c r="H83" s="36">
        <f>INDEX(Daily!$B$2:$H$4016,MATCH(E83,Daily!$B$2:$B$4016,0),5)</f>
        <v>60</v>
      </c>
      <c r="I83" s="36">
        <f>INDEX(Daily!$B$2:$H$4016,MATCH(E83,Daily!$B$2:$B$4016,0),7)</f>
        <v>3.4800000000000182</v>
      </c>
      <c r="J83" s="39">
        <f>INDEX(Monthly!$B$2:$K$187,MATCH(D83,Monthly!$B$2:$B$187,0),3)</f>
        <v>1.5000000000000013E-3</v>
      </c>
      <c r="K83" s="39">
        <f>INDEX(Monthly!$B$2:$K$187,MATCH(D83,Monthly!$B$2:$B$187,0),5)</f>
        <v>18.262</v>
      </c>
      <c r="L83" s="39">
        <f>INDEX(Monthly!$B$2:$K$187,MATCH(D83,Monthly!$B$2:$B$187,0),7)</f>
        <v>8.10000000000001E-3</v>
      </c>
      <c r="M83" s="39">
        <f>INDEX(Monthly!$B$2:$K$187,MATCH(D83,Monthly!$B$2:$B$187,0),9)</f>
        <v>2.0180244413633263E-2</v>
      </c>
      <c r="N83" s="42">
        <f>INDEX(Quaterly!$B$2:$E$63,MATCH(B83,Quaterly!$B$2:$B$63,0),4)</f>
        <v>3.5700000000000003</v>
      </c>
    </row>
    <row r="84" spans="1:14" x14ac:dyDescent="0.3">
      <c r="A84" s="23">
        <v>83</v>
      </c>
      <c r="B84" s="23" t="str">
        <f t="shared" si="3"/>
        <v>Q2-2010</v>
      </c>
      <c r="C84" s="24" t="str">
        <f t="shared" si="4"/>
        <v>Q2</v>
      </c>
      <c r="D84" s="23" t="str">
        <f t="shared" si="5"/>
        <v>4-2010</v>
      </c>
      <c r="E84" s="25">
        <v>40297</v>
      </c>
      <c r="F84" s="31">
        <f>INDEX(GoldPrice!$B$2:$F$4016,MATCH(E84,GoldPrice!$B$2:$B$4016,0),5)</f>
        <v>41524.097524097189</v>
      </c>
      <c r="G84" s="36">
        <f>INDEX(Daily!$B$2:$H$4016,MATCH(E84,Daily!$B$2:$B$4016,0),3)</f>
        <v>1.9500000000000028</v>
      </c>
      <c r="H84" s="36">
        <f>INDEX(Daily!$B$2:$H$4016,MATCH(E84,Daily!$B$2:$B$4016,0),5)</f>
        <v>0</v>
      </c>
      <c r="I84" s="36">
        <f>INDEX(Daily!$B$2:$H$4016,MATCH(E84,Daily!$B$2:$B$4016,0),7)</f>
        <v>3.1699999999999591</v>
      </c>
      <c r="J84" s="39">
        <f>INDEX(Monthly!$B$2:$K$187,MATCH(D84,Monthly!$B$2:$B$187,0),3)</f>
        <v>1.5000000000000013E-3</v>
      </c>
      <c r="K84" s="39">
        <f>INDEX(Monthly!$B$2:$K$187,MATCH(D84,Monthly!$B$2:$B$187,0),5)</f>
        <v>18.262</v>
      </c>
      <c r="L84" s="39">
        <f>INDEX(Monthly!$B$2:$K$187,MATCH(D84,Monthly!$B$2:$B$187,0),7)</f>
        <v>8.10000000000001E-3</v>
      </c>
      <c r="M84" s="39">
        <f>INDEX(Monthly!$B$2:$K$187,MATCH(D84,Monthly!$B$2:$B$187,0),9)</f>
        <v>2.0180244413633263E-2</v>
      </c>
      <c r="N84" s="42">
        <f>INDEX(Quaterly!$B$2:$E$63,MATCH(B84,Quaterly!$B$2:$B$63,0),4)</f>
        <v>3.5700000000000003</v>
      </c>
    </row>
    <row r="85" spans="1:14" x14ac:dyDescent="0.3">
      <c r="A85" s="23">
        <v>84</v>
      </c>
      <c r="B85" s="23" t="str">
        <f t="shared" si="3"/>
        <v>Q2-2010</v>
      </c>
      <c r="C85" s="24" t="str">
        <f t="shared" si="4"/>
        <v>Q2</v>
      </c>
      <c r="D85" s="23" t="str">
        <f t="shared" si="5"/>
        <v>4-2010</v>
      </c>
      <c r="E85" s="25">
        <v>40298</v>
      </c>
      <c r="F85" s="31">
        <f>INDEX(GoldPrice!$B$2:$F$4016,MATCH(E85,GoldPrice!$B$2:$B$4016,0),5)</f>
        <v>-109538.08353808522</v>
      </c>
      <c r="G85" s="36">
        <f>INDEX(Daily!$B$2:$H$4016,MATCH(E85,Daily!$B$2:$B$4016,0),3)</f>
        <v>0.89999999999999147</v>
      </c>
      <c r="H85" s="36">
        <f>INDEX(Daily!$B$2:$H$4016,MATCH(E85,Daily!$B$2:$B$4016,0),5)</f>
        <v>-65</v>
      </c>
      <c r="I85" s="36">
        <f>INDEX(Daily!$B$2:$H$4016,MATCH(E85,Daily!$B$2:$B$4016,0),7)</f>
        <v>-11.283265306122416</v>
      </c>
      <c r="J85" s="39">
        <f>INDEX(Monthly!$B$2:$K$187,MATCH(D85,Monthly!$B$2:$B$187,0),3)</f>
        <v>1.5000000000000013E-3</v>
      </c>
      <c r="K85" s="39">
        <f>INDEX(Monthly!$B$2:$K$187,MATCH(D85,Monthly!$B$2:$B$187,0),5)</f>
        <v>18.262</v>
      </c>
      <c r="L85" s="39">
        <f>INDEX(Monthly!$B$2:$K$187,MATCH(D85,Monthly!$B$2:$B$187,0),7)</f>
        <v>8.10000000000001E-3</v>
      </c>
      <c r="M85" s="39">
        <f>INDEX(Monthly!$B$2:$K$187,MATCH(D85,Monthly!$B$2:$B$187,0),9)</f>
        <v>2.0180244413633263E-2</v>
      </c>
      <c r="N85" s="42">
        <f>INDEX(Quaterly!$B$2:$E$63,MATCH(B85,Quaterly!$B$2:$B$63,0),4)</f>
        <v>3.5700000000000003</v>
      </c>
    </row>
    <row r="86" spans="1:14" x14ac:dyDescent="0.3">
      <c r="A86" s="23">
        <v>85</v>
      </c>
      <c r="B86" s="23" t="str">
        <f t="shared" si="3"/>
        <v>Q2-2010</v>
      </c>
      <c r="C86" s="24" t="str">
        <f t="shared" si="4"/>
        <v>Q2</v>
      </c>
      <c r="D86" s="23" t="str">
        <f t="shared" si="5"/>
        <v>5-2010</v>
      </c>
      <c r="E86" s="25">
        <v>40301</v>
      </c>
      <c r="F86" s="31">
        <f>INDEX(GoldPrice!$B$2:$F$4016,MATCH(E86,GoldPrice!$B$2:$B$4016,0),5)</f>
        <v>152899.26289926469</v>
      </c>
      <c r="G86" s="36">
        <f>INDEX(Daily!$B$2:$H$4016,MATCH(E86,Daily!$B$2:$B$4016,0),3)</f>
        <v>0.12000000000000455</v>
      </c>
      <c r="H86" s="36">
        <f>INDEX(Daily!$B$2:$H$4016,MATCH(E86,Daily!$B$2:$B$4016,0),5)</f>
        <v>0</v>
      </c>
      <c r="I86" s="36">
        <f>INDEX(Daily!$B$2:$H$4016,MATCH(E86,Daily!$B$2:$B$4016,0),7)</f>
        <v>1.626676384839584</v>
      </c>
      <c r="J86" s="39">
        <f>INDEX(Monthly!$B$2:$K$187,MATCH(D86,Monthly!$B$2:$B$187,0),3)</f>
        <v>3.0000000000000027E-3</v>
      </c>
      <c r="K86" s="39">
        <f>INDEX(Monthly!$B$2:$K$187,MATCH(D86,Monthly!$B$2:$B$187,0),5)</f>
        <v>15.739000000000033</v>
      </c>
      <c r="L86" s="39">
        <f>INDEX(Monthly!$B$2:$K$187,MATCH(D86,Monthly!$B$2:$B$187,0),7)</f>
        <v>2.0000000000000018E-3</v>
      </c>
      <c r="M86" s="39">
        <f>INDEX(Monthly!$B$2:$K$187,MATCH(D86,Monthly!$B$2:$B$187,0),9)</f>
        <v>2.601781039722479E-2</v>
      </c>
      <c r="N86" s="42">
        <f>INDEX(Quaterly!$B$2:$E$63,MATCH(B86,Quaterly!$B$2:$B$63,0),4)</f>
        <v>3.5700000000000003</v>
      </c>
    </row>
    <row r="87" spans="1:14" x14ac:dyDescent="0.3">
      <c r="A87" s="23">
        <v>86</v>
      </c>
      <c r="B87" s="23" t="str">
        <f t="shared" si="3"/>
        <v>Q2-2010</v>
      </c>
      <c r="C87" s="24" t="str">
        <f t="shared" si="4"/>
        <v>Q2</v>
      </c>
      <c r="D87" s="23" t="str">
        <f t="shared" si="5"/>
        <v>5-2010</v>
      </c>
      <c r="E87" s="25">
        <v>40302</v>
      </c>
      <c r="F87" s="31">
        <f>INDEX(GoldPrice!$B$2:$F$4016,MATCH(E87,GoldPrice!$B$2:$B$4016,0),5)</f>
        <v>233775.08977508917</v>
      </c>
      <c r="G87" s="36">
        <f>INDEX(Daily!$B$2:$H$4016,MATCH(E87,Daily!$B$2:$B$4016,0),3)</f>
        <v>-3.4599999999999937</v>
      </c>
      <c r="H87" s="36">
        <f>INDEX(Daily!$B$2:$H$4016,MATCH(E87,Daily!$B$2:$B$4016,0),5)</f>
        <v>65</v>
      </c>
      <c r="I87" s="36">
        <f>INDEX(Daily!$B$2:$H$4016,MATCH(E87,Daily!$B$2:$B$4016,0),7)</f>
        <v>16.406588921282832</v>
      </c>
      <c r="J87" s="39">
        <f>INDEX(Monthly!$B$2:$K$187,MATCH(D87,Monthly!$B$2:$B$187,0),3)</f>
        <v>3.0000000000000027E-3</v>
      </c>
      <c r="K87" s="39">
        <f>INDEX(Monthly!$B$2:$K$187,MATCH(D87,Monthly!$B$2:$B$187,0),5)</f>
        <v>15.739000000000033</v>
      </c>
      <c r="L87" s="39">
        <f>INDEX(Monthly!$B$2:$K$187,MATCH(D87,Monthly!$B$2:$B$187,0),7)</f>
        <v>2.0000000000000018E-3</v>
      </c>
      <c r="M87" s="39">
        <f>INDEX(Monthly!$B$2:$K$187,MATCH(D87,Monthly!$B$2:$B$187,0),9)</f>
        <v>2.601781039722479E-2</v>
      </c>
      <c r="N87" s="42">
        <f>INDEX(Quaterly!$B$2:$E$63,MATCH(B87,Quaterly!$B$2:$B$63,0),4)</f>
        <v>3.5700000000000003</v>
      </c>
    </row>
    <row r="88" spans="1:14" x14ac:dyDescent="0.3">
      <c r="A88" s="23">
        <v>87</v>
      </c>
      <c r="B88" s="23" t="str">
        <f t="shared" si="3"/>
        <v>Q2-2010</v>
      </c>
      <c r="C88" s="24" t="str">
        <f t="shared" si="4"/>
        <v>Q2</v>
      </c>
      <c r="D88" s="23" t="str">
        <f t="shared" si="5"/>
        <v>5-2010</v>
      </c>
      <c r="E88" s="25">
        <v>40303</v>
      </c>
      <c r="F88" s="31">
        <f>INDEX(GoldPrice!$B$2:$F$4016,MATCH(E88,GoldPrice!$B$2:$B$4016,0),5)</f>
        <v>-234791.91079191118</v>
      </c>
      <c r="G88" s="36">
        <f>INDEX(Daily!$B$2:$H$4016,MATCH(E88,Daily!$B$2:$B$4016,0),3)</f>
        <v>-2.730000000000004</v>
      </c>
      <c r="H88" s="36">
        <f>INDEX(Daily!$B$2:$H$4016,MATCH(E88,Daily!$B$2:$B$4016,0),5)</f>
        <v>10</v>
      </c>
      <c r="I88" s="36">
        <f>INDEX(Daily!$B$2:$H$4016,MATCH(E88,Daily!$B$2:$B$4016,0),7)</f>
        <v>-1.1100000000000136</v>
      </c>
      <c r="J88" s="39">
        <f>INDEX(Monthly!$B$2:$K$187,MATCH(D88,Monthly!$B$2:$B$187,0),3)</f>
        <v>3.0000000000000027E-3</v>
      </c>
      <c r="K88" s="39">
        <f>INDEX(Monthly!$B$2:$K$187,MATCH(D88,Monthly!$B$2:$B$187,0),5)</f>
        <v>15.739000000000033</v>
      </c>
      <c r="L88" s="39">
        <f>INDEX(Monthly!$B$2:$K$187,MATCH(D88,Monthly!$B$2:$B$187,0),7)</f>
        <v>2.0000000000000018E-3</v>
      </c>
      <c r="M88" s="39">
        <f>INDEX(Monthly!$B$2:$K$187,MATCH(D88,Monthly!$B$2:$B$187,0),9)</f>
        <v>2.601781039722479E-2</v>
      </c>
      <c r="N88" s="42">
        <f>INDEX(Quaterly!$B$2:$E$63,MATCH(B88,Quaterly!$B$2:$B$63,0),4)</f>
        <v>3.5700000000000003</v>
      </c>
    </row>
    <row r="89" spans="1:14" x14ac:dyDescent="0.3">
      <c r="A89" s="23">
        <v>88</v>
      </c>
      <c r="B89" s="23" t="str">
        <f t="shared" si="3"/>
        <v>Q2-2010</v>
      </c>
      <c r="C89" s="24" t="str">
        <f t="shared" si="4"/>
        <v>Q2</v>
      </c>
      <c r="D89" s="23" t="str">
        <f t="shared" si="5"/>
        <v>5-2010</v>
      </c>
      <c r="E89" s="25">
        <v>40304</v>
      </c>
      <c r="F89" s="31">
        <f>INDEX(GoldPrice!$B$2:$F$4016,MATCH(E89,GoldPrice!$B$2:$B$4016,0),5)</f>
        <v>-258523.15252315253</v>
      </c>
      <c r="G89" s="36">
        <f>INDEX(Daily!$B$2:$H$4016,MATCH(E89,Daily!$B$2:$B$4016,0),3)</f>
        <v>-2.8199999999999932</v>
      </c>
      <c r="H89" s="36">
        <f>INDEX(Daily!$B$2:$H$4016,MATCH(E89,Daily!$B$2:$B$4016,0),5)</f>
        <v>10</v>
      </c>
      <c r="I89" s="36">
        <f>INDEX(Daily!$B$2:$H$4016,MATCH(E89,Daily!$B$2:$B$4016,0),7)</f>
        <v>1.5</v>
      </c>
      <c r="J89" s="39">
        <f>INDEX(Monthly!$B$2:$K$187,MATCH(D89,Monthly!$B$2:$B$187,0),3)</f>
        <v>3.0000000000000027E-3</v>
      </c>
      <c r="K89" s="39">
        <f>INDEX(Monthly!$B$2:$K$187,MATCH(D89,Monthly!$B$2:$B$187,0),5)</f>
        <v>15.739000000000033</v>
      </c>
      <c r="L89" s="39">
        <f>INDEX(Monthly!$B$2:$K$187,MATCH(D89,Monthly!$B$2:$B$187,0),7)</f>
        <v>2.0000000000000018E-3</v>
      </c>
      <c r="M89" s="39">
        <f>INDEX(Monthly!$B$2:$K$187,MATCH(D89,Monthly!$B$2:$B$187,0),9)</f>
        <v>2.601781039722479E-2</v>
      </c>
      <c r="N89" s="42">
        <f>INDEX(Quaterly!$B$2:$E$63,MATCH(B89,Quaterly!$B$2:$B$63,0),4)</f>
        <v>3.5700000000000003</v>
      </c>
    </row>
    <row r="90" spans="1:14" x14ac:dyDescent="0.3">
      <c r="A90" s="23">
        <v>89</v>
      </c>
      <c r="B90" s="23" t="str">
        <f t="shared" si="3"/>
        <v>Q2-2010</v>
      </c>
      <c r="C90" s="24" t="str">
        <f t="shared" si="4"/>
        <v>Q2</v>
      </c>
      <c r="D90" s="23" t="str">
        <f t="shared" si="5"/>
        <v>5-2010</v>
      </c>
      <c r="E90" s="25">
        <v>40305</v>
      </c>
      <c r="F90" s="31">
        <f>INDEX(GoldPrice!$B$2:$F$4016,MATCH(E90,GoldPrice!$B$2:$B$4016,0),5)</f>
        <v>341375.16537516564</v>
      </c>
      <c r="G90" s="36">
        <f>INDEX(Daily!$B$2:$H$4016,MATCH(E90,Daily!$B$2:$B$4016,0),3)</f>
        <v>-2.0800000000000125</v>
      </c>
      <c r="H90" s="36">
        <f>INDEX(Daily!$B$2:$H$4016,MATCH(E90,Daily!$B$2:$B$4016,0),5)</f>
        <v>-10</v>
      </c>
      <c r="I90" s="36">
        <f>INDEX(Daily!$B$2:$H$4016,MATCH(E90,Daily!$B$2:$B$4016,0),7)</f>
        <v>-7.4800000000000182</v>
      </c>
      <c r="J90" s="39">
        <f>INDEX(Monthly!$B$2:$K$187,MATCH(D90,Monthly!$B$2:$B$187,0),3)</f>
        <v>3.0000000000000027E-3</v>
      </c>
      <c r="K90" s="39">
        <f>INDEX(Monthly!$B$2:$K$187,MATCH(D90,Monthly!$B$2:$B$187,0),5)</f>
        <v>15.739000000000033</v>
      </c>
      <c r="L90" s="39">
        <f>INDEX(Monthly!$B$2:$K$187,MATCH(D90,Monthly!$B$2:$B$187,0),7)</f>
        <v>2.0000000000000018E-3</v>
      </c>
      <c r="M90" s="39">
        <f>INDEX(Monthly!$B$2:$K$187,MATCH(D90,Monthly!$B$2:$B$187,0),9)</f>
        <v>2.601781039722479E-2</v>
      </c>
      <c r="N90" s="42">
        <f>INDEX(Quaterly!$B$2:$E$63,MATCH(B90,Quaterly!$B$2:$B$63,0),4)</f>
        <v>3.5700000000000003</v>
      </c>
    </row>
    <row r="91" spans="1:14" x14ac:dyDescent="0.3">
      <c r="A91" s="23">
        <v>90</v>
      </c>
      <c r="B91" s="23" t="str">
        <f t="shared" si="3"/>
        <v>Q2-2010</v>
      </c>
      <c r="C91" s="24" t="str">
        <f t="shared" si="4"/>
        <v>Q2</v>
      </c>
      <c r="D91" s="23" t="str">
        <f t="shared" si="5"/>
        <v>5-2010</v>
      </c>
      <c r="E91" s="25">
        <v>40308</v>
      </c>
      <c r="F91" s="31">
        <f>INDEX(GoldPrice!$B$2:$F$4016,MATCH(E91,GoldPrice!$B$2:$B$4016,0),5)</f>
        <v>172156.49215649068</v>
      </c>
      <c r="G91" s="36">
        <f>INDEX(Daily!$B$2:$H$4016,MATCH(E91,Daily!$B$2:$B$4016,0),3)</f>
        <v>1.7900000000000063</v>
      </c>
      <c r="H91" s="36">
        <f>INDEX(Daily!$B$2:$H$4016,MATCH(E91,Daily!$B$2:$B$4016,0),5)</f>
        <v>50</v>
      </c>
      <c r="I91" s="36">
        <f>INDEX(Daily!$B$2:$H$4016,MATCH(E91,Daily!$B$2:$B$4016,0),7)</f>
        <v>-7.6499999999999773</v>
      </c>
      <c r="J91" s="39">
        <f>INDEX(Monthly!$B$2:$K$187,MATCH(D91,Monthly!$B$2:$B$187,0),3)</f>
        <v>3.0000000000000027E-3</v>
      </c>
      <c r="K91" s="39">
        <f>INDEX(Monthly!$B$2:$K$187,MATCH(D91,Monthly!$B$2:$B$187,0),5)</f>
        <v>15.739000000000033</v>
      </c>
      <c r="L91" s="39">
        <f>INDEX(Monthly!$B$2:$K$187,MATCH(D91,Monthly!$B$2:$B$187,0),7)</f>
        <v>2.0000000000000018E-3</v>
      </c>
      <c r="M91" s="39">
        <f>INDEX(Monthly!$B$2:$K$187,MATCH(D91,Monthly!$B$2:$B$187,0),9)</f>
        <v>2.601781039722479E-2</v>
      </c>
      <c r="N91" s="42">
        <f>INDEX(Quaterly!$B$2:$E$63,MATCH(B91,Quaterly!$B$2:$B$63,0),4)</f>
        <v>3.5700000000000003</v>
      </c>
    </row>
    <row r="92" spans="1:14" x14ac:dyDescent="0.3">
      <c r="A92" s="23">
        <v>91</v>
      </c>
      <c r="B92" s="23" t="str">
        <f t="shared" si="3"/>
        <v>Q2-2010</v>
      </c>
      <c r="C92" s="24" t="str">
        <f t="shared" si="4"/>
        <v>Q2</v>
      </c>
      <c r="D92" s="23" t="str">
        <f t="shared" si="5"/>
        <v>5-2010</v>
      </c>
      <c r="E92" s="25">
        <v>40309</v>
      </c>
      <c r="F92" s="31">
        <f>INDEX(GoldPrice!$B$2:$F$4016,MATCH(E92,GoldPrice!$B$2:$B$4016,0),5)</f>
        <v>-182430.92043091729</v>
      </c>
      <c r="G92" s="36">
        <f>INDEX(Daily!$B$2:$H$4016,MATCH(E92,Daily!$B$2:$B$4016,0),3)</f>
        <v>-0.51999999999999602</v>
      </c>
      <c r="H92" s="36">
        <f>INDEX(Daily!$B$2:$H$4016,MATCH(E92,Daily!$B$2:$B$4016,0),5)</f>
        <v>-30</v>
      </c>
      <c r="I92" s="36">
        <f>INDEX(Daily!$B$2:$H$4016,MATCH(E92,Daily!$B$2:$B$4016,0),7)</f>
        <v>-1.999999999998181E-2</v>
      </c>
      <c r="J92" s="39">
        <f>INDEX(Monthly!$B$2:$K$187,MATCH(D92,Monthly!$B$2:$B$187,0),3)</f>
        <v>3.0000000000000027E-3</v>
      </c>
      <c r="K92" s="39">
        <f>INDEX(Monthly!$B$2:$K$187,MATCH(D92,Monthly!$B$2:$B$187,0),5)</f>
        <v>15.739000000000033</v>
      </c>
      <c r="L92" s="39">
        <f>INDEX(Monthly!$B$2:$K$187,MATCH(D92,Monthly!$B$2:$B$187,0),7)</f>
        <v>2.0000000000000018E-3</v>
      </c>
      <c r="M92" s="39">
        <f>INDEX(Monthly!$B$2:$K$187,MATCH(D92,Monthly!$B$2:$B$187,0),9)</f>
        <v>2.601781039722479E-2</v>
      </c>
      <c r="N92" s="42">
        <f>INDEX(Quaterly!$B$2:$E$63,MATCH(B92,Quaterly!$B$2:$B$63,0),4)</f>
        <v>3.5700000000000003</v>
      </c>
    </row>
    <row r="93" spans="1:14" x14ac:dyDescent="0.3">
      <c r="A93" s="23">
        <v>92</v>
      </c>
      <c r="B93" s="23" t="str">
        <f t="shared" si="3"/>
        <v>Q2-2010</v>
      </c>
      <c r="C93" s="24" t="str">
        <f t="shared" si="4"/>
        <v>Q2</v>
      </c>
      <c r="D93" s="23" t="str">
        <f t="shared" si="5"/>
        <v>5-2010</v>
      </c>
      <c r="E93" s="25">
        <v>40310</v>
      </c>
      <c r="F93" s="31">
        <f>INDEX(GoldPrice!$B$2:$F$4016,MATCH(E93,GoldPrice!$B$2:$B$4016,0),5)</f>
        <v>319991.68399168178</v>
      </c>
      <c r="G93" s="36">
        <f>INDEX(Daily!$B$2:$H$4016,MATCH(E93,Daily!$B$2:$B$4016,0),3)</f>
        <v>-0.71999999999999886</v>
      </c>
      <c r="H93" s="36">
        <f>INDEX(Daily!$B$2:$H$4016,MATCH(E93,Daily!$B$2:$B$4016,0),5)</f>
        <v>-50</v>
      </c>
      <c r="I93" s="36">
        <f>INDEX(Daily!$B$2:$H$4016,MATCH(E93,Daily!$B$2:$B$4016,0),7)</f>
        <v>-14.759999999999991</v>
      </c>
      <c r="J93" s="39">
        <f>INDEX(Monthly!$B$2:$K$187,MATCH(D93,Monthly!$B$2:$B$187,0),3)</f>
        <v>3.0000000000000027E-3</v>
      </c>
      <c r="K93" s="39">
        <f>INDEX(Monthly!$B$2:$K$187,MATCH(D93,Monthly!$B$2:$B$187,0),5)</f>
        <v>15.739000000000033</v>
      </c>
      <c r="L93" s="39">
        <f>INDEX(Monthly!$B$2:$K$187,MATCH(D93,Monthly!$B$2:$B$187,0),7)</f>
        <v>2.0000000000000018E-3</v>
      </c>
      <c r="M93" s="39">
        <f>INDEX(Monthly!$B$2:$K$187,MATCH(D93,Monthly!$B$2:$B$187,0),9)</f>
        <v>2.601781039722479E-2</v>
      </c>
      <c r="N93" s="42">
        <f>INDEX(Quaterly!$B$2:$E$63,MATCH(B93,Quaterly!$B$2:$B$63,0),4)</f>
        <v>3.5700000000000003</v>
      </c>
    </row>
    <row r="94" spans="1:14" x14ac:dyDescent="0.3">
      <c r="A94" s="23">
        <v>93</v>
      </c>
      <c r="B94" s="23" t="str">
        <f t="shared" si="3"/>
        <v>Q2-2010</v>
      </c>
      <c r="C94" s="24" t="str">
        <f t="shared" si="4"/>
        <v>Q2</v>
      </c>
      <c r="D94" s="23" t="str">
        <f t="shared" si="5"/>
        <v>5-2010</v>
      </c>
      <c r="E94" s="25">
        <v>40311</v>
      </c>
      <c r="F94" s="31">
        <f>INDEX(GoldPrice!$B$2:$F$4016,MATCH(E94,GoldPrice!$B$2:$B$4016,0),5)</f>
        <v>380239.65223965421</v>
      </c>
      <c r="G94" s="36">
        <f>INDEX(Daily!$B$2:$H$4016,MATCH(E94,Daily!$B$2:$B$4016,0),3)</f>
        <v>-1.2700000000000102</v>
      </c>
      <c r="H94" s="36">
        <f>INDEX(Daily!$B$2:$H$4016,MATCH(E94,Daily!$B$2:$B$4016,0),5)</f>
        <v>20</v>
      </c>
      <c r="I94" s="36">
        <f>INDEX(Daily!$B$2:$H$4016,MATCH(E94,Daily!$B$2:$B$4016,0),7)</f>
        <v>-0.67000000000007276</v>
      </c>
      <c r="J94" s="39">
        <f>INDEX(Monthly!$B$2:$K$187,MATCH(D94,Monthly!$B$2:$B$187,0),3)</f>
        <v>3.0000000000000027E-3</v>
      </c>
      <c r="K94" s="39">
        <f>INDEX(Monthly!$B$2:$K$187,MATCH(D94,Monthly!$B$2:$B$187,0),5)</f>
        <v>15.739000000000033</v>
      </c>
      <c r="L94" s="39">
        <f>INDEX(Monthly!$B$2:$K$187,MATCH(D94,Monthly!$B$2:$B$187,0),7)</f>
        <v>2.0000000000000018E-3</v>
      </c>
      <c r="M94" s="39">
        <f>INDEX(Monthly!$B$2:$K$187,MATCH(D94,Monthly!$B$2:$B$187,0),9)</f>
        <v>2.601781039722479E-2</v>
      </c>
      <c r="N94" s="42">
        <f>INDEX(Quaterly!$B$2:$E$63,MATCH(B94,Quaterly!$B$2:$B$63,0),4)</f>
        <v>3.5700000000000003</v>
      </c>
    </row>
    <row r="95" spans="1:14" x14ac:dyDescent="0.3">
      <c r="A95" s="23">
        <v>94</v>
      </c>
      <c r="B95" s="23" t="str">
        <f t="shared" si="3"/>
        <v>Q2-2010</v>
      </c>
      <c r="C95" s="24" t="str">
        <f t="shared" si="4"/>
        <v>Q2</v>
      </c>
      <c r="D95" s="23" t="str">
        <f t="shared" si="5"/>
        <v>5-2010</v>
      </c>
      <c r="E95" s="25">
        <v>40312</v>
      </c>
      <c r="F95" s="31">
        <f>INDEX(GoldPrice!$B$2:$F$4016,MATCH(E95,GoldPrice!$B$2:$B$4016,0),5)</f>
        <v>-46349.650349650532</v>
      </c>
      <c r="G95" s="36">
        <f>INDEX(Daily!$B$2:$H$4016,MATCH(E95,Daily!$B$2:$B$4016,0),3)</f>
        <v>-2.769999999999996</v>
      </c>
      <c r="H95" s="36">
        <f>INDEX(Daily!$B$2:$H$4016,MATCH(E95,Daily!$B$2:$B$4016,0),5)</f>
        <v>50</v>
      </c>
      <c r="I95" s="36">
        <f>INDEX(Daily!$B$2:$H$4016,MATCH(E95,Daily!$B$2:$B$4016,0),7)</f>
        <v>1.7900000000000773</v>
      </c>
      <c r="J95" s="39">
        <f>INDEX(Monthly!$B$2:$K$187,MATCH(D95,Monthly!$B$2:$B$187,0),3)</f>
        <v>3.0000000000000027E-3</v>
      </c>
      <c r="K95" s="39">
        <f>INDEX(Monthly!$B$2:$K$187,MATCH(D95,Monthly!$B$2:$B$187,0),5)</f>
        <v>15.739000000000033</v>
      </c>
      <c r="L95" s="39">
        <f>INDEX(Monthly!$B$2:$K$187,MATCH(D95,Monthly!$B$2:$B$187,0),7)</f>
        <v>2.0000000000000018E-3</v>
      </c>
      <c r="M95" s="39">
        <f>INDEX(Monthly!$B$2:$K$187,MATCH(D95,Monthly!$B$2:$B$187,0),9)</f>
        <v>2.601781039722479E-2</v>
      </c>
      <c r="N95" s="42">
        <f>INDEX(Quaterly!$B$2:$E$63,MATCH(B95,Quaterly!$B$2:$B$63,0),4)</f>
        <v>3.5700000000000003</v>
      </c>
    </row>
    <row r="96" spans="1:14" x14ac:dyDescent="0.3">
      <c r="A96" s="23">
        <v>95</v>
      </c>
      <c r="B96" s="23" t="str">
        <f t="shared" si="3"/>
        <v>Q2-2010</v>
      </c>
      <c r="C96" s="24" t="str">
        <f t="shared" si="4"/>
        <v>Q2</v>
      </c>
      <c r="D96" s="23" t="str">
        <f t="shared" si="5"/>
        <v>5-2010</v>
      </c>
      <c r="E96" s="25">
        <v>40315</v>
      </c>
      <c r="F96" s="31">
        <f>INDEX(GoldPrice!$B$2:$F$4016,MATCH(E96,GoldPrice!$B$2:$B$4016,0),5)</f>
        <v>-14306.936306938529</v>
      </c>
      <c r="G96" s="36">
        <f>INDEX(Daily!$B$2:$H$4016,MATCH(E96,Daily!$B$2:$B$4016,0),3)</f>
        <v>-1.5300000000000011</v>
      </c>
      <c r="H96" s="36">
        <f>INDEX(Daily!$B$2:$H$4016,MATCH(E96,Daily!$B$2:$B$4016,0),5)</f>
        <v>0</v>
      </c>
      <c r="I96" s="36">
        <f>INDEX(Daily!$B$2:$H$4016,MATCH(E96,Daily!$B$2:$B$4016,0),7)</f>
        <v>-9.4500000000000455</v>
      </c>
      <c r="J96" s="39">
        <f>INDEX(Monthly!$B$2:$K$187,MATCH(D96,Monthly!$B$2:$B$187,0),3)</f>
        <v>3.0000000000000027E-3</v>
      </c>
      <c r="K96" s="39">
        <f>INDEX(Monthly!$B$2:$K$187,MATCH(D96,Monthly!$B$2:$B$187,0),5)</f>
        <v>15.739000000000033</v>
      </c>
      <c r="L96" s="39">
        <f>INDEX(Monthly!$B$2:$K$187,MATCH(D96,Monthly!$B$2:$B$187,0),7)</f>
        <v>2.0000000000000018E-3</v>
      </c>
      <c r="M96" s="39">
        <f>INDEX(Monthly!$B$2:$K$187,MATCH(D96,Monthly!$B$2:$B$187,0),9)</f>
        <v>2.601781039722479E-2</v>
      </c>
      <c r="N96" s="42">
        <f>INDEX(Quaterly!$B$2:$E$63,MATCH(B96,Quaterly!$B$2:$B$63,0),4)</f>
        <v>3.5700000000000003</v>
      </c>
    </row>
    <row r="97" spans="1:14" x14ac:dyDescent="0.3">
      <c r="A97" s="23">
        <v>96</v>
      </c>
      <c r="B97" s="23" t="str">
        <f t="shared" si="3"/>
        <v>Q2-2010</v>
      </c>
      <c r="C97" s="24" t="str">
        <f t="shared" si="4"/>
        <v>Q2</v>
      </c>
      <c r="D97" s="23" t="str">
        <f t="shared" si="5"/>
        <v>5-2010</v>
      </c>
      <c r="E97" s="25">
        <v>40316</v>
      </c>
      <c r="F97" s="31">
        <f>INDEX(GoldPrice!$B$2:$F$4016,MATCH(E97,GoldPrice!$B$2:$B$4016,0),5)</f>
        <v>70736.722736723721</v>
      </c>
      <c r="G97" s="36">
        <f>INDEX(Daily!$B$2:$H$4016,MATCH(E97,Daily!$B$2:$B$4016,0),3)</f>
        <v>-0.70000000000000284</v>
      </c>
      <c r="H97" s="36">
        <f>INDEX(Daily!$B$2:$H$4016,MATCH(E97,Daily!$B$2:$B$4016,0),5)</f>
        <v>-20</v>
      </c>
      <c r="I97" s="36">
        <f>INDEX(Daily!$B$2:$H$4016,MATCH(E97,Daily!$B$2:$B$4016,0),7)</f>
        <v>-2.9699999999999704</v>
      </c>
      <c r="J97" s="39">
        <f>INDEX(Monthly!$B$2:$K$187,MATCH(D97,Monthly!$B$2:$B$187,0),3)</f>
        <v>3.0000000000000027E-3</v>
      </c>
      <c r="K97" s="39">
        <f>INDEX(Monthly!$B$2:$K$187,MATCH(D97,Monthly!$B$2:$B$187,0),5)</f>
        <v>15.739000000000033</v>
      </c>
      <c r="L97" s="39">
        <f>INDEX(Monthly!$B$2:$K$187,MATCH(D97,Monthly!$B$2:$B$187,0),7)</f>
        <v>2.0000000000000018E-3</v>
      </c>
      <c r="M97" s="39">
        <f>INDEX(Monthly!$B$2:$K$187,MATCH(D97,Monthly!$B$2:$B$187,0),9)</f>
        <v>2.601781039722479E-2</v>
      </c>
      <c r="N97" s="42">
        <f>INDEX(Quaterly!$B$2:$E$63,MATCH(B97,Quaterly!$B$2:$B$63,0),4)</f>
        <v>3.5700000000000003</v>
      </c>
    </row>
    <row r="98" spans="1:14" x14ac:dyDescent="0.3">
      <c r="A98" s="23">
        <v>97</v>
      </c>
      <c r="B98" s="23" t="str">
        <f t="shared" si="3"/>
        <v>Q2-2010</v>
      </c>
      <c r="C98" s="24" t="str">
        <f t="shared" si="4"/>
        <v>Q2</v>
      </c>
      <c r="D98" s="23" t="str">
        <f t="shared" si="5"/>
        <v>5-2010</v>
      </c>
      <c r="E98" s="25">
        <v>40317</v>
      </c>
      <c r="F98" s="31">
        <f>INDEX(GoldPrice!$B$2:$F$4016,MATCH(E98,GoldPrice!$B$2:$B$4016,0),5)</f>
        <v>151206.95520695671</v>
      </c>
      <c r="G98" s="36">
        <f>INDEX(Daily!$B$2:$H$4016,MATCH(E98,Daily!$B$2:$B$4016,0),3)</f>
        <v>0.53000000000000114</v>
      </c>
      <c r="H98" s="36">
        <f>INDEX(Daily!$B$2:$H$4016,MATCH(E98,Daily!$B$2:$B$4016,0),5)</f>
        <v>0</v>
      </c>
      <c r="I98" s="36">
        <f>INDEX(Daily!$B$2:$H$4016,MATCH(E98,Daily!$B$2:$B$4016,0),7)</f>
        <v>-13.400000000000034</v>
      </c>
      <c r="J98" s="39">
        <f>INDEX(Monthly!$B$2:$K$187,MATCH(D98,Monthly!$B$2:$B$187,0),3)</f>
        <v>3.0000000000000027E-3</v>
      </c>
      <c r="K98" s="39">
        <f>INDEX(Monthly!$B$2:$K$187,MATCH(D98,Monthly!$B$2:$B$187,0),5)</f>
        <v>15.739000000000033</v>
      </c>
      <c r="L98" s="39">
        <f>INDEX(Monthly!$B$2:$K$187,MATCH(D98,Monthly!$B$2:$B$187,0),7)</f>
        <v>2.0000000000000018E-3</v>
      </c>
      <c r="M98" s="39">
        <f>INDEX(Monthly!$B$2:$K$187,MATCH(D98,Monthly!$B$2:$B$187,0),9)</f>
        <v>2.601781039722479E-2</v>
      </c>
      <c r="N98" s="42">
        <f>INDEX(Quaterly!$B$2:$E$63,MATCH(B98,Quaterly!$B$2:$B$63,0),4)</f>
        <v>3.5700000000000003</v>
      </c>
    </row>
    <row r="99" spans="1:14" x14ac:dyDescent="0.3">
      <c r="A99" s="23">
        <v>98</v>
      </c>
      <c r="B99" s="23" t="str">
        <f t="shared" si="3"/>
        <v>Q2-2010</v>
      </c>
      <c r="C99" s="24" t="str">
        <f t="shared" si="4"/>
        <v>Q2</v>
      </c>
      <c r="D99" s="23" t="str">
        <f t="shared" si="5"/>
        <v>5-2010</v>
      </c>
      <c r="E99" s="25">
        <v>40318</v>
      </c>
      <c r="F99" s="31">
        <f>INDEX(GoldPrice!$B$2:$F$4016,MATCH(E99,GoldPrice!$B$2:$B$4016,0),5)</f>
        <v>-202181.81818182021</v>
      </c>
      <c r="G99" s="36">
        <f>INDEX(Daily!$B$2:$H$4016,MATCH(E99,Daily!$B$2:$B$4016,0),3)</f>
        <v>-1.6299999999999955</v>
      </c>
      <c r="H99" s="36">
        <f>INDEX(Daily!$B$2:$H$4016,MATCH(E99,Daily!$B$2:$B$4016,0),5)</f>
        <v>-10</v>
      </c>
      <c r="I99" s="36">
        <f>INDEX(Daily!$B$2:$H$4016,MATCH(E99,Daily!$B$2:$B$4016,0),7)</f>
        <v>8.6500000000000341</v>
      </c>
      <c r="J99" s="39">
        <f>INDEX(Monthly!$B$2:$K$187,MATCH(D99,Monthly!$B$2:$B$187,0),3)</f>
        <v>3.0000000000000027E-3</v>
      </c>
      <c r="K99" s="39">
        <f>INDEX(Monthly!$B$2:$K$187,MATCH(D99,Monthly!$B$2:$B$187,0),5)</f>
        <v>15.739000000000033</v>
      </c>
      <c r="L99" s="39">
        <f>INDEX(Monthly!$B$2:$K$187,MATCH(D99,Monthly!$B$2:$B$187,0),7)</f>
        <v>2.0000000000000018E-3</v>
      </c>
      <c r="M99" s="39">
        <f>INDEX(Monthly!$B$2:$K$187,MATCH(D99,Monthly!$B$2:$B$187,0),9)</f>
        <v>2.601781039722479E-2</v>
      </c>
      <c r="N99" s="42">
        <f>INDEX(Quaterly!$B$2:$E$63,MATCH(B99,Quaterly!$B$2:$B$63,0),4)</f>
        <v>3.5700000000000003</v>
      </c>
    </row>
    <row r="100" spans="1:14" x14ac:dyDescent="0.3">
      <c r="A100" s="23">
        <v>99</v>
      </c>
      <c r="B100" s="23" t="str">
        <f t="shared" si="3"/>
        <v>Q2-2010</v>
      </c>
      <c r="C100" s="24" t="str">
        <f t="shared" si="4"/>
        <v>Q2</v>
      </c>
      <c r="D100" s="23" t="str">
        <f t="shared" si="5"/>
        <v>5-2010</v>
      </c>
      <c r="E100" s="25">
        <v>40319</v>
      </c>
      <c r="F100" s="31">
        <f>INDEX(GoldPrice!$B$2:$F$4016,MATCH(E100,GoldPrice!$B$2:$B$4016,0),5)</f>
        <v>4550.3685503676534</v>
      </c>
      <c r="G100" s="36">
        <f>INDEX(Daily!$B$2:$H$4016,MATCH(E100,Daily!$B$2:$B$4016,0),3)</f>
        <v>-0.25</v>
      </c>
      <c r="H100" s="36">
        <f>INDEX(Daily!$B$2:$H$4016,MATCH(E100,Daily!$B$2:$B$4016,0),5)</f>
        <v>10</v>
      </c>
      <c r="I100" s="36">
        <f>INDEX(Daily!$B$2:$H$4016,MATCH(E100,Daily!$B$2:$B$4016,0),7)</f>
        <v>-19.860000000000014</v>
      </c>
      <c r="J100" s="39">
        <f>INDEX(Monthly!$B$2:$K$187,MATCH(D100,Monthly!$B$2:$B$187,0),3)</f>
        <v>3.0000000000000027E-3</v>
      </c>
      <c r="K100" s="39">
        <f>INDEX(Monthly!$B$2:$K$187,MATCH(D100,Monthly!$B$2:$B$187,0),5)</f>
        <v>15.739000000000033</v>
      </c>
      <c r="L100" s="39">
        <f>INDEX(Monthly!$B$2:$K$187,MATCH(D100,Monthly!$B$2:$B$187,0),7)</f>
        <v>2.0000000000000018E-3</v>
      </c>
      <c r="M100" s="39">
        <f>INDEX(Monthly!$B$2:$K$187,MATCH(D100,Monthly!$B$2:$B$187,0),9)</f>
        <v>2.601781039722479E-2</v>
      </c>
      <c r="N100" s="42">
        <f>INDEX(Quaterly!$B$2:$E$63,MATCH(B100,Quaterly!$B$2:$B$63,0),4)</f>
        <v>3.5700000000000003</v>
      </c>
    </row>
    <row r="101" spans="1:14" x14ac:dyDescent="0.3">
      <c r="A101" s="23">
        <v>100</v>
      </c>
      <c r="B101" s="23" t="str">
        <f t="shared" si="3"/>
        <v>Q2-2010</v>
      </c>
      <c r="C101" s="24" t="str">
        <f t="shared" si="4"/>
        <v>Q2</v>
      </c>
      <c r="D101" s="23" t="str">
        <f t="shared" si="5"/>
        <v>5-2010</v>
      </c>
      <c r="E101" s="25">
        <v>40322</v>
      </c>
      <c r="F101" s="31">
        <f>INDEX(GoldPrice!$B$2:$F$4016,MATCH(E101,GoldPrice!$B$2:$B$4016,0),5)</f>
        <v>-269578.15157815069</v>
      </c>
      <c r="G101" s="36">
        <f>INDEX(Daily!$B$2:$H$4016,MATCH(E101,Daily!$B$2:$B$4016,0),3)</f>
        <v>0.20000000000000284</v>
      </c>
      <c r="H101" s="36">
        <f>INDEX(Daily!$B$2:$H$4016,MATCH(E101,Daily!$B$2:$B$4016,0),5)</f>
        <v>0</v>
      </c>
      <c r="I101" s="36">
        <f>INDEX(Daily!$B$2:$H$4016,MATCH(E101,Daily!$B$2:$B$4016,0),7)</f>
        <v>2.5</v>
      </c>
      <c r="J101" s="39">
        <f>INDEX(Monthly!$B$2:$K$187,MATCH(D101,Monthly!$B$2:$B$187,0),3)</f>
        <v>3.0000000000000027E-3</v>
      </c>
      <c r="K101" s="39">
        <f>INDEX(Monthly!$B$2:$K$187,MATCH(D101,Monthly!$B$2:$B$187,0),5)</f>
        <v>15.739000000000033</v>
      </c>
      <c r="L101" s="39">
        <f>INDEX(Monthly!$B$2:$K$187,MATCH(D101,Monthly!$B$2:$B$187,0),7)</f>
        <v>2.0000000000000018E-3</v>
      </c>
      <c r="M101" s="39">
        <f>INDEX(Monthly!$B$2:$K$187,MATCH(D101,Monthly!$B$2:$B$187,0),9)</f>
        <v>2.601781039722479E-2</v>
      </c>
      <c r="N101" s="42">
        <f>INDEX(Quaterly!$B$2:$E$63,MATCH(B101,Quaterly!$B$2:$B$63,0),4)</f>
        <v>3.5700000000000003</v>
      </c>
    </row>
    <row r="102" spans="1:14" x14ac:dyDescent="0.3">
      <c r="A102" s="23">
        <v>101</v>
      </c>
      <c r="B102" s="23" t="str">
        <f t="shared" si="3"/>
        <v>Q2-2010</v>
      </c>
      <c r="C102" s="24" t="str">
        <f t="shared" si="4"/>
        <v>Q2</v>
      </c>
      <c r="D102" s="23" t="str">
        <f t="shared" si="5"/>
        <v>5-2010</v>
      </c>
      <c r="E102" s="25">
        <v>40323</v>
      </c>
      <c r="F102" s="31">
        <f>INDEX(GoldPrice!$B$2:$F$4016,MATCH(E102,GoldPrice!$B$2:$B$4016,0),5)</f>
        <v>232634.66263466328</v>
      </c>
      <c r="G102" s="36">
        <f>INDEX(Daily!$B$2:$H$4016,MATCH(E102,Daily!$B$2:$B$4016,0),3)</f>
        <v>-3.4500000000000028</v>
      </c>
      <c r="H102" s="36">
        <f>INDEX(Daily!$B$2:$H$4016,MATCH(E102,Daily!$B$2:$B$4016,0),5)</f>
        <v>0</v>
      </c>
      <c r="I102" s="36">
        <f>INDEX(Daily!$B$2:$H$4016,MATCH(E102,Daily!$B$2:$B$4016,0),7)</f>
        <v>6.0000000000002274E-2</v>
      </c>
      <c r="J102" s="39">
        <f>INDEX(Monthly!$B$2:$K$187,MATCH(D102,Monthly!$B$2:$B$187,0),3)</f>
        <v>3.0000000000000027E-3</v>
      </c>
      <c r="K102" s="39">
        <f>INDEX(Monthly!$B$2:$K$187,MATCH(D102,Monthly!$B$2:$B$187,0),5)</f>
        <v>15.739000000000033</v>
      </c>
      <c r="L102" s="39">
        <f>INDEX(Monthly!$B$2:$K$187,MATCH(D102,Monthly!$B$2:$B$187,0),7)</f>
        <v>2.0000000000000018E-3</v>
      </c>
      <c r="M102" s="39">
        <f>INDEX(Monthly!$B$2:$K$187,MATCH(D102,Monthly!$B$2:$B$187,0),9)</f>
        <v>2.601781039722479E-2</v>
      </c>
      <c r="N102" s="42">
        <f>INDEX(Quaterly!$B$2:$E$63,MATCH(B102,Quaterly!$B$2:$B$63,0),4)</f>
        <v>3.5700000000000003</v>
      </c>
    </row>
    <row r="103" spans="1:14" x14ac:dyDescent="0.3">
      <c r="A103" s="23">
        <v>102</v>
      </c>
      <c r="B103" s="23" t="str">
        <f t="shared" si="3"/>
        <v>Q2-2010</v>
      </c>
      <c r="C103" s="24" t="str">
        <f t="shared" si="4"/>
        <v>Q2</v>
      </c>
      <c r="D103" s="23" t="str">
        <f t="shared" si="5"/>
        <v>5-2010</v>
      </c>
      <c r="E103" s="25">
        <v>40324</v>
      </c>
      <c r="F103" s="31">
        <f>INDEX(GoldPrice!$B$2:$F$4016,MATCH(E103,GoldPrice!$B$2:$B$4016,0),5)</f>
        <v>-58082.782082781196</v>
      </c>
      <c r="G103" s="36">
        <f>INDEX(Daily!$B$2:$H$4016,MATCH(E103,Daily!$B$2:$B$4016,0),3)</f>
        <v>6.7399999999999949</v>
      </c>
      <c r="H103" s="36">
        <f>INDEX(Daily!$B$2:$H$4016,MATCH(E103,Daily!$B$2:$B$4016,0),5)</f>
        <v>-70</v>
      </c>
      <c r="I103" s="36">
        <f>INDEX(Daily!$B$2:$H$4016,MATCH(E103,Daily!$B$2:$B$4016,0),7)</f>
        <v>6.4399999999999977</v>
      </c>
      <c r="J103" s="39">
        <f>INDEX(Monthly!$B$2:$K$187,MATCH(D103,Monthly!$B$2:$B$187,0),3)</f>
        <v>3.0000000000000027E-3</v>
      </c>
      <c r="K103" s="39">
        <f>INDEX(Monthly!$B$2:$K$187,MATCH(D103,Monthly!$B$2:$B$187,0),5)</f>
        <v>15.739000000000033</v>
      </c>
      <c r="L103" s="39">
        <f>INDEX(Monthly!$B$2:$K$187,MATCH(D103,Monthly!$B$2:$B$187,0),7)</f>
        <v>2.0000000000000018E-3</v>
      </c>
      <c r="M103" s="39">
        <f>INDEX(Monthly!$B$2:$K$187,MATCH(D103,Monthly!$B$2:$B$187,0),9)</f>
        <v>2.601781039722479E-2</v>
      </c>
      <c r="N103" s="42">
        <f>INDEX(Quaterly!$B$2:$E$63,MATCH(B103,Quaterly!$B$2:$B$63,0),4)</f>
        <v>3.5700000000000003</v>
      </c>
    </row>
    <row r="104" spans="1:14" x14ac:dyDescent="0.3">
      <c r="A104" s="23">
        <v>103</v>
      </c>
      <c r="B104" s="23" t="str">
        <f t="shared" si="3"/>
        <v>Q2-2010</v>
      </c>
      <c r="C104" s="24" t="str">
        <f t="shared" si="4"/>
        <v>Q2</v>
      </c>
      <c r="D104" s="23" t="str">
        <f t="shared" si="5"/>
        <v>5-2010</v>
      </c>
      <c r="E104" s="25">
        <v>40325</v>
      </c>
      <c r="F104" s="31">
        <f>INDEX(GoldPrice!$B$2:$F$4016,MATCH(E104,GoldPrice!$B$2:$B$4016,0),5)</f>
        <v>25869.967869967222</v>
      </c>
      <c r="G104" s="36">
        <f>INDEX(Daily!$B$2:$H$4016,MATCH(E104,Daily!$B$2:$B$4016,0),3)</f>
        <v>3.0400000000000063</v>
      </c>
      <c r="H104" s="36">
        <f>INDEX(Daily!$B$2:$H$4016,MATCH(E104,Daily!$B$2:$B$4016,0),5)</f>
        <v>70</v>
      </c>
      <c r="I104" s="36">
        <f>INDEX(Daily!$B$2:$H$4016,MATCH(E104,Daily!$B$2:$B$4016,0),7)</f>
        <v>4.4700000000000273</v>
      </c>
      <c r="J104" s="39">
        <f>INDEX(Monthly!$B$2:$K$187,MATCH(D104,Monthly!$B$2:$B$187,0),3)</f>
        <v>3.0000000000000027E-3</v>
      </c>
      <c r="K104" s="39">
        <f>INDEX(Monthly!$B$2:$K$187,MATCH(D104,Monthly!$B$2:$B$187,0),5)</f>
        <v>15.739000000000033</v>
      </c>
      <c r="L104" s="39">
        <f>INDEX(Monthly!$B$2:$K$187,MATCH(D104,Monthly!$B$2:$B$187,0),7)</f>
        <v>2.0000000000000018E-3</v>
      </c>
      <c r="M104" s="39">
        <f>INDEX(Monthly!$B$2:$K$187,MATCH(D104,Monthly!$B$2:$B$187,0),9)</f>
        <v>2.601781039722479E-2</v>
      </c>
      <c r="N104" s="42">
        <f>INDEX(Quaterly!$B$2:$E$63,MATCH(B104,Quaterly!$B$2:$B$63,0),4)</f>
        <v>3.5700000000000003</v>
      </c>
    </row>
    <row r="105" spans="1:14" x14ac:dyDescent="0.3">
      <c r="A105" s="23">
        <v>104</v>
      </c>
      <c r="B105" s="23" t="str">
        <f t="shared" si="3"/>
        <v>Q2-2010</v>
      </c>
      <c r="C105" s="24" t="str">
        <f t="shared" si="4"/>
        <v>Q2</v>
      </c>
      <c r="D105" s="23" t="str">
        <f t="shared" si="5"/>
        <v>5-2010</v>
      </c>
      <c r="E105" s="25">
        <v>40326</v>
      </c>
      <c r="F105" s="31">
        <f>INDEX(GoldPrice!$B$2:$F$4016,MATCH(E105,GoldPrice!$B$2:$B$4016,0),5)</f>
        <v>-204302.40030239895</v>
      </c>
      <c r="G105" s="36">
        <f>INDEX(Daily!$B$2:$H$4016,MATCH(E105,Daily!$B$2:$B$4016,0),3)</f>
        <v>-0.56000000000000227</v>
      </c>
      <c r="H105" s="36">
        <f>INDEX(Daily!$B$2:$H$4016,MATCH(E105,Daily!$B$2:$B$4016,0),5)</f>
        <v>0</v>
      </c>
      <c r="I105" s="36">
        <f>INDEX(Daily!$B$2:$H$4016,MATCH(E105,Daily!$B$2:$B$4016,0),7)</f>
        <v>15.829999999999984</v>
      </c>
      <c r="J105" s="39">
        <f>INDEX(Monthly!$B$2:$K$187,MATCH(D105,Monthly!$B$2:$B$187,0),3)</f>
        <v>3.0000000000000027E-3</v>
      </c>
      <c r="K105" s="39">
        <f>INDEX(Monthly!$B$2:$K$187,MATCH(D105,Monthly!$B$2:$B$187,0),5)</f>
        <v>15.739000000000033</v>
      </c>
      <c r="L105" s="39">
        <f>INDEX(Monthly!$B$2:$K$187,MATCH(D105,Monthly!$B$2:$B$187,0),7)</f>
        <v>2.0000000000000018E-3</v>
      </c>
      <c r="M105" s="39">
        <f>INDEX(Monthly!$B$2:$K$187,MATCH(D105,Monthly!$B$2:$B$187,0),9)</f>
        <v>2.601781039722479E-2</v>
      </c>
      <c r="N105" s="42">
        <f>INDEX(Quaterly!$B$2:$E$63,MATCH(B105,Quaterly!$B$2:$B$63,0),4)</f>
        <v>3.5700000000000003</v>
      </c>
    </row>
    <row r="106" spans="1:14" x14ac:dyDescent="0.3">
      <c r="A106" s="23">
        <v>105</v>
      </c>
      <c r="B106" s="23" t="str">
        <f t="shared" si="3"/>
        <v>Q2-2010</v>
      </c>
      <c r="C106" s="24" t="str">
        <f t="shared" si="4"/>
        <v>Q2</v>
      </c>
      <c r="D106" s="23" t="str">
        <f t="shared" si="5"/>
        <v>5-2010</v>
      </c>
      <c r="E106" s="25">
        <v>40329</v>
      </c>
      <c r="F106" s="31">
        <f>INDEX(GoldPrice!$B$2:$F$4016,MATCH(E106,GoldPrice!$B$2:$B$4016,0),5)</f>
        <v>220785.37678537518</v>
      </c>
      <c r="G106" s="36">
        <f>INDEX(Daily!$B$2:$H$4016,MATCH(E106,Daily!$B$2:$B$4016,0),3)</f>
        <v>-4.085714285714289</v>
      </c>
      <c r="H106" s="36">
        <f>INDEX(Daily!$B$2:$H$4016,MATCH(E106,Daily!$B$2:$B$4016,0),5)</f>
        <v>-120</v>
      </c>
      <c r="I106" s="36">
        <f>INDEX(Daily!$B$2:$H$4016,MATCH(E106,Daily!$B$2:$B$4016,0),7)</f>
        <v>-5.5500000000000114</v>
      </c>
      <c r="J106" s="39">
        <f>INDEX(Monthly!$B$2:$K$187,MATCH(D106,Monthly!$B$2:$B$187,0),3)</f>
        <v>3.0000000000000027E-3</v>
      </c>
      <c r="K106" s="39">
        <f>INDEX(Monthly!$B$2:$K$187,MATCH(D106,Monthly!$B$2:$B$187,0),5)</f>
        <v>15.739000000000033</v>
      </c>
      <c r="L106" s="39">
        <f>INDEX(Monthly!$B$2:$K$187,MATCH(D106,Monthly!$B$2:$B$187,0),7)</f>
        <v>2.0000000000000018E-3</v>
      </c>
      <c r="M106" s="39">
        <f>INDEX(Monthly!$B$2:$K$187,MATCH(D106,Monthly!$B$2:$B$187,0),9)</f>
        <v>2.601781039722479E-2</v>
      </c>
      <c r="N106" s="42">
        <f>INDEX(Quaterly!$B$2:$E$63,MATCH(B106,Quaterly!$B$2:$B$63,0),4)</f>
        <v>3.5700000000000003</v>
      </c>
    </row>
    <row r="107" spans="1:14" x14ac:dyDescent="0.3">
      <c r="A107" s="23">
        <v>106</v>
      </c>
      <c r="B107" s="23" t="str">
        <f t="shared" si="3"/>
        <v>Q2-2010</v>
      </c>
      <c r="C107" s="24" t="str">
        <f t="shared" si="4"/>
        <v>Q2</v>
      </c>
      <c r="D107" s="23" t="str">
        <f t="shared" si="5"/>
        <v>6-2010</v>
      </c>
      <c r="E107" s="25">
        <v>40330</v>
      </c>
      <c r="F107" s="31">
        <f>INDEX(GoldPrice!$B$2:$F$4016,MATCH(E107,GoldPrice!$B$2:$B$4016,0),5)</f>
        <v>-168891.21689121798</v>
      </c>
      <c r="G107" s="36">
        <f>INDEX(Daily!$B$2:$H$4016,MATCH(E107,Daily!$B$2:$B$4016,0),3)</f>
        <v>2.7857142857142918</v>
      </c>
      <c r="H107" s="36">
        <f>INDEX(Daily!$B$2:$H$4016,MATCH(E107,Daily!$B$2:$B$4016,0),5)</f>
        <v>20</v>
      </c>
      <c r="I107" s="36">
        <f>INDEX(Daily!$B$2:$H$4016,MATCH(E107,Daily!$B$2:$B$4016,0),7)</f>
        <v>1.2400000000000091</v>
      </c>
      <c r="J107" s="39">
        <f>INDEX(Monthly!$B$2:$K$187,MATCH(D107,Monthly!$B$2:$B$187,0),3)</f>
        <v>2.3999999999999994E-3</v>
      </c>
      <c r="K107" s="39">
        <f>INDEX(Monthly!$B$2:$K$187,MATCH(D107,Monthly!$B$2:$B$187,0),5)</f>
        <v>7.86099999999999</v>
      </c>
      <c r="L107" s="39">
        <f>INDEX(Monthly!$B$2:$K$187,MATCH(D107,Monthly!$B$2:$B$187,0),7)</f>
        <v>0</v>
      </c>
      <c r="M107" s="39">
        <f>INDEX(Monthly!$B$2:$K$187,MATCH(D107,Monthly!$B$2:$B$187,0),9)</f>
        <v>4.2654487991043565E-2</v>
      </c>
      <c r="N107" s="42">
        <f>INDEX(Quaterly!$B$2:$E$63,MATCH(B107,Quaterly!$B$2:$B$63,0),4)</f>
        <v>3.5700000000000003</v>
      </c>
    </row>
    <row r="108" spans="1:14" x14ac:dyDescent="0.3">
      <c r="A108" s="23">
        <v>107</v>
      </c>
      <c r="B108" s="23" t="str">
        <f t="shared" si="3"/>
        <v>Q2-2010</v>
      </c>
      <c r="C108" s="24" t="str">
        <f t="shared" si="4"/>
        <v>Q2</v>
      </c>
      <c r="D108" s="23" t="str">
        <f t="shared" si="5"/>
        <v>6-2010</v>
      </c>
      <c r="E108" s="25">
        <v>40331</v>
      </c>
      <c r="F108" s="31">
        <f>INDEX(GoldPrice!$B$2:$F$4016,MATCH(E108,GoldPrice!$B$2:$B$4016,0),5)</f>
        <v>23024.759024761617</v>
      </c>
      <c r="G108" s="36">
        <f>INDEX(Daily!$B$2:$H$4016,MATCH(E108,Daily!$B$2:$B$4016,0),3)</f>
        <v>0.17999999999999261</v>
      </c>
      <c r="H108" s="36">
        <f>INDEX(Daily!$B$2:$H$4016,MATCH(E108,Daily!$B$2:$B$4016,0),5)</f>
        <v>105</v>
      </c>
      <c r="I108" s="36">
        <f>INDEX(Daily!$B$2:$H$4016,MATCH(E108,Daily!$B$2:$B$4016,0),7)</f>
        <v>2.0600000000000023</v>
      </c>
      <c r="J108" s="39">
        <f>INDEX(Monthly!$B$2:$K$187,MATCH(D108,Monthly!$B$2:$B$187,0),3)</f>
        <v>2.3999999999999994E-3</v>
      </c>
      <c r="K108" s="39">
        <f>INDEX(Monthly!$B$2:$K$187,MATCH(D108,Monthly!$B$2:$B$187,0),5)</f>
        <v>7.86099999999999</v>
      </c>
      <c r="L108" s="39">
        <f>INDEX(Monthly!$B$2:$K$187,MATCH(D108,Monthly!$B$2:$B$187,0),7)</f>
        <v>0</v>
      </c>
      <c r="M108" s="39">
        <f>INDEX(Monthly!$B$2:$K$187,MATCH(D108,Monthly!$B$2:$B$187,0),9)</f>
        <v>4.2654487991043565E-2</v>
      </c>
      <c r="N108" s="42">
        <f>INDEX(Quaterly!$B$2:$E$63,MATCH(B108,Quaterly!$B$2:$B$63,0),4)</f>
        <v>3.5700000000000003</v>
      </c>
    </row>
    <row r="109" spans="1:14" x14ac:dyDescent="0.3">
      <c r="A109" s="23">
        <v>108</v>
      </c>
      <c r="B109" s="23" t="str">
        <f t="shared" si="3"/>
        <v>Q2-2010</v>
      </c>
      <c r="C109" s="24" t="str">
        <f t="shared" si="4"/>
        <v>Q2</v>
      </c>
      <c r="D109" s="23" t="str">
        <f t="shared" si="5"/>
        <v>6-2010</v>
      </c>
      <c r="E109" s="25">
        <v>40332</v>
      </c>
      <c r="F109" s="31">
        <f>INDEX(GoldPrice!$B$2:$F$4016,MATCH(E109,GoldPrice!$B$2:$B$4016,0),5)</f>
        <v>181012.28501228243</v>
      </c>
      <c r="G109" s="36">
        <f>INDEX(Daily!$B$2:$H$4016,MATCH(E109,Daily!$B$2:$B$4016,0),3)</f>
        <v>1.7400000000000091</v>
      </c>
      <c r="H109" s="36">
        <f>INDEX(Daily!$B$2:$H$4016,MATCH(E109,Daily!$B$2:$B$4016,0),5)</f>
        <v>-5</v>
      </c>
      <c r="I109" s="36">
        <f>INDEX(Daily!$B$2:$H$4016,MATCH(E109,Daily!$B$2:$B$4016,0),7)</f>
        <v>0.42000000000001592</v>
      </c>
      <c r="J109" s="39">
        <f>INDEX(Monthly!$B$2:$K$187,MATCH(D109,Monthly!$B$2:$B$187,0),3)</f>
        <v>2.3999999999999994E-3</v>
      </c>
      <c r="K109" s="39">
        <f>INDEX(Monthly!$B$2:$K$187,MATCH(D109,Monthly!$B$2:$B$187,0),5)</f>
        <v>7.86099999999999</v>
      </c>
      <c r="L109" s="39">
        <f>INDEX(Monthly!$B$2:$K$187,MATCH(D109,Monthly!$B$2:$B$187,0),7)</f>
        <v>0</v>
      </c>
      <c r="M109" s="39">
        <f>INDEX(Monthly!$B$2:$K$187,MATCH(D109,Monthly!$B$2:$B$187,0),9)</f>
        <v>4.2654487991043565E-2</v>
      </c>
      <c r="N109" s="42">
        <f>INDEX(Quaterly!$B$2:$E$63,MATCH(B109,Quaterly!$B$2:$B$63,0),4)</f>
        <v>3.5700000000000003</v>
      </c>
    </row>
    <row r="110" spans="1:14" x14ac:dyDescent="0.3">
      <c r="A110" s="23">
        <v>109</v>
      </c>
      <c r="B110" s="23" t="str">
        <f t="shared" si="3"/>
        <v>Q2-2010</v>
      </c>
      <c r="C110" s="24" t="str">
        <f t="shared" si="4"/>
        <v>Q2</v>
      </c>
      <c r="D110" s="23" t="str">
        <f t="shared" si="5"/>
        <v>6-2010</v>
      </c>
      <c r="E110" s="25">
        <v>40333</v>
      </c>
      <c r="F110" s="31">
        <f>INDEX(GoldPrice!$B$2:$F$4016,MATCH(E110,GoldPrice!$B$2:$B$4016,0),5)</f>
        <v>-304102.06010206044</v>
      </c>
      <c r="G110" s="36">
        <f>INDEX(Daily!$B$2:$H$4016,MATCH(E110,Daily!$B$2:$B$4016,0),3)</f>
        <v>-3.1899999999999977</v>
      </c>
      <c r="H110" s="36">
        <f>INDEX(Daily!$B$2:$H$4016,MATCH(E110,Daily!$B$2:$B$4016,0),5)</f>
        <v>-10</v>
      </c>
      <c r="I110" s="36">
        <f>INDEX(Daily!$B$2:$H$4016,MATCH(E110,Daily!$B$2:$B$4016,0),7)</f>
        <v>-0.79000000000002046</v>
      </c>
      <c r="J110" s="39">
        <f>INDEX(Monthly!$B$2:$K$187,MATCH(D110,Monthly!$B$2:$B$187,0),3)</f>
        <v>2.3999999999999994E-3</v>
      </c>
      <c r="K110" s="39">
        <f>INDEX(Monthly!$B$2:$K$187,MATCH(D110,Monthly!$B$2:$B$187,0),5)</f>
        <v>7.86099999999999</v>
      </c>
      <c r="L110" s="39">
        <f>INDEX(Monthly!$B$2:$K$187,MATCH(D110,Monthly!$B$2:$B$187,0),7)</f>
        <v>0</v>
      </c>
      <c r="M110" s="39">
        <f>INDEX(Monthly!$B$2:$K$187,MATCH(D110,Monthly!$B$2:$B$187,0),9)</f>
        <v>4.2654487991043565E-2</v>
      </c>
      <c r="N110" s="42">
        <f>INDEX(Quaterly!$B$2:$E$63,MATCH(B110,Quaterly!$B$2:$B$63,0),4)</f>
        <v>3.5700000000000003</v>
      </c>
    </row>
    <row r="111" spans="1:14" x14ac:dyDescent="0.3">
      <c r="A111" s="23">
        <v>110</v>
      </c>
      <c r="B111" s="23" t="str">
        <f t="shared" si="3"/>
        <v>Q2-2010</v>
      </c>
      <c r="C111" s="24" t="str">
        <f t="shared" si="4"/>
        <v>Q2</v>
      </c>
      <c r="D111" s="23" t="str">
        <f t="shared" si="5"/>
        <v>6-2010</v>
      </c>
      <c r="E111" s="25">
        <v>40336</v>
      </c>
      <c r="F111" s="31">
        <f>INDEX(GoldPrice!$B$2:$F$4016,MATCH(E111,GoldPrice!$B$2:$B$4016,0),5)</f>
        <v>-231110.18711018562</v>
      </c>
      <c r="G111" s="36">
        <f>INDEX(Daily!$B$2:$H$4016,MATCH(E111,Daily!$B$2:$B$4016,0),3)</f>
        <v>0.11999999999999034</v>
      </c>
      <c r="H111" s="36">
        <f>INDEX(Daily!$B$2:$H$4016,MATCH(E111,Daily!$B$2:$B$4016,0),5)</f>
        <v>0</v>
      </c>
      <c r="I111" s="36">
        <f>INDEX(Daily!$B$2:$H$4016,MATCH(E111,Daily!$B$2:$B$4016,0),7)</f>
        <v>-13.480000000000018</v>
      </c>
      <c r="J111" s="39">
        <f>INDEX(Monthly!$B$2:$K$187,MATCH(D111,Monthly!$B$2:$B$187,0),3)</f>
        <v>2.3999999999999994E-3</v>
      </c>
      <c r="K111" s="39">
        <f>INDEX(Monthly!$B$2:$K$187,MATCH(D111,Monthly!$B$2:$B$187,0),5)</f>
        <v>7.86099999999999</v>
      </c>
      <c r="L111" s="39">
        <f>INDEX(Monthly!$B$2:$K$187,MATCH(D111,Monthly!$B$2:$B$187,0),7)</f>
        <v>0</v>
      </c>
      <c r="M111" s="39">
        <f>INDEX(Monthly!$B$2:$K$187,MATCH(D111,Monthly!$B$2:$B$187,0),9)</f>
        <v>4.2654487991043565E-2</v>
      </c>
      <c r="N111" s="42">
        <f>INDEX(Quaterly!$B$2:$E$63,MATCH(B111,Quaterly!$B$2:$B$63,0),4)</f>
        <v>3.5700000000000003</v>
      </c>
    </row>
    <row r="112" spans="1:14" x14ac:dyDescent="0.3">
      <c r="A112" s="23">
        <v>111</v>
      </c>
      <c r="B112" s="23" t="str">
        <f t="shared" si="3"/>
        <v>Q2-2010</v>
      </c>
      <c r="C112" s="24" t="str">
        <f t="shared" si="4"/>
        <v>Q2</v>
      </c>
      <c r="D112" s="23" t="str">
        <f t="shared" si="5"/>
        <v>6-2010</v>
      </c>
      <c r="E112" s="25">
        <v>40337</v>
      </c>
      <c r="F112" s="31">
        <f>INDEX(GoldPrice!$B$2:$F$4016,MATCH(E112,GoldPrice!$B$2:$B$4016,0),5)</f>
        <v>448524.28652428836</v>
      </c>
      <c r="G112" s="36">
        <f>INDEX(Daily!$B$2:$H$4016,MATCH(E112,Daily!$B$2:$B$4016,0),3)</f>
        <v>0.32999999999999829</v>
      </c>
      <c r="H112" s="36">
        <f>INDEX(Daily!$B$2:$H$4016,MATCH(E112,Daily!$B$2:$B$4016,0),5)</f>
        <v>15</v>
      </c>
      <c r="I112" s="36">
        <f>INDEX(Daily!$B$2:$H$4016,MATCH(E112,Daily!$B$2:$B$4016,0),7)</f>
        <v>0.30000000000001137</v>
      </c>
      <c r="J112" s="39">
        <f>INDEX(Monthly!$B$2:$K$187,MATCH(D112,Monthly!$B$2:$B$187,0),3)</f>
        <v>2.3999999999999994E-3</v>
      </c>
      <c r="K112" s="39">
        <f>INDEX(Monthly!$B$2:$K$187,MATCH(D112,Monthly!$B$2:$B$187,0),5)</f>
        <v>7.86099999999999</v>
      </c>
      <c r="L112" s="39">
        <f>INDEX(Monthly!$B$2:$K$187,MATCH(D112,Monthly!$B$2:$B$187,0),7)</f>
        <v>0</v>
      </c>
      <c r="M112" s="39">
        <f>INDEX(Monthly!$B$2:$K$187,MATCH(D112,Monthly!$B$2:$B$187,0),9)</f>
        <v>4.2654487991043565E-2</v>
      </c>
      <c r="N112" s="42">
        <f>INDEX(Quaterly!$B$2:$E$63,MATCH(B112,Quaterly!$B$2:$B$63,0),4)</f>
        <v>3.5700000000000003</v>
      </c>
    </row>
    <row r="113" spans="1:14" x14ac:dyDescent="0.3">
      <c r="A113" s="23">
        <v>112</v>
      </c>
      <c r="B113" s="23" t="str">
        <f t="shared" si="3"/>
        <v>Q2-2010</v>
      </c>
      <c r="C113" s="24" t="str">
        <f t="shared" si="4"/>
        <v>Q2</v>
      </c>
      <c r="D113" s="23" t="str">
        <f t="shared" si="5"/>
        <v>6-2010</v>
      </c>
      <c r="E113" s="25">
        <v>40338</v>
      </c>
      <c r="F113" s="31">
        <f>INDEX(GoldPrice!$B$2:$F$4016,MATCH(E113,GoldPrice!$B$2:$B$4016,0),5)</f>
        <v>66280.476280473173</v>
      </c>
      <c r="G113" s="36">
        <f>INDEX(Daily!$B$2:$H$4016,MATCH(E113,Daily!$B$2:$B$4016,0),3)</f>
        <v>2.5</v>
      </c>
      <c r="H113" s="36">
        <f>INDEX(Daily!$B$2:$H$4016,MATCH(E113,Daily!$B$2:$B$4016,0),5)</f>
        <v>-15</v>
      </c>
      <c r="I113" s="36">
        <f>INDEX(Daily!$B$2:$H$4016,MATCH(E113,Daily!$B$2:$B$4016,0),7)</f>
        <v>0.37000000000000455</v>
      </c>
      <c r="J113" s="39">
        <f>INDEX(Monthly!$B$2:$K$187,MATCH(D113,Monthly!$B$2:$B$187,0),3)</f>
        <v>2.3999999999999994E-3</v>
      </c>
      <c r="K113" s="39">
        <f>INDEX(Monthly!$B$2:$K$187,MATCH(D113,Monthly!$B$2:$B$187,0),5)</f>
        <v>7.86099999999999</v>
      </c>
      <c r="L113" s="39">
        <f>INDEX(Monthly!$B$2:$K$187,MATCH(D113,Monthly!$B$2:$B$187,0),7)</f>
        <v>0</v>
      </c>
      <c r="M113" s="39">
        <f>INDEX(Monthly!$B$2:$K$187,MATCH(D113,Monthly!$B$2:$B$187,0),9)</f>
        <v>4.2654487991043565E-2</v>
      </c>
      <c r="N113" s="42">
        <f>INDEX(Quaterly!$B$2:$E$63,MATCH(B113,Quaterly!$B$2:$B$63,0),4)</f>
        <v>3.5700000000000003</v>
      </c>
    </row>
    <row r="114" spans="1:14" x14ac:dyDescent="0.3">
      <c r="A114" s="23">
        <v>113</v>
      </c>
      <c r="B114" s="23" t="str">
        <f t="shared" si="3"/>
        <v>Q2-2010</v>
      </c>
      <c r="C114" s="24" t="str">
        <f t="shared" si="4"/>
        <v>Q2</v>
      </c>
      <c r="D114" s="23" t="str">
        <f t="shared" si="5"/>
        <v>6-2010</v>
      </c>
      <c r="E114" s="25">
        <v>40339</v>
      </c>
      <c r="F114" s="31">
        <f>INDEX(GoldPrice!$B$2:$F$4016,MATCH(E114,GoldPrice!$B$2:$B$4016,0),5)</f>
        <v>40370.0623700656</v>
      </c>
      <c r="G114" s="36">
        <f>INDEX(Daily!$B$2:$H$4016,MATCH(E114,Daily!$B$2:$B$4016,0),3)</f>
        <v>1.1000000000000085</v>
      </c>
      <c r="H114" s="36">
        <f>INDEX(Daily!$B$2:$H$4016,MATCH(E114,Daily!$B$2:$B$4016,0),5)</f>
        <v>0</v>
      </c>
      <c r="I114" s="36">
        <f>INDEX(Daily!$B$2:$H$4016,MATCH(E114,Daily!$B$2:$B$4016,0),7)</f>
        <v>2.9499999999999886</v>
      </c>
      <c r="J114" s="39">
        <f>INDEX(Monthly!$B$2:$K$187,MATCH(D114,Monthly!$B$2:$B$187,0),3)</f>
        <v>2.3999999999999994E-3</v>
      </c>
      <c r="K114" s="39">
        <f>INDEX(Monthly!$B$2:$K$187,MATCH(D114,Monthly!$B$2:$B$187,0),5)</f>
        <v>7.86099999999999</v>
      </c>
      <c r="L114" s="39">
        <f>INDEX(Monthly!$B$2:$K$187,MATCH(D114,Monthly!$B$2:$B$187,0),7)</f>
        <v>0</v>
      </c>
      <c r="M114" s="39">
        <f>INDEX(Monthly!$B$2:$K$187,MATCH(D114,Monthly!$B$2:$B$187,0),9)</f>
        <v>4.2654487991043565E-2</v>
      </c>
      <c r="N114" s="42">
        <f>INDEX(Quaterly!$B$2:$E$63,MATCH(B114,Quaterly!$B$2:$B$63,0),4)</f>
        <v>3.5700000000000003</v>
      </c>
    </row>
    <row r="115" spans="1:14" x14ac:dyDescent="0.3">
      <c r="A115" s="23">
        <v>114</v>
      </c>
      <c r="B115" s="23" t="str">
        <f t="shared" si="3"/>
        <v>Q2-2010</v>
      </c>
      <c r="C115" s="24" t="str">
        <f t="shared" si="4"/>
        <v>Q2</v>
      </c>
      <c r="D115" s="23" t="str">
        <f t="shared" si="5"/>
        <v>6-2010</v>
      </c>
      <c r="E115" s="25">
        <v>40340</v>
      </c>
      <c r="F115" s="31">
        <f>INDEX(GoldPrice!$B$2:$F$4016,MATCH(E115,GoldPrice!$B$2:$B$4016,0),5)</f>
        <v>-246813.07881307974</v>
      </c>
      <c r="G115" s="36">
        <f>INDEX(Daily!$B$2:$H$4016,MATCH(E115,Daily!$B$2:$B$4016,0),3)</f>
        <v>-1.5900000000000034</v>
      </c>
      <c r="H115" s="36">
        <f>INDEX(Daily!$B$2:$H$4016,MATCH(E115,Daily!$B$2:$B$4016,0),5)</f>
        <v>-10</v>
      </c>
      <c r="I115" s="36">
        <f>INDEX(Daily!$B$2:$H$4016,MATCH(E115,Daily!$B$2:$B$4016,0),7)</f>
        <v>3.7800000000000296</v>
      </c>
      <c r="J115" s="39">
        <f>INDEX(Monthly!$B$2:$K$187,MATCH(D115,Monthly!$B$2:$B$187,0),3)</f>
        <v>2.3999999999999994E-3</v>
      </c>
      <c r="K115" s="39">
        <f>INDEX(Monthly!$B$2:$K$187,MATCH(D115,Monthly!$B$2:$B$187,0),5)</f>
        <v>7.86099999999999</v>
      </c>
      <c r="L115" s="39">
        <f>INDEX(Monthly!$B$2:$K$187,MATCH(D115,Monthly!$B$2:$B$187,0),7)</f>
        <v>0</v>
      </c>
      <c r="M115" s="39">
        <f>INDEX(Monthly!$B$2:$K$187,MATCH(D115,Monthly!$B$2:$B$187,0),9)</f>
        <v>4.2654487991043565E-2</v>
      </c>
      <c r="N115" s="42">
        <f>INDEX(Quaterly!$B$2:$E$63,MATCH(B115,Quaterly!$B$2:$B$63,0),4)</f>
        <v>3.5700000000000003</v>
      </c>
    </row>
    <row r="116" spans="1:14" x14ac:dyDescent="0.3">
      <c r="A116" s="23">
        <v>115</v>
      </c>
      <c r="B116" s="23" t="str">
        <f t="shared" si="3"/>
        <v>Q2-2010</v>
      </c>
      <c r="C116" s="24" t="str">
        <f t="shared" si="4"/>
        <v>Q2</v>
      </c>
      <c r="D116" s="23" t="str">
        <f t="shared" si="5"/>
        <v>6-2010</v>
      </c>
      <c r="E116" s="25">
        <v>40343</v>
      </c>
      <c r="F116" s="31">
        <f>INDEX(GoldPrice!$B$2:$F$4016,MATCH(E116,GoldPrice!$B$2:$B$4016,0),5)</f>
        <v>176354.56435456499</v>
      </c>
      <c r="G116" s="36">
        <f>INDEX(Daily!$B$2:$H$4016,MATCH(E116,Daily!$B$2:$B$4016,0),3)</f>
        <v>1.0999999999999943</v>
      </c>
      <c r="H116" s="36">
        <f>INDEX(Daily!$B$2:$H$4016,MATCH(E116,Daily!$B$2:$B$4016,0),5)</f>
        <v>15</v>
      </c>
      <c r="I116" s="36">
        <f>INDEX(Daily!$B$2:$H$4016,MATCH(E116,Daily!$B$2:$B$4016,0),7)</f>
        <v>4.0299999999999727</v>
      </c>
      <c r="J116" s="39">
        <f>INDEX(Monthly!$B$2:$K$187,MATCH(D116,Monthly!$B$2:$B$187,0),3)</f>
        <v>2.3999999999999994E-3</v>
      </c>
      <c r="K116" s="39">
        <f>INDEX(Monthly!$B$2:$K$187,MATCH(D116,Monthly!$B$2:$B$187,0),5)</f>
        <v>7.86099999999999</v>
      </c>
      <c r="L116" s="39">
        <f>INDEX(Monthly!$B$2:$K$187,MATCH(D116,Monthly!$B$2:$B$187,0),7)</f>
        <v>0</v>
      </c>
      <c r="M116" s="39">
        <f>INDEX(Monthly!$B$2:$K$187,MATCH(D116,Monthly!$B$2:$B$187,0),9)</f>
        <v>4.2654487991043565E-2</v>
      </c>
      <c r="N116" s="42">
        <f>INDEX(Quaterly!$B$2:$E$63,MATCH(B116,Quaterly!$B$2:$B$63,0),4)</f>
        <v>3.5700000000000003</v>
      </c>
    </row>
    <row r="117" spans="1:14" x14ac:dyDescent="0.3">
      <c r="A117" s="23">
        <v>116</v>
      </c>
      <c r="B117" s="23" t="str">
        <f t="shared" si="3"/>
        <v>Q2-2010</v>
      </c>
      <c r="C117" s="24" t="str">
        <f t="shared" si="4"/>
        <v>Q2</v>
      </c>
      <c r="D117" s="23" t="str">
        <f t="shared" si="5"/>
        <v>6-2010</v>
      </c>
      <c r="E117" s="25">
        <v>40344</v>
      </c>
      <c r="F117" s="31">
        <f>INDEX(GoldPrice!$B$2:$F$4016,MATCH(E117,GoldPrice!$B$2:$B$4016,0),5)</f>
        <v>-217280.28728028759</v>
      </c>
      <c r="G117" s="36">
        <f>INDEX(Daily!$B$2:$H$4016,MATCH(E117,Daily!$B$2:$B$4016,0),3)</f>
        <v>1.8500000000000085</v>
      </c>
      <c r="H117" s="36">
        <f>INDEX(Daily!$B$2:$H$4016,MATCH(E117,Daily!$B$2:$B$4016,0),5)</f>
        <v>-5</v>
      </c>
      <c r="I117" s="36">
        <f>INDEX(Daily!$B$2:$H$4016,MATCH(E117,Daily!$B$2:$B$4016,0),7)</f>
        <v>-0.31000000000000227</v>
      </c>
      <c r="J117" s="39">
        <f>INDEX(Monthly!$B$2:$K$187,MATCH(D117,Monthly!$B$2:$B$187,0),3)</f>
        <v>2.3999999999999994E-3</v>
      </c>
      <c r="K117" s="39">
        <f>INDEX(Monthly!$B$2:$K$187,MATCH(D117,Monthly!$B$2:$B$187,0),5)</f>
        <v>7.86099999999999</v>
      </c>
      <c r="L117" s="39">
        <f>INDEX(Monthly!$B$2:$K$187,MATCH(D117,Monthly!$B$2:$B$187,0),7)</f>
        <v>0</v>
      </c>
      <c r="M117" s="39">
        <f>INDEX(Monthly!$B$2:$K$187,MATCH(D117,Monthly!$B$2:$B$187,0),9)</f>
        <v>4.2654487991043565E-2</v>
      </c>
      <c r="N117" s="42">
        <f>INDEX(Quaterly!$B$2:$E$63,MATCH(B117,Quaterly!$B$2:$B$63,0),4)</f>
        <v>3.5700000000000003</v>
      </c>
    </row>
    <row r="118" spans="1:14" x14ac:dyDescent="0.3">
      <c r="A118" s="23">
        <v>117</v>
      </c>
      <c r="B118" s="23" t="str">
        <f t="shared" si="3"/>
        <v>Q2-2010</v>
      </c>
      <c r="C118" s="24" t="str">
        <f t="shared" si="4"/>
        <v>Q2</v>
      </c>
      <c r="D118" s="23" t="str">
        <f t="shared" si="5"/>
        <v>6-2010</v>
      </c>
      <c r="E118" s="25">
        <v>40345</v>
      </c>
      <c r="F118" s="31">
        <f>INDEX(GoldPrice!$B$2:$F$4016,MATCH(E118,GoldPrice!$B$2:$B$4016,0),5)</f>
        <v>195901.7199017182</v>
      </c>
      <c r="G118" s="36">
        <f>INDEX(Daily!$B$2:$H$4016,MATCH(E118,Daily!$B$2:$B$4016,0),3)</f>
        <v>0.82999999999999829</v>
      </c>
      <c r="H118" s="36">
        <f>INDEX(Daily!$B$2:$H$4016,MATCH(E118,Daily!$B$2:$B$4016,0),5)</f>
        <v>0</v>
      </c>
      <c r="I118" s="36">
        <f>INDEX(Daily!$B$2:$H$4016,MATCH(E118,Daily!$B$2:$B$4016,0),7)</f>
        <v>2.7100000000000364</v>
      </c>
      <c r="J118" s="39">
        <f>INDEX(Monthly!$B$2:$K$187,MATCH(D118,Monthly!$B$2:$B$187,0),3)</f>
        <v>2.3999999999999994E-3</v>
      </c>
      <c r="K118" s="39">
        <f>INDEX(Monthly!$B$2:$K$187,MATCH(D118,Monthly!$B$2:$B$187,0),5)</f>
        <v>7.86099999999999</v>
      </c>
      <c r="L118" s="39">
        <f>INDEX(Monthly!$B$2:$K$187,MATCH(D118,Monthly!$B$2:$B$187,0),7)</f>
        <v>0</v>
      </c>
      <c r="M118" s="39">
        <f>INDEX(Monthly!$B$2:$K$187,MATCH(D118,Monthly!$B$2:$B$187,0),9)</f>
        <v>4.2654487991043565E-2</v>
      </c>
      <c r="N118" s="42">
        <f>INDEX(Quaterly!$B$2:$E$63,MATCH(B118,Quaterly!$B$2:$B$63,0),4)</f>
        <v>3.5700000000000003</v>
      </c>
    </row>
    <row r="119" spans="1:14" x14ac:dyDescent="0.3">
      <c r="A119" s="23">
        <v>118</v>
      </c>
      <c r="B119" s="23" t="str">
        <f t="shared" si="3"/>
        <v>Q2-2010</v>
      </c>
      <c r="C119" s="24" t="str">
        <f t="shared" si="4"/>
        <v>Q2</v>
      </c>
      <c r="D119" s="23" t="str">
        <f t="shared" si="5"/>
        <v>6-2010</v>
      </c>
      <c r="E119" s="25">
        <v>40346</v>
      </c>
      <c r="F119" s="31">
        <f>INDEX(GoldPrice!$B$2:$F$4016,MATCH(E119,GoldPrice!$B$2:$B$4016,0),5)</f>
        <v>-194288.03628803417</v>
      </c>
      <c r="G119" s="36">
        <f>INDEX(Daily!$B$2:$H$4016,MATCH(E119,Daily!$B$2:$B$4016,0),3)</f>
        <v>-0.85000000000000853</v>
      </c>
      <c r="H119" s="36">
        <f>INDEX(Daily!$B$2:$H$4016,MATCH(E119,Daily!$B$2:$B$4016,0),5)</f>
        <v>-60</v>
      </c>
      <c r="I119" s="36">
        <f>INDEX(Daily!$B$2:$H$4016,MATCH(E119,Daily!$B$2:$B$4016,0),7)</f>
        <v>3.999999999996362E-2</v>
      </c>
      <c r="J119" s="39">
        <f>INDEX(Monthly!$B$2:$K$187,MATCH(D119,Monthly!$B$2:$B$187,0),3)</f>
        <v>2.3999999999999994E-3</v>
      </c>
      <c r="K119" s="39">
        <f>INDEX(Monthly!$B$2:$K$187,MATCH(D119,Monthly!$B$2:$B$187,0),5)</f>
        <v>7.86099999999999</v>
      </c>
      <c r="L119" s="39">
        <f>INDEX(Monthly!$B$2:$K$187,MATCH(D119,Monthly!$B$2:$B$187,0),7)</f>
        <v>0</v>
      </c>
      <c r="M119" s="39">
        <f>INDEX(Monthly!$B$2:$K$187,MATCH(D119,Monthly!$B$2:$B$187,0),9)</f>
        <v>4.2654487991043565E-2</v>
      </c>
      <c r="N119" s="42">
        <f>INDEX(Quaterly!$B$2:$E$63,MATCH(B119,Quaterly!$B$2:$B$63,0),4)</f>
        <v>3.5700000000000003</v>
      </c>
    </row>
    <row r="120" spans="1:14" x14ac:dyDescent="0.3">
      <c r="A120" s="23">
        <v>119</v>
      </c>
      <c r="B120" s="23" t="str">
        <f t="shared" si="3"/>
        <v>Q2-2010</v>
      </c>
      <c r="C120" s="24" t="str">
        <f t="shared" si="4"/>
        <v>Q2</v>
      </c>
      <c r="D120" s="23" t="str">
        <f t="shared" si="5"/>
        <v>6-2010</v>
      </c>
      <c r="E120" s="25">
        <v>40347</v>
      </c>
      <c r="F120" s="31">
        <f>INDEX(GoldPrice!$B$2:$F$4016,MATCH(E120,GoldPrice!$B$2:$B$4016,0),5)</f>
        <v>41402.381402380764</v>
      </c>
      <c r="G120" s="36">
        <f>INDEX(Daily!$B$2:$H$4016,MATCH(E120,Daily!$B$2:$B$4016,0),3)</f>
        <v>0.36000000000001364</v>
      </c>
      <c r="H120" s="36">
        <f>INDEX(Daily!$B$2:$H$4016,MATCH(E120,Daily!$B$2:$B$4016,0),5)</f>
        <v>0</v>
      </c>
      <c r="I120" s="36">
        <f>INDEX(Daily!$B$2:$H$4016,MATCH(E120,Daily!$B$2:$B$4016,0),7)</f>
        <v>0.42000000000001592</v>
      </c>
      <c r="J120" s="39">
        <f>INDEX(Monthly!$B$2:$K$187,MATCH(D120,Monthly!$B$2:$B$187,0),3)</f>
        <v>2.3999999999999994E-3</v>
      </c>
      <c r="K120" s="39">
        <f>INDEX(Monthly!$B$2:$K$187,MATCH(D120,Monthly!$B$2:$B$187,0),5)</f>
        <v>7.86099999999999</v>
      </c>
      <c r="L120" s="39">
        <f>INDEX(Monthly!$B$2:$K$187,MATCH(D120,Monthly!$B$2:$B$187,0),7)</f>
        <v>0</v>
      </c>
      <c r="M120" s="39">
        <f>INDEX(Monthly!$B$2:$K$187,MATCH(D120,Monthly!$B$2:$B$187,0),9)</f>
        <v>4.2654487991043565E-2</v>
      </c>
      <c r="N120" s="42">
        <f>INDEX(Quaterly!$B$2:$E$63,MATCH(B120,Quaterly!$B$2:$B$63,0),4)</f>
        <v>3.5700000000000003</v>
      </c>
    </row>
    <row r="121" spans="1:14" x14ac:dyDescent="0.3">
      <c r="A121" s="23">
        <v>120</v>
      </c>
      <c r="B121" s="23" t="str">
        <f t="shared" si="3"/>
        <v>Q2-2010</v>
      </c>
      <c r="C121" s="24" t="str">
        <f t="shared" si="4"/>
        <v>Q2</v>
      </c>
      <c r="D121" s="23" t="str">
        <f t="shared" si="5"/>
        <v>6-2010</v>
      </c>
      <c r="E121" s="25">
        <v>40350</v>
      </c>
      <c r="F121" s="31">
        <f>INDEX(GoldPrice!$B$2:$F$4016,MATCH(E121,GoldPrice!$B$2:$B$4016,0),5)</f>
        <v>473186.54318654165</v>
      </c>
      <c r="G121" s="36">
        <f>INDEX(Daily!$B$2:$H$4016,MATCH(E121,Daily!$B$2:$B$4016,0),3)</f>
        <v>0.65999999999999659</v>
      </c>
      <c r="H121" s="36">
        <f>INDEX(Daily!$B$2:$H$4016,MATCH(E121,Daily!$B$2:$B$4016,0),5)</f>
        <v>50</v>
      </c>
      <c r="I121" s="36">
        <f>INDEX(Daily!$B$2:$H$4016,MATCH(E121,Daily!$B$2:$B$4016,0),7)</f>
        <v>3.5699999999999932</v>
      </c>
      <c r="J121" s="39">
        <f>INDEX(Monthly!$B$2:$K$187,MATCH(D121,Monthly!$B$2:$B$187,0),3)</f>
        <v>2.3999999999999994E-3</v>
      </c>
      <c r="K121" s="39">
        <f>INDEX(Monthly!$B$2:$K$187,MATCH(D121,Monthly!$B$2:$B$187,0),5)</f>
        <v>7.86099999999999</v>
      </c>
      <c r="L121" s="39">
        <f>INDEX(Monthly!$B$2:$K$187,MATCH(D121,Monthly!$B$2:$B$187,0),7)</f>
        <v>0</v>
      </c>
      <c r="M121" s="39">
        <f>INDEX(Monthly!$B$2:$K$187,MATCH(D121,Monthly!$B$2:$B$187,0),9)</f>
        <v>4.2654487991043565E-2</v>
      </c>
      <c r="N121" s="42">
        <f>INDEX(Quaterly!$B$2:$E$63,MATCH(B121,Quaterly!$B$2:$B$63,0),4)</f>
        <v>3.5700000000000003</v>
      </c>
    </row>
    <row r="122" spans="1:14" x14ac:dyDescent="0.3">
      <c r="A122" s="23">
        <v>121</v>
      </c>
      <c r="B122" s="23" t="str">
        <f t="shared" si="3"/>
        <v>Q2-2010</v>
      </c>
      <c r="C122" s="24" t="str">
        <f t="shared" si="4"/>
        <v>Q2</v>
      </c>
      <c r="D122" s="23" t="str">
        <f t="shared" si="5"/>
        <v>6-2010</v>
      </c>
      <c r="E122" s="25">
        <v>40351</v>
      </c>
      <c r="F122" s="31">
        <f>INDEX(GoldPrice!$B$2:$F$4016,MATCH(E122,GoldPrice!$B$2:$B$4016,0),5)</f>
        <v>796508.41050841287</v>
      </c>
      <c r="G122" s="36">
        <f>INDEX(Daily!$B$2:$H$4016,MATCH(E122,Daily!$B$2:$B$4016,0),3)</f>
        <v>-0.68999999999999773</v>
      </c>
      <c r="H122" s="36">
        <f>INDEX(Daily!$B$2:$H$4016,MATCH(E122,Daily!$B$2:$B$4016,0),5)</f>
        <v>-10</v>
      </c>
      <c r="I122" s="36">
        <f>INDEX(Daily!$B$2:$H$4016,MATCH(E122,Daily!$B$2:$B$4016,0),7)</f>
        <v>-2.1200000000000045</v>
      </c>
      <c r="J122" s="39">
        <f>INDEX(Monthly!$B$2:$K$187,MATCH(D122,Monthly!$B$2:$B$187,0),3)</f>
        <v>2.3999999999999994E-3</v>
      </c>
      <c r="K122" s="39">
        <f>INDEX(Monthly!$B$2:$K$187,MATCH(D122,Monthly!$B$2:$B$187,0),5)</f>
        <v>7.86099999999999</v>
      </c>
      <c r="L122" s="39">
        <f>INDEX(Monthly!$B$2:$K$187,MATCH(D122,Monthly!$B$2:$B$187,0),7)</f>
        <v>0</v>
      </c>
      <c r="M122" s="39">
        <f>INDEX(Monthly!$B$2:$K$187,MATCH(D122,Monthly!$B$2:$B$187,0),9)</f>
        <v>4.2654487991043565E-2</v>
      </c>
      <c r="N122" s="42">
        <f>INDEX(Quaterly!$B$2:$E$63,MATCH(B122,Quaterly!$B$2:$B$63,0),4)</f>
        <v>3.5700000000000003</v>
      </c>
    </row>
    <row r="123" spans="1:14" x14ac:dyDescent="0.3">
      <c r="A123" s="23">
        <v>122</v>
      </c>
      <c r="B123" s="23" t="str">
        <f t="shared" si="3"/>
        <v>Q2-2010</v>
      </c>
      <c r="C123" s="24" t="str">
        <f t="shared" si="4"/>
        <v>Q2</v>
      </c>
      <c r="D123" s="23" t="str">
        <f t="shared" si="5"/>
        <v>6-2010</v>
      </c>
      <c r="E123" s="25">
        <v>40352</v>
      </c>
      <c r="F123" s="31">
        <f>INDEX(GoldPrice!$B$2:$F$4016,MATCH(E123,GoldPrice!$B$2:$B$4016,0),5)</f>
        <v>-896951.80495180562</v>
      </c>
      <c r="G123" s="36">
        <f>INDEX(Daily!$B$2:$H$4016,MATCH(E123,Daily!$B$2:$B$4016,0),3)</f>
        <v>-1.25</v>
      </c>
      <c r="H123" s="36">
        <f>INDEX(Daily!$B$2:$H$4016,MATCH(E123,Daily!$B$2:$B$4016,0),5)</f>
        <v>0</v>
      </c>
      <c r="I123" s="36">
        <f>INDEX(Daily!$B$2:$H$4016,MATCH(E123,Daily!$B$2:$B$4016,0),7)</f>
        <v>0.19000000000005457</v>
      </c>
      <c r="J123" s="39">
        <f>INDEX(Monthly!$B$2:$K$187,MATCH(D123,Monthly!$B$2:$B$187,0),3)</f>
        <v>2.3999999999999994E-3</v>
      </c>
      <c r="K123" s="39">
        <f>INDEX(Monthly!$B$2:$K$187,MATCH(D123,Monthly!$B$2:$B$187,0),5)</f>
        <v>7.86099999999999</v>
      </c>
      <c r="L123" s="39">
        <f>INDEX(Monthly!$B$2:$K$187,MATCH(D123,Monthly!$B$2:$B$187,0),7)</f>
        <v>0</v>
      </c>
      <c r="M123" s="39">
        <f>INDEX(Monthly!$B$2:$K$187,MATCH(D123,Monthly!$B$2:$B$187,0),9)</f>
        <v>4.2654487991043565E-2</v>
      </c>
      <c r="N123" s="42">
        <f>INDEX(Quaterly!$B$2:$E$63,MATCH(B123,Quaterly!$B$2:$B$63,0),4)</f>
        <v>3.5700000000000003</v>
      </c>
    </row>
    <row r="124" spans="1:14" x14ac:dyDescent="0.3">
      <c r="A124" s="23">
        <v>123</v>
      </c>
      <c r="B124" s="23" t="str">
        <f t="shared" si="3"/>
        <v>Q2-2010</v>
      </c>
      <c r="C124" s="24" t="str">
        <f t="shared" si="4"/>
        <v>Q2</v>
      </c>
      <c r="D124" s="23" t="str">
        <f t="shared" si="5"/>
        <v>6-2010</v>
      </c>
      <c r="E124" s="25">
        <v>40353</v>
      </c>
      <c r="F124" s="31">
        <f>INDEX(GoldPrice!$B$2:$F$4016,MATCH(E124,GoldPrice!$B$2:$B$4016,0),5)</f>
        <v>-181480.62748062983</v>
      </c>
      <c r="G124" s="36">
        <f>INDEX(Daily!$B$2:$H$4016,MATCH(E124,Daily!$B$2:$B$4016,0),3)</f>
        <v>5.9999999999988063E-2</v>
      </c>
      <c r="H124" s="36">
        <f>INDEX(Daily!$B$2:$H$4016,MATCH(E124,Daily!$B$2:$B$4016,0),5)</f>
        <v>30</v>
      </c>
      <c r="I124" s="36">
        <f>INDEX(Daily!$B$2:$H$4016,MATCH(E124,Daily!$B$2:$B$4016,0),7)</f>
        <v>-1.1500000000000341</v>
      </c>
      <c r="J124" s="39">
        <f>INDEX(Monthly!$B$2:$K$187,MATCH(D124,Monthly!$B$2:$B$187,0),3)</f>
        <v>2.3999999999999994E-3</v>
      </c>
      <c r="K124" s="39">
        <f>INDEX(Monthly!$B$2:$K$187,MATCH(D124,Monthly!$B$2:$B$187,0),5)</f>
        <v>7.86099999999999</v>
      </c>
      <c r="L124" s="39">
        <f>INDEX(Monthly!$B$2:$K$187,MATCH(D124,Monthly!$B$2:$B$187,0),7)</f>
        <v>0</v>
      </c>
      <c r="M124" s="39">
        <f>INDEX(Monthly!$B$2:$K$187,MATCH(D124,Monthly!$B$2:$B$187,0),9)</f>
        <v>4.2654487991043565E-2</v>
      </c>
      <c r="N124" s="42">
        <f>INDEX(Quaterly!$B$2:$E$63,MATCH(B124,Quaterly!$B$2:$B$63,0),4)</f>
        <v>3.5700000000000003</v>
      </c>
    </row>
    <row r="125" spans="1:14" x14ac:dyDescent="0.3">
      <c r="A125" s="23">
        <v>124</v>
      </c>
      <c r="B125" s="23" t="str">
        <f t="shared" si="3"/>
        <v>Q2-2010</v>
      </c>
      <c r="C125" s="24" t="str">
        <f t="shared" si="4"/>
        <v>Q2</v>
      </c>
      <c r="D125" s="23" t="str">
        <f t="shared" si="5"/>
        <v>6-2010</v>
      </c>
      <c r="E125" s="25">
        <v>40354</v>
      </c>
      <c r="F125" s="31">
        <f>INDEX(GoldPrice!$B$2:$F$4016,MATCH(E125,GoldPrice!$B$2:$B$4016,0),5)</f>
        <v>-27715.74371574074</v>
      </c>
      <c r="G125" s="36">
        <f>INDEX(Daily!$B$2:$H$4016,MATCH(E125,Daily!$B$2:$B$4016,0),3)</f>
        <v>2.4900000000000091</v>
      </c>
      <c r="H125" s="36">
        <f>INDEX(Daily!$B$2:$H$4016,MATCH(E125,Daily!$B$2:$B$4016,0),5)</f>
        <v>0</v>
      </c>
      <c r="I125" s="36">
        <f>INDEX(Daily!$B$2:$H$4016,MATCH(E125,Daily!$B$2:$B$4016,0),7)</f>
        <v>-6.5500000000000114</v>
      </c>
      <c r="J125" s="39">
        <f>INDEX(Monthly!$B$2:$K$187,MATCH(D125,Monthly!$B$2:$B$187,0),3)</f>
        <v>2.3999999999999994E-3</v>
      </c>
      <c r="K125" s="39">
        <f>INDEX(Monthly!$B$2:$K$187,MATCH(D125,Monthly!$B$2:$B$187,0),5)</f>
        <v>7.86099999999999</v>
      </c>
      <c r="L125" s="39">
        <f>INDEX(Monthly!$B$2:$K$187,MATCH(D125,Monthly!$B$2:$B$187,0),7)</f>
        <v>0</v>
      </c>
      <c r="M125" s="39">
        <f>INDEX(Monthly!$B$2:$K$187,MATCH(D125,Monthly!$B$2:$B$187,0),9)</f>
        <v>4.2654487991043565E-2</v>
      </c>
      <c r="N125" s="42">
        <f>INDEX(Quaterly!$B$2:$E$63,MATCH(B125,Quaterly!$B$2:$B$63,0),4)</f>
        <v>3.5700000000000003</v>
      </c>
    </row>
    <row r="126" spans="1:14" x14ac:dyDescent="0.3">
      <c r="A126" s="23">
        <v>125</v>
      </c>
      <c r="B126" s="23" t="str">
        <f t="shared" si="3"/>
        <v>Q2-2010</v>
      </c>
      <c r="C126" s="24" t="str">
        <f t="shared" si="4"/>
        <v>Q2</v>
      </c>
      <c r="D126" s="23" t="str">
        <f t="shared" si="5"/>
        <v>6-2010</v>
      </c>
      <c r="E126" s="25">
        <v>40357</v>
      </c>
      <c r="F126" s="31">
        <f>INDEX(GoldPrice!$B$2:$F$4016,MATCH(E126,GoldPrice!$B$2:$B$4016,0),5)</f>
        <v>451129.08712908626</v>
      </c>
      <c r="G126" s="36">
        <f>INDEX(Daily!$B$2:$H$4016,MATCH(E126,Daily!$B$2:$B$4016,0),3)</f>
        <v>-0.18999999999999773</v>
      </c>
      <c r="H126" s="36">
        <f>INDEX(Daily!$B$2:$H$4016,MATCH(E126,Daily!$B$2:$B$4016,0),5)</f>
        <v>-20</v>
      </c>
      <c r="I126" s="36">
        <f>INDEX(Daily!$B$2:$H$4016,MATCH(E126,Daily!$B$2:$B$4016,0),7)</f>
        <v>2.1599999999999682</v>
      </c>
      <c r="J126" s="39">
        <f>INDEX(Monthly!$B$2:$K$187,MATCH(D126,Monthly!$B$2:$B$187,0),3)</f>
        <v>2.3999999999999994E-3</v>
      </c>
      <c r="K126" s="39">
        <f>INDEX(Monthly!$B$2:$K$187,MATCH(D126,Monthly!$B$2:$B$187,0),5)</f>
        <v>7.86099999999999</v>
      </c>
      <c r="L126" s="39">
        <f>INDEX(Monthly!$B$2:$K$187,MATCH(D126,Monthly!$B$2:$B$187,0),7)</f>
        <v>0</v>
      </c>
      <c r="M126" s="39">
        <f>INDEX(Monthly!$B$2:$K$187,MATCH(D126,Monthly!$B$2:$B$187,0),9)</f>
        <v>4.2654487991043565E-2</v>
      </c>
      <c r="N126" s="42">
        <f>INDEX(Quaterly!$B$2:$E$63,MATCH(B126,Quaterly!$B$2:$B$63,0),4)</f>
        <v>3.5700000000000003</v>
      </c>
    </row>
    <row r="127" spans="1:14" x14ac:dyDescent="0.3">
      <c r="A127" s="23">
        <v>126</v>
      </c>
      <c r="B127" s="23" t="str">
        <f t="shared" si="3"/>
        <v>Q2-2010</v>
      </c>
      <c r="C127" s="24" t="str">
        <f t="shared" si="4"/>
        <v>Q2</v>
      </c>
      <c r="D127" s="23" t="str">
        <f t="shared" si="5"/>
        <v>6-2010</v>
      </c>
      <c r="E127" s="25">
        <v>40358</v>
      </c>
      <c r="F127" s="31">
        <f>INDEX(GoldPrice!$B$2:$F$4016,MATCH(E127,GoldPrice!$B$2:$B$4016,0),5)</f>
        <v>-299555.84955585003</v>
      </c>
      <c r="G127" s="36">
        <f>INDEX(Daily!$B$2:$H$4016,MATCH(E127,Daily!$B$2:$B$4016,0),3)</f>
        <v>-2.3299999999999983</v>
      </c>
      <c r="H127" s="36">
        <f>INDEX(Daily!$B$2:$H$4016,MATCH(E127,Daily!$B$2:$B$4016,0),5)</f>
        <v>80</v>
      </c>
      <c r="I127" s="36">
        <f>INDEX(Daily!$B$2:$H$4016,MATCH(E127,Daily!$B$2:$B$4016,0),7)</f>
        <v>3.4300000000000068</v>
      </c>
      <c r="J127" s="39">
        <f>INDEX(Monthly!$B$2:$K$187,MATCH(D127,Monthly!$B$2:$B$187,0),3)</f>
        <v>2.3999999999999994E-3</v>
      </c>
      <c r="K127" s="39">
        <f>INDEX(Monthly!$B$2:$K$187,MATCH(D127,Monthly!$B$2:$B$187,0),5)</f>
        <v>7.86099999999999</v>
      </c>
      <c r="L127" s="39">
        <f>INDEX(Monthly!$B$2:$K$187,MATCH(D127,Monthly!$B$2:$B$187,0),7)</f>
        <v>0</v>
      </c>
      <c r="M127" s="39">
        <f>INDEX(Monthly!$B$2:$K$187,MATCH(D127,Monthly!$B$2:$B$187,0),9)</f>
        <v>4.2654487991043565E-2</v>
      </c>
      <c r="N127" s="42">
        <f>INDEX(Quaterly!$B$2:$E$63,MATCH(B127,Quaterly!$B$2:$B$63,0),4)</f>
        <v>3.5700000000000003</v>
      </c>
    </row>
    <row r="128" spans="1:14" x14ac:dyDescent="0.3">
      <c r="A128" s="23">
        <v>127</v>
      </c>
      <c r="B128" s="23" t="str">
        <f t="shared" si="3"/>
        <v>Q2-2010</v>
      </c>
      <c r="C128" s="24" t="str">
        <f t="shared" si="4"/>
        <v>Q2</v>
      </c>
      <c r="D128" s="23" t="str">
        <f t="shared" si="5"/>
        <v>6-2010</v>
      </c>
      <c r="E128" s="25">
        <v>40359</v>
      </c>
      <c r="F128" s="31">
        <f>INDEX(GoldPrice!$B$2:$F$4016,MATCH(E128,GoldPrice!$B$2:$B$4016,0),5)</f>
        <v>11398.601398602128</v>
      </c>
      <c r="G128" s="36">
        <f>INDEX(Daily!$B$2:$H$4016,MATCH(E128,Daily!$B$2:$B$4016,0),3)</f>
        <v>-0.34000000000000341</v>
      </c>
      <c r="H128" s="36">
        <f>INDEX(Daily!$B$2:$H$4016,MATCH(E128,Daily!$B$2:$B$4016,0),5)</f>
        <v>30</v>
      </c>
      <c r="I128" s="36">
        <f>INDEX(Daily!$B$2:$H$4016,MATCH(E128,Daily!$B$2:$B$4016,0),7)</f>
        <v>-3.5699999999999932</v>
      </c>
      <c r="J128" s="39">
        <f>INDEX(Monthly!$B$2:$K$187,MATCH(D128,Monthly!$B$2:$B$187,0),3)</f>
        <v>2.3999999999999994E-3</v>
      </c>
      <c r="K128" s="39">
        <f>INDEX(Monthly!$B$2:$K$187,MATCH(D128,Monthly!$B$2:$B$187,0),5)</f>
        <v>7.86099999999999</v>
      </c>
      <c r="L128" s="39">
        <f>INDEX(Monthly!$B$2:$K$187,MATCH(D128,Monthly!$B$2:$B$187,0),7)</f>
        <v>0</v>
      </c>
      <c r="M128" s="39">
        <f>INDEX(Monthly!$B$2:$K$187,MATCH(D128,Monthly!$B$2:$B$187,0),9)</f>
        <v>4.2654487991043565E-2</v>
      </c>
      <c r="N128" s="42">
        <f>INDEX(Quaterly!$B$2:$E$63,MATCH(B128,Quaterly!$B$2:$B$63,0),4)</f>
        <v>3.5700000000000003</v>
      </c>
    </row>
    <row r="129" spans="1:14" x14ac:dyDescent="0.3">
      <c r="A129" s="23">
        <v>128</v>
      </c>
      <c r="B129" s="23" t="str">
        <f t="shared" si="3"/>
        <v>Q3-2010</v>
      </c>
      <c r="C129" s="24" t="str">
        <f t="shared" si="4"/>
        <v>Q3</v>
      </c>
      <c r="D129" s="23" t="str">
        <f t="shared" si="5"/>
        <v>7-2010</v>
      </c>
      <c r="E129" s="25">
        <v>40360</v>
      </c>
      <c r="F129" s="31">
        <f>INDEX(GoldPrice!$B$2:$F$4016,MATCH(E129,GoldPrice!$B$2:$B$4016,0),5)</f>
        <v>571326.02532602474</v>
      </c>
      <c r="G129" s="36">
        <f>INDEX(Daily!$B$2:$H$4016,MATCH(E129,Daily!$B$2:$B$4016,0),3)</f>
        <v>-2.6400000000000006</v>
      </c>
      <c r="H129" s="36">
        <f>INDEX(Daily!$B$2:$H$4016,MATCH(E129,Daily!$B$2:$B$4016,0),5)</f>
        <v>-40</v>
      </c>
      <c r="I129" s="36">
        <f>INDEX(Daily!$B$2:$H$4016,MATCH(E129,Daily!$B$2:$B$4016,0),7)</f>
        <v>-3.1200000000000045</v>
      </c>
      <c r="J129" s="39">
        <f>INDEX(Monthly!$B$2:$K$187,MATCH(D129,Monthly!$B$2:$B$187,0),3)</f>
        <v>5.9999999999998943E-4</v>
      </c>
      <c r="K129" s="39">
        <f>INDEX(Monthly!$B$2:$K$187,MATCH(D129,Monthly!$B$2:$B$187,0),5)</f>
        <v>-23.550999999999988</v>
      </c>
      <c r="L129" s="39">
        <f>INDEX(Monthly!$B$2:$K$187,MATCH(D129,Monthly!$B$2:$B$187,0),7)</f>
        <v>-3.0000000000000027E-3</v>
      </c>
      <c r="M129" s="39">
        <f>INDEX(Monthly!$B$2:$K$187,MATCH(D129,Monthly!$B$2:$B$187,0),9)</f>
        <v>3.5766271433334009E-3</v>
      </c>
      <c r="N129" s="42">
        <f>INDEX(Quaterly!$B$2:$E$63,MATCH(B129,Quaterly!$B$2:$B$63,0),4)</f>
        <v>-3.9800000000000004</v>
      </c>
    </row>
    <row r="130" spans="1:14" x14ac:dyDescent="0.3">
      <c r="A130" s="23">
        <v>129</v>
      </c>
      <c r="B130" s="23" t="str">
        <f t="shared" si="3"/>
        <v>Q3-2010</v>
      </c>
      <c r="C130" s="24" t="str">
        <f t="shared" si="4"/>
        <v>Q3</v>
      </c>
      <c r="D130" s="23" t="str">
        <f t="shared" si="5"/>
        <v>7-2010</v>
      </c>
      <c r="E130" s="25">
        <v>40361</v>
      </c>
      <c r="F130" s="31">
        <f>INDEX(GoldPrice!$B$2:$F$4016,MATCH(E130,GoldPrice!$B$2:$B$4016,0),5)</f>
        <v>-292328.86032886058</v>
      </c>
      <c r="G130" s="36">
        <f>INDEX(Daily!$B$2:$H$4016,MATCH(E130,Daily!$B$2:$B$4016,0),3)</f>
        <v>-0.89000000000000057</v>
      </c>
      <c r="H130" s="36">
        <f>INDEX(Daily!$B$2:$H$4016,MATCH(E130,Daily!$B$2:$B$4016,0),5)</f>
        <v>40</v>
      </c>
      <c r="I130" s="36">
        <f>INDEX(Daily!$B$2:$H$4016,MATCH(E130,Daily!$B$2:$B$4016,0),7)</f>
        <v>-0.37000000000000455</v>
      </c>
      <c r="J130" s="39">
        <f>INDEX(Monthly!$B$2:$K$187,MATCH(D130,Monthly!$B$2:$B$187,0),3)</f>
        <v>5.9999999999998943E-4</v>
      </c>
      <c r="K130" s="39">
        <f>INDEX(Monthly!$B$2:$K$187,MATCH(D130,Monthly!$B$2:$B$187,0),5)</f>
        <v>-23.550999999999988</v>
      </c>
      <c r="L130" s="39">
        <f>INDEX(Monthly!$B$2:$K$187,MATCH(D130,Monthly!$B$2:$B$187,0),7)</f>
        <v>-3.0000000000000027E-3</v>
      </c>
      <c r="M130" s="39">
        <f>INDEX(Monthly!$B$2:$K$187,MATCH(D130,Monthly!$B$2:$B$187,0),9)</f>
        <v>3.5766271433334009E-3</v>
      </c>
      <c r="N130" s="42">
        <f>INDEX(Quaterly!$B$2:$E$63,MATCH(B130,Quaterly!$B$2:$B$63,0),4)</f>
        <v>-3.9800000000000004</v>
      </c>
    </row>
    <row r="131" spans="1:14" x14ac:dyDescent="0.3">
      <c r="A131" s="23">
        <v>130</v>
      </c>
      <c r="B131" s="23" t="str">
        <f t="shared" ref="B131:B194" si="6">C131&amp;"-"&amp;YEAR(E131)</f>
        <v>Q3-2010</v>
      </c>
      <c r="C131" s="24" t="str">
        <f t="shared" ref="C131:C194" si="7">IF(MONTH(E131)&lt;=3,"Q1",IF(MONTH(E131)&lt;=6,"Q2",IF(MONTH(E131)&lt;=9,"Q3","Q4")))</f>
        <v>Q3</v>
      </c>
      <c r="D131" s="23" t="str">
        <f t="shared" ref="D131:D194" si="8">MONTH(E131)&amp;"-"&amp;YEAR(E131)</f>
        <v>7-2010</v>
      </c>
      <c r="E131" s="25">
        <v>40364</v>
      </c>
      <c r="F131" s="31">
        <f>INDEX(GoldPrice!$B$2:$F$4016,MATCH(E131,GoldPrice!$B$2:$B$4016,0),5)</f>
        <v>-290589.46458946541</v>
      </c>
      <c r="G131" s="36">
        <f>INDEX(Daily!$B$2:$H$4016,MATCH(E131,Daily!$B$2:$B$4016,0),3)</f>
        <v>3.539999999999992</v>
      </c>
      <c r="H131" s="36">
        <f>INDEX(Daily!$B$2:$H$4016,MATCH(E131,Daily!$B$2:$B$4016,0),5)</f>
        <v>25</v>
      </c>
      <c r="I131" s="36">
        <f>INDEX(Daily!$B$2:$H$4016,MATCH(E131,Daily!$B$2:$B$4016,0),7)</f>
        <v>2.8900000000000432</v>
      </c>
      <c r="J131" s="39">
        <f>INDEX(Monthly!$B$2:$K$187,MATCH(D131,Monthly!$B$2:$B$187,0),3)</f>
        <v>5.9999999999998943E-4</v>
      </c>
      <c r="K131" s="39">
        <f>INDEX(Monthly!$B$2:$K$187,MATCH(D131,Monthly!$B$2:$B$187,0),5)</f>
        <v>-23.550999999999988</v>
      </c>
      <c r="L131" s="39">
        <f>INDEX(Monthly!$B$2:$K$187,MATCH(D131,Monthly!$B$2:$B$187,0),7)</f>
        <v>-3.0000000000000027E-3</v>
      </c>
      <c r="M131" s="39">
        <f>INDEX(Monthly!$B$2:$K$187,MATCH(D131,Monthly!$B$2:$B$187,0),9)</f>
        <v>3.5766271433334009E-3</v>
      </c>
      <c r="N131" s="42">
        <f>INDEX(Quaterly!$B$2:$E$63,MATCH(B131,Quaterly!$B$2:$B$63,0),4)</f>
        <v>-3.9800000000000004</v>
      </c>
    </row>
    <row r="132" spans="1:14" x14ac:dyDescent="0.3">
      <c r="A132" s="23">
        <v>131</v>
      </c>
      <c r="B132" s="23" t="str">
        <f t="shared" si="6"/>
        <v>Q3-2010</v>
      </c>
      <c r="C132" s="24" t="str">
        <f t="shared" si="7"/>
        <v>Q3</v>
      </c>
      <c r="D132" s="23" t="str">
        <f t="shared" si="8"/>
        <v>7-2010</v>
      </c>
      <c r="E132" s="25">
        <v>40365</v>
      </c>
      <c r="F132" s="31">
        <f>INDEX(GoldPrice!$B$2:$F$4016,MATCH(E132,GoldPrice!$B$2:$B$4016,0),5)</f>
        <v>414082.18808218837</v>
      </c>
      <c r="G132" s="36">
        <f>INDEX(Daily!$B$2:$H$4016,MATCH(E132,Daily!$B$2:$B$4016,0),3)</f>
        <v>-3.6400000000000006</v>
      </c>
      <c r="H132" s="36">
        <f>INDEX(Daily!$B$2:$H$4016,MATCH(E132,Daily!$B$2:$B$4016,0),5)</f>
        <v>-5</v>
      </c>
      <c r="I132" s="36">
        <f>INDEX(Daily!$B$2:$H$4016,MATCH(E132,Daily!$B$2:$B$4016,0),7)</f>
        <v>-5.7200000000000273</v>
      </c>
      <c r="J132" s="39">
        <f>INDEX(Monthly!$B$2:$K$187,MATCH(D132,Monthly!$B$2:$B$187,0),3)</f>
        <v>5.9999999999998943E-4</v>
      </c>
      <c r="K132" s="39">
        <f>INDEX(Monthly!$B$2:$K$187,MATCH(D132,Monthly!$B$2:$B$187,0),5)</f>
        <v>-23.550999999999988</v>
      </c>
      <c r="L132" s="39">
        <f>INDEX(Monthly!$B$2:$K$187,MATCH(D132,Monthly!$B$2:$B$187,0),7)</f>
        <v>-3.0000000000000027E-3</v>
      </c>
      <c r="M132" s="39">
        <f>INDEX(Monthly!$B$2:$K$187,MATCH(D132,Monthly!$B$2:$B$187,0),9)</f>
        <v>3.5766271433334009E-3</v>
      </c>
      <c r="N132" s="42">
        <f>INDEX(Quaterly!$B$2:$E$63,MATCH(B132,Quaterly!$B$2:$B$63,0),4)</f>
        <v>-3.9800000000000004</v>
      </c>
    </row>
    <row r="133" spans="1:14" x14ac:dyDescent="0.3">
      <c r="A133" s="23">
        <v>132</v>
      </c>
      <c r="B133" s="23" t="str">
        <f t="shared" si="6"/>
        <v>Q3-2010</v>
      </c>
      <c r="C133" s="24" t="str">
        <f t="shared" si="7"/>
        <v>Q3</v>
      </c>
      <c r="D133" s="23" t="str">
        <f t="shared" si="8"/>
        <v>7-2010</v>
      </c>
      <c r="E133" s="25">
        <v>40366</v>
      </c>
      <c r="F133" s="31">
        <f>INDEX(GoldPrice!$B$2:$F$4016,MATCH(E133,GoldPrice!$B$2:$B$4016,0),5)</f>
        <v>28292.57229257375</v>
      </c>
      <c r="G133" s="36">
        <f>INDEX(Daily!$B$2:$H$4016,MATCH(E133,Daily!$B$2:$B$4016,0),3)</f>
        <v>2.0900000000000034</v>
      </c>
      <c r="H133" s="36">
        <f>INDEX(Daily!$B$2:$H$4016,MATCH(E133,Daily!$B$2:$B$4016,0),5)</f>
        <v>-180</v>
      </c>
      <c r="I133" s="36">
        <f>INDEX(Daily!$B$2:$H$4016,MATCH(E133,Daily!$B$2:$B$4016,0),7)</f>
        <v>-3.9099999999999682</v>
      </c>
      <c r="J133" s="39">
        <f>INDEX(Monthly!$B$2:$K$187,MATCH(D133,Monthly!$B$2:$B$187,0),3)</f>
        <v>5.9999999999998943E-4</v>
      </c>
      <c r="K133" s="39">
        <f>INDEX(Monthly!$B$2:$K$187,MATCH(D133,Monthly!$B$2:$B$187,0),5)</f>
        <v>-23.550999999999988</v>
      </c>
      <c r="L133" s="39">
        <f>INDEX(Monthly!$B$2:$K$187,MATCH(D133,Monthly!$B$2:$B$187,0),7)</f>
        <v>-3.0000000000000027E-3</v>
      </c>
      <c r="M133" s="39">
        <f>INDEX(Monthly!$B$2:$K$187,MATCH(D133,Monthly!$B$2:$B$187,0),9)</f>
        <v>3.5766271433334009E-3</v>
      </c>
      <c r="N133" s="42">
        <f>INDEX(Quaterly!$B$2:$E$63,MATCH(B133,Quaterly!$B$2:$B$63,0),4)</f>
        <v>-3.9800000000000004</v>
      </c>
    </row>
    <row r="134" spans="1:14" x14ac:dyDescent="0.3">
      <c r="A134" s="23">
        <v>133</v>
      </c>
      <c r="B134" s="23" t="str">
        <f t="shared" si="6"/>
        <v>Q3-2010</v>
      </c>
      <c r="C134" s="24" t="str">
        <f t="shared" si="7"/>
        <v>Q3</v>
      </c>
      <c r="D134" s="23" t="str">
        <f t="shared" si="8"/>
        <v>7-2010</v>
      </c>
      <c r="E134" s="25">
        <v>40367</v>
      </c>
      <c r="F134" s="31">
        <f>INDEX(GoldPrice!$B$2:$F$4016,MATCH(E134,GoldPrice!$B$2:$B$4016,0),5)</f>
        <v>-21757.323757324368</v>
      </c>
      <c r="G134" s="36">
        <f>INDEX(Daily!$B$2:$H$4016,MATCH(E134,Daily!$B$2:$B$4016,0),3)</f>
        <v>1.4099999999999966</v>
      </c>
      <c r="H134" s="36">
        <f>INDEX(Daily!$B$2:$H$4016,MATCH(E134,Daily!$B$2:$B$4016,0),5)</f>
        <v>190</v>
      </c>
      <c r="I134" s="36">
        <f>INDEX(Daily!$B$2:$H$4016,MATCH(E134,Daily!$B$2:$B$4016,0),7)</f>
        <v>1.6399999999999864</v>
      </c>
      <c r="J134" s="39">
        <f>INDEX(Monthly!$B$2:$K$187,MATCH(D134,Monthly!$B$2:$B$187,0),3)</f>
        <v>5.9999999999998943E-4</v>
      </c>
      <c r="K134" s="39">
        <f>INDEX(Monthly!$B$2:$K$187,MATCH(D134,Monthly!$B$2:$B$187,0),5)</f>
        <v>-23.550999999999988</v>
      </c>
      <c r="L134" s="39">
        <f>INDEX(Monthly!$B$2:$K$187,MATCH(D134,Monthly!$B$2:$B$187,0),7)</f>
        <v>-3.0000000000000027E-3</v>
      </c>
      <c r="M134" s="39">
        <f>INDEX(Monthly!$B$2:$K$187,MATCH(D134,Monthly!$B$2:$B$187,0),9)</f>
        <v>3.5766271433334009E-3</v>
      </c>
      <c r="N134" s="42">
        <f>INDEX(Quaterly!$B$2:$E$63,MATCH(B134,Quaterly!$B$2:$B$63,0),4)</f>
        <v>-3.9800000000000004</v>
      </c>
    </row>
    <row r="135" spans="1:14" x14ac:dyDescent="0.3">
      <c r="A135" s="23">
        <v>134</v>
      </c>
      <c r="B135" s="23" t="str">
        <f t="shared" si="6"/>
        <v>Q3-2010</v>
      </c>
      <c r="C135" s="24" t="str">
        <f t="shared" si="7"/>
        <v>Q3</v>
      </c>
      <c r="D135" s="23" t="str">
        <f t="shared" si="8"/>
        <v>7-2010</v>
      </c>
      <c r="E135" s="25">
        <v>40368</v>
      </c>
      <c r="F135" s="31">
        <f>INDEX(GoldPrice!$B$2:$F$4016,MATCH(E135,GoldPrice!$B$2:$B$4016,0),5)</f>
        <v>-289162.35116235167</v>
      </c>
      <c r="G135" s="36">
        <f>INDEX(Daily!$B$2:$H$4016,MATCH(E135,Daily!$B$2:$B$4016,0),3)</f>
        <v>0.62000000000000455</v>
      </c>
      <c r="H135" s="36">
        <f>INDEX(Daily!$B$2:$H$4016,MATCH(E135,Daily!$B$2:$B$4016,0),5)</f>
        <v>0</v>
      </c>
      <c r="I135" s="36">
        <f>INDEX(Daily!$B$2:$H$4016,MATCH(E135,Daily!$B$2:$B$4016,0),7)</f>
        <v>0.90999999999996817</v>
      </c>
      <c r="J135" s="39">
        <f>INDEX(Monthly!$B$2:$K$187,MATCH(D135,Monthly!$B$2:$B$187,0),3)</f>
        <v>5.9999999999998943E-4</v>
      </c>
      <c r="K135" s="39">
        <f>INDEX(Monthly!$B$2:$K$187,MATCH(D135,Monthly!$B$2:$B$187,0),5)</f>
        <v>-23.550999999999988</v>
      </c>
      <c r="L135" s="39">
        <f>INDEX(Monthly!$B$2:$K$187,MATCH(D135,Monthly!$B$2:$B$187,0),7)</f>
        <v>-3.0000000000000027E-3</v>
      </c>
      <c r="M135" s="39">
        <f>INDEX(Monthly!$B$2:$K$187,MATCH(D135,Monthly!$B$2:$B$187,0),9)</f>
        <v>3.5766271433334009E-3</v>
      </c>
      <c r="N135" s="42">
        <f>INDEX(Quaterly!$B$2:$E$63,MATCH(B135,Quaterly!$B$2:$B$63,0),4)</f>
        <v>-3.9800000000000004</v>
      </c>
    </row>
    <row r="136" spans="1:14" x14ac:dyDescent="0.3">
      <c r="A136" s="23">
        <v>135</v>
      </c>
      <c r="B136" s="23" t="str">
        <f t="shared" si="6"/>
        <v>Q3-2010</v>
      </c>
      <c r="C136" s="24" t="str">
        <f t="shared" si="7"/>
        <v>Q3</v>
      </c>
      <c r="D136" s="23" t="str">
        <f t="shared" si="8"/>
        <v>7-2010</v>
      </c>
      <c r="E136" s="25">
        <v>40371</v>
      </c>
      <c r="F136" s="31">
        <f>INDEX(GoldPrice!$B$2:$F$4016,MATCH(E136,GoldPrice!$B$2:$B$4016,0),5)</f>
        <v>246438.48043848202</v>
      </c>
      <c r="G136" s="36">
        <f>INDEX(Daily!$B$2:$H$4016,MATCH(E136,Daily!$B$2:$B$4016,0),3)</f>
        <v>-1.1499999999999915</v>
      </c>
      <c r="H136" s="36">
        <f>INDEX(Daily!$B$2:$H$4016,MATCH(E136,Daily!$B$2:$B$4016,0),5)</f>
        <v>-40</v>
      </c>
      <c r="I136" s="36">
        <f>INDEX(Daily!$B$2:$H$4016,MATCH(E136,Daily!$B$2:$B$4016,0),7)</f>
        <v>0.47000000000002728</v>
      </c>
      <c r="J136" s="39">
        <f>INDEX(Monthly!$B$2:$K$187,MATCH(D136,Monthly!$B$2:$B$187,0),3)</f>
        <v>5.9999999999998943E-4</v>
      </c>
      <c r="K136" s="39">
        <f>INDEX(Monthly!$B$2:$K$187,MATCH(D136,Monthly!$B$2:$B$187,0),5)</f>
        <v>-23.550999999999988</v>
      </c>
      <c r="L136" s="39">
        <f>INDEX(Monthly!$B$2:$K$187,MATCH(D136,Monthly!$B$2:$B$187,0),7)</f>
        <v>-3.0000000000000027E-3</v>
      </c>
      <c r="M136" s="39">
        <f>INDEX(Monthly!$B$2:$K$187,MATCH(D136,Monthly!$B$2:$B$187,0),9)</f>
        <v>3.5766271433334009E-3</v>
      </c>
      <c r="N136" s="42">
        <f>INDEX(Quaterly!$B$2:$E$63,MATCH(B136,Quaterly!$B$2:$B$63,0),4)</f>
        <v>-3.9800000000000004</v>
      </c>
    </row>
    <row r="137" spans="1:14" x14ac:dyDescent="0.3">
      <c r="A137" s="23">
        <v>136</v>
      </c>
      <c r="B137" s="23" t="str">
        <f t="shared" si="6"/>
        <v>Q3-2010</v>
      </c>
      <c r="C137" s="24" t="str">
        <f t="shared" si="7"/>
        <v>Q3</v>
      </c>
      <c r="D137" s="23" t="str">
        <f t="shared" si="8"/>
        <v>7-2010</v>
      </c>
      <c r="E137" s="25">
        <v>40372</v>
      </c>
      <c r="F137" s="31">
        <f>INDEX(GoldPrice!$B$2:$F$4016,MATCH(E137,GoldPrice!$B$2:$B$4016,0),5)</f>
        <v>-279837.08183708414</v>
      </c>
      <c r="G137" s="36">
        <f>INDEX(Daily!$B$2:$H$4016,MATCH(E137,Daily!$B$2:$B$4016,0),3)</f>
        <v>2.2299999999999898</v>
      </c>
      <c r="H137" s="36">
        <f>INDEX(Daily!$B$2:$H$4016,MATCH(E137,Daily!$B$2:$B$4016,0),5)</f>
        <v>40</v>
      </c>
      <c r="I137" s="36">
        <f>INDEX(Daily!$B$2:$H$4016,MATCH(E137,Daily!$B$2:$B$4016,0),7)</f>
        <v>9.1499999999999773</v>
      </c>
      <c r="J137" s="39">
        <f>INDEX(Monthly!$B$2:$K$187,MATCH(D137,Monthly!$B$2:$B$187,0),3)</f>
        <v>5.9999999999998943E-4</v>
      </c>
      <c r="K137" s="39">
        <f>INDEX(Monthly!$B$2:$K$187,MATCH(D137,Monthly!$B$2:$B$187,0),5)</f>
        <v>-23.550999999999988</v>
      </c>
      <c r="L137" s="39">
        <f>INDEX(Monthly!$B$2:$K$187,MATCH(D137,Monthly!$B$2:$B$187,0),7)</f>
        <v>-3.0000000000000027E-3</v>
      </c>
      <c r="M137" s="39">
        <f>INDEX(Monthly!$B$2:$K$187,MATCH(D137,Monthly!$B$2:$B$187,0),9)</f>
        <v>3.5766271433334009E-3</v>
      </c>
      <c r="N137" s="42">
        <f>INDEX(Quaterly!$B$2:$E$63,MATCH(B137,Quaterly!$B$2:$B$63,0),4)</f>
        <v>-3.9800000000000004</v>
      </c>
    </row>
    <row r="138" spans="1:14" x14ac:dyDescent="0.3">
      <c r="A138" s="23">
        <v>137</v>
      </c>
      <c r="B138" s="23" t="str">
        <f t="shared" si="6"/>
        <v>Q3-2010</v>
      </c>
      <c r="C138" s="24" t="str">
        <f t="shared" si="7"/>
        <v>Q3</v>
      </c>
      <c r="D138" s="23" t="str">
        <f t="shared" si="8"/>
        <v>7-2010</v>
      </c>
      <c r="E138" s="25">
        <v>40373</v>
      </c>
      <c r="F138" s="31">
        <f>INDEX(GoldPrice!$B$2:$F$4016,MATCH(E138,GoldPrice!$B$2:$B$4016,0),5)</f>
        <v>140302.02230202407</v>
      </c>
      <c r="G138" s="36">
        <f>INDEX(Daily!$B$2:$H$4016,MATCH(E138,Daily!$B$2:$B$4016,0),3)</f>
        <v>-0.14000000000000057</v>
      </c>
      <c r="H138" s="36">
        <f>INDEX(Daily!$B$2:$H$4016,MATCH(E138,Daily!$B$2:$B$4016,0),5)</f>
        <v>-40</v>
      </c>
      <c r="I138" s="36">
        <f>INDEX(Daily!$B$2:$H$4016,MATCH(E138,Daily!$B$2:$B$4016,0),7)</f>
        <v>-1.7400000000000091</v>
      </c>
      <c r="J138" s="39">
        <f>INDEX(Monthly!$B$2:$K$187,MATCH(D138,Monthly!$B$2:$B$187,0),3)</f>
        <v>5.9999999999998943E-4</v>
      </c>
      <c r="K138" s="39">
        <f>INDEX(Monthly!$B$2:$K$187,MATCH(D138,Monthly!$B$2:$B$187,0),5)</f>
        <v>-23.550999999999988</v>
      </c>
      <c r="L138" s="39">
        <f>INDEX(Monthly!$B$2:$K$187,MATCH(D138,Monthly!$B$2:$B$187,0),7)</f>
        <v>-3.0000000000000027E-3</v>
      </c>
      <c r="M138" s="39">
        <f>INDEX(Monthly!$B$2:$K$187,MATCH(D138,Monthly!$B$2:$B$187,0),9)</f>
        <v>3.5766271433334009E-3</v>
      </c>
      <c r="N138" s="42">
        <f>INDEX(Quaterly!$B$2:$E$63,MATCH(B138,Quaterly!$B$2:$B$63,0),4)</f>
        <v>-3.9800000000000004</v>
      </c>
    </row>
    <row r="139" spans="1:14" x14ac:dyDescent="0.3">
      <c r="A139" s="23">
        <v>138</v>
      </c>
      <c r="B139" s="23" t="str">
        <f t="shared" si="6"/>
        <v>Q3-2010</v>
      </c>
      <c r="C139" s="24" t="str">
        <f t="shared" si="7"/>
        <v>Q3</v>
      </c>
      <c r="D139" s="23" t="str">
        <f t="shared" si="8"/>
        <v>7-2010</v>
      </c>
      <c r="E139" s="25">
        <v>40374</v>
      </c>
      <c r="F139" s="31">
        <f>INDEX(GoldPrice!$B$2:$F$4016,MATCH(E139,GoldPrice!$B$2:$B$4016,0),5)</f>
        <v>-135255.3392553404</v>
      </c>
      <c r="G139" s="36">
        <f>INDEX(Daily!$B$2:$H$4016,MATCH(E139,Daily!$B$2:$B$4016,0),3)</f>
        <v>-0.34999999999999432</v>
      </c>
      <c r="H139" s="36">
        <f>INDEX(Daily!$B$2:$H$4016,MATCH(E139,Daily!$B$2:$B$4016,0),5)</f>
        <v>40</v>
      </c>
      <c r="I139" s="36">
        <f>INDEX(Daily!$B$2:$H$4016,MATCH(E139,Daily!$B$2:$B$4016,0),7)</f>
        <v>-2.1499999999999773</v>
      </c>
      <c r="J139" s="39">
        <f>INDEX(Monthly!$B$2:$K$187,MATCH(D139,Monthly!$B$2:$B$187,0),3)</f>
        <v>5.9999999999998943E-4</v>
      </c>
      <c r="K139" s="39">
        <f>INDEX(Monthly!$B$2:$K$187,MATCH(D139,Monthly!$B$2:$B$187,0),5)</f>
        <v>-23.550999999999988</v>
      </c>
      <c r="L139" s="39">
        <f>INDEX(Monthly!$B$2:$K$187,MATCH(D139,Monthly!$B$2:$B$187,0),7)</f>
        <v>-3.0000000000000027E-3</v>
      </c>
      <c r="M139" s="39">
        <f>INDEX(Monthly!$B$2:$K$187,MATCH(D139,Monthly!$B$2:$B$187,0),9)</f>
        <v>3.5766271433334009E-3</v>
      </c>
      <c r="N139" s="42">
        <f>INDEX(Quaterly!$B$2:$E$63,MATCH(B139,Quaterly!$B$2:$B$63,0),4)</f>
        <v>-3.9800000000000004</v>
      </c>
    </row>
    <row r="140" spans="1:14" x14ac:dyDescent="0.3">
      <c r="A140" s="23">
        <v>139</v>
      </c>
      <c r="B140" s="23" t="str">
        <f t="shared" si="6"/>
        <v>Q3-2010</v>
      </c>
      <c r="C140" s="24" t="str">
        <f t="shared" si="7"/>
        <v>Q3</v>
      </c>
      <c r="D140" s="23" t="str">
        <f t="shared" si="8"/>
        <v>7-2010</v>
      </c>
      <c r="E140" s="25">
        <v>40375</v>
      </c>
      <c r="F140" s="31">
        <f>INDEX(GoldPrice!$B$2:$F$4016,MATCH(E140,GoldPrice!$B$2:$B$4016,0),5)</f>
        <v>390084.29408429563</v>
      </c>
      <c r="G140" s="36">
        <f>INDEX(Daily!$B$2:$H$4016,MATCH(E140,Daily!$B$2:$B$4016,0),3)</f>
        <v>-0.71000000000000796</v>
      </c>
      <c r="H140" s="36">
        <f>INDEX(Daily!$B$2:$H$4016,MATCH(E140,Daily!$B$2:$B$4016,0),5)</f>
        <v>0</v>
      </c>
      <c r="I140" s="36">
        <f>INDEX(Daily!$B$2:$H$4016,MATCH(E140,Daily!$B$2:$B$4016,0),7)</f>
        <v>1.0199999999999818</v>
      </c>
      <c r="J140" s="39">
        <f>INDEX(Monthly!$B$2:$K$187,MATCH(D140,Monthly!$B$2:$B$187,0),3)</f>
        <v>5.9999999999998943E-4</v>
      </c>
      <c r="K140" s="39">
        <f>INDEX(Monthly!$B$2:$K$187,MATCH(D140,Monthly!$B$2:$B$187,0),5)</f>
        <v>-23.550999999999988</v>
      </c>
      <c r="L140" s="39">
        <f>INDEX(Monthly!$B$2:$K$187,MATCH(D140,Monthly!$B$2:$B$187,0),7)</f>
        <v>-3.0000000000000027E-3</v>
      </c>
      <c r="M140" s="39">
        <f>INDEX(Monthly!$B$2:$K$187,MATCH(D140,Monthly!$B$2:$B$187,0),9)</f>
        <v>3.5766271433334009E-3</v>
      </c>
      <c r="N140" s="42">
        <f>INDEX(Quaterly!$B$2:$E$63,MATCH(B140,Quaterly!$B$2:$B$63,0),4)</f>
        <v>-3.9800000000000004</v>
      </c>
    </row>
    <row r="141" spans="1:14" x14ac:dyDescent="0.3">
      <c r="A141" s="23">
        <v>140</v>
      </c>
      <c r="B141" s="23" t="str">
        <f t="shared" si="6"/>
        <v>Q3-2010</v>
      </c>
      <c r="C141" s="24" t="str">
        <f t="shared" si="7"/>
        <v>Q3</v>
      </c>
      <c r="D141" s="23" t="str">
        <f t="shared" si="8"/>
        <v>7-2010</v>
      </c>
      <c r="E141" s="25">
        <v>40378</v>
      </c>
      <c r="F141" s="31">
        <f>INDEX(GoldPrice!$B$2:$F$4016,MATCH(E141,GoldPrice!$B$2:$B$4016,0),5)</f>
        <v>-79078.057078059763</v>
      </c>
      <c r="G141" s="36">
        <f>INDEX(Daily!$B$2:$H$4016,MATCH(E141,Daily!$B$2:$B$4016,0),3)</f>
        <v>0.57000000000000739</v>
      </c>
      <c r="H141" s="36">
        <f>INDEX(Daily!$B$2:$H$4016,MATCH(E141,Daily!$B$2:$B$4016,0),5)</f>
        <v>0</v>
      </c>
      <c r="I141" s="36">
        <f>INDEX(Daily!$B$2:$H$4016,MATCH(E141,Daily!$B$2:$B$4016,0),7)</f>
        <v>0.62999999999999545</v>
      </c>
      <c r="J141" s="39">
        <f>INDEX(Monthly!$B$2:$K$187,MATCH(D141,Monthly!$B$2:$B$187,0),3)</f>
        <v>5.9999999999998943E-4</v>
      </c>
      <c r="K141" s="39">
        <f>INDEX(Monthly!$B$2:$K$187,MATCH(D141,Monthly!$B$2:$B$187,0),5)</f>
        <v>-23.550999999999988</v>
      </c>
      <c r="L141" s="39">
        <f>INDEX(Monthly!$B$2:$K$187,MATCH(D141,Monthly!$B$2:$B$187,0),7)</f>
        <v>-3.0000000000000027E-3</v>
      </c>
      <c r="M141" s="39">
        <f>INDEX(Monthly!$B$2:$K$187,MATCH(D141,Monthly!$B$2:$B$187,0),9)</f>
        <v>3.5766271433334009E-3</v>
      </c>
      <c r="N141" s="42">
        <f>INDEX(Quaterly!$B$2:$E$63,MATCH(B141,Quaterly!$B$2:$B$63,0),4)</f>
        <v>-3.9800000000000004</v>
      </c>
    </row>
    <row r="142" spans="1:14" x14ac:dyDescent="0.3">
      <c r="A142" s="23">
        <v>141</v>
      </c>
      <c r="B142" s="23" t="str">
        <f t="shared" si="6"/>
        <v>Q3-2010</v>
      </c>
      <c r="C142" s="24" t="str">
        <f t="shared" si="7"/>
        <v>Q3</v>
      </c>
      <c r="D142" s="23" t="str">
        <f t="shared" si="8"/>
        <v>7-2010</v>
      </c>
      <c r="E142" s="25">
        <v>40379</v>
      </c>
      <c r="F142" s="31">
        <f>INDEX(GoldPrice!$B$2:$F$4016,MATCH(E142,GoldPrice!$B$2:$B$4016,0),5)</f>
        <v>-266930.25893025845</v>
      </c>
      <c r="G142" s="36">
        <f>INDEX(Daily!$B$2:$H$4016,MATCH(E142,Daily!$B$2:$B$4016,0),3)</f>
        <v>0.78999999999999204</v>
      </c>
      <c r="H142" s="36">
        <f>INDEX(Daily!$B$2:$H$4016,MATCH(E142,Daily!$B$2:$B$4016,0),5)</f>
        <v>-5</v>
      </c>
      <c r="I142" s="36">
        <f>INDEX(Daily!$B$2:$H$4016,MATCH(E142,Daily!$B$2:$B$4016,0),7)</f>
        <v>-0.27999999999997272</v>
      </c>
      <c r="J142" s="39">
        <f>INDEX(Monthly!$B$2:$K$187,MATCH(D142,Monthly!$B$2:$B$187,0),3)</f>
        <v>5.9999999999998943E-4</v>
      </c>
      <c r="K142" s="39">
        <f>INDEX(Monthly!$B$2:$K$187,MATCH(D142,Monthly!$B$2:$B$187,0),5)</f>
        <v>-23.550999999999988</v>
      </c>
      <c r="L142" s="39">
        <f>INDEX(Monthly!$B$2:$K$187,MATCH(D142,Monthly!$B$2:$B$187,0),7)</f>
        <v>-3.0000000000000027E-3</v>
      </c>
      <c r="M142" s="39">
        <f>INDEX(Monthly!$B$2:$K$187,MATCH(D142,Monthly!$B$2:$B$187,0),9)</f>
        <v>3.5766271433334009E-3</v>
      </c>
      <c r="N142" s="42">
        <f>INDEX(Quaterly!$B$2:$E$63,MATCH(B142,Quaterly!$B$2:$B$63,0),4)</f>
        <v>-3.9800000000000004</v>
      </c>
    </row>
    <row r="143" spans="1:14" x14ac:dyDescent="0.3">
      <c r="A143" s="23">
        <v>142</v>
      </c>
      <c r="B143" s="23" t="str">
        <f t="shared" si="6"/>
        <v>Q3-2010</v>
      </c>
      <c r="C143" s="24" t="str">
        <f t="shared" si="7"/>
        <v>Q3</v>
      </c>
      <c r="D143" s="23" t="str">
        <f t="shared" si="8"/>
        <v>7-2010</v>
      </c>
      <c r="E143" s="25">
        <v>40380</v>
      </c>
      <c r="F143" s="31">
        <f>INDEX(GoldPrice!$B$2:$F$4016,MATCH(E143,GoldPrice!$B$2:$B$4016,0),5)</f>
        <v>49548.667548667639</v>
      </c>
      <c r="G143" s="36">
        <f>INDEX(Daily!$B$2:$H$4016,MATCH(E143,Daily!$B$2:$B$4016,0),3)</f>
        <v>-1.0499999999999972</v>
      </c>
      <c r="H143" s="36">
        <f>INDEX(Daily!$B$2:$H$4016,MATCH(E143,Daily!$B$2:$B$4016,0),5)</f>
        <v>10</v>
      </c>
      <c r="I143" s="36">
        <f>INDEX(Daily!$B$2:$H$4016,MATCH(E143,Daily!$B$2:$B$4016,0),7)</f>
        <v>-1.160000000000025</v>
      </c>
      <c r="J143" s="39">
        <f>INDEX(Monthly!$B$2:$K$187,MATCH(D143,Monthly!$B$2:$B$187,0),3)</f>
        <v>5.9999999999998943E-4</v>
      </c>
      <c r="K143" s="39">
        <f>INDEX(Monthly!$B$2:$K$187,MATCH(D143,Monthly!$B$2:$B$187,0),5)</f>
        <v>-23.550999999999988</v>
      </c>
      <c r="L143" s="39">
        <f>INDEX(Monthly!$B$2:$K$187,MATCH(D143,Monthly!$B$2:$B$187,0),7)</f>
        <v>-3.0000000000000027E-3</v>
      </c>
      <c r="M143" s="39">
        <f>INDEX(Monthly!$B$2:$K$187,MATCH(D143,Monthly!$B$2:$B$187,0),9)</f>
        <v>3.5766271433334009E-3</v>
      </c>
      <c r="N143" s="42">
        <f>INDEX(Quaterly!$B$2:$E$63,MATCH(B143,Quaterly!$B$2:$B$63,0),4)</f>
        <v>-3.9800000000000004</v>
      </c>
    </row>
    <row r="144" spans="1:14" x14ac:dyDescent="0.3">
      <c r="A144" s="23">
        <v>143</v>
      </c>
      <c r="B144" s="23" t="str">
        <f t="shared" si="6"/>
        <v>Q3-2010</v>
      </c>
      <c r="C144" s="24" t="str">
        <f t="shared" si="7"/>
        <v>Q3</v>
      </c>
      <c r="D144" s="23" t="str">
        <f t="shared" si="8"/>
        <v>7-2010</v>
      </c>
      <c r="E144" s="25">
        <v>40381</v>
      </c>
      <c r="F144" s="31">
        <f>INDEX(GoldPrice!$B$2:$F$4016,MATCH(E144,GoldPrice!$B$2:$B$4016,0),5)</f>
        <v>-83588.357588358223</v>
      </c>
      <c r="G144" s="36">
        <f>INDEX(Daily!$B$2:$H$4016,MATCH(E144,Daily!$B$2:$B$4016,0),3)</f>
        <v>2.7400000000000091</v>
      </c>
      <c r="H144" s="36">
        <f>INDEX(Daily!$B$2:$H$4016,MATCH(E144,Daily!$B$2:$B$4016,0),5)</f>
        <v>-3</v>
      </c>
      <c r="I144" s="36">
        <f>INDEX(Daily!$B$2:$H$4016,MATCH(E144,Daily!$B$2:$B$4016,0),7)</f>
        <v>-5.1200000000000045</v>
      </c>
      <c r="J144" s="39">
        <f>INDEX(Monthly!$B$2:$K$187,MATCH(D144,Monthly!$B$2:$B$187,0),3)</f>
        <v>5.9999999999998943E-4</v>
      </c>
      <c r="K144" s="39">
        <f>INDEX(Monthly!$B$2:$K$187,MATCH(D144,Monthly!$B$2:$B$187,0),5)</f>
        <v>-23.550999999999988</v>
      </c>
      <c r="L144" s="39">
        <f>INDEX(Monthly!$B$2:$K$187,MATCH(D144,Monthly!$B$2:$B$187,0),7)</f>
        <v>-3.0000000000000027E-3</v>
      </c>
      <c r="M144" s="39">
        <f>INDEX(Monthly!$B$2:$K$187,MATCH(D144,Monthly!$B$2:$B$187,0),9)</f>
        <v>3.5766271433334009E-3</v>
      </c>
      <c r="N144" s="42">
        <f>INDEX(Quaterly!$B$2:$E$63,MATCH(B144,Quaterly!$B$2:$B$63,0),4)</f>
        <v>-3.9800000000000004</v>
      </c>
    </row>
    <row r="145" spans="1:14" x14ac:dyDescent="0.3">
      <c r="A145" s="23">
        <v>144</v>
      </c>
      <c r="B145" s="23" t="str">
        <f t="shared" si="6"/>
        <v>Q3-2010</v>
      </c>
      <c r="C145" s="24" t="str">
        <f t="shared" si="7"/>
        <v>Q3</v>
      </c>
      <c r="D145" s="23" t="str">
        <f t="shared" si="8"/>
        <v>7-2010</v>
      </c>
      <c r="E145" s="25">
        <v>40382</v>
      </c>
      <c r="F145" s="31">
        <f>INDEX(GoldPrice!$B$2:$F$4016,MATCH(E145,GoldPrice!$B$2:$B$4016,0),5)</f>
        <v>139888.11188811436</v>
      </c>
      <c r="G145" s="36">
        <f>INDEX(Daily!$B$2:$H$4016,MATCH(E145,Daily!$B$2:$B$4016,0),3)</f>
        <v>-0.32999999999999829</v>
      </c>
      <c r="H145" s="36">
        <f>INDEX(Daily!$B$2:$H$4016,MATCH(E145,Daily!$B$2:$B$4016,0),5)</f>
        <v>3</v>
      </c>
      <c r="I145" s="36">
        <f>INDEX(Daily!$B$2:$H$4016,MATCH(E145,Daily!$B$2:$B$4016,0),7)</f>
        <v>3.0000000000029559E-2</v>
      </c>
      <c r="J145" s="39">
        <f>INDEX(Monthly!$B$2:$K$187,MATCH(D145,Monthly!$B$2:$B$187,0),3)</f>
        <v>5.9999999999998943E-4</v>
      </c>
      <c r="K145" s="39">
        <f>INDEX(Monthly!$B$2:$K$187,MATCH(D145,Monthly!$B$2:$B$187,0),5)</f>
        <v>-23.550999999999988</v>
      </c>
      <c r="L145" s="39">
        <f>INDEX(Monthly!$B$2:$K$187,MATCH(D145,Monthly!$B$2:$B$187,0),7)</f>
        <v>-3.0000000000000027E-3</v>
      </c>
      <c r="M145" s="39">
        <f>INDEX(Monthly!$B$2:$K$187,MATCH(D145,Monthly!$B$2:$B$187,0),9)</f>
        <v>3.5766271433334009E-3</v>
      </c>
      <c r="N145" s="42">
        <f>INDEX(Quaterly!$B$2:$E$63,MATCH(B145,Quaterly!$B$2:$B$63,0),4)</f>
        <v>-3.9800000000000004</v>
      </c>
    </row>
    <row r="146" spans="1:14" x14ac:dyDescent="0.3">
      <c r="A146" s="23">
        <v>145</v>
      </c>
      <c r="B146" s="23" t="str">
        <f t="shared" si="6"/>
        <v>Q3-2010</v>
      </c>
      <c r="C146" s="24" t="str">
        <f t="shared" si="7"/>
        <v>Q3</v>
      </c>
      <c r="D146" s="23" t="str">
        <f t="shared" si="8"/>
        <v>7-2010</v>
      </c>
      <c r="E146" s="25">
        <v>40385</v>
      </c>
      <c r="F146" s="31">
        <f>INDEX(GoldPrice!$B$2:$F$4016,MATCH(E146,GoldPrice!$B$2:$B$4016,0),5)</f>
        <v>60531.468531467021</v>
      </c>
      <c r="G146" s="36">
        <f>INDEX(Daily!$B$2:$H$4016,MATCH(E146,Daily!$B$2:$B$4016,0),3)</f>
        <v>0.25</v>
      </c>
      <c r="H146" s="36">
        <f>INDEX(Daily!$B$2:$H$4016,MATCH(E146,Daily!$B$2:$B$4016,0),5)</f>
        <v>-3</v>
      </c>
      <c r="I146" s="36">
        <f>INDEX(Daily!$B$2:$H$4016,MATCH(E146,Daily!$B$2:$B$4016,0),7)</f>
        <v>-2.2099999999999795</v>
      </c>
      <c r="J146" s="39">
        <f>INDEX(Monthly!$B$2:$K$187,MATCH(D146,Monthly!$B$2:$B$187,0),3)</f>
        <v>5.9999999999998943E-4</v>
      </c>
      <c r="K146" s="39">
        <f>INDEX(Monthly!$B$2:$K$187,MATCH(D146,Monthly!$B$2:$B$187,0),5)</f>
        <v>-23.550999999999988</v>
      </c>
      <c r="L146" s="39">
        <f>INDEX(Monthly!$B$2:$K$187,MATCH(D146,Monthly!$B$2:$B$187,0),7)</f>
        <v>-3.0000000000000027E-3</v>
      </c>
      <c r="M146" s="39">
        <f>INDEX(Monthly!$B$2:$K$187,MATCH(D146,Monthly!$B$2:$B$187,0),9)</f>
        <v>3.5766271433334009E-3</v>
      </c>
      <c r="N146" s="42">
        <f>INDEX(Quaterly!$B$2:$E$63,MATCH(B146,Quaterly!$B$2:$B$63,0),4)</f>
        <v>-3.9800000000000004</v>
      </c>
    </row>
    <row r="147" spans="1:14" x14ac:dyDescent="0.3">
      <c r="A147" s="23">
        <v>146</v>
      </c>
      <c r="B147" s="23" t="str">
        <f t="shared" si="6"/>
        <v>Q3-2010</v>
      </c>
      <c r="C147" s="24" t="str">
        <f t="shared" si="7"/>
        <v>Q3</v>
      </c>
      <c r="D147" s="23" t="str">
        <f t="shared" si="8"/>
        <v>7-2010</v>
      </c>
      <c r="E147" s="25">
        <v>40386</v>
      </c>
      <c r="F147" s="31">
        <f>INDEX(GoldPrice!$B$2:$F$4016,MATCH(E147,GoldPrice!$B$2:$B$4016,0),5)</f>
        <v>322590.05859005824</v>
      </c>
      <c r="G147" s="36">
        <f>INDEX(Daily!$B$2:$H$4016,MATCH(E147,Daily!$B$2:$B$4016,0),3)</f>
        <v>-1.4700000000000131</v>
      </c>
      <c r="H147" s="36">
        <f>INDEX(Daily!$B$2:$H$4016,MATCH(E147,Daily!$B$2:$B$4016,0),5)</f>
        <v>-2</v>
      </c>
      <c r="I147" s="36">
        <f>INDEX(Daily!$B$2:$H$4016,MATCH(E147,Daily!$B$2:$B$4016,0),7)</f>
        <v>-0.43000000000000682</v>
      </c>
      <c r="J147" s="39">
        <f>INDEX(Monthly!$B$2:$K$187,MATCH(D147,Monthly!$B$2:$B$187,0),3)</f>
        <v>5.9999999999998943E-4</v>
      </c>
      <c r="K147" s="39">
        <f>INDEX(Monthly!$B$2:$K$187,MATCH(D147,Monthly!$B$2:$B$187,0),5)</f>
        <v>-23.550999999999988</v>
      </c>
      <c r="L147" s="39">
        <f>INDEX(Monthly!$B$2:$K$187,MATCH(D147,Monthly!$B$2:$B$187,0),7)</f>
        <v>-3.0000000000000027E-3</v>
      </c>
      <c r="M147" s="39">
        <f>INDEX(Monthly!$B$2:$K$187,MATCH(D147,Monthly!$B$2:$B$187,0),9)</f>
        <v>3.5766271433334009E-3</v>
      </c>
      <c r="N147" s="42">
        <f>INDEX(Quaterly!$B$2:$E$63,MATCH(B147,Quaterly!$B$2:$B$63,0),4)</f>
        <v>-3.9800000000000004</v>
      </c>
    </row>
    <row r="148" spans="1:14" x14ac:dyDescent="0.3">
      <c r="A148" s="23">
        <v>147</v>
      </c>
      <c r="B148" s="23" t="str">
        <f t="shared" si="6"/>
        <v>Q3-2010</v>
      </c>
      <c r="C148" s="24" t="str">
        <f t="shared" si="7"/>
        <v>Q3</v>
      </c>
      <c r="D148" s="23" t="str">
        <f t="shared" si="8"/>
        <v>7-2010</v>
      </c>
      <c r="E148" s="25">
        <v>40387</v>
      </c>
      <c r="F148" s="31">
        <f>INDEX(GoldPrice!$B$2:$F$4016,MATCH(E148,GoldPrice!$B$2:$B$4016,0),5)</f>
        <v>-274636.93063692935</v>
      </c>
      <c r="G148" s="36">
        <f>INDEX(Daily!$B$2:$H$4016,MATCH(E148,Daily!$B$2:$B$4016,0),3)</f>
        <v>-0.39999999999999147</v>
      </c>
      <c r="H148" s="36">
        <f>INDEX(Daily!$B$2:$H$4016,MATCH(E148,Daily!$B$2:$B$4016,0),5)</f>
        <v>0</v>
      </c>
      <c r="I148" s="36">
        <f>INDEX(Daily!$B$2:$H$4016,MATCH(E148,Daily!$B$2:$B$4016,0),7)</f>
        <v>-6.6700000000000159</v>
      </c>
      <c r="J148" s="39">
        <f>INDEX(Monthly!$B$2:$K$187,MATCH(D148,Monthly!$B$2:$B$187,0),3)</f>
        <v>5.9999999999998943E-4</v>
      </c>
      <c r="K148" s="39">
        <f>INDEX(Monthly!$B$2:$K$187,MATCH(D148,Monthly!$B$2:$B$187,0),5)</f>
        <v>-23.550999999999988</v>
      </c>
      <c r="L148" s="39">
        <f>INDEX(Monthly!$B$2:$K$187,MATCH(D148,Monthly!$B$2:$B$187,0),7)</f>
        <v>-3.0000000000000027E-3</v>
      </c>
      <c r="M148" s="39">
        <f>INDEX(Monthly!$B$2:$K$187,MATCH(D148,Monthly!$B$2:$B$187,0),9)</f>
        <v>3.5766271433334009E-3</v>
      </c>
      <c r="N148" s="42">
        <f>INDEX(Quaterly!$B$2:$E$63,MATCH(B148,Quaterly!$B$2:$B$63,0),4)</f>
        <v>-3.9800000000000004</v>
      </c>
    </row>
    <row r="149" spans="1:14" x14ac:dyDescent="0.3">
      <c r="A149" s="23">
        <v>148</v>
      </c>
      <c r="B149" s="23" t="str">
        <f t="shared" si="6"/>
        <v>Q3-2010</v>
      </c>
      <c r="C149" s="24" t="str">
        <f t="shared" si="7"/>
        <v>Q3</v>
      </c>
      <c r="D149" s="23" t="str">
        <f t="shared" si="8"/>
        <v>7-2010</v>
      </c>
      <c r="E149" s="25">
        <v>40388</v>
      </c>
      <c r="F149" s="31">
        <f>INDEX(GoldPrice!$B$2:$F$4016,MATCH(E149,GoldPrice!$B$2:$B$4016,0),5)</f>
        <v>-150123.98412398435</v>
      </c>
      <c r="G149" s="36">
        <f>INDEX(Daily!$B$2:$H$4016,MATCH(E149,Daily!$B$2:$B$4016,0),3)</f>
        <v>1.2399999999999949</v>
      </c>
      <c r="H149" s="36">
        <f>INDEX(Daily!$B$2:$H$4016,MATCH(E149,Daily!$B$2:$B$4016,0),5)</f>
        <v>-40</v>
      </c>
      <c r="I149" s="36">
        <f>INDEX(Daily!$B$2:$H$4016,MATCH(E149,Daily!$B$2:$B$4016,0),7)</f>
        <v>0.11000000000001364</v>
      </c>
      <c r="J149" s="39">
        <f>INDEX(Monthly!$B$2:$K$187,MATCH(D149,Monthly!$B$2:$B$187,0),3)</f>
        <v>5.9999999999998943E-4</v>
      </c>
      <c r="K149" s="39">
        <f>INDEX(Monthly!$B$2:$K$187,MATCH(D149,Monthly!$B$2:$B$187,0),5)</f>
        <v>-23.550999999999988</v>
      </c>
      <c r="L149" s="39">
        <f>INDEX(Monthly!$B$2:$K$187,MATCH(D149,Monthly!$B$2:$B$187,0),7)</f>
        <v>-3.0000000000000027E-3</v>
      </c>
      <c r="M149" s="39">
        <f>INDEX(Monthly!$B$2:$K$187,MATCH(D149,Monthly!$B$2:$B$187,0),9)</f>
        <v>3.5766271433334009E-3</v>
      </c>
      <c r="N149" s="42">
        <f>INDEX(Quaterly!$B$2:$E$63,MATCH(B149,Quaterly!$B$2:$B$63,0),4)</f>
        <v>-3.9800000000000004</v>
      </c>
    </row>
    <row r="150" spans="1:14" x14ac:dyDescent="0.3">
      <c r="A150" s="23">
        <v>149</v>
      </c>
      <c r="B150" s="23" t="str">
        <f t="shared" si="6"/>
        <v>Q3-2010</v>
      </c>
      <c r="C150" s="24" t="str">
        <f t="shared" si="7"/>
        <v>Q3</v>
      </c>
      <c r="D150" s="23" t="str">
        <f t="shared" si="8"/>
        <v>7-2010</v>
      </c>
      <c r="E150" s="25">
        <v>40389</v>
      </c>
      <c r="F150" s="31">
        <f>INDEX(GoldPrice!$B$2:$F$4016,MATCH(E150,GoldPrice!$B$2:$B$4016,0),5)</f>
        <v>-201544.13154413179</v>
      </c>
      <c r="G150" s="36">
        <f>INDEX(Daily!$B$2:$H$4016,MATCH(E150,Daily!$B$2:$B$4016,0),3)</f>
        <v>0.54999999999999716</v>
      </c>
      <c r="H150" s="36">
        <f>INDEX(Daily!$B$2:$H$4016,MATCH(E150,Daily!$B$2:$B$4016,0),5)</f>
        <v>0</v>
      </c>
      <c r="I150" s="36">
        <f>INDEX(Daily!$B$2:$H$4016,MATCH(E150,Daily!$B$2:$B$4016,0),7)</f>
        <v>2.8000000000000114</v>
      </c>
      <c r="J150" s="39">
        <f>INDEX(Monthly!$B$2:$K$187,MATCH(D150,Monthly!$B$2:$B$187,0),3)</f>
        <v>5.9999999999998943E-4</v>
      </c>
      <c r="K150" s="39">
        <f>INDEX(Monthly!$B$2:$K$187,MATCH(D150,Monthly!$B$2:$B$187,0),5)</f>
        <v>-23.550999999999988</v>
      </c>
      <c r="L150" s="39">
        <f>INDEX(Monthly!$B$2:$K$187,MATCH(D150,Monthly!$B$2:$B$187,0),7)</f>
        <v>-3.0000000000000027E-3</v>
      </c>
      <c r="M150" s="39">
        <f>INDEX(Monthly!$B$2:$K$187,MATCH(D150,Monthly!$B$2:$B$187,0),9)</f>
        <v>3.5766271433334009E-3</v>
      </c>
      <c r="N150" s="42">
        <f>INDEX(Quaterly!$B$2:$E$63,MATCH(B150,Quaterly!$B$2:$B$63,0),4)</f>
        <v>-3.9800000000000004</v>
      </c>
    </row>
    <row r="151" spans="1:14" x14ac:dyDescent="0.3">
      <c r="A151" s="23">
        <v>150</v>
      </c>
      <c r="B151" s="23" t="str">
        <f t="shared" si="6"/>
        <v>Q3-2010</v>
      </c>
      <c r="C151" s="24" t="str">
        <f t="shared" si="7"/>
        <v>Q3</v>
      </c>
      <c r="D151" s="23" t="str">
        <f t="shared" si="8"/>
        <v>8-2010</v>
      </c>
      <c r="E151" s="25">
        <v>40392</v>
      </c>
      <c r="F151" s="31">
        <f>INDEX(GoldPrice!$B$2:$F$4016,MATCH(E151,GoldPrice!$B$2:$B$4016,0),5)</f>
        <v>95516.915516916662</v>
      </c>
      <c r="G151" s="36">
        <f>INDEX(Daily!$B$2:$H$4016,MATCH(E151,Daily!$B$2:$B$4016,0),3)</f>
        <v>2.4000000000000057</v>
      </c>
      <c r="H151" s="36">
        <f>INDEX(Daily!$B$2:$H$4016,MATCH(E151,Daily!$B$2:$B$4016,0),5)</f>
        <v>0</v>
      </c>
      <c r="I151" s="36">
        <f>INDEX(Daily!$B$2:$H$4016,MATCH(E151,Daily!$B$2:$B$4016,0),7)</f>
        <v>-2.3000000000000114</v>
      </c>
      <c r="J151" s="39">
        <f>INDEX(Monthly!$B$2:$K$187,MATCH(D151,Monthly!$B$2:$B$187,0),3)</f>
        <v>2.5000000000000022E-3</v>
      </c>
      <c r="K151" s="39">
        <f>INDEX(Monthly!$B$2:$K$187,MATCH(D151,Monthly!$B$2:$B$187,0),5)</f>
        <v>22.964999999999975</v>
      </c>
      <c r="L151" s="39">
        <f>INDEX(Monthly!$B$2:$K$187,MATCH(D151,Monthly!$B$2:$B$187,0),7)</f>
        <v>0</v>
      </c>
      <c r="M151" s="39">
        <f>INDEX(Monthly!$B$2:$K$187,MATCH(D151,Monthly!$B$2:$B$187,0),9)</f>
        <v>1.675142858570404E-2</v>
      </c>
      <c r="N151" s="42">
        <f>INDEX(Quaterly!$B$2:$E$63,MATCH(B151,Quaterly!$B$2:$B$63,0),4)</f>
        <v>-3.9800000000000004</v>
      </c>
    </row>
    <row r="152" spans="1:14" x14ac:dyDescent="0.3">
      <c r="A152" s="23">
        <v>151</v>
      </c>
      <c r="B152" s="23" t="str">
        <f t="shared" si="6"/>
        <v>Q3-2010</v>
      </c>
      <c r="C152" s="24" t="str">
        <f t="shared" si="7"/>
        <v>Q3</v>
      </c>
      <c r="D152" s="23" t="str">
        <f t="shared" si="8"/>
        <v>8-2010</v>
      </c>
      <c r="E152" s="25">
        <v>40393</v>
      </c>
      <c r="F152" s="31">
        <f>INDEX(GoldPrice!$B$2:$F$4016,MATCH(E152,GoldPrice!$B$2:$B$4016,0),5)</f>
        <v>-142404.838404838</v>
      </c>
      <c r="G152" s="36">
        <f>INDEX(Daily!$B$2:$H$4016,MATCH(E152,Daily!$B$2:$B$4016,0),3)</f>
        <v>1.269999999999996</v>
      </c>
      <c r="H152" s="36">
        <f>INDEX(Daily!$B$2:$H$4016,MATCH(E152,Daily!$B$2:$B$4016,0),5)</f>
        <v>130</v>
      </c>
      <c r="I152" s="36">
        <f>INDEX(Daily!$B$2:$H$4016,MATCH(E152,Daily!$B$2:$B$4016,0),7)</f>
        <v>0.28999999999996362</v>
      </c>
      <c r="J152" s="39">
        <f>INDEX(Monthly!$B$2:$K$187,MATCH(D152,Monthly!$B$2:$B$187,0),3)</f>
        <v>2.5000000000000022E-3</v>
      </c>
      <c r="K152" s="39">
        <f>INDEX(Monthly!$B$2:$K$187,MATCH(D152,Monthly!$B$2:$B$187,0),5)</f>
        <v>22.964999999999975</v>
      </c>
      <c r="L152" s="39">
        <f>INDEX(Monthly!$B$2:$K$187,MATCH(D152,Monthly!$B$2:$B$187,0),7)</f>
        <v>0</v>
      </c>
      <c r="M152" s="39">
        <f>INDEX(Monthly!$B$2:$K$187,MATCH(D152,Monthly!$B$2:$B$187,0),9)</f>
        <v>1.675142858570404E-2</v>
      </c>
      <c r="N152" s="42">
        <f>INDEX(Quaterly!$B$2:$E$63,MATCH(B152,Quaterly!$B$2:$B$63,0),4)</f>
        <v>-3.9800000000000004</v>
      </c>
    </row>
    <row r="153" spans="1:14" x14ac:dyDescent="0.3">
      <c r="A153" s="23">
        <v>152</v>
      </c>
      <c r="B153" s="23" t="str">
        <f t="shared" si="6"/>
        <v>Q3-2010</v>
      </c>
      <c r="C153" s="24" t="str">
        <f t="shared" si="7"/>
        <v>Q3</v>
      </c>
      <c r="D153" s="23" t="str">
        <f t="shared" si="8"/>
        <v>8-2010</v>
      </c>
      <c r="E153" s="25">
        <v>40394</v>
      </c>
      <c r="F153" s="31">
        <f>INDEX(GoldPrice!$B$2:$F$4016,MATCH(E153,GoldPrice!$B$2:$B$4016,0),5)</f>
        <v>77968.625968623906</v>
      </c>
      <c r="G153" s="36">
        <f>INDEX(Daily!$B$2:$H$4016,MATCH(E153,Daily!$B$2:$B$4016,0),3)</f>
        <v>-3.0000000000001137E-2</v>
      </c>
      <c r="H153" s="36">
        <f>INDEX(Daily!$B$2:$H$4016,MATCH(E153,Daily!$B$2:$B$4016,0),5)</f>
        <v>-90</v>
      </c>
      <c r="I153" s="36">
        <f>INDEX(Daily!$B$2:$H$4016,MATCH(E153,Daily!$B$2:$B$4016,0),7)</f>
        <v>-5.1899999999999977</v>
      </c>
      <c r="J153" s="39">
        <f>INDEX(Monthly!$B$2:$K$187,MATCH(D153,Monthly!$B$2:$B$187,0),3)</f>
        <v>2.5000000000000022E-3</v>
      </c>
      <c r="K153" s="39">
        <f>INDEX(Monthly!$B$2:$K$187,MATCH(D153,Monthly!$B$2:$B$187,0),5)</f>
        <v>22.964999999999975</v>
      </c>
      <c r="L153" s="39">
        <f>INDEX(Monthly!$B$2:$K$187,MATCH(D153,Monthly!$B$2:$B$187,0),7)</f>
        <v>0</v>
      </c>
      <c r="M153" s="39">
        <f>INDEX(Monthly!$B$2:$K$187,MATCH(D153,Monthly!$B$2:$B$187,0),9)</f>
        <v>1.675142858570404E-2</v>
      </c>
      <c r="N153" s="42">
        <f>INDEX(Quaterly!$B$2:$E$63,MATCH(B153,Quaterly!$B$2:$B$63,0),4)</f>
        <v>-3.9800000000000004</v>
      </c>
    </row>
    <row r="154" spans="1:14" x14ac:dyDescent="0.3">
      <c r="A154" s="23">
        <v>153</v>
      </c>
      <c r="B154" s="23" t="str">
        <f t="shared" si="6"/>
        <v>Q3-2010</v>
      </c>
      <c r="C154" s="24" t="str">
        <f t="shared" si="7"/>
        <v>Q3</v>
      </c>
      <c r="D154" s="23" t="str">
        <f t="shared" si="8"/>
        <v>8-2010</v>
      </c>
      <c r="E154" s="25">
        <v>40395</v>
      </c>
      <c r="F154" s="31">
        <f>INDEX(GoldPrice!$B$2:$F$4016,MATCH(E154,GoldPrice!$B$2:$B$4016,0),5)</f>
        <v>-41969.759969759732</v>
      </c>
      <c r="G154" s="36">
        <f>INDEX(Daily!$B$2:$H$4016,MATCH(E154,Daily!$B$2:$B$4016,0),3)</f>
        <v>-0.48999999999999488</v>
      </c>
      <c r="H154" s="36">
        <f>INDEX(Daily!$B$2:$H$4016,MATCH(E154,Daily!$B$2:$B$4016,0),5)</f>
        <v>90</v>
      </c>
      <c r="I154" s="36">
        <f>INDEX(Daily!$B$2:$H$4016,MATCH(E154,Daily!$B$2:$B$4016,0),7)</f>
        <v>-0.5</v>
      </c>
      <c r="J154" s="39">
        <f>INDEX(Monthly!$B$2:$K$187,MATCH(D154,Monthly!$B$2:$B$187,0),3)</f>
        <v>2.5000000000000022E-3</v>
      </c>
      <c r="K154" s="39">
        <f>INDEX(Monthly!$B$2:$K$187,MATCH(D154,Monthly!$B$2:$B$187,0),5)</f>
        <v>22.964999999999975</v>
      </c>
      <c r="L154" s="39">
        <f>INDEX(Monthly!$B$2:$K$187,MATCH(D154,Monthly!$B$2:$B$187,0),7)</f>
        <v>0</v>
      </c>
      <c r="M154" s="39">
        <f>INDEX(Monthly!$B$2:$K$187,MATCH(D154,Monthly!$B$2:$B$187,0),9)</f>
        <v>1.675142858570404E-2</v>
      </c>
      <c r="N154" s="42">
        <f>INDEX(Quaterly!$B$2:$E$63,MATCH(B154,Quaterly!$B$2:$B$63,0),4)</f>
        <v>-3.9800000000000004</v>
      </c>
    </row>
    <row r="155" spans="1:14" x14ac:dyDescent="0.3">
      <c r="A155" s="23">
        <v>154</v>
      </c>
      <c r="B155" s="23" t="str">
        <f t="shared" si="6"/>
        <v>Q3-2010</v>
      </c>
      <c r="C155" s="24" t="str">
        <f t="shared" si="7"/>
        <v>Q3</v>
      </c>
      <c r="D155" s="23" t="str">
        <f t="shared" si="8"/>
        <v>8-2010</v>
      </c>
      <c r="E155" s="25">
        <v>40396</v>
      </c>
      <c r="F155" s="31">
        <f>INDEX(GoldPrice!$B$2:$F$4016,MATCH(E155,GoldPrice!$B$2:$B$4016,0),5)</f>
        <v>1978.8319788314402</v>
      </c>
      <c r="G155" s="36">
        <f>INDEX(Daily!$B$2:$H$4016,MATCH(E155,Daily!$B$2:$B$4016,0),3)</f>
        <v>-1.3299999999999983</v>
      </c>
      <c r="H155" s="36">
        <f>INDEX(Daily!$B$2:$H$4016,MATCH(E155,Daily!$B$2:$B$4016,0),5)</f>
        <v>-90</v>
      </c>
      <c r="I155" s="36">
        <f>INDEX(Daily!$B$2:$H$4016,MATCH(E155,Daily!$B$2:$B$4016,0),7)</f>
        <v>-3.3899999999999864</v>
      </c>
      <c r="J155" s="39">
        <f>INDEX(Monthly!$B$2:$K$187,MATCH(D155,Monthly!$B$2:$B$187,0),3)</f>
        <v>2.5000000000000022E-3</v>
      </c>
      <c r="K155" s="39">
        <f>INDEX(Monthly!$B$2:$K$187,MATCH(D155,Monthly!$B$2:$B$187,0),5)</f>
        <v>22.964999999999975</v>
      </c>
      <c r="L155" s="39">
        <f>INDEX(Monthly!$B$2:$K$187,MATCH(D155,Monthly!$B$2:$B$187,0),7)</f>
        <v>0</v>
      </c>
      <c r="M155" s="39">
        <f>INDEX(Monthly!$B$2:$K$187,MATCH(D155,Monthly!$B$2:$B$187,0),9)</f>
        <v>1.675142858570404E-2</v>
      </c>
      <c r="N155" s="42">
        <f>INDEX(Quaterly!$B$2:$E$63,MATCH(B155,Quaterly!$B$2:$B$63,0),4)</f>
        <v>-3.9800000000000004</v>
      </c>
    </row>
    <row r="156" spans="1:14" x14ac:dyDescent="0.3">
      <c r="A156" s="23">
        <v>155</v>
      </c>
      <c r="B156" s="23" t="str">
        <f t="shared" si="6"/>
        <v>Q3-2010</v>
      </c>
      <c r="C156" s="24" t="str">
        <f t="shared" si="7"/>
        <v>Q3</v>
      </c>
      <c r="D156" s="23" t="str">
        <f t="shared" si="8"/>
        <v>8-2010</v>
      </c>
      <c r="E156" s="25">
        <v>40399</v>
      </c>
      <c r="F156" s="31">
        <f>INDEX(GoldPrice!$B$2:$F$4016,MATCH(E156,GoldPrice!$B$2:$B$4016,0),5)</f>
        <v>178966.54696654901</v>
      </c>
      <c r="G156" s="36">
        <f>INDEX(Daily!$B$2:$H$4016,MATCH(E156,Daily!$B$2:$B$4016,0),3)</f>
        <v>0.78999999999999204</v>
      </c>
      <c r="H156" s="36">
        <f>INDEX(Daily!$B$2:$H$4016,MATCH(E156,Daily!$B$2:$B$4016,0),5)</f>
        <v>0</v>
      </c>
      <c r="I156" s="36">
        <f>INDEX(Daily!$B$2:$H$4016,MATCH(E156,Daily!$B$2:$B$4016,0),7)</f>
        <v>-10.079999999999984</v>
      </c>
      <c r="J156" s="39">
        <f>INDEX(Monthly!$B$2:$K$187,MATCH(D156,Monthly!$B$2:$B$187,0),3)</f>
        <v>2.5000000000000022E-3</v>
      </c>
      <c r="K156" s="39">
        <f>INDEX(Monthly!$B$2:$K$187,MATCH(D156,Monthly!$B$2:$B$187,0),5)</f>
        <v>22.964999999999975</v>
      </c>
      <c r="L156" s="39">
        <f>INDEX(Monthly!$B$2:$K$187,MATCH(D156,Monthly!$B$2:$B$187,0),7)</f>
        <v>0</v>
      </c>
      <c r="M156" s="39">
        <f>INDEX(Monthly!$B$2:$K$187,MATCH(D156,Monthly!$B$2:$B$187,0),9)</f>
        <v>1.675142858570404E-2</v>
      </c>
      <c r="N156" s="42">
        <f>INDEX(Quaterly!$B$2:$E$63,MATCH(B156,Quaterly!$B$2:$B$63,0),4)</f>
        <v>-3.9800000000000004</v>
      </c>
    </row>
    <row r="157" spans="1:14" x14ac:dyDescent="0.3">
      <c r="A157" s="23">
        <v>156</v>
      </c>
      <c r="B157" s="23" t="str">
        <f t="shared" si="6"/>
        <v>Q3-2010</v>
      </c>
      <c r="C157" s="24" t="str">
        <f t="shared" si="7"/>
        <v>Q3</v>
      </c>
      <c r="D157" s="23" t="str">
        <f t="shared" si="8"/>
        <v>8-2010</v>
      </c>
      <c r="E157" s="25">
        <v>40400</v>
      </c>
      <c r="F157" s="31">
        <f>INDEX(GoldPrice!$B$2:$F$4016,MATCH(E157,GoldPrice!$B$2:$B$4016,0),5)</f>
        <v>-54531.846531849355</v>
      </c>
      <c r="G157" s="36">
        <f>INDEX(Daily!$B$2:$H$4016,MATCH(E157,Daily!$B$2:$B$4016,0),3)</f>
        <v>-1.2199999999999989</v>
      </c>
      <c r="H157" s="36">
        <f>INDEX(Daily!$B$2:$H$4016,MATCH(E157,Daily!$B$2:$B$4016,0),5)</f>
        <v>110</v>
      </c>
      <c r="I157" s="36">
        <f>INDEX(Daily!$B$2:$H$4016,MATCH(E157,Daily!$B$2:$B$4016,0),7)</f>
        <v>-11.069999999999993</v>
      </c>
      <c r="J157" s="39">
        <f>INDEX(Monthly!$B$2:$K$187,MATCH(D157,Monthly!$B$2:$B$187,0),3)</f>
        <v>2.5000000000000022E-3</v>
      </c>
      <c r="K157" s="39">
        <f>INDEX(Monthly!$B$2:$K$187,MATCH(D157,Monthly!$B$2:$B$187,0),5)</f>
        <v>22.964999999999975</v>
      </c>
      <c r="L157" s="39">
        <f>INDEX(Monthly!$B$2:$K$187,MATCH(D157,Monthly!$B$2:$B$187,0),7)</f>
        <v>0</v>
      </c>
      <c r="M157" s="39">
        <f>INDEX(Monthly!$B$2:$K$187,MATCH(D157,Monthly!$B$2:$B$187,0),9)</f>
        <v>1.675142858570404E-2</v>
      </c>
      <c r="N157" s="42">
        <f>INDEX(Quaterly!$B$2:$E$63,MATCH(B157,Quaterly!$B$2:$B$63,0),4)</f>
        <v>-3.9800000000000004</v>
      </c>
    </row>
    <row r="158" spans="1:14" x14ac:dyDescent="0.3">
      <c r="A158" s="23">
        <v>157</v>
      </c>
      <c r="B158" s="23" t="str">
        <f t="shared" si="6"/>
        <v>Q3-2010</v>
      </c>
      <c r="C158" s="24" t="str">
        <f t="shared" si="7"/>
        <v>Q3</v>
      </c>
      <c r="D158" s="23" t="str">
        <f t="shared" si="8"/>
        <v>8-2010</v>
      </c>
      <c r="E158" s="25">
        <v>40401</v>
      </c>
      <c r="F158" s="31">
        <f>INDEX(GoldPrice!$B$2:$F$4016,MATCH(E158,GoldPrice!$B$2:$B$4016,0),5)</f>
        <v>30714.42071442306</v>
      </c>
      <c r="G158" s="36">
        <f>INDEX(Daily!$B$2:$H$4016,MATCH(E158,Daily!$B$2:$B$4016,0),3)</f>
        <v>-2.1499999999999915</v>
      </c>
      <c r="H158" s="36">
        <f>INDEX(Daily!$B$2:$H$4016,MATCH(E158,Daily!$B$2:$B$4016,0),5)</f>
        <v>-110</v>
      </c>
      <c r="I158" s="36">
        <f>INDEX(Daily!$B$2:$H$4016,MATCH(E158,Daily!$B$2:$B$4016,0),7)</f>
        <v>1.4499999999999886</v>
      </c>
      <c r="J158" s="39">
        <f>INDEX(Monthly!$B$2:$K$187,MATCH(D158,Monthly!$B$2:$B$187,0),3)</f>
        <v>2.5000000000000022E-3</v>
      </c>
      <c r="K158" s="39">
        <f>INDEX(Monthly!$B$2:$K$187,MATCH(D158,Monthly!$B$2:$B$187,0),5)</f>
        <v>22.964999999999975</v>
      </c>
      <c r="L158" s="39">
        <f>INDEX(Monthly!$B$2:$K$187,MATCH(D158,Monthly!$B$2:$B$187,0),7)</f>
        <v>0</v>
      </c>
      <c r="M158" s="39">
        <f>INDEX(Monthly!$B$2:$K$187,MATCH(D158,Monthly!$B$2:$B$187,0),9)</f>
        <v>1.675142858570404E-2</v>
      </c>
      <c r="N158" s="42">
        <f>INDEX(Quaterly!$B$2:$E$63,MATCH(B158,Quaterly!$B$2:$B$63,0),4)</f>
        <v>-3.9800000000000004</v>
      </c>
    </row>
    <row r="159" spans="1:14" x14ac:dyDescent="0.3">
      <c r="A159" s="23">
        <v>158</v>
      </c>
      <c r="B159" s="23" t="str">
        <f t="shared" si="6"/>
        <v>Q3-2010</v>
      </c>
      <c r="C159" s="24" t="str">
        <f t="shared" si="7"/>
        <v>Q3</v>
      </c>
      <c r="D159" s="23" t="str">
        <f t="shared" si="8"/>
        <v>8-2010</v>
      </c>
      <c r="E159" s="25">
        <v>40402</v>
      </c>
      <c r="F159" s="31">
        <f>INDEX(GoldPrice!$B$2:$F$4016,MATCH(E159,GoldPrice!$B$2:$B$4016,0),5)</f>
        <v>622978.34057833999</v>
      </c>
      <c r="G159" s="36">
        <f>INDEX(Daily!$B$2:$H$4016,MATCH(E159,Daily!$B$2:$B$4016,0),3)</f>
        <v>-2.4099999999999966</v>
      </c>
      <c r="H159" s="36">
        <f>INDEX(Daily!$B$2:$H$4016,MATCH(E159,Daily!$B$2:$B$4016,0),5)</f>
        <v>8</v>
      </c>
      <c r="I159" s="36">
        <f>INDEX(Daily!$B$2:$H$4016,MATCH(E159,Daily!$B$2:$B$4016,0),7)</f>
        <v>-14.720000000000027</v>
      </c>
      <c r="J159" s="39">
        <f>INDEX(Monthly!$B$2:$K$187,MATCH(D159,Monthly!$B$2:$B$187,0),3)</f>
        <v>2.5000000000000022E-3</v>
      </c>
      <c r="K159" s="39">
        <f>INDEX(Monthly!$B$2:$K$187,MATCH(D159,Monthly!$B$2:$B$187,0),5)</f>
        <v>22.964999999999975</v>
      </c>
      <c r="L159" s="39">
        <f>INDEX(Monthly!$B$2:$K$187,MATCH(D159,Monthly!$B$2:$B$187,0),7)</f>
        <v>0</v>
      </c>
      <c r="M159" s="39">
        <f>INDEX(Monthly!$B$2:$K$187,MATCH(D159,Monthly!$B$2:$B$187,0),9)</f>
        <v>1.675142858570404E-2</v>
      </c>
      <c r="N159" s="42">
        <f>INDEX(Quaterly!$B$2:$E$63,MATCH(B159,Quaterly!$B$2:$B$63,0),4)</f>
        <v>-3.9800000000000004</v>
      </c>
    </row>
    <row r="160" spans="1:14" x14ac:dyDescent="0.3">
      <c r="A160" s="23">
        <v>159</v>
      </c>
      <c r="B160" s="23" t="str">
        <f t="shared" si="6"/>
        <v>Q3-2010</v>
      </c>
      <c r="C160" s="24" t="str">
        <f t="shared" si="7"/>
        <v>Q3</v>
      </c>
      <c r="D160" s="23" t="str">
        <f t="shared" si="8"/>
        <v>8-2010</v>
      </c>
      <c r="E160" s="25">
        <v>40403</v>
      </c>
      <c r="F160" s="31">
        <f>INDEX(GoldPrice!$B$2:$F$4016,MATCH(E160,GoldPrice!$B$2:$B$4016,0),5)</f>
        <v>-913496.57909657806</v>
      </c>
      <c r="G160" s="36">
        <f>INDEX(Daily!$B$2:$H$4016,MATCH(E160,Daily!$B$2:$B$4016,0),3)</f>
        <v>-0.29000000000000625</v>
      </c>
      <c r="H160" s="36">
        <f>INDEX(Daily!$B$2:$H$4016,MATCH(E160,Daily!$B$2:$B$4016,0),5)</f>
        <v>122</v>
      </c>
      <c r="I160" s="36">
        <f>INDEX(Daily!$B$2:$H$4016,MATCH(E160,Daily!$B$2:$B$4016,0),7)</f>
        <v>4.3300000000000409</v>
      </c>
      <c r="J160" s="39">
        <f>INDEX(Monthly!$B$2:$K$187,MATCH(D160,Monthly!$B$2:$B$187,0),3)</f>
        <v>2.5000000000000022E-3</v>
      </c>
      <c r="K160" s="39">
        <f>INDEX(Monthly!$B$2:$K$187,MATCH(D160,Monthly!$B$2:$B$187,0),5)</f>
        <v>22.964999999999975</v>
      </c>
      <c r="L160" s="39">
        <f>INDEX(Monthly!$B$2:$K$187,MATCH(D160,Monthly!$B$2:$B$187,0),7)</f>
        <v>0</v>
      </c>
      <c r="M160" s="39">
        <f>INDEX(Monthly!$B$2:$K$187,MATCH(D160,Monthly!$B$2:$B$187,0),9)</f>
        <v>1.675142858570404E-2</v>
      </c>
      <c r="N160" s="42">
        <f>INDEX(Quaterly!$B$2:$E$63,MATCH(B160,Quaterly!$B$2:$B$63,0),4)</f>
        <v>-3.9800000000000004</v>
      </c>
    </row>
    <row r="161" spans="1:14" x14ac:dyDescent="0.3">
      <c r="A161" s="23">
        <v>160</v>
      </c>
      <c r="B161" s="23" t="str">
        <f t="shared" si="6"/>
        <v>Q3-2010</v>
      </c>
      <c r="C161" s="24" t="str">
        <f t="shared" si="7"/>
        <v>Q3</v>
      </c>
      <c r="D161" s="23" t="str">
        <f t="shared" si="8"/>
        <v>8-2010</v>
      </c>
      <c r="E161" s="25">
        <v>40406</v>
      </c>
      <c r="F161" s="31">
        <f>INDEX(GoldPrice!$B$2:$F$4016,MATCH(E161,GoldPrice!$B$2:$B$4016,0),5)</f>
        <v>109.99810999631882</v>
      </c>
      <c r="G161" s="36">
        <f>INDEX(Daily!$B$2:$H$4016,MATCH(E161,Daily!$B$2:$B$4016,0),3)</f>
        <v>-0.21999999999999886</v>
      </c>
      <c r="H161" s="36">
        <f>INDEX(Daily!$B$2:$H$4016,MATCH(E161,Daily!$B$2:$B$4016,0),5)</f>
        <v>-140</v>
      </c>
      <c r="I161" s="36">
        <f>INDEX(Daily!$B$2:$H$4016,MATCH(E161,Daily!$B$2:$B$4016,0),7)</f>
        <v>12.029999999999973</v>
      </c>
      <c r="J161" s="39">
        <f>INDEX(Monthly!$B$2:$K$187,MATCH(D161,Monthly!$B$2:$B$187,0),3)</f>
        <v>2.5000000000000022E-3</v>
      </c>
      <c r="K161" s="39">
        <f>INDEX(Monthly!$B$2:$K$187,MATCH(D161,Monthly!$B$2:$B$187,0),5)</f>
        <v>22.964999999999975</v>
      </c>
      <c r="L161" s="39">
        <f>INDEX(Monthly!$B$2:$K$187,MATCH(D161,Monthly!$B$2:$B$187,0),7)</f>
        <v>0</v>
      </c>
      <c r="M161" s="39">
        <f>INDEX(Monthly!$B$2:$K$187,MATCH(D161,Monthly!$B$2:$B$187,0),9)</f>
        <v>1.675142858570404E-2</v>
      </c>
      <c r="N161" s="42">
        <f>INDEX(Quaterly!$B$2:$E$63,MATCH(B161,Quaterly!$B$2:$B$63,0),4)</f>
        <v>-3.9800000000000004</v>
      </c>
    </row>
    <row r="162" spans="1:14" x14ac:dyDescent="0.3">
      <c r="A162" s="23">
        <v>161</v>
      </c>
      <c r="B162" s="23" t="str">
        <f t="shared" si="6"/>
        <v>Q3-2010</v>
      </c>
      <c r="C162" s="24" t="str">
        <f t="shared" si="7"/>
        <v>Q3</v>
      </c>
      <c r="D162" s="23" t="str">
        <f t="shared" si="8"/>
        <v>8-2010</v>
      </c>
      <c r="E162" s="25">
        <v>40407</v>
      </c>
      <c r="F162" s="31">
        <f>INDEX(GoldPrice!$B$2:$F$4016,MATCH(E162,GoldPrice!$B$2:$B$4016,0),5)</f>
        <v>153016.97221697494</v>
      </c>
      <c r="G162" s="36">
        <f>INDEX(Daily!$B$2:$H$4016,MATCH(E162,Daily!$B$2:$B$4016,0),3)</f>
        <v>0.59000000000000341</v>
      </c>
      <c r="H162" s="36">
        <f>INDEX(Daily!$B$2:$H$4016,MATCH(E162,Daily!$B$2:$B$4016,0),5)</f>
        <v>18</v>
      </c>
      <c r="I162" s="36">
        <f>INDEX(Daily!$B$2:$H$4016,MATCH(E162,Daily!$B$2:$B$4016,0),7)</f>
        <v>-1.2400000000000091</v>
      </c>
      <c r="J162" s="39">
        <f>INDEX(Monthly!$B$2:$K$187,MATCH(D162,Monthly!$B$2:$B$187,0),3)</f>
        <v>2.5000000000000022E-3</v>
      </c>
      <c r="K162" s="39">
        <f>INDEX(Monthly!$B$2:$K$187,MATCH(D162,Monthly!$B$2:$B$187,0),5)</f>
        <v>22.964999999999975</v>
      </c>
      <c r="L162" s="39">
        <f>INDEX(Monthly!$B$2:$K$187,MATCH(D162,Monthly!$B$2:$B$187,0),7)</f>
        <v>0</v>
      </c>
      <c r="M162" s="39">
        <f>INDEX(Monthly!$B$2:$K$187,MATCH(D162,Monthly!$B$2:$B$187,0),9)</f>
        <v>1.675142858570404E-2</v>
      </c>
      <c r="N162" s="42">
        <f>INDEX(Quaterly!$B$2:$E$63,MATCH(B162,Quaterly!$B$2:$B$63,0),4)</f>
        <v>-3.9800000000000004</v>
      </c>
    </row>
    <row r="163" spans="1:14" x14ac:dyDescent="0.3">
      <c r="A163" s="23">
        <v>162</v>
      </c>
      <c r="B163" s="23" t="str">
        <f t="shared" si="6"/>
        <v>Q3-2010</v>
      </c>
      <c r="C163" s="24" t="str">
        <f t="shared" si="7"/>
        <v>Q3</v>
      </c>
      <c r="D163" s="23" t="str">
        <f t="shared" si="8"/>
        <v>8-2010</v>
      </c>
      <c r="E163" s="25">
        <v>40408</v>
      </c>
      <c r="F163" s="31">
        <f>INDEX(GoldPrice!$B$2:$F$4016,MATCH(E163,GoldPrice!$B$2:$B$4016,0),5)</f>
        <v>-64106.747306749225</v>
      </c>
      <c r="G163" s="36">
        <f>INDEX(Daily!$B$2:$H$4016,MATCH(E163,Daily!$B$2:$B$4016,0),3)</f>
        <v>-0.37000000000000455</v>
      </c>
      <c r="H163" s="36">
        <f>INDEX(Daily!$B$2:$H$4016,MATCH(E163,Daily!$B$2:$B$4016,0),5)</f>
        <v>322</v>
      </c>
      <c r="I163" s="36">
        <f>INDEX(Daily!$B$2:$H$4016,MATCH(E163,Daily!$B$2:$B$4016,0),7)</f>
        <v>-8.0299999999999727</v>
      </c>
      <c r="J163" s="39">
        <f>INDEX(Monthly!$B$2:$K$187,MATCH(D163,Monthly!$B$2:$B$187,0),3)</f>
        <v>2.5000000000000022E-3</v>
      </c>
      <c r="K163" s="39">
        <f>INDEX(Monthly!$B$2:$K$187,MATCH(D163,Monthly!$B$2:$B$187,0),5)</f>
        <v>22.964999999999975</v>
      </c>
      <c r="L163" s="39">
        <f>INDEX(Monthly!$B$2:$K$187,MATCH(D163,Monthly!$B$2:$B$187,0),7)</f>
        <v>0</v>
      </c>
      <c r="M163" s="39">
        <f>INDEX(Monthly!$B$2:$K$187,MATCH(D163,Monthly!$B$2:$B$187,0),9)</f>
        <v>1.675142858570404E-2</v>
      </c>
      <c r="N163" s="42">
        <f>INDEX(Quaterly!$B$2:$E$63,MATCH(B163,Quaterly!$B$2:$B$63,0),4)</f>
        <v>-3.9800000000000004</v>
      </c>
    </row>
    <row r="164" spans="1:14" x14ac:dyDescent="0.3">
      <c r="A164" s="23">
        <v>163</v>
      </c>
      <c r="B164" s="23" t="str">
        <f t="shared" si="6"/>
        <v>Q3-2010</v>
      </c>
      <c r="C164" s="24" t="str">
        <f t="shared" si="7"/>
        <v>Q3</v>
      </c>
      <c r="D164" s="23" t="str">
        <f t="shared" si="8"/>
        <v>8-2010</v>
      </c>
      <c r="E164" s="25">
        <v>40409</v>
      </c>
      <c r="F164" s="31">
        <f>INDEX(GoldPrice!$B$2:$F$4016,MATCH(E164,GoldPrice!$B$2:$B$4016,0),5)</f>
        <v>-75487.053487055004</v>
      </c>
      <c r="G164" s="36">
        <f>INDEX(Daily!$B$2:$H$4016,MATCH(E164,Daily!$B$2:$B$4016,0),3)</f>
        <v>-0.93999999999999773</v>
      </c>
      <c r="H164" s="36">
        <f>INDEX(Daily!$B$2:$H$4016,MATCH(E164,Daily!$B$2:$B$4016,0),5)</f>
        <v>70</v>
      </c>
      <c r="I164" s="36">
        <f>INDEX(Daily!$B$2:$H$4016,MATCH(E164,Daily!$B$2:$B$4016,0),7)</f>
        <v>-3.2599999999999909</v>
      </c>
      <c r="J164" s="39">
        <f>INDEX(Monthly!$B$2:$K$187,MATCH(D164,Monthly!$B$2:$B$187,0),3)</f>
        <v>2.5000000000000022E-3</v>
      </c>
      <c r="K164" s="39">
        <f>INDEX(Monthly!$B$2:$K$187,MATCH(D164,Monthly!$B$2:$B$187,0),5)</f>
        <v>22.964999999999975</v>
      </c>
      <c r="L164" s="39">
        <f>INDEX(Monthly!$B$2:$K$187,MATCH(D164,Monthly!$B$2:$B$187,0),7)</f>
        <v>0</v>
      </c>
      <c r="M164" s="39">
        <f>INDEX(Monthly!$B$2:$K$187,MATCH(D164,Monthly!$B$2:$B$187,0),9)</f>
        <v>1.675142858570404E-2</v>
      </c>
      <c r="N164" s="42">
        <f>INDEX(Quaterly!$B$2:$E$63,MATCH(B164,Quaterly!$B$2:$B$63,0),4)</f>
        <v>-3.9800000000000004</v>
      </c>
    </row>
    <row r="165" spans="1:14" x14ac:dyDescent="0.3">
      <c r="A165" s="23">
        <v>164</v>
      </c>
      <c r="B165" s="23" t="str">
        <f t="shared" si="6"/>
        <v>Q3-2010</v>
      </c>
      <c r="C165" s="24" t="str">
        <f t="shared" si="7"/>
        <v>Q3</v>
      </c>
      <c r="D165" s="23" t="str">
        <f t="shared" si="8"/>
        <v>8-2010</v>
      </c>
      <c r="E165" s="25">
        <v>40410</v>
      </c>
      <c r="F165" s="31">
        <f>INDEX(GoldPrice!$B$2:$F$4016,MATCH(E165,GoldPrice!$B$2:$B$4016,0),5)</f>
        <v>275080.32508032769</v>
      </c>
      <c r="G165" s="36">
        <f>INDEX(Daily!$B$2:$H$4016,MATCH(E165,Daily!$B$2:$B$4016,0),3)</f>
        <v>-1</v>
      </c>
      <c r="H165" s="36">
        <f>INDEX(Daily!$B$2:$H$4016,MATCH(E165,Daily!$B$2:$B$4016,0),5)</f>
        <v>-30</v>
      </c>
      <c r="I165" s="36">
        <f>INDEX(Daily!$B$2:$H$4016,MATCH(E165,Daily!$B$2:$B$4016,0),7)</f>
        <v>2.6099999999999568</v>
      </c>
      <c r="J165" s="39">
        <f>INDEX(Monthly!$B$2:$K$187,MATCH(D165,Monthly!$B$2:$B$187,0),3)</f>
        <v>2.5000000000000022E-3</v>
      </c>
      <c r="K165" s="39">
        <f>INDEX(Monthly!$B$2:$K$187,MATCH(D165,Monthly!$B$2:$B$187,0),5)</f>
        <v>22.964999999999975</v>
      </c>
      <c r="L165" s="39">
        <f>INDEX(Monthly!$B$2:$K$187,MATCH(D165,Monthly!$B$2:$B$187,0),7)</f>
        <v>0</v>
      </c>
      <c r="M165" s="39">
        <f>INDEX(Monthly!$B$2:$K$187,MATCH(D165,Monthly!$B$2:$B$187,0),9)</f>
        <v>1.675142858570404E-2</v>
      </c>
      <c r="N165" s="42">
        <f>INDEX(Quaterly!$B$2:$E$63,MATCH(B165,Quaterly!$B$2:$B$63,0),4)</f>
        <v>-3.9800000000000004</v>
      </c>
    </row>
    <row r="166" spans="1:14" x14ac:dyDescent="0.3">
      <c r="A166" s="23">
        <v>165</v>
      </c>
      <c r="B166" s="23" t="str">
        <f t="shared" si="6"/>
        <v>Q3-2010</v>
      </c>
      <c r="C166" s="24" t="str">
        <f t="shared" si="7"/>
        <v>Q3</v>
      </c>
      <c r="D166" s="23" t="str">
        <f t="shared" si="8"/>
        <v>8-2010</v>
      </c>
      <c r="E166" s="25">
        <v>40413</v>
      </c>
      <c r="F166" s="31">
        <f>INDEX(GoldPrice!$B$2:$F$4016,MATCH(E166,GoldPrice!$B$2:$B$4016,0),5)</f>
        <v>-69934.227934230119</v>
      </c>
      <c r="G166" s="36">
        <f>INDEX(Daily!$B$2:$H$4016,MATCH(E166,Daily!$B$2:$B$4016,0),3)</f>
        <v>-0.74000000000000909</v>
      </c>
      <c r="H166" s="36">
        <f>INDEX(Daily!$B$2:$H$4016,MATCH(E166,Daily!$B$2:$B$4016,0),5)</f>
        <v>-60</v>
      </c>
      <c r="I166" s="36">
        <f>INDEX(Daily!$B$2:$H$4016,MATCH(E166,Daily!$B$2:$B$4016,0),7)</f>
        <v>-6.9199999999999591</v>
      </c>
      <c r="J166" s="39">
        <f>INDEX(Monthly!$B$2:$K$187,MATCH(D166,Monthly!$B$2:$B$187,0),3)</f>
        <v>2.5000000000000022E-3</v>
      </c>
      <c r="K166" s="39">
        <f>INDEX(Monthly!$B$2:$K$187,MATCH(D166,Monthly!$B$2:$B$187,0),5)</f>
        <v>22.964999999999975</v>
      </c>
      <c r="L166" s="39">
        <f>INDEX(Monthly!$B$2:$K$187,MATCH(D166,Monthly!$B$2:$B$187,0),7)</f>
        <v>0</v>
      </c>
      <c r="M166" s="39">
        <f>INDEX(Monthly!$B$2:$K$187,MATCH(D166,Monthly!$B$2:$B$187,0),9)</f>
        <v>1.675142858570404E-2</v>
      </c>
      <c r="N166" s="42">
        <f>INDEX(Quaterly!$B$2:$E$63,MATCH(B166,Quaterly!$B$2:$B$63,0),4)</f>
        <v>-3.9800000000000004</v>
      </c>
    </row>
    <row r="167" spans="1:14" x14ac:dyDescent="0.3">
      <c r="A167" s="23">
        <v>166</v>
      </c>
      <c r="B167" s="23" t="str">
        <f t="shared" si="6"/>
        <v>Q3-2010</v>
      </c>
      <c r="C167" s="24" t="str">
        <f t="shared" si="7"/>
        <v>Q3</v>
      </c>
      <c r="D167" s="23" t="str">
        <f t="shared" si="8"/>
        <v>8-2010</v>
      </c>
      <c r="E167" s="25">
        <v>40414</v>
      </c>
      <c r="F167" s="31">
        <f>INDEX(GoldPrice!$B$2:$F$4016,MATCH(E167,GoldPrice!$B$2:$B$4016,0),5)</f>
        <v>-227052.35305235162</v>
      </c>
      <c r="G167" s="36">
        <f>INDEX(Daily!$B$2:$H$4016,MATCH(E167,Daily!$B$2:$B$4016,0),3)</f>
        <v>-1.4699999999999989</v>
      </c>
      <c r="H167" s="36">
        <f>INDEX(Daily!$B$2:$H$4016,MATCH(E167,Daily!$B$2:$B$4016,0),5)</f>
        <v>70</v>
      </c>
      <c r="I167" s="36">
        <f>INDEX(Daily!$B$2:$H$4016,MATCH(E167,Daily!$B$2:$B$4016,0),7)</f>
        <v>-13.5</v>
      </c>
      <c r="J167" s="39">
        <f>INDEX(Monthly!$B$2:$K$187,MATCH(D167,Monthly!$B$2:$B$187,0),3)</f>
        <v>2.5000000000000022E-3</v>
      </c>
      <c r="K167" s="39">
        <f>INDEX(Monthly!$B$2:$K$187,MATCH(D167,Monthly!$B$2:$B$187,0),5)</f>
        <v>22.964999999999975</v>
      </c>
      <c r="L167" s="39">
        <f>INDEX(Monthly!$B$2:$K$187,MATCH(D167,Monthly!$B$2:$B$187,0),7)</f>
        <v>0</v>
      </c>
      <c r="M167" s="39">
        <f>INDEX(Monthly!$B$2:$K$187,MATCH(D167,Monthly!$B$2:$B$187,0),9)</f>
        <v>1.675142858570404E-2</v>
      </c>
      <c r="N167" s="42">
        <f>INDEX(Quaterly!$B$2:$E$63,MATCH(B167,Quaterly!$B$2:$B$63,0),4)</f>
        <v>-3.9800000000000004</v>
      </c>
    </row>
    <row r="168" spans="1:14" x14ac:dyDescent="0.3">
      <c r="A168" s="23">
        <v>167</v>
      </c>
      <c r="B168" s="23" t="str">
        <f t="shared" si="6"/>
        <v>Q3-2010</v>
      </c>
      <c r="C168" s="24" t="str">
        <f t="shared" si="7"/>
        <v>Q3</v>
      </c>
      <c r="D168" s="23" t="str">
        <f t="shared" si="8"/>
        <v>8-2010</v>
      </c>
      <c r="E168" s="25">
        <v>40415</v>
      </c>
      <c r="F168" s="31">
        <f>INDEX(GoldPrice!$B$2:$F$4016,MATCH(E168,GoldPrice!$B$2:$B$4016,0),5)</f>
        <v>36661.12266112119</v>
      </c>
      <c r="G168" s="36">
        <f>INDEX(Daily!$B$2:$H$4016,MATCH(E168,Daily!$B$2:$B$4016,0),3)</f>
        <v>0.82999999999999829</v>
      </c>
      <c r="H168" s="36">
        <f>INDEX(Daily!$B$2:$H$4016,MATCH(E168,Daily!$B$2:$B$4016,0),5)</f>
        <v>0</v>
      </c>
      <c r="I168" s="36">
        <f>INDEX(Daily!$B$2:$H$4016,MATCH(E168,Daily!$B$2:$B$4016,0),7)</f>
        <v>-10.53000000000003</v>
      </c>
      <c r="J168" s="39">
        <f>INDEX(Monthly!$B$2:$K$187,MATCH(D168,Monthly!$B$2:$B$187,0),3)</f>
        <v>2.5000000000000022E-3</v>
      </c>
      <c r="K168" s="39">
        <f>INDEX(Monthly!$B$2:$K$187,MATCH(D168,Monthly!$B$2:$B$187,0),5)</f>
        <v>22.964999999999975</v>
      </c>
      <c r="L168" s="39">
        <f>INDEX(Monthly!$B$2:$K$187,MATCH(D168,Monthly!$B$2:$B$187,0),7)</f>
        <v>0</v>
      </c>
      <c r="M168" s="39">
        <f>INDEX(Monthly!$B$2:$K$187,MATCH(D168,Monthly!$B$2:$B$187,0),9)</f>
        <v>1.675142858570404E-2</v>
      </c>
      <c r="N168" s="42">
        <f>INDEX(Quaterly!$B$2:$E$63,MATCH(B168,Quaterly!$B$2:$B$63,0),4)</f>
        <v>-3.9800000000000004</v>
      </c>
    </row>
    <row r="169" spans="1:14" x14ac:dyDescent="0.3">
      <c r="A169" s="23">
        <v>168</v>
      </c>
      <c r="B169" s="23" t="str">
        <f t="shared" si="6"/>
        <v>Q3-2010</v>
      </c>
      <c r="C169" s="24" t="str">
        <f t="shared" si="7"/>
        <v>Q3</v>
      </c>
      <c r="D169" s="23" t="str">
        <f t="shared" si="8"/>
        <v>8-2010</v>
      </c>
      <c r="E169" s="25">
        <v>40416</v>
      </c>
      <c r="F169" s="31">
        <f>INDEX(GoldPrice!$B$2:$F$4016,MATCH(E169,GoldPrice!$B$2:$B$4016,0),5)</f>
        <v>345726.70572670549</v>
      </c>
      <c r="G169" s="36">
        <f>INDEX(Daily!$B$2:$H$4016,MATCH(E169,Daily!$B$2:$B$4016,0),3)</f>
        <v>1.2900000000000063</v>
      </c>
      <c r="H169" s="36">
        <f>INDEX(Daily!$B$2:$H$4016,MATCH(E169,Daily!$B$2:$B$4016,0),5)</f>
        <v>-70</v>
      </c>
      <c r="I169" s="36">
        <f>INDEX(Daily!$B$2:$H$4016,MATCH(E169,Daily!$B$2:$B$4016,0),7)</f>
        <v>3.1800000000000068</v>
      </c>
      <c r="J169" s="39">
        <f>INDEX(Monthly!$B$2:$K$187,MATCH(D169,Monthly!$B$2:$B$187,0),3)</f>
        <v>2.5000000000000022E-3</v>
      </c>
      <c r="K169" s="39">
        <f>INDEX(Monthly!$B$2:$K$187,MATCH(D169,Monthly!$B$2:$B$187,0),5)</f>
        <v>22.964999999999975</v>
      </c>
      <c r="L169" s="39">
        <f>INDEX(Monthly!$B$2:$K$187,MATCH(D169,Monthly!$B$2:$B$187,0),7)</f>
        <v>0</v>
      </c>
      <c r="M169" s="39">
        <f>INDEX(Monthly!$B$2:$K$187,MATCH(D169,Monthly!$B$2:$B$187,0),9)</f>
        <v>1.675142858570404E-2</v>
      </c>
      <c r="N169" s="42">
        <f>INDEX(Quaterly!$B$2:$E$63,MATCH(B169,Quaterly!$B$2:$B$63,0),4)</f>
        <v>-3.9800000000000004</v>
      </c>
    </row>
    <row r="170" spans="1:14" x14ac:dyDescent="0.3">
      <c r="A170" s="23">
        <v>169</v>
      </c>
      <c r="B170" s="23" t="str">
        <f t="shared" si="6"/>
        <v>Q3-2010</v>
      </c>
      <c r="C170" s="24" t="str">
        <f t="shared" si="7"/>
        <v>Q3</v>
      </c>
      <c r="D170" s="23" t="str">
        <f t="shared" si="8"/>
        <v>8-2010</v>
      </c>
      <c r="E170" s="25">
        <v>40417</v>
      </c>
      <c r="F170" s="31">
        <f>INDEX(GoldPrice!$B$2:$F$4016,MATCH(E170,GoldPrice!$B$2:$B$4016,0),5)</f>
        <v>-114864.86486486346</v>
      </c>
      <c r="G170" s="36">
        <f>INDEX(Daily!$B$2:$H$4016,MATCH(E170,Daily!$B$2:$B$4016,0),3)</f>
        <v>1.8100000000000023</v>
      </c>
      <c r="H170" s="36">
        <f>INDEX(Daily!$B$2:$H$4016,MATCH(E170,Daily!$B$2:$B$4016,0),5)</f>
        <v>60</v>
      </c>
      <c r="I170" s="36">
        <f>INDEX(Daily!$B$2:$H$4016,MATCH(E170,Daily!$B$2:$B$4016,0),7)</f>
        <v>2.0699999999999932</v>
      </c>
      <c r="J170" s="39">
        <f>INDEX(Monthly!$B$2:$K$187,MATCH(D170,Monthly!$B$2:$B$187,0),3)</f>
        <v>2.5000000000000022E-3</v>
      </c>
      <c r="K170" s="39">
        <f>INDEX(Monthly!$B$2:$K$187,MATCH(D170,Monthly!$B$2:$B$187,0),5)</f>
        <v>22.964999999999975</v>
      </c>
      <c r="L170" s="39">
        <f>INDEX(Monthly!$B$2:$K$187,MATCH(D170,Monthly!$B$2:$B$187,0),7)</f>
        <v>0</v>
      </c>
      <c r="M170" s="39">
        <f>INDEX(Monthly!$B$2:$K$187,MATCH(D170,Monthly!$B$2:$B$187,0),9)</f>
        <v>1.675142858570404E-2</v>
      </c>
      <c r="N170" s="42">
        <f>INDEX(Quaterly!$B$2:$E$63,MATCH(B170,Quaterly!$B$2:$B$63,0),4)</f>
        <v>-3.9800000000000004</v>
      </c>
    </row>
    <row r="171" spans="1:14" x14ac:dyDescent="0.3">
      <c r="A171" s="23">
        <v>170</v>
      </c>
      <c r="B171" s="23" t="str">
        <f t="shared" si="6"/>
        <v>Q3-2010</v>
      </c>
      <c r="C171" s="24" t="str">
        <f t="shared" si="7"/>
        <v>Q3</v>
      </c>
      <c r="D171" s="23" t="str">
        <f t="shared" si="8"/>
        <v>8-2010</v>
      </c>
      <c r="E171" s="25">
        <v>40420</v>
      </c>
      <c r="F171" s="31">
        <f>INDEX(GoldPrice!$B$2:$F$4016,MATCH(E171,GoldPrice!$B$2:$B$4016,0),5)</f>
        <v>-30859.194859195501</v>
      </c>
      <c r="G171" s="36">
        <f>INDEX(Daily!$B$2:$H$4016,MATCH(E171,Daily!$B$2:$B$4016,0),3)</f>
        <v>-0.48000000000000398</v>
      </c>
      <c r="H171" s="36">
        <f>INDEX(Daily!$B$2:$H$4016,MATCH(E171,Daily!$B$2:$B$4016,0),5)</f>
        <v>5</v>
      </c>
      <c r="I171" s="36">
        <f>INDEX(Daily!$B$2:$H$4016,MATCH(E171,Daily!$B$2:$B$4016,0),7)</f>
        <v>15.410000000000025</v>
      </c>
      <c r="J171" s="39">
        <f>INDEX(Monthly!$B$2:$K$187,MATCH(D171,Monthly!$B$2:$B$187,0),3)</f>
        <v>2.5000000000000022E-3</v>
      </c>
      <c r="K171" s="39">
        <f>INDEX(Monthly!$B$2:$K$187,MATCH(D171,Monthly!$B$2:$B$187,0),5)</f>
        <v>22.964999999999975</v>
      </c>
      <c r="L171" s="39">
        <f>INDEX(Monthly!$B$2:$K$187,MATCH(D171,Monthly!$B$2:$B$187,0),7)</f>
        <v>0</v>
      </c>
      <c r="M171" s="39">
        <f>INDEX(Monthly!$B$2:$K$187,MATCH(D171,Monthly!$B$2:$B$187,0),9)</f>
        <v>1.675142858570404E-2</v>
      </c>
      <c r="N171" s="42">
        <f>INDEX(Quaterly!$B$2:$E$63,MATCH(B171,Quaterly!$B$2:$B$63,0),4)</f>
        <v>-3.9800000000000004</v>
      </c>
    </row>
    <row r="172" spans="1:14" x14ac:dyDescent="0.3">
      <c r="A172" s="23">
        <v>171</v>
      </c>
      <c r="B172" s="23" t="str">
        <f t="shared" si="6"/>
        <v>Q3-2010</v>
      </c>
      <c r="C172" s="24" t="str">
        <f t="shared" si="7"/>
        <v>Q3</v>
      </c>
      <c r="D172" s="23" t="str">
        <f t="shared" si="8"/>
        <v>8-2010</v>
      </c>
      <c r="E172" s="25">
        <v>40421</v>
      </c>
      <c r="F172" s="31">
        <f>INDEX(GoldPrice!$B$2:$F$4016,MATCH(E172,GoldPrice!$B$2:$B$4016,0),5)</f>
        <v>-178407.10640710592</v>
      </c>
      <c r="G172" s="36">
        <f>INDEX(Daily!$B$2:$H$4016,MATCH(E172,Daily!$B$2:$B$4016,0),3)</f>
        <v>-2.7599999999999909</v>
      </c>
      <c r="H172" s="36">
        <f>INDEX(Daily!$B$2:$H$4016,MATCH(E172,Daily!$B$2:$B$4016,0),5)</f>
        <v>25</v>
      </c>
      <c r="I172" s="36">
        <f>INDEX(Daily!$B$2:$H$4016,MATCH(E172,Daily!$B$2:$B$4016,0),7)</f>
        <v>10.529999999999973</v>
      </c>
      <c r="J172" s="39">
        <f>INDEX(Monthly!$B$2:$K$187,MATCH(D172,Monthly!$B$2:$B$187,0),3)</f>
        <v>2.5000000000000022E-3</v>
      </c>
      <c r="K172" s="39">
        <f>INDEX(Monthly!$B$2:$K$187,MATCH(D172,Monthly!$B$2:$B$187,0),5)</f>
        <v>22.964999999999975</v>
      </c>
      <c r="L172" s="39">
        <f>INDEX(Monthly!$B$2:$K$187,MATCH(D172,Monthly!$B$2:$B$187,0),7)</f>
        <v>0</v>
      </c>
      <c r="M172" s="39">
        <f>INDEX(Monthly!$B$2:$K$187,MATCH(D172,Monthly!$B$2:$B$187,0),9)</f>
        <v>1.675142858570404E-2</v>
      </c>
      <c r="N172" s="42">
        <f>INDEX(Quaterly!$B$2:$E$63,MATCH(B172,Quaterly!$B$2:$B$63,0),4)</f>
        <v>-3.9800000000000004</v>
      </c>
    </row>
    <row r="173" spans="1:14" x14ac:dyDescent="0.3">
      <c r="A173" s="23">
        <v>172</v>
      </c>
      <c r="B173" s="23" t="str">
        <f t="shared" si="6"/>
        <v>Q3-2010</v>
      </c>
      <c r="C173" s="24" t="str">
        <f t="shared" si="7"/>
        <v>Q3</v>
      </c>
      <c r="D173" s="23" t="str">
        <f t="shared" si="8"/>
        <v>9-2010</v>
      </c>
      <c r="E173" s="25">
        <v>40422</v>
      </c>
      <c r="F173" s="31">
        <f>INDEX(GoldPrice!$B$2:$F$4016,MATCH(E173,GoldPrice!$B$2:$B$4016,0),5)</f>
        <v>219468.90946890786</v>
      </c>
      <c r="G173" s="36">
        <f>INDEX(Daily!$B$2:$H$4016,MATCH(E173,Daily!$B$2:$B$4016,0),3)</f>
        <v>2.039999999999992</v>
      </c>
      <c r="H173" s="36">
        <f>INDEX(Daily!$B$2:$H$4016,MATCH(E173,Daily!$B$2:$B$4016,0),5)</f>
        <v>0</v>
      </c>
      <c r="I173" s="36">
        <f>INDEX(Daily!$B$2:$H$4016,MATCH(E173,Daily!$B$2:$B$4016,0),7)</f>
        <v>3.6700000000000159</v>
      </c>
      <c r="J173" s="39">
        <f>INDEX(Monthly!$B$2:$K$187,MATCH(D173,Monthly!$B$2:$B$187,0),3)</f>
        <v>1.4399999999999996E-2</v>
      </c>
      <c r="K173" s="39">
        <f>INDEX(Monthly!$B$2:$K$187,MATCH(D173,Monthly!$B$2:$B$187,0),5)</f>
        <v>23.605999999999995</v>
      </c>
      <c r="L173" s="39">
        <f>INDEX(Monthly!$B$2:$K$187,MATCH(D173,Monthly!$B$2:$B$187,0),7)</f>
        <v>0</v>
      </c>
      <c r="M173" s="39">
        <f>INDEX(Monthly!$B$2:$K$187,MATCH(D173,Monthly!$B$2:$B$187,0),9)</f>
        <v>2.9539105444795374E-2</v>
      </c>
      <c r="N173" s="42">
        <f>INDEX(Quaterly!$B$2:$E$63,MATCH(B173,Quaterly!$B$2:$B$63,0),4)</f>
        <v>-3.9800000000000004</v>
      </c>
    </row>
    <row r="174" spans="1:14" x14ac:dyDescent="0.3">
      <c r="A174" s="23">
        <v>173</v>
      </c>
      <c r="B174" s="23" t="str">
        <f t="shared" si="6"/>
        <v>Q3-2010</v>
      </c>
      <c r="C174" s="24" t="str">
        <f t="shared" si="7"/>
        <v>Q3</v>
      </c>
      <c r="D174" s="23" t="str">
        <f t="shared" si="8"/>
        <v>9-2010</v>
      </c>
      <c r="E174" s="25">
        <v>40423</v>
      </c>
      <c r="F174" s="31">
        <f>INDEX(GoldPrice!$B$2:$F$4016,MATCH(E174,GoldPrice!$B$2:$B$4016,0),5)</f>
        <v>-76619.164619162679</v>
      </c>
      <c r="G174" s="36">
        <f>INDEX(Daily!$B$2:$H$4016,MATCH(E174,Daily!$B$2:$B$4016,0),3)</f>
        <v>1.019999999999996</v>
      </c>
      <c r="H174" s="36">
        <f>INDEX(Daily!$B$2:$H$4016,MATCH(E174,Daily!$B$2:$B$4016,0),5)</f>
        <v>0</v>
      </c>
      <c r="I174" s="36">
        <f>INDEX(Daily!$B$2:$H$4016,MATCH(E174,Daily!$B$2:$B$4016,0),7)</f>
        <v>-19.764285714285677</v>
      </c>
      <c r="J174" s="39">
        <f>INDEX(Monthly!$B$2:$K$187,MATCH(D174,Monthly!$B$2:$B$187,0),3)</f>
        <v>1.4399999999999996E-2</v>
      </c>
      <c r="K174" s="39">
        <f>INDEX(Monthly!$B$2:$K$187,MATCH(D174,Monthly!$B$2:$B$187,0),5)</f>
        <v>23.605999999999995</v>
      </c>
      <c r="L174" s="39">
        <f>INDEX(Monthly!$B$2:$K$187,MATCH(D174,Monthly!$B$2:$B$187,0),7)</f>
        <v>0</v>
      </c>
      <c r="M174" s="39">
        <f>INDEX(Monthly!$B$2:$K$187,MATCH(D174,Monthly!$B$2:$B$187,0),9)</f>
        <v>2.9539105444795374E-2</v>
      </c>
      <c r="N174" s="42">
        <f>INDEX(Quaterly!$B$2:$E$63,MATCH(B174,Quaterly!$B$2:$B$63,0),4)</f>
        <v>-3.9800000000000004</v>
      </c>
    </row>
    <row r="175" spans="1:14" x14ac:dyDescent="0.3">
      <c r="A175" s="23">
        <v>174</v>
      </c>
      <c r="B175" s="23" t="str">
        <f t="shared" si="6"/>
        <v>Q3-2010</v>
      </c>
      <c r="C175" s="24" t="str">
        <f t="shared" si="7"/>
        <v>Q3</v>
      </c>
      <c r="D175" s="23" t="str">
        <f t="shared" si="8"/>
        <v>9-2010</v>
      </c>
      <c r="E175" s="25">
        <v>40424</v>
      </c>
      <c r="F175" s="31">
        <f>INDEX(GoldPrice!$B$2:$F$4016,MATCH(E175,GoldPrice!$B$2:$B$4016,0),5)</f>
        <v>52777.168777167797</v>
      </c>
      <c r="G175" s="36">
        <f>INDEX(Daily!$B$2:$H$4016,MATCH(E175,Daily!$B$2:$B$4016,0),3)</f>
        <v>-0.46999999999999886</v>
      </c>
      <c r="H175" s="36">
        <f>INDEX(Daily!$B$2:$H$4016,MATCH(E175,Daily!$B$2:$B$4016,0),5)</f>
        <v>-20</v>
      </c>
      <c r="I175" s="36">
        <f>INDEX(Daily!$B$2:$H$4016,MATCH(E175,Daily!$B$2:$B$4016,0),7)</f>
        <v>0.65224489795912177</v>
      </c>
      <c r="J175" s="39">
        <f>INDEX(Monthly!$B$2:$K$187,MATCH(D175,Monthly!$B$2:$B$187,0),3)</f>
        <v>1.4399999999999996E-2</v>
      </c>
      <c r="K175" s="39">
        <f>INDEX(Monthly!$B$2:$K$187,MATCH(D175,Monthly!$B$2:$B$187,0),5)</f>
        <v>23.605999999999995</v>
      </c>
      <c r="L175" s="39">
        <f>INDEX(Monthly!$B$2:$K$187,MATCH(D175,Monthly!$B$2:$B$187,0),7)</f>
        <v>0</v>
      </c>
      <c r="M175" s="39">
        <f>INDEX(Monthly!$B$2:$K$187,MATCH(D175,Monthly!$B$2:$B$187,0),9)</f>
        <v>2.9539105444795374E-2</v>
      </c>
      <c r="N175" s="42">
        <f>INDEX(Quaterly!$B$2:$E$63,MATCH(B175,Quaterly!$B$2:$B$63,0),4)</f>
        <v>-3.9800000000000004</v>
      </c>
    </row>
    <row r="176" spans="1:14" x14ac:dyDescent="0.3">
      <c r="A176" s="23">
        <v>175</v>
      </c>
      <c r="B176" s="23" t="str">
        <f t="shared" si="6"/>
        <v>Q3-2010</v>
      </c>
      <c r="C176" s="24" t="str">
        <f t="shared" si="7"/>
        <v>Q3</v>
      </c>
      <c r="D176" s="23" t="str">
        <f t="shared" si="8"/>
        <v>9-2010</v>
      </c>
      <c r="E176" s="25">
        <v>40427</v>
      </c>
      <c r="F176" s="31">
        <f>INDEX(GoldPrice!$B$2:$F$4016,MATCH(E176,GoldPrice!$B$2:$B$4016,0),5)</f>
        <v>168623.1066231057</v>
      </c>
      <c r="G176" s="36">
        <f>INDEX(Daily!$B$2:$H$4016,MATCH(E176,Daily!$B$2:$B$4016,0),3)</f>
        <v>-0.42999999999999261</v>
      </c>
      <c r="H176" s="36">
        <f>INDEX(Daily!$B$2:$H$4016,MATCH(E176,Daily!$B$2:$B$4016,0),5)</f>
        <v>0</v>
      </c>
      <c r="I176" s="36">
        <f>INDEX(Daily!$B$2:$H$4016,MATCH(E176,Daily!$B$2:$B$4016,0),7)</f>
        <v>26.362040816326555</v>
      </c>
      <c r="J176" s="39">
        <f>INDEX(Monthly!$B$2:$K$187,MATCH(D176,Monthly!$B$2:$B$187,0),3)</f>
        <v>1.4399999999999996E-2</v>
      </c>
      <c r="K176" s="39">
        <f>INDEX(Monthly!$B$2:$K$187,MATCH(D176,Monthly!$B$2:$B$187,0),5)</f>
        <v>23.605999999999995</v>
      </c>
      <c r="L176" s="39">
        <f>INDEX(Monthly!$B$2:$K$187,MATCH(D176,Monthly!$B$2:$B$187,0),7)</f>
        <v>0</v>
      </c>
      <c r="M176" s="39">
        <f>INDEX(Monthly!$B$2:$K$187,MATCH(D176,Monthly!$B$2:$B$187,0),9)</f>
        <v>2.9539105444795374E-2</v>
      </c>
      <c r="N176" s="42">
        <f>INDEX(Quaterly!$B$2:$E$63,MATCH(B176,Quaterly!$B$2:$B$63,0),4)</f>
        <v>-3.9800000000000004</v>
      </c>
    </row>
    <row r="177" spans="1:14" x14ac:dyDescent="0.3">
      <c r="A177" s="23">
        <v>176</v>
      </c>
      <c r="B177" s="23" t="str">
        <f t="shared" si="6"/>
        <v>Q3-2010</v>
      </c>
      <c r="C177" s="24" t="str">
        <f t="shared" si="7"/>
        <v>Q3</v>
      </c>
      <c r="D177" s="23" t="str">
        <f t="shared" si="8"/>
        <v>9-2010</v>
      </c>
      <c r="E177" s="25">
        <v>40428</v>
      </c>
      <c r="F177" s="31">
        <f>INDEX(GoldPrice!$B$2:$F$4016,MATCH(E177,GoldPrice!$B$2:$B$4016,0),5)</f>
        <v>-168839.32283932343</v>
      </c>
      <c r="G177" s="36">
        <f>INDEX(Daily!$B$2:$H$4016,MATCH(E177,Daily!$B$2:$B$4016,0),3)</f>
        <v>-0.10999999999999943</v>
      </c>
      <c r="H177" s="36">
        <f>INDEX(Daily!$B$2:$H$4016,MATCH(E177,Daily!$B$2:$B$4016,0),5)</f>
        <v>-20</v>
      </c>
      <c r="I177" s="36">
        <f>INDEX(Daily!$B$2:$H$4016,MATCH(E177,Daily!$B$2:$B$4016,0),7)</f>
        <v>-5.410000000000025</v>
      </c>
      <c r="J177" s="39">
        <f>INDEX(Monthly!$B$2:$K$187,MATCH(D177,Monthly!$B$2:$B$187,0),3)</f>
        <v>1.4399999999999996E-2</v>
      </c>
      <c r="K177" s="39">
        <f>INDEX(Monthly!$B$2:$K$187,MATCH(D177,Monthly!$B$2:$B$187,0),5)</f>
        <v>23.605999999999995</v>
      </c>
      <c r="L177" s="39">
        <f>INDEX(Monthly!$B$2:$K$187,MATCH(D177,Monthly!$B$2:$B$187,0),7)</f>
        <v>0</v>
      </c>
      <c r="M177" s="39">
        <f>INDEX(Monthly!$B$2:$K$187,MATCH(D177,Monthly!$B$2:$B$187,0),9)</f>
        <v>2.9539105444795374E-2</v>
      </c>
      <c r="N177" s="42">
        <f>INDEX(Quaterly!$B$2:$E$63,MATCH(B177,Quaterly!$B$2:$B$63,0),4)</f>
        <v>-3.9800000000000004</v>
      </c>
    </row>
    <row r="178" spans="1:14" x14ac:dyDescent="0.3">
      <c r="A178" s="23">
        <v>177</v>
      </c>
      <c r="B178" s="23" t="str">
        <f t="shared" si="6"/>
        <v>Q3-2010</v>
      </c>
      <c r="C178" s="24" t="str">
        <f t="shared" si="7"/>
        <v>Q3</v>
      </c>
      <c r="D178" s="23" t="str">
        <f t="shared" si="8"/>
        <v>9-2010</v>
      </c>
      <c r="E178" s="25">
        <v>40429</v>
      </c>
      <c r="F178" s="31">
        <f>INDEX(GoldPrice!$B$2:$F$4016,MATCH(E178,GoldPrice!$B$2:$B$4016,0),5)</f>
        <v>224997.16499716789</v>
      </c>
      <c r="G178" s="36">
        <f>INDEX(Daily!$B$2:$H$4016,MATCH(E178,Daily!$B$2:$B$4016,0),3)</f>
        <v>0.67000000000000171</v>
      </c>
      <c r="H178" s="36">
        <f>INDEX(Daily!$B$2:$H$4016,MATCH(E178,Daily!$B$2:$B$4016,0),5)</f>
        <v>0</v>
      </c>
      <c r="I178" s="36">
        <f>INDEX(Daily!$B$2:$H$4016,MATCH(E178,Daily!$B$2:$B$4016,0),7)</f>
        <v>-2.1499999999999773</v>
      </c>
      <c r="J178" s="39">
        <f>INDEX(Monthly!$B$2:$K$187,MATCH(D178,Monthly!$B$2:$B$187,0),3)</f>
        <v>1.4399999999999996E-2</v>
      </c>
      <c r="K178" s="39">
        <f>INDEX(Monthly!$B$2:$K$187,MATCH(D178,Monthly!$B$2:$B$187,0),5)</f>
        <v>23.605999999999995</v>
      </c>
      <c r="L178" s="39">
        <f>INDEX(Monthly!$B$2:$K$187,MATCH(D178,Monthly!$B$2:$B$187,0),7)</f>
        <v>0</v>
      </c>
      <c r="M178" s="39">
        <f>INDEX(Monthly!$B$2:$K$187,MATCH(D178,Monthly!$B$2:$B$187,0),9)</f>
        <v>2.9539105444795374E-2</v>
      </c>
      <c r="N178" s="42">
        <f>INDEX(Quaterly!$B$2:$E$63,MATCH(B178,Quaterly!$B$2:$B$63,0),4)</f>
        <v>-3.9800000000000004</v>
      </c>
    </row>
    <row r="179" spans="1:14" x14ac:dyDescent="0.3">
      <c r="A179" s="23">
        <v>178</v>
      </c>
      <c r="B179" s="23" t="str">
        <f t="shared" si="6"/>
        <v>Q3-2010</v>
      </c>
      <c r="C179" s="24" t="str">
        <f t="shared" si="7"/>
        <v>Q3</v>
      </c>
      <c r="D179" s="23" t="str">
        <f t="shared" si="8"/>
        <v>9-2010</v>
      </c>
      <c r="E179" s="25">
        <v>40430</v>
      </c>
      <c r="F179" s="31">
        <f>INDEX(GoldPrice!$B$2:$F$4016,MATCH(E179,GoldPrice!$B$2:$B$4016,0),5)</f>
        <v>60193.158193156123</v>
      </c>
      <c r="G179" s="36">
        <f>INDEX(Daily!$B$2:$H$4016,MATCH(E179,Daily!$B$2:$B$4016,0),3)</f>
        <v>-0.40000000000000568</v>
      </c>
      <c r="H179" s="36">
        <f>INDEX(Daily!$B$2:$H$4016,MATCH(E179,Daily!$B$2:$B$4016,0),5)</f>
        <v>30</v>
      </c>
      <c r="I179" s="36">
        <f>INDEX(Daily!$B$2:$H$4016,MATCH(E179,Daily!$B$2:$B$4016,0),7)</f>
        <v>5.2400000000000091</v>
      </c>
      <c r="J179" s="39">
        <f>INDEX(Monthly!$B$2:$K$187,MATCH(D179,Monthly!$B$2:$B$187,0),3)</f>
        <v>1.4399999999999996E-2</v>
      </c>
      <c r="K179" s="39">
        <f>INDEX(Monthly!$B$2:$K$187,MATCH(D179,Monthly!$B$2:$B$187,0),5)</f>
        <v>23.605999999999995</v>
      </c>
      <c r="L179" s="39">
        <f>INDEX(Monthly!$B$2:$K$187,MATCH(D179,Monthly!$B$2:$B$187,0),7)</f>
        <v>0</v>
      </c>
      <c r="M179" s="39">
        <f>INDEX(Monthly!$B$2:$K$187,MATCH(D179,Monthly!$B$2:$B$187,0),9)</f>
        <v>2.9539105444795374E-2</v>
      </c>
      <c r="N179" s="42">
        <f>INDEX(Quaterly!$B$2:$E$63,MATCH(B179,Quaterly!$B$2:$B$63,0),4)</f>
        <v>-3.9800000000000004</v>
      </c>
    </row>
    <row r="180" spans="1:14" x14ac:dyDescent="0.3">
      <c r="A180" s="23">
        <v>179</v>
      </c>
      <c r="B180" s="23" t="str">
        <f t="shared" si="6"/>
        <v>Q3-2010</v>
      </c>
      <c r="C180" s="24" t="str">
        <f t="shared" si="7"/>
        <v>Q3</v>
      </c>
      <c r="D180" s="23" t="str">
        <f t="shared" si="8"/>
        <v>9-2010</v>
      </c>
      <c r="E180" s="25">
        <v>40431</v>
      </c>
      <c r="F180" s="31">
        <f>INDEX(GoldPrice!$B$2:$F$4016,MATCH(E180,GoldPrice!$B$2:$B$4016,0),5)</f>
        <v>-125201.66320166364</v>
      </c>
      <c r="G180" s="36">
        <f>INDEX(Daily!$B$2:$H$4016,MATCH(E180,Daily!$B$2:$B$4016,0),3)</f>
        <v>2.1500000000000057</v>
      </c>
      <c r="H180" s="36">
        <f>INDEX(Daily!$B$2:$H$4016,MATCH(E180,Daily!$B$2:$B$4016,0),5)</f>
        <v>0</v>
      </c>
      <c r="I180" s="36">
        <f>INDEX(Daily!$B$2:$H$4016,MATCH(E180,Daily!$B$2:$B$4016,0),7)</f>
        <v>-12.29000000000002</v>
      </c>
      <c r="J180" s="39">
        <f>INDEX(Monthly!$B$2:$K$187,MATCH(D180,Monthly!$B$2:$B$187,0),3)</f>
        <v>1.4399999999999996E-2</v>
      </c>
      <c r="K180" s="39">
        <f>INDEX(Monthly!$B$2:$K$187,MATCH(D180,Monthly!$B$2:$B$187,0),5)</f>
        <v>23.605999999999995</v>
      </c>
      <c r="L180" s="39">
        <f>INDEX(Monthly!$B$2:$K$187,MATCH(D180,Monthly!$B$2:$B$187,0),7)</f>
        <v>0</v>
      </c>
      <c r="M180" s="39">
        <f>INDEX(Monthly!$B$2:$K$187,MATCH(D180,Monthly!$B$2:$B$187,0),9)</f>
        <v>2.9539105444795374E-2</v>
      </c>
      <c r="N180" s="42">
        <f>INDEX(Quaterly!$B$2:$E$63,MATCH(B180,Quaterly!$B$2:$B$63,0),4)</f>
        <v>-3.9800000000000004</v>
      </c>
    </row>
    <row r="181" spans="1:14" x14ac:dyDescent="0.3">
      <c r="A181" s="23">
        <v>180</v>
      </c>
      <c r="B181" s="23" t="str">
        <f t="shared" si="6"/>
        <v>Q3-2010</v>
      </c>
      <c r="C181" s="24" t="str">
        <f t="shared" si="7"/>
        <v>Q3</v>
      </c>
      <c r="D181" s="23" t="str">
        <f t="shared" si="8"/>
        <v>9-2010</v>
      </c>
      <c r="E181" s="25">
        <v>40434</v>
      </c>
      <c r="F181" s="31">
        <f>INDEX(GoldPrice!$B$2:$F$4016,MATCH(E181,GoldPrice!$B$2:$B$4016,0),5)</f>
        <v>31163.863163866103</v>
      </c>
      <c r="G181" s="36">
        <f>INDEX(Daily!$B$2:$H$4016,MATCH(E181,Daily!$B$2:$B$4016,0),3)</f>
        <v>0.76999999999999602</v>
      </c>
      <c r="H181" s="36">
        <f>INDEX(Daily!$B$2:$H$4016,MATCH(E181,Daily!$B$2:$B$4016,0),5)</f>
        <v>0</v>
      </c>
      <c r="I181" s="36">
        <f>INDEX(Daily!$B$2:$H$4016,MATCH(E181,Daily!$B$2:$B$4016,0),7)</f>
        <v>-4.1200000000000045</v>
      </c>
      <c r="J181" s="39">
        <f>INDEX(Monthly!$B$2:$K$187,MATCH(D181,Monthly!$B$2:$B$187,0),3)</f>
        <v>1.4399999999999996E-2</v>
      </c>
      <c r="K181" s="39">
        <f>INDEX(Monthly!$B$2:$K$187,MATCH(D181,Monthly!$B$2:$B$187,0),5)</f>
        <v>23.605999999999995</v>
      </c>
      <c r="L181" s="39">
        <f>INDEX(Monthly!$B$2:$K$187,MATCH(D181,Monthly!$B$2:$B$187,0),7)</f>
        <v>0</v>
      </c>
      <c r="M181" s="39">
        <f>INDEX(Monthly!$B$2:$K$187,MATCH(D181,Monthly!$B$2:$B$187,0),9)</f>
        <v>2.9539105444795374E-2</v>
      </c>
      <c r="N181" s="42">
        <f>INDEX(Quaterly!$B$2:$E$63,MATCH(B181,Quaterly!$B$2:$B$63,0),4)</f>
        <v>-3.9800000000000004</v>
      </c>
    </row>
    <row r="182" spans="1:14" x14ac:dyDescent="0.3">
      <c r="A182" s="23">
        <v>181</v>
      </c>
      <c r="B182" s="23" t="str">
        <f t="shared" si="6"/>
        <v>Q3-2010</v>
      </c>
      <c r="C182" s="24" t="str">
        <f t="shared" si="7"/>
        <v>Q3</v>
      </c>
      <c r="D182" s="23" t="str">
        <f t="shared" si="8"/>
        <v>9-2010</v>
      </c>
      <c r="E182" s="25">
        <v>40435</v>
      </c>
      <c r="F182" s="31">
        <f>INDEX(GoldPrice!$B$2:$F$4016,MATCH(E182,GoldPrice!$B$2:$B$4016,0),5)</f>
        <v>-332281.61028161272</v>
      </c>
      <c r="G182" s="36">
        <f>INDEX(Daily!$B$2:$H$4016,MATCH(E182,Daily!$B$2:$B$4016,0),3)</f>
        <v>-0.39000000000000057</v>
      </c>
      <c r="H182" s="36">
        <f>INDEX(Daily!$B$2:$H$4016,MATCH(E182,Daily!$B$2:$B$4016,0),5)</f>
        <v>0</v>
      </c>
      <c r="I182" s="36">
        <f>INDEX(Daily!$B$2:$H$4016,MATCH(E182,Daily!$B$2:$B$4016,0),7)</f>
        <v>1.7400000000000091</v>
      </c>
      <c r="J182" s="39">
        <f>INDEX(Monthly!$B$2:$K$187,MATCH(D182,Monthly!$B$2:$B$187,0),3)</f>
        <v>1.4399999999999996E-2</v>
      </c>
      <c r="K182" s="39">
        <f>INDEX(Monthly!$B$2:$K$187,MATCH(D182,Monthly!$B$2:$B$187,0),5)</f>
        <v>23.605999999999995</v>
      </c>
      <c r="L182" s="39">
        <f>INDEX(Monthly!$B$2:$K$187,MATCH(D182,Monthly!$B$2:$B$187,0),7)</f>
        <v>0</v>
      </c>
      <c r="M182" s="39">
        <f>INDEX(Monthly!$B$2:$K$187,MATCH(D182,Monthly!$B$2:$B$187,0),9)</f>
        <v>2.9539105444795374E-2</v>
      </c>
      <c r="N182" s="42">
        <f>INDEX(Quaterly!$B$2:$E$63,MATCH(B182,Quaterly!$B$2:$B$63,0),4)</f>
        <v>-3.9800000000000004</v>
      </c>
    </row>
    <row r="183" spans="1:14" x14ac:dyDescent="0.3">
      <c r="A183" s="23">
        <v>182</v>
      </c>
      <c r="B183" s="23" t="str">
        <f t="shared" si="6"/>
        <v>Q3-2010</v>
      </c>
      <c r="C183" s="24" t="str">
        <f t="shared" si="7"/>
        <v>Q3</v>
      </c>
      <c r="D183" s="23" t="str">
        <f t="shared" si="8"/>
        <v>9-2010</v>
      </c>
      <c r="E183" s="25">
        <v>40436</v>
      </c>
      <c r="F183" s="31">
        <f>INDEX(GoldPrice!$B$2:$F$4016,MATCH(E183,GoldPrice!$B$2:$B$4016,0),5)</f>
        <v>464180.68418068439</v>
      </c>
      <c r="G183" s="36">
        <f>INDEX(Daily!$B$2:$H$4016,MATCH(E183,Daily!$B$2:$B$4016,0),3)</f>
        <v>-0.85999999999999943</v>
      </c>
      <c r="H183" s="36">
        <f>INDEX(Daily!$B$2:$H$4016,MATCH(E183,Daily!$B$2:$B$4016,0),5)</f>
        <v>0</v>
      </c>
      <c r="I183" s="36">
        <f>INDEX(Daily!$B$2:$H$4016,MATCH(E183,Daily!$B$2:$B$4016,0),7)</f>
        <v>-0.28999999999996362</v>
      </c>
      <c r="J183" s="39">
        <f>INDEX(Monthly!$B$2:$K$187,MATCH(D183,Monthly!$B$2:$B$187,0),3)</f>
        <v>1.4399999999999996E-2</v>
      </c>
      <c r="K183" s="39">
        <f>INDEX(Monthly!$B$2:$K$187,MATCH(D183,Monthly!$B$2:$B$187,0),5)</f>
        <v>23.605999999999995</v>
      </c>
      <c r="L183" s="39">
        <f>INDEX(Monthly!$B$2:$K$187,MATCH(D183,Monthly!$B$2:$B$187,0),7)</f>
        <v>0</v>
      </c>
      <c r="M183" s="39">
        <f>INDEX(Monthly!$B$2:$K$187,MATCH(D183,Monthly!$B$2:$B$187,0),9)</f>
        <v>2.9539105444795374E-2</v>
      </c>
      <c r="N183" s="42">
        <f>INDEX(Quaterly!$B$2:$E$63,MATCH(B183,Quaterly!$B$2:$B$63,0),4)</f>
        <v>-3.9800000000000004</v>
      </c>
    </row>
    <row r="184" spans="1:14" x14ac:dyDescent="0.3">
      <c r="A184" s="23">
        <v>183</v>
      </c>
      <c r="B184" s="23" t="str">
        <f t="shared" si="6"/>
        <v>Q3-2010</v>
      </c>
      <c r="C184" s="24" t="str">
        <f t="shared" si="7"/>
        <v>Q3</v>
      </c>
      <c r="D184" s="23" t="str">
        <f t="shared" si="8"/>
        <v>9-2010</v>
      </c>
      <c r="E184" s="25">
        <v>40437</v>
      </c>
      <c r="F184" s="31">
        <f>INDEX(GoldPrice!$B$2:$F$4016,MATCH(E184,GoldPrice!$B$2:$B$4016,0),5)</f>
        <v>-76579.852579850703</v>
      </c>
      <c r="G184" s="36">
        <f>INDEX(Daily!$B$2:$H$4016,MATCH(E184,Daily!$B$2:$B$4016,0),3)</f>
        <v>-1.3400000000000034</v>
      </c>
      <c r="H184" s="36">
        <f>INDEX(Daily!$B$2:$H$4016,MATCH(E184,Daily!$B$2:$B$4016,0),5)</f>
        <v>0</v>
      </c>
      <c r="I184" s="36">
        <f>INDEX(Daily!$B$2:$H$4016,MATCH(E184,Daily!$B$2:$B$4016,0),7)</f>
        <v>0.79999999999995453</v>
      </c>
      <c r="J184" s="39">
        <f>INDEX(Monthly!$B$2:$K$187,MATCH(D184,Monthly!$B$2:$B$187,0),3)</f>
        <v>1.4399999999999996E-2</v>
      </c>
      <c r="K184" s="39">
        <f>INDEX(Monthly!$B$2:$K$187,MATCH(D184,Monthly!$B$2:$B$187,0),5)</f>
        <v>23.605999999999995</v>
      </c>
      <c r="L184" s="39">
        <f>INDEX(Monthly!$B$2:$K$187,MATCH(D184,Monthly!$B$2:$B$187,0),7)</f>
        <v>0</v>
      </c>
      <c r="M184" s="39">
        <f>INDEX(Monthly!$B$2:$K$187,MATCH(D184,Monthly!$B$2:$B$187,0),9)</f>
        <v>2.9539105444795374E-2</v>
      </c>
      <c r="N184" s="42">
        <f>INDEX(Quaterly!$B$2:$E$63,MATCH(B184,Quaterly!$B$2:$B$63,0),4)</f>
        <v>-3.9800000000000004</v>
      </c>
    </row>
    <row r="185" spans="1:14" x14ac:dyDescent="0.3">
      <c r="A185" s="23">
        <v>184</v>
      </c>
      <c r="B185" s="23" t="str">
        <f t="shared" si="6"/>
        <v>Q3-2010</v>
      </c>
      <c r="C185" s="24" t="str">
        <f t="shared" si="7"/>
        <v>Q3</v>
      </c>
      <c r="D185" s="23" t="str">
        <f t="shared" si="8"/>
        <v>9-2010</v>
      </c>
      <c r="E185" s="25">
        <v>40438</v>
      </c>
      <c r="F185" s="31">
        <f>INDEX(GoldPrice!$B$2:$F$4016,MATCH(E185,GoldPrice!$B$2:$B$4016,0),5)</f>
        <v>205866.94386694208</v>
      </c>
      <c r="G185" s="36">
        <f>INDEX(Daily!$B$2:$H$4016,MATCH(E185,Daily!$B$2:$B$4016,0),3)</f>
        <v>-0.95000000000000284</v>
      </c>
      <c r="H185" s="36">
        <f>INDEX(Daily!$B$2:$H$4016,MATCH(E185,Daily!$B$2:$B$4016,0),5)</f>
        <v>10</v>
      </c>
      <c r="I185" s="36">
        <f>INDEX(Daily!$B$2:$H$4016,MATCH(E185,Daily!$B$2:$B$4016,0),7)</f>
        <v>8.0600000000000023</v>
      </c>
      <c r="J185" s="39">
        <f>INDEX(Monthly!$B$2:$K$187,MATCH(D185,Monthly!$B$2:$B$187,0),3)</f>
        <v>1.4399999999999996E-2</v>
      </c>
      <c r="K185" s="39">
        <f>INDEX(Monthly!$B$2:$K$187,MATCH(D185,Monthly!$B$2:$B$187,0),5)</f>
        <v>23.605999999999995</v>
      </c>
      <c r="L185" s="39">
        <f>INDEX(Monthly!$B$2:$K$187,MATCH(D185,Monthly!$B$2:$B$187,0),7)</f>
        <v>0</v>
      </c>
      <c r="M185" s="39">
        <f>INDEX(Monthly!$B$2:$K$187,MATCH(D185,Monthly!$B$2:$B$187,0),9)</f>
        <v>2.9539105444795374E-2</v>
      </c>
      <c r="N185" s="42">
        <f>INDEX(Quaterly!$B$2:$E$63,MATCH(B185,Quaterly!$B$2:$B$63,0),4)</f>
        <v>-3.9800000000000004</v>
      </c>
    </row>
    <row r="186" spans="1:14" x14ac:dyDescent="0.3">
      <c r="A186" s="23">
        <v>185</v>
      </c>
      <c r="B186" s="23" t="str">
        <f t="shared" si="6"/>
        <v>Q3-2010</v>
      </c>
      <c r="C186" s="24" t="str">
        <f t="shared" si="7"/>
        <v>Q3</v>
      </c>
      <c r="D186" s="23" t="str">
        <f t="shared" si="8"/>
        <v>9-2010</v>
      </c>
      <c r="E186" s="25">
        <v>40441</v>
      </c>
      <c r="F186" s="31">
        <f>INDEX(GoldPrice!$B$2:$F$4016,MATCH(E186,GoldPrice!$B$2:$B$4016,0),5)</f>
        <v>-50097.146097145975</v>
      </c>
      <c r="G186" s="36">
        <f>INDEX(Daily!$B$2:$H$4016,MATCH(E186,Daily!$B$2:$B$4016,0),3)</f>
        <v>1.1800000000000068</v>
      </c>
      <c r="H186" s="36">
        <f>INDEX(Daily!$B$2:$H$4016,MATCH(E186,Daily!$B$2:$B$4016,0),5)</f>
        <v>0</v>
      </c>
      <c r="I186" s="36">
        <f>INDEX(Daily!$B$2:$H$4016,MATCH(E186,Daily!$B$2:$B$4016,0),7)</f>
        <v>0.29000000000002046</v>
      </c>
      <c r="J186" s="39">
        <f>INDEX(Monthly!$B$2:$K$187,MATCH(D186,Monthly!$B$2:$B$187,0),3)</f>
        <v>1.4399999999999996E-2</v>
      </c>
      <c r="K186" s="39">
        <f>INDEX(Monthly!$B$2:$K$187,MATCH(D186,Monthly!$B$2:$B$187,0),5)</f>
        <v>23.605999999999995</v>
      </c>
      <c r="L186" s="39">
        <f>INDEX(Monthly!$B$2:$K$187,MATCH(D186,Monthly!$B$2:$B$187,0),7)</f>
        <v>0</v>
      </c>
      <c r="M186" s="39">
        <f>INDEX(Monthly!$B$2:$K$187,MATCH(D186,Monthly!$B$2:$B$187,0),9)</f>
        <v>2.9539105444795374E-2</v>
      </c>
      <c r="N186" s="42">
        <f>INDEX(Quaterly!$B$2:$E$63,MATCH(B186,Quaterly!$B$2:$B$63,0),4)</f>
        <v>-3.9800000000000004</v>
      </c>
    </row>
    <row r="187" spans="1:14" x14ac:dyDescent="0.3">
      <c r="A187" s="23">
        <v>186</v>
      </c>
      <c r="B187" s="23" t="str">
        <f t="shared" si="6"/>
        <v>Q3-2010</v>
      </c>
      <c r="C187" s="24" t="str">
        <f t="shared" si="7"/>
        <v>Q3</v>
      </c>
      <c r="D187" s="23" t="str">
        <f t="shared" si="8"/>
        <v>9-2010</v>
      </c>
      <c r="E187" s="25">
        <v>40442</v>
      </c>
      <c r="F187" s="31">
        <f>INDEX(GoldPrice!$B$2:$F$4016,MATCH(E187,GoldPrice!$B$2:$B$4016,0),5)</f>
        <v>146866.7548667565</v>
      </c>
      <c r="G187" s="36">
        <f>INDEX(Daily!$B$2:$H$4016,MATCH(E187,Daily!$B$2:$B$4016,0),3)</f>
        <v>-1.8500000000000085</v>
      </c>
      <c r="H187" s="36">
        <f>INDEX(Daily!$B$2:$H$4016,MATCH(E187,Daily!$B$2:$B$4016,0),5)</f>
        <v>-10</v>
      </c>
      <c r="I187" s="36">
        <f>INDEX(Daily!$B$2:$H$4016,MATCH(E187,Daily!$B$2:$B$4016,0),7)</f>
        <v>-4.5500000000000114</v>
      </c>
      <c r="J187" s="39">
        <f>INDEX(Monthly!$B$2:$K$187,MATCH(D187,Monthly!$B$2:$B$187,0),3)</f>
        <v>1.4399999999999996E-2</v>
      </c>
      <c r="K187" s="39">
        <f>INDEX(Monthly!$B$2:$K$187,MATCH(D187,Monthly!$B$2:$B$187,0),5)</f>
        <v>23.605999999999995</v>
      </c>
      <c r="L187" s="39">
        <f>INDEX(Monthly!$B$2:$K$187,MATCH(D187,Monthly!$B$2:$B$187,0),7)</f>
        <v>0</v>
      </c>
      <c r="M187" s="39">
        <f>INDEX(Monthly!$B$2:$K$187,MATCH(D187,Monthly!$B$2:$B$187,0),9)</f>
        <v>2.9539105444795374E-2</v>
      </c>
      <c r="N187" s="42">
        <f>INDEX(Quaterly!$B$2:$E$63,MATCH(B187,Quaterly!$B$2:$B$63,0),4)</f>
        <v>-3.9800000000000004</v>
      </c>
    </row>
    <row r="188" spans="1:14" x14ac:dyDescent="0.3">
      <c r="A188" s="23">
        <v>187</v>
      </c>
      <c r="B188" s="23" t="str">
        <f t="shared" si="6"/>
        <v>Q3-2010</v>
      </c>
      <c r="C188" s="24" t="str">
        <f t="shared" si="7"/>
        <v>Q3</v>
      </c>
      <c r="D188" s="23" t="str">
        <f t="shared" si="8"/>
        <v>9-2010</v>
      </c>
      <c r="E188" s="25">
        <v>40443</v>
      </c>
      <c r="F188" s="31">
        <f>INDEX(GoldPrice!$B$2:$F$4016,MATCH(E188,GoldPrice!$B$2:$B$4016,0),5)</f>
        <v>-92138.726138725877</v>
      </c>
      <c r="G188" s="36">
        <f>INDEX(Daily!$B$2:$H$4016,MATCH(E188,Daily!$B$2:$B$4016,0),3)</f>
        <v>2.0000000000010232E-2</v>
      </c>
      <c r="H188" s="36">
        <f>INDEX(Daily!$B$2:$H$4016,MATCH(E188,Daily!$B$2:$B$4016,0),5)</f>
        <v>0</v>
      </c>
      <c r="I188" s="36">
        <f>INDEX(Daily!$B$2:$H$4016,MATCH(E188,Daily!$B$2:$B$4016,0),7)</f>
        <v>0.57999999999998408</v>
      </c>
      <c r="J188" s="39">
        <f>INDEX(Monthly!$B$2:$K$187,MATCH(D188,Monthly!$B$2:$B$187,0),3)</f>
        <v>1.4399999999999996E-2</v>
      </c>
      <c r="K188" s="39">
        <f>INDEX(Monthly!$B$2:$K$187,MATCH(D188,Monthly!$B$2:$B$187,0),5)</f>
        <v>23.605999999999995</v>
      </c>
      <c r="L188" s="39">
        <f>INDEX(Monthly!$B$2:$K$187,MATCH(D188,Monthly!$B$2:$B$187,0),7)</f>
        <v>0</v>
      </c>
      <c r="M188" s="39">
        <f>INDEX(Monthly!$B$2:$K$187,MATCH(D188,Monthly!$B$2:$B$187,0),9)</f>
        <v>2.9539105444795374E-2</v>
      </c>
      <c r="N188" s="42">
        <f>INDEX(Quaterly!$B$2:$E$63,MATCH(B188,Quaterly!$B$2:$B$63,0),4)</f>
        <v>-3.9800000000000004</v>
      </c>
    </row>
    <row r="189" spans="1:14" x14ac:dyDescent="0.3">
      <c r="A189" s="23">
        <v>188</v>
      </c>
      <c r="B189" s="23" t="str">
        <f t="shared" si="6"/>
        <v>Q3-2010</v>
      </c>
      <c r="C189" s="24" t="str">
        <f t="shared" si="7"/>
        <v>Q3</v>
      </c>
      <c r="D189" s="23" t="str">
        <f t="shared" si="8"/>
        <v>9-2010</v>
      </c>
      <c r="E189" s="25">
        <v>40444</v>
      </c>
      <c r="F189" s="31">
        <f>INDEX(GoldPrice!$B$2:$F$4016,MATCH(E189,GoldPrice!$B$2:$B$4016,0),5)</f>
        <v>78974.484974484891</v>
      </c>
      <c r="G189" s="36">
        <f>INDEX(Daily!$B$2:$H$4016,MATCH(E189,Daily!$B$2:$B$4016,0),3)</f>
        <v>0.42000000000000171</v>
      </c>
      <c r="H189" s="36">
        <f>INDEX(Daily!$B$2:$H$4016,MATCH(E189,Daily!$B$2:$B$4016,0),5)</f>
        <v>-30</v>
      </c>
      <c r="I189" s="36">
        <f>INDEX(Daily!$B$2:$H$4016,MATCH(E189,Daily!$B$2:$B$4016,0),7)</f>
        <v>-3.1299999999999955</v>
      </c>
      <c r="J189" s="39">
        <f>INDEX(Monthly!$B$2:$K$187,MATCH(D189,Monthly!$B$2:$B$187,0),3)</f>
        <v>1.4399999999999996E-2</v>
      </c>
      <c r="K189" s="39">
        <f>INDEX(Monthly!$B$2:$K$187,MATCH(D189,Monthly!$B$2:$B$187,0),5)</f>
        <v>23.605999999999995</v>
      </c>
      <c r="L189" s="39">
        <f>INDEX(Monthly!$B$2:$K$187,MATCH(D189,Monthly!$B$2:$B$187,0),7)</f>
        <v>0</v>
      </c>
      <c r="M189" s="39">
        <f>INDEX(Monthly!$B$2:$K$187,MATCH(D189,Monthly!$B$2:$B$187,0),9)</f>
        <v>2.9539105444795374E-2</v>
      </c>
      <c r="N189" s="42">
        <f>INDEX(Quaterly!$B$2:$E$63,MATCH(B189,Quaterly!$B$2:$B$63,0),4)</f>
        <v>-3.9800000000000004</v>
      </c>
    </row>
    <row r="190" spans="1:14" x14ac:dyDescent="0.3">
      <c r="A190" s="23">
        <v>189</v>
      </c>
      <c r="B190" s="23" t="str">
        <f t="shared" si="6"/>
        <v>Q3-2010</v>
      </c>
      <c r="C190" s="24" t="str">
        <f t="shared" si="7"/>
        <v>Q3</v>
      </c>
      <c r="D190" s="23" t="str">
        <f t="shared" si="8"/>
        <v>9-2010</v>
      </c>
      <c r="E190" s="25">
        <v>40445</v>
      </c>
      <c r="F190" s="31">
        <f>INDEX(GoldPrice!$B$2:$F$4016,MATCH(E190,GoldPrice!$B$2:$B$4016,0),5)</f>
        <v>-24390.474390476942</v>
      </c>
      <c r="G190" s="36">
        <f>INDEX(Daily!$B$2:$H$4016,MATCH(E190,Daily!$B$2:$B$4016,0),3)</f>
        <v>1.2299999999999898</v>
      </c>
      <c r="H190" s="36">
        <f>INDEX(Daily!$B$2:$H$4016,MATCH(E190,Daily!$B$2:$B$4016,0),5)</f>
        <v>30</v>
      </c>
      <c r="I190" s="36">
        <f>INDEX(Daily!$B$2:$H$4016,MATCH(E190,Daily!$B$2:$B$4016,0),7)</f>
        <v>-1.0600000000000023</v>
      </c>
      <c r="J190" s="39">
        <f>INDEX(Monthly!$B$2:$K$187,MATCH(D190,Monthly!$B$2:$B$187,0),3)</f>
        <v>1.4399999999999996E-2</v>
      </c>
      <c r="K190" s="39">
        <f>INDEX(Monthly!$B$2:$K$187,MATCH(D190,Monthly!$B$2:$B$187,0),5)</f>
        <v>23.605999999999995</v>
      </c>
      <c r="L190" s="39">
        <f>INDEX(Monthly!$B$2:$K$187,MATCH(D190,Monthly!$B$2:$B$187,0),7)</f>
        <v>0</v>
      </c>
      <c r="M190" s="39">
        <f>INDEX(Monthly!$B$2:$K$187,MATCH(D190,Monthly!$B$2:$B$187,0),9)</f>
        <v>2.9539105444795374E-2</v>
      </c>
      <c r="N190" s="42">
        <f>INDEX(Quaterly!$B$2:$E$63,MATCH(B190,Quaterly!$B$2:$B$63,0),4)</f>
        <v>-3.9800000000000004</v>
      </c>
    </row>
    <row r="191" spans="1:14" x14ac:dyDescent="0.3">
      <c r="A191" s="23">
        <v>190</v>
      </c>
      <c r="B191" s="23" t="str">
        <f t="shared" si="6"/>
        <v>Q3-2010</v>
      </c>
      <c r="C191" s="24" t="str">
        <f t="shared" si="7"/>
        <v>Q3</v>
      </c>
      <c r="D191" s="23" t="str">
        <f t="shared" si="8"/>
        <v>9-2010</v>
      </c>
      <c r="E191" s="25">
        <v>40448</v>
      </c>
      <c r="F191" s="31">
        <f>INDEX(GoldPrice!$B$2:$F$4016,MATCH(E191,GoldPrice!$B$2:$B$4016,0),5)</f>
        <v>359297.29729729891</v>
      </c>
      <c r="G191" s="36">
        <f>INDEX(Daily!$B$2:$H$4016,MATCH(E191,Daily!$B$2:$B$4016,0),3)</f>
        <v>1.8800000000000097</v>
      </c>
      <c r="H191" s="36">
        <f>INDEX(Daily!$B$2:$H$4016,MATCH(E191,Daily!$B$2:$B$4016,0),5)</f>
        <v>-20</v>
      </c>
      <c r="I191" s="36">
        <f>INDEX(Daily!$B$2:$H$4016,MATCH(E191,Daily!$B$2:$B$4016,0),7)</f>
        <v>0.49000000000000909</v>
      </c>
      <c r="J191" s="39">
        <f>INDEX(Monthly!$B$2:$K$187,MATCH(D191,Monthly!$B$2:$B$187,0),3)</f>
        <v>1.4399999999999996E-2</v>
      </c>
      <c r="K191" s="39">
        <f>INDEX(Monthly!$B$2:$K$187,MATCH(D191,Monthly!$B$2:$B$187,0),5)</f>
        <v>23.605999999999995</v>
      </c>
      <c r="L191" s="39">
        <f>INDEX(Monthly!$B$2:$K$187,MATCH(D191,Monthly!$B$2:$B$187,0),7)</f>
        <v>0</v>
      </c>
      <c r="M191" s="39">
        <f>INDEX(Monthly!$B$2:$K$187,MATCH(D191,Monthly!$B$2:$B$187,0),9)</f>
        <v>2.9539105444795374E-2</v>
      </c>
      <c r="N191" s="42">
        <f>INDEX(Quaterly!$B$2:$E$63,MATCH(B191,Quaterly!$B$2:$B$63,0),4)</f>
        <v>-3.9800000000000004</v>
      </c>
    </row>
    <row r="192" spans="1:14" x14ac:dyDescent="0.3">
      <c r="A192" s="23">
        <v>191</v>
      </c>
      <c r="B192" s="23" t="str">
        <f t="shared" si="6"/>
        <v>Q3-2010</v>
      </c>
      <c r="C192" s="24" t="str">
        <f t="shared" si="7"/>
        <v>Q3</v>
      </c>
      <c r="D192" s="23" t="str">
        <f t="shared" si="8"/>
        <v>9-2010</v>
      </c>
      <c r="E192" s="25">
        <v>40449</v>
      </c>
      <c r="F192" s="31">
        <f>INDEX(GoldPrice!$B$2:$F$4016,MATCH(E192,GoldPrice!$B$2:$B$4016,0),5)</f>
        <v>-145402.38140238076</v>
      </c>
      <c r="G192" s="36">
        <f>INDEX(Daily!$B$2:$H$4016,MATCH(E192,Daily!$B$2:$B$4016,0),3)</f>
        <v>-0.35999999999999943</v>
      </c>
      <c r="H192" s="36">
        <f>INDEX(Daily!$B$2:$H$4016,MATCH(E192,Daily!$B$2:$B$4016,0),5)</f>
        <v>20</v>
      </c>
      <c r="I192" s="36">
        <f>INDEX(Daily!$B$2:$H$4016,MATCH(E192,Daily!$B$2:$B$4016,0),7)</f>
        <v>4.9300000000000068</v>
      </c>
      <c r="J192" s="39">
        <f>INDEX(Monthly!$B$2:$K$187,MATCH(D192,Monthly!$B$2:$B$187,0),3)</f>
        <v>1.4399999999999996E-2</v>
      </c>
      <c r="K192" s="39">
        <f>INDEX(Monthly!$B$2:$K$187,MATCH(D192,Monthly!$B$2:$B$187,0),5)</f>
        <v>23.605999999999995</v>
      </c>
      <c r="L192" s="39">
        <f>INDEX(Monthly!$B$2:$K$187,MATCH(D192,Monthly!$B$2:$B$187,0),7)</f>
        <v>0</v>
      </c>
      <c r="M192" s="39">
        <f>INDEX(Monthly!$B$2:$K$187,MATCH(D192,Monthly!$B$2:$B$187,0),9)</f>
        <v>2.9539105444795374E-2</v>
      </c>
      <c r="N192" s="42">
        <f>INDEX(Quaterly!$B$2:$E$63,MATCH(B192,Quaterly!$B$2:$B$63,0),4)</f>
        <v>-3.9800000000000004</v>
      </c>
    </row>
    <row r="193" spans="1:14" x14ac:dyDescent="0.3">
      <c r="A193" s="23">
        <v>192</v>
      </c>
      <c r="B193" s="23" t="str">
        <f t="shared" si="6"/>
        <v>Q3-2010</v>
      </c>
      <c r="C193" s="24" t="str">
        <f t="shared" si="7"/>
        <v>Q3</v>
      </c>
      <c r="D193" s="23" t="str">
        <f t="shared" si="8"/>
        <v>9-2010</v>
      </c>
      <c r="E193" s="25">
        <v>40450</v>
      </c>
      <c r="F193" s="31">
        <f>INDEX(GoldPrice!$B$2:$F$4016,MATCH(E193,GoldPrice!$B$2:$B$4016,0),5)</f>
        <v>532018.90001890063</v>
      </c>
      <c r="G193" s="36">
        <f>INDEX(Daily!$B$2:$H$4016,MATCH(E193,Daily!$B$2:$B$4016,0),3)</f>
        <v>1.6999999999999886</v>
      </c>
      <c r="H193" s="36">
        <f>INDEX(Daily!$B$2:$H$4016,MATCH(E193,Daily!$B$2:$B$4016,0),5)</f>
        <v>0</v>
      </c>
      <c r="I193" s="36">
        <f>INDEX(Daily!$B$2:$H$4016,MATCH(E193,Daily!$B$2:$B$4016,0),7)</f>
        <v>-2.1899999999999977</v>
      </c>
      <c r="J193" s="39">
        <f>INDEX(Monthly!$B$2:$K$187,MATCH(D193,Monthly!$B$2:$B$187,0),3)</f>
        <v>1.4399999999999996E-2</v>
      </c>
      <c r="K193" s="39">
        <f>INDEX(Monthly!$B$2:$K$187,MATCH(D193,Monthly!$B$2:$B$187,0),5)</f>
        <v>23.605999999999995</v>
      </c>
      <c r="L193" s="39">
        <f>INDEX(Monthly!$B$2:$K$187,MATCH(D193,Monthly!$B$2:$B$187,0),7)</f>
        <v>0</v>
      </c>
      <c r="M193" s="39">
        <f>INDEX(Monthly!$B$2:$K$187,MATCH(D193,Monthly!$B$2:$B$187,0),9)</f>
        <v>2.9539105444795374E-2</v>
      </c>
      <c r="N193" s="42">
        <f>INDEX(Quaterly!$B$2:$E$63,MATCH(B193,Quaterly!$B$2:$B$63,0),4)</f>
        <v>-3.9800000000000004</v>
      </c>
    </row>
    <row r="194" spans="1:14" x14ac:dyDescent="0.3">
      <c r="A194" s="23">
        <v>193</v>
      </c>
      <c r="B194" s="23" t="str">
        <f t="shared" si="6"/>
        <v>Q3-2010</v>
      </c>
      <c r="C194" s="24" t="str">
        <f t="shared" si="7"/>
        <v>Q3</v>
      </c>
      <c r="D194" s="23" t="str">
        <f t="shared" si="8"/>
        <v>9-2010</v>
      </c>
      <c r="E194" s="25">
        <v>40451</v>
      </c>
      <c r="F194" s="31">
        <f>INDEX(GoldPrice!$B$2:$F$4016,MATCH(E194,GoldPrice!$B$2:$B$4016,0),5)</f>
        <v>-30030.240030240268</v>
      </c>
      <c r="G194" s="36">
        <f>INDEX(Daily!$B$2:$H$4016,MATCH(E194,Daily!$B$2:$B$4016,0),3)</f>
        <v>2.1000000000000085</v>
      </c>
      <c r="H194" s="36">
        <f>INDEX(Daily!$B$2:$H$4016,MATCH(E194,Daily!$B$2:$B$4016,0),5)</f>
        <v>-30</v>
      </c>
      <c r="I194" s="36">
        <f>INDEX(Daily!$B$2:$H$4016,MATCH(E194,Daily!$B$2:$B$4016,0),7)</f>
        <v>1.5799999999999841</v>
      </c>
      <c r="J194" s="39">
        <f>INDEX(Monthly!$B$2:$K$187,MATCH(D194,Monthly!$B$2:$B$187,0),3)</f>
        <v>1.4399999999999996E-2</v>
      </c>
      <c r="K194" s="39">
        <f>INDEX(Monthly!$B$2:$K$187,MATCH(D194,Monthly!$B$2:$B$187,0),5)</f>
        <v>23.605999999999995</v>
      </c>
      <c r="L194" s="39">
        <f>INDEX(Monthly!$B$2:$K$187,MATCH(D194,Monthly!$B$2:$B$187,0),7)</f>
        <v>0</v>
      </c>
      <c r="M194" s="39">
        <f>INDEX(Monthly!$B$2:$K$187,MATCH(D194,Monthly!$B$2:$B$187,0),9)</f>
        <v>2.9539105444795374E-2</v>
      </c>
      <c r="N194" s="42">
        <f>INDEX(Quaterly!$B$2:$E$63,MATCH(B194,Quaterly!$B$2:$B$63,0),4)</f>
        <v>-3.9800000000000004</v>
      </c>
    </row>
    <row r="195" spans="1:14" x14ac:dyDescent="0.3">
      <c r="A195" s="23">
        <v>194</v>
      </c>
      <c r="B195" s="23" t="str">
        <f t="shared" ref="B195:B258" si="9">C195&amp;"-"&amp;YEAR(E195)</f>
        <v>Q4-2010</v>
      </c>
      <c r="C195" s="24" t="str">
        <f t="shared" ref="C195:C258" si="10">IF(MONTH(E195)&lt;=3,"Q1",IF(MONTH(E195)&lt;=6,"Q2",IF(MONTH(E195)&lt;=9,"Q3","Q4")))</f>
        <v>Q4</v>
      </c>
      <c r="D195" s="23" t="str">
        <f t="shared" ref="D195:D258" si="11">MONTH(E195)&amp;"-"&amp;YEAR(E195)</f>
        <v>10-2010</v>
      </c>
      <c r="E195" s="25">
        <v>40452</v>
      </c>
      <c r="F195" s="31">
        <f>INDEX(GoldPrice!$B$2:$F$4016,MATCH(E195,GoldPrice!$B$2:$B$4016,0),5)</f>
        <v>-121894.15989416093</v>
      </c>
      <c r="G195" s="36">
        <f>INDEX(Daily!$B$2:$H$4016,MATCH(E195,Daily!$B$2:$B$4016,0),3)</f>
        <v>1.6199999999999903</v>
      </c>
      <c r="H195" s="36">
        <f>INDEX(Daily!$B$2:$H$4016,MATCH(E195,Daily!$B$2:$B$4016,0),5)</f>
        <v>30</v>
      </c>
      <c r="I195" s="36">
        <f>INDEX(Daily!$B$2:$H$4016,MATCH(E195,Daily!$B$2:$B$4016,0),7)</f>
        <v>-2.8100000000000023</v>
      </c>
      <c r="J195" s="39">
        <f>INDEX(Monthly!$B$2:$K$187,MATCH(D195,Monthly!$B$2:$B$187,0),3)</f>
        <v>1.1599999999999999E-2</v>
      </c>
      <c r="K195" s="39">
        <f>INDEX(Monthly!$B$2:$K$187,MATCH(D195,Monthly!$B$2:$B$187,0),5)</f>
        <v>6.2280000000000086</v>
      </c>
      <c r="L195" s="39">
        <f>INDEX(Monthly!$B$2:$K$187,MATCH(D195,Monthly!$B$2:$B$187,0),7)</f>
        <v>-1.2000000000000066E-3</v>
      </c>
      <c r="M195" s="39">
        <f>INDEX(Monthly!$B$2:$K$187,MATCH(D195,Monthly!$B$2:$B$187,0),9)</f>
        <v>4.6172622634868248E-3</v>
      </c>
      <c r="N195" s="42">
        <f>INDEX(Quaterly!$B$2:$E$63,MATCH(B195,Quaterly!$B$2:$B$63,0),4)</f>
        <v>-0.95999999999999908</v>
      </c>
    </row>
    <row r="196" spans="1:14" x14ac:dyDescent="0.3">
      <c r="A196" s="23">
        <v>195</v>
      </c>
      <c r="B196" s="23" t="str">
        <f t="shared" si="9"/>
        <v>Q4-2010</v>
      </c>
      <c r="C196" s="24" t="str">
        <f t="shared" si="10"/>
        <v>Q4</v>
      </c>
      <c r="D196" s="23" t="str">
        <f t="shared" si="11"/>
        <v>10-2010</v>
      </c>
      <c r="E196" s="25">
        <v>40455</v>
      </c>
      <c r="F196" s="31">
        <f>INDEX(GoldPrice!$B$2:$F$4016,MATCH(E196,GoldPrice!$B$2:$B$4016,0),5)</f>
        <v>305392.17539217696</v>
      </c>
      <c r="G196" s="36">
        <f>INDEX(Daily!$B$2:$H$4016,MATCH(E196,Daily!$B$2:$B$4016,0),3)</f>
        <v>-0.13999999999998636</v>
      </c>
      <c r="H196" s="36">
        <f>INDEX(Daily!$B$2:$H$4016,MATCH(E196,Daily!$B$2:$B$4016,0),5)</f>
        <v>15</v>
      </c>
      <c r="I196" s="36">
        <f>INDEX(Daily!$B$2:$H$4016,MATCH(E196,Daily!$B$2:$B$4016,0),7)</f>
        <v>-5.8799999999999955</v>
      </c>
      <c r="J196" s="39">
        <f>INDEX(Monthly!$B$2:$K$187,MATCH(D196,Monthly!$B$2:$B$187,0),3)</f>
        <v>1.1599999999999999E-2</v>
      </c>
      <c r="K196" s="39">
        <f>INDEX(Monthly!$B$2:$K$187,MATCH(D196,Monthly!$B$2:$B$187,0),5)</f>
        <v>6.2280000000000086</v>
      </c>
      <c r="L196" s="39">
        <f>INDEX(Monthly!$B$2:$K$187,MATCH(D196,Monthly!$B$2:$B$187,0),7)</f>
        <v>-1.2000000000000066E-3</v>
      </c>
      <c r="M196" s="39">
        <f>INDEX(Monthly!$B$2:$K$187,MATCH(D196,Monthly!$B$2:$B$187,0),9)</f>
        <v>4.6172622634868248E-3</v>
      </c>
      <c r="N196" s="42">
        <f>INDEX(Quaterly!$B$2:$E$63,MATCH(B196,Quaterly!$B$2:$B$63,0),4)</f>
        <v>-0.95999999999999908</v>
      </c>
    </row>
    <row r="197" spans="1:14" x14ac:dyDescent="0.3">
      <c r="A197" s="23">
        <v>196</v>
      </c>
      <c r="B197" s="23" t="str">
        <f t="shared" si="9"/>
        <v>Q4-2010</v>
      </c>
      <c r="C197" s="24" t="str">
        <f t="shared" si="10"/>
        <v>Q4</v>
      </c>
      <c r="D197" s="23" t="str">
        <f t="shared" si="11"/>
        <v>10-2010</v>
      </c>
      <c r="E197" s="25">
        <v>40456</v>
      </c>
      <c r="F197" s="31">
        <f>INDEX(GoldPrice!$B$2:$F$4016,MATCH(E197,GoldPrice!$B$2:$B$4016,0),5)</f>
        <v>-81287.469287469983</v>
      </c>
      <c r="G197" s="36">
        <f>INDEX(Daily!$B$2:$H$4016,MATCH(E197,Daily!$B$2:$B$4016,0),3)</f>
        <v>1.3999999999999915</v>
      </c>
      <c r="H197" s="36">
        <f>INDEX(Daily!$B$2:$H$4016,MATCH(E197,Daily!$B$2:$B$4016,0),5)</f>
        <v>-5</v>
      </c>
      <c r="I197" s="36">
        <f>INDEX(Daily!$B$2:$H$4016,MATCH(E197,Daily!$B$2:$B$4016,0),7)</f>
        <v>5.1299999999999955</v>
      </c>
      <c r="J197" s="39">
        <f>INDEX(Monthly!$B$2:$K$187,MATCH(D197,Monthly!$B$2:$B$187,0),3)</f>
        <v>1.1599999999999999E-2</v>
      </c>
      <c r="K197" s="39">
        <f>INDEX(Monthly!$B$2:$K$187,MATCH(D197,Monthly!$B$2:$B$187,0),5)</f>
        <v>6.2280000000000086</v>
      </c>
      <c r="L197" s="39">
        <f>INDEX(Monthly!$B$2:$K$187,MATCH(D197,Monthly!$B$2:$B$187,0),7)</f>
        <v>-1.2000000000000066E-3</v>
      </c>
      <c r="M197" s="39">
        <f>INDEX(Monthly!$B$2:$K$187,MATCH(D197,Monthly!$B$2:$B$187,0),9)</f>
        <v>4.6172622634868248E-3</v>
      </c>
      <c r="N197" s="42">
        <f>INDEX(Quaterly!$B$2:$E$63,MATCH(B197,Quaterly!$B$2:$B$63,0),4)</f>
        <v>-0.95999999999999908</v>
      </c>
    </row>
    <row r="198" spans="1:14" x14ac:dyDescent="0.3">
      <c r="A198" s="23">
        <v>197</v>
      </c>
      <c r="B198" s="23" t="str">
        <f t="shared" si="9"/>
        <v>Q4-2010</v>
      </c>
      <c r="C198" s="24" t="str">
        <f t="shared" si="10"/>
        <v>Q4</v>
      </c>
      <c r="D198" s="23" t="str">
        <f t="shared" si="11"/>
        <v>10-2010</v>
      </c>
      <c r="E198" s="25">
        <v>40457</v>
      </c>
      <c r="F198" s="31">
        <f>INDEX(GoldPrice!$B$2:$F$4016,MATCH(E198,GoldPrice!$B$2:$B$4016,0),5)</f>
        <v>1119670.3836703822</v>
      </c>
      <c r="G198" s="36">
        <f>INDEX(Daily!$B$2:$H$4016,MATCH(E198,Daily!$B$2:$B$4016,0),3)</f>
        <v>0.37999999999999545</v>
      </c>
      <c r="H198" s="36">
        <f>INDEX(Daily!$B$2:$H$4016,MATCH(E198,Daily!$B$2:$B$4016,0),5)</f>
        <v>-10</v>
      </c>
      <c r="I198" s="36">
        <f>INDEX(Daily!$B$2:$H$4016,MATCH(E198,Daily!$B$2:$B$4016,0),7)</f>
        <v>9.7600000000000477</v>
      </c>
      <c r="J198" s="39">
        <f>INDEX(Monthly!$B$2:$K$187,MATCH(D198,Monthly!$B$2:$B$187,0),3)</f>
        <v>1.1599999999999999E-2</v>
      </c>
      <c r="K198" s="39">
        <f>INDEX(Monthly!$B$2:$K$187,MATCH(D198,Monthly!$B$2:$B$187,0),5)</f>
        <v>6.2280000000000086</v>
      </c>
      <c r="L198" s="39">
        <f>INDEX(Monthly!$B$2:$K$187,MATCH(D198,Monthly!$B$2:$B$187,0),7)</f>
        <v>-1.2000000000000066E-3</v>
      </c>
      <c r="M198" s="39">
        <f>INDEX(Monthly!$B$2:$K$187,MATCH(D198,Monthly!$B$2:$B$187,0),9)</f>
        <v>4.6172622634868248E-3</v>
      </c>
      <c r="N198" s="42">
        <f>INDEX(Quaterly!$B$2:$E$63,MATCH(B198,Quaterly!$B$2:$B$63,0),4)</f>
        <v>-0.95999999999999908</v>
      </c>
    </row>
    <row r="199" spans="1:14" x14ac:dyDescent="0.3">
      <c r="A199" s="23">
        <v>198</v>
      </c>
      <c r="B199" s="23" t="str">
        <f t="shared" si="9"/>
        <v>Q4-2010</v>
      </c>
      <c r="C199" s="24" t="str">
        <f t="shared" si="10"/>
        <v>Q4</v>
      </c>
      <c r="D199" s="23" t="str">
        <f t="shared" si="11"/>
        <v>10-2010</v>
      </c>
      <c r="E199" s="25">
        <v>40458</v>
      </c>
      <c r="F199" s="31">
        <f>INDEX(GoldPrice!$B$2:$F$4016,MATCH(E199,GoldPrice!$B$2:$B$4016,0),5)</f>
        <v>-31040.257040258497</v>
      </c>
      <c r="G199" s="36">
        <f>INDEX(Daily!$B$2:$H$4016,MATCH(E199,Daily!$B$2:$B$4016,0),3)</f>
        <v>-1.8699999999999903</v>
      </c>
      <c r="H199" s="36">
        <f>INDEX(Daily!$B$2:$H$4016,MATCH(E199,Daily!$B$2:$B$4016,0),5)</f>
        <v>15</v>
      </c>
      <c r="I199" s="36">
        <f>INDEX(Daily!$B$2:$H$4016,MATCH(E199,Daily!$B$2:$B$4016,0),7)</f>
        <v>1.3299999999999841</v>
      </c>
      <c r="J199" s="39">
        <f>INDEX(Monthly!$B$2:$K$187,MATCH(D199,Monthly!$B$2:$B$187,0),3)</f>
        <v>1.1599999999999999E-2</v>
      </c>
      <c r="K199" s="39">
        <f>INDEX(Monthly!$B$2:$K$187,MATCH(D199,Monthly!$B$2:$B$187,0),5)</f>
        <v>6.2280000000000086</v>
      </c>
      <c r="L199" s="39">
        <f>INDEX(Monthly!$B$2:$K$187,MATCH(D199,Monthly!$B$2:$B$187,0),7)</f>
        <v>-1.2000000000000066E-3</v>
      </c>
      <c r="M199" s="39">
        <f>INDEX(Monthly!$B$2:$K$187,MATCH(D199,Monthly!$B$2:$B$187,0),9)</f>
        <v>4.6172622634868248E-3</v>
      </c>
      <c r="N199" s="42">
        <f>INDEX(Quaterly!$B$2:$E$63,MATCH(B199,Quaterly!$B$2:$B$63,0),4)</f>
        <v>-0.95999999999999908</v>
      </c>
    </row>
    <row r="200" spans="1:14" x14ac:dyDescent="0.3">
      <c r="A200" s="23">
        <v>199</v>
      </c>
      <c r="B200" s="23" t="str">
        <f t="shared" si="9"/>
        <v>Q4-2010</v>
      </c>
      <c r="C200" s="24" t="str">
        <f t="shared" si="10"/>
        <v>Q4</v>
      </c>
      <c r="D200" s="23" t="str">
        <f t="shared" si="11"/>
        <v>10-2010</v>
      </c>
      <c r="E200" s="25">
        <v>40459</v>
      </c>
      <c r="F200" s="31">
        <f>INDEX(GoldPrice!$B$2:$F$4016,MATCH(E200,GoldPrice!$B$2:$B$4016,0),5)</f>
        <v>-851803.81780381501</v>
      </c>
      <c r="G200" s="36">
        <f>INDEX(Daily!$B$2:$H$4016,MATCH(E200,Daily!$B$2:$B$4016,0),3)</f>
        <v>1.3199999999999932</v>
      </c>
      <c r="H200" s="36">
        <f>INDEX(Daily!$B$2:$H$4016,MATCH(E200,Daily!$B$2:$B$4016,0),5)</f>
        <v>0</v>
      </c>
      <c r="I200" s="36">
        <f>INDEX(Daily!$B$2:$H$4016,MATCH(E200,Daily!$B$2:$B$4016,0),7)</f>
        <v>-2.7900000000000205</v>
      </c>
      <c r="J200" s="39">
        <f>INDEX(Monthly!$B$2:$K$187,MATCH(D200,Monthly!$B$2:$B$187,0),3)</f>
        <v>1.1599999999999999E-2</v>
      </c>
      <c r="K200" s="39">
        <f>INDEX(Monthly!$B$2:$K$187,MATCH(D200,Monthly!$B$2:$B$187,0),5)</f>
        <v>6.2280000000000086</v>
      </c>
      <c r="L200" s="39">
        <f>INDEX(Monthly!$B$2:$K$187,MATCH(D200,Monthly!$B$2:$B$187,0),7)</f>
        <v>-1.2000000000000066E-3</v>
      </c>
      <c r="M200" s="39">
        <f>INDEX(Monthly!$B$2:$K$187,MATCH(D200,Monthly!$B$2:$B$187,0),9)</f>
        <v>4.6172622634868248E-3</v>
      </c>
      <c r="N200" s="42">
        <f>INDEX(Quaterly!$B$2:$E$63,MATCH(B200,Quaterly!$B$2:$B$63,0),4)</f>
        <v>-0.95999999999999908</v>
      </c>
    </row>
    <row r="201" spans="1:14" x14ac:dyDescent="0.3">
      <c r="A201" s="23">
        <v>200</v>
      </c>
      <c r="B201" s="23" t="str">
        <f t="shared" si="9"/>
        <v>Q4-2010</v>
      </c>
      <c r="C201" s="24" t="str">
        <f t="shared" si="10"/>
        <v>Q4</v>
      </c>
      <c r="D201" s="23" t="str">
        <f t="shared" si="11"/>
        <v>10-2010</v>
      </c>
      <c r="E201" s="25">
        <v>40462</v>
      </c>
      <c r="F201" s="31">
        <f>INDEX(GoldPrice!$B$2:$F$4016,MATCH(E201,GoldPrice!$B$2:$B$4016,0),5)</f>
        <v>331459.45945945755</v>
      </c>
      <c r="G201" s="36">
        <f>INDEX(Daily!$B$2:$H$4016,MATCH(E201,Daily!$B$2:$B$4016,0),3)</f>
        <v>-0.47999999999998977</v>
      </c>
      <c r="H201" s="36">
        <f>INDEX(Daily!$B$2:$H$4016,MATCH(E201,Daily!$B$2:$B$4016,0),5)</f>
        <v>-25</v>
      </c>
      <c r="I201" s="36">
        <f>INDEX(Daily!$B$2:$H$4016,MATCH(E201,Daily!$B$2:$B$4016,0),7)</f>
        <v>6.0000000000002274E-2</v>
      </c>
      <c r="J201" s="39">
        <f>INDEX(Monthly!$B$2:$K$187,MATCH(D201,Monthly!$B$2:$B$187,0),3)</f>
        <v>1.1599999999999999E-2</v>
      </c>
      <c r="K201" s="39">
        <f>INDEX(Monthly!$B$2:$K$187,MATCH(D201,Monthly!$B$2:$B$187,0),5)</f>
        <v>6.2280000000000086</v>
      </c>
      <c r="L201" s="39">
        <f>INDEX(Monthly!$B$2:$K$187,MATCH(D201,Monthly!$B$2:$B$187,0),7)</f>
        <v>-1.2000000000000066E-3</v>
      </c>
      <c r="M201" s="39">
        <f>INDEX(Monthly!$B$2:$K$187,MATCH(D201,Monthly!$B$2:$B$187,0),9)</f>
        <v>4.6172622634868248E-3</v>
      </c>
      <c r="N201" s="42">
        <f>INDEX(Quaterly!$B$2:$E$63,MATCH(B201,Quaterly!$B$2:$B$63,0),4)</f>
        <v>-0.95999999999999908</v>
      </c>
    </row>
    <row r="202" spans="1:14" x14ac:dyDescent="0.3">
      <c r="A202" s="23">
        <v>201</v>
      </c>
      <c r="B202" s="23" t="str">
        <f t="shared" si="9"/>
        <v>Q4-2010</v>
      </c>
      <c r="C202" s="24" t="str">
        <f t="shared" si="10"/>
        <v>Q4</v>
      </c>
      <c r="D202" s="23" t="str">
        <f t="shared" si="11"/>
        <v>10-2010</v>
      </c>
      <c r="E202" s="25">
        <v>40463</v>
      </c>
      <c r="F202" s="31">
        <f>INDEX(GoldPrice!$B$2:$F$4016,MATCH(E202,GoldPrice!$B$2:$B$4016,0),5)</f>
        <v>52213.9482139498</v>
      </c>
      <c r="G202" s="36">
        <f>INDEX(Daily!$B$2:$H$4016,MATCH(E202,Daily!$B$2:$B$4016,0),3)</f>
        <v>-0.51000000000000512</v>
      </c>
      <c r="H202" s="36">
        <f>INDEX(Daily!$B$2:$H$4016,MATCH(E202,Daily!$B$2:$B$4016,0),5)</f>
        <v>-20</v>
      </c>
      <c r="I202" s="36">
        <f>INDEX(Daily!$B$2:$H$4016,MATCH(E202,Daily!$B$2:$B$4016,0),7)</f>
        <v>-5</v>
      </c>
      <c r="J202" s="39">
        <f>INDEX(Monthly!$B$2:$K$187,MATCH(D202,Monthly!$B$2:$B$187,0),3)</f>
        <v>1.1599999999999999E-2</v>
      </c>
      <c r="K202" s="39">
        <f>INDEX(Monthly!$B$2:$K$187,MATCH(D202,Monthly!$B$2:$B$187,0),5)</f>
        <v>6.2280000000000086</v>
      </c>
      <c r="L202" s="39">
        <f>INDEX(Monthly!$B$2:$K$187,MATCH(D202,Monthly!$B$2:$B$187,0),7)</f>
        <v>-1.2000000000000066E-3</v>
      </c>
      <c r="M202" s="39">
        <f>INDEX(Monthly!$B$2:$K$187,MATCH(D202,Monthly!$B$2:$B$187,0),9)</f>
        <v>4.6172622634868248E-3</v>
      </c>
      <c r="N202" s="42">
        <f>INDEX(Quaterly!$B$2:$E$63,MATCH(B202,Quaterly!$B$2:$B$63,0),4)</f>
        <v>-0.95999999999999908</v>
      </c>
    </row>
    <row r="203" spans="1:14" x14ac:dyDescent="0.3">
      <c r="A203" s="23">
        <v>202</v>
      </c>
      <c r="B203" s="23" t="str">
        <f t="shared" si="9"/>
        <v>Q4-2010</v>
      </c>
      <c r="C203" s="24" t="str">
        <f t="shared" si="10"/>
        <v>Q4</v>
      </c>
      <c r="D203" s="23" t="str">
        <f t="shared" si="11"/>
        <v>10-2010</v>
      </c>
      <c r="E203" s="25">
        <v>40464</v>
      </c>
      <c r="F203" s="31">
        <f>INDEX(GoldPrice!$B$2:$F$4016,MATCH(E203,GoldPrice!$B$2:$B$4016,0),5)</f>
        <v>-169656.77565677464</v>
      </c>
      <c r="G203" s="36">
        <f>INDEX(Daily!$B$2:$H$4016,MATCH(E203,Daily!$B$2:$B$4016,0),3)</f>
        <v>1.3599999999999994</v>
      </c>
      <c r="H203" s="36">
        <f>INDEX(Daily!$B$2:$H$4016,MATCH(E203,Daily!$B$2:$B$4016,0),5)</f>
        <v>48</v>
      </c>
      <c r="I203" s="36">
        <f>INDEX(Daily!$B$2:$H$4016,MATCH(E203,Daily!$B$2:$B$4016,0),7)</f>
        <v>3.3799999999999955</v>
      </c>
      <c r="J203" s="39">
        <f>INDEX(Monthly!$B$2:$K$187,MATCH(D203,Monthly!$B$2:$B$187,0),3)</f>
        <v>1.1599999999999999E-2</v>
      </c>
      <c r="K203" s="39">
        <f>INDEX(Monthly!$B$2:$K$187,MATCH(D203,Monthly!$B$2:$B$187,0),5)</f>
        <v>6.2280000000000086</v>
      </c>
      <c r="L203" s="39">
        <f>INDEX(Monthly!$B$2:$K$187,MATCH(D203,Monthly!$B$2:$B$187,0),7)</f>
        <v>-1.2000000000000066E-3</v>
      </c>
      <c r="M203" s="39">
        <f>INDEX(Monthly!$B$2:$K$187,MATCH(D203,Monthly!$B$2:$B$187,0),9)</f>
        <v>4.6172622634868248E-3</v>
      </c>
      <c r="N203" s="42">
        <f>INDEX(Quaterly!$B$2:$E$63,MATCH(B203,Quaterly!$B$2:$B$63,0),4)</f>
        <v>-0.95999999999999908</v>
      </c>
    </row>
    <row r="204" spans="1:14" x14ac:dyDescent="0.3">
      <c r="A204" s="23">
        <v>203</v>
      </c>
      <c r="B204" s="23" t="str">
        <f t="shared" si="9"/>
        <v>Q4-2010</v>
      </c>
      <c r="C204" s="24" t="str">
        <f t="shared" si="10"/>
        <v>Q4</v>
      </c>
      <c r="D204" s="23" t="str">
        <f t="shared" si="11"/>
        <v>10-2010</v>
      </c>
      <c r="E204" s="25">
        <v>40465</v>
      </c>
      <c r="F204" s="31">
        <f>INDEX(GoldPrice!$B$2:$F$4016,MATCH(E204,GoldPrice!$B$2:$B$4016,0),5)</f>
        <v>316990.73899073899</v>
      </c>
      <c r="G204" s="36">
        <f>INDEX(Daily!$B$2:$H$4016,MATCH(E204,Daily!$B$2:$B$4016,0),3)</f>
        <v>-0.32000000000000739</v>
      </c>
      <c r="H204" s="36">
        <f>INDEX(Daily!$B$2:$H$4016,MATCH(E204,Daily!$B$2:$B$4016,0),5)</f>
        <v>-3</v>
      </c>
      <c r="I204" s="36">
        <f>INDEX(Daily!$B$2:$H$4016,MATCH(E204,Daily!$B$2:$B$4016,0),7)</f>
        <v>0.96000000000003638</v>
      </c>
      <c r="J204" s="39">
        <f>INDEX(Monthly!$B$2:$K$187,MATCH(D204,Monthly!$B$2:$B$187,0),3)</f>
        <v>1.1599999999999999E-2</v>
      </c>
      <c r="K204" s="39">
        <f>INDEX(Monthly!$B$2:$K$187,MATCH(D204,Monthly!$B$2:$B$187,0),5)</f>
        <v>6.2280000000000086</v>
      </c>
      <c r="L204" s="39">
        <f>INDEX(Monthly!$B$2:$K$187,MATCH(D204,Monthly!$B$2:$B$187,0),7)</f>
        <v>-1.2000000000000066E-3</v>
      </c>
      <c r="M204" s="39">
        <f>INDEX(Monthly!$B$2:$K$187,MATCH(D204,Monthly!$B$2:$B$187,0),9)</f>
        <v>4.6172622634868248E-3</v>
      </c>
      <c r="N204" s="42">
        <f>INDEX(Quaterly!$B$2:$E$63,MATCH(B204,Quaterly!$B$2:$B$63,0),4)</f>
        <v>-0.95999999999999908</v>
      </c>
    </row>
    <row r="205" spans="1:14" x14ac:dyDescent="0.3">
      <c r="A205" s="23">
        <v>204</v>
      </c>
      <c r="B205" s="23" t="str">
        <f t="shared" si="9"/>
        <v>Q4-2010</v>
      </c>
      <c r="C205" s="24" t="str">
        <f t="shared" si="10"/>
        <v>Q4</v>
      </c>
      <c r="D205" s="23" t="str">
        <f t="shared" si="11"/>
        <v>10-2010</v>
      </c>
      <c r="E205" s="25">
        <v>40466</v>
      </c>
      <c r="F205" s="31">
        <f>INDEX(GoldPrice!$B$2:$F$4016,MATCH(E205,GoldPrice!$B$2:$B$4016,0),5)</f>
        <v>150461.00926100835</v>
      </c>
      <c r="G205" s="36">
        <f>INDEX(Daily!$B$2:$H$4016,MATCH(E205,Daily!$B$2:$B$4016,0),3)</f>
        <v>-1.4799999999999898</v>
      </c>
      <c r="H205" s="36">
        <f>INDEX(Daily!$B$2:$H$4016,MATCH(E205,Daily!$B$2:$B$4016,0),5)</f>
        <v>2</v>
      </c>
      <c r="I205" s="36">
        <f>INDEX(Daily!$B$2:$H$4016,MATCH(E205,Daily!$B$2:$B$4016,0),7)</f>
        <v>-0.27000000000003865</v>
      </c>
      <c r="J205" s="39">
        <f>INDEX(Monthly!$B$2:$K$187,MATCH(D205,Monthly!$B$2:$B$187,0),3)</f>
        <v>1.1599999999999999E-2</v>
      </c>
      <c r="K205" s="39">
        <f>INDEX(Monthly!$B$2:$K$187,MATCH(D205,Monthly!$B$2:$B$187,0),5)</f>
        <v>6.2280000000000086</v>
      </c>
      <c r="L205" s="39">
        <f>INDEX(Monthly!$B$2:$K$187,MATCH(D205,Monthly!$B$2:$B$187,0),7)</f>
        <v>-1.2000000000000066E-3</v>
      </c>
      <c r="M205" s="39">
        <f>INDEX(Monthly!$B$2:$K$187,MATCH(D205,Monthly!$B$2:$B$187,0),9)</f>
        <v>4.6172622634868248E-3</v>
      </c>
      <c r="N205" s="42">
        <f>INDEX(Quaterly!$B$2:$E$63,MATCH(B205,Quaterly!$B$2:$B$63,0),4)</f>
        <v>-0.95999999999999908</v>
      </c>
    </row>
    <row r="206" spans="1:14" x14ac:dyDescent="0.3">
      <c r="A206" s="23">
        <v>205</v>
      </c>
      <c r="B206" s="23" t="str">
        <f t="shared" si="9"/>
        <v>Q4-2010</v>
      </c>
      <c r="C206" s="24" t="str">
        <f t="shared" si="10"/>
        <v>Q4</v>
      </c>
      <c r="D206" s="23" t="str">
        <f t="shared" si="11"/>
        <v>10-2010</v>
      </c>
      <c r="E206" s="25">
        <v>40469</v>
      </c>
      <c r="F206" s="31">
        <f>INDEX(GoldPrice!$B$2:$F$4016,MATCH(E206,GoldPrice!$B$2:$B$4016,0),5)</f>
        <v>-59400.718200717121</v>
      </c>
      <c r="G206" s="36">
        <f>INDEX(Daily!$B$2:$H$4016,MATCH(E206,Daily!$B$2:$B$4016,0),3)</f>
        <v>1.8299999999999983</v>
      </c>
      <c r="H206" s="36">
        <f>INDEX(Daily!$B$2:$H$4016,MATCH(E206,Daily!$B$2:$B$4016,0),5)</f>
        <v>-2</v>
      </c>
      <c r="I206" s="36">
        <f>INDEX(Daily!$B$2:$H$4016,MATCH(E206,Daily!$B$2:$B$4016,0),7)</f>
        <v>-0.80000000000001137</v>
      </c>
      <c r="J206" s="39">
        <f>INDEX(Monthly!$B$2:$K$187,MATCH(D206,Monthly!$B$2:$B$187,0),3)</f>
        <v>1.1599999999999999E-2</v>
      </c>
      <c r="K206" s="39">
        <f>INDEX(Monthly!$B$2:$K$187,MATCH(D206,Monthly!$B$2:$B$187,0),5)</f>
        <v>6.2280000000000086</v>
      </c>
      <c r="L206" s="39">
        <f>INDEX(Monthly!$B$2:$K$187,MATCH(D206,Monthly!$B$2:$B$187,0),7)</f>
        <v>-1.2000000000000066E-3</v>
      </c>
      <c r="M206" s="39">
        <f>INDEX(Monthly!$B$2:$K$187,MATCH(D206,Monthly!$B$2:$B$187,0),9)</f>
        <v>4.6172622634868248E-3</v>
      </c>
      <c r="N206" s="42">
        <f>INDEX(Quaterly!$B$2:$E$63,MATCH(B206,Quaterly!$B$2:$B$63,0),4)</f>
        <v>-0.95999999999999908</v>
      </c>
    </row>
    <row r="207" spans="1:14" x14ac:dyDescent="0.3">
      <c r="A207" s="23">
        <v>206</v>
      </c>
      <c r="B207" s="23" t="str">
        <f t="shared" si="9"/>
        <v>Q4-2010</v>
      </c>
      <c r="C207" s="24" t="str">
        <f t="shared" si="10"/>
        <v>Q4</v>
      </c>
      <c r="D207" s="23" t="str">
        <f t="shared" si="11"/>
        <v>10-2010</v>
      </c>
      <c r="E207" s="25">
        <v>40470</v>
      </c>
      <c r="F207" s="31">
        <f>INDEX(GoldPrice!$B$2:$F$4016,MATCH(E207,GoldPrice!$B$2:$B$4016,0),5)</f>
        <v>747096.95709695667</v>
      </c>
      <c r="G207" s="36">
        <f>INDEX(Daily!$B$2:$H$4016,MATCH(E207,Daily!$B$2:$B$4016,0),3)</f>
        <v>-3.4900000000000091</v>
      </c>
      <c r="H207" s="36">
        <f>INDEX(Daily!$B$2:$H$4016,MATCH(E207,Daily!$B$2:$B$4016,0),5)</f>
        <v>-5</v>
      </c>
      <c r="I207" s="36">
        <f>INDEX(Daily!$B$2:$H$4016,MATCH(E207,Daily!$B$2:$B$4016,0),7)</f>
        <v>-3.339999999999975</v>
      </c>
      <c r="J207" s="39">
        <f>INDEX(Monthly!$B$2:$K$187,MATCH(D207,Monthly!$B$2:$B$187,0),3)</f>
        <v>1.1599999999999999E-2</v>
      </c>
      <c r="K207" s="39">
        <f>INDEX(Monthly!$B$2:$K$187,MATCH(D207,Monthly!$B$2:$B$187,0),5)</f>
        <v>6.2280000000000086</v>
      </c>
      <c r="L207" s="39">
        <f>INDEX(Monthly!$B$2:$K$187,MATCH(D207,Monthly!$B$2:$B$187,0),7)</f>
        <v>-1.2000000000000066E-3</v>
      </c>
      <c r="M207" s="39">
        <f>INDEX(Monthly!$B$2:$K$187,MATCH(D207,Monthly!$B$2:$B$187,0),9)</f>
        <v>4.6172622634868248E-3</v>
      </c>
      <c r="N207" s="42">
        <f>INDEX(Quaterly!$B$2:$E$63,MATCH(B207,Quaterly!$B$2:$B$63,0),4)</f>
        <v>-0.95999999999999908</v>
      </c>
    </row>
    <row r="208" spans="1:14" x14ac:dyDescent="0.3">
      <c r="A208" s="23">
        <v>207</v>
      </c>
      <c r="B208" s="23" t="str">
        <f t="shared" si="9"/>
        <v>Q4-2010</v>
      </c>
      <c r="C208" s="24" t="str">
        <f t="shared" si="10"/>
        <v>Q4</v>
      </c>
      <c r="D208" s="23" t="str">
        <f t="shared" si="11"/>
        <v>10-2010</v>
      </c>
      <c r="E208" s="25">
        <v>40471</v>
      </c>
      <c r="F208" s="31">
        <f>INDEX(GoldPrice!$B$2:$F$4016,MATCH(E208,GoldPrice!$B$2:$B$4016,0),5)</f>
        <v>-470201.09620109573</v>
      </c>
      <c r="G208" s="36">
        <f>INDEX(Daily!$B$2:$H$4016,MATCH(E208,Daily!$B$2:$B$4016,0),3)</f>
        <v>2.3600000000000136</v>
      </c>
      <c r="H208" s="36">
        <f>INDEX(Daily!$B$2:$H$4016,MATCH(E208,Daily!$B$2:$B$4016,0),5)</f>
        <v>-40</v>
      </c>
      <c r="I208" s="36">
        <f>INDEX(Daily!$B$2:$H$4016,MATCH(E208,Daily!$B$2:$B$4016,0),7)</f>
        <v>-12.079999999999984</v>
      </c>
      <c r="J208" s="39">
        <f>INDEX(Monthly!$B$2:$K$187,MATCH(D208,Monthly!$B$2:$B$187,0),3)</f>
        <v>1.1599999999999999E-2</v>
      </c>
      <c r="K208" s="39">
        <f>INDEX(Monthly!$B$2:$K$187,MATCH(D208,Monthly!$B$2:$B$187,0),5)</f>
        <v>6.2280000000000086</v>
      </c>
      <c r="L208" s="39">
        <f>INDEX(Monthly!$B$2:$K$187,MATCH(D208,Monthly!$B$2:$B$187,0),7)</f>
        <v>-1.2000000000000066E-3</v>
      </c>
      <c r="M208" s="39">
        <f>INDEX(Monthly!$B$2:$K$187,MATCH(D208,Monthly!$B$2:$B$187,0),9)</f>
        <v>4.6172622634868248E-3</v>
      </c>
      <c r="N208" s="42">
        <f>INDEX(Quaterly!$B$2:$E$63,MATCH(B208,Quaterly!$B$2:$B$63,0),4)</f>
        <v>-0.95999999999999908</v>
      </c>
    </row>
    <row r="209" spans="1:14" x14ac:dyDescent="0.3">
      <c r="A209" s="23">
        <v>208</v>
      </c>
      <c r="B209" s="23" t="str">
        <f t="shared" si="9"/>
        <v>Q4-2010</v>
      </c>
      <c r="C209" s="24" t="str">
        <f t="shared" si="10"/>
        <v>Q4</v>
      </c>
      <c r="D209" s="23" t="str">
        <f t="shared" si="11"/>
        <v>10-2010</v>
      </c>
      <c r="E209" s="25">
        <v>40472</v>
      </c>
      <c r="F209" s="31">
        <f>INDEX(GoldPrice!$B$2:$F$4016,MATCH(E209,GoldPrice!$B$2:$B$4016,0),5)</f>
        <v>363439.42543942481</v>
      </c>
      <c r="G209" s="36">
        <f>INDEX(Daily!$B$2:$H$4016,MATCH(E209,Daily!$B$2:$B$4016,0),3)</f>
        <v>-1.9000000000000057</v>
      </c>
      <c r="H209" s="36">
        <f>INDEX(Daily!$B$2:$H$4016,MATCH(E209,Daily!$B$2:$B$4016,0),5)</f>
        <v>40</v>
      </c>
      <c r="I209" s="36">
        <f>INDEX(Daily!$B$2:$H$4016,MATCH(E209,Daily!$B$2:$B$4016,0),7)</f>
        <v>2.8799999999999955</v>
      </c>
      <c r="J209" s="39">
        <f>INDEX(Monthly!$B$2:$K$187,MATCH(D209,Monthly!$B$2:$B$187,0),3)</f>
        <v>1.1599999999999999E-2</v>
      </c>
      <c r="K209" s="39">
        <f>INDEX(Monthly!$B$2:$K$187,MATCH(D209,Monthly!$B$2:$B$187,0),5)</f>
        <v>6.2280000000000086</v>
      </c>
      <c r="L209" s="39">
        <f>INDEX(Monthly!$B$2:$K$187,MATCH(D209,Monthly!$B$2:$B$187,0),7)</f>
        <v>-1.2000000000000066E-3</v>
      </c>
      <c r="M209" s="39">
        <f>INDEX(Monthly!$B$2:$K$187,MATCH(D209,Monthly!$B$2:$B$187,0),9)</f>
        <v>4.6172622634868248E-3</v>
      </c>
      <c r="N209" s="42">
        <f>INDEX(Quaterly!$B$2:$E$63,MATCH(B209,Quaterly!$B$2:$B$63,0),4)</f>
        <v>-0.95999999999999908</v>
      </c>
    </row>
    <row r="210" spans="1:14" x14ac:dyDescent="0.3">
      <c r="A210" s="23">
        <v>209</v>
      </c>
      <c r="B210" s="23" t="str">
        <f t="shared" si="9"/>
        <v>Q4-2010</v>
      </c>
      <c r="C210" s="24" t="str">
        <f t="shared" si="10"/>
        <v>Q4</v>
      </c>
      <c r="D210" s="23" t="str">
        <f t="shared" si="11"/>
        <v>10-2010</v>
      </c>
      <c r="E210" s="25">
        <v>40473</v>
      </c>
      <c r="F210" s="31">
        <f>INDEX(GoldPrice!$B$2:$F$4016,MATCH(E210,GoldPrice!$B$2:$B$4016,0),5)</f>
        <v>-335554.71555471793</v>
      </c>
      <c r="G210" s="36">
        <f>INDEX(Daily!$B$2:$H$4016,MATCH(E210,Daily!$B$2:$B$4016,0),3)</f>
        <v>1.1200000000000045</v>
      </c>
      <c r="H210" s="36">
        <f>INDEX(Daily!$B$2:$H$4016,MATCH(E210,Daily!$B$2:$B$4016,0),5)</f>
        <v>-20</v>
      </c>
      <c r="I210" s="36">
        <f>INDEX(Daily!$B$2:$H$4016,MATCH(E210,Daily!$B$2:$B$4016,0),7)</f>
        <v>0.15999999999996817</v>
      </c>
      <c r="J210" s="39">
        <f>INDEX(Monthly!$B$2:$K$187,MATCH(D210,Monthly!$B$2:$B$187,0),3)</f>
        <v>1.1599999999999999E-2</v>
      </c>
      <c r="K210" s="39">
        <f>INDEX(Monthly!$B$2:$K$187,MATCH(D210,Monthly!$B$2:$B$187,0),5)</f>
        <v>6.2280000000000086</v>
      </c>
      <c r="L210" s="39">
        <f>INDEX(Monthly!$B$2:$K$187,MATCH(D210,Monthly!$B$2:$B$187,0),7)</f>
        <v>-1.2000000000000066E-3</v>
      </c>
      <c r="M210" s="39">
        <f>INDEX(Monthly!$B$2:$K$187,MATCH(D210,Monthly!$B$2:$B$187,0),9)</f>
        <v>4.6172622634868248E-3</v>
      </c>
      <c r="N210" s="42">
        <f>INDEX(Quaterly!$B$2:$E$63,MATCH(B210,Quaterly!$B$2:$B$63,0),4)</f>
        <v>-0.95999999999999908</v>
      </c>
    </row>
    <row r="211" spans="1:14" x14ac:dyDescent="0.3">
      <c r="A211" s="23">
        <v>210</v>
      </c>
      <c r="B211" s="23" t="str">
        <f t="shared" si="9"/>
        <v>Q4-2010</v>
      </c>
      <c r="C211" s="24" t="str">
        <f t="shared" si="10"/>
        <v>Q4</v>
      </c>
      <c r="D211" s="23" t="str">
        <f t="shared" si="11"/>
        <v>10-2010</v>
      </c>
      <c r="E211" s="25">
        <v>40476</v>
      </c>
      <c r="F211" s="31">
        <f>INDEX(GoldPrice!$B$2:$F$4016,MATCH(E211,GoldPrice!$B$2:$B$4016,0),5)</f>
        <v>45636.363636363298</v>
      </c>
      <c r="G211" s="36">
        <f>INDEX(Daily!$B$2:$H$4016,MATCH(E211,Daily!$B$2:$B$4016,0),3)</f>
        <v>0.84999999999999432</v>
      </c>
      <c r="H211" s="36">
        <f>INDEX(Daily!$B$2:$H$4016,MATCH(E211,Daily!$B$2:$B$4016,0),5)</f>
        <v>-20</v>
      </c>
      <c r="I211" s="36">
        <f>INDEX(Daily!$B$2:$H$4016,MATCH(E211,Daily!$B$2:$B$4016,0),7)</f>
        <v>3.4000000000000341</v>
      </c>
      <c r="J211" s="39">
        <f>INDEX(Monthly!$B$2:$K$187,MATCH(D211,Monthly!$B$2:$B$187,0),3)</f>
        <v>1.1599999999999999E-2</v>
      </c>
      <c r="K211" s="39">
        <f>INDEX(Monthly!$B$2:$K$187,MATCH(D211,Monthly!$B$2:$B$187,0),5)</f>
        <v>6.2280000000000086</v>
      </c>
      <c r="L211" s="39">
        <f>INDEX(Monthly!$B$2:$K$187,MATCH(D211,Monthly!$B$2:$B$187,0),7)</f>
        <v>-1.2000000000000066E-3</v>
      </c>
      <c r="M211" s="39">
        <f>INDEX(Monthly!$B$2:$K$187,MATCH(D211,Monthly!$B$2:$B$187,0),9)</f>
        <v>4.6172622634868248E-3</v>
      </c>
      <c r="N211" s="42">
        <f>INDEX(Quaterly!$B$2:$E$63,MATCH(B211,Quaterly!$B$2:$B$63,0),4)</f>
        <v>-0.95999999999999908</v>
      </c>
    </row>
    <row r="212" spans="1:14" x14ac:dyDescent="0.3">
      <c r="A212" s="23">
        <v>211</v>
      </c>
      <c r="B212" s="23" t="str">
        <f t="shared" si="9"/>
        <v>Q4-2010</v>
      </c>
      <c r="C212" s="24" t="str">
        <f t="shared" si="10"/>
        <v>Q4</v>
      </c>
      <c r="D212" s="23" t="str">
        <f t="shared" si="11"/>
        <v>10-2010</v>
      </c>
      <c r="E212" s="25">
        <v>40477</v>
      </c>
      <c r="F212" s="31">
        <f>INDEX(GoldPrice!$B$2:$F$4016,MATCH(E212,GoldPrice!$B$2:$B$4016,0),5)</f>
        <v>-116049.89604989439</v>
      </c>
      <c r="G212" s="36">
        <f>INDEX(Daily!$B$2:$H$4016,MATCH(E212,Daily!$B$2:$B$4016,0),3)</f>
        <v>0.59999999999999432</v>
      </c>
      <c r="H212" s="36">
        <f>INDEX(Daily!$B$2:$H$4016,MATCH(E212,Daily!$B$2:$B$4016,0),5)</f>
        <v>40</v>
      </c>
      <c r="I212" s="36">
        <f>INDEX(Daily!$B$2:$H$4016,MATCH(E212,Daily!$B$2:$B$4016,0),7)</f>
        <v>6.5099999999999909</v>
      </c>
      <c r="J212" s="39">
        <f>INDEX(Monthly!$B$2:$K$187,MATCH(D212,Monthly!$B$2:$B$187,0),3)</f>
        <v>1.1599999999999999E-2</v>
      </c>
      <c r="K212" s="39">
        <f>INDEX(Monthly!$B$2:$K$187,MATCH(D212,Monthly!$B$2:$B$187,0),5)</f>
        <v>6.2280000000000086</v>
      </c>
      <c r="L212" s="39">
        <f>INDEX(Monthly!$B$2:$K$187,MATCH(D212,Monthly!$B$2:$B$187,0),7)</f>
        <v>-1.2000000000000066E-3</v>
      </c>
      <c r="M212" s="39">
        <f>INDEX(Monthly!$B$2:$K$187,MATCH(D212,Monthly!$B$2:$B$187,0),9)</f>
        <v>4.6172622634868248E-3</v>
      </c>
      <c r="N212" s="42">
        <f>INDEX(Quaterly!$B$2:$E$63,MATCH(B212,Quaterly!$B$2:$B$63,0),4)</f>
        <v>-0.95999999999999908</v>
      </c>
    </row>
    <row r="213" spans="1:14" x14ac:dyDescent="0.3">
      <c r="A213" s="23">
        <v>212</v>
      </c>
      <c r="B213" s="23" t="str">
        <f t="shared" si="9"/>
        <v>Q4-2010</v>
      </c>
      <c r="C213" s="24" t="str">
        <f t="shared" si="10"/>
        <v>Q4</v>
      </c>
      <c r="D213" s="23" t="str">
        <f t="shared" si="11"/>
        <v>10-2010</v>
      </c>
      <c r="E213" s="25">
        <v>40478</v>
      </c>
      <c r="F213" s="31">
        <f>INDEX(GoldPrice!$B$2:$F$4016,MATCH(E213,GoldPrice!$B$2:$B$4016,0),5)</f>
        <v>222804.38480438292</v>
      </c>
      <c r="G213" s="36">
        <f>INDEX(Daily!$B$2:$H$4016,MATCH(E213,Daily!$B$2:$B$4016,0),3)</f>
        <v>-0.69999999999998863</v>
      </c>
      <c r="H213" s="36">
        <f>INDEX(Daily!$B$2:$H$4016,MATCH(E213,Daily!$B$2:$B$4016,0),5)</f>
        <v>0</v>
      </c>
      <c r="I213" s="36">
        <f>INDEX(Daily!$B$2:$H$4016,MATCH(E213,Daily!$B$2:$B$4016,0),7)</f>
        <v>-5.1100000000000136</v>
      </c>
      <c r="J213" s="39">
        <f>INDEX(Monthly!$B$2:$K$187,MATCH(D213,Monthly!$B$2:$B$187,0),3)</f>
        <v>1.1599999999999999E-2</v>
      </c>
      <c r="K213" s="39">
        <f>INDEX(Monthly!$B$2:$K$187,MATCH(D213,Monthly!$B$2:$B$187,0),5)</f>
        <v>6.2280000000000086</v>
      </c>
      <c r="L213" s="39">
        <f>INDEX(Monthly!$B$2:$K$187,MATCH(D213,Monthly!$B$2:$B$187,0),7)</f>
        <v>-1.2000000000000066E-3</v>
      </c>
      <c r="M213" s="39">
        <f>INDEX(Monthly!$B$2:$K$187,MATCH(D213,Monthly!$B$2:$B$187,0),9)</f>
        <v>4.6172622634868248E-3</v>
      </c>
      <c r="N213" s="42">
        <f>INDEX(Quaterly!$B$2:$E$63,MATCH(B213,Quaterly!$B$2:$B$63,0),4)</f>
        <v>-0.95999999999999908</v>
      </c>
    </row>
    <row r="214" spans="1:14" x14ac:dyDescent="0.3">
      <c r="A214" s="23">
        <v>213</v>
      </c>
      <c r="B214" s="23" t="str">
        <f t="shared" si="9"/>
        <v>Q4-2010</v>
      </c>
      <c r="C214" s="24" t="str">
        <f t="shared" si="10"/>
        <v>Q4</v>
      </c>
      <c r="D214" s="23" t="str">
        <f t="shared" si="11"/>
        <v>10-2010</v>
      </c>
      <c r="E214" s="25">
        <v>40479</v>
      </c>
      <c r="F214" s="31">
        <f>INDEX(GoldPrice!$B$2:$F$4016,MATCH(E214,GoldPrice!$B$2:$B$4016,0),5)</f>
        <v>-323215.64921564609</v>
      </c>
      <c r="G214" s="36">
        <f>INDEX(Daily!$B$2:$H$4016,MATCH(E214,Daily!$B$2:$B$4016,0),3)</f>
        <v>0.29999999999999716</v>
      </c>
      <c r="H214" s="36">
        <f>INDEX(Daily!$B$2:$H$4016,MATCH(E214,Daily!$B$2:$B$4016,0),5)</f>
        <v>0</v>
      </c>
      <c r="I214" s="36">
        <f>INDEX(Daily!$B$2:$H$4016,MATCH(E214,Daily!$B$2:$B$4016,0),7)</f>
        <v>6.0000000000002274E-2</v>
      </c>
      <c r="J214" s="39">
        <f>INDEX(Monthly!$B$2:$K$187,MATCH(D214,Monthly!$B$2:$B$187,0),3)</f>
        <v>1.1599999999999999E-2</v>
      </c>
      <c r="K214" s="39">
        <f>INDEX(Monthly!$B$2:$K$187,MATCH(D214,Monthly!$B$2:$B$187,0),5)</f>
        <v>6.2280000000000086</v>
      </c>
      <c r="L214" s="39">
        <f>INDEX(Monthly!$B$2:$K$187,MATCH(D214,Monthly!$B$2:$B$187,0),7)</f>
        <v>-1.2000000000000066E-3</v>
      </c>
      <c r="M214" s="39">
        <f>INDEX(Monthly!$B$2:$K$187,MATCH(D214,Monthly!$B$2:$B$187,0),9)</f>
        <v>4.6172622634868248E-3</v>
      </c>
      <c r="N214" s="42">
        <f>INDEX(Quaterly!$B$2:$E$63,MATCH(B214,Quaterly!$B$2:$B$63,0),4)</f>
        <v>-0.95999999999999908</v>
      </c>
    </row>
    <row r="215" spans="1:14" x14ac:dyDescent="0.3">
      <c r="A215" s="23">
        <v>214</v>
      </c>
      <c r="B215" s="23" t="str">
        <f t="shared" si="9"/>
        <v>Q4-2010</v>
      </c>
      <c r="C215" s="24" t="str">
        <f t="shared" si="10"/>
        <v>Q4</v>
      </c>
      <c r="D215" s="23" t="str">
        <f t="shared" si="11"/>
        <v>10-2010</v>
      </c>
      <c r="E215" s="25">
        <v>40480</v>
      </c>
      <c r="F215" s="31">
        <f>INDEX(GoldPrice!$B$2:$F$4016,MATCH(E215,GoldPrice!$B$2:$B$4016,0),5)</f>
        <v>-30757.134757135063</v>
      </c>
      <c r="G215" s="36">
        <f>INDEX(Daily!$B$2:$H$4016,MATCH(E215,Daily!$B$2:$B$4016,0),3)</f>
        <v>-0.75</v>
      </c>
      <c r="H215" s="36">
        <f>INDEX(Daily!$B$2:$H$4016,MATCH(E215,Daily!$B$2:$B$4016,0),5)</f>
        <v>-10</v>
      </c>
      <c r="I215" s="36">
        <f>INDEX(Daily!$B$2:$H$4016,MATCH(E215,Daily!$B$2:$B$4016,0),7)</f>
        <v>2.5600000000000023</v>
      </c>
      <c r="J215" s="39">
        <f>INDEX(Monthly!$B$2:$K$187,MATCH(D215,Monthly!$B$2:$B$187,0),3)</f>
        <v>1.1599999999999999E-2</v>
      </c>
      <c r="K215" s="39">
        <f>INDEX(Monthly!$B$2:$K$187,MATCH(D215,Monthly!$B$2:$B$187,0),5)</f>
        <v>6.2280000000000086</v>
      </c>
      <c r="L215" s="39">
        <f>INDEX(Monthly!$B$2:$K$187,MATCH(D215,Monthly!$B$2:$B$187,0),7)</f>
        <v>-1.2000000000000066E-3</v>
      </c>
      <c r="M215" s="39">
        <f>INDEX(Monthly!$B$2:$K$187,MATCH(D215,Monthly!$B$2:$B$187,0),9)</f>
        <v>4.6172622634868248E-3</v>
      </c>
      <c r="N215" s="42">
        <f>INDEX(Quaterly!$B$2:$E$63,MATCH(B215,Quaterly!$B$2:$B$63,0),4)</f>
        <v>-0.95999999999999908</v>
      </c>
    </row>
    <row r="216" spans="1:14" x14ac:dyDescent="0.3">
      <c r="A216" s="23">
        <v>215</v>
      </c>
      <c r="B216" s="23" t="str">
        <f t="shared" si="9"/>
        <v>Q4-2010</v>
      </c>
      <c r="C216" s="24" t="str">
        <f t="shared" si="10"/>
        <v>Q4</v>
      </c>
      <c r="D216" s="23" t="str">
        <f t="shared" si="11"/>
        <v>11-2010</v>
      </c>
      <c r="E216" s="25">
        <v>40483</v>
      </c>
      <c r="F216" s="31">
        <f>INDEX(GoldPrice!$B$2:$F$4016,MATCH(E216,GoldPrice!$B$2:$B$4016,0),5)</f>
        <v>606304.29030428827</v>
      </c>
      <c r="G216" s="36">
        <f>INDEX(Daily!$B$2:$H$4016,MATCH(E216,Daily!$B$2:$B$4016,0),3)</f>
        <v>1.4899999999999949</v>
      </c>
      <c r="H216" s="36">
        <f>INDEX(Daily!$B$2:$H$4016,MATCH(E216,Daily!$B$2:$B$4016,0),5)</f>
        <v>15</v>
      </c>
      <c r="I216" s="36">
        <f>INDEX(Daily!$B$2:$H$4016,MATCH(E216,Daily!$B$2:$B$4016,0),7)</f>
        <v>-1.5699999999999932</v>
      </c>
      <c r="J216" s="39">
        <f>INDEX(Monthly!$B$2:$K$187,MATCH(D216,Monthly!$B$2:$B$187,0),3)</f>
        <v>2.0900000000000016E-2</v>
      </c>
      <c r="K216" s="39">
        <f>INDEX(Monthly!$B$2:$K$187,MATCH(D216,Monthly!$B$2:$B$187,0),5)</f>
        <v>11.37700000000001</v>
      </c>
      <c r="L216" s="39">
        <f>INDEX(Monthly!$B$2:$K$187,MATCH(D216,Monthly!$B$2:$B$187,0),7)</f>
        <v>9.1999999999999998E-3</v>
      </c>
      <c r="M216" s="39">
        <f>INDEX(Monthly!$B$2:$K$187,MATCH(D216,Monthly!$B$2:$B$187,0),9)</f>
        <v>9.7672834248886797E-3</v>
      </c>
      <c r="N216" s="42">
        <f>INDEX(Quaterly!$B$2:$E$63,MATCH(B216,Quaterly!$B$2:$B$63,0),4)</f>
        <v>-0.95999999999999908</v>
      </c>
    </row>
    <row r="217" spans="1:14" x14ac:dyDescent="0.3">
      <c r="A217" s="23">
        <v>216</v>
      </c>
      <c r="B217" s="23" t="str">
        <f t="shared" si="9"/>
        <v>Q4-2010</v>
      </c>
      <c r="C217" s="24" t="str">
        <f t="shared" si="10"/>
        <v>Q4</v>
      </c>
      <c r="D217" s="23" t="str">
        <f t="shared" si="11"/>
        <v>11-2010</v>
      </c>
      <c r="E217" s="25">
        <v>40484</v>
      </c>
      <c r="F217" s="31">
        <f>INDEX(GoldPrice!$B$2:$F$4016,MATCH(E217,GoldPrice!$B$2:$B$4016,0),5)</f>
        <v>74004.536004535854</v>
      </c>
      <c r="G217" s="36">
        <f>INDEX(Daily!$B$2:$H$4016,MATCH(E217,Daily!$B$2:$B$4016,0),3)</f>
        <v>0.96999999999999886</v>
      </c>
      <c r="H217" s="36">
        <f>INDEX(Daily!$B$2:$H$4016,MATCH(E217,Daily!$B$2:$B$4016,0),5)</f>
        <v>-15</v>
      </c>
      <c r="I217" s="36">
        <f>INDEX(Daily!$B$2:$H$4016,MATCH(E217,Daily!$B$2:$B$4016,0),7)</f>
        <v>-4.7599999999999909</v>
      </c>
      <c r="J217" s="39">
        <f>INDEX(Monthly!$B$2:$K$187,MATCH(D217,Monthly!$B$2:$B$187,0),3)</f>
        <v>2.0900000000000016E-2</v>
      </c>
      <c r="K217" s="39">
        <f>INDEX(Monthly!$B$2:$K$187,MATCH(D217,Monthly!$B$2:$B$187,0),5)</f>
        <v>11.37700000000001</v>
      </c>
      <c r="L217" s="39">
        <f>INDEX(Monthly!$B$2:$K$187,MATCH(D217,Monthly!$B$2:$B$187,0),7)</f>
        <v>9.1999999999999998E-3</v>
      </c>
      <c r="M217" s="39">
        <f>INDEX(Monthly!$B$2:$K$187,MATCH(D217,Monthly!$B$2:$B$187,0),9)</f>
        <v>9.7672834248886797E-3</v>
      </c>
      <c r="N217" s="42">
        <f>INDEX(Quaterly!$B$2:$E$63,MATCH(B217,Quaterly!$B$2:$B$63,0),4)</f>
        <v>-0.95999999999999908</v>
      </c>
    </row>
    <row r="218" spans="1:14" x14ac:dyDescent="0.3">
      <c r="A218" s="23">
        <v>217</v>
      </c>
      <c r="B218" s="23" t="str">
        <f t="shared" si="9"/>
        <v>Q4-2010</v>
      </c>
      <c r="C218" s="24" t="str">
        <f t="shared" si="10"/>
        <v>Q4</v>
      </c>
      <c r="D218" s="23" t="str">
        <f t="shared" si="11"/>
        <v>11-2010</v>
      </c>
      <c r="E218" s="25">
        <v>40485</v>
      </c>
      <c r="F218" s="31">
        <f>INDEX(GoldPrice!$B$2:$F$4016,MATCH(E218,GoldPrice!$B$2:$B$4016,0),5)</f>
        <v>354229.06822906807</v>
      </c>
      <c r="G218" s="36">
        <f>INDEX(Daily!$B$2:$H$4016,MATCH(E218,Daily!$B$2:$B$4016,0),3)</f>
        <v>0.54000000000000625</v>
      </c>
      <c r="H218" s="36">
        <f>INDEX(Daily!$B$2:$H$4016,MATCH(E218,Daily!$B$2:$B$4016,0),5)</f>
        <v>0</v>
      </c>
      <c r="I218" s="36">
        <f>INDEX(Daily!$B$2:$H$4016,MATCH(E218,Daily!$B$2:$B$4016,0),7)</f>
        <v>-2.1399999999999864</v>
      </c>
      <c r="J218" s="39">
        <f>INDEX(Monthly!$B$2:$K$187,MATCH(D218,Monthly!$B$2:$B$187,0),3)</f>
        <v>2.0900000000000016E-2</v>
      </c>
      <c r="K218" s="39">
        <f>INDEX(Monthly!$B$2:$K$187,MATCH(D218,Monthly!$B$2:$B$187,0),5)</f>
        <v>11.37700000000001</v>
      </c>
      <c r="L218" s="39">
        <f>INDEX(Monthly!$B$2:$K$187,MATCH(D218,Monthly!$B$2:$B$187,0),7)</f>
        <v>9.1999999999999998E-3</v>
      </c>
      <c r="M218" s="39">
        <f>INDEX(Monthly!$B$2:$K$187,MATCH(D218,Monthly!$B$2:$B$187,0),9)</f>
        <v>9.7672834248886797E-3</v>
      </c>
      <c r="N218" s="42">
        <f>INDEX(Quaterly!$B$2:$E$63,MATCH(B218,Quaterly!$B$2:$B$63,0),4)</f>
        <v>-0.95999999999999908</v>
      </c>
    </row>
    <row r="219" spans="1:14" x14ac:dyDescent="0.3">
      <c r="A219" s="23">
        <v>218</v>
      </c>
      <c r="B219" s="23" t="str">
        <f t="shared" si="9"/>
        <v>Q4-2010</v>
      </c>
      <c r="C219" s="24" t="str">
        <f t="shared" si="10"/>
        <v>Q4</v>
      </c>
      <c r="D219" s="23" t="str">
        <f t="shared" si="11"/>
        <v>11-2010</v>
      </c>
      <c r="E219" s="25">
        <v>40486</v>
      </c>
      <c r="F219" s="31">
        <f>INDEX(GoldPrice!$B$2:$F$4016,MATCH(E219,GoldPrice!$B$2:$B$4016,0),5)</f>
        <v>-261546.39954639971</v>
      </c>
      <c r="G219" s="36">
        <f>INDEX(Daily!$B$2:$H$4016,MATCH(E219,Daily!$B$2:$B$4016,0),3)</f>
        <v>2.039999999999992</v>
      </c>
      <c r="H219" s="36">
        <f>INDEX(Daily!$B$2:$H$4016,MATCH(E219,Daily!$B$2:$B$4016,0),5)</f>
        <v>0</v>
      </c>
      <c r="I219" s="36">
        <f>INDEX(Daily!$B$2:$H$4016,MATCH(E219,Daily!$B$2:$B$4016,0),7)</f>
        <v>4.7899999999999636</v>
      </c>
      <c r="J219" s="39">
        <f>INDEX(Monthly!$B$2:$K$187,MATCH(D219,Monthly!$B$2:$B$187,0),3)</f>
        <v>2.0900000000000016E-2</v>
      </c>
      <c r="K219" s="39">
        <f>INDEX(Monthly!$B$2:$K$187,MATCH(D219,Monthly!$B$2:$B$187,0),5)</f>
        <v>11.37700000000001</v>
      </c>
      <c r="L219" s="39">
        <f>INDEX(Monthly!$B$2:$K$187,MATCH(D219,Monthly!$B$2:$B$187,0),7)</f>
        <v>9.1999999999999998E-3</v>
      </c>
      <c r="M219" s="39">
        <f>INDEX(Monthly!$B$2:$K$187,MATCH(D219,Monthly!$B$2:$B$187,0),9)</f>
        <v>9.7672834248886797E-3</v>
      </c>
      <c r="N219" s="42">
        <f>INDEX(Quaterly!$B$2:$E$63,MATCH(B219,Quaterly!$B$2:$B$63,0),4)</f>
        <v>-0.95999999999999908</v>
      </c>
    </row>
    <row r="220" spans="1:14" x14ac:dyDescent="0.3">
      <c r="A220" s="23">
        <v>219</v>
      </c>
      <c r="B220" s="23" t="str">
        <f t="shared" si="9"/>
        <v>Q4-2010</v>
      </c>
      <c r="C220" s="24" t="str">
        <f t="shared" si="10"/>
        <v>Q4</v>
      </c>
      <c r="D220" s="23" t="str">
        <f t="shared" si="11"/>
        <v>11-2010</v>
      </c>
      <c r="E220" s="25">
        <v>40487</v>
      </c>
      <c r="F220" s="31">
        <f>INDEX(GoldPrice!$B$2:$F$4016,MATCH(E220,GoldPrice!$B$2:$B$4016,0),5)</f>
        <v>494423.73842373863</v>
      </c>
      <c r="G220" s="36">
        <f>INDEX(Daily!$B$2:$H$4016,MATCH(E220,Daily!$B$2:$B$4016,0),3)</f>
        <v>0.35999999999999943</v>
      </c>
      <c r="H220" s="36">
        <f>INDEX(Daily!$B$2:$H$4016,MATCH(E220,Daily!$B$2:$B$4016,0),5)</f>
        <v>10</v>
      </c>
      <c r="I220" s="36">
        <f>INDEX(Daily!$B$2:$H$4016,MATCH(E220,Daily!$B$2:$B$4016,0),7)</f>
        <v>8.3199999999999932</v>
      </c>
      <c r="J220" s="39">
        <f>INDEX(Monthly!$B$2:$K$187,MATCH(D220,Monthly!$B$2:$B$187,0),3)</f>
        <v>2.0900000000000016E-2</v>
      </c>
      <c r="K220" s="39">
        <f>INDEX(Monthly!$B$2:$K$187,MATCH(D220,Monthly!$B$2:$B$187,0),5)</f>
        <v>11.37700000000001</v>
      </c>
      <c r="L220" s="39">
        <f>INDEX(Monthly!$B$2:$K$187,MATCH(D220,Monthly!$B$2:$B$187,0),7)</f>
        <v>9.1999999999999998E-3</v>
      </c>
      <c r="M220" s="39">
        <f>INDEX(Monthly!$B$2:$K$187,MATCH(D220,Monthly!$B$2:$B$187,0),9)</f>
        <v>9.7672834248886797E-3</v>
      </c>
      <c r="N220" s="42">
        <f>INDEX(Quaterly!$B$2:$E$63,MATCH(B220,Quaterly!$B$2:$B$63,0),4)</f>
        <v>-0.95999999999999908</v>
      </c>
    </row>
    <row r="221" spans="1:14" x14ac:dyDescent="0.3">
      <c r="A221" s="23">
        <v>220</v>
      </c>
      <c r="B221" s="23" t="str">
        <f t="shared" si="9"/>
        <v>Q4-2010</v>
      </c>
      <c r="C221" s="24" t="str">
        <f t="shared" si="10"/>
        <v>Q4</v>
      </c>
      <c r="D221" s="23" t="str">
        <f t="shared" si="11"/>
        <v>11-2010</v>
      </c>
      <c r="E221" s="25">
        <v>40490</v>
      </c>
      <c r="F221" s="31">
        <f>INDEX(GoldPrice!$B$2:$F$4016,MATCH(E221,GoldPrice!$B$2:$B$4016,0),5)</f>
        <v>859565.67756567895</v>
      </c>
      <c r="G221" s="36">
        <f>INDEX(Daily!$B$2:$H$4016,MATCH(E221,Daily!$B$2:$B$4016,0),3)</f>
        <v>0.21999999999999886</v>
      </c>
      <c r="H221" s="36">
        <f>INDEX(Daily!$B$2:$H$4016,MATCH(E221,Daily!$B$2:$B$4016,0),5)</f>
        <v>-10</v>
      </c>
      <c r="I221" s="36">
        <f>INDEX(Daily!$B$2:$H$4016,MATCH(E221,Daily!$B$2:$B$4016,0),7)</f>
        <v>-0.13999999999998636</v>
      </c>
      <c r="J221" s="39">
        <f>INDEX(Monthly!$B$2:$K$187,MATCH(D221,Monthly!$B$2:$B$187,0),3)</f>
        <v>2.0900000000000016E-2</v>
      </c>
      <c r="K221" s="39">
        <f>INDEX(Monthly!$B$2:$K$187,MATCH(D221,Monthly!$B$2:$B$187,0),5)</f>
        <v>11.37700000000001</v>
      </c>
      <c r="L221" s="39">
        <f>INDEX(Monthly!$B$2:$K$187,MATCH(D221,Monthly!$B$2:$B$187,0),7)</f>
        <v>9.1999999999999998E-3</v>
      </c>
      <c r="M221" s="39">
        <f>INDEX(Monthly!$B$2:$K$187,MATCH(D221,Monthly!$B$2:$B$187,0),9)</f>
        <v>9.7672834248886797E-3</v>
      </c>
      <c r="N221" s="42">
        <f>INDEX(Quaterly!$B$2:$E$63,MATCH(B221,Quaterly!$B$2:$B$63,0),4)</f>
        <v>-0.95999999999999908</v>
      </c>
    </row>
    <row r="222" spans="1:14" x14ac:dyDescent="0.3">
      <c r="A222" s="23">
        <v>221</v>
      </c>
      <c r="B222" s="23" t="str">
        <f t="shared" si="9"/>
        <v>Q4-2010</v>
      </c>
      <c r="C222" s="24" t="str">
        <f t="shared" si="10"/>
        <v>Q4</v>
      </c>
      <c r="D222" s="23" t="str">
        <f t="shared" si="11"/>
        <v>11-2010</v>
      </c>
      <c r="E222" s="25">
        <v>40491</v>
      </c>
      <c r="F222" s="31">
        <f>INDEX(GoldPrice!$B$2:$F$4016,MATCH(E222,GoldPrice!$B$2:$B$4016,0),5)</f>
        <v>1066911.7369117364</v>
      </c>
      <c r="G222" s="36">
        <f>INDEX(Daily!$B$2:$H$4016,MATCH(E222,Daily!$B$2:$B$4016,0),3)</f>
        <v>-2.9999999999986926E-2</v>
      </c>
      <c r="H222" s="36">
        <f>INDEX(Daily!$B$2:$H$4016,MATCH(E222,Daily!$B$2:$B$4016,0),5)</f>
        <v>0</v>
      </c>
      <c r="I222" s="36">
        <f>INDEX(Daily!$B$2:$H$4016,MATCH(E222,Daily!$B$2:$B$4016,0),7)</f>
        <v>-7.7300000000000182</v>
      </c>
      <c r="J222" s="39">
        <f>INDEX(Monthly!$B$2:$K$187,MATCH(D222,Monthly!$B$2:$B$187,0),3)</f>
        <v>2.0900000000000016E-2</v>
      </c>
      <c r="K222" s="39">
        <f>INDEX(Monthly!$B$2:$K$187,MATCH(D222,Monthly!$B$2:$B$187,0),5)</f>
        <v>11.37700000000001</v>
      </c>
      <c r="L222" s="39">
        <f>INDEX(Monthly!$B$2:$K$187,MATCH(D222,Monthly!$B$2:$B$187,0),7)</f>
        <v>9.1999999999999998E-3</v>
      </c>
      <c r="M222" s="39">
        <f>INDEX(Monthly!$B$2:$K$187,MATCH(D222,Monthly!$B$2:$B$187,0),9)</f>
        <v>9.7672834248886797E-3</v>
      </c>
      <c r="N222" s="42">
        <f>INDEX(Quaterly!$B$2:$E$63,MATCH(B222,Quaterly!$B$2:$B$63,0),4)</f>
        <v>-0.95999999999999908</v>
      </c>
    </row>
    <row r="223" spans="1:14" x14ac:dyDescent="0.3">
      <c r="A223" s="23">
        <v>222</v>
      </c>
      <c r="B223" s="23" t="str">
        <f t="shared" si="9"/>
        <v>Q4-2010</v>
      </c>
      <c r="C223" s="24" t="str">
        <f t="shared" si="10"/>
        <v>Q4</v>
      </c>
      <c r="D223" s="23" t="str">
        <f t="shared" si="11"/>
        <v>11-2010</v>
      </c>
      <c r="E223" s="25">
        <v>40492</v>
      </c>
      <c r="F223" s="31">
        <f>INDEX(GoldPrice!$B$2:$F$4016,MATCH(E223,GoldPrice!$B$2:$B$4016,0),5)</f>
        <v>-308288.03628803417</v>
      </c>
      <c r="G223" s="36">
        <f>INDEX(Daily!$B$2:$H$4016,MATCH(E223,Daily!$B$2:$B$4016,0),3)</f>
        <v>0.72999999999998977</v>
      </c>
      <c r="H223" s="36">
        <f>INDEX(Daily!$B$2:$H$4016,MATCH(E223,Daily!$B$2:$B$4016,0),5)</f>
        <v>15</v>
      </c>
      <c r="I223" s="36">
        <f>INDEX(Daily!$B$2:$H$4016,MATCH(E223,Daily!$B$2:$B$4016,0),7)</f>
        <v>1.8600000000000136</v>
      </c>
      <c r="J223" s="39">
        <f>INDEX(Monthly!$B$2:$K$187,MATCH(D223,Monthly!$B$2:$B$187,0),3)</f>
        <v>2.0900000000000016E-2</v>
      </c>
      <c r="K223" s="39">
        <f>INDEX(Monthly!$B$2:$K$187,MATCH(D223,Monthly!$B$2:$B$187,0),5)</f>
        <v>11.37700000000001</v>
      </c>
      <c r="L223" s="39">
        <f>INDEX(Monthly!$B$2:$K$187,MATCH(D223,Monthly!$B$2:$B$187,0),7)</f>
        <v>9.1999999999999998E-3</v>
      </c>
      <c r="M223" s="39">
        <f>INDEX(Monthly!$B$2:$K$187,MATCH(D223,Monthly!$B$2:$B$187,0),9)</f>
        <v>9.7672834248886797E-3</v>
      </c>
      <c r="N223" s="42">
        <f>INDEX(Quaterly!$B$2:$E$63,MATCH(B223,Quaterly!$B$2:$B$63,0),4)</f>
        <v>-0.95999999999999908</v>
      </c>
    </row>
    <row r="224" spans="1:14" x14ac:dyDescent="0.3">
      <c r="A224" s="23">
        <v>223</v>
      </c>
      <c r="B224" s="23" t="str">
        <f t="shared" si="9"/>
        <v>Q4-2010</v>
      </c>
      <c r="C224" s="24" t="str">
        <f t="shared" si="10"/>
        <v>Q4</v>
      </c>
      <c r="D224" s="23" t="str">
        <f t="shared" si="11"/>
        <v>11-2010</v>
      </c>
      <c r="E224" s="25">
        <v>40493</v>
      </c>
      <c r="F224" s="31">
        <f>INDEX(GoldPrice!$B$2:$F$4016,MATCH(E224,GoldPrice!$B$2:$B$4016,0),5)</f>
        <v>-303649.21564921737</v>
      </c>
      <c r="G224" s="36">
        <f>INDEX(Daily!$B$2:$H$4016,MATCH(E224,Daily!$B$2:$B$4016,0),3)</f>
        <v>0</v>
      </c>
      <c r="H224" s="36">
        <f>INDEX(Daily!$B$2:$H$4016,MATCH(E224,Daily!$B$2:$B$4016,0),5)</f>
        <v>-5</v>
      </c>
      <c r="I224" s="36">
        <f>INDEX(Daily!$B$2:$H$4016,MATCH(E224,Daily!$B$2:$B$4016,0),7)</f>
        <v>-4.5699999999999932</v>
      </c>
      <c r="J224" s="39">
        <f>INDEX(Monthly!$B$2:$K$187,MATCH(D224,Monthly!$B$2:$B$187,0),3)</f>
        <v>2.0900000000000016E-2</v>
      </c>
      <c r="K224" s="39">
        <f>INDEX(Monthly!$B$2:$K$187,MATCH(D224,Monthly!$B$2:$B$187,0),5)</f>
        <v>11.37700000000001</v>
      </c>
      <c r="L224" s="39">
        <f>INDEX(Monthly!$B$2:$K$187,MATCH(D224,Monthly!$B$2:$B$187,0),7)</f>
        <v>9.1999999999999998E-3</v>
      </c>
      <c r="M224" s="39">
        <f>INDEX(Monthly!$B$2:$K$187,MATCH(D224,Monthly!$B$2:$B$187,0),9)</f>
        <v>9.7672834248886797E-3</v>
      </c>
      <c r="N224" s="42">
        <f>INDEX(Quaterly!$B$2:$E$63,MATCH(B224,Quaterly!$B$2:$B$63,0),4)</f>
        <v>-0.95999999999999908</v>
      </c>
    </row>
    <row r="225" spans="1:14" x14ac:dyDescent="0.3">
      <c r="A225" s="23">
        <v>224</v>
      </c>
      <c r="B225" s="23" t="str">
        <f t="shared" si="9"/>
        <v>Q4-2010</v>
      </c>
      <c r="C225" s="24" t="str">
        <f t="shared" si="10"/>
        <v>Q4</v>
      </c>
      <c r="D225" s="23" t="str">
        <f t="shared" si="11"/>
        <v>11-2010</v>
      </c>
      <c r="E225" s="25">
        <v>40494</v>
      </c>
      <c r="F225" s="31">
        <f>INDEX(GoldPrice!$B$2:$F$4016,MATCH(E225,GoldPrice!$B$2:$B$4016,0),5)</f>
        <v>125488.94348894432</v>
      </c>
      <c r="G225" s="36">
        <f>INDEX(Daily!$B$2:$H$4016,MATCH(E225,Daily!$B$2:$B$4016,0),3)</f>
        <v>-2.8799999999999955</v>
      </c>
      <c r="H225" s="36">
        <f>INDEX(Daily!$B$2:$H$4016,MATCH(E225,Daily!$B$2:$B$4016,0),5)</f>
        <v>0</v>
      </c>
      <c r="I225" s="36">
        <f>INDEX(Daily!$B$2:$H$4016,MATCH(E225,Daily!$B$2:$B$4016,0),7)</f>
        <v>-5.089999999999975</v>
      </c>
      <c r="J225" s="39">
        <f>INDEX(Monthly!$B$2:$K$187,MATCH(D225,Monthly!$B$2:$B$187,0),3)</f>
        <v>2.0900000000000016E-2</v>
      </c>
      <c r="K225" s="39">
        <f>INDEX(Monthly!$B$2:$K$187,MATCH(D225,Monthly!$B$2:$B$187,0),5)</f>
        <v>11.37700000000001</v>
      </c>
      <c r="L225" s="39">
        <f>INDEX(Monthly!$B$2:$K$187,MATCH(D225,Monthly!$B$2:$B$187,0),7)</f>
        <v>9.1999999999999998E-3</v>
      </c>
      <c r="M225" s="39">
        <f>INDEX(Monthly!$B$2:$K$187,MATCH(D225,Monthly!$B$2:$B$187,0),9)</f>
        <v>9.7672834248886797E-3</v>
      </c>
      <c r="N225" s="42">
        <f>INDEX(Quaterly!$B$2:$E$63,MATCH(B225,Quaterly!$B$2:$B$63,0),4)</f>
        <v>-0.95999999999999908</v>
      </c>
    </row>
    <row r="226" spans="1:14" x14ac:dyDescent="0.3">
      <c r="A226" s="23">
        <v>225</v>
      </c>
      <c r="B226" s="23" t="str">
        <f t="shared" si="9"/>
        <v>Q4-2010</v>
      </c>
      <c r="C226" s="24" t="str">
        <f t="shared" si="10"/>
        <v>Q4</v>
      </c>
      <c r="D226" s="23" t="str">
        <f t="shared" si="11"/>
        <v>11-2010</v>
      </c>
      <c r="E226" s="25">
        <v>40497</v>
      </c>
      <c r="F226" s="31">
        <f>INDEX(GoldPrice!$B$2:$F$4016,MATCH(E226,GoldPrice!$B$2:$B$4016,0),5)</f>
        <v>-903858.24985824898</v>
      </c>
      <c r="G226" s="36">
        <f>INDEX(Daily!$B$2:$H$4016,MATCH(E226,Daily!$B$2:$B$4016,0),3)</f>
        <v>-1.0000000000005116E-2</v>
      </c>
      <c r="H226" s="36">
        <f>INDEX(Daily!$B$2:$H$4016,MATCH(E226,Daily!$B$2:$B$4016,0),5)</f>
        <v>-10</v>
      </c>
      <c r="I226" s="36">
        <f>INDEX(Daily!$B$2:$H$4016,MATCH(E226,Daily!$B$2:$B$4016,0),7)</f>
        <v>-8.0600000000000023</v>
      </c>
      <c r="J226" s="39">
        <f>INDEX(Monthly!$B$2:$K$187,MATCH(D226,Monthly!$B$2:$B$187,0),3)</f>
        <v>2.0900000000000016E-2</v>
      </c>
      <c r="K226" s="39">
        <f>INDEX(Monthly!$B$2:$K$187,MATCH(D226,Monthly!$B$2:$B$187,0),5)</f>
        <v>11.37700000000001</v>
      </c>
      <c r="L226" s="39">
        <f>INDEX(Monthly!$B$2:$K$187,MATCH(D226,Monthly!$B$2:$B$187,0),7)</f>
        <v>9.1999999999999998E-3</v>
      </c>
      <c r="M226" s="39">
        <f>INDEX(Monthly!$B$2:$K$187,MATCH(D226,Monthly!$B$2:$B$187,0),9)</f>
        <v>9.7672834248886797E-3</v>
      </c>
      <c r="N226" s="42">
        <f>INDEX(Quaterly!$B$2:$E$63,MATCH(B226,Quaterly!$B$2:$B$63,0),4)</f>
        <v>-0.95999999999999908</v>
      </c>
    </row>
    <row r="227" spans="1:14" x14ac:dyDescent="0.3">
      <c r="A227" s="23">
        <v>226</v>
      </c>
      <c r="B227" s="23" t="str">
        <f t="shared" si="9"/>
        <v>Q4-2010</v>
      </c>
      <c r="C227" s="24" t="str">
        <f t="shared" si="10"/>
        <v>Q4</v>
      </c>
      <c r="D227" s="23" t="str">
        <f t="shared" si="11"/>
        <v>11-2010</v>
      </c>
      <c r="E227" s="25">
        <v>40498</v>
      </c>
      <c r="F227" s="31">
        <f>INDEX(GoldPrice!$B$2:$F$4016,MATCH(E227,GoldPrice!$B$2:$B$4016,0),5)</f>
        <v>383279.53127953038</v>
      </c>
      <c r="G227" s="36">
        <f>INDEX(Daily!$B$2:$H$4016,MATCH(E227,Daily!$B$2:$B$4016,0),3)</f>
        <v>-2.5499999999999972</v>
      </c>
      <c r="H227" s="36">
        <f>INDEX(Daily!$B$2:$H$4016,MATCH(E227,Daily!$B$2:$B$4016,0),5)</f>
        <v>0</v>
      </c>
      <c r="I227" s="36">
        <f>INDEX(Daily!$B$2:$H$4016,MATCH(E227,Daily!$B$2:$B$4016,0),7)</f>
        <v>-6.6500000000000341</v>
      </c>
      <c r="J227" s="39">
        <f>INDEX(Monthly!$B$2:$K$187,MATCH(D227,Monthly!$B$2:$B$187,0),3)</f>
        <v>2.0900000000000016E-2</v>
      </c>
      <c r="K227" s="39">
        <f>INDEX(Monthly!$B$2:$K$187,MATCH(D227,Monthly!$B$2:$B$187,0),5)</f>
        <v>11.37700000000001</v>
      </c>
      <c r="L227" s="39">
        <f>INDEX(Monthly!$B$2:$K$187,MATCH(D227,Monthly!$B$2:$B$187,0),7)</f>
        <v>9.1999999999999998E-3</v>
      </c>
      <c r="M227" s="39">
        <f>INDEX(Monthly!$B$2:$K$187,MATCH(D227,Monthly!$B$2:$B$187,0),9)</f>
        <v>9.7672834248886797E-3</v>
      </c>
      <c r="N227" s="42">
        <f>INDEX(Quaterly!$B$2:$E$63,MATCH(B227,Quaterly!$B$2:$B$63,0),4)</f>
        <v>-0.95999999999999908</v>
      </c>
    </row>
    <row r="228" spans="1:14" x14ac:dyDescent="0.3">
      <c r="A228" s="23">
        <v>227</v>
      </c>
      <c r="B228" s="23" t="str">
        <f t="shared" si="9"/>
        <v>Q4-2010</v>
      </c>
      <c r="C228" s="24" t="str">
        <f t="shared" si="10"/>
        <v>Q4</v>
      </c>
      <c r="D228" s="23" t="str">
        <f t="shared" si="11"/>
        <v>11-2010</v>
      </c>
      <c r="E228" s="25">
        <v>40499</v>
      </c>
      <c r="F228" s="31">
        <f>INDEX(GoldPrice!$B$2:$F$4016,MATCH(E228,GoldPrice!$B$2:$B$4016,0),5)</f>
        <v>-493068.98506898433</v>
      </c>
      <c r="G228" s="36">
        <f>INDEX(Daily!$B$2:$H$4016,MATCH(E228,Daily!$B$2:$B$4016,0),3)</f>
        <v>-1.8999999999999915</v>
      </c>
      <c r="H228" s="36">
        <f>INDEX(Daily!$B$2:$H$4016,MATCH(E228,Daily!$B$2:$B$4016,0),5)</f>
        <v>15</v>
      </c>
      <c r="I228" s="36">
        <f>INDEX(Daily!$B$2:$H$4016,MATCH(E228,Daily!$B$2:$B$4016,0),7)</f>
        <v>-1.3899999999999864</v>
      </c>
      <c r="J228" s="39">
        <f>INDEX(Monthly!$B$2:$K$187,MATCH(D228,Monthly!$B$2:$B$187,0),3)</f>
        <v>2.0900000000000016E-2</v>
      </c>
      <c r="K228" s="39">
        <f>INDEX(Monthly!$B$2:$K$187,MATCH(D228,Monthly!$B$2:$B$187,0),5)</f>
        <v>11.37700000000001</v>
      </c>
      <c r="L228" s="39">
        <f>INDEX(Monthly!$B$2:$K$187,MATCH(D228,Monthly!$B$2:$B$187,0),7)</f>
        <v>9.1999999999999998E-3</v>
      </c>
      <c r="M228" s="39">
        <f>INDEX(Monthly!$B$2:$K$187,MATCH(D228,Monthly!$B$2:$B$187,0),9)</f>
        <v>9.7672834248886797E-3</v>
      </c>
      <c r="N228" s="42">
        <f>INDEX(Quaterly!$B$2:$E$63,MATCH(B228,Quaterly!$B$2:$B$63,0),4)</f>
        <v>-0.95999999999999908</v>
      </c>
    </row>
    <row r="229" spans="1:14" x14ac:dyDescent="0.3">
      <c r="A229" s="23">
        <v>228</v>
      </c>
      <c r="B229" s="23" t="str">
        <f t="shared" si="9"/>
        <v>Q4-2010</v>
      </c>
      <c r="C229" s="24" t="str">
        <f t="shared" si="10"/>
        <v>Q4</v>
      </c>
      <c r="D229" s="23" t="str">
        <f t="shared" si="11"/>
        <v>11-2010</v>
      </c>
      <c r="E229" s="25">
        <v>40500</v>
      </c>
      <c r="F229" s="31">
        <f>INDEX(GoldPrice!$B$2:$F$4016,MATCH(E229,GoldPrice!$B$2:$B$4016,0),5)</f>
        <v>877828.38782838732</v>
      </c>
      <c r="G229" s="36">
        <f>INDEX(Daily!$B$2:$H$4016,MATCH(E229,Daily!$B$2:$B$4016,0),3)</f>
        <v>1.4499999999999886</v>
      </c>
      <c r="H229" s="36">
        <f>INDEX(Daily!$B$2:$H$4016,MATCH(E229,Daily!$B$2:$B$4016,0),5)</f>
        <v>-5</v>
      </c>
      <c r="I229" s="36">
        <f>INDEX(Daily!$B$2:$H$4016,MATCH(E229,Daily!$B$2:$B$4016,0),7)</f>
        <v>5.2200000000000273</v>
      </c>
      <c r="J229" s="39">
        <f>INDEX(Monthly!$B$2:$K$187,MATCH(D229,Monthly!$B$2:$B$187,0),3)</f>
        <v>2.0900000000000016E-2</v>
      </c>
      <c r="K229" s="39">
        <f>INDEX(Monthly!$B$2:$K$187,MATCH(D229,Monthly!$B$2:$B$187,0),5)</f>
        <v>11.37700000000001</v>
      </c>
      <c r="L229" s="39">
        <f>INDEX(Monthly!$B$2:$K$187,MATCH(D229,Monthly!$B$2:$B$187,0),7)</f>
        <v>9.1999999999999998E-3</v>
      </c>
      <c r="M229" s="39">
        <f>INDEX(Monthly!$B$2:$K$187,MATCH(D229,Monthly!$B$2:$B$187,0),9)</f>
        <v>9.7672834248886797E-3</v>
      </c>
      <c r="N229" s="42">
        <f>INDEX(Quaterly!$B$2:$E$63,MATCH(B229,Quaterly!$B$2:$B$63,0),4)</f>
        <v>-0.95999999999999908</v>
      </c>
    </row>
    <row r="230" spans="1:14" x14ac:dyDescent="0.3">
      <c r="A230" s="23">
        <v>229</v>
      </c>
      <c r="B230" s="23" t="str">
        <f t="shared" si="9"/>
        <v>Q4-2010</v>
      </c>
      <c r="C230" s="24" t="str">
        <f t="shared" si="10"/>
        <v>Q4</v>
      </c>
      <c r="D230" s="23" t="str">
        <f t="shared" si="11"/>
        <v>11-2010</v>
      </c>
      <c r="E230" s="25">
        <v>40501</v>
      </c>
      <c r="F230" s="31">
        <f>INDEX(GoldPrice!$B$2:$F$4016,MATCH(E230,GoldPrice!$B$2:$B$4016,0),5)</f>
        <v>110314.11831411719</v>
      </c>
      <c r="G230" s="36">
        <f>INDEX(Daily!$B$2:$H$4016,MATCH(E230,Daily!$B$2:$B$4016,0),3)</f>
        <v>-0.22999999999998977</v>
      </c>
      <c r="H230" s="36">
        <f>INDEX(Daily!$B$2:$H$4016,MATCH(E230,Daily!$B$2:$B$4016,0),5)</f>
        <v>0</v>
      </c>
      <c r="I230" s="36">
        <f>INDEX(Daily!$B$2:$H$4016,MATCH(E230,Daily!$B$2:$B$4016,0),7)</f>
        <v>-4.2100000000000364</v>
      </c>
      <c r="J230" s="39">
        <f>INDEX(Monthly!$B$2:$K$187,MATCH(D230,Monthly!$B$2:$B$187,0),3)</f>
        <v>2.0900000000000016E-2</v>
      </c>
      <c r="K230" s="39">
        <f>INDEX(Monthly!$B$2:$K$187,MATCH(D230,Monthly!$B$2:$B$187,0),5)</f>
        <v>11.37700000000001</v>
      </c>
      <c r="L230" s="39">
        <f>INDEX(Monthly!$B$2:$K$187,MATCH(D230,Monthly!$B$2:$B$187,0),7)</f>
        <v>9.1999999999999998E-3</v>
      </c>
      <c r="M230" s="39">
        <f>INDEX(Monthly!$B$2:$K$187,MATCH(D230,Monthly!$B$2:$B$187,0),9)</f>
        <v>9.7672834248886797E-3</v>
      </c>
      <c r="N230" s="42">
        <f>INDEX(Quaterly!$B$2:$E$63,MATCH(B230,Quaterly!$B$2:$B$63,0),4)</f>
        <v>-0.95999999999999908</v>
      </c>
    </row>
    <row r="231" spans="1:14" x14ac:dyDescent="0.3">
      <c r="A231" s="23">
        <v>230</v>
      </c>
      <c r="B231" s="23" t="str">
        <f t="shared" si="9"/>
        <v>Q4-2010</v>
      </c>
      <c r="C231" s="24" t="str">
        <f t="shared" si="10"/>
        <v>Q4</v>
      </c>
      <c r="D231" s="23" t="str">
        <f t="shared" si="11"/>
        <v>11-2010</v>
      </c>
      <c r="E231" s="25">
        <v>40504</v>
      </c>
      <c r="F231" s="31">
        <f>INDEX(GoldPrice!$B$2:$F$4016,MATCH(E231,GoldPrice!$B$2:$B$4016,0),5)</f>
        <v>-21039.50103950128</v>
      </c>
      <c r="G231" s="36">
        <f>INDEX(Daily!$B$2:$H$4016,MATCH(E231,Daily!$B$2:$B$4016,0),3)</f>
        <v>-0.4100000000000108</v>
      </c>
      <c r="H231" s="36">
        <f>INDEX(Daily!$B$2:$H$4016,MATCH(E231,Daily!$B$2:$B$4016,0),5)</f>
        <v>0</v>
      </c>
      <c r="I231" s="36">
        <f>INDEX(Daily!$B$2:$H$4016,MATCH(E231,Daily!$B$2:$B$4016,0),7)</f>
        <v>-0.31999999999999318</v>
      </c>
      <c r="J231" s="39">
        <f>INDEX(Monthly!$B$2:$K$187,MATCH(D231,Monthly!$B$2:$B$187,0),3)</f>
        <v>2.0900000000000016E-2</v>
      </c>
      <c r="K231" s="39">
        <f>INDEX(Monthly!$B$2:$K$187,MATCH(D231,Monthly!$B$2:$B$187,0),5)</f>
        <v>11.37700000000001</v>
      </c>
      <c r="L231" s="39">
        <f>INDEX(Monthly!$B$2:$K$187,MATCH(D231,Monthly!$B$2:$B$187,0),7)</f>
        <v>9.1999999999999998E-3</v>
      </c>
      <c r="M231" s="39">
        <f>INDEX(Monthly!$B$2:$K$187,MATCH(D231,Monthly!$B$2:$B$187,0),9)</f>
        <v>9.7672834248886797E-3</v>
      </c>
      <c r="N231" s="42">
        <f>INDEX(Quaterly!$B$2:$E$63,MATCH(B231,Quaterly!$B$2:$B$63,0),4)</f>
        <v>-0.95999999999999908</v>
      </c>
    </row>
    <row r="232" spans="1:14" x14ac:dyDescent="0.3">
      <c r="A232" s="23">
        <v>231</v>
      </c>
      <c r="B232" s="23" t="str">
        <f t="shared" si="9"/>
        <v>Q4-2010</v>
      </c>
      <c r="C232" s="24" t="str">
        <f t="shared" si="10"/>
        <v>Q4</v>
      </c>
      <c r="D232" s="23" t="str">
        <f t="shared" si="11"/>
        <v>11-2010</v>
      </c>
      <c r="E232" s="25">
        <v>40505</v>
      </c>
      <c r="F232" s="31">
        <f>INDEX(GoldPrice!$B$2:$F$4016,MATCH(E232,GoldPrice!$B$2:$B$4016,0),5)</f>
        <v>-301742.20374220237</v>
      </c>
      <c r="G232" s="36">
        <f>INDEX(Daily!$B$2:$H$4016,MATCH(E232,Daily!$B$2:$B$4016,0),3)</f>
        <v>-0.44999999999998863</v>
      </c>
      <c r="H232" s="36">
        <f>INDEX(Daily!$B$2:$H$4016,MATCH(E232,Daily!$B$2:$B$4016,0),5)</f>
        <v>0</v>
      </c>
      <c r="I232" s="36">
        <f>INDEX(Daily!$B$2:$H$4016,MATCH(E232,Daily!$B$2:$B$4016,0),7)</f>
        <v>4.6200000000000045</v>
      </c>
      <c r="J232" s="39">
        <f>INDEX(Monthly!$B$2:$K$187,MATCH(D232,Monthly!$B$2:$B$187,0),3)</f>
        <v>2.0900000000000016E-2</v>
      </c>
      <c r="K232" s="39">
        <f>INDEX(Monthly!$B$2:$K$187,MATCH(D232,Monthly!$B$2:$B$187,0),5)</f>
        <v>11.37700000000001</v>
      </c>
      <c r="L232" s="39">
        <f>INDEX(Monthly!$B$2:$K$187,MATCH(D232,Monthly!$B$2:$B$187,0),7)</f>
        <v>9.1999999999999998E-3</v>
      </c>
      <c r="M232" s="39">
        <f>INDEX(Monthly!$B$2:$K$187,MATCH(D232,Monthly!$B$2:$B$187,0),9)</f>
        <v>9.7672834248886797E-3</v>
      </c>
      <c r="N232" s="42">
        <f>INDEX(Quaterly!$B$2:$E$63,MATCH(B232,Quaterly!$B$2:$B$63,0),4)</f>
        <v>-0.95999999999999908</v>
      </c>
    </row>
    <row r="233" spans="1:14" x14ac:dyDescent="0.3">
      <c r="A233" s="23">
        <v>232</v>
      </c>
      <c r="B233" s="23" t="str">
        <f t="shared" si="9"/>
        <v>Q4-2010</v>
      </c>
      <c r="C233" s="24" t="str">
        <f t="shared" si="10"/>
        <v>Q4</v>
      </c>
      <c r="D233" s="23" t="str">
        <f t="shared" si="11"/>
        <v>11-2010</v>
      </c>
      <c r="E233" s="25">
        <v>40506</v>
      </c>
      <c r="F233" s="31">
        <f>INDEX(GoldPrice!$B$2:$F$4016,MATCH(E233,GoldPrice!$B$2:$B$4016,0),5)</f>
        <v>312588.92458892241</v>
      </c>
      <c r="G233" s="36">
        <f>INDEX(Daily!$B$2:$H$4016,MATCH(E233,Daily!$B$2:$B$4016,0),3)</f>
        <v>2.4199999999999875</v>
      </c>
      <c r="H233" s="36">
        <f>INDEX(Daily!$B$2:$H$4016,MATCH(E233,Daily!$B$2:$B$4016,0),5)</f>
        <v>5</v>
      </c>
      <c r="I233" s="36">
        <f>INDEX(Daily!$B$2:$H$4016,MATCH(E233,Daily!$B$2:$B$4016,0),7)</f>
        <v>3.6700000000000159</v>
      </c>
      <c r="J233" s="39">
        <f>INDEX(Monthly!$B$2:$K$187,MATCH(D233,Monthly!$B$2:$B$187,0),3)</f>
        <v>2.0900000000000016E-2</v>
      </c>
      <c r="K233" s="39">
        <f>INDEX(Monthly!$B$2:$K$187,MATCH(D233,Monthly!$B$2:$B$187,0),5)</f>
        <v>11.37700000000001</v>
      </c>
      <c r="L233" s="39">
        <f>INDEX(Monthly!$B$2:$K$187,MATCH(D233,Monthly!$B$2:$B$187,0),7)</f>
        <v>9.1999999999999998E-3</v>
      </c>
      <c r="M233" s="39">
        <f>INDEX(Monthly!$B$2:$K$187,MATCH(D233,Monthly!$B$2:$B$187,0),9)</f>
        <v>9.7672834248886797E-3</v>
      </c>
      <c r="N233" s="42">
        <f>INDEX(Quaterly!$B$2:$E$63,MATCH(B233,Quaterly!$B$2:$B$63,0),4)</f>
        <v>-0.95999999999999908</v>
      </c>
    </row>
    <row r="234" spans="1:14" x14ac:dyDescent="0.3">
      <c r="A234" s="23">
        <v>233</v>
      </c>
      <c r="B234" s="23" t="str">
        <f t="shared" si="9"/>
        <v>Q4-2010</v>
      </c>
      <c r="C234" s="24" t="str">
        <f t="shared" si="10"/>
        <v>Q4</v>
      </c>
      <c r="D234" s="23" t="str">
        <f t="shared" si="11"/>
        <v>11-2010</v>
      </c>
      <c r="E234" s="25">
        <v>40507</v>
      </c>
      <c r="F234" s="31">
        <f>INDEX(GoldPrice!$B$2:$F$4016,MATCH(E234,GoldPrice!$B$2:$B$4016,0),5)</f>
        <v>111972.18997219205</v>
      </c>
      <c r="G234" s="36">
        <f>INDEX(Daily!$B$2:$H$4016,MATCH(E234,Daily!$B$2:$B$4016,0),3)</f>
        <v>-1.5628571428571405</v>
      </c>
      <c r="H234" s="36">
        <f>INDEX(Daily!$B$2:$H$4016,MATCH(E234,Daily!$B$2:$B$4016,0),5)</f>
        <v>0</v>
      </c>
      <c r="I234" s="36">
        <f>INDEX(Daily!$B$2:$H$4016,MATCH(E234,Daily!$B$2:$B$4016,0),7)</f>
        <v>5.3700000000000045</v>
      </c>
      <c r="J234" s="39">
        <f>INDEX(Monthly!$B$2:$K$187,MATCH(D234,Monthly!$B$2:$B$187,0),3)</f>
        <v>2.0900000000000016E-2</v>
      </c>
      <c r="K234" s="39">
        <f>INDEX(Monthly!$B$2:$K$187,MATCH(D234,Monthly!$B$2:$B$187,0),5)</f>
        <v>11.37700000000001</v>
      </c>
      <c r="L234" s="39">
        <f>INDEX(Monthly!$B$2:$K$187,MATCH(D234,Monthly!$B$2:$B$187,0),7)</f>
        <v>9.1999999999999998E-3</v>
      </c>
      <c r="M234" s="39">
        <f>INDEX(Monthly!$B$2:$K$187,MATCH(D234,Monthly!$B$2:$B$187,0),9)</f>
        <v>9.7672834248886797E-3</v>
      </c>
      <c r="N234" s="42">
        <f>INDEX(Quaterly!$B$2:$E$63,MATCH(B234,Quaterly!$B$2:$B$63,0),4)</f>
        <v>-0.95999999999999908</v>
      </c>
    </row>
    <row r="235" spans="1:14" x14ac:dyDescent="0.3">
      <c r="A235" s="23">
        <v>234</v>
      </c>
      <c r="B235" s="23" t="str">
        <f t="shared" si="9"/>
        <v>Q4-2010</v>
      </c>
      <c r="C235" s="24" t="str">
        <f t="shared" si="10"/>
        <v>Q4</v>
      </c>
      <c r="D235" s="23" t="str">
        <f t="shared" si="11"/>
        <v>11-2010</v>
      </c>
      <c r="E235" s="25">
        <v>40508</v>
      </c>
      <c r="F235" s="31">
        <f>INDEX(GoldPrice!$B$2:$F$4016,MATCH(E235,GoldPrice!$B$2:$B$4016,0),5)</f>
        <v>-135746.90174690261</v>
      </c>
      <c r="G235" s="36">
        <f>INDEX(Daily!$B$2:$H$4016,MATCH(E235,Daily!$B$2:$B$4016,0),3)</f>
        <v>2.2228571428571513</v>
      </c>
      <c r="H235" s="36">
        <f>INDEX(Daily!$B$2:$H$4016,MATCH(E235,Daily!$B$2:$B$4016,0),5)</f>
        <v>0</v>
      </c>
      <c r="I235" s="36">
        <f>INDEX(Daily!$B$2:$H$4016,MATCH(E235,Daily!$B$2:$B$4016,0),7)</f>
        <v>8.9999999999974989E-2</v>
      </c>
      <c r="J235" s="39">
        <f>INDEX(Monthly!$B$2:$K$187,MATCH(D235,Monthly!$B$2:$B$187,0),3)</f>
        <v>2.0900000000000016E-2</v>
      </c>
      <c r="K235" s="39">
        <f>INDEX(Monthly!$B$2:$K$187,MATCH(D235,Monthly!$B$2:$B$187,0),5)</f>
        <v>11.37700000000001</v>
      </c>
      <c r="L235" s="39">
        <f>INDEX(Monthly!$B$2:$K$187,MATCH(D235,Monthly!$B$2:$B$187,0),7)</f>
        <v>9.1999999999999998E-3</v>
      </c>
      <c r="M235" s="39">
        <f>INDEX(Monthly!$B$2:$K$187,MATCH(D235,Monthly!$B$2:$B$187,0),9)</f>
        <v>9.7672834248886797E-3</v>
      </c>
      <c r="N235" s="42">
        <f>INDEX(Quaterly!$B$2:$E$63,MATCH(B235,Quaterly!$B$2:$B$63,0),4)</f>
        <v>-0.95999999999999908</v>
      </c>
    </row>
    <row r="236" spans="1:14" x14ac:dyDescent="0.3">
      <c r="A236" s="23">
        <v>235</v>
      </c>
      <c r="B236" s="23" t="str">
        <f t="shared" si="9"/>
        <v>Q4-2010</v>
      </c>
      <c r="C236" s="24" t="str">
        <f t="shared" si="10"/>
        <v>Q4</v>
      </c>
      <c r="D236" s="23" t="str">
        <f t="shared" si="11"/>
        <v>11-2010</v>
      </c>
      <c r="E236" s="25">
        <v>40511</v>
      </c>
      <c r="F236" s="31">
        <f>INDEX(GoldPrice!$B$2:$F$4016,MATCH(E236,GoldPrice!$B$2:$B$4016,0),5)</f>
        <v>-44531.468531467021</v>
      </c>
      <c r="G236" s="36">
        <f>INDEX(Daily!$B$2:$H$4016,MATCH(E236,Daily!$B$2:$B$4016,0),3)</f>
        <v>1.8599999999999994</v>
      </c>
      <c r="H236" s="36">
        <f>INDEX(Daily!$B$2:$H$4016,MATCH(E236,Daily!$B$2:$B$4016,0),5)</f>
        <v>0</v>
      </c>
      <c r="I236" s="36">
        <f>INDEX(Daily!$B$2:$H$4016,MATCH(E236,Daily!$B$2:$B$4016,0),7)</f>
        <v>6.4200000000000159</v>
      </c>
      <c r="J236" s="39">
        <f>INDEX(Monthly!$B$2:$K$187,MATCH(D236,Monthly!$B$2:$B$187,0),3)</f>
        <v>2.0900000000000016E-2</v>
      </c>
      <c r="K236" s="39">
        <f>INDEX(Monthly!$B$2:$K$187,MATCH(D236,Monthly!$B$2:$B$187,0),5)</f>
        <v>11.37700000000001</v>
      </c>
      <c r="L236" s="39">
        <f>INDEX(Monthly!$B$2:$K$187,MATCH(D236,Monthly!$B$2:$B$187,0),7)</f>
        <v>9.1999999999999998E-3</v>
      </c>
      <c r="M236" s="39">
        <f>INDEX(Monthly!$B$2:$K$187,MATCH(D236,Monthly!$B$2:$B$187,0),9)</f>
        <v>9.7672834248886797E-3</v>
      </c>
      <c r="N236" s="42">
        <f>INDEX(Quaterly!$B$2:$E$63,MATCH(B236,Quaterly!$B$2:$B$63,0),4)</f>
        <v>-0.95999999999999908</v>
      </c>
    </row>
    <row r="237" spans="1:14" x14ac:dyDescent="0.3">
      <c r="A237" s="23">
        <v>236</v>
      </c>
      <c r="B237" s="23" t="str">
        <f t="shared" si="9"/>
        <v>Q4-2010</v>
      </c>
      <c r="C237" s="24" t="str">
        <f t="shared" si="10"/>
        <v>Q4</v>
      </c>
      <c r="D237" s="23" t="str">
        <f t="shared" si="11"/>
        <v>11-2010</v>
      </c>
      <c r="E237" s="25">
        <v>40512</v>
      </c>
      <c r="F237" s="31">
        <f>INDEX(GoldPrice!$B$2:$F$4016,MATCH(E237,GoldPrice!$B$2:$B$4016,0),5)</f>
        <v>-113167.64316764474</v>
      </c>
      <c r="G237" s="36">
        <f>INDEX(Daily!$B$2:$H$4016,MATCH(E237,Daily!$B$2:$B$4016,0),3)</f>
        <v>-1.6099999999999994</v>
      </c>
      <c r="H237" s="36">
        <f>INDEX(Daily!$B$2:$H$4016,MATCH(E237,Daily!$B$2:$B$4016,0),5)</f>
        <v>3</v>
      </c>
      <c r="I237" s="36">
        <f>INDEX(Daily!$B$2:$H$4016,MATCH(E237,Daily!$B$2:$B$4016,0),7)</f>
        <v>5.2299999999999613</v>
      </c>
      <c r="J237" s="39">
        <f>INDEX(Monthly!$B$2:$K$187,MATCH(D237,Monthly!$B$2:$B$187,0),3)</f>
        <v>2.0900000000000016E-2</v>
      </c>
      <c r="K237" s="39">
        <f>INDEX(Monthly!$B$2:$K$187,MATCH(D237,Monthly!$B$2:$B$187,0),5)</f>
        <v>11.37700000000001</v>
      </c>
      <c r="L237" s="39">
        <f>INDEX(Monthly!$B$2:$K$187,MATCH(D237,Monthly!$B$2:$B$187,0),7)</f>
        <v>9.1999999999999998E-3</v>
      </c>
      <c r="M237" s="39">
        <f>INDEX(Monthly!$B$2:$K$187,MATCH(D237,Monthly!$B$2:$B$187,0),9)</f>
        <v>9.7672834248886797E-3</v>
      </c>
      <c r="N237" s="42">
        <f>INDEX(Quaterly!$B$2:$E$63,MATCH(B237,Quaterly!$B$2:$B$63,0),4)</f>
        <v>-0.95999999999999908</v>
      </c>
    </row>
    <row r="238" spans="1:14" x14ac:dyDescent="0.3">
      <c r="A238" s="23">
        <v>237</v>
      </c>
      <c r="B238" s="23" t="str">
        <f t="shared" si="9"/>
        <v>Q4-2010</v>
      </c>
      <c r="C238" s="24" t="str">
        <f t="shared" si="10"/>
        <v>Q4</v>
      </c>
      <c r="D238" s="23" t="str">
        <f t="shared" si="11"/>
        <v>12-2010</v>
      </c>
      <c r="E238" s="25">
        <v>40513</v>
      </c>
      <c r="F238" s="31">
        <f>INDEX(GoldPrice!$B$2:$F$4016,MATCH(E238,GoldPrice!$B$2:$B$4016,0),5)</f>
        <v>349243.24324324355</v>
      </c>
      <c r="G238" s="36">
        <f>INDEX(Daily!$B$2:$H$4016,MATCH(E238,Daily!$B$2:$B$4016,0),3)</f>
        <v>2.6299999999999955</v>
      </c>
      <c r="H238" s="36">
        <f>INDEX(Daily!$B$2:$H$4016,MATCH(E238,Daily!$B$2:$B$4016,0),5)</f>
        <v>-3</v>
      </c>
      <c r="I238" s="36">
        <f>INDEX(Daily!$B$2:$H$4016,MATCH(E238,Daily!$B$2:$B$4016,0),7)</f>
        <v>-1.6599999999999682</v>
      </c>
      <c r="J238" s="39">
        <f>INDEX(Monthly!$B$2:$K$187,MATCH(D238,Monthly!$B$2:$B$187,0),3)</f>
        <v>2.2599999999999981E-2</v>
      </c>
      <c r="K238" s="39">
        <f>INDEX(Monthly!$B$2:$K$187,MATCH(D238,Monthly!$B$2:$B$187,0),5)</f>
        <v>16.064999999999998</v>
      </c>
      <c r="L238" s="39">
        <f>INDEX(Monthly!$B$2:$K$187,MATCH(D238,Monthly!$B$2:$B$187,0),7)</f>
        <v>1.7500000000000016E-2</v>
      </c>
      <c r="M238" s="39">
        <f>INDEX(Monthly!$B$2:$K$187,MATCH(D238,Monthly!$B$2:$B$187,0),9)</f>
        <v>4.9447574227873908E-2</v>
      </c>
      <c r="N238" s="42">
        <f>INDEX(Quaterly!$B$2:$E$63,MATCH(B238,Quaterly!$B$2:$B$63,0),4)</f>
        <v>-0.95999999999999908</v>
      </c>
    </row>
    <row r="239" spans="1:14" x14ac:dyDescent="0.3">
      <c r="A239" s="23">
        <v>238</v>
      </c>
      <c r="B239" s="23" t="str">
        <f t="shared" si="9"/>
        <v>Q4-2010</v>
      </c>
      <c r="C239" s="24" t="str">
        <f t="shared" si="10"/>
        <v>Q4</v>
      </c>
      <c r="D239" s="23" t="str">
        <f t="shared" si="11"/>
        <v>12-2010</v>
      </c>
      <c r="E239" s="25">
        <v>40514</v>
      </c>
      <c r="F239" s="31">
        <f>INDEX(GoldPrice!$B$2:$F$4016,MATCH(E239,GoldPrice!$B$2:$B$4016,0),5)</f>
        <v>-77685.881685882807</v>
      </c>
      <c r="G239" s="36">
        <f>INDEX(Daily!$B$2:$H$4016,MATCH(E239,Daily!$B$2:$B$4016,0),3)</f>
        <v>1.230000000000004</v>
      </c>
      <c r="H239" s="36">
        <f>INDEX(Daily!$B$2:$H$4016,MATCH(E239,Daily!$B$2:$B$4016,0),5)</f>
        <v>0</v>
      </c>
      <c r="I239" s="36">
        <f>INDEX(Daily!$B$2:$H$4016,MATCH(E239,Daily!$B$2:$B$4016,0),7)</f>
        <v>7.4900000000000091</v>
      </c>
      <c r="J239" s="39">
        <f>INDEX(Monthly!$B$2:$K$187,MATCH(D239,Monthly!$B$2:$B$187,0),3)</f>
        <v>2.2599999999999981E-2</v>
      </c>
      <c r="K239" s="39">
        <f>INDEX(Monthly!$B$2:$K$187,MATCH(D239,Monthly!$B$2:$B$187,0),5)</f>
        <v>16.064999999999998</v>
      </c>
      <c r="L239" s="39">
        <f>INDEX(Monthly!$B$2:$K$187,MATCH(D239,Monthly!$B$2:$B$187,0),7)</f>
        <v>1.7500000000000016E-2</v>
      </c>
      <c r="M239" s="39">
        <f>INDEX(Monthly!$B$2:$K$187,MATCH(D239,Monthly!$B$2:$B$187,0),9)</f>
        <v>4.9447574227873908E-2</v>
      </c>
      <c r="N239" s="42">
        <f>INDEX(Quaterly!$B$2:$E$63,MATCH(B239,Quaterly!$B$2:$B$63,0),4)</f>
        <v>-0.95999999999999908</v>
      </c>
    </row>
    <row r="240" spans="1:14" x14ac:dyDescent="0.3">
      <c r="A240" s="23">
        <v>239</v>
      </c>
      <c r="B240" s="23" t="str">
        <f t="shared" si="9"/>
        <v>Q4-2010</v>
      </c>
      <c r="C240" s="24" t="str">
        <f t="shared" si="10"/>
        <v>Q4</v>
      </c>
      <c r="D240" s="23" t="str">
        <f t="shared" si="11"/>
        <v>12-2010</v>
      </c>
      <c r="E240" s="25">
        <v>40515</v>
      </c>
      <c r="F240" s="31">
        <f>INDEX(GoldPrice!$B$2:$F$4016,MATCH(E240,GoldPrice!$B$2:$B$4016,0),5)</f>
        <v>-362263.61746361852</v>
      </c>
      <c r="G240" s="36">
        <f>INDEX(Daily!$B$2:$H$4016,MATCH(E240,Daily!$B$2:$B$4016,0),3)</f>
        <v>1.2000000000000028</v>
      </c>
      <c r="H240" s="36">
        <f>INDEX(Daily!$B$2:$H$4016,MATCH(E240,Daily!$B$2:$B$4016,0),5)</f>
        <v>3</v>
      </c>
      <c r="I240" s="36">
        <f>INDEX(Daily!$B$2:$H$4016,MATCH(E240,Daily!$B$2:$B$4016,0),7)</f>
        <v>6.9300000000000068</v>
      </c>
      <c r="J240" s="39">
        <f>INDEX(Monthly!$B$2:$K$187,MATCH(D240,Monthly!$B$2:$B$187,0),3)</f>
        <v>2.2599999999999981E-2</v>
      </c>
      <c r="K240" s="39">
        <f>INDEX(Monthly!$B$2:$K$187,MATCH(D240,Monthly!$B$2:$B$187,0),5)</f>
        <v>16.064999999999998</v>
      </c>
      <c r="L240" s="39">
        <f>INDEX(Monthly!$B$2:$K$187,MATCH(D240,Monthly!$B$2:$B$187,0),7)</f>
        <v>1.7500000000000016E-2</v>
      </c>
      <c r="M240" s="39">
        <f>INDEX(Monthly!$B$2:$K$187,MATCH(D240,Monthly!$B$2:$B$187,0),9)</f>
        <v>4.9447574227873908E-2</v>
      </c>
      <c r="N240" s="42">
        <f>INDEX(Quaterly!$B$2:$E$63,MATCH(B240,Quaterly!$B$2:$B$63,0),4)</f>
        <v>-0.95999999999999908</v>
      </c>
    </row>
    <row r="241" spans="1:14" x14ac:dyDescent="0.3">
      <c r="A241" s="23">
        <v>240</v>
      </c>
      <c r="B241" s="23" t="str">
        <f t="shared" si="9"/>
        <v>Q4-2010</v>
      </c>
      <c r="C241" s="24" t="str">
        <f t="shared" si="10"/>
        <v>Q4</v>
      </c>
      <c r="D241" s="23" t="str">
        <f t="shared" si="11"/>
        <v>12-2010</v>
      </c>
      <c r="E241" s="25">
        <v>40518</v>
      </c>
      <c r="F241" s="31">
        <f>INDEX(GoldPrice!$B$2:$F$4016,MATCH(E241,GoldPrice!$B$2:$B$4016,0),5)</f>
        <v>274069.02286902443</v>
      </c>
      <c r="G241" s="36">
        <f>INDEX(Daily!$B$2:$H$4016,MATCH(E241,Daily!$B$2:$B$4016,0),3)</f>
        <v>0.14999999999999147</v>
      </c>
      <c r="H241" s="36">
        <f>INDEX(Daily!$B$2:$H$4016,MATCH(E241,Daily!$B$2:$B$4016,0),5)</f>
        <v>0</v>
      </c>
      <c r="I241" s="36">
        <f>INDEX(Daily!$B$2:$H$4016,MATCH(E241,Daily!$B$2:$B$4016,0),7)</f>
        <v>1.2099999999999795</v>
      </c>
      <c r="J241" s="39">
        <f>INDEX(Monthly!$B$2:$K$187,MATCH(D241,Monthly!$B$2:$B$187,0),3)</f>
        <v>2.2599999999999981E-2</v>
      </c>
      <c r="K241" s="39">
        <f>INDEX(Monthly!$B$2:$K$187,MATCH(D241,Monthly!$B$2:$B$187,0),5)</f>
        <v>16.064999999999998</v>
      </c>
      <c r="L241" s="39">
        <f>INDEX(Monthly!$B$2:$K$187,MATCH(D241,Monthly!$B$2:$B$187,0),7)</f>
        <v>1.7500000000000016E-2</v>
      </c>
      <c r="M241" s="39">
        <f>INDEX(Monthly!$B$2:$K$187,MATCH(D241,Monthly!$B$2:$B$187,0),9)</f>
        <v>4.9447574227873908E-2</v>
      </c>
      <c r="N241" s="42">
        <f>INDEX(Quaterly!$B$2:$E$63,MATCH(B241,Quaterly!$B$2:$B$63,0),4)</f>
        <v>-0.95999999999999908</v>
      </c>
    </row>
    <row r="242" spans="1:14" x14ac:dyDescent="0.3">
      <c r="A242" s="23">
        <v>241</v>
      </c>
      <c r="B242" s="23" t="str">
        <f t="shared" si="9"/>
        <v>Q4-2010</v>
      </c>
      <c r="C242" s="24" t="str">
        <f t="shared" si="10"/>
        <v>Q4</v>
      </c>
      <c r="D242" s="23" t="str">
        <f t="shared" si="11"/>
        <v>12-2010</v>
      </c>
      <c r="E242" s="25">
        <v>40519</v>
      </c>
      <c r="F242" s="31">
        <f>INDEX(GoldPrice!$B$2:$F$4016,MATCH(E242,GoldPrice!$B$2:$B$4016,0),5)</f>
        <v>101700.92610092461</v>
      </c>
      <c r="G242" s="36">
        <f>INDEX(Daily!$B$2:$H$4016,MATCH(E242,Daily!$B$2:$B$4016,0),3)</f>
        <v>-0.64000000000000057</v>
      </c>
      <c r="H242" s="36">
        <f>INDEX(Daily!$B$2:$H$4016,MATCH(E242,Daily!$B$2:$B$4016,0),5)</f>
        <v>-8</v>
      </c>
      <c r="I242" s="36">
        <f>INDEX(Daily!$B$2:$H$4016,MATCH(E242,Daily!$B$2:$B$4016,0),7)</f>
        <v>-4.8000000000000114</v>
      </c>
      <c r="J242" s="39">
        <f>INDEX(Monthly!$B$2:$K$187,MATCH(D242,Monthly!$B$2:$B$187,0),3)</f>
        <v>2.2599999999999981E-2</v>
      </c>
      <c r="K242" s="39">
        <f>INDEX(Monthly!$B$2:$K$187,MATCH(D242,Monthly!$B$2:$B$187,0),5)</f>
        <v>16.064999999999998</v>
      </c>
      <c r="L242" s="39">
        <f>INDEX(Monthly!$B$2:$K$187,MATCH(D242,Monthly!$B$2:$B$187,0),7)</f>
        <v>1.7500000000000016E-2</v>
      </c>
      <c r="M242" s="39">
        <f>INDEX(Monthly!$B$2:$K$187,MATCH(D242,Monthly!$B$2:$B$187,0),9)</f>
        <v>4.9447574227873908E-2</v>
      </c>
      <c r="N242" s="42">
        <f>INDEX(Quaterly!$B$2:$E$63,MATCH(B242,Quaterly!$B$2:$B$63,0),4)</f>
        <v>-0.95999999999999908</v>
      </c>
    </row>
    <row r="243" spans="1:14" x14ac:dyDescent="0.3">
      <c r="A243" s="23">
        <v>242</v>
      </c>
      <c r="B243" s="23" t="str">
        <f t="shared" si="9"/>
        <v>Q4-2010</v>
      </c>
      <c r="C243" s="24" t="str">
        <f t="shared" si="10"/>
        <v>Q4</v>
      </c>
      <c r="D243" s="23" t="str">
        <f t="shared" si="11"/>
        <v>12-2010</v>
      </c>
      <c r="E243" s="25">
        <v>40520</v>
      </c>
      <c r="F243" s="31">
        <f>INDEX(GoldPrice!$B$2:$F$4016,MATCH(E243,GoldPrice!$B$2:$B$4016,0),5)</f>
        <v>-298212.43621243536</v>
      </c>
      <c r="G243" s="36">
        <f>INDEX(Daily!$B$2:$H$4016,MATCH(E243,Daily!$B$2:$B$4016,0),3)</f>
        <v>-0.39000000000000057</v>
      </c>
      <c r="H243" s="36">
        <f>INDEX(Daily!$B$2:$H$4016,MATCH(E243,Daily!$B$2:$B$4016,0),5)</f>
        <v>8</v>
      </c>
      <c r="I243" s="36">
        <f>INDEX(Daily!$B$2:$H$4016,MATCH(E243,Daily!$B$2:$B$4016,0),7)</f>
        <v>-7.9300000000000068</v>
      </c>
      <c r="J243" s="39">
        <f>INDEX(Monthly!$B$2:$K$187,MATCH(D243,Monthly!$B$2:$B$187,0),3)</f>
        <v>2.2599999999999981E-2</v>
      </c>
      <c r="K243" s="39">
        <f>INDEX(Monthly!$B$2:$K$187,MATCH(D243,Monthly!$B$2:$B$187,0),5)</f>
        <v>16.064999999999998</v>
      </c>
      <c r="L243" s="39">
        <f>INDEX(Monthly!$B$2:$K$187,MATCH(D243,Monthly!$B$2:$B$187,0),7)</f>
        <v>1.7500000000000016E-2</v>
      </c>
      <c r="M243" s="39">
        <f>INDEX(Monthly!$B$2:$K$187,MATCH(D243,Monthly!$B$2:$B$187,0),9)</f>
        <v>4.9447574227873908E-2</v>
      </c>
      <c r="N243" s="42">
        <f>INDEX(Quaterly!$B$2:$E$63,MATCH(B243,Quaterly!$B$2:$B$63,0),4)</f>
        <v>-0.95999999999999908</v>
      </c>
    </row>
    <row r="244" spans="1:14" x14ac:dyDescent="0.3">
      <c r="A244" s="23">
        <v>243</v>
      </c>
      <c r="B244" s="23" t="str">
        <f t="shared" si="9"/>
        <v>Q4-2010</v>
      </c>
      <c r="C244" s="24" t="str">
        <f t="shared" si="10"/>
        <v>Q4</v>
      </c>
      <c r="D244" s="23" t="str">
        <f t="shared" si="11"/>
        <v>12-2010</v>
      </c>
      <c r="E244" s="25">
        <v>40521</v>
      </c>
      <c r="F244" s="31">
        <f>INDEX(GoldPrice!$B$2:$F$4016,MATCH(E244,GoldPrice!$B$2:$B$4016,0),5)</f>
        <v>-258351.54035153985</v>
      </c>
      <c r="G244" s="36">
        <f>INDEX(Daily!$B$2:$H$4016,MATCH(E244,Daily!$B$2:$B$4016,0),3)</f>
        <v>4.9999999999997158E-2</v>
      </c>
      <c r="H244" s="36">
        <f>INDEX(Daily!$B$2:$H$4016,MATCH(E244,Daily!$B$2:$B$4016,0),5)</f>
        <v>-3</v>
      </c>
      <c r="I244" s="36">
        <f>INDEX(Daily!$B$2:$H$4016,MATCH(E244,Daily!$B$2:$B$4016,0),7)</f>
        <v>7.6200000000000045</v>
      </c>
      <c r="J244" s="39">
        <f>INDEX(Monthly!$B$2:$K$187,MATCH(D244,Monthly!$B$2:$B$187,0),3)</f>
        <v>2.2599999999999981E-2</v>
      </c>
      <c r="K244" s="39">
        <f>INDEX(Monthly!$B$2:$K$187,MATCH(D244,Monthly!$B$2:$B$187,0),5)</f>
        <v>16.064999999999998</v>
      </c>
      <c r="L244" s="39">
        <f>INDEX(Monthly!$B$2:$K$187,MATCH(D244,Monthly!$B$2:$B$187,0),7)</f>
        <v>1.7500000000000016E-2</v>
      </c>
      <c r="M244" s="39">
        <f>INDEX(Monthly!$B$2:$K$187,MATCH(D244,Monthly!$B$2:$B$187,0),9)</f>
        <v>4.9447574227873908E-2</v>
      </c>
      <c r="N244" s="42">
        <f>INDEX(Quaterly!$B$2:$E$63,MATCH(B244,Quaterly!$B$2:$B$63,0),4)</f>
        <v>-0.95999999999999908</v>
      </c>
    </row>
    <row r="245" spans="1:14" x14ac:dyDescent="0.3">
      <c r="A245" s="23">
        <v>244</v>
      </c>
      <c r="B245" s="23" t="str">
        <f t="shared" si="9"/>
        <v>Q4-2010</v>
      </c>
      <c r="C245" s="24" t="str">
        <f t="shared" si="10"/>
        <v>Q4</v>
      </c>
      <c r="D245" s="23" t="str">
        <f t="shared" si="11"/>
        <v>12-2010</v>
      </c>
      <c r="E245" s="25">
        <v>40522</v>
      </c>
      <c r="F245" s="31">
        <f>INDEX(GoldPrice!$B$2:$F$4016,MATCH(E245,GoldPrice!$B$2:$B$4016,0),5)</f>
        <v>120190.89019089192</v>
      </c>
      <c r="G245" s="36">
        <f>INDEX(Daily!$B$2:$H$4016,MATCH(E245,Daily!$B$2:$B$4016,0),3)</f>
        <v>-0.53999999999999204</v>
      </c>
      <c r="H245" s="36">
        <f>INDEX(Daily!$B$2:$H$4016,MATCH(E245,Daily!$B$2:$B$4016,0),5)</f>
        <v>-5</v>
      </c>
      <c r="I245" s="36">
        <f>INDEX(Daily!$B$2:$H$4016,MATCH(E245,Daily!$B$2:$B$4016,0),7)</f>
        <v>12.610000000000014</v>
      </c>
      <c r="J245" s="39">
        <f>INDEX(Monthly!$B$2:$K$187,MATCH(D245,Monthly!$B$2:$B$187,0),3)</f>
        <v>2.2599999999999981E-2</v>
      </c>
      <c r="K245" s="39">
        <f>INDEX(Monthly!$B$2:$K$187,MATCH(D245,Monthly!$B$2:$B$187,0),5)</f>
        <v>16.064999999999998</v>
      </c>
      <c r="L245" s="39">
        <f>INDEX(Monthly!$B$2:$K$187,MATCH(D245,Monthly!$B$2:$B$187,0),7)</f>
        <v>1.7500000000000016E-2</v>
      </c>
      <c r="M245" s="39">
        <f>INDEX(Monthly!$B$2:$K$187,MATCH(D245,Monthly!$B$2:$B$187,0),9)</f>
        <v>4.9447574227873908E-2</v>
      </c>
      <c r="N245" s="42">
        <f>INDEX(Quaterly!$B$2:$E$63,MATCH(B245,Quaterly!$B$2:$B$63,0),4)</f>
        <v>-0.95999999999999908</v>
      </c>
    </row>
    <row r="246" spans="1:14" x14ac:dyDescent="0.3">
      <c r="A246" s="23">
        <v>245</v>
      </c>
      <c r="B246" s="23" t="str">
        <f t="shared" si="9"/>
        <v>Q4-2010</v>
      </c>
      <c r="C246" s="24" t="str">
        <f t="shared" si="10"/>
        <v>Q4</v>
      </c>
      <c r="D246" s="23" t="str">
        <f t="shared" si="11"/>
        <v>12-2010</v>
      </c>
      <c r="E246" s="25">
        <v>40525</v>
      </c>
      <c r="F246" s="31">
        <f>INDEX(GoldPrice!$B$2:$F$4016,MATCH(E246,GoldPrice!$B$2:$B$4016,0),5)</f>
        <v>-199998.79039879143</v>
      </c>
      <c r="G246" s="36">
        <f>INDEX(Daily!$B$2:$H$4016,MATCH(E246,Daily!$B$2:$B$4016,0),3)</f>
        <v>0.81000000000000227</v>
      </c>
      <c r="H246" s="36">
        <f>INDEX(Daily!$B$2:$H$4016,MATCH(E246,Daily!$B$2:$B$4016,0),5)</f>
        <v>8</v>
      </c>
      <c r="I246" s="36">
        <f>INDEX(Daily!$B$2:$H$4016,MATCH(E246,Daily!$B$2:$B$4016,0),7)</f>
        <v>17.160000000000025</v>
      </c>
      <c r="J246" s="39">
        <f>INDEX(Monthly!$B$2:$K$187,MATCH(D246,Monthly!$B$2:$B$187,0),3)</f>
        <v>2.2599999999999981E-2</v>
      </c>
      <c r="K246" s="39">
        <f>INDEX(Monthly!$B$2:$K$187,MATCH(D246,Monthly!$B$2:$B$187,0),5)</f>
        <v>16.064999999999998</v>
      </c>
      <c r="L246" s="39">
        <f>INDEX(Monthly!$B$2:$K$187,MATCH(D246,Monthly!$B$2:$B$187,0),7)</f>
        <v>1.7500000000000016E-2</v>
      </c>
      <c r="M246" s="39">
        <f>INDEX(Monthly!$B$2:$K$187,MATCH(D246,Monthly!$B$2:$B$187,0),9)</f>
        <v>4.9447574227873908E-2</v>
      </c>
      <c r="N246" s="42">
        <f>INDEX(Quaterly!$B$2:$E$63,MATCH(B246,Quaterly!$B$2:$B$63,0),4)</f>
        <v>-0.95999999999999908</v>
      </c>
    </row>
    <row r="247" spans="1:14" x14ac:dyDescent="0.3">
      <c r="A247" s="23">
        <v>246</v>
      </c>
      <c r="B247" s="23" t="str">
        <f t="shared" si="9"/>
        <v>Q4-2010</v>
      </c>
      <c r="C247" s="24" t="str">
        <f t="shared" si="10"/>
        <v>Q4</v>
      </c>
      <c r="D247" s="23" t="str">
        <f t="shared" si="11"/>
        <v>12-2010</v>
      </c>
      <c r="E247" s="25">
        <v>40526</v>
      </c>
      <c r="F247" s="31">
        <f>INDEX(GoldPrice!$B$2:$F$4016,MATCH(E247,GoldPrice!$B$2:$B$4016,0),5)</f>
        <v>-84376.185976184905</v>
      </c>
      <c r="G247" s="36">
        <f>INDEX(Daily!$B$2:$H$4016,MATCH(E247,Daily!$B$2:$B$4016,0),3)</f>
        <v>-0.29000000000000625</v>
      </c>
      <c r="H247" s="36">
        <f>INDEX(Daily!$B$2:$H$4016,MATCH(E247,Daily!$B$2:$B$4016,0),5)</f>
        <v>-8</v>
      </c>
      <c r="I247" s="36">
        <f>INDEX(Daily!$B$2:$H$4016,MATCH(E247,Daily!$B$2:$B$4016,0),7)</f>
        <v>-0.57000000000005002</v>
      </c>
      <c r="J247" s="39">
        <f>INDEX(Monthly!$B$2:$K$187,MATCH(D247,Monthly!$B$2:$B$187,0),3)</f>
        <v>2.2599999999999981E-2</v>
      </c>
      <c r="K247" s="39">
        <f>INDEX(Monthly!$B$2:$K$187,MATCH(D247,Monthly!$B$2:$B$187,0),5)</f>
        <v>16.064999999999998</v>
      </c>
      <c r="L247" s="39">
        <f>INDEX(Monthly!$B$2:$K$187,MATCH(D247,Monthly!$B$2:$B$187,0),7)</f>
        <v>1.7500000000000016E-2</v>
      </c>
      <c r="M247" s="39">
        <f>INDEX(Monthly!$B$2:$K$187,MATCH(D247,Monthly!$B$2:$B$187,0),9)</f>
        <v>4.9447574227873908E-2</v>
      </c>
      <c r="N247" s="42">
        <f>INDEX(Quaterly!$B$2:$E$63,MATCH(B247,Quaterly!$B$2:$B$63,0),4)</f>
        <v>-0.95999999999999908</v>
      </c>
    </row>
    <row r="248" spans="1:14" x14ac:dyDescent="0.3">
      <c r="A248" s="23">
        <v>247</v>
      </c>
      <c r="B248" s="23" t="str">
        <f t="shared" si="9"/>
        <v>Q4-2010</v>
      </c>
      <c r="C248" s="24" t="str">
        <f t="shared" si="10"/>
        <v>Q4</v>
      </c>
      <c r="D248" s="23" t="str">
        <f t="shared" si="11"/>
        <v>12-2010</v>
      </c>
      <c r="E248" s="25">
        <v>40527</v>
      </c>
      <c r="F248" s="31">
        <f>INDEX(GoldPrice!$B$2:$F$4016,MATCH(E248,GoldPrice!$B$2:$B$4016,0),5)</f>
        <v>258314.11831411719</v>
      </c>
      <c r="G248" s="36">
        <f>INDEX(Daily!$B$2:$H$4016,MATCH(E248,Daily!$B$2:$B$4016,0),3)</f>
        <v>0.32999999999999829</v>
      </c>
      <c r="H248" s="36">
        <f>INDEX(Daily!$B$2:$H$4016,MATCH(E248,Daily!$B$2:$B$4016,0),5)</f>
        <v>8</v>
      </c>
      <c r="I248" s="36">
        <f>INDEX(Daily!$B$2:$H$4016,MATCH(E248,Daily!$B$2:$B$4016,0),7)</f>
        <v>3.82000000000005</v>
      </c>
      <c r="J248" s="39">
        <f>INDEX(Monthly!$B$2:$K$187,MATCH(D248,Monthly!$B$2:$B$187,0),3)</f>
        <v>2.2599999999999981E-2</v>
      </c>
      <c r="K248" s="39">
        <f>INDEX(Monthly!$B$2:$K$187,MATCH(D248,Monthly!$B$2:$B$187,0),5)</f>
        <v>16.064999999999998</v>
      </c>
      <c r="L248" s="39">
        <f>INDEX(Monthly!$B$2:$K$187,MATCH(D248,Monthly!$B$2:$B$187,0),7)</f>
        <v>1.7500000000000016E-2</v>
      </c>
      <c r="M248" s="39">
        <f>INDEX(Monthly!$B$2:$K$187,MATCH(D248,Monthly!$B$2:$B$187,0),9)</f>
        <v>4.9447574227873908E-2</v>
      </c>
      <c r="N248" s="42">
        <f>INDEX(Quaterly!$B$2:$E$63,MATCH(B248,Quaterly!$B$2:$B$63,0),4)</f>
        <v>-0.95999999999999908</v>
      </c>
    </row>
    <row r="249" spans="1:14" x14ac:dyDescent="0.3">
      <c r="A249" s="23">
        <v>248</v>
      </c>
      <c r="B249" s="23" t="str">
        <f t="shared" si="9"/>
        <v>Q4-2010</v>
      </c>
      <c r="C249" s="24" t="str">
        <f t="shared" si="10"/>
        <v>Q4</v>
      </c>
      <c r="D249" s="23" t="str">
        <f t="shared" si="11"/>
        <v>12-2010</v>
      </c>
      <c r="E249" s="25">
        <v>40528</v>
      </c>
      <c r="F249" s="31">
        <f>INDEX(GoldPrice!$B$2:$F$4016,MATCH(E249,GoldPrice!$B$2:$B$4016,0),5)</f>
        <v>225689.66168966144</v>
      </c>
      <c r="G249" s="36">
        <f>INDEX(Daily!$B$2:$H$4016,MATCH(E249,Daily!$B$2:$B$4016,0),3)</f>
        <v>-0.95000000000000284</v>
      </c>
      <c r="H249" s="36">
        <f>INDEX(Daily!$B$2:$H$4016,MATCH(E249,Daily!$B$2:$B$4016,0),5)</f>
        <v>-3</v>
      </c>
      <c r="I249" s="36">
        <f>INDEX(Daily!$B$2:$H$4016,MATCH(E249,Daily!$B$2:$B$4016,0),7)</f>
        <v>-13.260000000000048</v>
      </c>
      <c r="J249" s="39">
        <f>INDEX(Monthly!$B$2:$K$187,MATCH(D249,Monthly!$B$2:$B$187,0),3)</f>
        <v>2.2599999999999981E-2</v>
      </c>
      <c r="K249" s="39">
        <f>INDEX(Monthly!$B$2:$K$187,MATCH(D249,Monthly!$B$2:$B$187,0),5)</f>
        <v>16.064999999999998</v>
      </c>
      <c r="L249" s="39">
        <f>INDEX(Monthly!$B$2:$K$187,MATCH(D249,Monthly!$B$2:$B$187,0),7)</f>
        <v>1.7500000000000016E-2</v>
      </c>
      <c r="M249" s="39">
        <f>INDEX(Monthly!$B$2:$K$187,MATCH(D249,Monthly!$B$2:$B$187,0),9)</f>
        <v>4.9447574227873908E-2</v>
      </c>
      <c r="N249" s="42">
        <f>INDEX(Quaterly!$B$2:$E$63,MATCH(B249,Quaterly!$B$2:$B$63,0),4)</f>
        <v>-0.95999999999999908</v>
      </c>
    </row>
    <row r="250" spans="1:14" x14ac:dyDescent="0.3">
      <c r="A250" s="23">
        <v>249</v>
      </c>
      <c r="B250" s="23" t="str">
        <f t="shared" si="9"/>
        <v>Q4-2010</v>
      </c>
      <c r="C250" s="24" t="str">
        <f t="shared" si="10"/>
        <v>Q4</v>
      </c>
      <c r="D250" s="23" t="str">
        <f t="shared" si="11"/>
        <v>12-2010</v>
      </c>
      <c r="E250" s="25">
        <v>40529</v>
      </c>
      <c r="F250" s="31">
        <f>INDEX(GoldPrice!$B$2:$F$4016,MATCH(E250,GoldPrice!$B$2:$B$4016,0),5)</f>
        <v>-120853.52485352382</v>
      </c>
      <c r="G250" s="36">
        <f>INDEX(Daily!$B$2:$H$4016,MATCH(E250,Daily!$B$2:$B$4016,0),3)</f>
        <v>0.31000000000000227</v>
      </c>
      <c r="H250" s="36">
        <f>INDEX(Daily!$B$2:$H$4016,MATCH(E250,Daily!$B$2:$B$4016,0),5)</f>
        <v>0</v>
      </c>
      <c r="I250" s="36">
        <f>INDEX(Daily!$B$2:$H$4016,MATCH(E250,Daily!$B$2:$B$4016,0),7)</f>
        <v>5.0800000000000409</v>
      </c>
      <c r="J250" s="39">
        <f>INDEX(Monthly!$B$2:$K$187,MATCH(D250,Monthly!$B$2:$B$187,0),3)</f>
        <v>2.2599999999999981E-2</v>
      </c>
      <c r="K250" s="39">
        <f>INDEX(Monthly!$B$2:$K$187,MATCH(D250,Monthly!$B$2:$B$187,0),5)</f>
        <v>16.064999999999998</v>
      </c>
      <c r="L250" s="39">
        <f>INDEX(Monthly!$B$2:$K$187,MATCH(D250,Monthly!$B$2:$B$187,0),7)</f>
        <v>1.7500000000000016E-2</v>
      </c>
      <c r="M250" s="39">
        <f>INDEX(Monthly!$B$2:$K$187,MATCH(D250,Monthly!$B$2:$B$187,0),9)</f>
        <v>4.9447574227873908E-2</v>
      </c>
      <c r="N250" s="42">
        <f>INDEX(Quaterly!$B$2:$E$63,MATCH(B250,Quaterly!$B$2:$B$63,0),4)</f>
        <v>-0.95999999999999908</v>
      </c>
    </row>
    <row r="251" spans="1:14" x14ac:dyDescent="0.3">
      <c r="A251" s="23">
        <v>250</v>
      </c>
      <c r="B251" s="23" t="str">
        <f t="shared" si="9"/>
        <v>Q4-2010</v>
      </c>
      <c r="C251" s="24" t="str">
        <f t="shared" si="10"/>
        <v>Q4</v>
      </c>
      <c r="D251" s="23" t="str">
        <f t="shared" si="11"/>
        <v>12-2010</v>
      </c>
      <c r="E251" s="25">
        <v>40532</v>
      </c>
      <c r="F251" s="31">
        <f>INDEX(GoldPrice!$B$2:$F$4016,MATCH(E251,GoldPrice!$B$2:$B$4016,0),5)</f>
        <v>-101693.81969382241</v>
      </c>
      <c r="G251" s="36">
        <f>INDEX(Daily!$B$2:$H$4016,MATCH(E251,Daily!$B$2:$B$4016,0),3)</f>
        <v>0.6600000000000108</v>
      </c>
      <c r="H251" s="36">
        <f>INDEX(Daily!$B$2:$H$4016,MATCH(E251,Daily!$B$2:$B$4016,0),5)</f>
        <v>0</v>
      </c>
      <c r="I251" s="36">
        <f>INDEX(Daily!$B$2:$H$4016,MATCH(E251,Daily!$B$2:$B$4016,0),7)</f>
        <v>-7</v>
      </c>
      <c r="J251" s="39">
        <f>INDEX(Monthly!$B$2:$K$187,MATCH(D251,Monthly!$B$2:$B$187,0),3)</f>
        <v>2.2599999999999981E-2</v>
      </c>
      <c r="K251" s="39">
        <f>INDEX(Monthly!$B$2:$K$187,MATCH(D251,Monthly!$B$2:$B$187,0),5)</f>
        <v>16.064999999999998</v>
      </c>
      <c r="L251" s="39">
        <f>INDEX(Monthly!$B$2:$K$187,MATCH(D251,Monthly!$B$2:$B$187,0),7)</f>
        <v>1.7500000000000016E-2</v>
      </c>
      <c r="M251" s="39">
        <f>INDEX(Monthly!$B$2:$K$187,MATCH(D251,Monthly!$B$2:$B$187,0),9)</f>
        <v>4.9447574227873908E-2</v>
      </c>
      <c r="N251" s="42">
        <f>INDEX(Quaterly!$B$2:$E$63,MATCH(B251,Quaterly!$B$2:$B$63,0),4)</f>
        <v>-0.95999999999999908</v>
      </c>
    </row>
    <row r="252" spans="1:14" x14ac:dyDescent="0.3">
      <c r="A252" s="23">
        <v>251</v>
      </c>
      <c r="B252" s="23" t="str">
        <f t="shared" si="9"/>
        <v>Q4-2010</v>
      </c>
      <c r="C252" s="24" t="str">
        <f t="shared" si="10"/>
        <v>Q4</v>
      </c>
      <c r="D252" s="23" t="str">
        <f t="shared" si="11"/>
        <v>12-2010</v>
      </c>
      <c r="E252" s="25">
        <v>40533</v>
      </c>
      <c r="F252" s="31">
        <f>INDEX(GoldPrice!$B$2:$F$4016,MATCH(E252,GoldPrice!$B$2:$B$4016,0),5)</f>
        <v>-39793.23379323259</v>
      </c>
      <c r="G252" s="36">
        <f>INDEX(Daily!$B$2:$H$4016,MATCH(E252,Daily!$B$2:$B$4016,0),3)</f>
        <v>0.61999999999999034</v>
      </c>
      <c r="H252" s="36">
        <f>INDEX(Daily!$B$2:$H$4016,MATCH(E252,Daily!$B$2:$B$4016,0),5)</f>
        <v>0</v>
      </c>
      <c r="I252" s="36">
        <f>INDEX(Daily!$B$2:$H$4016,MATCH(E252,Daily!$B$2:$B$4016,0),7)</f>
        <v>3.4899999999999523</v>
      </c>
      <c r="J252" s="39">
        <f>INDEX(Monthly!$B$2:$K$187,MATCH(D252,Monthly!$B$2:$B$187,0),3)</f>
        <v>2.2599999999999981E-2</v>
      </c>
      <c r="K252" s="39">
        <f>INDEX(Monthly!$B$2:$K$187,MATCH(D252,Monthly!$B$2:$B$187,0),5)</f>
        <v>16.064999999999998</v>
      </c>
      <c r="L252" s="39">
        <f>INDEX(Monthly!$B$2:$K$187,MATCH(D252,Monthly!$B$2:$B$187,0),7)</f>
        <v>1.7500000000000016E-2</v>
      </c>
      <c r="M252" s="39">
        <f>INDEX(Monthly!$B$2:$K$187,MATCH(D252,Monthly!$B$2:$B$187,0),9)</f>
        <v>4.9447574227873908E-2</v>
      </c>
      <c r="N252" s="42">
        <f>INDEX(Quaterly!$B$2:$E$63,MATCH(B252,Quaterly!$B$2:$B$63,0),4)</f>
        <v>-0.95999999999999908</v>
      </c>
    </row>
    <row r="253" spans="1:14" x14ac:dyDescent="0.3">
      <c r="A253" s="23">
        <v>252</v>
      </c>
      <c r="B253" s="23" t="str">
        <f t="shared" si="9"/>
        <v>Q4-2010</v>
      </c>
      <c r="C253" s="24" t="str">
        <f t="shared" si="10"/>
        <v>Q4</v>
      </c>
      <c r="D253" s="23" t="str">
        <f t="shared" si="11"/>
        <v>12-2010</v>
      </c>
      <c r="E253" s="25">
        <v>40534</v>
      </c>
      <c r="F253" s="31">
        <f>INDEX(GoldPrice!$B$2:$F$4016,MATCH(E253,GoldPrice!$B$2:$B$4016,0),5)</f>
        <v>20633.528633527458</v>
      </c>
      <c r="G253" s="36">
        <f>INDEX(Daily!$B$2:$H$4016,MATCH(E253,Daily!$B$2:$B$4016,0),3)</f>
        <v>0.53000000000000114</v>
      </c>
      <c r="H253" s="36">
        <f>INDEX(Daily!$B$2:$H$4016,MATCH(E253,Daily!$B$2:$B$4016,0),5)</f>
        <v>0</v>
      </c>
      <c r="I253" s="36">
        <f>INDEX(Daily!$B$2:$H$4016,MATCH(E253,Daily!$B$2:$B$4016,0),7)</f>
        <v>-0.25</v>
      </c>
      <c r="J253" s="39">
        <f>INDEX(Monthly!$B$2:$K$187,MATCH(D253,Monthly!$B$2:$B$187,0),3)</f>
        <v>2.2599999999999981E-2</v>
      </c>
      <c r="K253" s="39">
        <f>INDEX(Monthly!$B$2:$K$187,MATCH(D253,Monthly!$B$2:$B$187,0),5)</f>
        <v>16.064999999999998</v>
      </c>
      <c r="L253" s="39">
        <f>INDEX(Monthly!$B$2:$K$187,MATCH(D253,Monthly!$B$2:$B$187,0),7)</f>
        <v>1.7500000000000016E-2</v>
      </c>
      <c r="M253" s="39">
        <f>INDEX(Monthly!$B$2:$K$187,MATCH(D253,Monthly!$B$2:$B$187,0),9)</f>
        <v>4.9447574227873908E-2</v>
      </c>
      <c r="N253" s="42">
        <f>INDEX(Quaterly!$B$2:$E$63,MATCH(B253,Quaterly!$B$2:$B$63,0),4)</f>
        <v>-0.95999999999999908</v>
      </c>
    </row>
    <row r="254" spans="1:14" x14ac:dyDescent="0.3">
      <c r="A254" s="23">
        <v>253</v>
      </c>
      <c r="B254" s="23" t="str">
        <f t="shared" si="9"/>
        <v>Q4-2010</v>
      </c>
      <c r="C254" s="24" t="str">
        <f t="shared" si="10"/>
        <v>Q4</v>
      </c>
      <c r="D254" s="23" t="str">
        <f t="shared" si="11"/>
        <v>12-2010</v>
      </c>
      <c r="E254" s="25">
        <v>40535</v>
      </c>
      <c r="F254" s="31">
        <f>INDEX(GoldPrice!$B$2:$F$4016,MATCH(E254,GoldPrice!$B$2:$B$4016,0),5)</f>
        <v>105436.40143640339</v>
      </c>
      <c r="G254" s="36">
        <f>INDEX(Daily!$B$2:$H$4016,MATCH(E254,Daily!$B$2:$B$4016,0),3)</f>
        <v>1.0100000000000051</v>
      </c>
      <c r="H254" s="36">
        <f>INDEX(Daily!$B$2:$H$4016,MATCH(E254,Daily!$B$2:$B$4016,0),5)</f>
        <v>-5</v>
      </c>
      <c r="I254" s="36">
        <f>INDEX(Daily!$B$2:$H$4016,MATCH(E254,Daily!$B$2:$B$4016,0),7)</f>
        <v>-6.1199999999999477</v>
      </c>
      <c r="J254" s="39">
        <f>INDEX(Monthly!$B$2:$K$187,MATCH(D254,Monthly!$B$2:$B$187,0),3)</f>
        <v>2.2599999999999981E-2</v>
      </c>
      <c r="K254" s="39">
        <f>INDEX(Monthly!$B$2:$K$187,MATCH(D254,Monthly!$B$2:$B$187,0),5)</f>
        <v>16.064999999999998</v>
      </c>
      <c r="L254" s="39">
        <f>INDEX(Monthly!$B$2:$K$187,MATCH(D254,Monthly!$B$2:$B$187,0),7)</f>
        <v>1.7500000000000016E-2</v>
      </c>
      <c r="M254" s="39">
        <f>INDEX(Monthly!$B$2:$K$187,MATCH(D254,Monthly!$B$2:$B$187,0),9)</f>
        <v>4.9447574227873908E-2</v>
      </c>
      <c r="N254" s="42">
        <f>INDEX(Quaterly!$B$2:$E$63,MATCH(B254,Quaterly!$B$2:$B$63,0),4)</f>
        <v>-0.95999999999999908</v>
      </c>
    </row>
    <row r="255" spans="1:14" x14ac:dyDescent="0.3">
      <c r="A255" s="23">
        <v>254</v>
      </c>
      <c r="B255" s="23" t="str">
        <f t="shared" si="9"/>
        <v>Q4-2010</v>
      </c>
      <c r="C255" s="24" t="str">
        <f t="shared" si="10"/>
        <v>Q4</v>
      </c>
      <c r="D255" s="23" t="str">
        <f t="shared" si="11"/>
        <v>12-2010</v>
      </c>
      <c r="E255" s="25">
        <v>40536</v>
      </c>
      <c r="F255" s="31">
        <f>INDEX(GoldPrice!$B$2:$F$4016,MATCH(E255,GoldPrice!$B$2:$B$4016,0),5)</f>
        <v>-36502.038502037525</v>
      </c>
      <c r="G255" s="36">
        <f>INDEX(Daily!$B$2:$H$4016,MATCH(E255,Daily!$B$2:$B$4016,0),3)</f>
        <v>-1.834285714285727</v>
      </c>
      <c r="H255" s="36">
        <f>INDEX(Daily!$B$2:$H$4016,MATCH(E255,Daily!$B$2:$B$4016,0),5)</f>
        <v>8</v>
      </c>
      <c r="I255" s="36">
        <f>INDEX(Daily!$B$2:$H$4016,MATCH(E255,Daily!$B$2:$B$4016,0),7)</f>
        <v>-2.6500000000000341</v>
      </c>
      <c r="J255" s="39">
        <f>INDEX(Monthly!$B$2:$K$187,MATCH(D255,Monthly!$B$2:$B$187,0),3)</f>
        <v>2.2599999999999981E-2</v>
      </c>
      <c r="K255" s="39">
        <f>INDEX(Monthly!$B$2:$K$187,MATCH(D255,Monthly!$B$2:$B$187,0),5)</f>
        <v>16.064999999999998</v>
      </c>
      <c r="L255" s="39">
        <f>INDEX(Monthly!$B$2:$K$187,MATCH(D255,Monthly!$B$2:$B$187,0),7)</f>
        <v>1.7500000000000016E-2</v>
      </c>
      <c r="M255" s="39">
        <f>INDEX(Monthly!$B$2:$K$187,MATCH(D255,Monthly!$B$2:$B$187,0),9)</f>
        <v>4.9447574227873908E-2</v>
      </c>
      <c r="N255" s="42">
        <f>INDEX(Quaterly!$B$2:$E$63,MATCH(B255,Quaterly!$B$2:$B$63,0),4)</f>
        <v>-0.95999999999999908</v>
      </c>
    </row>
    <row r="256" spans="1:14" x14ac:dyDescent="0.3">
      <c r="A256" s="23">
        <v>255</v>
      </c>
      <c r="B256" s="23" t="str">
        <f t="shared" si="9"/>
        <v>Q4-2010</v>
      </c>
      <c r="C256" s="24" t="str">
        <f t="shared" si="10"/>
        <v>Q4</v>
      </c>
      <c r="D256" s="23" t="str">
        <f t="shared" si="11"/>
        <v>12-2010</v>
      </c>
      <c r="E256" s="25">
        <v>40539</v>
      </c>
      <c r="F256" s="31">
        <f>INDEX(GoldPrice!$B$2:$F$4016,MATCH(E256,GoldPrice!$B$2:$B$4016,0),5)</f>
        <v>1139.3471393473446</v>
      </c>
      <c r="G256" s="36">
        <f>INDEX(Daily!$B$2:$H$4016,MATCH(E256,Daily!$B$2:$B$4016,0),3)</f>
        <v>1.9842857142857184</v>
      </c>
      <c r="H256" s="36">
        <f>INDEX(Daily!$B$2:$H$4016,MATCH(E256,Daily!$B$2:$B$4016,0),5)</f>
        <v>-8</v>
      </c>
      <c r="I256" s="36">
        <f>INDEX(Daily!$B$2:$H$4016,MATCH(E256,Daily!$B$2:$B$4016,0),7)</f>
        <v>0.29000000000002046</v>
      </c>
      <c r="J256" s="39">
        <f>INDEX(Monthly!$B$2:$K$187,MATCH(D256,Monthly!$B$2:$B$187,0),3)</f>
        <v>2.2599999999999981E-2</v>
      </c>
      <c r="K256" s="39">
        <f>INDEX(Monthly!$B$2:$K$187,MATCH(D256,Monthly!$B$2:$B$187,0),5)</f>
        <v>16.064999999999998</v>
      </c>
      <c r="L256" s="39">
        <f>INDEX(Monthly!$B$2:$K$187,MATCH(D256,Monthly!$B$2:$B$187,0),7)</f>
        <v>1.7500000000000016E-2</v>
      </c>
      <c r="M256" s="39">
        <f>INDEX(Monthly!$B$2:$K$187,MATCH(D256,Monthly!$B$2:$B$187,0),9)</f>
        <v>4.9447574227873908E-2</v>
      </c>
      <c r="N256" s="42">
        <f>INDEX(Quaterly!$B$2:$E$63,MATCH(B256,Quaterly!$B$2:$B$63,0),4)</f>
        <v>-0.95999999999999908</v>
      </c>
    </row>
    <row r="257" spans="1:14" x14ac:dyDescent="0.3">
      <c r="A257" s="23">
        <v>256</v>
      </c>
      <c r="B257" s="23" t="str">
        <f t="shared" si="9"/>
        <v>Q4-2010</v>
      </c>
      <c r="C257" s="24" t="str">
        <f t="shared" si="10"/>
        <v>Q4</v>
      </c>
      <c r="D257" s="23" t="str">
        <f t="shared" si="11"/>
        <v>12-2010</v>
      </c>
      <c r="E257" s="25">
        <v>40540</v>
      </c>
      <c r="F257" s="31">
        <f>INDEX(GoldPrice!$B$2:$F$4016,MATCH(E257,GoldPrice!$B$2:$B$4016,0),5)</f>
        <v>-325322.2453222461</v>
      </c>
      <c r="G257" s="36">
        <f>INDEX(Daily!$B$2:$H$4016,MATCH(E257,Daily!$B$2:$B$4016,0),3)</f>
        <v>0.49000000000000909</v>
      </c>
      <c r="H257" s="36">
        <f>INDEX(Daily!$B$2:$H$4016,MATCH(E257,Daily!$B$2:$B$4016,0),5)</f>
        <v>-10</v>
      </c>
      <c r="I257" s="36">
        <f>INDEX(Daily!$B$2:$H$4016,MATCH(E257,Daily!$B$2:$B$4016,0),7)</f>
        <v>6.2799999999999727</v>
      </c>
      <c r="J257" s="39">
        <f>INDEX(Monthly!$B$2:$K$187,MATCH(D257,Monthly!$B$2:$B$187,0),3)</f>
        <v>2.2599999999999981E-2</v>
      </c>
      <c r="K257" s="39">
        <f>INDEX(Monthly!$B$2:$K$187,MATCH(D257,Monthly!$B$2:$B$187,0),5)</f>
        <v>16.064999999999998</v>
      </c>
      <c r="L257" s="39">
        <f>INDEX(Monthly!$B$2:$K$187,MATCH(D257,Monthly!$B$2:$B$187,0),7)</f>
        <v>1.7500000000000016E-2</v>
      </c>
      <c r="M257" s="39">
        <f>INDEX(Monthly!$B$2:$K$187,MATCH(D257,Monthly!$B$2:$B$187,0),9)</f>
        <v>4.9447574227873908E-2</v>
      </c>
      <c r="N257" s="42">
        <f>INDEX(Quaterly!$B$2:$E$63,MATCH(B257,Quaterly!$B$2:$B$63,0),4)</f>
        <v>-0.95999999999999908</v>
      </c>
    </row>
    <row r="258" spans="1:14" x14ac:dyDescent="0.3">
      <c r="A258" s="23">
        <v>257</v>
      </c>
      <c r="B258" s="23" t="str">
        <f t="shared" si="9"/>
        <v>Q4-2010</v>
      </c>
      <c r="C258" s="24" t="str">
        <f t="shared" si="10"/>
        <v>Q4</v>
      </c>
      <c r="D258" s="23" t="str">
        <f t="shared" si="11"/>
        <v>12-2010</v>
      </c>
      <c r="E258" s="25">
        <v>40541</v>
      </c>
      <c r="F258" s="31">
        <f>INDEX(GoldPrice!$B$2:$F$4016,MATCH(E258,GoldPrice!$B$2:$B$4016,0),5)</f>
        <v>-127025.51502551511</v>
      </c>
      <c r="G258" s="36">
        <f>INDEX(Daily!$B$2:$H$4016,MATCH(E258,Daily!$B$2:$B$4016,0),3)</f>
        <v>-0.35000000000000853</v>
      </c>
      <c r="H258" s="36">
        <f>INDEX(Daily!$B$2:$H$4016,MATCH(E258,Daily!$B$2:$B$4016,0),5)</f>
        <v>10</v>
      </c>
      <c r="I258" s="36">
        <f>INDEX(Daily!$B$2:$H$4016,MATCH(E258,Daily!$B$2:$B$4016,0),7)</f>
        <v>-0.57999999999998408</v>
      </c>
      <c r="J258" s="39">
        <f>INDEX(Monthly!$B$2:$K$187,MATCH(D258,Monthly!$B$2:$B$187,0),3)</f>
        <v>2.2599999999999981E-2</v>
      </c>
      <c r="K258" s="39">
        <f>INDEX(Monthly!$B$2:$K$187,MATCH(D258,Monthly!$B$2:$B$187,0),5)</f>
        <v>16.064999999999998</v>
      </c>
      <c r="L258" s="39">
        <f>INDEX(Monthly!$B$2:$K$187,MATCH(D258,Monthly!$B$2:$B$187,0),7)</f>
        <v>1.7500000000000016E-2</v>
      </c>
      <c r="M258" s="39">
        <f>INDEX(Monthly!$B$2:$K$187,MATCH(D258,Monthly!$B$2:$B$187,0),9)</f>
        <v>4.9447574227873908E-2</v>
      </c>
      <c r="N258" s="42">
        <f>INDEX(Quaterly!$B$2:$E$63,MATCH(B258,Quaterly!$B$2:$B$63,0),4)</f>
        <v>-0.95999999999999908</v>
      </c>
    </row>
    <row r="259" spans="1:14" x14ac:dyDescent="0.3">
      <c r="A259" s="23">
        <v>258</v>
      </c>
      <c r="B259" s="23" t="str">
        <f t="shared" ref="B259:B322" si="12">C259&amp;"-"&amp;YEAR(E259)</f>
        <v>Q4-2010</v>
      </c>
      <c r="C259" s="24" t="str">
        <f t="shared" ref="C259:C322" si="13">IF(MONTH(E259)&lt;=3,"Q1",IF(MONTH(E259)&lt;=6,"Q2",IF(MONTH(E259)&lt;=9,"Q3","Q4")))</f>
        <v>Q4</v>
      </c>
      <c r="D259" s="23" t="str">
        <f t="shared" ref="D259:D322" si="14">MONTH(E259)&amp;"-"&amp;YEAR(E259)</f>
        <v>12-2010</v>
      </c>
      <c r="E259" s="25">
        <v>40542</v>
      </c>
      <c r="F259" s="31">
        <f>INDEX(GoldPrice!$B$2:$F$4016,MATCH(E259,GoldPrice!$B$2:$B$4016,0),5)</f>
        <v>153013.79701379687</v>
      </c>
      <c r="G259" s="36">
        <f>INDEX(Daily!$B$2:$H$4016,MATCH(E259,Daily!$B$2:$B$4016,0),3)</f>
        <v>-1.2800000000000011</v>
      </c>
      <c r="H259" s="36">
        <f>INDEX(Daily!$B$2:$H$4016,MATCH(E259,Daily!$B$2:$B$4016,0),5)</f>
        <v>-40</v>
      </c>
      <c r="I259" s="36">
        <f>INDEX(Daily!$B$2:$H$4016,MATCH(E259,Daily!$B$2:$B$4016,0),7)</f>
        <v>2.6499999999999773</v>
      </c>
      <c r="J259" s="39">
        <f>INDEX(Monthly!$B$2:$K$187,MATCH(D259,Monthly!$B$2:$B$187,0),3)</f>
        <v>2.2599999999999981E-2</v>
      </c>
      <c r="K259" s="39">
        <f>INDEX(Monthly!$B$2:$K$187,MATCH(D259,Monthly!$B$2:$B$187,0),5)</f>
        <v>16.064999999999998</v>
      </c>
      <c r="L259" s="39">
        <f>INDEX(Monthly!$B$2:$K$187,MATCH(D259,Monthly!$B$2:$B$187,0),7)</f>
        <v>1.7500000000000016E-2</v>
      </c>
      <c r="M259" s="39">
        <f>INDEX(Monthly!$B$2:$K$187,MATCH(D259,Monthly!$B$2:$B$187,0),9)</f>
        <v>4.9447574227873908E-2</v>
      </c>
      <c r="N259" s="42">
        <f>INDEX(Quaterly!$B$2:$E$63,MATCH(B259,Quaterly!$B$2:$B$63,0),4)</f>
        <v>-0.95999999999999908</v>
      </c>
    </row>
    <row r="260" spans="1:14" x14ac:dyDescent="0.3">
      <c r="A260" s="23">
        <v>259</v>
      </c>
      <c r="B260" s="23" t="str">
        <f t="shared" si="12"/>
        <v>Q4-2010</v>
      </c>
      <c r="C260" s="24" t="str">
        <f t="shared" si="13"/>
        <v>Q4</v>
      </c>
      <c r="D260" s="23" t="str">
        <f t="shared" si="14"/>
        <v>12-2010</v>
      </c>
      <c r="E260" s="25">
        <v>40543</v>
      </c>
      <c r="F260" s="31">
        <f>INDEX(GoldPrice!$B$2:$F$4016,MATCH(E260,GoldPrice!$B$2:$B$4016,0),5)</f>
        <v>-276261.19826119766</v>
      </c>
      <c r="G260" s="36">
        <f>INDEX(Daily!$B$2:$H$4016,MATCH(E260,Daily!$B$2:$B$4016,0),3)</f>
        <v>1.5300000000000011</v>
      </c>
      <c r="H260" s="36">
        <f>INDEX(Daily!$B$2:$H$4016,MATCH(E260,Daily!$B$2:$B$4016,0),5)</f>
        <v>45</v>
      </c>
      <c r="I260" s="36">
        <f>INDEX(Daily!$B$2:$H$4016,MATCH(E260,Daily!$B$2:$B$4016,0),7)</f>
        <v>3.2600000000000477</v>
      </c>
      <c r="J260" s="39">
        <f>INDEX(Monthly!$B$2:$K$187,MATCH(D260,Monthly!$B$2:$B$187,0),3)</f>
        <v>2.2599999999999981E-2</v>
      </c>
      <c r="K260" s="39">
        <f>INDEX(Monthly!$B$2:$K$187,MATCH(D260,Monthly!$B$2:$B$187,0),5)</f>
        <v>16.064999999999998</v>
      </c>
      <c r="L260" s="39">
        <f>INDEX(Monthly!$B$2:$K$187,MATCH(D260,Monthly!$B$2:$B$187,0),7)</f>
        <v>1.7500000000000016E-2</v>
      </c>
      <c r="M260" s="39">
        <f>INDEX(Monthly!$B$2:$K$187,MATCH(D260,Monthly!$B$2:$B$187,0),9)</f>
        <v>4.9447574227873908E-2</v>
      </c>
      <c r="N260" s="42">
        <f>INDEX(Quaterly!$B$2:$E$63,MATCH(B260,Quaterly!$B$2:$B$63,0),4)</f>
        <v>-0.95999999999999908</v>
      </c>
    </row>
    <row r="261" spans="1:14" x14ac:dyDescent="0.3">
      <c r="A261" s="23">
        <v>260</v>
      </c>
      <c r="B261" s="23" t="str">
        <f t="shared" si="12"/>
        <v>Q1-2011</v>
      </c>
      <c r="C261" s="24" t="str">
        <f t="shared" si="13"/>
        <v>Q1</v>
      </c>
      <c r="D261" s="23" t="str">
        <f t="shared" si="14"/>
        <v>1-2011</v>
      </c>
      <c r="E261" s="25">
        <v>40546</v>
      </c>
      <c r="F261" s="31">
        <f>INDEX(GoldPrice!$B$2:$F$4016,MATCH(E261,GoldPrice!$B$2:$B$4016,0),5)</f>
        <v>-22107.352107353508</v>
      </c>
      <c r="G261" s="36">
        <f>INDEX(Daily!$B$2:$H$4016,MATCH(E261,Daily!$B$2:$B$4016,0),3)</f>
        <v>0.21000000000000796</v>
      </c>
      <c r="H261" s="36">
        <f>INDEX(Daily!$B$2:$H$4016,MATCH(E261,Daily!$B$2:$B$4016,0),5)</f>
        <v>0</v>
      </c>
      <c r="I261" s="36">
        <f>INDEX(Daily!$B$2:$H$4016,MATCH(E261,Daily!$B$2:$B$4016,0),7)</f>
        <v>-6.7514285714286189</v>
      </c>
      <c r="J261" s="39">
        <f>INDEX(Monthly!$B$2:$K$187,MATCH(D261,Monthly!$B$2:$B$187,0),3)</f>
        <v>2.0200000000000023E-2</v>
      </c>
      <c r="K261" s="39">
        <f>INDEX(Monthly!$B$2:$K$187,MATCH(D261,Monthly!$B$2:$B$187,0),5)</f>
        <v>-24.495999999999981</v>
      </c>
      <c r="L261" s="39">
        <f>INDEX(Monthly!$B$2:$K$187,MATCH(D261,Monthly!$B$2:$B$187,0),7)</f>
        <v>2.5000000000000022E-3</v>
      </c>
      <c r="M261" s="39">
        <f>INDEX(Monthly!$B$2:$K$187,MATCH(D261,Monthly!$B$2:$B$187,0),9)</f>
        <v>8.3065209056666048E-2</v>
      </c>
      <c r="N261" s="42">
        <f>INDEX(Quaterly!$B$2:$E$63,MATCH(B261,Quaterly!$B$2:$B$63,0),4)</f>
        <v>4.3599999999999994</v>
      </c>
    </row>
    <row r="262" spans="1:14" x14ac:dyDescent="0.3">
      <c r="A262" s="23">
        <v>261</v>
      </c>
      <c r="B262" s="23" t="str">
        <f t="shared" si="12"/>
        <v>Q1-2011</v>
      </c>
      <c r="C262" s="24" t="str">
        <f t="shared" si="13"/>
        <v>Q1</v>
      </c>
      <c r="D262" s="23" t="str">
        <f t="shared" si="14"/>
        <v>1-2011</v>
      </c>
      <c r="E262" s="25">
        <v>40547</v>
      </c>
      <c r="F262" s="31">
        <f>INDEX(GoldPrice!$B$2:$F$4016,MATCH(E262,GoldPrice!$B$2:$B$4016,0),5)</f>
        <v>646829.71082971245</v>
      </c>
      <c r="G262" s="36">
        <f>INDEX(Daily!$B$2:$H$4016,MATCH(E262,Daily!$B$2:$B$4016,0),3)</f>
        <v>-2.2000000000000028</v>
      </c>
      <c r="H262" s="36">
        <f>INDEX(Daily!$B$2:$H$4016,MATCH(E262,Daily!$B$2:$B$4016,0),5)</f>
        <v>3</v>
      </c>
      <c r="I262" s="36">
        <f>INDEX(Daily!$B$2:$H$4016,MATCH(E262,Daily!$B$2:$B$4016,0),7)</f>
        <v>8.0614285714286211</v>
      </c>
      <c r="J262" s="39">
        <f>INDEX(Monthly!$B$2:$K$187,MATCH(D262,Monthly!$B$2:$B$187,0),3)</f>
        <v>2.0200000000000023E-2</v>
      </c>
      <c r="K262" s="39">
        <f>INDEX(Monthly!$B$2:$K$187,MATCH(D262,Monthly!$B$2:$B$187,0),5)</f>
        <v>-24.495999999999981</v>
      </c>
      <c r="L262" s="39">
        <f>INDEX(Monthly!$B$2:$K$187,MATCH(D262,Monthly!$B$2:$B$187,0),7)</f>
        <v>2.5000000000000022E-3</v>
      </c>
      <c r="M262" s="39">
        <f>INDEX(Monthly!$B$2:$K$187,MATCH(D262,Monthly!$B$2:$B$187,0),9)</f>
        <v>8.3065209056666048E-2</v>
      </c>
      <c r="N262" s="42">
        <f>INDEX(Quaterly!$B$2:$E$63,MATCH(B262,Quaterly!$B$2:$B$63,0),4)</f>
        <v>4.3599999999999994</v>
      </c>
    </row>
    <row r="263" spans="1:14" x14ac:dyDescent="0.3">
      <c r="A263" s="23">
        <v>262</v>
      </c>
      <c r="B263" s="23" t="str">
        <f t="shared" si="12"/>
        <v>Q1-2011</v>
      </c>
      <c r="C263" s="24" t="str">
        <f t="shared" si="13"/>
        <v>Q1</v>
      </c>
      <c r="D263" s="23" t="str">
        <f t="shared" si="14"/>
        <v>1-2011</v>
      </c>
      <c r="E263" s="25">
        <v>40548</v>
      </c>
      <c r="F263" s="31">
        <f>INDEX(GoldPrice!$B$2:$F$4016,MATCH(E263,GoldPrice!$B$2:$B$4016,0),5)</f>
        <v>75176.563976559788</v>
      </c>
      <c r="G263" s="36">
        <f>INDEX(Daily!$B$2:$H$4016,MATCH(E263,Daily!$B$2:$B$4016,0),3)</f>
        <v>0.90999999999999659</v>
      </c>
      <c r="H263" s="36">
        <f>INDEX(Daily!$B$2:$H$4016,MATCH(E263,Daily!$B$2:$B$4016,0),5)</f>
        <v>0</v>
      </c>
      <c r="I263" s="36">
        <f>INDEX(Daily!$B$2:$H$4016,MATCH(E263,Daily!$B$2:$B$4016,0),7)</f>
        <v>-4.0600000000000023</v>
      </c>
      <c r="J263" s="39">
        <f>INDEX(Monthly!$B$2:$K$187,MATCH(D263,Monthly!$B$2:$B$187,0),3)</f>
        <v>2.0200000000000023E-2</v>
      </c>
      <c r="K263" s="39">
        <f>INDEX(Monthly!$B$2:$K$187,MATCH(D263,Monthly!$B$2:$B$187,0),5)</f>
        <v>-24.495999999999981</v>
      </c>
      <c r="L263" s="39">
        <f>INDEX(Monthly!$B$2:$K$187,MATCH(D263,Monthly!$B$2:$B$187,0),7)</f>
        <v>2.5000000000000022E-3</v>
      </c>
      <c r="M263" s="39">
        <f>INDEX(Monthly!$B$2:$K$187,MATCH(D263,Monthly!$B$2:$B$187,0),9)</f>
        <v>8.3065209056666048E-2</v>
      </c>
      <c r="N263" s="42">
        <f>INDEX(Quaterly!$B$2:$E$63,MATCH(B263,Quaterly!$B$2:$B$63,0),4)</f>
        <v>4.3599999999999994</v>
      </c>
    </row>
    <row r="264" spans="1:14" x14ac:dyDescent="0.3">
      <c r="A264" s="23">
        <v>263</v>
      </c>
      <c r="B264" s="23" t="str">
        <f t="shared" si="12"/>
        <v>Q1-2011</v>
      </c>
      <c r="C264" s="24" t="str">
        <f t="shared" si="13"/>
        <v>Q1</v>
      </c>
      <c r="D264" s="23" t="str">
        <f t="shared" si="14"/>
        <v>1-2011</v>
      </c>
      <c r="E264" s="25">
        <v>40549</v>
      </c>
      <c r="F264" s="31">
        <f>INDEX(GoldPrice!$B$2:$F$4016,MATCH(E264,GoldPrice!$B$2:$B$4016,0),5)</f>
        <v>32591.343791346997</v>
      </c>
      <c r="G264" s="36">
        <f>INDEX(Daily!$B$2:$H$4016,MATCH(E264,Daily!$B$2:$B$4016,0),3)</f>
        <v>-1.9299999999999926</v>
      </c>
      <c r="H264" s="36">
        <f>INDEX(Daily!$B$2:$H$4016,MATCH(E264,Daily!$B$2:$B$4016,0),5)</f>
        <v>-3</v>
      </c>
      <c r="I264" s="36">
        <f>INDEX(Daily!$B$2:$H$4016,MATCH(E264,Daily!$B$2:$B$4016,0),7)</f>
        <v>0.39999999999997726</v>
      </c>
      <c r="J264" s="39">
        <f>INDEX(Monthly!$B$2:$K$187,MATCH(D264,Monthly!$B$2:$B$187,0),3)</f>
        <v>2.0200000000000023E-2</v>
      </c>
      <c r="K264" s="39">
        <f>INDEX(Monthly!$B$2:$K$187,MATCH(D264,Monthly!$B$2:$B$187,0),5)</f>
        <v>-24.495999999999981</v>
      </c>
      <c r="L264" s="39">
        <f>INDEX(Monthly!$B$2:$K$187,MATCH(D264,Monthly!$B$2:$B$187,0),7)</f>
        <v>2.5000000000000022E-3</v>
      </c>
      <c r="M264" s="39">
        <f>INDEX(Monthly!$B$2:$K$187,MATCH(D264,Monthly!$B$2:$B$187,0),9)</f>
        <v>8.3065209056666048E-2</v>
      </c>
      <c r="N264" s="42">
        <f>INDEX(Quaterly!$B$2:$E$63,MATCH(B264,Quaterly!$B$2:$B$63,0),4)</f>
        <v>4.3599999999999994</v>
      </c>
    </row>
    <row r="265" spans="1:14" x14ac:dyDescent="0.3">
      <c r="A265" s="23">
        <v>264</v>
      </c>
      <c r="B265" s="23" t="str">
        <f t="shared" si="12"/>
        <v>Q1-2011</v>
      </c>
      <c r="C265" s="24" t="str">
        <f t="shared" si="13"/>
        <v>Q1</v>
      </c>
      <c r="D265" s="23" t="str">
        <f t="shared" si="14"/>
        <v>1-2011</v>
      </c>
      <c r="E265" s="25">
        <v>40550</v>
      </c>
      <c r="F265" s="31">
        <f>INDEX(GoldPrice!$B$2:$F$4016,MATCH(E265,GoldPrice!$B$2:$B$4016,0),5)</f>
        <v>39637.119637120515</v>
      </c>
      <c r="G265" s="36">
        <f>INDEX(Daily!$B$2:$H$4016,MATCH(E265,Daily!$B$2:$B$4016,0),3)</f>
        <v>-0.30000000000001137</v>
      </c>
      <c r="H265" s="36">
        <f>INDEX(Daily!$B$2:$H$4016,MATCH(E265,Daily!$B$2:$B$4016,0),5)</f>
        <v>3</v>
      </c>
      <c r="I265" s="36">
        <f>INDEX(Daily!$B$2:$H$4016,MATCH(E265,Daily!$B$2:$B$4016,0),7)</f>
        <v>-0.44999999999998863</v>
      </c>
      <c r="J265" s="39">
        <f>INDEX(Monthly!$B$2:$K$187,MATCH(D265,Monthly!$B$2:$B$187,0),3)</f>
        <v>2.0200000000000023E-2</v>
      </c>
      <c r="K265" s="39">
        <f>INDEX(Monthly!$B$2:$K$187,MATCH(D265,Monthly!$B$2:$B$187,0),5)</f>
        <v>-24.495999999999981</v>
      </c>
      <c r="L265" s="39">
        <f>INDEX(Monthly!$B$2:$K$187,MATCH(D265,Monthly!$B$2:$B$187,0),7)</f>
        <v>2.5000000000000022E-3</v>
      </c>
      <c r="M265" s="39">
        <f>INDEX(Monthly!$B$2:$K$187,MATCH(D265,Monthly!$B$2:$B$187,0),9)</f>
        <v>8.3065209056666048E-2</v>
      </c>
      <c r="N265" s="42">
        <f>INDEX(Quaterly!$B$2:$E$63,MATCH(B265,Quaterly!$B$2:$B$63,0),4)</f>
        <v>4.3599999999999994</v>
      </c>
    </row>
    <row r="266" spans="1:14" x14ac:dyDescent="0.3">
      <c r="A266" s="23">
        <v>265</v>
      </c>
      <c r="B266" s="23" t="str">
        <f t="shared" si="12"/>
        <v>Q1-2011</v>
      </c>
      <c r="C266" s="24" t="str">
        <f t="shared" si="13"/>
        <v>Q1</v>
      </c>
      <c r="D266" s="23" t="str">
        <f t="shared" si="14"/>
        <v>1-2011</v>
      </c>
      <c r="E266" s="25">
        <v>40553</v>
      </c>
      <c r="F266" s="31">
        <f>INDEX(GoldPrice!$B$2:$F$4016,MATCH(E266,GoldPrice!$B$2:$B$4016,0),5)</f>
        <v>-73535.059535060078</v>
      </c>
      <c r="G266" s="36">
        <f>INDEX(Daily!$B$2:$H$4016,MATCH(E266,Daily!$B$2:$B$4016,0),3)</f>
        <v>1.1700000000000017</v>
      </c>
      <c r="H266" s="36">
        <f>INDEX(Daily!$B$2:$H$4016,MATCH(E266,Daily!$B$2:$B$4016,0),5)</f>
        <v>-3</v>
      </c>
      <c r="I266" s="36">
        <f>INDEX(Daily!$B$2:$H$4016,MATCH(E266,Daily!$B$2:$B$4016,0),7)</f>
        <v>-1.3100000000000023</v>
      </c>
      <c r="J266" s="39">
        <f>INDEX(Monthly!$B$2:$K$187,MATCH(D266,Monthly!$B$2:$B$187,0),3)</f>
        <v>2.0200000000000023E-2</v>
      </c>
      <c r="K266" s="39">
        <f>INDEX(Monthly!$B$2:$K$187,MATCH(D266,Monthly!$B$2:$B$187,0),5)</f>
        <v>-24.495999999999981</v>
      </c>
      <c r="L266" s="39">
        <f>INDEX(Monthly!$B$2:$K$187,MATCH(D266,Monthly!$B$2:$B$187,0),7)</f>
        <v>2.5000000000000022E-3</v>
      </c>
      <c r="M266" s="39">
        <f>INDEX(Monthly!$B$2:$K$187,MATCH(D266,Monthly!$B$2:$B$187,0),9)</f>
        <v>8.3065209056666048E-2</v>
      </c>
      <c r="N266" s="42">
        <f>INDEX(Quaterly!$B$2:$E$63,MATCH(B266,Quaterly!$B$2:$B$63,0),4)</f>
        <v>4.3599999999999994</v>
      </c>
    </row>
    <row r="267" spans="1:14" x14ac:dyDescent="0.3">
      <c r="A267" s="23">
        <v>266</v>
      </c>
      <c r="B267" s="23" t="str">
        <f t="shared" si="12"/>
        <v>Q1-2011</v>
      </c>
      <c r="C267" s="24" t="str">
        <f t="shared" si="13"/>
        <v>Q1</v>
      </c>
      <c r="D267" s="23" t="str">
        <f t="shared" si="14"/>
        <v>1-2011</v>
      </c>
      <c r="E267" s="25">
        <v>40554</v>
      </c>
      <c r="F267" s="31">
        <f>INDEX(GoldPrice!$B$2:$F$4016,MATCH(E267,GoldPrice!$B$2:$B$4016,0),5)</f>
        <v>-104720.09072009102</v>
      </c>
      <c r="G267" s="36">
        <f>INDEX(Daily!$B$2:$H$4016,MATCH(E267,Daily!$B$2:$B$4016,0),3)</f>
        <v>1.8700000000000045</v>
      </c>
      <c r="H267" s="36">
        <f>INDEX(Daily!$B$2:$H$4016,MATCH(E267,Daily!$B$2:$B$4016,0),5)</f>
        <v>-45</v>
      </c>
      <c r="I267" s="36">
        <f>INDEX(Daily!$B$2:$H$4016,MATCH(E267,Daily!$B$2:$B$4016,0),7)</f>
        <v>-3.1100000000000136</v>
      </c>
      <c r="J267" s="39">
        <f>INDEX(Monthly!$B$2:$K$187,MATCH(D267,Monthly!$B$2:$B$187,0),3)</f>
        <v>2.0200000000000023E-2</v>
      </c>
      <c r="K267" s="39">
        <f>INDEX(Monthly!$B$2:$K$187,MATCH(D267,Monthly!$B$2:$B$187,0),5)</f>
        <v>-24.495999999999981</v>
      </c>
      <c r="L267" s="39">
        <f>INDEX(Monthly!$B$2:$K$187,MATCH(D267,Monthly!$B$2:$B$187,0),7)</f>
        <v>2.5000000000000022E-3</v>
      </c>
      <c r="M267" s="39">
        <f>INDEX(Monthly!$B$2:$K$187,MATCH(D267,Monthly!$B$2:$B$187,0),9)</f>
        <v>8.3065209056666048E-2</v>
      </c>
      <c r="N267" s="42">
        <f>INDEX(Quaterly!$B$2:$E$63,MATCH(B267,Quaterly!$B$2:$B$63,0),4)</f>
        <v>4.3599999999999994</v>
      </c>
    </row>
    <row r="268" spans="1:14" x14ac:dyDescent="0.3">
      <c r="A268" s="23">
        <v>267</v>
      </c>
      <c r="B268" s="23" t="str">
        <f t="shared" si="12"/>
        <v>Q1-2011</v>
      </c>
      <c r="C268" s="24" t="str">
        <f t="shared" si="13"/>
        <v>Q1</v>
      </c>
      <c r="D268" s="23" t="str">
        <f t="shared" si="14"/>
        <v>1-2011</v>
      </c>
      <c r="E268" s="25">
        <v>40555</v>
      </c>
      <c r="F268" s="31">
        <f>INDEX(GoldPrice!$B$2:$F$4016,MATCH(E268,GoldPrice!$B$2:$B$4016,0),5)</f>
        <v>-72138.726138725877</v>
      </c>
      <c r="G268" s="36">
        <f>INDEX(Daily!$B$2:$H$4016,MATCH(E268,Daily!$B$2:$B$4016,0),3)</f>
        <v>0.73999999999999488</v>
      </c>
      <c r="H268" s="36">
        <f>INDEX(Daily!$B$2:$H$4016,MATCH(E268,Daily!$B$2:$B$4016,0),5)</f>
        <v>45</v>
      </c>
      <c r="I268" s="36">
        <f>INDEX(Daily!$B$2:$H$4016,MATCH(E268,Daily!$B$2:$B$4016,0),7)</f>
        <v>1.0099999999999909</v>
      </c>
      <c r="J268" s="39">
        <f>INDEX(Monthly!$B$2:$K$187,MATCH(D268,Monthly!$B$2:$B$187,0),3)</f>
        <v>2.0200000000000023E-2</v>
      </c>
      <c r="K268" s="39">
        <f>INDEX(Monthly!$B$2:$K$187,MATCH(D268,Monthly!$B$2:$B$187,0),5)</f>
        <v>-24.495999999999981</v>
      </c>
      <c r="L268" s="39">
        <f>INDEX(Monthly!$B$2:$K$187,MATCH(D268,Monthly!$B$2:$B$187,0),7)</f>
        <v>2.5000000000000022E-3</v>
      </c>
      <c r="M268" s="39">
        <f>INDEX(Monthly!$B$2:$K$187,MATCH(D268,Monthly!$B$2:$B$187,0),9)</f>
        <v>8.3065209056666048E-2</v>
      </c>
      <c r="N268" s="42">
        <f>INDEX(Quaterly!$B$2:$E$63,MATCH(B268,Quaterly!$B$2:$B$63,0),4)</f>
        <v>4.3599999999999994</v>
      </c>
    </row>
    <row r="269" spans="1:14" x14ac:dyDescent="0.3">
      <c r="A269" s="23">
        <v>268</v>
      </c>
      <c r="B269" s="23" t="str">
        <f t="shared" si="12"/>
        <v>Q1-2011</v>
      </c>
      <c r="C269" s="24" t="str">
        <f t="shared" si="13"/>
        <v>Q1</v>
      </c>
      <c r="D269" s="23" t="str">
        <f t="shared" si="14"/>
        <v>1-2011</v>
      </c>
      <c r="E269" s="25">
        <v>40556</v>
      </c>
      <c r="F269" s="31">
        <f>INDEX(GoldPrice!$B$2:$F$4016,MATCH(E269,GoldPrice!$B$2:$B$4016,0),5)</f>
        <v>-1958.4199584200978</v>
      </c>
      <c r="G269" s="36">
        <f>INDEX(Daily!$B$2:$H$4016,MATCH(E269,Daily!$B$2:$B$4016,0),3)</f>
        <v>-0.45999999999999375</v>
      </c>
      <c r="H269" s="36">
        <f>INDEX(Daily!$B$2:$H$4016,MATCH(E269,Daily!$B$2:$B$4016,0),5)</f>
        <v>-15</v>
      </c>
      <c r="I269" s="36">
        <f>INDEX(Daily!$B$2:$H$4016,MATCH(E269,Daily!$B$2:$B$4016,0),7)</f>
        <v>5.6700000000000159</v>
      </c>
      <c r="J269" s="39">
        <f>INDEX(Monthly!$B$2:$K$187,MATCH(D269,Monthly!$B$2:$B$187,0),3)</f>
        <v>2.0200000000000023E-2</v>
      </c>
      <c r="K269" s="39">
        <f>INDEX(Monthly!$B$2:$K$187,MATCH(D269,Monthly!$B$2:$B$187,0),5)</f>
        <v>-24.495999999999981</v>
      </c>
      <c r="L269" s="39">
        <f>INDEX(Monthly!$B$2:$K$187,MATCH(D269,Monthly!$B$2:$B$187,0),7)</f>
        <v>2.5000000000000022E-3</v>
      </c>
      <c r="M269" s="39">
        <f>INDEX(Monthly!$B$2:$K$187,MATCH(D269,Monthly!$B$2:$B$187,0),9)</f>
        <v>8.3065209056666048E-2</v>
      </c>
      <c r="N269" s="42">
        <f>INDEX(Quaterly!$B$2:$E$63,MATCH(B269,Quaterly!$B$2:$B$63,0),4)</f>
        <v>4.3599999999999994</v>
      </c>
    </row>
    <row r="270" spans="1:14" x14ac:dyDescent="0.3">
      <c r="A270" s="23">
        <v>269</v>
      </c>
      <c r="B270" s="23" t="str">
        <f t="shared" si="12"/>
        <v>Q1-2011</v>
      </c>
      <c r="C270" s="24" t="str">
        <f t="shared" si="13"/>
        <v>Q1</v>
      </c>
      <c r="D270" s="23" t="str">
        <f t="shared" si="14"/>
        <v>1-2011</v>
      </c>
      <c r="E270" s="25">
        <v>40557</v>
      </c>
      <c r="F270" s="31">
        <f>INDEX(GoldPrice!$B$2:$F$4016,MATCH(E270,GoldPrice!$B$2:$B$4016,0),5)</f>
        <v>374835.75883575901</v>
      </c>
      <c r="G270" s="36">
        <f>INDEX(Daily!$B$2:$H$4016,MATCH(E270,Daily!$B$2:$B$4016,0),3)</f>
        <v>0.14000000000000057</v>
      </c>
      <c r="H270" s="36">
        <f>INDEX(Daily!$B$2:$H$4016,MATCH(E270,Daily!$B$2:$B$4016,0),5)</f>
        <v>15</v>
      </c>
      <c r="I270" s="36">
        <f>INDEX(Daily!$B$2:$H$4016,MATCH(E270,Daily!$B$2:$B$4016,0),7)</f>
        <v>5.1000000000000227</v>
      </c>
      <c r="J270" s="39">
        <f>INDEX(Monthly!$B$2:$K$187,MATCH(D270,Monthly!$B$2:$B$187,0),3)</f>
        <v>2.0200000000000023E-2</v>
      </c>
      <c r="K270" s="39">
        <f>INDEX(Monthly!$B$2:$K$187,MATCH(D270,Monthly!$B$2:$B$187,0),5)</f>
        <v>-24.495999999999981</v>
      </c>
      <c r="L270" s="39">
        <f>INDEX(Monthly!$B$2:$K$187,MATCH(D270,Monthly!$B$2:$B$187,0),7)</f>
        <v>2.5000000000000022E-3</v>
      </c>
      <c r="M270" s="39">
        <f>INDEX(Monthly!$B$2:$K$187,MATCH(D270,Monthly!$B$2:$B$187,0),9)</f>
        <v>8.3065209056666048E-2</v>
      </c>
      <c r="N270" s="42">
        <f>INDEX(Quaterly!$B$2:$E$63,MATCH(B270,Quaterly!$B$2:$B$63,0),4)</f>
        <v>4.3599999999999994</v>
      </c>
    </row>
    <row r="271" spans="1:14" x14ac:dyDescent="0.3">
      <c r="A271" s="23">
        <v>270</v>
      </c>
      <c r="B271" s="23" t="str">
        <f t="shared" si="12"/>
        <v>Q1-2011</v>
      </c>
      <c r="C271" s="24" t="str">
        <f t="shared" si="13"/>
        <v>Q1</v>
      </c>
      <c r="D271" s="23" t="str">
        <f t="shared" si="14"/>
        <v>1-2011</v>
      </c>
      <c r="E271" s="25">
        <v>40560</v>
      </c>
      <c r="F271" s="31">
        <f>INDEX(GoldPrice!$B$2:$F$4016,MATCH(E271,GoldPrice!$B$2:$B$4016,0),5)</f>
        <v>-218439.18243918195</v>
      </c>
      <c r="G271" s="36">
        <f>INDEX(Daily!$B$2:$H$4016,MATCH(E271,Daily!$B$2:$B$4016,0),3)</f>
        <v>-1.3071428571428498</v>
      </c>
      <c r="H271" s="36">
        <f>INDEX(Daily!$B$2:$H$4016,MATCH(E271,Daily!$B$2:$B$4016,0),5)</f>
        <v>-5</v>
      </c>
      <c r="I271" s="36">
        <f>INDEX(Daily!$B$2:$H$4016,MATCH(E271,Daily!$B$2:$B$4016,0),7)</f>
        <v>5.9399999999999977</v>
      </c>
      <c r="J271" s="39">
        <f>INDEX(Monthly!$B$2:$K$187,MATCH(D271,Monthly!$B$2:$B$187,0),3)</f>
        <v>2.0200000000000023E-2</v>
      </c>
      <c r="K271" s="39">
        <f>INDEX(Monthly!$B$2:$K$187,MATCH(D271,Monthly!$B$2:$B$187,0),5)</f>
        <v>-24.495999999999981</v>
      </c>
      <c r="L271" s="39">
        <f>INDEX(Monthly!$B$2:$K$187,MATCH(D271,Monthly!$B$2:$B$187,0),7)</f>
        <v>2.5000000000000022E-3</v>
      </c>
      <c r="M271" s="39">
        <f>INDEX(Monthly!$B$2:$K$187,MATCH(D271,Monthly!$B$2:$B$187,0),9)</f>
        <v>8.3065209056666048E-2</v>
      </c>
      <c r="N271" s="42">
        <f>INDEX(Quaterly!$B$2:$E$63,MATCH(B271,Quaterly!$B$2:$B$63,0),4)</f>
        <v>4.3599999999999994</v>
      </c>
    </row>
    <row r="272" spans="1:14" x14ac:dyDescent="0.3">
      <c r="A272" s="23">
        <v>271</v>
      </c>
      <c r="B272" s="23" t="str">
        <f t="shared" si="12"/>
        <v>Q1-2011</v>
      </c>
      <c r="C272" s="24" t="str">
        <f t="shared" si="13"/>
        <v>Q1</v>
      </c>
      <c r="D272" s="23" t="str">
        <f t="shared" si="14"/>
        <v>1-2011</v>
      </c>
      <c r="E272" s="25">
        <v>40561</v>
      </c>
      <c r="F272" s="31">
        <f>INDEX(GoldPrice!$B$2:$F$4016,MATCH(E272,GoldPrice!$B$2:$B$4016,0),5)</f>
        <v>101851.92105192319</v>
      </c>
      <c r="G272" s="36">
        <f>INDEX(Daily!$B$2:$H$4016,MATCH(E272,Daily!$B$2:$B$4016,0),3)</f>
        <v>1.1571428571428442</v>
      </c>
      <c r="H272" s="36">
        <f>INDEX(Daily!$B$2:$H$4016,MATCH(E272,Daily!$B$2:$B$4016,0),5)</f>
        <v>8</v>
      </c>
      <c r="I272" s="36">
        <f>INDEX(Daily!$B$2:$H$4016,MATCH(E272,Daily!$B$2:$B$4016,0),7)</f>
        <v>2.2699999999999818</v>
      </c>
      <c r="J272" s="39">
        <f>INDEX(Monthly!$B$2:$K$187,MATCH(D272,Monthly!$B$2:$B$187,0),3)</f>
        <v>2.0200000000000023E-2</v>
      </c>
      <c r="K272" s="39">
        <f>INDEX(Monthly!$B$2:$K$187,MATCH(D272,Monthly!$B$2:$B$187,0),5)</f>
        <v>-24.495999999999981</v>
      </c>
      <c r="L272" s="39">
        <f>INDEX(Monthly!$B$2:$K$187,MATCH(D272,Monthly!$B$2:$B$187,0),7)</f>
        <v>2.5000000000000022E-3</v>
      </c>
      <c r="M272" s="39">
        <f>INDEX(Monthly!$B$2:$K$187,MATCH(D272,Monthly!$B$2:$B$187,0),9)</f>
        <v>8.3065209056666048E-2</v>
      </c>
      <c r="N272" s="42">
        <f>INDEX(Quaterly!$B$2:$E$63,MATCH(B272,Quaterly!$B$2:$B$63,0),4)</f>
        <v>4.3599999999999994</v>
      </c>
    </row>
    <row r="273" spans="1:14" x14ac:dyDescent="0.3">
      <c r="A273" s="23">
        <v>272</v>
      </c>
      <c r="B273" s="23" t="str">
        <f t="shared" si="12"/>
        <v>Q1-2011</v>
      </c>
      <c r="C273" s="24" t="str">
        <f t="shared" si="13"/>
        <v>Q1</v>
      </c>
      <c r="D273" s="23" t="str">
        <f t="shared" si="14"/>
        <v>1-2011</v>
      </c>
      <c r="E273" s="25">
        <v>40562</v>
      </c>
      <c r="F273" s="31">
        <f>INDEX(GoldPrice!$B$2:$F$4016,MATCH(E273,GoldPrice!$B$2:$B$4016,0),5)</f>
        <v>-27847.439047440886</v>
      </c>
      <c r="G273" s="36">
        <f>INDEX(Daily!$B$2:$H$4016,MATCH(E273,Daily!$B$2:$B$4016,0),3)</f>
        <v>-0.53000000000000114</v>
      </c>
      <c r="H273" s="36">
        <f>INDEX(Daily!$B$2:$H$4016,MATCH(E273,Daily!$B$2:$B$4016,0),5)</f>
        <v>-3</v>
      </c>
      <c r="I273" s="36">
        <f>INDEX(Daily!$B$2:$H$4016,MATCH(E273,Daily!$B$2:$B$4016,0),7)</f>
        <v>8.4800000000000182</v>
      </c>
      <c r="J273" s="39">
        <f>INDEX(Monthly!$B$2:$K$187,MATCH(D273,Monthly!$B$2:$B$187,0),3)</f>
        <v>2.0200000000000023E-2</v>
      </c>
      <c r="K273" s="39">
        <f>INDEX(Monthly!$B$2:$K$187,MATCH(D273,Monthly!$B$2:$B$187,0),5)</f>
        <v>-24.495999999999981</v>
      </c>
      <c r="L273" s="39">
        <f>INDEX(Monthly!$B$2:$K$187,MATCH(D273,Monthly!$B$2:$B$187,0),7)</f>
        <v>2.5000000000000022E-3</v>
      </c>
      <c r="M273" s="39">
        <f>INDEX(Monthly!$B$2:$K$187,MATCH(D273,Monthly!$B$2:$B$187,0),9)</f>
        <v>8.3065209056666048E-2</v>
      </c>
      <c r="N273" s="42">
        <f>INDEX(Quaterly!$B$2:$E$63,MATCH(B273,Quaterly!$B$2:$B$63,0),4)</f>
        <v>4.3599999999999994</v>
      </c>
    </row>
    <row r="274" spans="1:14" x14ac:dyDescent="0.3">
      <c r="A274" s="23">
        <v>273</v>
      </c>
      <c r="B274" s="23" t="str">
        <f t="shared" si="12"/>
        <v>Q1-2011</v>
      </c>
      <c r="C274" s="24" t="str">
        <f t="shared" si="13"/>
        <v>Q1</v>
      </c>
      <c r="D274" s="23" t="str">
        <f t="shared" si="14"/>
        <v>1-2011</v>
      </c>
      <c r="E274" s="25">
        <v>40563</v>
      </c>
      <c r="F274" s="31">
        <f>INDEX(GoldPrice!$B$2:$F$4016,MATCH(E274,GoldPrice!$B$2:$B$4016,0),5)</f>
        <v>354385.93838593736</v>
      </c>
      <c r="G274" s="36">
        <f>INDEX(Daily!$B$2:$H$4016,MATCH(E274,Daily!$B$2:$B$4016,0),3)</f>
        <v>-2.289999999999992</v>
      </c>
      <c r="H274" s="36">
        <f>INDEX(Daily!$B$2:$H$4016,MATCH(E274,Daily!$B$2:$B$4016,0),5)</f>
        <v>-5</v>
      </c>
      <c r="I274" s="36">
        <f>INDEX(Daily!$B$2:$H$4016,MATCH(E274,Daily!$B$2:$B$4016,0),7)</f>
        <v>6.0699999999999932</v>
      </c>
      <c r="J274" s="39">
        <f>INDEX(Monthly!$B$2:$K$187,MATCH(D274,Monthly!$B$2:$B$187,0),3)</f>
        <v>2.0200000000000023E-2</v>
      </c>
      <c r="K274" s="39">
        <f>INDEX(Monthly!$B$2:$K$187,MATCH(D274,Monthly!$B$2:$B$187,0),5)</f>
        <v>-24.495999999999981</v>
      </c>
      <c r="L274" s="39">
        <f>INDEX(Monthly!$B$2:$K$187,MATCH(D274,Monthly!$B$2:$B$187,0),7)</f>
        <v>2.5000000000000022E-3</v>
      </c>
      <c r="M274" s="39">
        <f>INDEX(Monthly!$B$2:$K$187,MATCH(D274,Monthly!$B$2:$B$187,0),9)</f>
        <v>8.3065209056666048E-2</v>
      </c>
      <c r="N274" s="42">
        <f>INDEX(Quaterly!$B$2:$E$63,MATCH(B274,Quaterly!$B$2:$B$63,0),4)</f>
        <v>4.3599999999999994</v>
      </c>
    </row>
    <row r="275" spans="1:14" x14ac:dyDescent="0.3">
      <c r="A275" s="23">
        <v>274</v>
      </c>
      <c r="B275" s="23" t="str">
        <f t="shared" si="12"/>
        <v>Q1-2011</v>
      </c>
      <c r="C275" s="24" t="str">
        <f t="shared" si="13"/>
        <v>Q1</v>
      </c>
      <c r="D275" s="23" t="str">
        <f t="shared" si="14"/>
        <v>1-2011</v>
      </c>
      <c r="E275" s="25">
        <v>40564</v>
      </c>
      <c r="F275" s="31">
        <f>INDEX(GoldPrice!$B$2:$F$4016,MATCH(E275,GoldPrice!$B$2:$B$4016,0),5)</f>
        <v>75970.51597051695</v>
      </c>
      <c r="G275" s="36">
        <f>INDEX(Daily!$B$2:$H$4016,MATCH(E275,Daily!$B$2:$B$4016,0),3)</f>
        <v>-0.34000000000000341</v>
      </c>
      <c r="H275" s="36">
        <f>INDEX(Daily!$B$2:$H$4016,MATCH(E275,Daily!$B$2:$B$4016,0),5)</f>
        <v>5</v>
      </c>
      <c r="I275" s="36">
        <f>INDEX(Daily!$B$2:$H$4016,MATCH(E275,Daily!$B$2:$B$4016,0),7)</f>
        <v>7.5199999999999818</v>
      </c>
      <c r="J275" s="39">
        <f>INDEX(Monthly!$B$2:$K$187,MATCH(D275,Monthly!$B$2:$B$187,0),3)</f>
        <v>2.0200000000000023E-2</v>
      </c>
      <c r="K275" s="39">
        <f>INDEX(Monthly!$B$2:$K$187,MATCH(D275,Monthly!$B$2:$B$187,0),5)</f>
        <v>-24.495999999999981</v>
      </c>
      <c r="L275" s="39">
        <f>INDEX(Monthly!$B$2:$K$187,MATCH(D275,Monthly!$B$2:$B$187,0),7)</f>
        <v>2.5000000000000022E-3</v>
      </c>
      <c r="M275" s="39">
        <f>INDEX(Monthly!$B$2:$K$187,MATCH(D275,Monthly!$B$2:$B$187,0),9)</f>
        <v>8.3065209056666048E-2</v>
      </c>
      <c r="N275" s="42">
        <f>INDEX(Quaterly!$B$2:$E$63,MATCH(B275,Quaterly!$B$2:$B$63,0),4)</f>
        <v>4.3599999999999994</v>
      </c>
    </row>
    <row r="276" spans="1:14" x14ac:dyDescent="0.3">
      <c r="A276" s="23">
        <v>275</v>
      </c>
      <c r="B276" s="23" t="str">
        <f t="shared" si="12"/>
        <v>Q1-2011</v>
      </c>
      <c r="C276" s="24" t="str">
        <f t="shared" si="13"/>
        <v>Q1</v>
      </c>
      <c r="D276" s="23" t="str">
        <f t="shared" si="14"/>
        <v>1-2011</v>
      </c>
      <c r="E276" s="25">
        <v>40567</v>
      </c>
      <c r="F276" s="31">
        <f>INDEX(GoldPrice!$B$2:$F$4016,MATCH(E276,GoldPrice!$B$2:$B$4016,0),5)</f>
        <v>-454633.15063315257</v>
      </c>
      <c r="G276" s="36">
        <f>INDEX(Daily!$B$2:$H$4016,MATCH(E276,Daily!$B$2:$B$4016,0),3)</f>
        <v>-1.480000000000004</v>
      </c>
      <c r="H276" s="36">
        <f>INDEX(Daily!$B$2:$H$4016,MATCH(E276,Daily!$B$2:$B$4016,0),5)</f>
        <v>3</v>
      </c>
      <c r="I276" s="36">
        <f>INDEX(Daily!$B$2:$H$4016,MATCH(E276,Daily!$B$2:$B$4016,0),7)</f>
        <v>-9.6200000000000045</v>
      </c>
      <c r="J276" s="39">
        <f>INDEX(Monthly!$B$2:$K$187,MATCH(D276,Monthly!$B$2:$B$187,0),3)</f>
        <v>2.0200000000000023E-2</v>
      </c>
      <c r="K276" s="39">
        <f>INDEX(Monthly!$B$2:$K$187,MATCH(D276,Monthly!$B$2:$B$187,0),5)</f>
        <v>-24.495999999999981</v>
      </c>
      <c r="L276" s="39">
        <f>INDEX(Monthly!$B$2:$K$187,MATCH(D276,Monthly!$B$2:$B$187,0),7)</f>
        <v>2.5000000000000022E-3</v>
      </c>
      <c r="M276" s="39">
        <f>INDEX(Monthly!$B$2:$K$187,MATCH(D276,Monthly!$B$2:$B$187,0),9)</f>
        <v>8.3065209056666048E-2</v>
      </c>
      <c r="N276" s="42">
        <f>INDEX(Quaterly!$B$2:$E$63,MATCH(B276,Quaterly!$B$2:$B$63,0),4)</f>
        <v>4.3599999999999994</v>
      </c>
    </row>
    <row r="277" spans="1:14" x14ac:dyDescent="0.3">
      <c r="A277" s="23">
        <v>276</v>
      </c>
      <c r="B277" s="23" t="str">
        <f t="shared" si="12"/>
        <v>Q1-2011</v>
      </c>
      <c r="C277" s="24" t="str">
        <f t="shared" si="13"/>
        <v>Q1</v>
      </c>
      <c r="D277" s="23" t="str">
        <f t="shared" si="14"/>
        <v>1-2011</v>
      </c>
      <c r="E277" s="25">
        <v>40568</v>
      </c>
      <c r="F277" s="31">
        <f>INDEX(GoldPrice!$B$2:$F$4016,MATCH(E277,GoldPrice!$B$2:$B$4016,0),5)</f>
        <v>-50165.866565864533</v>
      </c>
      <c r="G277" s="36">
        <f>INDEX(Daily!$B$2:$H$4016,MATCH(E277,Daily!$B$2:$B$4016,0),3)</f>
        <v>-1.6599999999999966</v>
      </c>
      <c r="H277" s="36">
        <f>INDEX(Daily!$B$2:$H$4016,MATCH(E277,Daily!$B$2:$B$4016,0),5)</f>
        <v>0</v>
      </c>
      <c r="I277" s="36">
        <f>INDEX(Daily!$B$2:$H$4016,MATCH(E277,Daily!$B$2:$B$4016,0),7)</f>
        <v>-7.9099999999999682</v>
      </c>
      <c r="J277" s="39">
        <f>INDEX(Monthly!$B$2:$K$187,MATCH(D277,Monthly!$B$2:$B$187,0),3)</f>
        <v>2.0200000000000023E-2</v>
      </c>
      <c r="K277" s="39">
        <f>INDEX(Monthly!$B$2:$K$187,MATCH(D277,Monthly!$B$2:$B$187,0),5)</f>
        <v>-24.495999999999981</v>
      </c>
      <c r="L277" s="39">
        <f>INDEX(Monthly!$B$2:$K$187,MATCH(D277,Monthly!$B$2:$B$187,0),7)</f>
        <v>2.5000000000000022E-3</v>
      </c>
      <c r="M277" s="39">
        <f>INDEX(Monthly!$B$2:$K$187,MATCH(D277,Monthly!$B$2:$B$187,0),9)</f>
        <v>8.3065209056666048E-2</v>
      </c>
      <c r="N277" s="42">
        <f>INDEX(Quaterly!$B$2:$E$63,MATCH(B277,Quaterly!$B$2:$B$63,0),4)</f>
        <v>4.3599999999999994</v>
      </c>
    </row>
    <row r="278" spans="1:14" x14ac:dyDescent="0.3">
      <c r="A278" s="23">
        <v>277</v>
      </c>
      <c r="B278" s="23" t="str">
        <f t="shared" si="12"/>
        <v>Q1-2011</v>
      </c>
      <c r="C278" s="24" t="str">
        <f t="shared" si="13"/>
        <v>Q1</v>
      </c>
      <c r="D278" s="23" t="str">
        <f t="shared" si="14"/>
        <v>1-2011</v>
      </c>
      <c r="E278" s="25">
        <v>40569</v>
      </c>
      <c r="F278" s="31">
        <f>INDEX(GoldPrice!$B$2:$F$4016,MATCH(E278,GoldPrice!$B$2:$B$4016,0),5)</f>
        <v>22704.895104892552</v>
      </c>
      <c r="G278" s="36">
        <f>INDEX(Daily!$B$2:$H$4016,MATCH(E278,Daily!$B$2:$B$4016,0),3)</f>
        <v>1.0700000000000074</v>
      </c>
      <c r="H278" s="36">
        <f>INDEX(Daily!$B$2:$H$4016,MATCH(E278,Daily!$B$2:$B$4016,0),5)</f>
        <v>-3</v>
      </c>
      <c r="I278" s="36">
        <f>INDEX(Daily!$B$2:$H$4016,MATCH(E278,Daily!$B$2:$B$4016,0),7)</f>
        <v>-0.72000000000002728</v>
      </c>
      <c r="J278" s="39">
        <f>INDEX(Monthly!$B$2:$K$187,MATCH(D278,Monthly!$B$2:$B$187,0),3)</f>
        <v>2.0200000000000023E-2</v>
      </c>
      <c r="K278" s="39">
        <f>INDEX(Monthly!$B$2:$K$187,MATCH(D278,Monthly!$B$2:$B$187,0),5)</f>
        <v>-24.495999999999981</v>
      </c>
      <c r="L278" s="39">
        <f>INDEX(Monthly!$B$2:$K$187,MATCH(D278,Monthly!$B$2:$B$187,0),7)</f>
        <v>2.5000000000000022E-3</v>
      </c>
      <c r="M278" s="39">
        <f>INDEX(Monthly!$B$2:$K$187,MATCH(D278,Monthly!$B$2:$B$187,0),9)</f>
        <v>8.3065209056666048E-2</v>
      </c>
      <c r="N278" s="42">
        <f>INDEX(Quaterly!$B$2:$E$63,MATCH(B278,Quaterly!$B$2:$B$63,0),4)</f>
        <v>4.3599999999999994</v>
      </c>
    </row>
    <row r="279" spans="1:14" x14ac:dyDescent="0.3">
      <c r="A279" s="23">
        <v>278</v>
      </c>
      <c r="B279" s="23" t="str">
        <f t="shared" si="12"/>
        <v>Q1-2011</v>
      </c>
      <c r="C279" s="24" t="str">
        <f t="shared" si="13"/>
        <v>Q1</v>
      </c>
      <c r="D279" s="23" t="str">
        <f t="shared" si="14"/>
        <v>1-2011</v>
      </c>
      <c r="E279" s="25">
        <v>40570</v>
      </c>
      <c r="F279" s="31">
        <f>INDEX(GoldPrice!$B$2:$F$4016,MATCH(E279,GoldPrice!$B$2:$B$4016,0),5)</f>
        <v>415178.22717822716</v>
      </c>
      <c r="G279" s="36">
        <f>INDEX(Daily!$B$2:$H$4016,MATCH(E279,Daily!$B$2:$B$4016,0),3)</f>
        <v>-1.7000000000000028</v>
      </c>
      <c r="H279" s="36">
        <f>INDEX(Daily!$B$2:$H$4016,MATCH(E279,Daily!$B$2:$B$4016,0),5)</f>
        <v>0</v>
      </c>
      <c r="I279" s="36">
        <f>INDEX(Daily!$B$2:$H$4016,MATCH(E279,Daily!$B$2:$B$4016,0),7)</f>
        <v>1.4300000000000068</v>
      </c>
      <c r="J279" s="39">
        <f>INDEX(Monthly!$B$2:$K$187,MATCH(D279,Monthly!$B$2:$B$187,0),3)</f>
        <v>2.0200000000000023E-2</v>
      </c>
      <c r="K279" s="39">
        <f>INDEX(Monthly!$B$2:$K$187,MATCH(D279,Monthly!$B$2:$B$187,0),5)</f>
        <v>-24.495999999999981</v>
      </c>
      <c r="L279" s="39">
        <f>INDEX(Monthly!$B$2:$K$187,MATCH(D279,Monthly!$B$2:$B$187,0),7)</f>
        <v>2.5000000000000022E-3</v>
      </c>
      <c r="M279" s="39">
        <f>INDEX(Monthly!$B$2:$K$187,MATCH(D279,Monthly!$B$2:$B$187,0),9)</f>
        <v>8.3065209056666048E-2</v>
      </c>
      <c r="N279" s="42">
        <f>INDEX(Quaterly!$B$2:$E$63,MATCH(B279,Quaterly!$B$2:$B$63,0),4)</f>
        <v>4.3599999999999994</v>
      </c>
    </row>
    <row r="280" spans="1:14" x14ac:dyDescent="0.3">
      <c r="A280" s="23">
        <v>279</v>
      </c>
      <c r="B280" s="23" t="str">
        <f t="shared" si="12"/>
        <v>Q1-2011</v>
      </c>
      <c r="C280" s="24" t="str">
        <f t="shared" si="13"/>
        <v>Q1</v>
      </c>
      <c r="D280" s="23" t="str">
        <f t="shared" si="14"/>
        <v>1-2011</v>
      </c>
      <c r="E280" s="25">
        <v>40571</v>
      </c>
      <c r="F280" s="31">
        <f>INDEX(GoldPrice!$B$2:$F$4016,MATCH(E280,GoldPrice!$B$2:$B$4016,0),5)</f>
        <v>-648662.6346626319</v>
      </c>
      <c r="G280" s="36">
        <f>INDEX(Daily!$B$2:$H$4016,MATCH(E280,Daily!$B$2:$B$4016,0),3)</f>
        <v>3.7000000000000028</v>
      </c>
      <c r="H280" s="36">
        <f>INDEX(Daily!$B$2:$H$4016,MATCH(E280,Daily!$B$2:$B$4016,0),5)</f>
        <v>0</v>
      </c>
      <c r="I280" s="36">
        <f>INDEX(Daily!$B$2:$H$4016,MATCH(E280,Daily!$B$2:$B$4016,0),7)</f>
        <v>7.9200000000000159</v>
      </c>
      <c r="J280" s="39">
        <f>INDEX(Monthly!$B$2:$K$187,MATCH(D280,Monthly!$B$2:$B$187,0),3)</f>
        <v>2.0200000000000023E-2</v>
      </c>
      <c r="K280" s="39">
        <f>INDEX(Monthly!$B$2:$K$187,MATCH(D280,Monthly!$B$2:$B$187,0),5)</f>
        <v>-24.495999999999981</v>
      </c>
      <c r="L280" s="39">
        <f>INDEX(Monthly!$B$2:$K$187,MATCH(D280,Monthly!$B$2:$B$187,0),7)</f>
        <v>2.5000000000000022E-3</v>
      </c>
      <c r="M280" s="39">
        <f>INDEX(Monthly!$B$2:$K$187,MATCH(D280,Monthly!$B$2:$B$187,0),9)</f>
        <v>8.3065209056666048E-2</v>
      </c>
      <c r="N280" s="42">
        <f>INDEX(Quaterly!$B$2:$E$63,MATCH(B280,Quaterly!$B$2:$B$63,0),4)</f>
        <v>4.3599999999999994</v>
      </c>
    </row>
    <row r="281" spans="1:14" x14ac:dyDescent="0.3">
      <c r="A281" s="23">
        <v>280</v>
      </c>
      <c r="B281" s="23" t="str">
        <f t="shared" si="12"/>
        <v>Q1-2011</v>
      </c>
      <c r="C281" s="24" t="str">
        <f t="shared" si="13"/>
        <v>Q1</v>
      </c>
      <c r="D281" s="23" t="str">
        <f t="shared" si="14"/>
        <v>1-2011</v>
      </c>
      <c r="E281" s="25">
        <v>40574</v>
      </c>
      <c r="F281" s="31">
        <f>INDEX(GoldPrice!$B$2:$F$4016,MATCH(E281,GoldPrice!$B$2:$B$4016,0),5)</f>
        <v>101693.81969381869</v>
      </c>
      <c r="G281" s="36">
        <f>INDEX(Daily!$B$2:$H$4016,MATCH(E281,Daily!$B$2:$B$4016,0),3)</f>
        <v>2.8399999999999892</v>
      </c>
      <c r="H281" s="36">
        <f>INDEX(Daily!$B$2:$H$4016,MATCH(E281,Daily!$B$2:$B$4016,0),5)</f>
        <v>0</v>
      </c>
      <c r="I281" s="36">
        <f>INDEX(Daily!$B$2:$H$4016,MATCH(E281,Daily!$B$2:$B$4016,0),7)</f>
        <v>-2.334285714285727</v>
      </c>
      <c r="J281" s="39">
        <f>INDEX(Monthly!$B$2:$K$187,MATCH(D281,Monthly!$B$2:$B$187,0),3)</f>
        <v>2.0200000000000023E-2</v>
      </c>
      <c r="K281" s="39">
        <f>INDEX(Monthly!$B$2:$K$187,MATCH(D281,Monthly!$B$2:$B$187,0),5)</f>
        <v>-24.495999999999981</v>
      </c>
      <c r="L281" s="39">
        <f>INDEX(Monthly!$B$2:$K$187,MATCH(D281,Monthly!$B$2:$B$187,0),7)</f>
        <v>2.5000000000000022E-3</v>
      </c>
      <c r="M281" s="39">
        <f>INDEX(Monthly!$B$2:$K$187,MATCH(D281,Monthly!$B$2:$B$187,0),9)</f>
        <v>8.3065209056666048E-2</v>
      </c>
      <c r="N281" s="42">
        <f>INDEX(Quaterly!$B$2:$E$63,MATCH(B281,Quaterly!$B$2:$B$63,0),4)</f>
        <v>4.3599999999999994</v>
      </c>
    </row>
    <row r="282" spans="1:14" x14ac:dyDescent="0.3">
      <c r="A282" s="23">
        <v>281</v>
      </c>
      <c r="B282" s="23" t="str">
        <f t="shared" si="12"/>
        <v>Q1-2011</v>
      </c>
      <c r="C282" s="24" t="str">
        <f t="shared" si="13"/>
        <v>Q1</v>
      </c>
      <c r="D282" s="23" t="str">
        <f t="shared" si="14"/>
        <v>2-2011</v>
      </c>
      <c r="E282" s="25">
        <v>40575</v>
      </c>
      <c r="F282" s="31">
        <f>INDEX(GoldPrice!$B$2:$F$4016,MATCH(E282,GoldPrice!$B$2:$B$4016,0),5)</f>
        <v>-80418.068418070674</v>
      </c>
      <c r="G282" s="36">
        <f>INDEX(Daily!$B$2:$H$4016,MATCH(E282,Daily!$B$2:$B$4016,0),3)</f>
        <v>-1.4499999999999886</v>
      </c>
      <c r="H282" s="36">
        <f>INDEX(Daily!$B$2:$H$4016,MATCH(E282,Daily!$B$2:$B$4016,0),5)</f>
        <v>-5</v>
      </c>
      <c r="I282" s="36">
        <f>INDEX(Daily!$B$2:$H$4016,MATCH(E282,Daily!$B$2:$B$4016,0),7)</f>
        <v>-0.53061224489795222</v>
      </c>
      <c r="J282" s="39">
        <f>INDEX(Monthly!$B$2:$K$187,MATCH(D282,Monthly!$B$2:$B$187,0),3)</f>
        <v>2.4799999999999989E-2</v>
      </c>
      <c r="K282" s="39">
        <f>INDEX(Monthly!$B$2:$K$187,MATCH(D282,Monthly!$B$2:$B$187,0),5)</f>
        <v>22.099999999999966</v>
      </c>
      <c r="L282" s="39">
        <f>INDEX(Monthly!$B$2:$K$187,MATCH(D282,Monthly!$B$2:$B$187,0),7)</f>
        <v>0</v>
      </c>
      <c r="M282" s="39">
        <f>INDEX(Monthly!$B$2:$K$187,MATCH(D282,Monthly!$B$2:$B$187,0),9)</f>
        <v>-7.6425456564046174E-2</v>
      </c>
      <c r="N282" s="42">
        <f>INDEX(Quaterly!$B$2:$E$63,MATCH(B282,Quaterly!$B$2:$B$63,0),4)</f>
        <v>4.3599999999999994</v>
      </c>
    </row>
    <row r="283" spans="1:14" x14ac:dyDescent="0.3">
      <c r="A283" s="23">
        <v>282</v>
      </c>
      <c r="B283" s="23" t="str">
        <f t="shared" si="12"/>
        <v>Q1-2011</v>
      </c>
      <c r="C283" s="24" t="str">
        <f t="shared" si="13"/>
        <v>Q1</v>
      </c>
      <c r="D283" s="23" t="str">
        <f t="shared" si="14"/>
        <v>2-2011</v>
      </c>
      <c r="E283" s="25">
        <v>40576</v>
      </c>
      <c r="F283" s="31">
        <f>INDEX(GoldPrice!$B$2:$F$4016,MATCH(E283,GoldPrice!$B$2:$B$4016,0),5)</f>
        <v>119349.08334908634</v>
      </c>
      <c r="G283" s="36">
        <f>INDEX(Daily!$B$2:$H$4016,MATCH(E283,Daily!$B$2:$B$4016,0),3)</f>
        <v>0.23999999999999488</v>
      </c>
      <c r="H283" s="36">
        <f>INDEX(Daily!$B$2:$H$4016,MATCH(E283,Daily!$B$2:$B$4016,0),5)</f>
        <v>0</v>
      </c>
      <c r="I283" s="36">
        <f>INDEX(Daily!$B$2:$H$4016,MATCH(E283,Daily!$B$2:$B$4016,0),7)</f>
        <v>-1.6806997084547675</v>
      </c>
      <c r="J283" s="39">
        <f>INDEX(Monthly!$B$2:$K$187,MATCH(D283,Monthly!$B$2:$B$187,0),3)</f>
        <v>2.4799999999999989E-2</v>
      </c>
      <c r="K283" s="39">
        <f>INDEX(Monthly!$B$2:$K$187,MATCH(D283,Monthly!$B$2:$B$187,0),5)</f>
        <v>22.099999999999966</v>
      </c>
      <c r="L283" s="39">
        <f>INDEX(Monthly!$B$2:$K$187,MATCH(D283,Monthly!$B$2:$B$187,0),7)</f>
        <v>0</v>
      </c>
      <c r="M283" s="39">
        <f>INDEX(Monthly!$B$2:$K$187,MATCH(D283,Monthly!$B$2:$B$187,0),9)</f>
        <v>-7.6425456564046174E-2</v>
      </c>
      <c r="N283" s="42">
        <f>INDEX(Quaterly!$B$2:$E$63,MATCH(B283,Quaterly!$B$2:$B$63,0),4)</f>
        <v>4.3599999999999994</v>
      </c>
    </row>
    <row r="284" spans="1:14" x14ac:dyDescent="0.3">
      <c r="A284" s="23">
        <v>283</v>
      </c>
      <c r="B284" s="23" t="str">
        <f t="shared" si="12"/>
        <v>Q1-2011</v>
      </c>
      <c r="C284" s="24" t="str">
        <f t="shared" si="13"/>
        <v>Q1</v>
      </c>
      <c r="D284" s="23" t="str">
        <f t="shared" si="14"/>
        <v>2-2011</v>
      </c>
      <c r="E284" s="25">
        <v>40577</v>
      </c>
      <c r="F284" s="31">
        <f>INDEX(GoldPrice!$B$2:$F$4016,MATCH(E284,GoldPrice!$B$2:$B$4016,0),5)</f>
        <v>-306476.65847665817</v>
      </c>
      <c r="G284" s="36">
        <f>INDEX(Daily!$B$2:$H$4016,MATCH(E284,Daily!$B$2:$B$4016,0),3)</f>
        <v>-0.35999999999999943</v>
      </c>
      <c r="H284" s="36">
        <f>INDEX(Daily!$B$2:$H$4016,MATCH(E284,Daily!$B$2:$B$4016,0),5)</f>
        <v>0</v>
      </c>
      <c r="I284" s="36">
        <f>INDEX(Daily!$B$2:$H$4016,MATCH(E284,Daily!$B$2:$B$4016,0),7)</f>
        <v>-0.54651395251983104</v>
      </c>
      <c r="J284" s="39">
        <f>INDEX(Monthly!$B$2:$K$187,MATCH(D284,Monthly!$B$2:$B$187,0),3)</f>
        <v>2.4799999999999989E-2</v>
      </c>
      <c r="K284" s="39">
        <f>INDEX(Monthly!$B$2:$K$187,MATCH(D284,Monthly!$B$2:$B$187,0),5)</f>
        <v>22.099999999999966</v>
      </c>
      <c r="L284" s="39">
        <f>INDEX(Monthly!$B$2:$K$187,MATCH(D284,Monthly!$B$2:$B$187,0),7)</f>
        <v>0</v>
      </c>
      <c r="M284" s="39">
        <f>INDEX(Monthly!$B$2:$K$187,MATCH(D284,Monthly!$B$2:$B$187,0),9)</f>
        <v>-7.6425456564046174E-2</v>
      </c>
      <c r="N284" s="42">
        <f>INDEX(Quaterly!$B$2:$E$63,MATCH(B284,Quaterly!$B$2:$B$63,0),4)</f>
        <v>4.3599999999999994</v>
      </c>
    </row>
    <row r="285" spans="1:14" x14ac:dyDescent="0.3">
      <c r="A285" s="23">
        <v>284</v>
      </c>
      <c r="B285" s="23" t="str">
        <f t="shared" si="12"/>
        <v>Q1-2011</v>
      </c>
      <c r="C285" s="24" t="str">
        <f t="shared" si="13"/>
        <v>Q1</v>
      </c>
      <c r="D285" s="23" t="str">
        <f t="shared" si="14"/>
        <v>2-2011</v>
      </c>
      <c r="E285" s="25">
        <v>40578</v>
      </c>
      <c r="F285" s="31">
        <f>INDEX(GoldPrice!$B$2:$F$4016,MATCH(E285,GoldPrice!$B$2:$B$4016,0),5)</f>
        <v>58937.818937815726</v>
      </c>
      <c r="G285" s="36">
        <f>INDEX(Daily!$B$2:$H$4016,MATCH(E285,Daily!$B$2:$B$4016,0),3)</f>
        <v>-1.5499999999999972</v>
      </c>
      <c r="H285" s="36">
        <f>INDEX(Daily!$B$2:$H$4016,MATCH(E285,Daily!$B$2:$B$4016,0),5)</f>
        <v>0</v>
      </c>
      <c r="I285" s="36">
        <f>INDEX(Daily!$B$2:$H$4016,MATCH(E285,Daily!$B$2:$B$4016,0),7)</f>
        <v>0.50541262569163337</v>
      </c>
      <c r="J285" s="39">
        <f>INDEX(Monthly!$B$2:$K$187,MATCH(D285,Monthly!$B$2:$B$187,0),3)</f>
        <v>2.4799999999999989E-2</v>
      </c>
      <c r="K285" s="39">
        <f>INDEX(Monthly!$B$2:$K$187,MATCH(D285,Monthly!$B$2:$B$187,0),5)</f>
        <v>22.099999999999966</v>
      </c>
      <c r="L285" s="39">
        <f>INDEX(Monthly!$B$2:$K$187,MATCH(D285,Monthly!$B$2:$B$187,0),7)</f>
        <v>0</v>
      </c>
      <c r="M285" s="39">
        <f>INDEX(Monthly!$B$2:$K$187,MATCH(D285,Monthly!$B$2:$B$187,0),9)</f>
        <v>-7.6425456564046174E-2</v>
      </c>
      <c r="N285" s="42">
        <f>INDEX(Quaterly!$B$2:$E$63,MATCH(B285,Quaterly!$B$2:$B$63,0),4)</f>
        <v>4.3599999999999994</v>
      </c>
    </row>
    <row r="286" spans="1:14" x14ac:dyDescent="0.3">
      <c r="A286" s="23">
        <v>285</v>
      </c>
      <c r="B286" s="23" t="str">
        <f t="shared" si="12"/>
        <v>Q1-2011</v>
      </c>
      <c r="C286" s="24" t="str">
        <f t="shared" si="13"/>
        <v>Q1</v>
      </c>
      <c r="D286" s="23" t="str">
        <f t="shared" si="14"/>
        <v>2-2011</v>
      </c>
      <c r="E286" s="25">
        <v>40581</v>
      </c>
      <c r="F286" s="31">
        <f>INDEX(GoldPrice!$B$2:$F$4016,MATCH(E286,GoldPrice!$B$2:$B$4016,0),5)</f>
        <v>10314.118314120919</v>
      </c>
      <c r="G286" s="36">
        <f>INDEX(Daily!$B$2:$H$4016,MATCH(E286,Daily!$B$2:$B$4016,0),3)</f>
        <v>-1.5700000000000074</v>
      </c>
      <c r="H286" s="36">
        <f>INDEX(Daily!$B$2:$H$4016,MATCH(E286,Daily!$B$2:$B$4016,0),5)</f>
        <v>0</v>
      </c>
      <c r="I286" s="36">
        <f>INDEX(Daily!$B$2:$H$4016,MATCH(E286,Daily!$B$2:$B$4016,0),7)</f>
        <v>0.68047157221906218</v>
      </c>
      <c r="J286" s="39">
        <f>INDEX(Monthly!$B$2:$K$187,MATCH(D286,Monthly!$B$2:$B$187,0),3)</f>
        <v>2.4799999999999989E-2</v>
      </c>
      <c r="K286" s="39">
        <f>INDEX(Monthly!$B$2:$K$187,MATCH(D286,Monthly!$B$2:$B$187,0),5)</f>
        <v>22.099999999999966</v>
      </c>
      <c r="L286" s="39">
        <f>INDEX(Monthly!$B$2:$K$187,MATCH(D286,Monthly!$B$2:$B$187,0),7)</f>
        <v>0</v>
      </c>
      <c r="M286" s="39">
        <f>INDEX(Monthly!$B$2:$K$187,MATCH(D286,Monthly!$B$2:$B$187,0),9)</f>
        <v>-7.6425456564046174E-2</v>
      </c>
      <c r="N286" s="42">
        <f>INDEX(Quaterly!$B$2:$E$63,MATCH(B286,Quaterly!$B$2:$B$63,0),4)</f>
        <v>4.3599999999999994</v>
      </c>
    </row>
    <row r="287" spans="1:14" x14ac:dyDescent="0.3">
      <c r="A287" s="23">
        <v>286</v>
      </c>
      <c r="B287" s="23" t="str">
        <f t="shared" si="12"/>
        <v>Q1-2011</v>
      </c>
      <c r="C287" s="24" t="str">
        <f t="shared" si="13"/>
        <v>Q1</v>
      </c>
      <c r="D287" s="23" t="str">
        <f t="shared" si="14"/>
        <v>2-2011</v>
      </c>
      <c r="E287" s="25">
        <v>40582</v>
      </c>
      <c r="F287" s="31">
        <f>INDEX(GoldPrice!$B$2:$F$4016,MATCH(E287,GoldPrice!$B$2:$B$4016,0),5)</f>
        <v>628949.76374975964</v>
      </c>
      <c r="G287" s="36">
        <f>INDEX(Daily!$B$2:$H$4016,MATCH(E287,Daily!$B$2:$B$4016,0),3)</f>
        <v>-0.45000000000000284</v>
      </c>
      <c r="H287" s="36">
        <f>INDEX(Daily!$B$2:$H$4016,MATCH(E287,Daily!$B$2:$B$4016,0),5)</f>
        <v>8</v>
      </c>
      <c r="I287" s="36">
        <f>INDEX(Daily!$B$2:$H$4016,MATCH(E287,Daily!$B$2:$B$4016,0),7)</f>
        <v>13.996227422247614</v>
      </c>
      <c r="J287" s="39">
        <f>INDEX(Monthly!$B$2:$K$187,MATCH(D287,Monthly!$B$2:$B$187,0),3)</f>
        <v>2.4799999999999989E-2</v>
      </c>
      <c r="K287" s="39">
        <f>INDEX(Monthly!$B$2:$K$187,MATCH(D287,Monthly!$B$2:$B$187,0),5)</f>
        <v>22.099999999999966</v>
      </c>
      <c r="L287" s="39">
        <f>INDEX(Monthly!$B$2:$K$187,MATCH(D287,Monthly!$B$2:$B$187,0),7)</f>
        <v>0</v>
      </c>
      <c r="M287" s="39">
        <f>INDEX(Monthly!$B$2:$K$187,MATCH(D287,Monthly!$B$2:$B$187,0),9)</f>
        <v>-7.6425456564046174E-2</v>
      </c>
      <c r="N287" s="42">
        <f>INDEX(Quaterly!$B$2:$E$63,MATCH(B287,Quaterly!$B$2:$B$63,0),4)</f>
        <v>4.3599999999999994</v>
      </c>
    </row>
    <row r="288" spans="1:14" x14ac:dyDescent="0.3">
      <c r="A288" s="23">
        <v>287</v>
      </c>
      <c r="B288" s="23" t="str">
        <f t="shared" si="12"/>
        <v>Q1-2011</v>
      </c>
      <c r="C288" s="24" t="str">
        <f t="shared" si="13"/>
        <v>Q1</v>
      </c>
      <c r="D288" s="23" t="str">
        <f t="shared" si="14"/>
        <v>2-2011</v>
      </c>
      <c r="E288" s="25">
        <v>40583</v>
      </c>
      <c r="F288" s="31">
        <f>INDEX(GoldPrice!$B$2:$F$4016,MATCH(E288,GoldPrice!$B$2:$B$4016,0),5)</f>
        <v>82458.665658667684</v>
      </c>
      <c r="G288" s="36">
        <f>INDEX(Daily!$B$2:$H$4016,MATCH(E288,Daily!$B$2:$B$4016,0),3)</f>
        <v>-0.25999999999999091</v>
      </c>
      <c r="H288" s="36">
        <f>INDEX(Daily!$B$2:$H$4016,MATCH(E288,Daily!$B$2:$B$4016,0),5)</f>
        <v>-3</v>
      </c>
      <c r="I288" s="36">
        <f>INDEX(Daily!$B$2:$H$4016,MATCH(E288,Daily!$B$2:$B$4016,0),7)</f>
        <v>1.8999999999999773</v>
      </c>
      <c r="J288" s="39">
        <f>INDEX(Monthly!$B$2:$K$187,MATCH(D288,Monthly!$B$2:$B$187,0),3)</f>
        <v>2.4799999999999989E-2</v>
      </c>
      <c r="K288" s="39">
        <f>INDEX(Monthly!$B$2:$K$187,MATCH(D288,Monthly!$B$2:$B$187,0),5)</f>
        <v>22.099999999999966</v>
      </c>
      <c r="L288" s="39">
        <f>INDEX(Monthly!$B$2:$K$187,MATCH(D288,Monthly!$B$2:$B$187,0),7)</f>
        <v>0</v>
      </c>
      <c r="M288" s="39">
        <f>INDEX(Monthly!$B$2:$K$187,MATCH(D288,Monthly!$B$2:$B$187,0),9)</f>
        <v>-7.6425456564046174E-2</v>
      </c>
      <c r="N288" s="42">
        <f>INDEX(Quaterly!$B$2:$E$63,MATCH(B288,Quaterly!$B$2:$B$63,0),4)</f>
        <v>4.3599999999999994</v>
      </c>
    </row>
    <row r="289" spans="1:14" x14ac:dyDescent="0.3">
      <c r="A289" s="23">
        <v>288</v>
      </c>
      <c r="B289" s="23" t="str">
        <f t="shared" si="12"/>
        <v>Q1-2011</v>
      </c>
      <c r="C289" s="24" t="str">
        <f t="shared" si="13"/>
        <v>Q1</v>
      </c>
      <c r="D289" s="23" t="str">
        <f t="shared" si="14"/>
        <v>2-2011</v>
      </c>
      <c r="E289" s="25">
        <v>40584</v>
      </c>
      <c r="F289" s="31">
        <f>INDEX(GoldPrice!$B$2:$F$4016,MATCH(E289,GoldPrice!$B$2:$B$4016,0),5)</f>
        <v>-41815.157815158367</v>
      </c>
      <c r="G289" s="36">
        <f>INDEX(Daily!$B$2:$H$4016,MATCH(E289,Daily!$B$2:$B$4016,0),3)</f>
        <v>-0.15000000000000568</v>
      </c>
      <c r="H289" s="36">
        <f>INDEX(Daily!$B$2:$H$4016,MATCH(E289,Daily!$B$2:$B$4016,0),5)</f>
        <v>-15</v>
      </c>
      <c r="I289" s="36">
        <f>INDEX(Daily!$B$2:$H$4016,MATCH(E289,Daily!$B$2:$B$4016,0),7)</f>
        <v>-2.3600000000000136</v>
      </c>
      <c r="J289" s="39">
        <f>INDEX(Monthly!$B$2:$K$187,MATCH(D289,Monthly!$B$2:$B$187,0),3)</f>
        <v>2.4799999999999989E-2</v>
      </c>
      <c r="K289" s="39">
        <f>INDEX(Monthly!$B$2:$K$187,MATCH(D289,Monthly!$B$2:$B$187,0),5)</f>
        <v>22.099999999999966</v>
      </c>
      <c r="L289" s="39">
        <f>INDEX(Monthly!$B$2:$K$187,MATCH(D289,Monthly!$B$2:$B$187,0),7)</f>
        <v>0</v>
      </c>
      <c r="M289" s="39">
        <f>INDEX(Monthly!$B$2:$K$187,MATCH(D289,Monthly!$B$2:$B$187,0),9)</f>
        <v>-7.6425456564046174E-2</v>
      </c>
      <c r="N289" s="42">
        <f>INDEX(Quaterly!$B$2:$E$63,MATCH(B289,Quaterly!$B$2:$B$63,0),4)</f>
        <v>4.3599999999999994</v>
      </c>
    </row>
    <row r="290" spans="1:14" x14ac:dyDescent="0.3">
      <c r="A290" s="23">
        <v>289</v>
      </c>
      <c r="B290" s="23" t="str">
        <f t="shared" si="12"/>
        <v>Q1-2011</v>
      </c>
      <c r="C290" s="24" t="str">
        <f t="shared" si="13"/>
        <v>Q1</v>
      </c>
      <c r="D290" s="23" t="str">
        <f t="shared" si="14"/>
        <v>2-2011</v>
      </c>
      <c r="E290" s="25">
        <v>40585</v>
      </c>
      <c r="F290" s="31">
        <f>INDEX(GoldPrice!$B$2:$F$4016,MATCH(E290,GoldPrice!$B$2:$B$4016,0),5)</f>
        <v>-1224810.4328104332</v>
      </c>
      <c r="G290" s="36">
        <f>INDEX(Daily!$B$2:$H$4016,MATCH(E290,Daily!$B$2:$B$4016,0),3)</f>
        <v>-1.0499999999999972</v>
      </c>
      <c r="H290" s="36">
        <f>INDEX(Daily!$B$2:$H$4016,MATCH(E290,Daily!$B$2:$B$4016,0),5)</f>
        <v>1220</v>
      </c>
      <c r="I290" s="36">
        <f>INDEX(Daily!$B$2:$H$4016,MATCH(E290,Daily!$B$2:$B$4016,0),7)</f>
        <v>-0.25</v>
      </c>
      <c r="J290" s="39">
        <f>INDEX(Monthly!$B$2:$K$187,MATCH(D290,Monthly!$B$2:$B$187,0),3)</f>
        <v>2.4799999999999989E-2</v>
      </c>
      <c r="K290" s="39">
        <f>INDEX(Monthly!$B$2:$K$187,MATCH(D290,Monthly!$B$2:$B$187,0),5)</f>
        <v>22.099999999999966</v>
      </c>
      <c r="L290" s="39">
        <f>INDEX(Monthly!$B$2:$K$187,MATCH(D290,Monthly!$B$2:$B$187,0),7)</f>
        <v>0</v>
      </c>
      <c r="M290" s="39">
        <f>INDEX(Monthly!$B$2:$K$187,MATCH(D290,Monthly!$B$2:$B$187,0),9)</f>
        <v>-7.6425456564046174E-2</v>
      </c>
      <c r="N290" s="42">
        <f>INDEX(Quaterly!$B$2:$E$63,MATCH(B290,Quaterly!$B$2:$B$63,0),4)</f>
        <v>4.3599999999999994</v>
      </c>
    </row>
    <row r="291" spans="1:14" x14ac:dyDescent="0.3">
      <c r="A291" s="23">
        <v>290</v>
      </c>
      <c r="B291" s="23" t="str">
        <f t="shared" si="12"/>
        <v>Q1-2011</v>
      </c>
      <c r="C291" s="24" t="str">
        <f t="shared" si="13"/>
        <v>Q1</v>
      </c>
      <c r="D291" s="23" t="str">
        <f t="shared" si="14"/>
        <v>2-2011</v>
      </c>
      <c r="E291" s="25">
        <v>40588</v>
      </c>
      <c r="F291" s="31">
        <f>INDEX(GoldPrice!$B$2:$F$4016,MATCH(E291,GoldPrice!$B$2:$B$4016,0),5)</f>
        <v>-179879.0398790352</v>
      </c>
      <c r="G291" s="36">
        <f>INDEX(Daily!$B$2:$H$4016,MATCH(E291,Daily!$B$2:$B$4016,0),3)</f>
        <v>-0.73000000000000398</v>
      </c>
      <c r="H291" s="36">
        <f>INDEX(Daily!$B$2:$H$4016,MATCH(E291,Daily!$B$2:$B$4016,0),5)</f>
        <v>200</v>
      </c>
      <c r="I291" s="36">
        <f>INDEX(Daily!$B$2:$H$4016,MATCH(E291,Daily!$B$2:$B$4016,0),7)</f>
        <v>-5.9300000000000637</v>
      </c>
      <c r="J291" s="39">
        <f>INDEX(Monthly!$B$2:$K$187,MATCH(D291,Monthly!$B$2:$B$187,0),3)</f>
        <v>2.4799999999999989E-2</v>
      </c>
      <c r="K291" s="39">
        <f>INDEX(Monthly!$B$2:$K$187,MATCH(D291,Monthly!$B$2:$B$187,0),5)</f>
        <v>22.099999999999966</v>
      </c>
      <c r="L291" s="39">
        <f>INDEX(Monthly!$B$2:$K$187,MATCH(D291,Monthly!$B$2:$B$187,0),7)</f>
        <v>0</v>
      </c>
      <c r="M291" s="39">
        <f>INDEX(Monthly!$B$2:$K$187,MATCH(D291,Monthly!$B$2:$B$187,0),9)</f>
        <v>-7.6425456564046174E-2</v>
      </c>
      <c r="N291" s="42">
        <f>INDEX(Quaterly!$B$2:$E$63,MATCH(B291,Quaterly!$B$2:$B$63,0),4)</f>
        <v>4.3599999999999994</v>
      </c>
    </row>
    <row r="292" spans="1:14" x14ac:dyDescent="0.3">
      <c r="A292" s="23">
        <v>291</v>
      </c>
      <c r="B292" s="23" t="str">
        <f t="shared" si="12"/>
        <v>Q1-2011</v>
      </c>
      <c r="C292" s="24" t="str">
        <f t="shared" si="13"/>
        <v>Q1</v>
      </c>
      <c r="D292" s="23" t="str">
        <f t="shared" si="14"/>
        <v>2-2011</v>
      </c>
      <c r="E292" s="25">
        <v>40589</v>
      </c>
      <c r="F292" s="31">
        <f>INDEX(GoldPrice!$B$2:$F$4016,MATCH(E292,GoldPrice!$B$2:$B$4016,0),5)</f>
        <v>-82203.742203742266</v>
      </c>
      <c r="G292" s="36">
        <f>INDEX(Daily!$B$2:$H$4016,MATCH(E292,Daily!$B$2:$B$4016,0),3)</f>
        <v>-0.53000000000000114</v>
      </c>
      <c r="H292" s="36">
        <f>INDEX(Daily!$B$2:$H$4016,MATCH(E292,Daily!$B$2:$B$4016,0),5)</f>
        <v>0</v>
      </c>
      <c r="I292" s="36">
        <f>INDEX(Daily!$B$2:$H$4016,MATCH(E292,Daily!$B$2:$B$4016,0),7)</f>
        <v>3.82000000000005</v>
      </c>
      <c r="J292" s="39">
        <f>INDEX(Monthly!$B$2:$K$187,MATCH(D292,Monthly!$B$2:$B$187,0),3)</f>
        <v>2.4799999999999989E-2</v>
      </c>
      <c r="K292" s="39">
        <f>INDEX(Monthly!$B$2:$K$187,MATCH(D292,Monthly!$B$2:$B$187,0),5)</f>
        <v>22.099999999999966</v>
      </c>
      <c r="L292" s="39">
        <f>INDEX(Monthly!$B$2:$K$187,MATCH(D292,Monthly!$B$2:$B$187,0),7)</f>
        <v>0</v>
      </c>
      <c r="M292" s="39">
        <f>INDEX(Monthly!$B$2:$K$187,MATCH(D292,Monthly!$B$2:$B$187,0),9)</f>
        <v>-7.6425456564046174E-2</v>
      </c>
      <c r="N292" s="42">
        <f>INDEX(Quaterly!$B$2:$E$63,MATCH(B292,Quaterly!$B$2:$B$63,0),4)</f>
        <v>4.3599999999999994</v>
      </c>
    </row>
    <row r="293" spans="1:14" x14ac:dyDescent="0.3">
      <c r="A293" s="23">
        <v>292</v>
      </c>
      <c r="B293" s="23" t="str">
        <f t="shared" si="12"/>
        <v>Q1-2011</v>
      </c>
      <c r="C293" s="24" t="str">
        <f t="shared" si="13"/>
        <v>Q1</v>
      </c>
      <c r="D293" s="23" t="str">
        <f t="shared" si="14"/>
        <v>2-2011</v>
      </c>
      <c r="E293" s="25">
        <v>40590</v>
      </c>
      <c r="F293" s="31">
        <f>INDEX(GoldPrice!$B$2:$F$4016,MATCH(E293,GoldPrice!$B$2:$B$4016,0),5)</f>
        <v>331350.59535059333</v>
      </c>
      <c r="G293" s="36">
        <f>INDEX(Daily!$B$2:$H$4016,MATCH(E293,Daily!$B$2:$B$4016,0),3)</f>
        <v>0.67000000000000171</v>
      </c>
      <c r="H293" s="36">
        <f>INDEX(Daily!$B$2:$H$4016,MATCH(E293,Daily!$B$2:$B$4016,0),5)</f>
        <v>-95</v>
      </c>
      <c r="I293" s="36">
        <f>INDEX(Daily!$B$2:$H$4016,MATCH(E293,Daily!$B$2:$B$4016,0),7)</f>
        <v>-4.7599999999999909</v>
      </c>
      <c r="J293" s="39">
        <f>INDEX(Monthly!$B$2:$K$187,MATCH(D293,Monthly!$B$2:$B$187,0),3)</f>
        <v>2.4799999999999989E-2</v>
      </c>
      <c r="K293" s="39">
        <f>INDEX(Monthly!$B$2:$K$187,MATCH(D293,Monthly!$B$2:$B$187,0),5)</f>
        <v>22.099999999999966</v>
      </c>
      <c r="L293" s="39">
        <f>INDEX(Monthly!$B$2:$K$187,MATCH(D293,Monthly!$B$2:$B$187,0),7)</f>
        <v>0</v>
      </c>
      <c r="M293" s="39">
        <f>INDEX(Monthly!$B$2:$K$187,MATCH(D293,Monthly!$B$2:$B$187,0),9)</f>
        <v>-7.6425456564046174E-2</v>
      </c>
      <c r="N293" s="42">
        <f>INDEX(Quaterly!$B$2:$E$63,MATCH(B293,Quaterly!$B$2:$B$63,0),4)</f>
        <v>4.3599999999999994</v>
      </c>
    </row>
    <row r="294" spans="1:14" x14ac:dyDescent="0.3">
      <c r="A294" s="23">
        <v>293</v>
      </c>
      <c r="B294" s="23" t="str">
        <f t="shared" si="12"/>
        <v>Q1-2011</v>
      </c>
      <c r="C294" s="24" t="str">
        <f t="shared" si="13"/>
        <v>Q1</v>
      </c>
      <c r="D294" s="23" t="str">
        <f t="shared" si="14"/>
        <v>2-2011</v>
      </c>
      <c r="E294" s="25">
        <v>40591</v>
      </c>
      <c r="F294" s="31">
        <f>INDEX(GoldPrice!$B$2:$F$4016,MATCH(E294,GoldPrice!$B$2:$B$4016,0),5)</f>
        <v>224201.47420147434</v>
      </c>
      <c r="G294" s="36">
        <f>INDEX(Daily!$B$2:$H$4016,MATCH(E294,Daily!$B$2:$B$4016,0),3)</f>
        <v>1.25</v>
      </c>
      <c r="H294" s="36">
        <f>INDEX(Daily!$B$2:$H$4016,MATCH(E294,Daily!$B$2:$B$4016,0),5)</f>
        <v>75</v>
      </c>
      <c r="I294" s="36">
        <f>INDEX(Daily!$B$2:$H$4016,MATCH(E294,Daily!$B$2:$B$4016,0),7)</f>
        <v>-3.2800000000000296</v>
      </c>
      <c r="J294" s="39">
        <f>INDEX(Monthly!$B$2:$K$187,MATCH(D294,Monthly!$B$2:$B$187,0),3)</f>
        <v>2.4799999999999989E-2</v>
      </c>
      <c r="K294" s="39">
        <f>INDEX(Monthly!$B$2:$K$187,MATCH(D294,Monthly!$B$2:$B$187,0),5)</f>
        <v>22.099999999999966</v>
      </c>
      <c r="L294" s="39">
        <f>INDEX(Monthly!$B$2:$K$187,MATCH(D294,Monthly!$B$2:$B$187,0),7)</f>
        <v>0</v>
      </c>
      <c r="M294" s="39">
        <f>INDEX(Monthly!$B$2:$K$187,MATCH(D294,Monthly!$B$2:$B$187,0),9)</f>
        <v>-7.6425456564046174E-2</v>
      </c>
      <c r="N294" s="42">
        <f>INDEX(Quaterly!$B$2:$E$63,MATCH(B294,Quaterly!$B$2:$B$63,0),4)</f>
        <v>4.3599999999999994</v>
      </c>
    </row>
    <row r="295" spans="1:14" x14ac:dyDescent="0.3">
      <c r="A295" s="23">
        <v>294</v>
      </c>
      <c r="B295" s="23" t="str">
        <f t="shared" si="12"/>
        <v>Q1-2011</v>
      </c>
      <c r="C295" s="24" t="str">
        <f t="shared" si="13"/>
        <v>Q1</v>
      </c>
      <c r="D295" s="23" t="str">
        <f t="shared" si="14"/>
        <v>2-2011</v>
      </c>
      <c r="E295" s="25">
        <v>40592</v>
      </c>
      <c r="F295" s="31">
        <f>INDEX(GoldPrice!$B$2:$F$4016,MATCH(E295,GoldPrice!$B$2:$B$4016,0),5)</f>
        <v>194751.46475146338</v>
      </c>
      <c r="G295" s="36">
        <f>INDEX(Daily!$B$2:$H$4016,MATCH(E295,Daily!$B$2:$B$4016,0),3)</f>
        <v>-1.9999999999996021E-2</v>
      </c>
      <c r="H295" s="36">
        <f>INDEX(Daily!$B$2:$H$4016,MATCH(E295,Daily!$B$2:$B$4016,0),5)</f>
        <v>0</v>
      </c>
      <c r="I295" s="36">
        <f>INDEX(Daily!$B$2:$H$4016,MATCH(E295,Daily!$B$2:$B$4016,0),7)</f>
        <v>-5.9099999999999682</v>
      </c>
      <c r="J295" s="39">
        <f>INDEX(Monthly!$B$2:$K$187,MATCH(D295,Monthly!$B$2:$B$187,0),3)</f>
        <v>2.4799999999999989E-2</v>
      </c>
      <c r="K295" s="39">
        <f>INDEX(Monthly!$B$2:$K$187,MATCH(D295,Monthly!$B$2:$B$187,0),5)</f>
        <v>22.099999999999966</v>
      </c>
      <c r="L295" s="39">
        <f>INDEX(Monthly!$B$2:$K$187,MATCH(D295,Monthly!$B$2:$B$187,0),7)</f>
        <v>0</v>
      </c>
      <c r="M295" s="39">
        <f>INDEX(Monthly!$B$2:$K$187,MATCH(D295,Monthly!$B$2:$B$187,0),9)</f>
        <v>-7.6425456564046174E-2</v>
      </c>
      <c r="N295" s="42">
        <f>INDEX(Quaterly!$B$2:$E$63,MATCH(B295,Quaterly!$B$2:$B$63,0),4)</f>
        <v>4.3599999999999994</v>
      </c>
    </row>
    <row r="296" spans="1:14" x14ac:dyDescent="0.3">
      <c r="A296" s="23">
        <v>295</v>
      </c>
      <c r="B296" s="23" t="str">
        <f t="shared" si="12"/>
        <v>Q1-2011</v>
      </c>
      <c r="C296" s="24" t="str">
        <f t="shared" si="13"/>
        <v>Q1</v>
      </c>
      <c r="D296" s="23" t="str">
        <f t="shared" si="14"/>
        <v>2-2011</v>
      </c>
      <c r="E296" s="25">
        <v>40595</v>
      </c>
      <c r="F296" s="31">
        <f>INDEX(GoldPrice!$B$2:$F$4016,MATCH(E296,GoldPrice!$B$2:$B$4016,0),5)</f>
        <v>945180.17118017003</v>
      </c>
      <c r="G296" s="36">
        <f>INDEX(Daily!$B$2:$H$4016,MATCH(E296,Daily!$B$2:$B$4016,0),3)</f>
        <v>-0.67285714285713993</v>
      </c>
      <c r="H296" s="36">
        <f>INDEX(Daily!$B$2:$H$4016,MATCH(E296,Daily!$B$2:$B$4016,0),5)</f>
        <v>-10</v>
      </c>
      <c r="I296" s="36">
        <f>INDEX(Daily!$B$2:$H$4016,MATCH(E296,Daily!$B$2:$B$4016,0),7)</f>
        <v>-20.240000000000009</v>
      </c>
      <c r="J296" s="39">
        <f>INDEX(Monthly!$B$2:$K$187,MATCH(D296,Monthly!$B$2:$B$187,0),3)</f>
        <v>2.4799999999999989E-2</v>
      </c>
      <c r="K296" s="39">
        <f>INDEX(Monthly!$B$2:$K$187,MATCH(D296,Monthly!$B$2:$B$187,0),5)</f>
        <v>22.099999999999966</v>
      </c>
      <c r="L296" s="39">
        <f>INDEX(Monthly!$B$2:$K$187,MATCH(D296,Monthly!$B$2:$B$187,0),7)</f>
        <v>0</v>
      </c>
      <c r="M296" s="39">
        <f>INDEX(Monthly!$B$2:$K$187,MATCH(D296,Monthly!$B$2:$B$187,0),9)</f>
        <v>-7.6425456564046174E-2</v>
      </c>
      <c r="N296" s="42">
        <f>INDEX(Quaterly!$B$2:$E$63,MATCH(B296,Quaterly!$B$2:$B$63,0),4)</f>
        <v>4.3599999999999994</v>
      </c>
    </row>
    <row r="297" spans="1:14" x14ac:dyDescent="0.3">
      <c r="A297" s="23">
        <v>296</v>
      </c>
      <c r="B297" s="23" t="str">
        <f t="shared" si="12"/>
        <v>Q1-2011</v>
      </c>
      <c r="C297" s="24" t="str">
        <f t="shared" si="13"/>
        <v>Q1</v>
      </c>
      <c r="D297" s="23" t="str">
        <f t="shared" si="14"/>
        <v>2-2011</v>
      </c>
      <c r="E297" s="25">
        <v>40596</v>
      </c>
      <c r="F297" s="31">
        <f>INDEX(GoldPrice!$B$2:$F$4016,MATCH(E297,GoldPrice!$B$2:$B$4016,0),5)</f>
        <v>-254045.41404541209</v>
      </c>
      <c r="G297" s="36">
        <f>INDEX(Daily!$B$2:$H$4016,MATCH(E297,Daily!$B$2:$B$4016,0),3)</f>
        <v>8.2928571428571445</v>
      </c>
      <c r="H297" s="36">
        <f>INDEX(Daily!$B$2:$H$4016,MATCH(E297,Daily!$B$2:$B$4016,0),5)</f>
        <v>5</v>
      </c>
      <c r="I297" s="36">
        <f>INDEX(Daily!$B$2:$H$4016,MATCH(E297,Daily!$B$2:$B$4016,0),7)</f>
        <v>-13.660000000000025</v>
      </c>
      <c r="J297" s="39">
        <f>INDEX(Monthly!$B$2:$K$187,MATCH(D297,Monthly!$B$2:$B$187,0),3)</f>
        <v>2.4799999999999989E-2</v>
      </c>
      <c r="K297" s="39">
        <f>INDEX(Monthly!$B$2:$K$187,MATCH(D297,Monthly!$B$2:$B$187,0),5)</f>
        <v>22.099999999999966</v>
      </c>
      <c r="L297" s="39">
        <f>INDEX(Monthly!$B$2:$K$187,MATCH(D297,Monthly!$B$2:$B$187,0),7)</f>
        <v>0</v>
      </c>
      <c r="M297" s="39">
        <f>INDEX(Monthly!$B$2:$K$187,MATCH(D297,Monthly!$B$2:$B$187,0),9)</f>
        <v>-7.6425456564046174E-2</v>
      </c>
      <c r="N297" s="42">
        <f>INDEX(Quaterly!$B$2:$E$63,MATCH(B297,Quaterly!$B$2:$B$63,0),4)</f>
        <v>4.3599999999999994</v>
      </c>
    </row>
    <row r="298" spans="1:14" x14ac:dyDescent="0.3">
      <c r="A298" s="23">
        <v>297</v>
      </c>
      <c r="B298" s="23" t="str">
        <f t="shared" si="12"/>
        <v>Q1-2011</v>
      </c>
      <c r="C298" s="24" t="str">
        <f t="shared" si="13"/>
        <v>Q1</v>
      </c>
      <c r="D298" s="23" t="str">
        <f t="shared" si="14"/>
        <v>2-2011</v>
      </c>
      <c r="E298" s="25">
        <v>40597</v>
      </c>
      <c r="F298" s="31">
        <f>INDEX(GoldPrice!$B$2:$F$4016,MATCH(E298,GoldPrice!$B$2:$B$4016,0),5)</f>
        <v>-478924.21092421561</v>
      </c>
      <c r="G298" s="36">
        <f>INDEX(Daily!$B$2:$H$4016,MATCH(E298,Daily!$B$2:$B$4016,0),3)</f>
        <v>3.3900000000000006</v>
      </c>
      <c r="H298" s="36">
        <f>INDEX(Daily!$B$2:$H$4016,MATCH(E298,Daily!$B$2:$B$4016,0),5)</f>
        <v>5</v>
      </c>
      <c r="I298" s="36">
        <f>INDEX(Daily!$B$2:$H$4016,MATCH(E298,Daily!$B$2:$B$4016,0),7)</f>
        <v>0.65000000000003411</v>
      </c>
      <c r="J298" s="39">
        <f>INDEX(Monthly!$B$2:$K$187,MATCH(D298,Monthly!$B$2:$B$187,0),3)</f>
        <v>2.4799999999999989E-2</v>
      </c>
      <c r="K298" s="39">
        <f>INDEX(Monthly!$B$2:$K$187,MATCH(D298,Monthly!$B$2:$B$187,0),5)</f>
        <v>22.099999999999966</v>
      </c>
      <c r="L298" s="39">
        <f>INDEX(Monthly!$B$2:$K$187,MATCH(D298,Monthly!$B$2:$B$187,0),7)</f>
        <v>0</v>
      </c>
      <c r="M298" s="39">
        <f>INDEX(Monthly!$B$2:$K$187,MATCH(D298,Monthly!$B$2:$B$187,0),9)</f>
        <v>-7.6425456564046174E-2</v>
      </c>
      <c r="N298" s="42">
        <f>INDEX(Quaterly!$B$2:$E$63,MATCH(B298,Quaterly!$B$2:$B$63,0),4)</f>
        <v>4.3599999999999994</v>
      </c>
    </row>
    <row r="299" spans="1:14" x14ac:dyDescent="0.3">
      <c r="A299" s="23">
        <v>298</v>
      </c>
      <c r="B299" s="23" t="str">
        <f t="shared" si="12"/>
        <v>Q1-2011</v>
      </c>
      <c r="C299" s="24" t="str">
        <f t="shared" si="13"/>
        <v>Q1</v>
      </c>
      <c r="D299" s="23" t="str">
        <f t="shared" si="14"/>
        <v>2-2011</v>
      </c>
      <c r="E299" s="25">
        <v>40598</v>
      </c>
      <c r="F299" s="31">
        <f>INDEX(GoldPrice!$B$2:$F$4016,MATCH(E299,GoldPrice!$B$2:$B$4016,0),5)</f>
        <v>149308.25930826366</v>
      </c>
      <c r="G299" s="36">
        <f>INDEX(Daily!$B$2:$H$4016,MATCH(E299,Daily!$B$2:$B$4016,0),3)</f>
        <v>-0.21000000000000796</v>
      </c>
      <c r="H299" s="36">
        <f>INDEX(Daily!$B$2:$H$4016,MATCH(E299,Daily!$B$2:$B$4016,0),5)</f>
        <v>10</v>
      </c>
      <c r="I299" s="36">
        <f>INDEX(Daily!$B$2:$H$4016,MATCH(E299,Daily!$B$2:$B$4016,0),7)</f>
        <v>-9.3799999999999955</v>
      </c>
      <c r="J299" s="39">
        <f>INDEX(Monthly!$B$2:$K$187,MATCH(D299,Monthly!$B$2:$B$187,0),3)</f>
        <v>2.4799999999999989E-2</v>
      </c>
      <c r="K299" s="39">
        <f>INDEX(Monthly!$B$2:$K$187,MATCH(D299,Monthly!$B$2:$B$187,0),5)</f>
        <v>22.099999999999966</v>
      </c>
      <c r="L299" s="39">
        <f>INDEX(Monthly!$B$2:$K$187,MATCH(D299,Monthly!$B$2:$B$187,0),7)</f>
        <v>0</v>
      </c>
      <c r="M299" s="39">
        <f>INDEX(Monthly!$B$2:$K$187,MATCH(D299,Monthly!$B$2:$B$187,0),9)</f>
        <v>-7.6425456564046174E-2</v>
      </c>
      <c r="N299" s="42">
        <f>INDEX(Quaterly!$B$2:$E$63,MATCH(B299,Quaterly!$B$2:$B$63,0),4)</f>
        <v>4.3599999999999994</v>
      </c>
    </row>
    <row r="300" spans="1:14" x14ac:dyDescent="0.3">
      <c r="A300" s="23">
        <v>299</v>
      </c>
      <c r="B300" s="23" t="str">
        <f t="shared" si="12"/>
        <v>Q1-2011</v>
      </c>
      <c r="C300" s="24" t="str">
        <f t="shared" si="13"/>
        <v>Q1</v>
      </c>
      <c r="D300" s="23" t="str">
        <f t="shared" si="14"/>
        <v>2-2011</v>
      </c>
      <c r="E300" s="25">
        <v>40599</v>
      </c>
      <c r="F300" s="31">
        <f>INDEX(GoldPrice!$B$2:$F$4016,MATCH(E300,GoldPrice!$B$2:$B$4016,0),5)</f>
        <v>-30442.260442260653</v>
      </c>
      <c r="G300" s="36">
        <f>INDEX(Daily!$B$2:$H$4016,MATCH(E300,Daily!$B$2:$B$4016,0),3)</f>
        <v>0.68999999999999773</v>
      </c>
      <c r="H300" s="36">
        <f>INDEX(Daily!$B$2:$H$4016,MATCH(E300,Daily!$B$2:$B$4016,0),5)</f>
        <v>-5</v>
      </c>
      <c r="I300" s="36">
        <f>INDEX(Daily!$B$2:$H$4016,MATCH(E300,Daily!$B$2:$B$4016,0),7)</f>
        <v>5.6699999999999591</v>
      </c>
      <c r="J300" s="39">
        <f>INDEX(Monthly!$B$2:$K$187,MATCH(D300,Monthly!$B$2:$B$187,0),3)</f>
        <v>2.4799999999999989E-2</v>
      </c>
      <c r="K300" s="39">
        <f>INDEX(Monthly!$B$2:$K$187,MATCH(D300,Monthly!$B$2:$B$187,0),5)</f>
        <v>22.099999999999966</v>
      </c>
      <c r="L300" s="39">
        <f>INDEX(Monthly!$B$2:$K$187,MATCH(D300,Monthly!$B$2:$B$187,0),7)</f>
        <v>0</v>
      </c>
      <c r="M300" s="39">
        <f>INDEX(Monthly!$B$2:$K$187,MATCH(D300,Monthly!$B$2:$B$187,0),9)</f>
        <v>-7.6425456564046174E-2</v>
      </c>
      <c r="N300" s="42">
        <f>INDEX(Quaterly!$B$2:$E$63,MATCH(B300,Quaterly!$B$2:$B$63,0),4)</f>
        <v>4.3599999999999994</v>
      </c>
    </row>
    <row r="301" spans="1:14" x14ac:dyDescent="0.3">
      <c r="A301" s="23">
        <v>300</v>
      </c>
      <c r="B301" s="23" t="str">
        <f t="shared" si="12"/>
        <v>Q1-2011</v>
      </c>
      <c r="C301" s="24" t="str">
        <f t="shared" si="13"/>
        <v>Q1</v>
      </c>
      <c r="D301" s="23" t="str">
        <f t="shared" si="14"/>
        <v>2-2011</v>
      </c>
      <c r="E301" s="25">
        <v>40602</v>
      </c>
      <c r="F301" s="31">
        <f>INDEX(GoldPrice!$B$2:$F$4016,MATCH(E301,GoldPrice!$B$2:$B$4016,0),5)</f>
        <v>21180.873180873692</v>
      </c>
      <c r="G301" s="36">
        <f>INDEX(Daily!$B$2:$H$4016,MATCH(E301,Daily!$B$2:$B$4016,0),3)</f>
        <v>0.57999999999999829</v>
      </c>
      <c r="H301" s="36">
        <f>INDEX(Daily!$B$2:$H$4016,MATCH(E301,Daily!$B$2:$B$4016,0),5)</f>
        <v>-10</v>
      </c>
      <c r="I301" s="36">
        <f>INDEX(Daily!$B$2:$H$4016,MATCH(E301,Daily!$B$2:$B$4016,0),7)</f>
        <v>-5.589999999999975</v>
      </c>
      <c r="J301" s="39">
        <f>INDEX(Monthly!$B$2:$K$187,MATCH(D301,Monthly!$B$2:$B$187,0),3)</f>
        <v>2.4799999999999989E-2</v>
      </c>
      <c r="K301" s="39">
        <f>INDEX(Monthly!$B$2:$K$187,MATCH(D301,Monthly!$B$2:$B$187,0),5)</f>
        <v>22.099999999999966</v>
      </c>
      <c r="L301" s="39">
        <f>INDEX(Monthly!$B$2:$K$187,MATCH(D301,Monthly!$B$2:$B$187,0),7)</f>
        <v>0</v>
      </c>
      <c r="M301" s="39">
        <f>INDEX(Monthly!$B$2:$K$187,MATCH(D301,Monthly!$B$2:$B$187,0),9)</f>
        <v>-7.6425456564046174E-2</v>
      </c>
      <c r="N301" s="42">
        <f>INDEX(Quaterly!$B$2:$E$63,MATCH(B301,Quaterly!$B$2:$B$63,0),4)</f>
        <v>4.3599999999999994</v>
      </c>
    </row>
    <row r="302" spans="1:14" x14ac:dyDescent="0.3">
      <c r="A302" s="23">
        <v>301</v>
      </c>
      <c r="B302" s="23" t="str">
        <f t="shared" si="12"/>
        <v>Q1-2011</v>
      </c>
      <c r="C302" s="24" t="str">
        <f t="shared" si="13"/>
        <v>Q1</v>
      </c>
      <c r="D302" s="23" t="str">
        <f t="shared" si="14"/>
        <v>3-2011</v>
      </c>
      <c r="E302" s="25">
        <v>40603</v>
      </c>
      <c r="F302" s="31">
        <f>INDEX(GoldPrice!$B$2:$F$4016,MATCH(E302,GoldPrice!$B$2:$B$4016,0),5)</f>
        <v>-492316.38631638512</v>
      </c>
      <c r="G302" s="36">
        <f>INDEX(Daily!$B$2:$H$4016,MATCH(E302,Daily!$B$2:$B$4016,0),3)</f>
        <v>2.5300000000000011</v>
      </c>
      <c r="H302" s="36">
        <f>INDEX(Daily!$B$2:$H$4016,MATCH(E302,Daily!$B$2:$B$4016,0),5)</f>
        <v>-5</v>
      </c>
      <c r="I302" s="36">
        <f>INDEX(Daily!$B$2:$H$4016,MATCH(E302,Daily!$B$2:$B$4016,0),7)</f>
        <v>4.75</v>
      </c>
      <c r="J302" s="39">
        <f>INDEX(Monthly!$B$2:$K$187,MATCH(D302,Monthly!$B$2:$B$187,0),3)</f>
        <v>2.6200000000000001E-2</v>
      </c>
      <c r="K302" s="39">
        <f>INDEX(Monthly!$B$2:$K$187,MATCH(D302,Monthly!$B$2:$B$187,0),5)</f>
        <v>4.2050000000000409</v>
      </c>
      <c r="L302" s="39">
        <f>INDEX(Monthly!$B$2:$K$187,MATCH(D302,Monthly!$B$2:$B$187,0),7)</f>
        <v>0</v>
      </c>
      <c r="M302" s="39">
        <f>INDEX(Monthly!$B$2:$K$187,MATCH(D302,Monthly!$B$2:$B$187,0),9)</f>
        <v>-8.4483437087930352E-3</v>
      </c>
      <c r="N302" s="42">
        <f>INDEX(Quaterly!$B$2:$E$63,MATCH(B302,Quaterly!$B$2:$B$63,0),4)</f>
        <v>4.3599999999999994</v>
      </c>
    </row>
    <row r="303" spans="1:14" x14ac:dyDescent="0.3">
      <c r="A303" s="23">
        <v>302</v>
      </c>
      <c r="B303" s="23" t="str">
        <f t="shared" si="12"/>
        <v>Q1-2011</v>
      </c>
      <c r="C303" s="24" t="str">
        <f t="shared" si="13"/>
        <v>Q1</v>
      </c>
      <c r="D303" s="23" t="str">
        <f t="shared" si="14"/>
        <v>3-2011</v>
      </c>
      <c r="E303" s="25">
        <v>40604</v>
      </c>
      <c r="F303" s="31">
        <f>INDEX(GoldPrice!$B$2:$F$4016,MATCH(E303,GoldPrice!$B$2:$B$4016,0),5)</f>
        <v>-151690.03969004005</v>
      </c>
      <c r="G303" s="36">
        <f>INDEX(Daily!$B$2:$H$4016,MATCH(E303,Daily!$B$2:$B$4016,0),3)</f>
        <v>2.6400000000000006</v>
      </c>
      <c r="H303" s="36">
        <f>INDEX(Daily!$B$2:$H$4016,MATCH(E303,Daily!$B$2:$B$4016,0),5)</f>
        <v>-10</v>
      </c>
      <c r="I303" s="36">
        <f>INDEX(Daily!$B$2:$H$4016,MATCH(E303,Daily!$B$2:$B$4016,0),7)</f>
        <v>-8.2900000000000205</v>
      </c>
      <c r="J303" s="39">
        <f>INDEX(Monthly!$B$2:$K$187,MATCH(D303,Monthly!$B$2:$B$187,0),3)</f>
        <v>2.6200000000000001E-2</v>
      </c>
      <c r="K303" s="39">
        <f>INDEX(Monthly!$B$2:$K$187,MATCH(D303,Monthly!$B$2:$B$187,0),5)</f>
        <v>4.2050000000000409</v>
      </c>
      <c r="L303" s="39">
        <f>INDEX(Monthly!$B$2:$K$187,MATCH(D303,Monthly!$B$2:$B$187,0),7)</f>
        <v>0</v>
      </c>
      <c r="M303" s="39">
        <f>INDEX(Monthly!$B$2:$K$187,MATCH(D303,Monthly!$B$2:$B$187,0),9)</f>
        <v>-8.4483437087930352E-3</v>
      </c>
      <c r="N303" s="42">
        <f>INDEX(Quaterly!$B$2:$E$63,MATCH(B303,Quaterly!$B$2:$B$63,0),4)</f>
        <v>4.3599999999999994</v>
      </c>
    </row>
    <row r="304" spans="1:14" x14ac:dyDescent="0.3">
      <c r="A304" s="23">
        <v>303</v>
      </c>
      <c r="B304" s="23" t="str">
        <f t="shared" si="12"/>
        <v>Q1-2011</v>
      </c>
      <c r="C304" s="24" t="str">
        <f t="shared" si="13"/>
        <v>Q1</v>
      </c>
      <c r="D304" s="23" t="str">
        <f t="shared" si="14"/>
        <v>3-2011</v>
      </c>
      <c r="E304" s="25">
        <v>40605</v>
      </c>
      <c r="F304" s="31">
        <f>INDEX(GoldPrice!$B$2:$F$4016,MATCH(E304,GoldPrice!$B$2:$B$4016,0),5)</f>
        <v>706024.9480249472</v>
      </c>
      <c r="G304" s="36">
        <f>INDEX(Daily!$B$2:$H$4016,MATCH(E304,Daily!$B$2:$B$4016,0),3)</f>
        <v>-0.34999999999999432</v>
      </c>
      <c r="H304" s="36">
        <f>INDEX(Daily!$B$2:$H$4016,MATCH(E304,Daily!$B$2:$B$4016,0),5)</f>
        <v>-95</v>
      </c>
      <c r="I304" s="36">
        <f>INDEX(Daily!$B$2:$H$4016,MATCH(E304,Daily!$B$2:$B$4016,0),7)</f>
        <v>-5.4900000000000091</v>
      </c>
      <c r="J304" s="39">
        <f>INDEX(Monthly!$B$2:$K$187,MATCH(D304,Monthly!$B$2:$B$187,0),3)</f>
        <v>2.6200000000000001E-2</v>
      </c>
      <c r="K304" s="39">
        <f>INDEX(Monthly!$B$2:$K$187,MATCH(D304,Monthly!$B$2:$B$187,0),5)</f>
        <v>4.2050000000000409</v>
      </c>
      <c r="L304" s="39">
        <f>INDEX(Monthly!$B$2:$K$187,MATCH(D304,Monthly!$B$2:$B$187,0),7)</f>
        <v>0</v>
      </c>
      <c r="M304" s="39">
        <f>INDEX(Monthly!$B$2:$K$187,MATCH(D304,Monthly!$B$2:$B$187,0),9)</f>
        <v>-8.4483437087930352E-3</v>
      </c>
      <c r="N304" s="42">
        <f>INDEX(Quaterly!$B$2:$E$63,MATCH(B304,Quaterly!$B$2:$B$63,0),4)</f>
        <v>4.3599999999999994</v>
      </c>
    </row>
    <row r="305" spans="1:14" x14ac:dyDescent="0.3">
      <c r="A305" s="23">
        <v>304</v>
      </c>
      <c r="B305" s="23" t="str">
        <f t="shared" si="12"/>
        <v>Q1-2011</v>
      </c>
      <c r="C305" s="24" t="str">
        <f t="shared" si="13"/>
        <v>Q1</v>
      </c>
      <c r="D305" s="23" t="str">
        <f t="shared" si="14"/>
        <v>3-2011</v>
      </c>
      <c r="E305" s="25">
        <v>40606</v>
      </c>
      <c r="F305" s="31">
        <f>INDEX(GoldPrice!$B$2:$F$4016,MATCH(E305,GoldPrice!$B$2:$B$4016,0),5)</f>
        <v>-369310.14931014925</v>
      </c>
      <c r="G305" s="36">
        <f>INDEX(Daily!$B$2:$H$4016,MATCH(E305,Daily!$B$2:$B$4016,0),3)</f>
        <v>2.4200000000000017</v>
      </c>
      <c r="H305" s="36">
        <f>INDEX(Daily!$B$2:$H$4016,MATCH(E305,Daily!$B$2:$B$4016,0),5)</f>
        <v>35</v>
      </c>
      <c r="I305" s="36">
        <f>INDEX(Daily!$B$2:$H$4016,MATCH(E305,Daily!$B$2:$B$4016,0),7)</f>
        <v>6.8900000000000432</v>
      </c>
      <c r="J305" s="39">
        <f>INDEX(Monthly!$B$2:$K$187,MATCH(D305,Monthly!$B$2:$B$187,0),3)</f>
        <v>2.6200000000000001E-2</v>
      </c>
      <c r="K305" s="39">
        <f>INDEX(Monthly!$B$2:$K$187,MATCH(D305,Monthly!$B$2:$B$187,0),5)</f>
        <v>4.2050000000000409</v>
      </c>
      <c r="L305" s="39">
        <f>INDEX(Monthly!$B$2:$K$187,MATCH(D305,Monthly!$B$2:$B$187,0),7)</f>
        <v>0</v>
      </c>
      <c r="M305" s="39">
        <f>INDEX(Monthly!$B$2:$K$187,MATCH(D305,Monthly!$B$2:$B$187,0),9)</f>
        <v>-8.4483437087930352E-3</v>
      </c>
      <c r="N305" s="42">
        <f>INDEX(Quaterly!$B$2:$E$63,MATCH(B305,Quaterly!$B$2:$B$63,0),4)</f>
        <v>4.3599999999999994</v>
      </c>
    </row>
    <row r="306" spans="1:14" x14ac:dyDescent="0.3">
      <c r="A306" s="23">
        <v>305</v>
      </c>
      <c r="B306" s="23" t="str">
        <f t="shared" si="12"/>
        <v>Q1-2011</v>
      </c>
      <c r="C306" s="24" t="str">
        <f t="shared" si="13"/>
        <v>Q1</v>
      </c>
      <c r="D306" s="23" t="str">
        <f t="shared" si="14"/>
        <v>3-2011</v>
      </c>
      <c r="E306" s="25">
        <v>40609</v>
      </c>
      <c r="F306" s="31">
        <f>INDEX(GoldPrice!$B$2:$F$4016,MATCH(E306,GoldPrice!$B$2:$B$4016,0),5)</f>
        <v>-87827.253827251494</v>
      </c>
      <c r="G306" s="36">
        <f>INDEX(Daily!$B$2:$H$4016,MATCH(E306,Daily!$B$2:$B$4016,0),3)</f>
        <v>1.0300000000000011</v>
      </c>
      <c r="H306" s="36">
        <f>INDEX(Daily!$B$2:$H$4016,MATCH(E306,Daily!$B$2:$B$4016,0),5)</f>
        <v>60</v>
      </c>
      <c r="I306" s="36">
        <f>INDEX(Daily!$B$2:$H$4016,MATCH(E306,Daily!$B$2:$B$4016,0),7)</f>
        <v>8.9900000000000091</v>
      </c>
      <c r="J306" s="39">
        <f>INDEX(Monthly!$B$2:$K$187,MATCH(D306,Monthly!$B$2:$B$187,0),3)</f>
        <v>2.6200000000000001E-2</v>
      </c>
      <c r="K306" s="39">
        <f>INDEX(Monthly!$B$2:$K$187,MATCH(D306,Monthly!$B$2:$B$187,0),5)</f>
        <v>4.2050000000000409</v>
      </c>
      <c r="L306" s="39">
        <f>INDEX(Monthly!$B$2:$K$187,MATCH(D306,Monthly!$B$2:$B$187,0),7)</f>
        <v>0</v>
      </c>
      <c r="M306" s="39">
        <f>INDEX(Monthly!$B$2:$K$187,MATCH(D306,Monthly!$B$2:$B$187,0),9)</f>
        <v>-8.4483437087930352E-3</v>
      </c>
      <c r="N306" s="42">
        <f>INDEX(Quaterly!$B$2:$E$63,MATCH(B306,Quaterly!$B$2:$B$63,0),4)</f>
        <v>4.3599999999999994</v>
      </c>
    </row>
    <row r="307" spans="1:14" x14ac:dyDescent="0.3">
      <c r="A307" s="23">
        <v>306</v>
      </c>
      <c r="B307" s="23" t="str">
        <f t="shared" si="12"/>
        <v>Q1-2011</v>
      </c>
      <c r="C307" s="24" t="str">
        <f t="shared" si="13"/>
        <v>Q1</v>
      </c>
      <c r="D307" s="23" t="str">
        <f t="shared" si="14"/>
        <v>3-2011</v>
      </c>
      <c r="E307" s="25">
        <v>40610</v>
      </c>
      <c r="F307" s="31">
        <f>INDEX(GoldPrice!$B$2:$F$4016,MATCH(E307,GoldPrice!$B$2:$B$4016,0),5)</f>
        <v>-1848.4218484275043</v>
      </c>
      <c r="G307" s="36">
        <f>INDEX(Daily!$B$2:$H$4016,MATCH(E307,Daily!$B$2:$B$4016,0),3)</f>
        <v>-0.31000000000000227</v>
      </c>
      <c r="H307" s="36">
        <f>INDEX(Daily!$B$2:$H$4016,MATCH(E307,Daily!$B$2:$B$4016,0),5)</f>
        <v>5</v>
      </c>
      <c r="I307" s="36">
        <f>INDEX(Daily!$B$2:$H$4016,MATCH(E307,Daily!$B$2:$B$4016,0),7)</f>
        <v>7.1599999999999682</v>
      </c>
      <c r="J307" s="39">
        <f>INDEX(Monthly!$B$2:$K$187,MATCH(D307,Monthly!$B$2:$B$187,0),3)</f>
        <v>2.6200000000000001E-2</v>
      </c>
      <c r="K307" s="39">
        <f>INDEX(Monthly!$B$2:$K$187,MATCH(D307,Monthly!$B$2:$B$187,0),5)</f>
        <v>4.2050000000000409</v>
      </c>
      <c r="L307" s="39">
        <f>INDEX(Monthly!$B$2:$K$187,MATCH(D307,Monthly!$B$2:$B$187,0),7)</f>
        <v>0</v>
      </c>
      <c r="M307" s="39">
        <f>INDEX(Monthly!$B$2:$K$187,MATCH(D307,Monthly!$B$2:$B$187,0),9)</f>
        <v>-8.4483437087930352E-3</v>
      </c>
      <c r="N307" s="42">
        <f>INDEX(Quaterly!$B$2:$E$63,MATCH(B307,Quaterly!$B$2:$B$63,0),4)</f>
        <v>4.3599999999999994</v>
      </c>
    </row>
    <row r="308" spans="1:14" x14ac:dyDescent="0.3">
      <c r="A308" s="23">
        <v>307</v>
      </c>
      <c r="B308" s="23" t="str">
        <f t="shared" si="12"/>
        <v>Q1-2011</v>
      </c>
      <c r="C308" s="24" t="str">
        <f t="shared" si="13"/>
        <v>Q1</v>
      </c>
      <c r="D308" s="23" t="str">
        <f t="shared" si="14"/>
        <v>3-2011</v>
      </c>
      <c r="E308" s="25">
        <v>40611</v>
      </c>
      <c r="F308" s="31">
        <f>INDEX(GoldPrice!$B$2:$F$4016,MATCH(E308,GoldPrice!$B$2:$B$4016,0),5)</f>
        <v>-117857.49385749176</v>
      </c>
      <c r="G308" s="36">
        <f>INDEX(Daily!$B$2:$H$4016,MATCH(E308,Daily!$B$2:$B$4016,0),3)</f>
        <v>-0.67000000000000171</v>
      </c>
      <c r="H308" s="36">
        <f>INDEX(Daily!$B$2:$H$4016,MATCH(E308,Daily!$B$2:$B$4016,0),5)</f>
        <v>0</v>
      </c>
      <c r="I308" s="36">
        <f>INDEX(Daily!$B$2:$H$4016,MATCH(E308,Daily!$B$2:$B$4016,0),7)</f>
        <v>-4.8700000000000045</v>
      </c>
      <c r="J308" s="39">
        <f>INDEX(Monthly!$B$2:$K$187,MATCH(D308,Monthly!$B$2:$B$187,0),3)</f>
        <v>2.6200000000000001E-2</v>
      </c>
      <c r="K308" s="39">
        <f>INDEX(Monthly!$B$2:$K$187,MATCH(D308,Monthly!$B$2:$B$187,0),5)</f>
        <v>4.2050000000000409</v>
      </c>
      <c r="L308" s="39">
        <f>INDEX(Monthly!$B$2:$K$187,MATCH(D308,Monthly!$B$2:$B$187,0),7)</f>
        <v>0</v>
      </c>
      <c r="M308" s="39">
        <f>INDEX(Monthly!$B$2:$K$187,MATCH(D308,Monthly!$B$2:$B$187,0),9)</f>
        <v>-8.4483437087930352E-3</v>
      </c>
      <c r="N308" s="42">
        <f>INDEX(Quaterly!$B$2:$E$63,MATCH(B308,Quaterly!$B$2:$B$63,0),4)</f>
        <v>4.3599999999999994</v>
      </c>
    </row>
    <row r="309" spans="1:14" x14ac:dyDescent="0.3">
      <c r="A309" s="23">
        <v>308</v>
      </c>
      <c r="B309" s="23" t="str">
        <f t="shared" si="12"/>
        <v>Q1-2011</v>
      </c>
      <c r="C309" s="24" t="str">
        <f t="shared" si="13"/>
        <v>Q1</v>
      </c>
      <c r="D309" s="23" t="str">
        <f t="shared" si="14"/>
        <v>3-2011</v>
      </c>
      <c r="E309" s="25">
        <v>40612</v>
      </c>
      <c r="F309" s="31">
        <f>INDEX(GoldPrice!$B$2:$F$4016,MATCH(E309,GoldPrice!$B$2:$B$4016,0),5)</f>
        <v>287777.73577773571</v>
      </c>
      <c r="G309" s="36">
        <f>INDEX(Daily!$B$2:$H$4016,MATCH(E309,Daily!$B$2:$B$4016,0),3)</f>
        <v>-1.6599999999999966</v>
      </c>
      <c r="H309" s="36">
        <f>INDEX(Daily!$B$2:$H$4016,MATCH(E309,Daily!$B$2:$B$4016,0),5)</f>
        <v>-45</v>
      </c>
      <c r="I309" s="36">
        <f>INDEX(Daily!$B$2:$H$4016,MATCH(E309,Daily!$B$2:$B$4016,0),7)</f>
        <v>11.980000000000018</v>
      </c>
      <c r="J309" s="39">
        <f>INDEX(Monthly!$B$2:$K$187,MATCH(D309,Monthly!$B$2:$B$187,0),3)</f>
        <v>2.6200000000000001E-2</v>
      </c>
      <c r="K309" s="39">
        <f>INDEX(Monthly!$B$2:$K$187,MATCH(D309,Monthly!$B$2:$B$187,0),5)</f>
        <v>4.2050000000000409</v>
      </c>
      <c r="L309" s="39">
        <f>INDEX(Monthly!$B$2:$K$187,MATCH(D309,Monthly!$B$2:$B$187,0),7)</f>
        <v>0</v>
      </c>
      <c r="M309" s="39">
        <f>INDEX(Monthly!$B$2:$K$187,MATCH(D309,Monthly!$B$2:$B$187,0),9)</f>
        <v>-8.4483437087930352E-3</v>
      </c>
      <c r="N309" s="42">
        <f>INDEX(Quaterly!$B$2:$E$63,MATCH(B309,Quaterly!$B$2:$B$63,0),4)</f>
        <v>4.3599999999999994</v>
      </c>
    </row>
    <row r="310" spans="1:14" x14ac:dyDescent="0.3">
      <c r="A310" s="23">
        <v>309</v>
      </c>
      <c r="B310" s="23" t="str">
        <f t="shared" si="12"/>
        <v>Q1-2011</v>
      </c>
      <c r="C310" s="24" t="str">
        <f t="shared" si="13"/>
        <v>Q1</v>
      </c>
      <c r="D310" s="23" t="str">
        <f t="shared" si="14"/>
        <v>3-2011</v>
      </c>
      <c r="E310" s="25">
        <v>40613</v>
      </c>
      <c r="F310" s="31">
        <f>INDEX(GoldPrice!$B$2:$F$4016,MATCH(E310,GoldPrice!$B$2:$B$4016,0),5)</f>
        <v>-810114.15611415356</v>
      </c>
      <c r="G310" s="36">
        <f>INDEX(Daily!$B$2:$H$4016,MATCH(E310,Daily!$B$2:$B$4016,0),3)</f>
        <v>-1.5900000000000034</v>
      </c>
      <c r="H310" s="36">
        <f>INDEX(Daily!$B$2:$H$4016,MATCH(E310,Daily!$B$2:$B$4016,0),5)</f>
        <v>50</v>
      </c>
      <c r="I310" s="36">
        <f>INDEX(Daily!$B$2:$H$4016,MATCH(E310,Daily!$B$2:$B$4016,0),7)</f>
        <v>12.569999999999993</v>
      </c>
      <c r="J310" s="39">
        <f>INDEX(Monthly!$B$2:$K$187,MATCH(D310,Monthly!$B$2:$B$187,0),3)</f>
        <v>2.6200000000000001E-2</v>
      </c>
      <c r="K310" s="39">
        <f>INDEX(Monthly!$B$2:$K$187,MATCH(D310,Monthly!$B$2:$B$187,0),5)</f>
        <v>4.2050000000000409</v>
      </c>
      <c r="L310" s="39">
        <f>INDEX(Monthly!$B$2:$K$187,MATCH(D310,Monthly!$B$2:$B$187,0),7)</f>
        <v>0</v>
      </c>
      <c r="M310" s="39">
        <f>INDEX(Monthly!$B$2:$K$187,MATCH(D310,Monthly!$B$2:$B$187,0),9)</f>
        <v>-8.4483437087930352E-3</v>
      </c>
      <c r="N310" s="42">
        <f>INDEX(Quaterly!$B$2:$E$63,MATCH(B310,Quaterly!$B$2:$B$63,0),4)</f>
        <v>4.3599999999999994</v>
      </c>
    </row>
    <row r="311" spans="1:14" x14ac:dyDescent="0.3">
      <c r="A311" s="23">
        <v>310</v>
      </c>
      <c r="B311" s="23" t="str">
        <f t="shared" si="12"/>
        <v>Q1-2011</v>
      </c>
      <c r="C311" s="24" t="str">
        <f t="shared" si="13"/>
        <v>Q1</v>
      </c>
      <c r="D311" s="23" t="str">
        <f t="shared" si="14"/>
        <v>3-2011</v>
      </c>
      <c r="E311" s="25">
        <v>40616</v>
      </c>
      <c r="F311" s="31">
        <f>INDEX(GoldPrice!$B$2:$F$4016,MATCH(E311,GoldPrice!$B$2:$B$4016,0),5)</f>
        <v>366478.92647892609</v>
      </c>
      <c r="G311" s="36">
        <f>INDEX(Daily!$B$2:$H$4016,MATCH(E311,Daily!$B$2:$B$4016,0),3)</f>
        <v>6.0000000000002274E-2</v>
      </c>
      <c r="H311" s="36">
        <f>INDEX(Daily!$B$2:$H$4016,MATCH(E311,Daily!$B$2:$B$4016,0),5)</f>
        <v>-70</v>
      </c>
      <c r="I311" s="36">
        <f>INDEX(Daily!$B$2:$H$4016,MATCH(E311,Daily!$B$2:$B$4016,0),7)</f>
        <v>-15.160000000000025</v>
      </c>
      <c r="J311" s="39">
        <f>INDEX(Monthly!$B$2:$K$187,MATCH(D311,Monthly!$B$2:$B$187,0),3)</f>
        <v>2.6200000000000001E-2</v>
      </c>
      <c r="K311" s="39">
        <f>INDEX(Monthly!$B$2:$K$187,MATCH(D311,Monthly!$B$2:$B$187,0),5)</f>
        <v>4.2050000000000409</v>
      </c>
      <c r="L311" s="39">
        <f>INDEX(Monthly!$B$2:$K$187,MATCH(D311,Monthly!$B$2:$B$187,0),7)</f>
        <v>0</v>
      </c>
      <c r="M311" s="39">
        <f>INDEX(Monthly!$B$2:$K$187,MATCH(D311,Monthly!$B$2:$B$187,0),9)</f>
        <v>-8.4483437087930352E-3</v>
      </c>
      <c r="N311" s="42">
        <f>INDEX(Quaterly!$B$2:$E$63,MATCH(B311,Quaterly!$B$2:$B$63,0),4)</f>
        <v>4.3599999999999994</v>
      </c>
    </row>
    <row r="312" spans="1:14" x14ac:dyDescent="0.3">
      <c r="A312" s="23">
        <v>311</v>
      </c>
      <c r="B312" s="23" t="str">
        <f t="shared" si="12"/>
        <v>Q1-2011</v>
      </c>
      <c r="C312" s="24" t="str">
        <f t="shared" si="13"/>
        <v>Q1</v>
      </c>
      <c r="D312" s="23" t="str">
        <f t="shared" si="14"/>
        <v>3-2011</v>
      </c>
      <c r="E312" s="25">
        <v>40617</v>
      </c>
      <c r="F312" s="31">
        <f>INDEX(GoldPrice!$B$2:$F$4016,MATCH(E312,GoldPrice!$B$2:$B$4016,0),5)</f>
        <v>344761.67076167092</v>
      </c>
      <c r="G312" s="36">
        <f>INDEX(Daily!$B$2:$H$4016,MATCH(E312,Daily!$B$2:$B$4016,0),3)</f>
        <v>-3.9699999999999989</v>
      </c>
      <c r="H312" s="36">
        <f>INDEX(Daily!$B$2:$H$4016,MATCH(E312,Daily!$B$2:$B$4016,0),5)</f>
        <v>65</v>
      </c>
      <c r="I312" s="36">
        <f>INDEX(Daily!$B$2:$H$4016,MATCH(E312,Daily!$B$2:$B$4016,0),7)</f>
        <v>-11.159999999999968</v>
      </c>
      <c r="J312" s="39">
        <f>INDEX(Monthly!$B$2:$K$187,MATCH(D312,Monthly!$B$2:$B$187,0),3)</f>
        <v>2.6200000000000001E-2</v>
      </c>
      <c r="K312" s="39">
        <f>INDEX(Monthly!$B$2:$K$187,MATCH(D312,Monthly!$B$2:$B$187,0),5)</f>
        <v>4.2050000000000409</v>
      </c>
      <c r="L312" s="39">
        <f>INDEX(Monthly!$B$2:$K$187,MATCH(D312,Monthly!$B$2:$B$187,0),7)</f>
        <v>0</v>
      </c>
      <c r="M312" s="39">
        <f>INDEX(Monthly!$B$2:$K$187,MATCH(D312,Monthly!$B$2:$B$187,0),9)</f>
        <v>-8.4483437087930352E-3</v>
      </c>
      <c r="N312" s="42">
        <f>INDEX(Quaterly!$B$2:$E$63,MATCH(B312,Quaterly!$B$2:$B$63,0),4)</f>
        <v>4.3599999999999994</v>
      </c>
    </row>
    <row r="313" spans="1:14" x14ac:dyDescent="0.3">
      <c r="A313" s="23">
        <v>312</v>
      </c>
      <c r="B313" s="23" t="str">
        <f t="shared" si="12"/>
        <v>Q1-2011</v>
      </c>
      <c r="C313" s="24" t="str">
        <f t="shared" si="13"/>
        <v>Q1</v>
      </c>
      <c r="D313" s="23" t="str">
        <f t="shared" si="14"/>
        <v>3-2011</v>
      </c>
      <c r="E313" s="25">
        <v>40618</v>
      </c>
      <c r="F313" s="31">
        <f>INDEX(GoldPrice!$B$2:$F$4016,MATCH(E313,GoldPrice!$B$2:$B$4016,0),5)</f>
        <v>-248354.56435456499</v>
      </c>
      <c r="G313" s="36">
        <f>INDEX(Daily!$B$2:$H$4016,MATCH(E313,Daily!$B$2:$B$4016,0),3)</f>
        <v>0.75999999999999091</v>
      </c>
      <c r="H313" s="36">
        <f>INDEX(Daily!$B$2:$H$4016,MATCH(E313,Daily!$B$2:$B$4016,0),5)</f>
        <v>-5</v>
      </c>
      <c r="I313" s="36">
        <f>INDEX(Daily!$B$2:$H$4016,MATCH(E313,Daily!$B$2:$B$4016,0),7)</f>
        <v>-5.160000000000025</v>
      </c>
      <c r="J313" s="39">
        <f>INDEX(Monthly!$B$2:$K$187,MATCH(D313,Monthly!$B$2:$B$187,0),3)</f>
        <v>2.6200000000000001E-2</v>
      </c>
      <c r="K313" s="39">
        <f>INDEX(Monthly!$B$2:$K$187,MATCH(D313,Monthly!$B$2:$B$187,0),5)</f>
        <v>4.2050000000000409</v>
      </c>
      <c r="L313" s="39">
        <f>INDEX(Monthly!$B$2:$K$187,MATCH(D313,Monthly!$B$2:$B$187,0),7)</f>
        <v>0</v>
      </c>
      <c r="M313" s="39">
        <f>INDEX(Monthly!$B$2:$K$187,MATCH(D313,Monthly!$B$2:$B$187,0),9)</f>
        <v>-8.4483437087930352E-3</v>
      </c>
      <c r="N313" s="42">
        <f>INDEX(Quaterly!$B$2:$E$63,MATCH(B313,Quaterly!$B$2:$B$63,0),4)</f>
        <v>4.3599999999999994</v>
      </c>
    </row>
    <row r="314" spans="1:14" x14ac:dyDescent="0.3">
      <c r="A314" s="23">
        <v>313</v>
      </c>
      <c r="B314" s="23" t="str">
        <f t="shared" si="12"/>
        <v>Q1-2011</v>
      </c>
      <c r="C314" s="24" t="str">
        <f t="shared" si="13"/>
        <v>Q1</v>
      </c>
      <c r="D314" s="23" t="str">
        <f t="shared" si="14"/>
        <v>3-2011</v>
      </c>
      <c r="E314" s="25">
        <v>40619</v>
      </c>
      <c r="F314" s="31">
        <f>INDEX(GoldPrice!$B$2:$F$4016,MATCH(E314,GoldPrice!$B$2:$B$4016,0),5)</f>
        <v>-96161.406161405146</v>
      </c>
      <c r="G314" s="36">
        <f>INDEX(Daily!$B$2:$H$4016,MATCH(E314,Daily!$B$2:$B$4016,0),3)</f>
        <v>3.480000000000004</v>
      </c>
      <c r="H314" s="36">
        <f>INDEX(Daily!$B$2:$H$4016,MATCH(E314,Daily!$B$2:$B$4016,0),5)</f>
        <v>0</v>
      </c>
      <c r="I314" s="36">
        <f>INDEX(Daily!$B$2:$H$4016,MATCH(E314,Daily!$B$2:$B$4016,0),7)</f>
        <v>-3.0500000000000114</v>
      </c>
      <c r="J314" s="39">
        <f>INDEX(Monthly!$B$2:$K$187,MATCH(D314,Monthly!$B$2:$B$187,0),3)</f>
        <v>2.6200000000000001E-2</v>
      </c>
      <c r="K314" s="39">
        <f>INDEX(Monthly!$B$2:$K$187,MATCH(D314,Monthly!$B$2:$B$187,0),5)</f>
        <v>4.2050000000000409</v>
      </c>
      <c r="L314" s="39">
        <f>INDEX(Monthly!$B$2:$K$187,MATCH(D314,Monthly!$B$2:$B$187,0),7)</f>
        <v>0</v>
      </c>
      <c r="M314" s="39">
        <f>INDEX(Monthly!$B$2:$K$187,MATCH(D314,Monthly!$B$2:$B$187,0),9)</f>
        <v>-8.4483437087930352E-3</v>
      </c>
      <c r="N314" s="42">
        <f>INDEX(Quaterly!$B$2:$E$63,MATCH(B314,Quaterly!$B$2:$B$63,0),4)</f>
        <v>4.3599999999999994</v>
      </c>
    </row>
    <row r="315" spans="1:14" x14ac:dyDescent="0.3">
      <c r="A315" s="23">
        <v>314</v>
      </c>
      <c r="B315" s="23" t="str">
        <f t="shared" si="12"/>
        <v>Q1-2011</v>
      </c>
      <c r="C315" s="24" t="str">
        <f t="shared" si="13"/>
        <v>Q1</v>
      </c>
      <c r="D315" s="23" t="str">
        <f t="shared" si="14"/>
        <v>3-2011</v>
      </c>
      <c r="E315" s="25">
        <v>40620</v>
      </c>
      <c r="F315" s="31">
        <f>INDEX(GoldPrice!$B$2:$F$4016,MATCH(E315,GoldPrice!$B$2:$B$4016,0),5)</f>
        <v>-6960.8769608810544</v>
      </c>
      <c r="G315" s="36">
        <f>INDEX(Daily!$B$2:$H$4016,MATCH(E315,Daily!$B$2:$B$4016,0),3)</f>
        <v>-0.40999999999999659</v>
      </c>
      <c r="H315" s="36">
        <f>INDEX(Daily!$B$2:$H$4016,MATCH(E315,Daily!$B$2:$B$4016,0),5)</f>
        <v>-10</v>
      </c>
      <c r="I315" s="36">
        <f>INDEX(Daily!$B$2:$H$4016,MATCH(E315,Daily!$B$2:$B$4016,0),7)</f>
        <v>0.55000000000001137</v>
      </c>
      <c r="J315" s="39">
        <f>INDEX(Monthly!$B$2:$K$187,MATCH(D315,Monthly!$B$2:$B$187,0),3)</f>
        <v>2.6200000000000001E-2</v>
      </c>
      <c r="K315" s="39">
        <f>INDEX(Monthly!$B$2:$K$187,MATCH(D315,Monthly!$B$2:$B$187,0),5)</f>
        <v>4.2050000000000409</v>
      </c>
      <c r="L315" s="39">
        <f>INDEX(Monthly!$B$2:$K$187,MATCH(D315,Monthly!$B$2:$B$187,0),7)</f>
        <v>0</v>
      </c>
      <c r="M315" s="39">
        <f>INDEX(Monthly!$B$2:$K$187,MATCH(D315,Monthly!$B$2:$B$187,0),9)</f>
        <v>-8.4483437087930352E-3</v>
      </c>
      <c r="N315" s="42">
        <f>INDEX(Quaterly!$B$2:$E$63,MATCH(B315,Quaterly!$B$2:$B$63,0),4)</f>
        <v>4.3599999999999994</v>
      </c>
    </row>
    <row r="316" spans="1:14" x14ac:dyDescent="0.3">
      <c r="A316" s="23">
        <v>315</v>
      </c>
      <c r="B316" s="23" t="str">
        <f t="shared" si="12"/>
        <v>Q1-2011</v>
      </c>
      <c r="C316" s="24" t="str">
        <f t="shared" si="13"/>
        <v>Q1</v>
      </c>
      <c r="D316" s="23" t="str">
        <f t="shared" si="14"/>
        <v>3-2011</v>
      </c>
      <c r="E316" s="25">
        <v>40623</v>
      </c>
      <c r="F316" s="31">
        <f>INDEX(GoldPrice!$B$2:$F$4016,MATCH(E316,GoldPrice!$B$2:$B$4016,0),5)</f>
        <v>-143919.1079191044</v>
      </c>
      <c r="G316" s="36">
        <f>INDEX(Daily!$B$2:$H$4016,MATCH(E316,Daily!$B$2:$B$4016,0),3)</f>
        <v>1.2999999999999972</v>
      </c>
      <c r="H316" s="36">
        <f>INDEX(Daily!$B$2:$H$4016,MATCH(E316,Daily!$B$2:$B$4016,0),5)</f>
        <v>20</v>
      </c>
      <c r="I316" s="36">
        <f>INDEX(Daily!$B$2:$H$4016,MATCH(E316,Daily!$B$2:$B$4016,0),7)</f>
        <v>7.1700000000000159</v>
      </c>
      <c r="J316" s="39">
        <f>INDEX(Monthly!$B$2:$K$187,MATCH(D316,Monthly!$B$2:$B$187,0),3)</f>
        <v>2.6200000000000001E-2</v>
      </c>
      <c r="K316" s="39">
        <f>INDEX(Monthly!$B$2:$K$187,MATCH(D316,Monthly!$B$2:$B$187,0),5)</f>
        <v>4.2050000000000409</v>
      </c>
      <c r="L316" s="39">
        <f>INDEX(Monthly!$B$2:$K$187,MATCH(D316,Monthly!$B$2:$B$187,0),7)</f>
        <v>0</v>
      </c>
      <c r="M316" s="39">
        <f>INDEX(Monthly!$B$2:$K$187,MATCH(D316,Monthly!$B$2:$B$187,0),9)</f>
        <v>-8.4483437087930352E-3</v>
      </c>
      <c r="N316" s="42">
        <f>INDEX(Quaterly!$B$2:$E$63,MATCH(B316,Quaterly!$B$2:$B$63,0),4)</f>
        <v>4.3599999999999994</v>
      </c>
    </row>
    <row r="317" spans="1:14" x14ac:dyDescent="0.3">
      <c r="A317" s="23">
        <v>316</v>
      </c>
      <c r="B317" s="23" t="str">
        <f t="shared" si="12"/>
        <v>Q1-2011</v>
      </c>
      <c r="C317" s="24" t="str">
        <f t="shared" si="13"/>
        <v>Q1</v>
      </c>
      <c r="D317" s="23" t="str">
        <f t="shared" si="14"/>
        <v>3-2011</v>
      </c>
      <c r="E317" s="25">
        <v>40624</v>
      </c>
      <c r="F317" s="31">
        <f>INDEX(GoldPrice!$B$2:$F$4016,MATCH(E317,GoldPrice!$B$2:$B$4016,0),5)</f>
        <v>-47343.413343414664</v>
      </c>
      <c r="G317" s="36">
        <f>INDEX(Daily!$B$2:$H$4016,MATCH(E317,Daily!$B$2:$B$4016,0),3)</f>
        <v>2.1700000000000017</v>
      </c>
      <c r="H317" s="36">
        <f>INDEX(Daily!$B$2:$H$4016,MATCH(E317,Daily!$B$2:$B$4016,0),5)</f>
        <v>-40</v>
      </c>
      <c r="I317" s="36">
        <f>INDEX(Daily!$B$2:$H$4016,MATCH(E317,Daily!$B$2:$B$4016,0),7)</f>
        <v>-3.4499999999999886</v>
      </c>
      <c r="J317" s="39">
        <f>INDEX(Monthly!$B$2:$K$187,MATCH(D317,Monthly!$B$2:$B$187,0),3)</f>
        <v>2.6200000000000001E-2</v>
      </c>
      <c r="K317" s="39">
        <f>INDEX(Monthly!$B$2:$K$187,MATCH(D317,Monthly!$B$2:$B$187,0),5)</f>
        <v>4.2050000000000409</v>
      </c>
      <c r="L317" s="39">
        <f>INDEX(Monthly!$B$2:$K$187,MATCH(D317,Monthly!$B$2:$B$187,0),7)</f>
        <v>0</v>
      </c>
      <c r="M317" s="39">
        <f>INDEX(Monthly!$B$2:$K$187,MATCH(D317,Monthly!$B$2:$B$187,0),9)</f>
        <v>-8.4483437087930352E-3</v>
      </c>
      <c r="N317" s="42">
        <f>INDEX(Quaterly!$B$2:$E$63,MATCH(B317,Quaterly!$B$2:$B$63,0),4)</f>
        <v>4.3599999999999994</v>
      </c>
    </row>
    <row r="318" spans="1:14" x14ac:dyDescent="0.3">
      <c r="A318" s="23">
        <v>317</v>
      </c>
      <c r="B318" s="23" t="str">
        <f t="shared" si="12"/>
        <v>Q1-2011</v>
      </c>
      <c r="C318" s="24" t="str">
        <f t="shared" si="13"/>
        <v>Q1</v>
      </c>
      <c r="D318" s="23" t="str">
        <f t="shared" si="14"/>
        <v>3-2011</v>
      </c>
      <c r="E318" s="25">
        <v>40625</v>
      </c>
      <c r="F318" s="31">
        <f>INDEX(GoldPrice!$B$2:$F$4016,MATCH(E318,GoldPrice!$B$2:$B$4016,0),5)</f>
        <v>-298997.16499716789</v>
      </c>
      <c r="G318" s="36">
        <f>INDEX(Daily!$B$2:$H$4016,MATCH(E318,Daily!$B$2:$B$4016,0),3)</f>
        <v>0.67999999999999261</v>
      </c>
      <c r="H318" s="36">
        <f>INDEX(Daily!$B$2:$H$4016,MATCH(E318,Daily!$B$2:$B$4016,0),5)</f>
        <v>60</v>
      </c>
      <c r="I318" s="36">
        <f>INDEX(Daily!$B$2:$H$4016,MATCH(E318,Daily!$B$2:$B$4016,0),7)</f>
        <v>2.839999999999975</v>
      </c>
      <c r="J318" s="39">
        <f>INDEX(Monthly!$B$2:$K$187,MATCH(D318,Monthly!$B$2:$B$187,0),3)</f>
        <v>2.6200000000000001E-2</v>
      </c>
      <c r="K318" s="39">
        <f>INDEX(Monthly!$B$2:$K$187,MATCH(D318,Monthly!$B$2:$B$187,0),5)</f>
        <v>4.2050000000000409</v>
      </c>
      <c r="L318" s="39">
        <f>INDEX(Monthly!$B$2:$K$187,MATCH(D318,Monthly!$B$2:$B$187,0),7)</f>
        <v>0</v>
      </c>
      <c r="M318" s="39">
        <f>INDEX(Monthly!$B$2:$K$187,MATCH(D318,Monthly!$B$2:$B$187,0),9)</f>
        <v>-8.4483437087930352E-3</v>
      </c>
      <c r="N318" s="42">
        <f>INDEX(Quaterly!$B$2:$E$63,MATCH(B318,Quaterly!$B$2:$B$63,0),4)</f>
        <v>4.3599999999999994</v>
      </c>
    </row>
    <row r="319" spans="1:14" x14ac:dyDescent="0.3">
      <c r="A319" s="23">
        <v>318</v>
      </c>
      <c r="B319" s="23" t="str">
        <f t="shared" si="12"/>
        <v>Q1-2011</v>
      </c>
      <c r="C319" s="24" t="str">
        <f t="shared" si="13"/>
        <v>Q1</v>
      </c>
      <c r="D319" s="23" t="str">
        <f t="shared" si="14"/>
        <v>3-2011</v>
      </c>
      <c r="E319" s="25">
        <v>40626</v>
      </c>
      <c r="F319" s="31">
        <f>INDEX(GoldPrice!$B$2:$F$4016,MATCH(E319,GoldPrice!$B$2:$B$4016,0),5)</f>
        <v>44381.402381405234</v>
      </c>
      <c r="G319" s="36">
        <f>INDEX(Daily!$B$2:$H$4016,MATCH(E319,Daily!$B$2:$B$4016,0),3)</f>
        <v>-0.16999999999998749</v>
      </c>
      <c r="H319" s="36">
        <f>INDEX(Daily!$B$2:$H$4016,MATCH(E319,Daily!$B$2:$B$4016,0),5)</f>
        <v>-5</v>
      </c>
      <c r="I319" s="36">
        <f>INDEX(Daily!$B$2:$H$4016,MATCH(E319,Daily!$B$2:$B$4016,0),7)</f>
        <v>-6.3199999999999932</v>
      </c>
      <c r="J319" s="39">
        <f>INDEX(Monthly!$B$2:$K$187,MATCH(D319,Monthly!$B$2:$B$187,0),3)</f>
        <v>2.6200000000000001E-2</v>
      </c>
      <c r="K319" s="39">
        <f>INDEX(Monthly!$B$2:$K$187,MATCH(D319,Monthly!$B$2:$B$187,0),5)</f>
        <v>4.2050000000000409</v>
      </c>
      <c r="L319" s="39">
        <f>INDEX(Monthly!$B$2:$K$187,MATCH(D319,Monthly!$B$2:$B$187,0),7)</f>
        <v>0</v>
      </c>
      <c r="M319" s="39">
        <f>INDEX(Monthly!$B$2:$K$187,MATCH(D319,Monthly!$B$2:$B$187,0),9)</f>
        <v>-8.4483437087930352E-3</v>
      </c>
      <c r="N319" s="42">
        <f>INDEX(Quaterly!$B$2:$E$63,MATCH(B319,Quaterly!$B$2:$B$63,0),4)</f>
        <v>4.3599999999999994</v>
      </c>
    </row>
    <row r="320" spans="1:14" x14ac:dyDescent="0.3">
      <c r="A320" s="23">
        <v>319</v>
      </c>
      <c r="B320" s="23" t="str">
        <f t="shared" si="12"/>
        <v>Q1-2011</v>
      </c>
      <c r="C320" s="24" t="str">
        <f t="shared" si="13"/>
        <v>Q1</v>
      </c>
      <c r="D320" s="23" t="str">
        <f t="shared" si="14"/>
        <v>3-2011</v>
      </c>
      <c r="E320" s="25">
        <v>40627</v>
      </c>
      <c r="F320" s="31">
        <f>INDEX(GoldPrice!$B$2:$F$4016,MATCH(E320,GoldPrice!$B$2:$B$4016,0),5)</f>
        <v>114318.27631827816</v>
      </c>
      <c r="G320" s="36">
        <f>INDEX(Daily!$B$2:$H$4016,MATCH(E320,Daily!$B$2:$B$4016,0),3)</f>
        <v>-0.15000000000000568</v>
      </c>
      <c r="H320" s="36">
        <f>INDEX(Daily!$B$2:$H$4016,MATCH(E320,Daily!$B$2:$B$4016,0),5)</f>
        <v>-25</v>
      </c>
      <c r="I320" s="36">
        <f>INDEX(Daily!$B$2:$H$4016,MATCH(E320,Daily!$B$2:$B$4016,0),7)</f>
        <v>-3.5799999999999841</v>
      </c>
      <c r="J320" s="39">
        <f>INDEX(Monthly!$B$2:$K$187,MATCH(D320,Monthly!$B$2:$B$187,0),3)</f>
        <v>2.6200000000000001E-2</v>
      </c>
      <c r="K320" s="39">
        <f>INDEX(Monthly!$B$2:$K$187,MATCH(D320,Monthly!$B$2:$B$187,0),5)</f>
        <v>4.2050000000000409</v>
      </c>
      <c r="L320" s="39">
        <f>INDEX(Monthly!$B$2:$K$187,MATCH(D320,Monthly!$B$2:$B$187,0),7)</f>
        <v>0</v>
      </c>
      <c r="M320" s="39">
        <f>INDEX(Monthly!$B$2:$K$187,MATCH(D320,Monthly!$B$2:$B$187,0),9)</f>
        <v>-8.4483437087930352E-3</v>
      </c>
      <c r="N320" s="42">
        <f>INDEX(Quaterly!$B$2:$E$63,MATCH(B320,Quaterly!$B$2:$B$63,0),4)</f>
        <v>4.3599999999999994</v>
      </c>
    </row>
    <row r="321" spans="1:14" x14ac:dyDescent="0.3">
      <c r="A321" s="23">
        <v>320</v>
      </c>
      <c r="B321" s="23" t="str">
        <f t="shared" si="12"/>
        <v>Q1-2011</v>
      </c>
      <c r="C321" s="24" t="str">
        <f t="shared" si="13"/>
        <v>Q1</v>
      </c>
      <c r="D321" s="23" t="str">
        <f t="shared" si="14"/>
        <v>3-2011</v>
      </c>
      <c r="E321" s="25">
        <v>40630</v>
      </c>
      <c r="F321" s="31">
        <f>INDEX(GoldPrice!$B$2:$F$4016,MATCH(E321,GoldPrice!$B$2:$B$4016,0),5)</f>
        <v>-192848.98884899169</v>
      </c>
      <c r="G321" s="36">
        <f>INDEX(Daily!$B$2:$H$4016,MATCH(E321,Daily!$B$2:$B$4016,0),3)</f>
        <v>-1.3499999999999943</v>
      </c>
      <c r="H321" s="36">
        <f>INDEX(Daily!$B$2:$H$4016,MATCH(E321,Daily!$B$2:$B$4016,0),5)</f>
        <v>30</v>
      </c>
      <c r="I321" s="36">
        <f>INDEX(Daily!$B$2:$H$4016,MATCH(E321,Daily!$B$2:$B$4016,0),7)</f>
        <v>1.7799999999999727</v>
      </c>
      <c r="J321" s="39">
        <f>INDEX(Monthly!$B$2:$K$187,MATCH(D321,Monthly!$B$2:$B$187,0),3)</f>
        <v>2.6200000000000001E-2</v>
      </c>
      <c r="K321" s="39">
        <f>INDEX(Monthly!$B$2:$K$187,MATCH(D321,Monthly!$B$2:$B$187,0),5)</f>
        <v>4.2050000000000409</v>
      </c>
      <c r="L321" s="39">
        <f>INDEX(Monthly!$B$2:$K$187,MATCH(D321,Monthly!$B$2:$B$187,0),7)</f>
        <v>0</v>
      </c>
      <c r="M321" s="39">
        <f>INDEX(Monthly!$B$2:$K$187,MATCH(D321,Monthly!$B$2:$B$187,0),9)</f>
        <v>-8.4483437087930352E-3</v>
      </c>
      <c r="N321" s="42">
        <f>INDEX(Quaterly!$B$2:$E$63,MATCH(B321,Quaterly!$B$2:$B$63,0),4)</f>
        <v>4.3599999999999994</v>
      </c>
    </row>
    <row r="322" spans="1:14" x14ac:dyDescent="0.3">
      <c r="A322" s="23">
        <v>321</v>
      </c>
      <c r="B322" s="23" t="str">
        <f t="shared" si="12"/>
        <v>Q1-2011</v>
      </c>
      <c r="C322" s="24" t="str">
        <f t="shared" si="13"/>
        <v>Q1</v>
      </c>
      <c r="D322" s="23" t="str">
        <f t="shared" si="14"/>
        <v>3-2011</v>
      </c>
      <c r="E322" s="25">
        <v>40631</v>
      </c>
      <c r="F322" s="31">
        <f>INDEX(GoldPrice!$B$2:$F$4016,MATCH(E322,GoldPrice!$B$2:$B$4016,0),5)</f>
        <v>-133224.72122472152</v>
      </c>
      <c r="G322" s="36">
        <f>INDEX(Daily!$B$2:$H$4016,MATCH(E322,Daily!$B$2:$B$4016,0),3)</f>
        <v>0.79999999999999716</v>
      </c>
      <c r="H322" s="36">
        <f>INDEX(Daily!$B$2:$H$4016,MATCH(E322,Daily!$B$2:$B$4016,0),5)</f>
        <v>-25</v>
      </c>
      <c r="I322" s="36">
        <f>INDEX(Daily!$B$2:$H$4016,MATCH(E322,Daily!$B$2:$B$4016,0),7)</f>
        <v>-1.6399999999999864</v>
      </c>
      <c r="J322" s="39">
        <f>INDEX(Monthly!$B$2:$K$187,MATCH(D322,Monthly!$B$2:$B$187,0),3)</f>
        <v>2.6200000000000001E-2</v>
      </c>
      <c r="K322" s="39">
        <f>INDEX(Monthly!$B$2:$K$187,MATCH(D322,Monthly!$B$2:$B$187,0),5)</f>
        <v>4.2050000000000409</v>
      </c>
      <c r="L322" s="39">
        <f>INDEX(Monthly!$B$2:$K$187,MATCH(D322,Monthly!$B$2:$B$187,0),7)</f>
        <v>0</v>
      </c>
      <c r="M322" s="39">
        <f>INDEX(Monthly!$B$2:$K$187,MATCH(D322,Monthly!$B$2:$B$187,0),9)</f>
        <v>-8.4483437087930352E-3</v>
      </c>
      <c r="N322" s="42">
        <f>INDEX(Quaterly!$B$2:$E$63,MATCH(B322,Quaterly!$B$2:$B$63,0),4)</f>
        <v>4.3599999999999994</v>
      </c>
    </row>
    <row r="323" spans="1:14" x14ac:dyDescent="0.3">
      <c r="A323" s="23">
        <v>322</v>
      </c>
      <c r="B323" s="23" t="str">
        <f t="shared" ref="B323:B386" si="15">C323&amp;"-"&amp;YEAR(E323)</f>
        <v>Q1-2011</v>
      </c>
      <c r="C323" s="24" t="str">
        <f t="shared" ref="C323:C386" si="16">IF(MONTH(E323)&lt;=3,"Q1",IF(MONTH(E323)&lt;=6,"Q2",IF(MONTH(E323)&lt;=9,"Q3","Q4")))</f>
        <v>Q1</v>
      </c>
      <c r="D323" s="23" t="str">
        <f t="shared" ref="D323:D386" si="17">MONTH(E323)&amp;"-"&amp;YEAR(E323)</f>
        <v>3-2011</v>
      </c>
      <c r="E323" s="25">
        <v>40632</v>
      </c>
      <c r="F323" s="31">
        <f>INDEX(GoldPrice!$B$2:$F$4016,MATCH(E323,GoldPrice!$B$2:$B$4016,0),5)</f>
        <v>-45328.671328671277</v>
      </c>
      <c r="G323" s="36">
        <f>INDEX(Daily!$B$2:$H$4016,MATCH(E323,Daily!$B$2:$B$4016,0),3)</f>
        <v>-0.54000000000000625</v>
      </c>
      <c r="H323" s="36">
        <f>INDEX(Daily!$B$2:$H$4016,MATCH(E323,Daily!$B$2:$B$4016,0),5)</f>
        <v>30</v>
      </c>
      <c r="I323" s="36">
        <f>INDEX(Daily!$B$2:$H$4016,MATCH(E323,Daily!$B$2:$B$4016,0),7)</f>
        <v>2.160000000000025</v>
      </c>
      <c r="J323" s="39">
        <f>INDEX(Monthly!$B$2:$K$187,MATCH(D323,Monthly!$B$2:$B$187,0),3)</f>
        <v>2.6200000000000001E-2</v>
      </c>
      <c r="K323" s="39">
        <f>INDEX(Monthly!$B$2:$K$187,MATCH(D323,Monthly!$B$2:$B$187,0),5)</f>
        <v>4.2050000000000409</v>
      </c>
      <c r="L323" s="39">
        <f>INDEX(Monthly!$B$2:$K$187,MATCH(D323,Monthly!$B$2:$B$187,0),7)</f>
        <v>0</v>
      </c>
      <c r="M323" s="39">
        <f>INDEX(Monthly!$B$2:$K$187,MATCH(D323,Monthly!$B$2:$B$187,0),9)</f>
        <v>-8.4483437087930352E-3</v>
      </c>
      <c r="N323" s="42">
        <f>INDEX(Quaterly!$B$2:$E$63,MATCH(B323,Quaterly!$B$2:$B$63,0),4)</f>
        <v>4.3599999999999994</v>
      </c>
    </row>
    <row r="324" spans="1:14" x14ac:dyDescent="0.3">
      <c r="A324" s="23">
        <v>323</v>
      </c>
      <c r="B324" s="23" t="str">
        <f t="shared" si="15"/>
        <v>Q1-2011</v>
      </c>
      <c r="C324" s="24" t="str">
        <f t="shared" si="16"/>
        <v>Q1</v>
      </c>
      <c r="D324" s="23" t="str">
        <f t="shared" si="17"/>
        <v>3-2011</v>
      </c>
      <c r="E324" s="25">
        <v>40633</v>
      </c>
      <c r="F324" s="31">
        <f>INDEX(GoldPrice!$B$2:$F$4016,MATCH(E324,GoldPrice!$B$2:$B$4016,0),5)</f>
        <v>87787.941787939519</v>
      </c>
      <c r="G324" s="36">
        <f>INDEX(Daily!$B$2:$H$4016,MATCH(E324,Daily!$B$2:$B$4016,0),3)</f>
        <v>2.3900000000000006</v>
      </c>
      <c r="H324" s="36">
        <f>INDEX(Daily!$B$2:$H$4016,MATCH(E324,Daily!$B$2:$B$4016,0),5)</f>
        <v>-15</v>
      </c>
      <c r="I324" s="36">
        <f>INDEX(Daily!$B$2:$H$4016,MATCH(E324,Daily!$B$2:$B$4016,0),7)</f>
        <v>1.089999999999975</v>
      </c>
      <c r="J324" s="39">
        <f>INDEX(Monthly!$B$2:$K$187,MATCH(D324,Monthly!$B$2:$B$187,0),3)</f>
        <v>2.6200000000000001E-2</v>
      </c>
      <c r="K324" s="39">
        <f>INDEX(Monthly!$B$2:$K$187,MATCH(D324,Monthly!$B$2:$B$187,0),5)</f>
        <v>4.2050000000000409</v>
      </c>
      <c r="L324" s="39">
        <f>INDEX(Monthly!$B$2:$K$187,MATCH(D324,Monthly!$B$2:$B$187,0),7)</f>
        <v>0</v>
      </c>
      <c r="M324" s="39">
        <f>INDEX(Monthly!$B$2:$K$187,MATCH(D324,Monthly!$B$2:$B$187,0),9)</f>
        <v>-8.4483437087930352E-3</v>
      </c>
      <c r="N324" s="42">
        <f>INDEX(Quaterly!$B$2:$E$63,MATCH(B324,Quaterly!$B$2:$B$63,0),4)</f>
        <v>4.3599999999999994</v>
      </c>
    </row>
    <row r="325" spans="1:14" x14ac:dyDescent="0.3">
      <c r="A325" s="23">
        <v>324</v>
      </c>
      <c r="B325" s="23" t="str">
        <f t="shared" si="15"/>
        <v>Q2-2011</v>
      </c>
      <c r="C325" s="24" t="str">
        <f t="shared" si="16"/>
        <v>Q2</v>
      </c>
      <c r="D325" s="23" t="str">
        <f t="shared" si="17"/>
        <v>4-2011</v>
      </c>
      <c r="E325" s="25">
        <v>40634</v>
      </c>
      <c r="F325" s="31">
        <f>INDEX(GoldPrice!$B$2:$F$4016,MATCH(E325,GoldPrice!$B$2:$B$4016,0),5)</f>
        <v>188091.85409186035</v>
      </c>
      <c r="G325" s="36">
        <f>INDEX(Daily!$B$2:$H$4016,MATCH(E325,Daily!$B$2:$B$4016,0),3)</f>
        <v>1.3599999999999994</v>
      </c>
      <c r="H325" s="36">
        <f>INDEX(Daily!$B$2:$H$4016,MATCH(E325,Daily!$B$2:$B$4016,0),5)</f>
        <v>30</v>
      </c>
      <c r="I325" s="36">
        <f>INDEX(Daily!$B$2:$H$4016,MATCH(E325,Daily!$B$2:$B$4016,0),7)</f>
        <v>-1.9599999999999795</v>
      </c>
      <c r="J325" s="39">
        <f>INDEX(Monthly!$B$2:$K$187,MATCH(D325,Monthly!$B$2:$B$187,0),3)</f>
        <v>4.1000000000000009E-2</v>
      </c>
      <c r="K325" s="39">
        <f>INDEX(Monthly!$B$2:$K$187,MATCH(D325,Monthly!$B$2:$B$187,0),5)</f>
        <v>36.087999999999965</v>
      </c>
      <c r="L325" s="39">
        <f>INDEX(Monthly!$B$2:$K$187,MATCH(D325,Monthly!$B$2:$B$187,0),7)</f>
        <v>0</v>
      </c>
      <c r="M325" s="39">
        <f>INDEX(Monthly!$B$2:$K$187,MATCH(D325,Monthly!$B$2:$B$187,0),9)</f>
        <v>-4.3413382012519146E-3</v>
      </c>
      <c r="N325" s="42">
        <f>INDEX(Quaterly!$B$2:$E$63,MATCH(B325,Quaterly!$B$2:$B$63,0),4)</f>
        <v>3.3200000000000003</v>
      </c>
    </row>
    <row r="326" spans="1:14" x14ac:dyDescent="0.3">
      <c r="A326" s="23">
        <v>325</v>
      </c>
      <c r="B326" s="23" t="str">
        <f t="shared" si="15"/>
        <v>Q2-2011</v>
      </c>
      <c r="C326" s="24" t="str">
        <f t="shared" si="16"/>
        <v>Q2</v>
      </c>
      <c r="D326" s="23" t="str">
        <f t="shared" si="17"/>
        <v>4-2011</v>
      </c>
      <c r="E326" s="25">
        <v>40637</v>
      </c>
      <c r="F326" s="31">
        <f>INDEX(GoldPrice!$B$2:$F$4016,MATCH(E326,GoldPrice!$B$2:$B$4016,0),5)</f>
        <v>-198193.15819315985</v>
      </c>
      <c r="G326" s="36">
        <f>INDEX(Daily!$B$2:$H$4016,MATCH(E326,Daily!$B$2:$B$4016,0),3)</f>
        <v>0.59000000000000341</v>
      </c>
      <c r="H326" s="36">
        <f>INDEX(Daily!$B$2:$H$4016,MATCH(E326,Daily!$B$2:$B$4016,0),5)</f>
        <v>-80</v>
      </c>
      <c r="I326" s="36">
        <f>INDEX(Daily!$B$2:$H$4016,MATCH(E326,Daily!$B$2:$B$4016,0),7)</f>
        <v>-1.9200000000000159</v>
      </c>
      <c r="J326" s="39">
        <f>INDEX(Monthly!$B$2:$K$187,MATCH(D326,Monthly!$B$2:$B$187,0),3)</f>
        <v>4.1000000000000009E-2</v>
      </c>
      <c r="K326" s="39">
        <f>INDEX(Monthly!$B$2:$K$187,MATCH(D326,Monthly!$B$2:$B$187,0),5)</f>
        <v>36.087999999999965</v>
      </c>
      <c r="L326" s="39">
        <f>INDEX(Monthly!$B$2:$K$187,MATCH(D326,Monthly!$B$2:$B$187,0),7)</f>
        <v>0</v>
      </c>
      <c r="M326" s="39">
        <f>INDEX(Monthly!$B$2:$K$187,MATCH(D326,Monthly!$B$2:$B$187,0),9)</f>
        <v>-4.3413382012519146E-3</v>
      </c>
      <c r="N326" s="42">
        <f>INDEX(Quaterly!$B$2:$E$63,MATCH(B326,Quaterly!$B$2:$B$63,0),4)</f>
        <v>3.3200000000000003</v>
      </c>
    </row>
    <row r="327" spans="1:14" x14ac:dyDescent="0.3">
      <c r="A327" s="23">
        <v>326</v>
      </c>
      <c r="B327" s="23" t="str">
        <f t="shared" si="15"/>
        <v>Q2-2011</v>
      </c>
      <c r="C327" s="24" t="str">
        <f t="shared" si="16"/>
        <v>Q2</v>
      </c>
      <c r="D327" s="23" t="str">
        <f t="shared" si="17"/>
        <v>4-2011</v>
      </c>
      <c r="E327" s="25">
        <v>40638</v>
      </c>
      <c r="F327" s="31">
        <f>INDEX(GoldPrice!$B$2:$F$4016,MATCH(E327,GoldPrice!$B$2:$B$4016,0),5)</f>
        <v>-358650.91665091738</v>
      </c>
      <c r="G327" s="36">
        <f>INDEX(Daily!$B$2:$H$4016,MATCH(E327,Daily!$B$2:$B$4016,0),3)</f>
        <v>-0.32000000000000739</v>
      </c>
      <c r="H327" s="36">
        <f>INDEX(Daily!$B$2:$H$4016,MATCH(E327,Daily!$B$2:$B$4016,0),5)</f>
        <v>0</v>
      </c>
      <c r="I327" s="36">
        <f>INDEX(Daily!$B$2:$H$4016,MATCH(E327,Daily!$B$2:$B$4016,0),7)</f>
        <v>-5.0000000000011369E-2</v>
      </c>
      <c r="J327" s="39">
        <f>INDEX(Monthly!$B$2:$K$187,MATCH(D327,Monthly!$B$2:$B$187,0),3)</f>
        <v>4.1000000000000009E-2</v>
      </c>
      <c r="K327" s="39">
        <f>INDEX(Monthly!$B$2:$K$187,MATCH(D327,Monthly!$B$2:$B$187,0),5)</f>
        <v>36.087999999999965</v>
      </c>
      <c r="L327" s="39">
        <f>INDEX(Monthly!$B$2:$K$187,MATCH(D327,Monthly!$B$2:$B$187,0),7)</f>
        <v>0</v>
      </c>
      <c r="M327" s="39">
        <f>INDEX(Monthly!$B$2:$K$187,MATCH(D327,Monthly!$B$2:$B$187,0),9)</f>
        <v>-4.3413382012519146E-3</v>
      </c>
      <c r="N327" s="42">
        <f>INDEX(Quaterly!$B$2:$E$63,MATCH(B327,Quaterly!$B$2:$B$63,0),4)</f>
        <v>3.3200000000000003</v>
      </c>
    </row>
    <row r="328" spans="1:14" x14ac:dyDescent="0.3">
      <c r="A328" s="23">
        <v>327</v>
      </c>
      <c r="B328" s="23" t="str">
        <f t="shared" si="15"/>
        <v>Q2-2011</v>
      </c>
      <c r="C328" s="24" t="str">
        <f t="shared" si="16"/>
        <v>Q2</v>
      </c>
      <c r="D328" s="23" t="str">
        <f t="shared" si="17"/>
        <v>4-2011</v>
      </c>
      <c r="E328" s="25">
        <v>40639</v>
      </c>
      <c r="F328" s="31">
        <f>INDEX(GoldPrice!$B$2:$F$4016,MATCH(E328,GoldPrice!$B$2:$B$4016,0),5)</f>
        <v>56478.548478547484</v>
      </c>
      <c r="G328" s="36">
        <f>INDEX(Daily!$B$2:$H$4016,MATCH(E328,Daily!$B$2:$B$4016,0),3)</f>
        <v>0.56000000000000227</v>
      </c>
      <c r="H328" s="36">
        <f>INDEX(Daily!$B$2:$H$4016,MATCH(E328,Daily!$B$2:$B$4016,0),5)</f>
        <v>55</v>
      </c>
      <c r="I328" s="36">
        <f>INDEX(Daily!$B$2:$H$4016,MATCH(E328,Daily!$B$2:$B$4016,0),7)</f>
        <v>7.7400000000000091</v>
      </c>
      <c r="J328" s="39">
        <f>INDEX(Monthly!$B$2:$K$187,MATCH(D328,Monthly!$B$2:$B$187,0),3)</f>
        <v>4.1000000000000009E-2</v>
      </c>
      <c r="K328" s="39">
        <f>INDEX(Monthly!$B$2:$K$187,MATCH(D328,Monthly!$B$2:$B$187,0),5)</f>
        <v>36.087999999999965</v>
      </c>
      <c r="L328" s="39">
        <f>INDEX(Monthly!$B$2:$K$187,MATCH(D328,Monthly!$B$2:$B$187,0),7)</f>
        <v>0</v>
      </c>
      <c r="M328" s="39">
        <f>INDEX(Monthly!$B$2:$K$187,MATCH(D328,Monthly!$B$2:$B$187,0),9)</f>
        <v>-4.3413382012519146E-3</v>
      </c>
      <c r="N328" s="42">
        <f>INDEX(Quaterly!$B$2:$E$63,MATCH(B328,Quaterly!$B$2:$B$63,0),4)</f>
        <v>3.3200000000000003</v>
      </c>
    </row>
    <row r="329" spans="1:14" x14ac:dyDescent="0.3">
      <c r="A329" s="23">
        <v>328</v>
      </c>
      <c r="B329" s="23" t="str">
        <f t="shared" si="15"/>
        <v>Q2-2011</v>
      </c>
      <c r="C329" s="24" t="str">
        <f t="shared" si="16"/>
        <v>Q2</v>
      </c>
      <c r="D329" s="23" t="str">
        <f t="shared" si="17"/>
        <v>4-2011</v>
      </c>
      <c r="E329" s="25">
        <v>40640</v>
      </c>
      <c r="F329" s="31">
        <f>INDEX(GoldPrice!$B$2:$F$4016,MATCH(E329,GoldPrice!$B$2:$B$4016,0),5)</f>
        <v>1855.6038556061685</v>
      </c>
      <c r="G329" s="36">
        <f>INDEX(Daily!$B$2:$H$4016,MATCH(E329,Daily!$B$2:$B$4016,0),3)</f>
        <v>1.4399999999999977</v>
      </c>
      <c r="H329" s="36">
        <f>INDEX(Daily!$B$2:$H$4016,MATCH(E329,Daily!$B$2:$B$4016,0),5)</f>
        <v>5</v>
      </c>
      <c r="I329" s="36">
        <f>INDEX(Daily!$B$2:$H$4016,MATCH(E329,Daily!$B$2:$B$4016,0),7)</f>
        <v>-1.4499999999999886</v>
      </c>
      <c r="J329" s="39">
        <f>INDEX(Monthly!$B$2:$K$187,MATCH(D329,Monthly!$B$2:$B$187,0),3)</f>
        <v>4.1000000000000009E-2</v>
      </c>
      <c r="K329" s="39">
        <f>INDEX(Monthly!$B$2:$K$187,MATCH(D329,Monthly!$B$2:$B$187,0),5)</f>
        <v>36.087999999999965</v>
      </c>
      <c r="L329" s="39">
        <f>INDEX(Monthly!$B$2:$K$187,MATCH(D329,Monthly!$B$2:$B$187,0),7)</f>
        <v>0</v>
      </c>
      <c r="M329" s="39">
        <f>INDEX(Monthly!$B$2:$K$187,MATCH(D329,Monthly!$B$2:$B$187,0),9)</f>
        <v>-4.3413382012519146E-3</v>
      </c>
      <c r="N329" s="42">
        <f>INDEX(Quaterly!$B$2:$E$63,MATCH(B329,Quaterly!$B$2:$B$63,0),4)</f>
        <v>3.3200000000000003</v>
      </c>
    </row>
    <row r="330" spans="1:14" x14ac:dyDescent="0.3">
      <c r="A330" s="23">
        <v>329</v>
      </c>
      <c r="B330" s="23" t="str">
        <f t="shared" si="15"/>
        <v>Q2-2011</v>
      </c>
      <c r="C330" s="24" t="str">
        <f t="shared" si="16"/>
        <v>Q2</v>
      </c>
      <c r="D330" s="23" t="str">
        <f t="shared" si="17"/>
        <v>4-2011</v>
      </c>
      <c r="E330" s="25">
        <v>40641</v>
      </c>
      <c r="F330" s="31">
        <f>INDEX(GoldPrice!$B$2:$F$4016,MATCH(E330,GoldPrice!$B$2:$B$4016,0),5)</f>
        <v>124936.6849366799</v>
      </c>
      <c r="G330" s="36">
        <f>INDEX(Daily!$B$2:$H$4016,MATCH(E330,Daily!$B$2:$B$4016,0),3)</f>
        <v>2.4500000000000028</v>
      </c>
      <c r="H330" s="36">
        <f>INDEX(Daily!$B$2:$H$4016,MATCH(E330,Daily!$B$2:$B$4016,0),5)</f>
        <v>-90</v>
      </c>
      <c r="I330" s="36">
        <f>INDEX(Daily!$B$2:$H$4016,MATCH(E330,Daily!$B$2:$B$4016,0),7)</f>
        <v>0.80000000000001137</v>
      </c>
      <c r="J330" s="39">
        <f>INDEX(Monthly!$B$2:$K$187,MATCH(D330,Monthly!$B$2:$B$187,0),3)</f>
        <v>4.1000000000000009E-2</v>
      </c>
      <c r="K330" s="39">
        <f>INDEX(Monthly!$B$2:$K$187,MATCH(D330,Monthly!$B$2:$B$187,0),5)</f>
        <v>36.087999999999965</v>
      </c>
      <c r="L330" s="39">
        <f>INDEX(Monthly!$B$2:$K$187,MATCH(D330,Monthly!$B$2:$B$187,0),7)</f>
        <v>0</v>
      </c>
      <c r="M330" s="39">
        <f>INDEX(Monthly!$B$2:$K$187,MATCH(D330,Monthly!$B$2:$B$187,0),9)</f>
        <v>-4.3413382012519146E-3</v>
      </c>
      <c r="N330" s="42">
        <f>INDEX(Quaterly!$B$2:$E$63,MATCH(B330,Quaterly!$B$2:$B$63,0),4)</f>
        <v>3.3200000000000003</v>
      </c>
    </row>
    <row r="331" spans="1:14" x14ac:dyDescent="0.3">
      <c r="A331" s="23">
        <v>330</v>
      </c>
      <c r="B331" s="23" t="str">
        <f t="shared" si="15"/>
        <v>Q2-2011</v>
      </c>
      <c r="C331" s="24" t="str">
        <f t="shared" si="16"/>
        <v>Q2</v>
      </c>
      <c r="D331" s="23" t="str">
        <f t="shared" si="17"/>
        <v>4-2011</v>
      </c>
      <c r="E331" s="25">
        <v>40644</v>
      </c>
      <c r="F331" s="31">
        <f>INDEX(GoldPrice!$B$2:$F$4016,MATCH(E331,GoldPrice!$B$2:$B$4016,0),5)</f>
        <v>224348.89434889704</v>
      </c>
      <c r="G331" s="36">
        <f>INDEX(Daily!$B$2:$H$4016,MATCH(E331,Daily!$B$2:$B$4016,0),3)</f>
        <v>-2.769999999999996</v>
      </c>
      <c r="H331" s="36">
        <f>INDEX(Daily!$B$2:$H$4016,MATCH(E331,Daily!$B$2:$B$4016,0),5)</f>
        <v>0</v>
      </c>
      <c r="I331" s="36">
        <f>INDEX(Daily!$B$2:$H$4016,MATCH(E331,Daily!$B$2:$B$4016,0),7)</f>
        <v>-3.2228571428571513</v>
      </c>
      <c r="J331" s="39">
        <f>INDEX(Monthly!$B$2:$K$187,MATCH(D331,Monthly!$B$2:$B$187,0),3)</f>
        <v>4.1000000000000009E-2</v>
      </c>
      <c r="K331" s="39">
        <f>INDEX(Monthly!$B$2:$K$187,MATCH(D331,Monthly!$B$2:$B$187,0),5)</f>
        <v>36.087999999999965</v>
      </c>
      <c r="L331" s="39">
        <f>INDEX(Monthly!$B$2:$K$187,MATCH(D331,Monthly!$B$2:$B$187,0),7)</f>
        <v>0</v>
      </c>
      <c r="M331" s="39">
        <f>INDEX(Monthly!$B$2:$K$187,MATCH(D331,Monthly!$B$2:$B$187,0),9)</f>
        <v>-4.3413382012519146E-3</v>
      </c>
      <c r="N331" s="42">
        <f>INDEX(Quaterly!$B$2:$E$63,MATCH(B331,Quaterly!$B$2:$B$63,0),4)</f>
        <v>3.3200000000000003</v>
      </c>
    </row>
    <row r="332" spans="1:14" x14ac:dyDescent="0.3">
      <c r="A332" s="23">
        <v>331</v>
      </c>
      <c r="B332" s="23" t="str">
        <f t="shared" si="15"/>
        <v>Q2-2011</v>
      </c>
      <c r="C332" s="24" t="str">
        <f t="shared" si="16"/>
        <v>Q2</v>
      </c>
      <c r="D332" s="23" t="str">
        <f t="shared" si="17"/>
        <v>4-2011</v>
      </c>
      <c r="E332" s="25">
        <v>40645</v>
      </c>
      <c r="F332" s="31">
        <f>INDEX(GoldPrice!$B$2:$F$4016,MATCH(E332,GoldPrice!$B$2:$B$4016,0),5)</f>
        <v>228009.8280098252</v>
      </c>
      <c r="G332" s="36">
        <f>INDEX(Daily!$B$2:$H$4016,MATCH(E332,Daily!$B$2:$B$4016,0),3)</f>
        <v>-3.75</v>
      </c>
      <c r="H332" s="36">
        <f>INDEX(Daily!$B$2:$H$4016,MATCH(E332,Daily!$B$2:$B$4016,0),5)</f>
        <v>0</v>
      </c>
      <c r="I332" s="36">
        <f>INDEX(Daily!$B$2:$H$4016,MATCH(E332,Daily!$B$2:$B$4016,0),7)</f>
        <v>-8.9795918367485683E-3</v>
      </c>
      <c r="J332" s="39">
        <f>INDEX(Monthly!$B$2:$K$187,MATCH(D332,Monthly!$B$2:$B$187,0),3)</f>
        <v>4.1000000000000009E-2</v>
      </c>
      <c r="K332" s="39">
        <f>INDEX(Monthly!$B$2:$K$187,MATCH(D332,Monthly!$B$2:$B$187,0),5)</f>
        <v>36.087999999999965</v>
      </c>
      <c r="L332" s="39">
        <f>INDEX(Monthly!$B$2:$K$187,MATCH(D332,Monthly!$B$2:$B$187,0),7)</f>
        <v>0</v>
      </c>
      <c r="M332" s="39">
        <f>INDEX(Monthly!$B$2:$K$187,MATCH(D332,Monthly!$B$2:$B$187,0),9)</f>
        <v>-4.3413382012519146E-3</v>
      </c>
      <c r="N332" s="42">
        <f>INDEX(Quaterly!$B$2:$E$63,MATCH(B332,Quaterly!$B$2:$B$63,0),4)</f>
        <v>3.3200000000000003</v>
      </c>
    </row>
    <row r="333" spans="1:14" x14ac:dyDescent="0.3">
      <c r="A333" s="23">
        <v>332</v>
      </c>
      <c r="B333" s="23" t="str">
        <f t="shared" si="15"/>
        <v>Q2-2011</v>
      </c>
      <c r="C333" s="24" t="str">
        <f t="shared" si="16"/>
        <v>Q2</v>
      </c>
      <c r="D333" s="23" t="str">
        <f t="shared" si="17"/>
        <v>4-2011</v>
      </c>
      <c r="E333" s="25">
        <v>40646</v>
      </c>
      <c r="F333" s="31">
        <f>INDEX(GoldPrice!$B$2:$F$4016,MATCH(E333,GoldPrice!$B$2:$B$4016,0),5)</f>
        <v>-421440.18144018203</v>
      </c>
      <c r="G333" s="36">
        <f>INDEX(Daily!$B$2:$H$4016,MATCH(E333,Daily!$B$2:$B$4016,0),3)</f>
        <v>0.84999999999999432</v>
      </c>
      <c r="H333" s="36">
        <f>INDEX(Daily!$B$2:$H$4016,MATCH(E333,Daily!$B$2:$B$4016,0),5)</f>
        <v>100</v>
      </c>
      <c r="I333" s="36">
        <f>INDEX(Daily!$B$2:$H$4016,MATCH(E333,Daily!$B$2:$B$4016,0),7)</f>
        <v>-4.8163265306129688E-2</v>
      </c>
      <c r="J333" s="39">
        <f>INDEX(Monthly!$B$2:$K$187,MATCH(D333,Monthly!$B$2:$B$187,0),3)</f>
        <v>4.1000000000000009E-2</v>
      </c>
      <c r="K333" s="39">
        <f>INDEX(Monthly!$B$2:$K$187,MATCH(D333,Monthly!$B$2:$B$187,0),5)</f>
        <v>36.087999999999965</v>
      </c>
      <c r="L333" s="39">
        <f>INDEX(Monthly!$B$2:$K$187,MATCH(D333,Monthly!$B$2:$B$187,0),7)</f>
        <v>0</v>
      </c>
      <c r="M333" s="39">
        <f>INDEX(Monthly!$B$2:$K$187,MATCH(D333,Monthly!$B$2:$B$187,0),9)</f>
        <v>-4.3413382012519146E-3</v>
      </c>
      <c r="N333" s="42">
        <f>INDEX(Quaterly!$B$2:$E$63,MATCH(B333,Quaterly!$B$2:$B$63,0),4)</f>
        <v>3.3200000000000003</v>
      </c>
    </row>
    <row r="334" spans="1:14" x14ac:dyDescent="0.3">
      <c r="A334" s="23">
        <v>333</v>
      </c>
      <c r="B334" s="23" t="str">
        <f t="shared" si="15"/>
        <v>Q2-2011</v>
      </c>
      <c r="C334" s="24" t="str">
        <f t="shared" si="16"/>
        <v>Q2</v>
      </c>
      <c r="D334" s="23" t="str">
        <f t="shared" si="17"/>
        <v>4-2011</v>
      </c>
      <c r="E334" s="25">
        <v>40647</v>
      </c>
      <c r="F334" s="31">
        <f>INDEX(GoldPrice!$B$2:$F$4016,MATCH(E334,GoldPrice!$B$2:$B$4016,0),5)</f>
        <v>-220942.73294273019</v>
      </c>
      <c r="G334" s="36">
        <f>INDEX(Daily!$B$2:$H$4016,MATCH(E334,Daily!$B$2:$B$4016,0),3)</f>
        <v>1.1300000000000097</v>
      </c>
      <c r="H334" s="36">
        <f>INDEX(Daily!$B$2:$H$4016,MATCH(E334,Daily!$B$2:$B$4016,0),5)</f>
        <v>-40</v>
      </c>
      <c r="I334" s="36">
        <f>INDEX(Daily!$B$2:$H$4016,MATCH(E334,Daily!$B$2:$B$4016,0),7)</f>
        <v>-0.37999999999999545</v>
      </c>
      <c r="J334" s="39">
        <f>INDEX(Monthly!$B$2:$K$187,MATCH(D334,Monthly!$B$2:$B$187,0),3)</f>
        <v>4.1000000000000009E-2</v>
      </c>
      <c r="K334" s="39">
        <f>INDEX(Monthly!$B$2:$K$187,MATCH(D334,Monthly!$B$2:$B$187,0),5)</f>
        <v>36.087999999999965</v>
      </c>
      <c r="L334" s="39">
        <f>INDEX(Monthly!$B$2:$K$187,MATCH(D334,Monthly!$B$2:$B$187,0),7)</f>
        <v>0</v>
      </c>
      <c r="M334" s="39">
        <f>INDEX(Monthly!$B$2:$K$187,MATCH(D334,Monthly!$B$2:$B$187,0),9)</f>
        <v>-4.3413382012519146E-3</v>
      </c>
      <c r="N334" s="42">
        <f>INDEX(Quaterly!$B$2:$E$63,MATCH(B334,Quaterly!$B$2:$B$63,0),4)</f>
        <v>3.3200000000000003</v>
      </c>
    </row>
    <row r="335" spans="1:14" x14ac:dyDescent="0.3">
      <c r="A335" s="23">
        <v>334</v>
      </c>
      <c r="B335" s="23" t="str">
        <f t="shared" si="15"/>
        <v>Q2-2011</v>
      </c>
      <c r="C335" s="24" t="str">
        <f t="shared" si="16"/>
        <v>Q2</v>
      </c>
      <c r="D335" s="23" t="str">
        <f t="shared" si="17"/>
        <v>4-2011</v>
      </c>
      <c r="E335" s="25">
        <v>40648</v>
      </c>
      <c r="F335" s="31">
        <f>INDEX(GoldPrice!$B$2:$F$4016,MATCH(E335,GoldPrice!$B$2:$B$4016,0),5)</f>
        <v>-74474.390474390239</v>
      </c>
      <c r="G335" s="36">
        <f>INDEX(Daily!$B$2:$H$4016,MATCH(E335,Daily!$B$2:$B$4016,0),3)</f>
        <v>1.4399999999999977</v>
      </c>
      <c r="H335" s="36">
        <f>INDEX(Daily!$B$2:$H$4016,MATCH(E335,Daily!$B$2:$B$4016,0),5)</f>
        <v>0</v>
      </c>
      <c r="I335" s="36">
        <f>INDEX(Daily!$B$2:$H$4016,MATCH(E335,Daily!$B$2:$B$4016,0),7)</f>
        <v>0.32999999999998408</v>
      </c>
      <c r="J335" s="39">
        <f>INDEX(Monthly!$B$2:$K$187,MATCH(D335,Monthly!$B$2:$B$187,0),3)</f>
        <v>4.1000000000000009E-2</v>
      </c>
      <c r="K335" s="39">
        <f>INDEX(Monthly!$B$2:$K$187,MATCH(D335,Monthly!$B$2:$B$187,0),5)</f>
        <v>36.087999999999965</v>
      </c>
      <c r="L335" s="39">
        <f>INDEX(Monthly!$B$2:$K$187,MATCH(D335,Monthly!$B$2:$B$187,0),7)</f>
        <v>0</v>
      </c>
      <c r="M335" s="39">
        <f>INDEX(Monthly!$B$2:$K$187,MATCH(D335,Monthly!$B$2:$B$187,0),9)</f>
        <v>-4.3413382012519146E-3</v>
      </c>
      <c r="N335" s="42">
        <f>INDEX(Quaterly!$B$2:$E$63,MATCH(B335,Quaterly!$B$2:$B$63,0),4)</f>
        <v>3.3200000000000003</v>
      </c>
    </row>
    <row r="336" spans="1:14" x14ac:dyDescent="0.3">
      <c r="A336" s="23">
        <v>335</v>
      </c>
      <c r="B336" s="23" t="str">
        <f t="shared" si="15"/>
        <v>Q2-2011</v>
      </c>
      <c r="C336" s="24" t="str">
        <f t="shared" si="16"/>
        <v>Q2</v>
      </c>
      <c r="D336" s="23" t="str">
        <f t="shared" si="17"/>
        <v>4-2011</v>
      </c>
      <c r="E336" s="25">
        <v>40651</v>
      </c>
      <c r="F336" s="31">
        <f>INDEX(GoldPrice!$B$2:$F$4016,MATCH(E336,GoldPrice!$B$2:$B$4016,0),5)</f>
        <v>-40391.230391230434</v>
      </c>
      <c r="G336" s="36">
        <f>INDEX(Daily!$B$2:$H$4016,MATCH(E336,Daily!$B$2:$B$4016,0),3)</f>
        <v>-2.4699999999999989</v>
      </c>
      <c r="H336" s="36">
        <f>INDEX(Daily!$B$2:$H$4016,MATCH(E336,Daily!$B$2:$B$4016,0),5)</f>
        <v>0</v>
      </c>
      <c r="I336" s="36">
        <f>INDEX(Daily!$B$2:$H$4016,MATCH(E336,Daily!$B$2:$B$4016,0),7)</f>
        <v>-5.5</v>
      </c>
      <c r="J336" s="39">
        <f>INDEX(Monthly!$B$2:$K$187,MATCH(D336,Monthly!$B$2:$B$187,0),3)</f>
        <v>4.1000000000000009E-2</v>
      </c>
      <c r="K336" s="39">
        <f>INDEX(Monthly!$B$2:$K$187,MATCH(D336,Monthly!$B$2:$B$187,0),5)</f>
        <v>36.087999999999965</v>
      </c>
      <c r="L336" s="39">
        <f>INDEX(Monthly!$B$2:$K$187,MATCH(D336,Monthly!$B$2:$B$187,0),7)</f>
        <v>0</v>
      </c>
      <c r="M336" s="39">
        <f>INDEX(Monthly!$B$2:$K$187,MATCH(D336,Monthly!$B$2:$B$187,0),9)</f>
        <v>-4.3413382012519146E-3</v>
      </c>
      <c r="N336" s="42">
        <f>INDEX(Quaterly!$B$2:$E$63,MATCH(B336,Quaterly!$B$2:$B$63,0),4)</f>
        <v>3.3200000000000003</v>
      </c>
    </row>
    <row r="337" spans="1:14" x14ac:dyDescent="0.3">
      <c r="A337" s="23">
        <v>336</v>
      </c>
      <c r="B337" s="23" t="str">
        <f t="shared" si="15"/>
        <v>Q2-2011</v>
      </c>
      <c r="C337" s="24" t="str">
        <f t="shared" si="16"/>
        <v>Q2</v>
      </c>
      <c r="D337" s="23" t="str">
        <f t="shared" si="17"/>
        <v>4-2011</v>
      </c>
      <c r="E337" s="25">
        <v>40652</v>
      </c>
      <c r="F337" s="31">
        <f>INDEX(GoldPrice!$B$2:$F$4016,MATCH(E337,GoldPrice!$B$2:$B$4016,0),5)</f>
        <v>30111.888111889362</v>
      </c>
      <c r="G337" s="36">
        <f>INDEX(Daily!$B$2:$H$4016,MATCH(E337,Daily!$B$2:$B$4016,0),3)</f>
        <v>0.48000000000000398</v>
      </c>
      <c r="H337" s="36">
        <f>INDEX(Daily!$B$2:$H$4016,MATCH(E337,Daily!$B$2:$B$4016,0),5)</f>
        <v>40</v>
      </c>
      <c r="I337" s="36">
        <f>INDEX(Daily!$B$2:$H$4016,MATCH(E337,Daily!$B$2:$B$4016,0),7)</f>
        <v>-1.7199999999999704</v>
      </c>
      <c r="J337" s="39">
        <f>INDEX(Monthly!$B$2:$K$187,MATCH(D337,Monthly!$B$2:$B$187,0),3)</f>
        <v>4.1000000000000009E-2</v>
      </c>
      <c r="K337" s="39">
        <f>INDEX(Monthly!$B$2:$K$187,MATCH(D337,Monthly!$B$2:$B$187,0),5)</f>
        <v>36.087999999999965</v>
      </c>
      <c r="L337" s="39">
        <f>INDEX(Monthly!$B$2:$K$187,MATCH(D337,Monthly!$B$2:$B$187,0),7)</f>
        <v>0</v>
      </c>
      <c r="M337" s="39">
        <f>INDEX(Monthly!$B$2:$K$187,MATCH(D337,Monthly!$B$2:$B$187,0),9)</f>
        <v>-4.3413382012519146E-3</v>
      </c>
      <c r="N337" s="42">
        <f>INDEX(Quaterly!$B$2:$E$63,MATCH(B337,Quaterly!$B$2:$B$63,0),4)</f>
        <v>3.3200000000000003</v>
      </c>
    </row>
    <row r="338" spans="1:14" x14ac:dyDescent="0.3">
      <c r="A338" s="23">
        <v>337</v>
      </c>
      <c r="B338" s="23" t="str">
        <f t="shared" si="15"/>
        <v>Q2-2011</v>
      </c>
      <c r="C338" s="24" t="str">
        <f t="shared" si="16"/>
        <v>Q2</v>
      </c>
      <c r="D338" s="23" t="str">
        <f t="shared" si="17"/>
        <v>4-2011</v>
      </c>
      <c r="E338" s="25">
        <v>40653</v>
      </c>
      <c r="F338" s="31">
        <f>INDEX(GoldPrice!$B$2:$F$4016,MATCH(E338,GoldPrice!$B$2:$B$4016,0),5)</f>
        <v>-65705.159705158323</v>
      </c>
      <c r="G338" s="36">
        <f>INDEX(Daily!$B$2:$H$4016,MATCH(E338,Daily!$B$2:$B$4016,0),3)</f>
        <v>3.6599999999999966</v>
      </c>
      <c r="H338" s="36">
        <f>INDEX(Daily!$B$2:$H$4016,MATCH(E338,Daily!$B$2:$B$4016,0),5)</f>
        <v>5</v>
      </c>
      <c r="I338" s="36">
        <f>INDEX(Daily!$B$2:$H$4016,MATCH(E338,Daily!$B$2:$B$4016,0),7)</f>
        <v>4.7599999999999909</v>
      </c>
      <c r="J338" s="39">
        <f>INDEX(Monthly!$B$2:$K$187,MATCH(D338,Monthly!$B$2:$B$187,0),3)</f>
        <v>4.1000000000000009E-2</v>
      </c>
      <c r="K338" s="39">
        <f>INDEX(Monthly!$B$2:$K$187,MATCH(D338,Monthly!$B$2:$B$187,0),5)</f>
        <v>36.087999999999965</v>
      </c>
      <c r="L338" s="39">
        <f>INDEX(Monthly!$B$2:$K$187,MATCH(D338,Monthly!$B$2:$B$187,0),7)</f>
        <v>0</v>
      </c>
      <c r="M338" s="39">
        <f>INDEX(Monthly!$B$2:$K$187,MATCH(D338,Monthly!$B$2:$B$187,0),9)</f>
        <v>-4.3413382012519146E-3</v>
      </c>
      <c r="N338" s="42">
        <f>INDEX(Quaterly!$B$2:$E$63,MATCH(B338,Quaterly!$B$2:$B$63,0),4)</f>
        <v>3.3200000000000003</v>
      </c>
    </row>
    <row r="339" spans="1:14" x14ac:dyDescent="0.3">
      <c r="A339" s="23">
        <v>338</v>
      </c>
      <c r="B339" s="23" t="str">
        <f t="shared" si="15"/>
        <v>Q2-2011</v>
      </c>
      <c r="C339" s="24" t="str">
        <f t="shared" si="16"/>
        <v>Q2</v>
      </c>
      <c r="D339" s="23" t="str">
        <f t="shared" si="17"/>
        <v>4-2011</v>
      </c>
      <c r="E339" s="25">
        <v>40654</v>
      </c>
      <c r="F339" s="31">
        <f>INDEX(GoldPrice!$B$2:$F$4016,MATCH(E339,GoldPrice!$B$2:$B$4016,0),5)</f>
        <v>215513.1355131343</v>
      </c>
      <c r="G339" s="36">
        <f>INDEX(Daily!$B$2:$H$4016,MATCH(E339,Daily!$B$2:$B$4016,0),3)</f>
        <v>0.87999999999999545</v>
      </c>
      <c r="H339" s="36">
        <f>INDEX(Daily!$B$2:$H$4016,MATCH(E339,Daily!$B$2:$B$4016,0),5)</f>
        <v>15</v>
      </c>
      <c r="I339" s="36">
        <f>INDEX(Daily!$B$2:$H$4016,MATCH(E339,Daily!$B$2:$B$4016,0),7)</f>
        <v>1.8000000000000114</v>
      </c>
      <c r="J339" s="39">
        <f>INDEX(Monthly!$B$2:$K$187,MATCH(D339,Monthly!$B$2:$B$187,0),3)</f>
        <v>4.1000000000000009E-2</v>
      </c>
      <c r="K339" s="39">
        <f>INDEX(Monthly!$B$2:$K$187,MATCH(D339,Monthly!$B$2:$B$187,0),5)</f>
        <v>36.087999999999965</v>
      </c>
      <c r="L339" s="39">
        <f>INDEX(Monthly!$B$2:$K$187,MATCH(D339,Monthly!$B$2:$B$187,0),7)</f>
        <v>0</v>
      </c>
      <c r="M339" s="39">
        <f>INDEX(Monthly!$B$2:$K$187,MATCH(D339,Monthly!$B$2:$B$187,0),9)</f>
        <v>-4.3413382012519146E-3</v>
      </c>
      <c r="N339" s="42">
        <f>INDEX(Quaterly!$B$2:$E$63,MATCH(B339,Quaterly!$B$2:$B$63,0),4)</f>
        <v>3.3200000000000003</v>
      </c>
    </row>
    <row r="340" spans="1:14" x14ac:dyDescent="0.3">
      <c r="A340" s="23">
        <v>339</v>
      </c>
      <c r="B340" s="23" t="str">
        <f t="shared" si="15"/>
        <v>Q2-2011</v>
      </c>
      <c r="C340" s="24" t="str">
        <f t="shared" si="16"/>
        <v>Q2</v>
      </c>
      <c r="D340" s="23" t="str">
        <f t="shared" si="17"/>
        <v>4-2011</v>
      </c>
      <c r="E340" s="25">
        <v>40655</v>
      </c>
      <c r="F340" s="31">
        <f>INDEX(GoldPrice!$B$2:$F$4016,MATCH(E340,GoldPrice!$B$2:$B$4016,0),5)</f>
        <v>213723.51972351968</v>
      </c>
      <c r="G340" s="36">
        <f>INDEX(Daily!$B$2:$H$4016,MATCH(E340,Daily!$B$2:$B$4016,0),3)</f>
        <v>-3.1571428571428442</v>
      </c>
      <c r="H340" s="36">
        <f>INDEX(Daily!$B$2:$H$4016,MATCH(E340,Daily!$B$2:$B$4016,0),5)</f>
        <v>-65</v>
      </c>
      <c r="I340" s="36">
        <f>INDEX(Daily!$B$2:$H$4016,MATCH(E340,Daily!$B$2:$B$4016,0),7)</f>
        <v>-3.8500000000000227</v>
      </c>
      <c r="J340" s="39">
        <f>INDEX(Monthly!$B$2:$K$187,MATCH(D340,Monthly!$B$2:$B$187,0),3)</f>
        <v>4.1000000000000009E-2</v>
      </c>
      <c r="K340" s="39">
        <f>INDEX(Monthly!$B$2:$K$187,MATCH(D340,Monthly!$B$2:$B$187,0),5)</f>
        <v>36.087999999999965</v>
      </c>
      <c r="L340" s="39">
        <f>INDEX(Monthly!$B$2:$K$187,MATCH(D340,Monthly!$B$2:$B$187,0),7)</f>
        <v>0</v>
      </c>
      <c r="M340" s="39">
        <f>INDEX(Monthly!$B$2:$K$187,MATCH(D340,Monthly!$B$2:$B$187,0),9)</f>
        <v>-4.3413382012519146E-3</v>
      </c>
      <c r="N340" s="42">
        <f>INDEX(Quaterly!$B$2:$E$63,MATCH(B340,Quaterly!$B$2:$B$63,0),4)</f>
        <v>3.3200000000000003</v>
      </c>
    </row>
    <row r="341" spans="1:14" x14ac:dyDescent="0.3">
      <c r="A341" s="23">
        <v>340</v>
      </c>
      <c r="B341" s="23" t="str">
        <f t="shared" si="15"/>
        <v>Q2-2011</v>
      </c>
      <c r="C341" s="24" t="str">
        <f t="shared" si="16"/>
        <v>Q2</v>
      </c>
      <c r="D341" s="23" t="str">
        <f t="shared" si="17"/>
        <v>4-2011</v>
      </c>
      <c r="E341" s="25">
        <v>40658</v>
      </c>
      <c r="F341" s="31">
        <f>INDEX(GoldPrice!$B$2:$F$4016,MATCH(E341,GoldPrice!$B$2:$B$4016,0),5)</f>
        <v>-326317.35831735656</v>
      </c>
      <c r="G341" s="36">
        <f>INDEX(Daily!$B$2:$H$4016,MATCH(E341,Daily!$B$2:$B$4016,0),3)</f>
        <v>3.1171428571428521</v>
      </c>
      <c r="H341" s="36">
        <f>INDEX(Daily!$B$2:$H$4016,MATCH(E341,Daily!$B$2:$B$4016,0),5)</f>
        <v>45</v>
      </c>
      <c r="I341" s="36">
        <f>INDEX(Daily!$B$2:$H$4016,MATCH(E341,Daily!$B$2:$B$4016,0),7)</f>
        <v>9.1700000000000159</v>
      </c>
      <c r="J341" s="39">
        <f>INDEX(Monthly!$B$2:$K$187,MATCH(D341,Monthly!$B$2:$B$187,0),3)</f>
        <v>4.1000000000000009E-2</v>
      </c>
      <c r="K341" s="39">
        <f>INDEX(Monthly!$B$2:$K$187,MATCH(D341,Monthly!$B$2:$B$187,0),5)</f>
        <v>36.087999999999965</v>
      </c>
      <c r="L341" s="39">
        <f>INDEX(Monthly!$B$2:$K$187,MATCH(D341,Monthly!$B$2:$B$187,0),7)</f>
        <v>0</v>
      </c>
      <c r="M341" s="39">
        <f>INDEX(Monthly!$B$2:$K$187,MATCH(D341,Monthly!$B$2:$B$187,0),9)</f>
        <v>-4.3413382012519146E-3</v>
      </c>
      <c r="N341" s="42">
        <f>INDEX(Quaterly!$B$2:$E$63,MATCH(B341,Quaterly!$B$2:$B$63,0),4)</f>
        <v>3.3200000000000003</v>
      </c>
    </row>
    <row r="342" spans="1:14" x14ac:dyDescent="0.3">
      <c r="A342" s="23">
        <v>341</v>
      </c>
      <c r="B342" s="23" t="str">
        <f t="shared" si="15"/>
        <v>Q2-2011</v>
      </c>
      <c r="C342" s="24" t="str">
        <f t="shared" si="16"/>
        <v>Q2</v>
      </c>
      <c r="D342" s="23" t="str">
        <f t="shared" si="17"/>
        <v>4-2011</v>
      </c>
      <c r="E342" s="25">
        <v>40659</v>
      </c>
      <c r="F342" s="31">
        <f>INDEX(GoldPrice!$B$2:$F$4016,MATCH(E342,GoldPrice!$B$2:$B$4016,0),5)</f>
        <v>188461.53846153617</v>
      </c>
      <c r="G342" s="36">
        <f>INDEX(Daily!$B$2:$H$4016,MATCH(E342,Daily!$B$2:$B$4016,0),3)</f>
        <v>3.9999999999992042E-2</v>
      </c>
      <c r="H342" s="36">
        <f>INDEX(Daily!$B$2:$H$4016,MATCH(E342,Daily!$B$2:$B$4016,0),5)</f>
        <v>-220</v>
      </c>
      <c r="I342" s="36">
        <f>INDEX(Daily!$B$2:$H$4016,MATCH(E342,Daily!$B$2:$B$4016,0),7)</f>
        <v>-3.7599999999999909</v>
      </c>
      <c r="J342" s="39">
        <f>INDEX(Monthly!$B$2:$K$187,MATCH(D342,Monthly!$B$2:$B$187,0),3)</f>
        <v>4.1000000000000009E-2</v>
      </c>
      <c r="K342" s="39">
        <f>INDEX(Monthly!$B$2:$K$187,MATCH(D342,Monthly!$B$2:$B$187,0),5)</f>
        <v>36.087999999999965</v>
      </c>
      <c r="L342" s="39">
        <f>INDEX(Monthly!$B$2:$K$187,MATCH(D342,Monthly!$B$2:$B$187,0),7)</f>
        <v>0</v>
      </c>
      <c r="M342" s="39">
        <f>INDEX(Monthly!$B$2:$K$187,MATCH(D342,Monthly!$B$2:$B$187,0),9)</f>
        <v>-4.3413382012519146E-3</v>
      </c>
      <c r="N342" s="42">
        <f>INDEX(Quaterly!$B$2:$E$63,MATCH(B342,Quaterly!$B$2:$B$63,0),4)</f>
        <v>3.3200000000000003</v>
      </c>
    </row>
    <row r="343" spans="1:14" x14ac:dyDescent="0.3">
      <c r="A343" s="23">
        <v>342</v>
      </c>
      <c r="B343" s="23" t="str">
        <f t="shared" si="15"/>
        <v>Q2-2011</v>
      </c>
      <c r="C343" s="24" t="str">
        <f t="shared" si="16"/>
        <v>Q2</v>
      </c>
      <c r="D343" s="23" t="str">
        <f t="shared" si="17"/>
        <v>4-2011</v>
      </c>
      <c r="E343" s="25">
        <v>40660</v>
      </c>
      <c r="F343" s="31">
        <f>INDEX(GoldPrice!$B$2:$F$4016,MATCH(E343,GoldPrice!$B$2:$B$4016,0),5)</f>
        <v>-122457.00245700032</v>
      </c>
      <c r="G343" s="36">
        <f>INDEX(Daily!$B$2:$H$4016,MATCH(E343,Daily!$B$2:$B$4016,0),3)</f>
        <v>0.59000000000000341</v>
      </c>
      <c r="H343" s="36">
        <f>INDEX(Daily!$B$2:$H$4016,MATCH(E343,Daily!$B$2:$B$4016,0),5)</f>
        <v>-80</v>
      </c>
      <c r="I343" s="36">
        <f>INDEX(Daily!$B$2:$H$4016,MATCH(E343,Daily!$B$2:$B$4016,0),7)</f>
        <v>7.4599999999999795</v>
      </c>
      <c r="J343" s="39">
        <f>INDEX(Monthly!$B$2:$K$187,MATCH(D343,Monthly!$B$2:$B$187,0),3)</f>
        <v>4.1000000000000009E-2</v>
      </c>
      <c r="K343" s="39">
        <f>INDEX(Monthly!$B$2:$K$187,MATCH(D343,Monthly!$B$2:$B$187,0),5)</f>
        <v>36.087999999999965</v>
      </c>
      <c r="L343" s="39">
        <f>INDEX(Monthly!$B$2:$K$187,MATCH(D343,Monthly!$B$2:$B$187,0),7)</f>
        <v>0</v>
      </c>
      <c r="M343" s="39">
        <f>INDEX(Monthly!$B$2:$K$187,MATCH(D343,Monthly!$B$2:$B$187,0),9)</f>
        <v>-4.3413382012519146E-3</v>
      </c>
      <c r="N343" s="42">
        <f>INDEX(Quaterly!$B$2:$E$63,MATCH(B343,Quaterly!$B$2:$B$63,0),4)</f>
        <v>3.3200000000000003</v>
      </c>
    </row>
    <row r="344" spans="1:14" x14ac:dyDescent="0.3">
      <c r="A344" s="23">
        <v>343</v>
      </c>
      <c r="B344" s="23" t="str">
        <f t="shared" si="15"/>
        <v>Q2-2011</v>
      </c>
      <c r="C344" s="24" t="str">
        <f t="shared" si="16"/>
        <v>Q2</v>
      </c>
      <c r="D344" s="23" t="str">
        <f t="shared" si="17"/>
        <v>4-2011</v>
      </c>
      <c r="E344" s="25">
        <v>40661</v>
      </c>
      <c r="F344" s="31">
        <f>INDEX(GoldPrice!$B$2:$F$4016,MATCH(E344,GoldPrice!$B$2:$B$4016,0),5)</f>
        <v>206140.6161406152</v>
      </c>
      <c r="G344" s="36">
        <f>INDEX(Daily!$B$2:$H$4016,MATCH(E344,Daily!$B$2:$B$4016,0),3)</f>
        <v>6.9999999999993179E-2</v>
      </c>
      <c r="H344" s="36">
        <f>INDEX(Daily!$B$2:$H$4016,MATCH(E344,Daily!$B$2:$B$4016,0),5)</f>
        <v>-100</v>
      </c>
      <c r="I344" s="36">
        <f>INDEX(Daily!$B$2:$H$4016,MATCH(E344,Daily!$B$2:$B$4016,0),7)</f>
        <v>3.6100000000000136</v>
      </c>
      <c r="J344" s="39">
        <f>INDEX(Monthly!$B$2:$K$187,MATCH(D344,Monthly!$B$2:$B$187,0),3)</f>
        <v>4.1000000000000009E-2</v>
      </c>
      <c r="K344" s="39">
        <f>INDEX(Monthly!$B$2:$K$187,MATCH(D344,Monthly!$B$2:$B$187,0),5)</f>
        <v>36.087999999999965</v>
      </c>
      <c r="L344" s="39">
        <f>INDEX(Monthly!$B$2:$K$187,MATCH(D344,Monthly!$B$2:$B$187,0),7)</f>
        <v>0</v>
      </c>
      <c r="M344" s="39">
        <f>INDEX(Monthly!$B$2:$K$187,MATCH(D344,Monthly!$B$2:$B$187,0),9)</f>
        <v>-4.3413382012519146E-3</v>
      </c>
      <c r="N344" s="42">
        <f>INDEX(Quaterly!$B$2:$E$63,MATCH(B344,Quaterly!$B$2:$B$63,0),4)</f>
        <v>3.3200000000000003</v>
      </c>
    </row>
    <row r="345" spans="1:14" x14ac:dyDescent="0.3">
      <c r="A345" s="23">
        <v>344</v>
      </c>
      <c r="B345" s="23" t="str">
        <f t="shared" si="15"/>
        <v>Q2-2011</v>
      </c>
      <c r="C345" s="24" t="str">
        <f t="shared" si="16"/>
        <v>Q2</v>
      </c>
      <c r="D345" s="23" t="str">
        <f t="shared" si="17"/>
        <v>4-2011</v>
      </c>
      <c r="E345" s="25">
        <v>40662</v>
      </c>
      <c r="F345" s="31">
        <f>INDEX(GoldPrice!$B$2:$F$4016,MATCH(E345,GoldPrice!$B$2:$B$4016,0),5)</f>
        <v>-482893.59289359301</v>
      </c>
      <c r="G345" s="36">
        <f>INDEX(Daily!$B$2:$H$4016,MATCH(E345,Daily!$B$2:$B$4016,0),3)</f>
        <v>1.0100000000000051</v>
      </c>
      <c r="H345" s="36">
        <f>INDEX(Daily!$B$2:$H$4016,MATCH(E345,Daily!$B$2:$B$4016,0),5)</f>
        <v>70</v>
      </c>
      <c r="I345" s="36">
        <f>INDEX(Daily!$B$2:$H$4016,MATCH(E345,Daily!$B$2:$B$4016,0),7)</f>
        <v>7.1499999999999773</v>
      </c>
      <c r="J345" s="39">
        <f>INDEX(Monthly!$B$2:$K$187,MATCH(D345,Monthly!$B$2:$B$187,0),3)</f>
        <v>4.1000000000000009E-2</v>
      </c>
      <c r="K345" s="39">
        <f>INDEX(Monthly!$B$2:$K$187,MATCH(D345,Monthly!$B$2:$B$187,0),5)</f>
        <v>36.087999999999965</v>
      </c>
      <c r="L345" s="39">
        <f>INDEX(Monthly!$B$2:$K$187,MATCH(D345,Monthly!$B$2:$B$187,0),7)</f>
        <v>0</v>
      </c>
      <c r="M345" s="39">
        <f>INDEX(Monthly!$B$2:$K$187,MATCH(D345,Monthly!$B$2:$B$187,0),9)</f>
        <v>-4.3413382012519146E-3</v>
      </c>
      <c r="N345" s="42">
        <f>INDEX(Quaterly!$B$2:$E$63,MATCH(B345,Quaterly!$B$2:$B$63,0),4)</f>
        <v>3.3200000000000003</v>
      </c>
    </row>
    <row r="346" spans="1:14" x14ac:dyDescent="0.3">
      <c r="A346" s="23">
        <v>345</v>
      </c>
      <c r="B346" s="23" t="str">
        <f t="shared" si="15"/>
        <v>Q2-2011</v>
      </c>
      <c r="C346" s="24" t="str">
        <f t="shared" si="16"/>
        <v>Q2</v>
      </c>
      <c r="D346" s="23" t="str">
        <f t="shared" si="17"/>
        <v>5-2011</v>
      </c>
      <c r="E346" s="25">
        <v>40665</v>
      </c>
      <c r="F346" s="31">
        <f>INDEX(GoldPrice!$B$2:$F$4016,MATCH(E346,GoldPrice!$B$2:$B$4016,0),5)</f>
        <v>-885.65488565340638</v>
      </c>
      <c r="G346" s="36">
        <f>INDEX(Daily!$B$2:$H$4016,MATCH(E346,Daily!$B$2:$B$4016,0),3)</f>
        <v>-0.35999999999999943</v>
      </c>
      <c r="H346" s="36">
        <f>INDEX(Daily!$B$2:$H$4016,MATCH(E346,Daily!$B$2:$B$4016,0),5)</f>
        <v>0</v>
      </c>
      <c r="I346" s="36">
        <f>INDEX(Daily!$B$2:$H$4016,MATCH(E346,Daily!$B$2:$B$4016,0),7)</f>
        <v>-13.428571428571445</v>
      </c>
      <c r="J346" s="39">
        <f>INDEX(Monthly!$B$2:$K$187,MATCH(D346,Monthly!$B$2:$B$187,0),3)</f>
        <v>2.8200000000000003E-2</v>
      </c>
      <c r="K346" s="39">
        <f>INDEX(Monthly!$B$2:$K$187,MATCH(D346,Monthly!$B$2:$B$187,0),5)</f>
        <v>2.1550000000000296</v>
      </c>
      <c r="L346" s="39">
        <f>INDEX(Monthly!$B$2:$K$187,MATCH(D346,Monthly!$B$2:$B$187,0),7)</f>
        <v>0</v>
      </c>
      <c r="M346" s="39">
        <f>INDEX(Monthly!$B$2:$K$187,MATCH(D346,Monthly!$B$2:$B$187,0),9)</f>
        <v>3.189924442051646E-3</v>
      </c>
      <c r="N346" s="42">
        <f>INDEX(Quaterly!$B$2:$E$63,MATCH(B346,Quaterly!$B$2:$B$63,0),4)</f>
        <v>3.3200000000000003</v>
      </c>
    </row>
    <row r="347" spans="1:14" x14ac:dyDescent="0.3">
      <c r="A347" s="23">
        <v>346</v>
      </c>
      <c r="B347" s="23" t="str">
        <f t="shared" si="15"/>
        <v>Q2-2011</v>
      </c>
      <c r="C347" s="24" t="str">
        <f t="shared" si="16"/>
        <v>Q2</v>
      </c>
      <c r="D347" s="23" t="str">
        <f t="shared" si="17"/>
        <v>5-2011</v>
      </c>
      <c r="E347" s="25">
        <v>40666</v>
      </c>
      <c r="F347" s="31">
        <f>INDEX(GoldPrice!$B$2:$F$4016,MATCH(E347,GoldPrice!$B$2:$B$4016,0),5)</f>
        <v>223216.02721602842</v>
      </c>
      <c r="G347" s="36">
        <f>INDEX(Daily!$B$2:$H$4016,MATCH(E347,Daily!$B$2:$B$4016,0),3)</f>
        <v>-2.4300000000000068</v>
      </c>
      <c r="H347" s="36">
        <f>INDEX(Daily!$B$2:$H$4016,MATCH(E347,Daily!$B$2:$B$4016,0),5)</f>
        <v>30</v>
      </c>
      <c r="I347" s="36">
        <f>INDEX(Daily!$B$2:$H$4016,MATCH(E347,Daily!$B$2:$B$4016,0),7)</f>
        <v>0.90734693877550399</v>
      </c>
      <c r="J347" s="39">
        <f>INDEX(Monthly!$B$2:$K$187,MATCH(D347,Monthly!$B$2:$B$187,0),3)</f>
        <v>2.8200000000000003E-2</v>
      </c>
      <c r="K347" s="39">
        <f>INDEX(Monthly!$B$2:$K$187,MATCH(D347,Monthly!$B$2:$B$187,0),5)</f>
        <v>2.1550000000000296</v>
      </c>
      <c r="L347" s="39">
        <f>INDEX(Monthly!$B$2:$K$187,MATCH(D347,Monthly!$B$2:$B$187,0),7)</f>
        <v>0</v>
      </c>
      <c r="M347" s="39">
        <f>INDEX(Monthly!$B$2:$K$187,MATCH(D347,Monthly!$B$2:$B$187,0),9)</f>
        <v>3.189924442051646E-3</v>
      </c>
      <c r="N347" s="42">
        <f>INDEX(Quaterly!$B$2:$E$63,MATCH(B347,Quaterly!$B$2:$B$63,0),4)</f>
        <v>3.3200000000000003</v>
      </c>
    </row>
    <row r="348" spans="1:14" x14ac:dyDescent="0.3">
      <c r="A348" s="23">
        <v>347</v>
      </c>
      <c r="B348" s="23" t="str">
        <f t="shared" si="15"/>
        <v>Q2-2011</v>
      </c>
      <c r="C348" s="24" t="str">
        <f t="shared" si="16"/>
        <v>Q2</v>
      </c>
      <c r="D348" s="23" t="str">
        <f t="shared" si="17"/>
        <v>5-2011</v>
      </c>
      <c r="E348" s="25">
        <v>40667</v>
      </c>
      <c r="F348" s="31">
        <f>INDEX(GoldPrice!$B$2:$F$4016,MATCH(E348,GoldPrice!$B$2:$B$4016,0),5)</f>
        <v>548097.14609713852</v>
      </c>
      <c r="G348" s="36">
        <f>INDEX(Daily!$B$2:$H$4016,MATCH(E348,Daily!$B$2:$B$4016,0),3)</f>
        <v>-1.8099999999999881</v>
      </c>
      <c r="H348" s="36">
        <f>INDEX(Daily!$B$2:$H$4016,MATCH(E348,Daily!$B$2:$B$4016,0),5)</f>
        <v>30</v>
      </c>
      <c r="I348" s="36">
        <f>INDEX(Daily!$B$2:$H$4016,MATCH(E348,Daily!$B$2:$B$4016,0),7)</f>
        <v>19.021224489795941</v>
      </c>
      <c r="J348" s="39">
        <f>INDEX(Monthly!$B$2:$K$187,MATCH(D348,Monthly!$B$2:$B$187,0),3)</f>
        <v>2.8200000000000003E-2</v>
      </c>
      <c r="K348" s="39">
        <f>INDEX(Monthly!$B$2:$K$187,MATCH(D348,Monthly!$B$2:$B$187,0),5)</f>
        <v>2.1550000000000296</v>
      </c>
      <c r="L348" s="39">
        <f>INDEX(Monthly!$B$2:$K$187,MATCH(D348,Monthly!$B$2:$B$187,0),7)</f>
        <v>0</v>
      </c>
      <c r="M348" s="39">
        <f>INDEX(Monthly!$B$2:$K$187,MATCH(D348,Monthly!$B$2:$B$187,0),9)</f>
        <v>3.189924442051646E-3</v>
      </c>
      <c r="N348" s="42">
        <f>INDEX(Quaterly!$B$2:$E$63,MATCH(B348,Quaterly!$B$2:$B$63,0),4)</f>
        <v>3.3200000000000003</v>
      </c>
    </row>
    <row r="349" spans="1:14" x14ac:dyDescent="0.3">
      <c r="A349" s="23">
        <v>348</v>
      </c>
      <c r="B349" s="23" t="str">
        <f t="shared" si="15"/>
        <v>Q2-2011</v>
      </c>
      <c r="C349" s="24" t="str">
        <f t="shared" si="16"/>
        <v>Q2</v>
      </c>
      <c r="D349" s="23" t="str">
        <f t="shared" si="17"/>
        <v>5-2011</v>
      </c>
      <c r="E349" s="25">
        <v>40668</v>
      </c>
      <c r="F349" s="31">
        <f>INDEX(GoldPrice!$B$2:$F$4016,MATCH(E349,GoldPrice!$B$2:$B$4016,0),5)</f>
        <v>325056.51105651259</v>
      </c>
      <c r="G349" s="36">
        <f>INDEX(Daily!$B$2:$H$4016,MATCH(E349,Daily!$B$2:$B$4016,0),3)</f>
        <v>-8.9000000000000057</v>
      </c>
      <c r="H349" s="36">
        <f>INDEX(Daily!$B$2:$H$4016,MATCH(E349,Daily!$B$2:$B$4016,0),5)</f>
        <v>-40</v>
      </c>
      <c r="I349" s="36">
        <f>INDEX(Daily!$B$2:$H$4016,MATCH(E349,Daily!$B$2:$B$4016,0),7)</f>
        <v>-7.2899999999999636</v>
      </c>
      <c r="J349" s="39">
        <f>INDEX(Monthly!$B$2:$K$187,MATCH(D349,Monthly!$B$2:$B$187,0),3)</f>
        <v>2.8200000000000003E-2</v>
      </c>
      <c r="K349" s="39">
        <f>INDEX(Monthly!$B$2:$K$187,MATCH(D349,Monthly!$B$2:$B$187,0),5)</f>
        <v>2.1550000000000296</v>
      </c>
      <c r="L349" s="39">
        <f>INDEX(Monthly!$B$2:$K$187,MATCH(D349,Monthly!$B$2:$B$187,0),7)</f>
        <v>0</v>
      </c>
      <c r="M349" s="39">
        <f>INDEX(Monthly!$B$2:$K$187,MATCH(D349,Monthly!$B$2:$B$187,0),9)</f>
        <v>3.189924442051646E-3</v>
      </c>
      <c r="N349" s="42">
        <f>INDEX(Quaterly!$B$2:$E$63,MATCH(B349,Quaterly!$B$2:$B$63,0),4)</f>
        <v>3.3200000000000003</v>
      </c>
    </row>
    <row r="350" spans="1:14" x14ac:dyDescent="0.3">
      <c r="A350" s="23">
        <v>349</v>
      </c>
      <c r="B350" s="23" t="str">
        <f t="shared" si="15"/>
        <v>Q2-2011</v>
      </c>
      <c r="C350" s="24" t="str">
        <f t="shared" si="16"/>
        <v>Q2</v>
      </c>
      <c r="D350" s="23" t="str">
        <f t="shared" si="17"/>
        <v>5-2011</v>
      </c>
      <c r="E350" s="25">
        <v>40669</v>
      </c>
      <c r="F350" s="31">
        <f>INDEX(GoldPrice!$B$2:$F$4016,MATCH(E350,GoldPrice!$B$2:$B$4016,0),5)</f>
        <v>-515967.11396710947</v>
      </c>
      <c r="G350" s="36">
        <f>INDEX(Daily!$B$2:$H$4016,MATCH(E350,Daily!$B$2:$B$4016,0),3)</f>
        <v>-3.019999999999996</v>
      </c>
      <c r="H350" s="36">
        <f>INDEX(Daily!$B$2:$H$4016,MATCH(E350,Daily!$B$2:$B$4016,0),5)</f>
        <v>5</v>
      </c>
      <c r="I350" s="36">
        <f>INDEX(Daily!$B$2:$H$4016,MATCH(E350,Daily!$B$2:$B$4016,0),7)</f>
        <v>-6.5800000000000409</v>
      </c>
      <c r="J350" s="39">
        <f>INDEX(Monthly!$B$2:$K$187,MATCH(D350,Monthly!$B$2:$B$187,0),3)</f>
        <v>2.8200000000000003E-2</v>
      </c>
      <c r="K350" s="39">
        <f>INDEX(Monthly!$B$2:$K$187,MATCH(D350,Monthly!$B$2:$B$187,0),5)</f>
        <v>2.1550000000000296</v>
      </c>
      <c r="L350" s="39">
        <f>INDEX(Monthly!$B$2:$K$187,MATCH(D350,Monthly!$B$2:$B$187,0),7)</f>
        <v>0</v>
      </c>
      <c r="M350" s="39">
        <f>INDEX(Monthly!$B$2:$K$187,MATCH(D350,Monthly!$B$2:$B$187,0),9)</f>
        <v>3.189924442051646E-3</v>
      </c>
      <c r="N350" s="42">
        <f>INDEX(Quaterly!$B$2:$E$63,MATCH(B350,Quaterly!$B$2:$B$63,0),4)</f>
        <v>3.3200000000000003</v>
      </c>
    </row>
    <row r="351" spans="1:14" x14ac:dyDescent="0.3">
      <c r="A351" s="23">
        <v>350</v>
      </c>
      <c r="B351" s="23" t="str">
        <f t="shared" si="15"/>
        <v>Q2-2011</v>
      </c>
      <c r="C351" s="24" t="str">
        <f t="shared" si="16"/>
        <v>Q2</v>
      </c>
      <c r="D351" s="23" t="str">
        <f t="shared" si="17"/>
        <v>5-2011</v>
      </c>
      <c r="E351" s="25">
        <v>40672</v>
      </c>
      <c r="F351" s="31">
        <f>INDEX(GoldPrice!$B$2:$F$4016,MATCH(E351,GoldPrice!$B$2:$B$4016,0),5)</f>
        <v>62151.956151951104</v>
      </c>
      <c r="G351" s="36">
        <f>INDEX(Daily!$B$2:$H$4016,MATCH(E351,Daily!$B$2:$B$4016,0),3)</f>
        <v>3.4499999999999886</v>
      </c>
      <c r="H351" s="36">
        <f>INDEX(Daily!$B$2:$H$4016,MATCH(E351,Daily!$B$2:$B$4016,0),5)</f>
        <v>5</v>
      </c>
      <c r="I351" s="36">
        <f>INDEX(Daily!$B$2:$H$4016,MATCH(E351,Daily!$B$2:$B$4016,0),7)</f>
        <v>4.7600000000000477</v>
      </c>
      <c r="J351" s="39">
        <f>INDEX(Monthly!$B$2:$K$187,MATCH(D351,Monthly!$B$2:$B$187,0),3)</f>
        <v>2.8200000000000003E-2</v>
      </c>
      <c r="K351" s="39">
        <f>INDEX(Monthly!$B$2:$K$187,MATCH(D351,Monthly!$B$2:$B$187,0),5)</f>
        <v>2.1550000000000296</v>
      </c>
      <c r="L351" s="39">
        <f>INDEX(Monthly!$B$2:$K$187,MATCH(D351,Monthly!$B$2:$B$187,0),7)</f>
        <v>0</v>
      </c>
      <c r="M351" s="39">
        <f>INDEX(Monthly!$B$2:$K$187,MATCH(D351,Monthly!$B$2:$B$187,0),9)</f>
        <v>3.189924442051646E-3</v>
      </c>
      <c r="N351" s="42">
        <f>INDEX(Quaterly!$B$2:$E$63,MATCH(B351,Quaterly!$B$2:$B$63,0),4)</f>
        <v>3.3200000000000003</v>
      </c>
    </row>
    <row r="352" spans="1:14" x14ac:dyDescent="0.3">
      <c r="A352" s="23">
        <v>351</v>
      </c>
      <c r="B352" s="23" t="str">
        <f t="shared" si="15"/>
        <v>Q2-2011</v>
      </c>
      <c r="C352" s="24" t="str">
        <f t="shared" si="16"/>
        <v>Q2</v>
      </c>
      <c r="D352" s="23" t="str">
        <f t="shared" si="17"/>
        <v>5-2011</v>
      </c>
      <c r="E352" s="25">
        <v>40673</v>
      </c>
      <c r="F352" s="31">
        <f>INDEX(GoldPrice!$B$2:$F$4016,MATCH(E352,GoldPrice!$B$2:$B$4016,0),5)</f>
        <v>-213358.53335852548</v>
      </c>
      <c r="G352" s="36">
        <f>INDEX(Daily!$B$2:$H$4016,MATCH(E352,Daily!$B$2:$B$4016,0),3)</f>
        <v>3.0700000000000074</v>
      </c>
      <c r="H352" s="36">
        <f>INDEX(Daily!$B$2:$H$4016,MATCH(E352,Daily!$B$2:$B$4016,0),5)</f>
        <v>0</v>
      </c>
      <c r="I352" s="36">
        <f>INDEX(Daily!$B$2:$H$4016,MATCH(E352,Daily!$B$2:$B$4016,0),7)</f>
        <v>3.8199999999999932</v>
      </c>
      <c r="J352" s="39">
        <f>INDEX(Monthly!$B$2:$K$187,MATCH(D352,Monthly!$B$2:$B$187,0),3)</f>
        <v>2.8200000000000003E-2</v>
      </c>
      <c r="K352" s="39">
        <f>INDEX(Monthly!$B$2:$K$187,MATCH(D352,Monthly!$B$2:$B$187,0),5)</f>
        <v>2.1550000000000296</v>
      </c>
      <c r="L352" s="39">
        <f>INDEX(Monthly!$B$2:$K$187,MATCH(D352,Monthly!$B$2:$B$187,0),7)</f>
        <v>0</v>
      </c>
      <c r="M352" s="39">
        <f>INDEX(Monthly!$B$2:$K$187,MATCH(D352,Monthly!$B$2:$B$187,0),9)</f>
        <v>3.189924442051646E-3</v>
      </c>
      <c r="N352" s="42">
        <f>INDEX(Quaterly!$B$2:$E$63,MATCH(B352,Quaterly!$B$2:$B$63,0),4)</f>
        <v>3.3200000000000003</v>
      </c>
    </row>
    <row r="353" spans="1:14" x14ac:dyDescent="0.3">
      <c r="A353" s="23">
        <v>352</v>
      </c>
      <c r="B353" s="23" t="str">
        <f t="shared" si="15"/>
        <v>Q2-2011</v>
      </c>
      <c r="C353" s="24" t="str">
        <f t="shared" si="16"/>
        <v>Q2</v>
      </c>
      <c r="D353" s="23" t="str">
        <f t="shared" si="17"/>
        <v>5-2011</v>
      </c>
      <c r="E353" s="25">
        <v>40674</v>
      </c>
      <c r="F353" s="31">
        <f>INDEX(GoldPrice!$B$2:$F$4016,MATCH(E353,GoldPrice!$B$2:$B$4016,0),5)</f>
        <v>304087.69608769566</v>
      </c>
      <c r="G353" s="36">
        <f>INDEX(Daily!$B$2:$H$4016,MATCH(E353,Daily!$B$2:$B$4016,0),3)</f>
        <v>-5.5100000000000051</v>
      </c>
      <c r="H353" s="36">
        <f>INDEX(Daily!$B$2:$H$4016,MATCH(E353,Daily!$B$2:$B$4016,0),5)</f>
        <v>-20</v>
      </c>
      <c r="I353" s="36">
        <f>INDEX(Daily!$B$2:$H$4016,MATCH(E353,Daily!$B$2:$B$4016,0),7)</f>
        <v>1.8599999999999568</v>
      </c>
      <c r="J353" s="39">
        <f>INDEX(Monthly!$B$2:$K$187,MATCH(D353,Monthly!$B$2:$B$187,0),3)</f>
        <v>2.8200000000000003E-2</v>
      </c>
      <c r="K353" s="39">
        <f>INDEX(Monthly!$B$2:$K$187,MATCH(D353,Monthly!$B$2:$B$187,0),5)</f>
        <v>2.1550000000000296</v>
      </c>
      <c r="L353" s="39">
        <f>INDEX(Monthly!$B$2:$K$187,MATCH(D353,Monthly!$B$2:$B$187,0),7)</f>
        <v>0</v>
      </c>
      <c r="M353" s="39">
        <f>INDEX(Monthly!$B$2:$K$187,MATCH(D353,Monthly!$B$2:$B$187,0),9)</f>
        <v>3.189924442051646E-3</v>
      </c>
      <c r="N353" s="42">
        <f>INDEX(Quaterly!$B$2:$E$63,MATCH(B353,Quaterly!$B$2:$B$63,0),4)</f>
        <v>3.3200000000000003</v>
      </c>
    </row>
    <row r="354" spans="1:14" x14ac:dyDescent="0.3">
      <c r="A354" s="23">
        <v>353</v>
      </c>
      <c r="B354" s="23" t="str">
        <f t="shared" si="15"/>
        <v>Q2-2011</v>
      </c>
      <c r="C354" s="24" t="str">
        <f t="shared" si="16"/>
        <v>Q2</v>
      </c>
      <c r="D354" s="23" t="str">
        <f t="shared" si="17"/>
        <v>5-2011</v>
      </c>
      <c r="E354" s="25">
        <v>40675</v>
      </c>
      <c r="F354" s="31">
        <f>INDEX(GoldPrice!$B$2:$F$4016,MATCH(E354,GoldPrice!$B$2:$B$4016,0),5)</f>
        <v>-375571.72557172552</v>
      </c>
      <c r="G354" s="36">
        <f>INDEX(Daily!$B$2:$H$4016,MATCH(E354,Daily!$B$2:$B$4016,0),3)</f>
        <v>0.65000000000000568</v>
      </c>
      <c r="H354" s="36">
        <f>INDEX(Daily!$B$2:$H$4016,MATCH(E354,Daily!$B$2:$B$4016,0),5)</f>
        <v>0</v>
      </c>
      <c r="I354" s="36">
        <f>INDEX(Daily!$B$2:$H$4016,MATCH(E354,Daily!$B$2:$B$4016,0),7)</f>
        <v>-1.0099999999999909</v>
      </c>
      <c r="J354" s="39">
        <f>INDEX(Monthly!$B$2:$K$187,MATCH(D354,Monthly!$B$2:$B$187,0),3)</f>
        <v>2.8200000000000003E-2</v>
      </c>
      <c r="K354" s="39">
        <f>INDEX(Monthly!$B$2:$K$187,MATCH(D354,Monthly!$B$2:$B$187,0),5)</f>
        <v>2.1550000000000296</v>
      </c>
      <c r="L354" s="39">
        <f>INDEX(Monthly!$B$2:$K$187,MATCH(D354,Monthly!$B$2:$B$187,0),7)</f>
        <v>0</v>
      </c>
      <c r="M354" s="39">
        <f>INDEX(Monthly!$B$2:$K$187,MATCH(D354,Monthly!$B$2:$B$187,0),9)</f>
        <v>3.189924442051646E-3</v>
      </c>
      <c r="N354" s="42">
        <f>INDEX(Quaterly!$B$2:$E$63,MATCH(B354,Quaterly!$B$2:$B$63,0),4)</f>
        <v>3.3200000000000003</v>
      </c>
    </row>
    <row r="355" spans="1:14" x14ac:dyDescent="0.3">
      <c r="A355" s="23">
        <v>354</v>
      </c>
      <c r="B355" s="23" t="str">
        <f t="shared" si="15"/>
        <v>Q2-2011</v>
      </c>
      <c r="C355" s="24" t="str">
        <f t="shared" si="16"/>
        <v>Q2</v>
      </c>
      <c r="D355" s="23" t="str">
        <f t="shared" si="17"/>
        <v>5-2011</v>
      </c>
      <c r="E355" s="25">
        <v>40676</v>
      </c>
      <c r="F355" s="31">
        <f>INDEX(GoldPrice!$B$2:$F$4016,MATCH(E355,GoldPrice!$B$2:$B$4016,0),5)</f>
        <v>334082.02608202025</v>
      </c>
      <c r="G355" s="36">
        <f>INDEX(Daily!$B$2:$H$4016,MATCH(E355,Daily!$B$2:$B$4016,0),3)</f>
        <v>0.67999999999999261</v>
      </c>
      <c r="H355" s="36">
        <f>INDEX(Daily!$B$2:$H$4016,MATCH(E355,Daily!$B$2:$B$4016,0),5)</f>
        <v>10</v>
      </c>
      <c r="I355" s="36">
        <f>INDEX(Daily!$B$2:$H$4016,MATCH(E355,Daily!$B$2:$B$4016,0),7)</f>
        <v>-2.4699999999999704</v>
      </c>
      <c r="J355" s="39">
        <f>INDEX(Monthly!$B$2:$K$187,MATCH(D355,Monthly!$B$2:$B$187,0),3)</f>
        <v>2.8200000000000003E-2</v>
      </c>
      <c r="K355" s="39">
        <f>INDEX(Monthly!$B$2:$K$187,MATCH(D355,Monthly!$B$2:$B$187,0),5)</f>
        <v>2.1550000000000296</v>
      </c>
      <c r="L355" s="39">
        <f>INDEX(Monthly!$B$2:$K$187,MATCH(D355,Monthly!$B$2:$B$187,0),7)</f>
        <v>0</v>
      </c>
      <c r="M355" s="39">
        <f>INDEX(Monthly!$B$2:$K$187,MATCH(D355,Monthly!$B$2:$B$187,0),9)</f>
        <v>3.189924442051646E-3</v>
      </c>
      <c r="N355" s="42">
        <f>INDEX(Quaterly!$B$2:$E$63,MATCH(B355,Quaterly!$B$2:$B$63,0),4)</f>
        <v>3.3200000000000003</v>
      </c>
    </row>
    <row r="356" spans="1:14" x14ac:dyDescent="0.3">
      <c r="A356" s="23">
        <v>355</v>
      </c>
      <c r="B356" s="23" t="str">
        <f t="shared" si="15"/>
        <v>Q2-2011</v>
      </c>
      <c r="C356" s="24" t="str">
        <f t="shared" si="16"/>
        <v>Q2</v>
      </c>
      <c r="D356" s="23" t="str">
        <f t="shared" si="17"/>
        <v>5-2011</v>
      </c>
      <c r="E356" s="25">
        <v>40679</v>
      </c>
      <c r="F356" s="31">
        <f>INDEX(GoldPrice!$B$2:$F$4016,MATCH(E356,GoldPrice!$B$2:$B$4016,0),5)</f>
        <v>-93301.833301834762</v>
      </c>
      <c r="G356" s="36">
        <f>INDEX(Daily!$B$2:$H$4016,MATCH(E356,Daily!$B$2:$B$4016,0),3)</f>
        <v>-2.2999999999999972</v>
      </c>
      <c r="H356" s="36">
        <f>INDEX(Daily!$B$2:$H$4016,MATCH(E356,Daily!$B$2:$B$4016,0),5)</f>
        <v>0</v>
      </c>
      <c r="I356" s="36">
        <f>INDEX(Daily!$B$2:$H$4016,MATCH(E356,Daily!$B$2:$B$4016,0),7)</f>
        <v>-8.1800000000000068</v>
      </c>
      <c r="J356" s="39">
        <f>INDEX(Monthly!$B$2:$K$187,MATCH(D356,Monthly!$B$2:$B$187,0),3)</f>
        <v>2.8200000000000003E-2</v>
      </c>
      <c r="K356" s="39">
        <f>INDEX(Monthly!$B$2:$K$187,MATCH(D356,Monthly!$B$2:$B$187,0),5)</f>
        <v>2.1550000000000296</v>
      </c>
      <c r="L356" s="39">
        <f>INDEX(Monthly!$B$2:$K$187,MATCH(D356,Monthly!$B$2:$B$187,0),7)</f>
        <v>0</v>
      </c>
      <c r="M356" s="39">
        <f>INDEX(Monthly!$B$2:$K$187,MATCH(D356,Monthly!$B$2:$B$187,0),9)</f>
        <v>3.189924442051646E-3</v>
      </c>
      <c r="N356" s="42">
        <f>INDEX(Quaterly!$B$2:$E$63,MATCH(B356,Quaterly!$B$2:$B$63,0),4)</f>
        <v>3.3200000000000003</v>
      </c>
    </row>
    <row r="357" spans="1:14" x14ac:dyDescent="0.3">
      <c r="A357" s="23">
        <v>356</v>
      </c>
      <c r="B357" s="23" t="str">
        <f t="shared" si="15"/>
        <v>Q2-2011</v>
      </c>
      <c r="C357" s="24" t="str">
        <f t="shared" si="16"/>
        <v>Q2</v>
      </c>
      <c r="D357" s="23" t="str">
        <f t="shared" si="17"/>
        <v>5-2011</v>
      </c>
      <c r="E357" s="25">
        <v>40680</v>
      </c>
      <c r="F357" s="31">
        <f>INDEX(GoldPrice!$B$2:$F$4016,MATCH(E357,GoldPrice!$B$2:$B$4016,0),5)</f>
        <v>127876.39387639612</v>
      </c>
      <c r="G357" s="36">
        <f>INDEX(Daily!$B$2:$H$4016,MATCH(E357,Daily!$B$2:$B$4016,0),3)</f>
        <v>-0.50999999999999091</v>
      </c>
      <c r="H357" s="36">
        <f>INDEX(Daily!$B$2:$H$4016,MATCH(E357,Daily!$B$2:$B$4016,0),5)</f>
        <v>60</v>
      </c>
      <c r="I357" s="36">
        <f>INDEX(Daily!$B$2:$H$4016,MATCH(E357,Daily!$B$2:$B$4016,0),7)</f>
        <v>-7.1399999999999864</v>
      </c>
      <c r="J357" s="39">
        <f>INDEX(Monthly!$B$2:$K$187,MATCH(D357,Monthly!$B$2:$B$187,0),3)</f>
        <v>2.8200000000000003E-2</v>
      </c>
      <c r="K357" s="39">
        <f>INDEX(Monthly!$B$2:$K$187,MATCH(D357,Monthly!$B$2:$B$187,0),5)</f>
        <v>2.1550000000000296</v>
      </c>
      <c r="L357" s="39">
        <f>INDEX(Monthly!$B$2:$K$187,MATCH(D357,Monthly!$B$2:$B$187,0),7)</f>
        <v>0</v>
      </c>
      <c r="M357" s="39">
        <f>INDEX(Monthly!$B$2:$K$187,MATCH(D357,Monthly!$B$2:$B$187,0),9)</f>
        <v>3.189924442051646E-3</v>
      </c>
      <c r="N357" s="42">
        <f>INDEX(Quaterly!$B$2:$E$63,MATCH(B357,Quaterly!$B$2:$B$63,0),4)</f>
        <v>3.3200000000000003</v>
      </c>
    </row>
    <row r="358" spans="1:14" x14ac:dyDescent="0.3">
      <c r="A358" s="23">
        <v>357</v>
      </c>
      <c r="B358" s="23" t="str">
        <f t="shared" si="15"/>
        <v>Q2-2011</v>
      </c>
      <c r="C358" s="24" t="str">
        <f t="shared" si="16"/>
        <v>Q2</v>
      </c>
      <c r="D358" s="23" t="str">
        <f t="shared" si="17"/>
        <v>5-2011</v>
      </c>
      <c r="E358" s="25">
        <v>40681</v>
      </c>
      <c r="F358" s="31">
        <f>INDEX(GoldPrice!$B$2:$F$4016,MATCH(E358,GoldPrice!$B$2:$B$4016,0),5)</f>
        <v>-379727.83972783759</v>
      </c>
      <c r="G358" s="36">
        <f>INDEX(Daily!$B$2:$H$4016,MATCH(E358,Daily!$B$2:$B$4016,0),3)</f>
        <v>3.1199999999999903</v>
      </c>
      <c r="H358" s="36">
        <f>INDEX(Daily!$B$2:$H$4016,MATCH(E358,Daily!$B$2:$B$4016,0),5)</f>
        <v>100</v>
      </c>
      <c r="I358" s="36">
        <f>INDEX(Daily!$B$2:$H$4016,MATCH(E358,Daily!$B$2:$B$4016,0),7)</f>
        <v>-9.4399999999999977</v>
      </c>
      <c r="J358" s="39">
        <f>INDEX(Monthly!$B$2:$K$187,MATCH(D358,Monthly!$B$2:$B$187,0),3)</f>
        <v>2.8200000000000003E-2</v>
      </c>
      <c r="K358" s="39">
        <f>INDEX(Monthly!$B$2:$K$187,MATCH(D358,Monthly!$B$2:$B$187,0),5)</f>
        <v>2.1550000000000296</v>
      </c>
      <c r="L358" s="39">
        <f>INDEX(Monthly!$B$2:$K$187,MATCH(D358,Monthly!$B$2:$B$187,0),7)</f>
        <v>0</v>
      </c>
      <c r="M358" s="39">
        <f>INDEX(Monthly!$B$2:$K$187,MATCH(D358,Monthly!$B$2:$B$187,0),9)</f>
        <v>3.189924442051646E-3</v>
      </c>
      <c r="N358" s="42">
        <f>INDEX(Quaterly!$B$2:$E$63,MATCH(B358,Quaterly!$B$2:$B$63,0),4)</f>
        <v>3.3200000000000003</v>
      </c>
    </row>
    <row r="359" spans="1:14" x14ac:dyDescent="0.3">
      <c r="A359" s="23">
        <v>358</v>
      </c>
      <c r="B359" s="23" t="str">
        <f t="shared" si="15"/>
        <v>Q2-2011</v>
      </c>
      <c r="C359" s="24" t="str">
        <f t="shared" si="16"/>
        <v>Q2</v>
      </c>
      <c r="D359" s="23" t="str">
        <f t="shared" si="17"/>
        <v>5-2011</v>
      </c>
      <c r="E359" s="25">
        <v>40682</v>
      </c>
      <c r="F359" s="31">
        <f>INDEX(GoldPrice!$B$2:$F$4016,MATCH(E359,GoldPrice!$B$2:$B$4016,0),5)</f>
        <v>101022.11302211136</v>
      </c>
      <c r="G359" s="36">
        <f>INDEX(Daily!$B$2:$H$4016,MATCH(E359,Daily!$B$2:$B$4016,0),3)</f>
        <v>-1.5300000000000011</v>
      </c>
      <c r="H359" s="36">
        <f>INDEX(Daily!$B$2:$H$4016,MATCH(E359,Daily!$B$2:$B$4016,0),5)</f>
        <v>-60</v>
      </c>
      <c r="I359" s="36">
        <f>INDEX(Daily!$B$2:$H$4016,MATCH(E359,Daily!$B$2:$B$4016,0),7)</f>
        <v>-10.060000000000002</v>
      </c>
      <c r="J359" s="39">
        <f>INDEX(Monthly!$B$2:$K$187,MATCH(D359,Monthly!$B$2:$B$187,0),3)</f>
        <v>2.8200000000000003E-2</v>
      </c>
      <c r="K359" s="39">
        <f>INDEX(Monthly!$B$2:$K$187,MATCH(D359,Monthly!$B$2:$B$187,0),5)</f>
        <v>2.1550000000000296</v>
      </c>
      <c r="L359" s="39">
        <f>INDEX(Monthly!$B$2:$K$187,MATCH(D359,Monthly!$B$2:$B$187,0),7)</f>
        <v>0</v>
      </c>
      <c r="M359" s="39">
        <f>INDEX(Monthly!$B$2:$K$187,MATCH(D359,Monthly!$B$2:$B$187,0),9)</f>
        <v>3.189924442051646E-3</v>
      </c>
      <c r="N359" s="42">
        <f>INDEX(Quaterly!$B$2:$E$63,MATCH(B359,Quaterly!$B$2:$B$63,0),4)</f>
        <v>3.3200000000000003</v>
      </c>
    </row>
    <row r="360" spans="1:14" x14ac:dyDescent="0.3">
      <c r="A360" s="23">
        <v>359</v>
      </c>
      <c r="B360" s="23" t="str">
        <f t="shared" si="15"/>
        <v>Q2-2011</v>
      </c>
      <c r="C360" s="24" t="str">
        <f t="shared" si="16"/>
        <v>Q2</v>
      </c>
      <c r="D360" s="23" t="str">
        <f t="shared" si="17"/>
        <v>5-2011</v>
      </c>
      <c r="E360" s="25">
        <v>40683</v>
      </c>
      <c r="F360" s="31">
        <f>INDEX(GoldPrice!$B$2:$F$4016,MATCH(E360,GoldPrice!$B$2:$B$4016,0),5)</f>
        <v>-211058.0230580233</v>
      </c>
      <c r="G360" s="36">
        <f>INDEX(Daily!$B$2:$H$4016,MATCH(E360,Daily!$B$2:$B$4016,0),3)</f>
        <v>1.1600000000000108</v>
      </c>
      <c r="H360" s="36">
        <f>INDEX(Daily!$B$2:$H$4016,MATCH(E360,Daily!$B$2:$B$4016,0),5)</f>
        <v>10</v>
      </c>
      <c r="I360" s="36">
        <f>INDEX(Daily!$B$2:$H$4016,MATCH(E360,Daily!$B$2:$B$4016,0),7)</f>
        <v>-11.980000000000018</v>
      </c>
      <c r="J360" s="39">
        <f>INDEX(Monthly!$B$2:$K$187,MATCH(D360,Monthly!$B$2:$B$187,0),3)</f>
        <v>2.8200000000000003E-2</v>
      </c>
      <c r="K360" s="39">
        <f>INDEX(Monthly!$B$2:$K$187,MATCH(D360,Monthly!$B$2:$B$187,0),5)</f>
        <v>2.1550000000000296</v>
      </c>
      <c r="L360" s="39">
        <f>INDEX(Monthly!$B$2:$K$187,MATCH(D360,Monthly!$B$2:$B$187,0),7)</f>
        <v>0</v>
      </c>
      <c r="M360" s="39">
        <f>INDEX(Monthly!$B$2:$K$187,MATCH(D360,Monthly!$B$2:$B$187,0),9)</f>
        <v>3.189924442051646E-3</v>
      </c>
      <c r="N360" s="42">
        <f>INDEX(Quaterly!$B$2:$E$63,MATCH(B360,Quaterly!$B$2:$B$63,0),4)</f>
        <v>3.3200000000000003</v>
      </c>
    </row>
    <row r="361" spans="1:14" x14ac:dyDescent="0.3">
      <c r="A361" s="23">
        <v>360</v>
      </c>
      <c r="B361" s="23" t="str">
        <f t="shared" si="15"/>
        <v>Q2-2011</v>
      </c>
      <c r="C361" s="24" t="str">
        <f t="shared" si="16"/>
        <v>Q2</v>
      </c>
      <c r="D361" s="23" t="str">
        <f t="shared" si="17"/>
        <v>5-2011</v>
      </c>
      <c r="E361" s="25">
        <v>40686</v>
      </c>
      <c r="F361" s="31">
        <f>INDEX(GoldPrice!$B$2:$F$4016,MATCH(E361,GoldPrice!$B$2:$B$4016,0),5)</f>
        <v>-27352.863352861255</v>
      </c>
      <c r="G361" s="36">
        <f>INDEX(Daily!$B$2:$H$4016,MATCH(E361,Daily!$B$2:$B$4016,0),3)</f>
        <v>-2.0900000000000034</v>
      </c>
      <c r="H361" s="36">
        <f>INDEX(Daily!$B$2:$H$4016,MATCH(E361,Daily!$B$2:$B$4016,0),5)</f>
        <v>-30</v>
      </c>
      <c r="I361" s="36">
        <f>INDEX(Daily!$B$2:$H$4016,MATCH(E361,Daily!$B$2:$B$4016,0),7)</f>
        <v>-15.050000000000011</v>
      </c>
      <c r="J361" s="39">
        <f>INDEX(Monthly!$B$2:$K$187,MATCH(D361,Monthly!$B$2:$B$187,0),3)</f>
        <v>2.8200000000000003E-2</v>
      </c>
      <c r="K361" s="39">
        <f>INDEX(Monthly!$B$2:$K$187,MATCH(D361,Monthly!$B$2:$B$187,0),5)</f>
        <v>2.1550000000000296</v>
      </c>
      <c r="L361" s="39">
        <f>INDEX(Monthly!$B$2:$K$187,MATCH(D361,Monthly!$B$2:$B$187,0),7)</f>
        <v>0</v>
      </c>
      <c r="M361" s="39">
        <f>INDEX(Monthly!$B$2:$K$187,MATCH(D361,Monthly!$B$2:$B$187,0),9)</f>
        <v>3.189924442051646E-3</v>
      </c>
      <c r="N361" s="42">
        <f>INDEX(Quaterly!$B$2:$E$63,MATCH(B361,Quaterly!$B$2:$B$63,0),4)</f>
        <v>3.3200000000000003</v>
      </c>
    </row>
    <row r="362" spans="1:14" x14ac:dyDescent="0.3">
      <c r="A362" s="23">
        <v>361</v>
      </c>
      <c r="B362" s="23" t="str">
        <f t="shared" si="15"/>
        <v>Q2-2011</v>
      </c>
      <c r="C362" s="24" t="str">
        <f t="shared" si="16"/>
        <v>Q2</v>
      </c>
      <c r="D362" s="23" t="str">
        <f t="shared" si="17"/>
        <v>5-2011</v>
      </c>
      <c r="E362" s="25">
        <v>40687</v>
      </c>
      <c r="F362" s="31">
        <f>INDEX(GoldPrice!$B$2:$F$4016,MATCH(E362,GoldPrice!$B$2:$B$4016,0),5)</f>
        <v>60189.000188998878</v>
      </c>
      <c r="G362" s="36">
        <f>INDEX(Daily!$B$2:$H$4016,MATCH(E362,Daily!$B$2:$B$4016,0),3)</f>
        <v>2.0699999999999932</v>
      </c>
      <c r="H362" s="36">
        <f>INDEX(Daily!$B$2:$H$4016,MATCH(E362,Daily!$B$2:$B$4016,0),5)</f>
        <v>-90</v>
      </c>
      <c r="I362" s="36">
        <f>INDEX(Daily!$B$2:$H$4016,MATCH(E362,Daily!$B$2:$B$4016,0),7)</f>
        <v>-15.230000000000018</v>
      </c>
      <c r="J362" s="39">
        <f>INDEX(Monthly!$B$2:$K$187,MATCH(D362,Monthly!$B$2:$B$187,0),3)</f>
        <v>2.8200000000000003E-2</v>
      </c>
      <c r="K362" s="39">
        <f>INDEX(Monthly!$B$2:$K$187,MATCH(D362,Monthly!$B$2:$B$187,0),5)</f>
        <v>2.1550000000000296</v>
      </c>
      <c r="L362" s="39">
        <f>INDEX(Monthly!$B$2:$K$187,MATCH(D362,Monthly!$B$2:$B$187,0),7)</f>
        <v>0</v>
      </c>
      <c r="M362" s="39">
        <f>INDEX(Monthly!$B$2:$K$187,MATCH(D362,Monthly!$B$2:$B$187,0),9)</f>
        <v>3.189924442051646E-3</v>
      </c>
      <c r="N362" s="42">
        <f>INDEX(Quaterly!$B$2:$E$63,MATCH(B362,Quaterly!$B$2:$B$63,0),4)</f>
        <v>3.3200000000000003</v>
      </c>
    </row>
    <row r="363" spans="1:14" x14ac:dyDescent="0.3">
      <c r="A363" s="23">
        <v>362</v>
      </c>
      <c r="B363" s="23" t="str">
        <f t="shared" si="15"/>
        <v>Q2-2011</v>
      </c>
      <c r="C363" s="24" t="str">
        <f t="shared" si="16"/>
        <v>Q2</v>
      </c>
      <c r="D363" s="23" t="str">
        <f t="shared" si="17"/>
        <v>5-2011</v>
      </c>
      <c r="E363" s="25">
        <v>40688</v>
      </c>
      <c r="F363" s="31">
        <f>INDEX(GoldPrice!$B$2:$F$4016,MATCH(E363,GoldPrice!$B$2:$B$4016,0),5)</f>
        <v>67101.115101117641</v>
      </c>
      <c r="G363" s="36">
        <f>INDEX(Daily!$B$2:$H$4016,MATCH(E363,Daily!$B$2:$B$4016,0),3)</f>
        <v>1.6500000000000057</v>
      </c>
      <c r="H363" s="36">
        <f>INDEX(Daily!$B$2:$H$4016,MATCH(E363,Daily!$B$2:$B$4016,0),5)</f>
        <v>0</v>
      </c>
      <c r="I363" s="36">
        <f>INDEX(Daily!$B$2:$H$4016,MATCH(E363,Daily!$B$2:$B$4016,0),7)</f>
        <v>-16.229999999999961</v>
      </c>
      <c r="J363" s="39">
        <f>INDEX(Monthly!$B$2:$K$187,MATCH(D363,Monthly!$B$2:$B$187,0),3)</f>
        <v>2.8200000000000003E-2</v>
      </c>
      <c r="K363" s="39">
        <f>INDEX(Monthly!$B$2:$K$187,MATCH(D363,Monthly!$B$2:$B$187,0),5)</f>
        <v>2.1550000000000296</v>
      </c>
      <c r="L363" s="39">
        <f>INDEX(Monthly!$B$2:$K$187,MATCH(D363,Monthly!$B$2:$B$187,0),7)</f>
        <v>0</v>
      </c>
      <c r="M363" s="39">
        <f>INDEX(Monthly!$B$2:$K$187,MATCH(D363,Monthly!$B$2:$B$187,0),9)</f>
        <v>3.189924442051646E-3</v>
      </c>
      <c r="N363" s="42">
        <f>INDEX(Quaterly!$B$2:$E$63,MATCH(B363,Quaterly!$B$2:$B$63,0),4)</f>
        <v>3.3200000000000003</v>
      </c>
    </row>
    <row r="364" spans="1:14" x14ac:dyDescent="0.3">
      <c r="A364" s="23">
        <v>363</v>
      </c>
      <c r="B364" s="23" t="str">
        <f t="shared" si="15"/>
        <v>Q2-2011</v>
      </c>
      <c r="C364" s="24" t="str">
        <f t="shared" si="16"/>
        <v>Q2</v>
      </c>
      <c r="D364" s="23" t="str">
        <f t="shared" si="17"/>
        <v>5-2011</v>
      </c>
      <c r="E364" s="25">
        <v>40689</v>
      </c>
      <c r="F364" s="31">
        <f>INDEX(GoldPrice!$B$2:$F$4016,MATCH(E364,GoldPrice!$B$2:$B$4016,0),5)</f>
        <v>-33902.475902479142</v>
      </c>
      <c r="G364" s="36">
        <f>INDEX(Daily!$B$2:$H$4016,MATCH(E364,Daily!$B$2:$B$4016,0),3)</f>
        <v>-0.59999999999999432</v>
      </c>
      <c r="H364" s="36">
        <f>INDEX(Daily!$B$2:$H$4016,MATCH(E364,Daily!$B$2:$B$4016,0),5)</f>
        <v>20</v>
      </c>
      <c r="I364" s="36">
        <f>INDEX(Daily!$B$2:$H$4016,MATCH(E364,Daily!$B$2:$B$4016,0),7)</f>
        <v>11.680000000000007</v>
      </c>
      <c r="J364" s="39">
        <f>INDEX(Monthly!$B$2:$K$187,MATCH(D364,Monthly!$B$2:$B$187,0),3)</f>
        <v>2.8200000000000003E-2</v>
      </c>
      <c r="K364" s="39">
        <f>INDEX(Monthly!$B$2:$K$187,MATCH(D364,Monthly!$B$2:$B$187,0),5)</f>
        <v>2.1550000000000296</v>
      </c>
      <c r="L364" s="39">
        <f>INDEX(Monthly!$B$2:$K$187,MATCH(D364,Monthly!$B$2:$B$187,0),7)</f>
        <v>0</v>
      </c>
      <c r="M364" s="39">
        <f>INDEX(Monthly!$B$2:$K$187,MATCH(D364,Monthly!$B$2:$B$187,0),9)</f>
        <v>3.189924442051646E-3</v>
      </c>
      <c r="N364" s="42">
        <f>INDEX(Quaterly!$B$2:$E$63,MATCH(B364,Quaterly!$B$2:$B$63,0),4)</f>
        <v>3.3200000000000003</v>
      </c>
    </row>
    <row r="365" spans="1:14" x14ac:dyDescent="0.3">
      <c r="A365" s="23">
        <v>364</v>
      </c>
      <c r="B365" s="23" t="str">
        <f t="shared" si="15"/>
        <v>Q2-2011</v>
      </c>
      <c r="C365" s="24" t="str">
        <f t="shared" si="16"/>
        <v>Q2</v>
      </c>
      <c r="D365" s="23" t="str">
        <f t="shared" si="17"/>
        <v>5-2011</v>
      </c>
      <c r="E365" s="25">
        <v>40690</v>
      </c>
      <c r="F365" s="31">
        <f>INDEX(GoldPrice!$B$2:$F$4016,MATCH(E365,GoldPrice!$B$2:$B$4016,0),5)</f>
        <v>-153786.0517860502</v>
      </c>
      <c r="G365" s="36">
        <f>INDEX(Daily!$B$2:$H$4016,MATCH(E365,Daily!$B$2:$B$4016,0),3)</f>
        <v>0.39999999999999147</v>
      </c>
      <c r="H365" s="36">
        <f>INDEX(Daily!$B$2:$H$4016,MATCH(E365,Daily!$B$2:$B$4016,0),5)</f>
        <v>-40</v>
      </c>
      <c r="I365" s="36">
        <f>INDEX(Daily!$B$2:$H$4016,MATCH(E365,Daily!$B$2:$B$4016,0),7)</f>
        <v>12.779999999999973</v>
      </c>
      <c r="J365" s="39">
        <f>INDEX(Monthly!$B$2:$K$187,MATCH(D365,Monthly!$B$2:$B$187,0),3)</f>
        <v>2.8200000000000003E-2</v>
      </c>
      <c r="K365" s="39">
        <f>INDEX(Monthly!$B$2:$K$187,MATCH(D365,Monthly!$B$2:$B$187,0),5)</f>
        <v>2.1550000000000296</v>
      </c>
      <c r="L365" s="39">
        <f>INDEX(Monthly!$B$2:$K$187,MATCH(D365,Monthly!$B$2:$B$187,0),7)</f>
        <v>0</v>
      </c>
      <c r="M365" s="39">
        <f>INDEX(Monthly!$B$2:$K$187,MATCH(D365,Monthly!$B$2:$B$187,0),9)</f>
        <v>3.189924442051646E-3</v>
      </c>
      <c r="N365" s="42">
        <f>INDEX(Quaterly!$B$2:$E$63,MATCH(B365,Quaterly!$B$2:$B$63,0),4)</f>
        <v>3.3200000000000003</v>
      </c>
    </row>
    <row r="366" spans="1:14" x14ac:dyDescent="0.3">
      <c r="A366" s="23">
        <v>365</v>
      </c>
      <c r="B366" s="23" t="str">
        <f t="shared" si="15"/>
        <v>Q2-2011</v>
      </c>
      <c r="C366" s="24" t="str">
        <f t="shared" si="16"/>
        <v>Q2</v>
      </c>
      <c r="D366" s="23" t="str">
        <f t="shared" si="17"/>
        <v>5-2011</v>
      </c>
      <c r="E366" s="25">
        <v>40693</v>
      </c>
      <c r="F366" s="31">
        <f>INDEX(GoldPrice!$B$2:$F$4016,MATCH(E366,GoldPrice!$B$2:$B$4016,0),5)</f>
        <v>361288.71128870919</v>
      </c>
      <c r="G366" s="36">
        <f>INDEX(Daily!$B$2:$H$4016,MATCH(E366,Daily!$B$2:$B$4016,0),3)</f>
        <v>-1.3128571428571405</v>
      </c>
      <c r="H366" s="36">
        <f>INDEX(Daily!$B$2:$H$4016,MATCH(E366,Daily!$B$2:$B$4016,0),5)</f>
        <v>-50</v>
      </c>
      <c r="I366" s="36">
        <f>INDEX(Daily!$B$2:$H$4016,MATCH(E366,Daily!$B$2:$B$4016,0),7)</f>
        <v>1.2800000000000296</v>
      </c>
      <c r="J366" s="39">
        <f>INDEX(Monthly!$B$2:$K$187,MATCH(D366,Monthly!$B$2:$B$187,0),3)</f>
        <v>2.8200000000000003E-2</v>
      </c>
      <c r="K366" s="39">
        <f>INDEX(Monthly!$B$2:$K$187,MATCH(D366,Monthly!$B$2:$B$187,0),5)</f>
        <v>2.1550000000000296</v>
      </c>
      <c r="L366" s="39">
        <f>INDEX(Monthly!$B$2:$K$187,MATCH(D366,Monthly!$B$2:$B$187,0),7)</f>
        <v>0</v>
      </c>
      <c r="M366" s="39">
        <f>INDEX(Monthly!$B$2:$K$187,MATCH(D366,Monthly!$B$2:$B$187,0),9)</f>
        <v>3.189924442051646E-3</v>
      </c>
      <c r="N366" s="42">
        <f>INDEX(Quaterly!$B$2:$E$63,MATCH(B366,Quaterly!$B$2:$B$63,0),4)</f>
        <v>3.3200000000000003</v>
      </c>
    </row>
    <row r="367" spans="1:14" x14ac:dyDescent="0.3">
      <c r="A367" s="23">
        <v>366</v>
      </c>
      <c r="B367" s="23" t="str">
        <f t="shared" si="15"/>
        <v>Q2-2011</v>
      </c>
      <c r="C367" s="24" t="str">
        <f t="shared" si="16"/>
        <v>Q2</v>
      </c>
      <c r="D367" s="23" t="str">
        <f t="shared" si="17"/>
        <v>5-2011</v>
      </c>
      <c r="E367" s="25">
        <v>40694</v>
      </c>
      <c r="F367" s="31">
        <f>INDEX(GoldPrice!$B$2:$F$4016,MATCH(E367,GoldPrice!$B$2:$B$4016,0),5)</f>
        <v>-25402.867402870208</v>
      </c>
      <c r="G367" s="36">
        <f>INDEX(Daily!$B$2:$H$4016,MATCH(E367,Daily!$B$2:$B$4016,0),3)</f>
        <v>3.432857142857145</v>
      </c>
      <c r="H367" s="36">
        <f>INDEX(Daily!$B$2:$H$4016,MATCH(E367,Daily!$B$2:$B$4016,0),5)</f>
        <v>-10</v>
      </c>
      <c r="I367" s="36">
        <f>INDEX(Daily!$B$2:$H$4016,MATCH(E367,Daily!$B$2:$B$4016,0),7)</f>
        <v>9.2699999999999818</v>
      </c>
      <c r="J367" s="39">
        <f>INDEX(Monthly!$B$2:$K$187,MATCH(D367,Monthly!$B$2:$B$187,0),3)</f>
        <v>2.8200000000000003E-2</v>
      </c>
      <c r="K367" s="39">
        <f>INDEX(Monthly!$B$2:$K$187,MATCH(D367,Monthly!$B$2:$B$187,0),5)</f>
        <v>2.1550000000000296</v>
      </c>
      <c r="L367" s="39">
        <f>INDEX(Monthly!$B$2:$K$187,MATCH(D367,Monthly!$B$2:$B$187,0),7)</f>
        <v>0</v>
      </c>
      <c r="M367" s="39">
        <f>INDEX(Monthly!$B$2:$K$187,MATCH(D367,Monthly!$B$2:$B$187,0),9)</f>
        <v>3.189924442051646E-3</v>
      </c>
      <c r="N367" s="42">
        <f>INDEX(Quaterly!$B$2:$E$63,MATCH(B367,Quaterly!$B$2:$B$63,0),4)</f>
        <v>3.3200000000000003</v>
      </c>
    </row>
    <row r="368" spans="1:14" x14ac:dyDescent="0.3">
      <c r="A368" s="23">
        <v>367</v>
      </c>
      <c r="B368" s="23" t="str">
        <f t="shared" si="15"/>
        <v>Q2-2011</v>
      </c>
      <c r="C368" s="24" t="str">
        <f t="shared" si="16"/>
        <v>Q2</v>
      </c>
      <c r="D368" s="23" t="str">
        <f t="shared" si="17"/>
        <v>6-2011</v>
      </c>
      <c r="E368" s="25">
        <v>40695</v>
      </c>
      <c r="F368" s="31">
        <f>INDEX(GoldPrice!$B$2:$F$4016,MATCH(E368,GoldPrice!$B$2:$B$4016,0),5)</f>
        <v>-302360.99036099017</v>
      </c>
      <c r="G368" s="36">
        <f>INDEX(Daily!$B$2:$H$4016,MATCH(E368,Daily!$B$2:$B$4016,0),3)</f>
        <v>-2.4000000000000057</v>
      </c>
      <c r="H368" s="36">
        <f>INDEX(Daily!$B$2:$H$4016,MATCH(E368,Daily!$B$2:$B$4016,0),5)</f>
        <v>70</v>
      </c>
      <c r="I368" s="36">
        <f>INDEX(Daily!$B$2:$H$4016,MATCH(E368,Daily!$B$2:$B$4016,0),7)</f>
        <v>14.319999999999993</v>
      </c>
      <c r="J368" s="39">
        <f>INDEX(Monthly!$B$2:$K$187,MATCH(D368,Monthly!$B$2:$B$187,0),3)</f>
        <v>1.419999999999999E-2</v>
      </c>
      <c r="K368" s="39">
        <f>INDEX(Monthly!$B$2:$K$187,MATCH(D368,Monthly!$B$2:$B$187,0),5)</f>
        <v>-10.072000000000003</v>
      </c>
      <c r="L368" s="39">
        <f>INDEX(Monthly!$B$2:$K$187,MATCH(D368,Monthly!$B$2:$B$187,0),7)</f>
        <v>0</v>
      </c>
      <c r="M368" s="39">
        <f>INDEX(Monthly!$B$2:$K$187,MATCH(D368,Monthly!$B$2:$B$187,0),9)</f>
        <v>2.4835624757007731E-2</v>
      </c>
      <c r="N368" s="42">
        <f>INDEX(Quaterly!$B$2:$E$63,MATCH(B368,Quaterly!$B$2:$B$63,0),4)</f>
        <v>3.3200000000000003</v>
      </c>
    </row>
    <row r="369" spans="1:14" x14ac:dyDescent="0.3">
      <c r="A369" s="23">
        <v>368</v>
      </c>
      <c r="B369" s="23" t="str">
        <f t="shared" si="15"/>
        <v>Q2-2011</v>
      </c>
      <c r="C369" s="24" t="str">
        <f t="shared" si="16"/>
        <v>Q2</v>
      </c>
      <c r="D369" s="23" t="str">
        <f t="shared" si="17"/>
        <v>6-2011</v>
      </c>
      <c r="E369" s="25">
        <v>40696</v>
      </c>
      <c r="F369" s="31">
        <f>INDEX(GoldPrice!$B$2:$F$4016,MATCH(E369,GoldPrice!$B$2:$B$4016,0),5)</f>
        <v>372803.25080325454</v>
      </c>
      <c r="G369" s="36">
        <f>INDEX(Daily!$B$2:$H$4016,MATCH(E369,Daily!$B$2:$B$4016,0),3)</f>
        <v>0.10999999999999943</v>
      </c>
      <c r="H369" s="36">
        <f>INDEX(Daily!$B$2:$H$4016,MATCH(E369,Daily!$B$2:$B$4016,0),5)</f>
        <v>-70</v>
      </c>
      <c r="I369" s="36">
        <f>INDEX(Daily!$B$2:$H$4016,MATCH(E369,Daily!$B$2:$B$4016,0),7)</f>
        <v>14.899999999999977</v>
      </c>
      <c r="J369" s="39">
        <f>INDEX(Monthly!$B$2:$K$187,MATCH(D369,Monthly!$B$2:$B$187,0),3)</f>
        <v>1.419999999999999E-2</v>
      </c>
      <c r="K369" s="39">
        <f>INDEX(Monthly!$B$2:$K$187,MATCH(D369,Monthly!$B$2:$B$187,0),5)</f>
        <v>-10.072000000000003</v>
      </c>
      <c r="L369" s="39">
        <f>INDEX(Monthly!$B$2:$K$187,MATCH(D369,Monthly!$B$2:$B$187,0),7)</f>
        <v>0</v>
      </c>
      <c r="M369" s="39">
        <f>INDEX(Monthly!$B$2:$K$187,MATCH(D369,Monthly!$B$2:$B$187,0),9)</f>
        <v>2.4835624757007731E-2</v>
      </c>
      <c r="N369" s="42">
        <f>INDEX(Quaterly!$B$2:$E$63,MATCH(B369,Quaterly!$B$2:$B$63,0),4)</f>
        <v>3.3200000000000003</v>
      </c>
    </row>
    <row r="370" spans="1:14" x14ac:dyDescent="0.3">
      <c r="A370" s="23">
        <v>369</v>
      </c>
      <c r="B370" s="23" t="str">
        <f t="shared" si="15"/>
        <v>Q2-2011</v>
      </c>
      <c r="C370" s="24" t="str">
        <f t="shared" si="16"/>
        <v>Q2</v>
      </c>
      <c r="D370" s="23" t="str">
        <f t="shared" si="17"/>
        <v>6-2011</v>
      </c>
      <c r="E370" s="25">
        <v>40697</v>
      </c>
      <c r="F370" s="31">
        <f>INDEX(GoldPrice!$B$2:$F$4016,MATCH(E370,GoldPrice!$B$2:$B$4016,0),5)</f>
        <v>-273641.27764127776</v>
      </c>
      <c r="G370" s="36">
        <f>INDEX(Daily!$B$2:$H$4016,MATCH(E370,Daily!$B$2:$B$4016,0),3)</f>
        <v>-0.12999999999999545</v>
      </c>
      <c r="H370" s="36">
        <f>INDEX(Daily!$B$2:$H$4016,MATCH(E370,Daily!$B$2:$B$4016,0),5)</f>
        <v>20</v>
      </c>
      <c r="I370" s="36">
        <f>INDEX(Daily!$B$2:$H$4016,MATCH(E370,Daily!$B$2:$B$4016,0),7)</f>
        <v>-7.17999999999995</v>
      </c>
      <c r="J370" s="39">
        <f>INDEX(Monthly!$B$2:$K$187,MATCH(D370,Monthly!$B$2:$B$187,0),3)</f>
        <v>1.419999999999999E-2</v>
      </c>
      <c r="K370" s="39">
        <f>INDEX(Monthly!$B$2:$K$187,MATCH(D370,Monthly!$B$2:$B$187,0),5)</f>
        <v>-10.072000000000003</v>
      </c>
      <c r="L370" s="39">
        <f>INDEX(Monthly!$B$2:$K$187,MATCH(D370,Monthly!$B$2:$B$187,0),7)</f>
        <v>0</v>
      </c>
      <c r="M370" s="39">
        <f>INDEX(Monthly!$B$2:$K$187,MATCH(D370,Monthly!$B$2:$B$187,0),9)</f>
        <v>2.4835624757007731E-2</v>
      </c>
      <c r="N370" s="42">
        <f>INDEX(Quaterly!$B$2:$E$63,MATCH(B370,Quaterly!$B$2:$B$63,0),4)</f>
        <v>3.3200000000000003</v>
      </c>
    </row>
    <row r="371" spans="1:14" x14ac:dyDescent="0.3">
      <c r="A371" s="23">
        <v>370</v>
      </c>
      <c r="B371" s="23" t="str">
        <f t="shared" si="15"/>
        <v>Q2-2011</v>
      </c>
      <c r="C371" s="24" t="str">
        <f t="shared" si="16"/>
        <v>Q2</v>
      </c>
      <c r="D371" s="23" t="str">
        <f t="shared" si="17"/>
        <v>6-2011</v>
      </c>
      <c r="E371" s="25">
        <v>40700</v>
      </c>
      <c r="F371" s="31">
        <f>INDEX(GoldPrice!$B$2:$F$4016,MATCH(E371,GoldPrice!$B$2:$B$4016,0),5)</f>
        <v>95387.639387641102</v>
      </c>
      <c r="G371" s="36">
        <f>INDEX(Daily!$B$2:$H$4016,MATCH(E371,Daily!$B$2:$B$4016,0),3)</f>
        <v>-1.210000000000008</v>
      </c>
      <c r="H371" s="36">
        <f>INDEX(Daily!$B$2:$H$4016,MATCH(E371,Daily!$B$2:$B$4016,0),5)</f>
        <v>60</v>
      </c>
      <c r="I371" s="36">
        <f>INDEX(Daily!$B$2:$H$4016,MATCH(E371,Daily!$B$2:$B$4016,0),7)</f>
        <v>-9.6000000000000227</v>
      </c>
      <c r="J371" s="39">
        <f>INDEX(Monthly!$B$2:$K$187,MATCH(D371,Monthly!$B$2:$B$187,0),3)</f>
        <v>1.419999999999999E-2</v>
      </c>
      <c r="K371" s="39">
        <f>INDEX(Monthly!$B$2:$K$187,MATCH(D371,Monthly!$B$2:$B$187,0),5)</f>
        <v>-10.072000000000003</v>
      </c>
      <c r="L371" s="39">
        <f>INDEX(Monthly!$B$2:$K$187,MATCH(D371,Monthly!$B$2:$B$187,0),7)</f>
        <v>0</v>
      </c>
      <c r="M371" s="39">
        <f>INDEX(Monthly!$B$2:$K$187,MATCH(D371,Monthly!$B$2:$B$187,0),9)</f>
        <v>2.4835624757007731E-2</v>
      </c>
      <c r="N371" s="42">
        <f>INDEX(Quaterly!$B$2:$E$63,MATCH(B371,Quaterly!$B$2:$B$63,0),4)</f>
        <v>3.3200000000000003</v>
      </c>
    </row>
    <row r="372" spans="1:14" x14ac:dyDescent="0.3">
      <c r="A372" s="23">
        <v>371</v>
      </c>
      <c r="B372" s="23" t="str">
        <f t="shared" si="15"/>
        <v>Q2-2011</v>
      </c>
      <c r="C372" s="24" t="str">
        <f t="shared" si="16"/>
        <v>Q2</v>
      </c>
      <c r="D372" s="23" t="str">
        <f t="shared" si="17"/>
        <v>6-2011</v>
      </c>
      <c r="E372" s="25">
        <v>40701</v>
      </c>
      <c r="F372" s="31">
        <f>INDEX(GoldPrice!$B$2:$F$4016,MATCH(E372,GoldPrice!$B$2:$B$4016,0),5)</f>
        <v>158123.98412398249</v>
      </c>
      <c r="G372" s="36">
        <f>INDEX(Daily!$B$2:$H$4016,MATCH(E372,Daily!$B$2:$B$4016,0),3)</f>
        <v>0.11000000000001364</v>
      </c>
      <c r="H372" s="36">
        <f>INDEX(Daily!$B$2:$H$4016,MATCH(E372,Daily!$B$2:$B$4016,0),5)</f>
        <v>-50</v>
      </c>
      <c r="I372" s="36">
        <f>INDEX(Daily!$B$2:$H$4016,MATCH(E372,Daily!$B$2:$B$4016,0),7)</f>
        <v>9.8700000000000045</v>
      </c>
      <c r="J372" s="39">
        <f>INDEX(Monthly!$B$2:$K$187,MATCH(D372,Monthly!$B$2:$B$187,0),3)</f>
        <v>1.419999999999999E-2</v>
      </c>
      <c r="K372" s="39">
        <f>INDEX(Monthly!$B$2:$K$187,MATCH(D372,Monthly!$B$2:$B$187,0),5)</f>
        <v>-10.072000000000003</v>
      </c>
      <c r="L372" s="39">
        <f>INDEX(Monthly!$B$2:$K$187,MATCH(D372,Monthly!$B$2:$B$187,0),7)</f>
        <v>0</v>
      </c>
      <c r="M372" s="39">
        <f>INDEX(Monthly!$B$2:$K$187,MATCH(D372,Monthly!$B$2:$B$187,0),9)</f>
        <v>2.4835624757007731E-2</v>
      </c>
      <c r="N372" s="42">
        <f>INDEX(Quaterly!$B$2:$E$63,MATCH(B372,Quaterly!$B$2:$B$63,0),4)</f>
        <v>3.3200000000000003</v>
      </c>
    </row>
    <row r="373" spans="1:14" x14ac:dyDescent="0.3">
      <c r="A373" s="23">
        <v>372</v>
      </c>
      <c r="B373" s="23" t="str">
        <f t="shared" si="15"/>
        <v>Q2-2011</v>
      </c>
      <c r="C373" s="24" t="str">
        <f t="shared" si="16"/>
        <v>Q2</v>
      </c>
      <c r="D373" s="23" t="str">
        <f t="shared" si="17"/>
        <v>6-2011</v>
      </c>
      <c r="E373" s="25">
        <v>40702</v>
      </c>
      <c r="F373" s="31">
        <f>INDEX(GoldPrice!$B$2:$F$4016,MATCH(E373,GoldPrice!$B$2:$B$4016,0),5)</f>
        <v>-117432.62143261731</v>
      </c>
      <c r="G373" s="36">
        <f>INDEX(Daily!$B$2:$H$4016,MATCH(E373,Daily!$B$2:$B$4016,0),3)</f>
        <v>1.5899999999999892</v>
      </c>
      <c r="H373" s="36">
        <f>INDEX(Daily!$B$2:$H$4016,MATCH(E373,Daily!$B$2:$B$4016,0),5)</f>
        <v>50</v>
      </c>
      <c r="I373" s="36">
        <f>INDEX(Daily!$B$2:$H$4016,MATCH(E373,Daily!$B$2:$B$4016,0),7)</f>
        <v>-4.1100000000000136</v>
      </c>
      <c r="J373" s="39">
        <f>INDEX(Monthly!$B$2:$K$187,MATCH(D373,Monthly!$B$2:$B$187,0),3)</f>
        <v>1.419999999999999E-2</v>
      </c>
      <c r="K373" s="39">
        <f>INDEX(Monthly!$B$2:$K$187,MATCH(D373,Monthly!$B$2:$B$187,0),5)</f>
        <v>-10.072000000000003</v>
      </c>
      <c r="L373" s="39">
        <f>INDEX(Monthly!$B$2:$K$187,MATCH(D373,Monthly!$B$2:$B$187,0),7)</f>
        <v>0</v>
      </c>
      <c r="M373" s="39">
        <f>INDEX(Monthly!$B$2:$K$187,MATCH(D373,Monthly!$B$2:$B$187,0),9)</f>
        <v>2.4835624757007731E-2</v>
      </c>
      <c r="N373" s="42">
        <f>INDEX(Quaterly!$B$2:$E$63,MATCH(B373,Quaterly!$B$2:$B$63,0),4)</f>
        <v>3.3200000000000003</v>
      </c>
    </row>
    <row r="374" spans="1:14" x14ac:dyDescent="0.3">
      <c r="A374" s="23">
        <v>373</v>
      </c>
      <c r="B374" s="23" t="str">
        <f t="shared" si="15"/>
        <v>Q2-2011</v>
      </c>
      <c r="C374" s="24" t="str">
        <f t="shared" si="16"/>
        <v>Q2</v>
      </c>
      <c r="D374" s="23" t="str">
        <f t="shared" si="17"/>
        <v>6-2011</v>
      </c>
      <c r="E374" s="25">
        <v>40703</v>
      </c>
      <c r="F374" s="31">
        <f>INDEX(GoldPrice!$B$2:$F$4016,MATCH(E374,GoldPrice!$B$2:$B$4016,0),5)</f>
        <v>-53942.543942544609</v>
      </c>
      <c r="G374" s="36">
        <f>INDEX(Daily!$B$2:$H$4016,MATCH(E374,Daily!$B$2:$B$4016,0),3)</f>
        <v>1.1800000000000068</v>
      </c>
      <c r="H374" s="36">
        <f>INDEX(Daily!$B$2:$H$4016,MATCH(E374,Daily!$B$2:$B$4016,0),5)</f>
        <v>-50</v>
      </c>
      <c r="I374" s="36">
        <f>INDEX(Daily!$B$2:$H$4016,MATCH(E374,Daily!$B$2:$B$4016,0),7)</f>
        <v>4.3799999999999955</v>
      </c>
      <c r="J374" s="39">
        <f>INDEX(Monthly!$B$2:$K$187,MATCH(D374,Monthly!$B$2:$B$187,0),3)</f>
        <v>1.419999999999999E-2</v>
      </c>
      <c r="K374" s="39">
        <f>INDEX(Monthly!$B$2:$K$187,MATCH(D374,Monthly!$B$2:$B$187,0),5)</f>
        <v>-10.072000000000003</v>
      </c>
      <c r="L374" s="39">
        <f>INDEX(Monthly!$B$2:$K$187,MATCH(D374,Monthly!$B$2:$B$187,0),7)</f>
        <v>0</v>
      </c>
      <c r="M374" s="39">
        <f>INDEX(Monthly!$B$2:$K$187,MATCH(D374,Monthly!$B$2:$B$187,0),9)</f>
        <v>2.4835624757007731E-2</v>
      </c>
      <c r="N374" s="42">
        <f>INDEX(Quaterly!$B$2:$E$63,MATCH(B374,Quaterly!$B$2:$B$63,0),4)</f>
        <v>3.3200000000000003</v>
      </c>
    </row>
    <row r="375" spans="1:14" x14ac:dyDescent="0.3">
      <c r="A375" s="23">
        <v>374</v>
      </c>
      <c r="B375" s="23" t="str">
        <f t="shared" si="15"/>
        <v>Q2-2011</v>
      </c>
      <c r="C375" s="24" t="str">
        <f t="shared" si="16"/>
        <v>Q2</v>
      </c>
      <c r="D375" s="23" t="str">
        <f t="shared" si="17"/>
        <v>6-2011</v>
      </c>
      <c r="E375" s="25">
        <v>40704</v>
      </c>
      <c r="F375" s="31">
        <f>INDEX(GoldPrice!$B$2:$F$4016,MATCH(E375,GoldPrice!$B$2:$B$4016,0),5)</f>
        <v>351085.61708561704</v>
      </c>
      <c r="G375" s="36">
        <f>INDEX(Daily!$B$2:$H$4016,MATCH(E375,Daily!$B$2:$B$4016,0),3)</f>
        <v>-2.6500000000000057</v>
      </c>
      <c r="H375" s="36">
        <f>INDEX(Daily!$B$2:$H$4016,MATCH(E375,Daily!$B$2:$B$4016,0),5)</f>
        <v>-10</v>
      </c>
      <c r="I375" s="36">
        <f>INDEX(Daily!$B$2:$H$4016,MATCH(E375,Daily!$B$2:$B$4016,0),7)</f>
        <v>1.0500000000000114</v>
      </c>
      <c r="J375" s="39">
        <f>INDEX(Monthly!$B$2:$K$187,MATCH(D375,Monthly!$B$2:$B$187,0),3)</f>
        <v>1.419999999999999E-2</v>
      </c>
      <c r="K375" s="39">
        <f>INDEX(Monthly!$B$2:$K$187,MATCH(D375,Monthly!$B$2:$B$187,0),5)</f>
        <v>-10.072000000000003</v>
      </c>
      <c r="L375" s="39">
        <f>INDEX(Monthly!$B$2:$K$187,MATCH(D375,Monthly!$B$2:$B$187,0),7)</f>
        <v>0</v>
      </c>
      <c r="M375" s="39">
        <f>INDEX(Monthly!$B$2:$K$187,MATCH(D375,Monthly!$B$2:$B$187,0),9)</f>
        <v>2.4835624757007731E-2</v>
      </c>
      <c r="N375" s="42">
        <f>INDEX(Quaterly!$B$2:$E$63,MATCH(B375,Quaterly!$B$2:$B$63,0),4)</f>
        <v>3.3200000000000003</v>
      </c>
    </row>
    <row r="376" spans="1:14" x14ac:dyDescent="0.3">
      <c r="A376" s="23">
        <v>375</v>
      </c>
      <c r="B376" s="23" t="str">
        <f t="shared" si="15"/>
        <v>Q2-2011</v>
      </c>
      <c r="C376" s="24" t="str">
        <f t="shared" si="16"/>
        <v>Q2</v>
      </c>
      <c r="D376" s="23" t="str">
        <f t="shared" si="17"/>
        <v>6-2011</v>
      </c>
      <c r="E376" s="25">
        <v>40707</v>
      </c>
      <c r="F376" s="31">
        <f>INDEX(GoldPrice!$B$2:$F$4016,MATCH(E376,GoldPrice!$B$2:$B$4016,0),5)</f>
        <v>-29108.29710830003</v>
      </c>
      <c r="G376" s="36">
        <f>INDEX(Daily!$B$2:$H$4016,MATCH(E376,Daily!$B$2:$B$4016,0),3)</f>
        <v>-2.0999999999999943</v>
      </c>
      <c r="H376" s="36">
        <f>INDEX(Daily!$B$2:$H$4016,MATCH(E376,Daily!$B$2:$B$4016,0),5)</f>
        <v>35</v>
      </c>
      <c r="I376" s="36">
        <f>INDEX(Daily!$B$2:$H$4016,MATCH(E376,Daily!$B$2:$B$4016,0),7)</f>
        <v>-2.3100000000000023</v>
      </c>
      <c r="J376" s="39">
        <f>INDEX(Monthly!$B$2:$K$187,MATCH(D376,Monthly!$B$2:$B$187,0),3)</f>
        <v>1.419999999999999E-2</v>
      </c>
      <c r="K376" s="39">
        <f>INDEX(Monthly!$B$2:$K$187,MATCH(D376,Monthly!$B$2:$B$187,0),5)</f>
        <v>-10.072000000000003</v>
      </c>
      <c r="L376" s="39">
        <f>INDEX(Monthly!$B$2:$K$187,MATCH(D376,Monthly!$B$2:$B$187,0),7)</f>
        <v>0</v>
      </c>
      <c r="M376" s="39">
        <f>INDEX(Monthly!$B$2:$K$187,MATCH(D376,Monthly!$B$2:$B$187,0),9)</f>
        <v>2.4835624757007731E-2</v>
      </c>
      <c r="N376" s="42">
        <f>INDEX(Quaterly!$B$2:$E$63,MATCH(B376,Quaterly!$B$2:$B$63,0),4)</f>
        <v>3.3200000000000003</v>
      </c>
    </row>
    <row r="377" spans="1:14" x14ac:dyDescent="0.3">
      <c r="A377" s="23">
        <v>376</v>
      </c>
      <c r="B377" s="23" t="str">
        <f t="shared" si="15"/>
        <v>Q2-2011</v>
      </c>
      <c r="C377" s="24" t="str">
        <f t="shared" si="16"/>
        <v>Q2</v>
      </c>
      <c r="D377" s="23" t="str">
        <f t="shared" si="17"/>
        <v>6-2011</v>
      </c>
      <c r="E377" s="25">
        <v>40708</v>
      </c>
      <c r="F377" s="31">
        <f>INDEX(GoldPrice!$B$2:$F$4016,MATCH(E377,GoldPrice!$B$2:$B$4016,0),5)</f>
        <v>-189468.53146853298</v>
      </c>
      <c r="G377" s="36">
        <f>INDEX(Daily!$B$2:$H$4016,MATCH(E377,Daily!$B$2:$B$4016,0),3)</f>
        <v>2.1700000000000017</v>
      </c>
      <c r="H377" s="36">
        <f>INDEX(Daily!$B$2:$H$4016,MATCH(E377,Daily!$B$2:$B$4016,0),5)</f>
        <v>-15</v>
      </c>
      <c r="I377" s="36">
        <f>INDEX(Daily!$B$2:$H$4016,MATCH(E377,Daily!$B$2:$B$4016,0),7)</f>
        <v>-1.1499999999999773</v>
      </c>
      <c r="J377" s="39">
        <f>INDEX(Monthly!$B$2:$K$187,MATCH(D377,Monthly!$B$2:$B$187,0),3)</f>
        <v>1.419999999999999E-2</v>
      </c>
      <c r="K377" s="39">
        <f>INDEX(Monthly!$B$2:$K$187,MATCH(D377,Monthly!$B$2:$B$187,0),5)</f>
        <v>-10.072000000000003</v>
      </c>
      <c r="L377" s="39">
        <f>INDEX(Monthly!$B$2:$K$187,MATCH(D377,Monthly!$B$2:$B$187,0),7)</f>
        <v>0</v>
      </c>
      <c r="M377" s="39">
        <f>INDEX(Monthly!$B$2:$K$187,MATCH(D377,Monthly!$B$2:$B$187,0),9)</f>
        <v>2.4835624757007731E-2</v>
      </c>
      <c r="N377" s="42">
        <f>INDEX(Quaterly!$B$2:$E$63,MATCH(B377,Quaterly!$B$2:$B$63,0),4)</f>
        <v>3.3200000000000003</v>
      </c>
    </row>
    <row r="378" spans="1:14" x14ac:dyDescent="0.3">
      <c r="A378" s="23">
        <v>377</v>
      </c>
      <c r="B378" s="23" t="str">
        <f t="shared" si="15"/>
        <v>Q2-2011</v>
      </c>
      <c r="C378" s="24" t="str">
        <f t="shared" si="16"/>
        <v>Q2</v>
      </c>
      <c r="D378" s="23" t="str">
        <f t="shared" si="17"/>
        <v>6-2011</v>
      </c>
      <c r="E378" s="25">
        <v>40709</v>
      </c>
      <c r="F378" s="31">
        <f>INDEX(GoldPrice!$B$2:$F$4016,MATCH(E378,GoldPrice!$B$2:$B$4016,0),5)</f>
        <v>-41017.955017950386</v>
      </c>
      <c r="G378" s="36">
        <f>INDEX(Daily!$B$2:$H$4016,MATCH(E378,Daily!$B$2:$B$4016,0),3)</f>
        <v>-4.5400000000000063</v>
      </c>
      <c r="H378" s="36">
        <f>INDEX(Daily!$B$2:$H$4016,MATCH(E378,Daily!$B$2:$B$4016,0),5)</f>
        <v>20</v>
      </c>
      <c r="I378" s="36">
        <f>INDEX(Daily!$B$2:$H$4016,MATCH(E378,Daily!$B$2:$B$4016,0),7)</f>
        <v>-9.0000000000031832E-2</v>
      </c>
      <c r="J378" s="39">
        <f>INDEX(Monthly!$B$2:$K$187,MATCH(D378,Monthly!$B$2:$B$187,0),3)</f>
        <v>1.419999999999999E-2</v>
      </c>
      <c r="K378" s="39">
        <f>INDEX(Monthly!$B$2:$K$187,MATCH(D378,Monthly!$B$2:$B$187,0),5)</f>
        <v>-10.072000000000003</v>
      </c>
      <c r="L378" s="39">
        <f>INDEX(Monthly!$B$2:$K$187,MATCH(D378,Monthly!$B$2:$B$187,0),7)</f>
        <v>0</v>
      </c>
      <c r="M378" s="39">
        <f>INDEX(Monthly!$B$2:$K$187,MATCH(D378,Monthly!$B$2:$B$187,0),9)</f>
        <v>2.4835624757007731E-2</v>
      </c>
      <c r="N378" s="42">
        <f>INDEX(Quaterly!$B$2:$E$63,MATCH(B378,Quaterly!$B$2:$B$63,0),4)</f>
        <v>3.3200000000000003</v>
      </c>
    </row>
    <row r="379" spans="1:14" x14ac:dyDescent="0.3">
      <c r="A379" s="23">
        <v>378</v>
      </c>
      <c r="B379" s="23" t="str">
        <f t="shared" si="15"/>
        <v>Q2-2011</v>
      </c>
      <c r="C379" s="24" t="str">
        <f t="shared" si="16"/>
        <v>Q2</v>
      </c>
      <c r="D379" s="23" t="str">
        <f t="shared" si="17"/>
        <v>6-2011</v>
      </c>
      <c r="E379" s="25">
        <v>40710</v>
      </c>
      <c r="F379" s="31">
        <f>INDEX(GoldPrice!$B$2:$F$4016,MATCH(E379,GoldPrice!$B$2:$B$4016,0),5)</f>
        <v>-13756.567756570876</v>
      </c>
      <c r="G379" s="36">
        <f>INDEX(Daily!$B$2:$H$4016,MATCH(E379,Daily!$B$2:$B$4016,0),3)</f>
        <v>0.12000000000000455</v>
      </c>
      <c r="H379" s="36">
        <f>INDEX(Daily!$B$2:$H$4016,MATCH(E379,Daily!$B$2:$B$4016,0),5)</f>
        <v>40</v>
      </c>
      <c r="I379" s="36">
        <f>INDEX(Daily!$B$2:$H$4016,MATCH(E379,Daily!$B$2:$B$4016,0),7)</f>
        <v>3.7200000000000273</v>
      </c>
      <c r="J379" s="39">
        <f>INDEX(Monthly!$B$2:$K$187,MATCH(D379,Monthly!$B$2:$B$187,0),3)</f>
        <v>1.419999999999999E-2</v>
      </c>
      <c r="K379" s="39">
        <f>INDEX(Monthly!$B$2:$K$187,MATCH(D379,Monthly!$B$2:$B$187,0),5)</f>
        <v>-10.072000000000003</v>
      </c>
      <c r="L379" s="39">
        <f>INDEX(Monthly!$B$2:$K$187,MATCH(D379,Monthly!$B$2:$B$187,0),7)</f>
        <v>0</v>
      </c>
      <c r="M379" s="39">
        <f>INDEX(Monthly!$B$2:$K$187,MATCH(D379,Monthly!$B$2:$B$187,0),9)</f>
        <v>2.4835624757007731E-2</v>
      </c>
      <c r="N379" s="42">
        <f>INDEX(Quaterly!$B$2:$E$63,MATCH(B379,Quaterly!$B$2:$B$63,0),4)</f>
        <v>3.3200000000000003</v>
      </c>
    </row>
    <row r="380" spans="1:14" x14ac:dyDescent="0.3">
      <c r="A380" s="23">
        <v>379</v>
      </c>
      <c r="B380" s="23" t="str">
        <f t="shared" si="15"/>
        <v>Q2-2011</v>
      </c>
      <c r="C380" s="24" t="str">
        <f t="shared" si="16"/>
        <v>Q2</v>
      </c>
      <c r="D380" s="23" t="str">
        <f t="shared" si="17"/>
        <v>6-2011</v>
      </c>
      <c r="E380" s="25">
        <v>40711</v>
      </c>
      <c r="F380" s="31">
        <f>INDEX(GoldPrice!$B$2:$F$4016,MATCH(E380,GoldPrice!$B$2:$B$4016,0),5)</f>
        <v>-214416.55641655251</v>
      </c>
      <c r="G380" s="36">
        <f>INDEX(Daily!$B$2:$H$4016,MATCH(E380,Daily!$B$2:$B$4016,0),3)</f>
        <v>-1.9300000000000068</v>
      </c>
      <c r="H380" s="36">
        <f>INDEX(Daily!$B$2:$H$4016,MATCH(E380,Daily!$B$2:$B$4016,0),5)</f>
        <v>120</v>
      </c>
      <c r="I380" s="36">
        <f>INDEX(Daily!$B$2:$H$4016,MATCH(E380,Daily!$B$2:$B$4016,0),7)</f>
        <v>-6.2400000000000091</v>
      </c>
      <c r="J380" s="39">
        <f>INDEX(Monthly!$B$2:$K$187,MATCH(D380,Monthly!$B$2:$B$187,0),3)</f>
        <v>1.419999999999999E-2</v>
      </c>
      <c r="K380" s="39">
        <f>INDEX(Monthly!$B$2:$K$187,MATCH(D380,Monthly!$B$2:$B$187,0),5)</f>
        <v>-10.072000000000003</v>
      </c>
      <c r="L380" s="39">
        <f>INDEX(Monthly!$B$2:$K$187,MATCH(D380,Monthly!$B$2:$B$187,0),7)</f>
        <v>0</v>
      </c>
      <c r="M380" s="39">
        <f>INDEX(Monthly!$B$2:$K$187,MATCH(D380,Monthly!$B$2:$B$187,0),9)</f>
        <v>2.4835624757007731E-2</v>
      </c>
      <c r="N380" s="42">
        <f>INDEX(Quaterly!$B$2:$E$63,MATCH(B380,Quaterly!$B$2:$B$63,0),4)</f>
        <v>3.3200000000000003</v>
      </c>
    </row>
    <row r="381" spans="1:14" x14ac:dyDescent="0.3">
      <c r="A381" s="23">
        <v>380</v>
      </c>
      <c r="B381" s="23" t="str">
        <f t="shared" si="15"/>
        <v>Q2-2011</v>
      </c>
      <c r="C381" s="24" t="str">
        <f t="shared" si="16"/>
        <v>Q2</v>
      </c>
      <c r="D381" s="23" t="str">
        <f t="shared" si="17"/>
        <v>6-2011</v>
      </c>
      <c r="E381" s="25">
        <v>40714</v>
      </c>
      <c r="F381" s="31">
        <f>INDEX(GoldPrice!$B$2:$F$4016,MATCH(E381,GoldPrice!$B$2:$B$4016,0),5)</f>
        <v>286072.19807219505</v>
      </c>
      <c r="G381" s="36">
        <f>INDEX(Daily!$B$2:$H$4016,MATCH(E381,Daily!$B$2:$B$4016,0),3)</f>
        <v>0.21000000000000796</v>
      </c>
      <c r="H381" s="36">
        <f>INDEX(Daily!$B$2:$H$4016,MATCH(E381,Daily!$B$2:$B$4016,0),5)</f>
        <v>-130</v>
      </c>
      <c r="I381" s="36">
        <f>INDEX(Daily!$B$2:$H$4016,MATCH(E381,Daily!$B$2:$B$4016,0),7)</f>
        <v>-7.3000000000000114</v>
      </c>
      <c r="J381" s="39">
        <f>INDEX(Monthly!$B$2:$K$187,MATCH(D381,Monthly!$B$2:$B$187,0),3)</f>
        <v>1.419999999999999E-2</v>
      </c>
      <c r="K381" s="39">
        <f>INDEX(Monthly!$B$2:$K$187,MATCH(D381,Monthly!$B$2:$B$187,0),5)</f>
        <v>-10.072000000000003</v>
      </c>
      <c r="L381" s="39">
        <f>INDEX(Monthly!$B$2:$K$187,MATCH(D381,Monthly!$B$2:$B$187,0),7)</f>
        <v>0</v>
      </c>
      <c r="M381" s="39">
        <f>INDEX(Monthly!$B$2:$K$187,MATCH(D381,Monthly!$B$2:$B$187,0),9)</f>
        <v>2.4835624757007731E-2</v>
      </c>
      <c r="N381" s="42">
        <f>INDEX(Quaterly!$B$2:$E$63,MATCH(B381,Quaterly!$B$2:$B$63,0),4)</f>
        <v>3.3200000000000003</v>
      </c>
    </row>
    <row r="382" spans="1:14" x14ac:dyDescent="0.3">
      <c r="A382" s="23">
        <v>381</v>
      </c>
      <c r="B382" s="23" t="str">
        <f t="shared" si="15"/>
        <v>Q2-2011</v>
      </c>
      <c r="C382" s="24" t="str">
        <f t="shared" si="16"/>
        <v>Q2</v>
      </c>
      <c r="D382" s="23" t="str">
        <f t="shared" si="17"/>
        <v>6-2011</v>
      </c>
      <c r="E382" s="25">
        <v>40715</v>
      </c>
      <c r="F382" s="31">
        <f>INDEX(GoldPrice!$B$2:$F$4016,MATCH(E382,GoldPrice!$B$2:$B$4016,0),5)</f>
        <v>-18359.478359479457</v>
      </c>
      <c r="G382" s="36">
        <f>INDEX(Daily!$B$2:$H$4016,MATCH(E382,Daily!$B$2:$B$4016,0),3)</f>
        <v>0.46999999999999886</v>
      </c>
      <c r="H382" s="36">
        <f>INDEX(Daily!$B$2:$H$4016,MATCH(E382,Daily!$B$2:$B$4016,0),5)</f>
        <v>-10</v>
      </c>
      <c r="I382" s="36">
        <f>INDEX(Daily!$B$2:$H$4016,MATCH(E382,Daily!$B$2:$B$4016,0),7)</f>
        <v>11.110000000000014</v>
      </c>
      <c r="J382" s="39">
        <f>INDEX(Monthly!$B$2:$K$187,MATCH(D382,Monthly!$B$2:$B$187,0),3)</f>
        <v>1.419999999999999E-2</v>
      </c>
      <c r="K382" s="39">
        <f>INDEX(Monthly!$B$2:$K$187,MATCH(D382,Monthly!$B$2:$B$187,0),5)</f>
        <v>-10.072000000000003</v>
      </c>
      <c r="L382" s="39">
        <f>INDEX(Monthly!$B$2:$K$187,MATCH(D382,Monthly!$B$2:$B$187,0),7)</f>
        <v>0</v>
      </c>
      <c r="M382" s="39">
        <f>INDEX(Monthly!$B$2:$K$187,MATCH(D382,Monthly!$B$2:$B$187,0),9)</f>
        <v>2.4835624757007731E-2</v>
      </c>
      <c r="N382" s="42">
        <f>INDEX(Quaterly!$B$2:$E$63,MATCH(B382,Quaterly!$B$2:$B$63,0),4)</f>
        <v>3.3200000000000003</v>
      </c>
    </row>
    <row r="383" spans="1:14" x14ac:dyDescent="0.3">
      <c r="A383" s="23">
        <v>382</v>
      </c>
      <c r="B383" s="23" t="str">
        <f t="shared" si="15"/>
        <v>Q2-2011</v>
      </c>
      <c r="C383" s="24" t="str">
        <f t="shared" si="16"/>
        <v>Q2</v>
      </c>
      <c r="D383" s="23" t="str">
        <f t="shared" si="17"/>
        <v>6-2011</v>
      </c>
      <c r="E383" s="25">
        <v>40716</v>
      </c>
      <c r="F383" s="31">
        <f>INDEX(GoldPrice!$B$2:$F$4016,MATCH(E383,GoldPrice!$B$2:$B$4016,0),5)</f>
        <v>-6914.004914008081</v>
      </c>
      <c r="G383" s="36">
        <f>INDEX(Daily!$B$2:$H$4016,MATCH(E383,Daily!$B$2:$B$4016,0),3)</f>
        <v>1.2599999999999909</v>
      </c>
      <c r="H383" s="36">
        <f>INDEX(Daily!$B$2:$H$4016,MATCH(E383,Daily!$B$2:$B$4016,0),5)</f>
        <v>-60</v>
      </c>
      <c r="I383" s="36">
        <f>INDEX(Daily!$B$2:$H$4016,MATCH(E383,Daily!$B$2:$B$4016,0),7)</f>
        <v>-3.1100000000000136</v>
      </c>
      <c r="J383" s="39">
        <f>INDEX(Monthly!$B$2:$K$187,MATCH(D383,Monthly!$B$2:$B$187,0),3)</f>
        <v>1.419999999999999E-2</v>
      </c>
      <c r="K383" s="39">
        <f>INDEX(Monthly!$B$2:$K$187,MATCH(D383,Monthly!$B$2:$B$187,0),5)</f>
        <v>-10.072000000000003</v>
      </c>
      <c r="L383" s="39">
        <f>INDEX(Monthly!$B$2:$K$187,MATCH(D383,Monthly!$B$2:$B$187,0),7)</f>
        <v>0</v>
      </c>
      <c r="M383" s="39">
        <f>INDEX(Monthly!$B$2:$K$187,MATCH(D383,Monthly!$B$2:$B$187,0),9)</f>
        <v>2.4835624757007731E-2</v>
      </c>
      <c r="N383" s="42">
        <f>INDEX(Quaterly!$B$2:$E$63,MATCH(B383,Quaterly!$B$2:$B$63,0),4)</f>
        <v>3.3200000000000003</v>
      </c>
    </row>
    <row r="384" spans="1:14" x14ac:dyDescent="0.3">
      <c r="A384" s="23">
        <v>383</v>
      </c>
      <c r="B384" s="23" t="str">
        <f t="shared" si="15"/>
        <v>Q2-2011</v>
      </c>
      <c r="C384" s="24" t="str">
        <f t="shared" si="16"/>
        <v>Q2</v>
      </c>
      <c r="D384" s="23" t="str">
        <f t="shared" si="17"/>
        <v>6-2011</v>
      </c>
      <c r="E384" s="25">
        <v>40717</v>
      </c>
      <c r="F384" s="31">
        <f>INDEX(GoldPrice!$B$2:$F$4016,MATCH(E384,GoldPrice!$B$2:$B$4016,0),5)</f>
        <v>411371.00737101212</v>
      </c>
      <c r="G384" s="36">
        <f>INDEX(Daily!$B$2:$H$4016,MATCH(E384,Daily!$B$2:$B$4016,0),3)</f>
        <v>-4.2599999999999909</v>
      </c>
      <c r="H384" s="36">
        <f>INDEX(Daily!$B$2:$H$4016,MATCH(E384,Daily!$B$2:$B$4016,0),5)</f>
        <v>50</v>
      </c>
      <c r="I384" s="36">
        <f>INDEX(Daily!$B$2:$H$4016,MATCH(E384,Daily!$B$2:$B$4016,0),7)</f>
        <v>-4.8799999999999955</v>
      </c>
      <c r="J384" s="39">
        <f>INDEX(Monthly!$B$2:$K$187,MATCH(D384,Monthly!$B$2:$B$187,0),3)</f>
        <v>1.419999999999999E-2</v>
      </c>
      <c r="K384" s="39">
        <f>INDEX(Monthly!$B$2:$K$187,MATCH(D384,Monthly!$B$2:$B$187,0),5)</f>
        <v>-10.072000000000003</v>
      </c>
      <c r="L384" s="39">
        <f>INDEX(Monthly!$B$2:$K$187,MATCH(D384,Monthly!$B$2:$B$187,0),7)</f>
        <v>0</v>
      </c>
      <c r="M384" s="39">
        <f>INDEX(Monthly!$B$2:$K$187,MATCH(D384,Monthly!$B$2:$B$187,0),9)</f>
        <v>2.4835624757007731E-2</v>
      </c>
      <c r="N384" s="42">
        <f>INDEX(Quaterly!$B$2:$E$63,MATCH(B384,Quaterly!$B$2:$B$63,0),4)</f>
        <v>3.3200000000000003</v>
      </c>
    </row>
    <row r="385" spans="1:14" x14ac:dyDescent="0.3">
      <c r="A385" s="23">
        <v>384</v>
      </c>
      <c r="B385" s="23" t="str">
        <f t="shared" si="15"/>
        <v>Q2-2011</v>
      </c>
      <c r="C385" s="24" t="str">
        <f t="shared" si="16"/>
        <v>Q2</v>
      </c>
      <c r="D385" s="23" t="str">
        <f t="shared" si="17"/>
        <v>6-2011</v>
      </c>
      <c r="E385" s="25">
        <v>40718</v>
      </c>
      <c r="F385" s="31">
        <f>INDEX(GoldPrice!$B$2:$F$4016,MATCH(E385,GoldPrice!$B$2:$B$4016,0),5)</f>
        <v>108829.71082970873</v>
      </c>
      <c r="G385" s="36">
        <f>INDEX(Daily!$B$2:$H$4016,MATCH(E385,Daily!$B$2:$B$4016,0),3)</f>
        <v>0.18999999999999773</v>
      </c>
      <c r="H385" s="36">
        <f>INDEX(Daily!$B$2:$H$4016,MATCH(E385,Daily!$B$2:$B$4016,0),5)</f>
        <v>-30</v>
      </c>
      <c r="I385" s="36">
        <f>INDEX(Daily!$B$2:$H$4016,MATCH(E385,Daily!$B$2:$B$4016,0),7)</f>
        <v>-1.3500000000000227</v>
      </c>
      <c r="J385" s="39">
        <f>INDEX(Monthly!$B$2:$K$187,MATCH(D385,Monthly!$B$2:$B$187,0),3)</f>
        <v>1.419999999999999E-2</v>
      </c>
      <c r="K385" s="39">
        <f>INDEX(Monthly!$B$2:$K$187,MATCH(D385,Monthly!$B$2:$B$187,0),5)</f>
        <v>-10.072000000000003</v>
      </c>
      <c r="L385" s="39">
        <f>INDEX(Monthly!$B$2:$K$187,MATCH(D385,Monthly!$B$2:$B$187,0),7)</f>
        <v>0</v>
      </c>
      <c r="M385" s="39">
        <f>INDEX(Monthly!$B$2:$K$187,MATCH(D385,Monthly!$B$2:$B$187,0),9)</f>
        <v>2.4835624757007731E-2</v>
      </c>
      <c r="N385" s="42">
        <f>INDEX(Quaterly!$B$2:$E$63,MATCH(B385,Quaterly!$B$2:$B$63,0),4)</f>
        <v>3.3200000000000003</v>
      </c>
    </row>
    <row r="386" spans="1:14" x14ac:dyDescent="0.3">
      <c r="A386" s="23">
        <v>385</v>
      </c>
      <c r="B386" s="23" t="str">
        <f t="shared" si="15"/>
        <v>Q2-2011</v>
      </c>
      <c r="C386" s="24" t="str">
        <f t="shared" si="16"/>
        <v>Q2</v>
      </c>
      <c r="D386" s="23" t="str">
        <f t="shared" si="17"/>
        <v>6-2011</v>
      </c>
      <c r="E386" s="25">
        <v>40721</v>
      </c>
      <c r="F386" s="31">
        <f>INDEX(GoldPrice!$B$2:$F$4016,MATCH(E386,GoldPrice!$B$2:$B$4016,0),5)</f>
        <v>-124052.16405216232</v>
      </c>
      <c r="G386" s="36">
        <f>INDEX(Daily!$B$2:$H$4016,MATCH(E386,Daily!$B$2:$B$4016,0),3)</f>
        <v>-0.23999999999999488</v>
      </c>
      <c r="H386" s="36">
        <f>INDEX(Daily!$B$2:$H$4016,MATCH(E386,Daily!$B$2:$B$4016,0),5)</f>
        <v>30</v>
      </c>
      <c r="I386" s="36">
        <f>INDEX(Daily!$B$2:$H$4016,MATCH(E386,Daily!$B$2:$B$4016,0),7)</f>
        <v>0.85000000000002274</v>
      </c>
      <c r="J386" s="39">
        <f>INDEX(Monthly!$B$2:$K$187,MATCH(D386,Monthly!$B$2:$B$187,0),3)</f>
        <v>1.419999999999999E-2</v>
      </c>
      <c r="K386" s="39">
        <f>INDEX(Monthly!$B$2:$K$187,MATCH(D386,Monthly!$B$2:$B$187,0),5)</f>
        <v>-10.072000000000003</v>
      </c>
      <c r="L386" s="39">
        <f>INDEX(Monthly!$B$2:$K$187,MATCH(D386,Monthly!$B$2:$B$187,0),7)</f>
        <v>0</v>
      </c>
      <c r="M386" s="39">
        <f>INDEX(Monthly!$B$2:$K$187,MATCH(D386,Monthly!$B$2:$B$187,0),9)</f>
        <v>2.4835624757007731E-2</v>
      </c>
      <c r="N386" s="42">
        <f>INDEX(Quaterly!$B$2:$E$63,MATCH(B386,Quaterly!$B$2:$B$63,0),4)</f>
        <v>3.3200000000000003</v>
      </c>
    </row>
    <row r="387" spans="1:14" x14ac:dyDescent="0.3">
      <c r="A387" s="23">
        <v>386</v>
      </c>
      <c r="B387" s="23" t="str">
        <f t="shared" ref="B387:B450" si="18">C387&amp;"-"&amp;YEAR(E387)</f>
        <v>Q2-2011</v>
      </c>
      <c r="C387" s="24" t="str">
        <f t="shared" ref="C387:C450" si="19">IF(MONTH(E387)&lt;=3,"Q1",IF(MONTH(E387)&lt;=6,"Q2",IF(MONTH(E387)&lt;=9,"Q3","Q4")))</f>
        <v>Q2</v>
      </c>
      <c r="D387" s="23" t="str">
        <f t="shared" ref="D387:D450" si="20">MONTH(E387)&amp;"-"&amp;YEAR(E387)</f>
        <v>6-2011</v>
      </c>
      <c r="E387" s="25">
        <v>40722</v>
      </c>
      <c r="F387" s="31">
        <f>INDEX(GoldPrice!$B$2:$F$4016,MATCH(E387,GoldPrice!$B$2:$B$4016,0),5)</f>
        <v>-97538.461538463831</v>
      </c>
      <c r="G387" s="36">
        <f>INDEX(Daily!$B$2:$H$4016,MATCH(E387,Daily!$B$2:$B$4016,0),3)</f>
        <v>2.25</v>
      </c>
      <c r="H387" s="36">
        <f>INDEX(Daily!$B$2:$H$4016,MATCH(E387,Daily!$B$2:$B$4016,0),5)</f>
        <v>0</v>
      </c>
      <c r="I387" s="36">
        <f>INDEX(Daily!$B$2:$H$4016,MATCH(E387,Daily!$B$2:$B$4016,0),7)</f>
        <v>-1.9399999999999977</v>
      </c>
      <c r="J387" s="39">
        <f>INDEX(Monthly!$B$2:$K$187,MATCH(D387,Monthly!$B$2:$B$187,0),3)</f>
        <v>1.419999999999999E-2</v>
      </c>
      <c r="K387" s="39">
        <f>INDEX(Monthly!$B$2:$K$187,MATCH(D387,Monthly!$B$2:$B$187,0),5)</f>
        <v>-10.072000000000003</v>
      </c>
      <c r="L387" s="39">
        <f>INDEX(Monthly!$B$2:$K$187,MATCH(D387,Monthly!$B$2:$B$187,0),7)</f>
        <v>0</v>
      </c>
      <c r="M387" s="39">
        <f>INDEX(Monthly!$B$2:$K$187,MATCH(D387,Monthly!$B$2:$B$187,0),9)</f>
        <v>2.4835624757007731E-2</v>
      </c>
      <c r="N387" s="42">
        <f>INDEX(Quaterly!$B$2:$E$63,MATCH(B387,Quaterly!$B$2:$B$63,0),4)</f>
        <v>3.3200000000000003</v>
      </c>
    </row>
    <row r="388" spans="1:14" x14ac:dyDescent="0.3">
      <c r="A388" s="23">
        <v>387</v>
      </c>
      <c r="B388" s="23" t="str">
        <f t="shared" si="18"/>
        <v>Q2-2011</v>
      </c>
      <c r="C388" s="24" t="str">
        <f t="shared" si="19"/>
        <v>Q2</v>
      </c>
      <c r="D388" s="23" t="str">
        <f t="shared" si="20"/>
        <v>6-2011</v>
      </c>
      <c r="E388" s="25">
        <v>40723</v>
      </c>
      <c r="F388" s="31">
        <f>INDEX(GoldPrice!$B$2:$F$4016,MATCH(E388,GoldPrice!$B$2:$B$4016,0),5)</f>
        <v>-58619.542619545013</v>
      </c>
      <c r="G388" s="36">
        <f>INDEX(Daily!$B$2:$H$4016,MATCH(E388,Daily!$B$2:$B$4016,0),3)</f>
        <v>1.9499999999999886</v>
      </c>
      <c r="H388" s="36">
        <f>INDEX(Daily!$B$2:$H$4016,MATCH(E388,Daily!$B$2:$B$4016,0),5)</f>
        <v>0</v>
      </c>
      <c r="I388" s="36">
        <f>INDEX(Daily!$B$2:$H$4016,MATCH(E388,Daily!$B$2:$B$4016,0),7)</f>
        <v>2.2900000000000205</v>
      </c>
      <c r="J388" s="39">
        <f>INDEX(Monthly!$B$2:$K$187,MATCH(D388,Monthly!$B$2:$B$187,0),3)</f>
        <v>1.419999999999999E-2</v>
      </c>
      <c r="K388" s="39">
        <f>INDEX(Monthly!$B$2:$K$187,MATCH(D388,Monthly!$B$2:$B$187,0),5)</f>
        <v>-10.072000000000003</v>
      </c>
      <c r="L388" s="39">
        <f>INDEX(Monthly!$B$2:$K$187,MATCH(D388,Monthly!$B$2:$B$187,0),7)</f>
        <v>0</v>
      </c>
      <c r="M388" s="39">
        <f>INDEX(Monthly!$B$2:$K$187,MATCH(D388,Monthly!$B$2:$B$187,0),9)</f>
        <v>2.4835624757007731E-2</v>
      </c>
      <c r="N388" s="42">
        <f>INDEX(Quaterly!$B$2:$E$63,MATCH(B388,Quaterly!$B$2:$B$63,0),4)</f>
        <v>3.3200000000000003</v>
      </c>
    </row>
    <row r="389" spans="1:14" x14ac:dyDescent="0.3">
      <c r="A389" s="23">
        <v>388</v>
      </c>
      <c r="B389" s="23" t="str">
        <f t="shared" si="18"/>
        <v>Q2-2011</v>
      </c>
      <c r="C389" s="24" t="str">
        <f t="shared" si="19"/>
        <v>Q2</v>
      </c>
      <c r="D389" s="23" t="str">
        <f t="shared" si="20"/>
        <v>6-2011</v>
      </c>
      <c r="E389" s="25">
        <v>40724</v>
      </c>
      <c r="F389" s="31">
        <f>INDEX(GoldPrice!$B$2:$F$4016,MATCH(E389,GoldPrice!$B$2:$B$4016,0),5)</f>
        <v>206331.50633151084</v>
      </c>
      <c r="G389" s="36">
        <f>INDEX(Daily!$B$2:$H$4016,MATCH(E389,Daily!$B$2:$B$4016,0),3)</f>
        <v>0.45000000000000284</v>
      </c>
      <c r="H389" s="36">
        <f>INDEX(Daily!$B$2:$H$4016,MATCH(E389,Daily!$B$2:$B$4016,0),5)</f>
        <v>-60</v>
      </c>
      <c r="I389" s="36">
        <f>INDEX(Daily!$B$2:$H$4016,MATCH(E389,Daily!$B$2:$B$4016,0),7)</f>
        <v>-2.0600000000000023</v>
      </c>
      <c r="J389" s="39">
        <f>INDEX(Monthly!$B$2:$K$187,MATCH(D389,Monthly!$B$2:$B$187,0),3)</f>
        <v>1.419999999999999E-2</v>
      </c>
      <c r="K389" s="39">
        <f>INDEX(Monthly!$B$2:$K$187,MATCH(D389,Monthly!$B$2:$B$187,0),5)</f>
        <v>-10.072000000000003</v>
      </c>
      <c r="L389" s="39">
        <f>INDEX(Monthly!$B$2:$K$187,MATCH(D389,Monthly!$B$2:$B$187,0),7)</f>
        <v>0</v>
      </c>
      <c r="M389" s="39">
        <f>INDEX(Monthly!$B$2:$K$187,MATCH(D389,Monthly!$B$2:$B$187,0),9)</f>
        <v>2.4835624757007731E-2</v>
      </c>
      <c r="N389" s="42">
        <f>INDEX(Quaterly!$B$2:$E$63,MATCH(B389,Quaterly!$B$2:$B$63,0),4)</f>
        <v>3.3200000000000003</v>
      </c>
    </row>
    <row r="390" spans="1:14" x14ac:dyDescent="0.3">
      <c r="A390" s="23">
        <v>389</v>
      </c>
      <c r="B390" s="23" t="str">
        <f t="shared" si="18"/>
        <v>Q3-2011</v>
      </c>
      <c r="C390" s="24" t="str">
        <f t="shared" si="19"/>
        <v>Q3</v>
      </c>
      <c r="D390" s="23" t="str">
        <f t="shared" si="20"/>
        <v>7-2011</v>
      </c>
      <c r="E390" s="25">
        <v>40725</v>
      </c>
      <c r="F390" s="31">
        <f>INDEX(GoldPrice!$B$2:$F$4016,MATCH(E390,GoldPrice!$B$2:$B$4016,0),5)</f>
        <v>150111.51011151075</v>
      </c>
      <c r="G390" s="36">
        <f>INDEX(Daily!$B$2:$H$4016,MATCH(E390,Daily!$B$2:$B$4016,0),3)</f>
        <v>-0.48999999999999488</v>
      </c>
      <c r="H390" s="36">
        <f>INDEX(Daily!$B$2:$H$4016,MATCH(E390,Daily!$B$2:$B$4016,0),5)</f>
        <v>0</v>
      </c>
      <c r="I390" s="36">
        <f>INDEX(Daily!$B$2:$H$4016,MATCH(E390,Daily!$B$2:$B$4016,0),7)</f>
        <v>-7.25</v>
      </c>
      <c r="J390" s="39">
        <f>INDEX(Monthly!$B$2:$K$187,MATCH(D390,Monthly!$B$2:$B$187,0),3)</f>
        <v>1.5399999999999969E-2</v>
      </c>
      <c r="K390" s="39">
        <f>INDEX(Monthly!$B$2:$K$187,MATCH(D390,Monthly!$B$2:$B$187,0),5)</f>
        <v>35.91799999999995</v>
      </c>
      <c r="L390" s="39">
        <f>INDEX(Monthly!$B$2:$K$187,MATCH(D390,Monthly!$B$2:$B$187,0),7)</f>
        <v>0</v>
      </c>
      <c r="M390" s="39">
        <f>INDEX(Monthly!$B$2:$K$187,MATCH(D390,Monthly!$B$2:$B$187,0),9)</f>
        <v>1.44646115174907E-2</v>
      </c>
      <c r="N390" s="42">
        <f>INDEX(Quaterly!$B$2:$E$63,MATCH(B390,Quaterly!$B$2:$B$63,0),4)</f>
        <v>-4.5399999999999991</v>
      </c>
    </row>
    <row r="391" spans="1:14" x14ac:dyDescent="0.3">
      <c r="A391" s="23">
        <v>390</v>
      </c>
      <c r="B391" s="23" t="str">
        <f t="shared" si="18"/>
        <v>Q3-2011</v>
      </c>
      <c r="C391" s="24" t="str">
        <f t="shared" si="19"/>
        <v>Q3</v>
      </c>
      <c r="D391" s="23" t="str">
        <f t="shared" si="20"/>
        <v>7-2011</v>
      </c>
      <c r="E391" s="25">
        <v>40728</v>
      </c>
      <c r="F391" s="31">
        <f>INDEX(GoldPrice!$B$2:$F$4016,MATCH(E391,GoldPrice!$B$2:$B$4016,0),5)</f>
        <v>-372279.77427977696</v>
      </c>
      <c r="G391" s="36">
        <f>INDEX(Daily!$B$2:$H$4016,MATCH(E391,Daily!$B$2:$B$4016,0),3)</f>
        <v>-1.9385714285714215</v>
      </c>
      <c r="H391" s="36">
        <f>INDEX(Daily!$B$2:$H$4016,MATCH(E391,Daily!$B$2:$B$4016,0),5)</f>
        <v>40</v>
      </c>
      <c r="I391" s="36">
        <f>INDEX(Daily!$B$2:$H$4016,MATCH(E391,Daily!$B$2:$B$4016,0),7)</f>
        <v>0.12999999999999545</v>
      </c>
      <c r="J391" s="39">
        <f>INDEX(Monthly!$B$2:$K$187,MATCH(D391,Monthly!$B$2:$B$187,0),3)</f>
        <v>1.5399999999999969E-2</v>
      </c>
      <c r="K391" s="39">
        <f>INDEX(Monthly!$B$2:$K$187,MATCH(D391,Monthly!$B$2:$B$187,0),5)</f>
        <v>35.91799999999995</v>
      </c>
      <c r="L391" s="39">
        <f>INDEX(Monthly!$B$2:$K$187,MATCH(D391,Monthly!$B$2:$B$187,0),7)</f>
        <v>0</v>
      </c>
      <c r="M391" s="39">
        <f>INDEX(Monthly!$B$2:$K$187,MATCH(D391,Monthly!$B$2:$B$187,0),9)</f>
        <v>1.44646115174907E-2</v>
      </c>
      <c r="N391" s="42">
        <f>INDEX(Quaterly!$B$2:$E$63,MATCH(B391,Quaterly!$B$2:$B$63,0),4)</f>
        <v>-4.5399999999999991</v>
      </c>
    </row>
    <row r="392" spans="1:14" x14ac:dyDescent="0.3">
      <c r="A392" s="23">
        <v>391</v>
      </c>
      <c r="B392" s="23" t="str">
        <f t="shared" si="18"/>
        <v>Q3-2011</v>
      </c>
      <c r="C392" s="24" t="str">
        <f t="shared" si="19"/>
        <v>Q3</v>
      </c>
      <c r="D392" s="23" t="str">
        <f t="shared" si="20"/>
        <v>7-2011</v>
      </c>
      <c r="E392" s="25">
        <v>40729</v>
      </c>
      <c r="F392" s="31">
        <f>INDEX(GoldPrice!$B$2:$F$4016,MATCH(E392,GoldPrice!$B$2:$B$4016,0),5)</f>
        <v>-211485.48748548701</v>
      </c>
      <c r="G392" s="36">
        <f>INDEX(Daily!$B$2:$H$4016,MATCH(E392,Daily!$B$2:$B$4016,0),3)</f>
        <v>4.0485714285714209</v>
      </c>
      <c r="H392" s="36">
        <f>INDEX(Daily!$B$2:$H$4016,MATCH(E392,Daily!$B$2:$B$4016,0),5)</f>
        <v>20</v>
      </c>
      <c r="I392" s="36">
        <f>INDEX(Daily!$B$2:$H$4016,MATCH(E392,Daily!$B$2:$B$4016,0),7)</f>
        <v>5.6099999999999568</v>
      </c>
      <c r="J392" s="39">
        <f>INDEX(Monthly!$B$2:$K$187,MATCH(D392,Monthly!$B$2:$B$187,0),3)</f>
        <v>1.5399999999999969E-2</v>
      </c>
      <c r="K392" s="39">
        <f>INDEX(Monthly!$B$2:$K$187,MATCH(D392,Monthly!$B$2:$B$187,0),5)</f>
        <v>35.91799999999995</v>
      </c>
      <c r="L392" s="39">
        <f>INDEX(Monthly!$B$2:$K$187,MATCH(D392,Monthly!$B$2:$B$187,0),7)</f>
        <v>0</v>
      </c>
      <c r="M392" s="39">
        <f>INDEX(Monthly!$B$2:$K$187,MATCH(D392,Monthly!$B$2:$B$187,0),9)</f>
        <v>1.44646115174907E-2</v>
      </c>
      <c r="N392" s="42">
        <f>INDEX(Quaterly!$B$2:$E$63,MATCH(B392,Quaterly!$B$2:$B$63,0),4)</f>
        <v>-4.5399999999999991</v>
      </c>
    </row>
    <row r="393" spans="1:14" x14ac:dyDescent="0.3">
      <c r="A393" s="23">
        <v>392</v>
      </c>
      <c r="B393" s="23" t="str">
        <f t="shared" si="18"/>
        <v>Q3-2011</v>
      </c>
      <c r="C393" s="24" t="str">
        <f t="shared" si="19"/>
        <v>Q3</v>
      </c>
      <c r="D393" s="23" t="str">
        <f t="shared" si="20"/>
        <v>7-2011</v>
      </c>
      <c r="E393" s="25">
        <v>40730</v>
      </c>
      <c r="F393" s="31">
        <f>INDEX(GoldPrice!$B$2:$F$4016,MATCH(E393,GoldPrice!$B$2:$B$4016,0),5)</f>
        <v>-255035.34303534403</v>
      </c>
      <c r="G393" s="36">
        <f>INDEX(Daily!$B$2:$H$4016,MATCH(E393,Daily!$B$2:$B$4016,0),3)</f>
        <v>-0.25</v>
      </c>
      <c r="H393" s="36">
        <f>INDEX(Daily!$B$2:$H$4016,MATCH(E393,Daily!$B$2:$B$4016,0),5)</f>
        <v>0</v>
      </c>
      <c r="I393" s="36">
        <f>INDEX(Daily!$B$2:$H$4016,MATCH(E393,Daily!$B$2:$B$4016,0),7)</f>
        <v>-2.7299999999999613</v>
      </c>
      <c r="J393" s="39">
        <f>INDEX(Monthly!$B$2:$K$187,MATCH(D393,Monthly!$B$2:$B$187,0),3)</f>
        <v>1.5399999999999969E-2</v>
      </c>
      <c r="K393" s="39">
        <f>INDEX(Monthly!$B$2:$K$187,MATCH(D393,Monthly!$B$2:$B$187,0),5)</f>
        <v>35.91799999999995</v>
      </c>
      <c r="L393" s="39">
        <f>INDEX(Monthly!$B$2:$K$187,MATCH(D393,Monthly!$B$2:$B$187,0),7)</f>
        <v>0</v>
      </c>
      <c r="M393" s="39">
        <f>INDEX(Monthly!$B$2:$K$187,MATCH(D393,Monthly!$B$2:$B$187,0),9)</f>
        <v>1.44646115174907E-2</v>
      </c>
      <c r="N393" s="42">
        <f>INDEX(Quaterly!$B$2:$E$63,MATCH(B393,Quaterly!$B$2:$B$63,0),4)</f>
        <v>-4.5399999999999991</v>
      </c>
    </row>
    <row r="394" spans="1:14" x14ac:dyDescent="0.3">
      <c r="A394" s="23">
        <v>393</v>
      </c>
      <c r="B394" s="23" t="str">
        <f t="shared" si="18"/>
        <v>Q3-2011</v>
      </c>
      <c r="C394" s="24" t="str">
        <f t="shared" si="19"/>
        <v>Q3</v>
      </c>
      <c r="D394" s="23" t="str">
        <f t="shared" si="20"/>
        <v>7-2011</v>
      </c>
      <c r="E394" s="25">
        <v>40731</v>
      </c>
      <c r="F394" s="31">
        <f>INDEX(GoldPrice!$B$2:$F$4016,MATCH(E394,GoldPrice!$B$2:$B$4016,0),5)</f>
        <v>105105.27310527489</v>
      </c>
      <c r="G394" s="36">
        <f>INDEX(Daily!$B$2:$H$4016,MATCH(E394,Daily!$B$2:$B$4016,0),3)</f>
        <v>2.0300000000000011</v>
      </c>
      <c r="H394" s="36">
        <f>INDEX(Daily!$B$2:$H$4016,MATCH(E394,Daily!$B$2:$B$4016,0),5)</f>
        <v>10</v>
      </c>
      <c r="I394" s="36">
        <f>INDEX(Daily!$B$2:$H$4016,MATCH(E394,Daily!$B$2:$B$4016,0),7)</f>
        <v>1.6899999999999977</v>
      </c>
      <c r="J394" s="39">
        <f>INDEX(Monthly!$B$2:$K$187,MATCH(D394,Monthly!$B$2:$B$187,0),3)</f>
        <v>1.5399999999999969E-2</v>
      </c>
      <c r="K394" s="39">
        <f>INDEX(Monthly!$B$2:$K$187,MATCH(D394,Monthly!$B$2:$B$187,0),5)</f>
        <v>35.91799999999995</v>
      </c>
      <c r="L394" s="39">
        <f>INDEX(Monthly!$B$2:$K$187,MATCH(D394,Monthly!$B$2:$B$187,0),7)</f>
        <v>0</v>
      </c>
      <c r="M394" s="39">
        <f>INDEX(Monthly!$B$2:$K$187,MATCH(D394,Monthly!$B$2:$B$187,0),9)</f>
        <v>1.44646115174907E-2</v>
      </c>
      <c r="N394" s="42">
        <f>INDEX(Quaterly!$B$2:$E$63,MATCH(B394,Quaterly!$B$2:$B$63,0),4)</f>
        <v>-4.5399999999999991</v>
      </c>
    </row>
    <row r="395" spans="1:14" x14ac:dyDescent="0.3">
      <c r="A395" s="23">
        <v>394</v>
      </c>
      <c r="B395" s="23" t="str">
        <f t="shared" si="18"/>
        <v>Q3-2011</v>
      </c>
      <c r="C395" s="24" t="str">
        <f t="shared" si="19"/>
        <v>Q3</v>
      </c>
      <c r="D395" s="23" t="str">
        <f t="shared" si="20"/>
        <v>7-2011</v>
      </c>
      <c r="E395" s="25">
        <v>40732</v>
      </c>
      <c r="F395" s="31">
        <f>INDEX(GoldPrice!$B$2:$F$4016,MATCH(E395,GoldPrice!$B$2:$B$4016,0),5)</f>
        <v>-91143.451143451035</v>
      </c>
      <c r="G395" s="36">
        <f>INDEX(Daily!$B$2:$H$4016,MATCH(E395,Daily!$B$2:$B$4016,0),3)</f>
        <v>-2.5</v>
      </c>
      <c r="H395" s="36">
        <f>INDEX(Daily!$B$2:$H$4016,MATCH(E395,Daily!$B$2:$B$4016,0),5)</f>
        <v>0</v>
      </c>
      <c r="I395" s="36">
        <f>INDEX(Daily!$B$2:$H$4016,MATCH(E395,Daily!$B$2:$B$4016,0),7)</f>
        <v>0.32999999999998408</v>
      </c>
      <c r="J395" s="39">
        <f>INDEX(Monthly!$B$2:$K$187,MATCH(D395,Monthly!$B$2:$B$187,0),3)</f>
        <v>1.5399999999999969E-2</v>
      </c>
      <c r="K395" s="39">
        <f>INDEX(Monthly!$B$2:$K$187,MATCH(D395,Monthly!$B$2:$B$187,0),5)</f>
        <v>35.91799999999995</v>
      </c>
      <c r="L395" s="39">
        <f>INDEX(Monthly!$B$2:$K$187,MATCH(D395,Monthly!$B$2:$B$187,0),7)</f>
        <v>0</v>
      </c>
      <c r="M395" s="39">
        <f>INDEX(Monthly!$B$2:$K$187,MATCH(D395,Monthly!$B$2:$B$187,0),9)</f>
        <v>1.44646115174907E-2</v>
      </c>
      <c r="N395" s="42">
        <f>INDEX(Quaterly!$B$2:$E$63,MATCH(B395,Quaterly!$B$2:$B$63,0),4)</f>
        <v>-4.5399999999999991</v>
      </c>
    </row>
    <row r="396" spans="1:14" x14ac:dyDescent="0.3">
      <c r="A396" s="23">
        <v>395</v>
      </c>
      <c r="B396" s="23" t="str">
        <f t="shared" si="18"/>
        <v>Q3-2011</v>
      </c>
      <c r="C396" s="24" t="str">
        <f t="shared" si="19"/>
        <v>Q3</v>
      </c>
      <c r="D396" s="23" t="str">
        <f t="shared" si="20"/>
        <v>7-2011</v>
      </c>
      <c r="E396" s="25">
        <v>40735</v>
      </c>
      <c r="F396" s="31">
        <f>INDEX(GoldPrice!$B$2:$F$4016,MATCH(E396,GoldPrice!$B$2:$B$4016,0),5)</f>
        <v>141755.43375543505</v>
      </c>
      <c r="G396" s="36">
        <f>INDEX(Daily!$B$2:$H$4016,MATCH(E396,Daily!$B$2:$B$4016,0),3)</f>
        <v>-1.0400000000000063</v>
      </c>
      <c r="H396" s="36">
        <f>INDEX(Daily!$B$2:$H$4016,MATCH(E396,Daily!$B$2:$B$4016,0),5)</f>
        <v>0</v>
      </c>
      <c r="I396" s="36">
        <f>INDEX(Daily!$B$2:$H$4016,MATCH(E396,Daily!$B$2:$B$4016,0),7)</f>
        <v>-5.2300000000000182</v>
      </c>
      <c r="J396" s="39">
        <f>INDEX(Monthly!$B$2:$K$187,MATCH(D396,Monthly!$B$2:$B$187,0),3)</f>
        <v>1.5399999999999969E-2</v>
      </c>
      <c r="K396" s="39">
        <f>INDEX(Monthly!$B$2:$K$187,MATCH(D396,Monthly!$B$2:$B$187,0),5)</f>
        <v>35.91799999999995</v>
      </c>
      <c r="L396" s="39">
        <f>INDEX(Monthly!$B$2:$K$187,MATCH(D396,Monthly!$B$2:$B$187,0),7)</f>
        <v>0</v>
      </c>
      <c r="M396" s="39">
        <f>INDEX(Monthly!$B$2:$K$187,MATCH(D396,Monthly!$B$2:$B$187,0),9)</f>
        <v>1.44646115174907E-2</v>
      </c>
      <c r="N396" s="42">
        <f>INDEX(Quaterly!$B$2:$E$63,MATCH(B396,Quaterly!$B$2:$B$63,0),4)</f>
        <v>-4.5399999999999991</v>
      </c>
    </row>
    <row r="397" spans="1:14" x14ac:dyDescent="0.3">
      <c r="A397" s="23">
        <v>396</v>
      </c>
      <c r="B397" s="23" t="str">
        <f t="shared" si="18"/>
        <v>Q3-2011</v>
      </c>
      <c r="C397" s="24" t="str">
        <f t="shared" si="19"/>
        <v>Q3</v>
      </c>
      <c r="D397" s="23" t="str">
        <f t="shared" si="20"/>
        <v>7-2011</v>
      </c>
      <c r="E397" s="25">
        <v>40736</v>
      </c>
      <c r="F397" s="31">
        <f>INDEX(GoldPrice!$B$2:$F$4016,MATCH(E397,GoldPrice!$B$2:$B$4016,0),5)</f>
        <v>-98392.364392369986</v>
      </c>
      <c r="G397" s="36">
        <f>INDEX(Daily!$B$2:$H$4016,MATCH(E397,Daily!$B$2:$B$4016,0),3)</f>
        <v>2.25</v>
      </c>
      <c r="H397" s="36">
        <f>INDEX(Daily!$B$2:$H$4016,MATCH(E397,Daily!$B$2:$B$4016,0),5)</f>
        <v>-30</v>
      </c>
      <c r="I397" s="36">
        <f>INDEX(Daily!$B$2:$H$4016,MATCH(E397,Daily!$B$2:$B$4016,0),7)</f>
        <v>-7.839999999999975</v>
      </c>
      <c r="J397" s="39">
        <f>INDEX(Monthly!$B$2:$K$187,MATCH(D397,Monthly!$B$2:$B$187,0),3)</f>
        <v>1.5399999999999969E-2</v>
      </c>
      <c r="K397" s="39">
        <f>INDEX(Monthly!$B$2:$K$187,MATCH(D397,Monthly!$B$2:$B$187,0),5)</f>
        <v>35.91799999999995</v>
      </c>
      <c r="L397" s="39">
        <f>INDEX(Monthly!$B$2:$K$187,MATCH(D397,Monthly!$B$2:$B$187,0),7)</f>
        <v>0</v>
      </c>
      <c r="M397" s="39">
        <f>INDEX(Monthly!$B$2:$K$187,MATCH(D397,Monthly!$B$2:$B$187,0),9)</f>
        <v>1.44646115174907E-2</v>
      </c>
      <c r="N397" s="42">
        <f>INDEX(Quaterly!$B$2:$E$63,MATCH(B397,Quaterly!$B$2:$B$63,0),4)</f>
        <v>-4.5399999999999991</v>
      </c>
    </row>
    <row r="398" spans="1:14" x14ac:dyDescent="0.3">
      <c r="A398" s="23">
        <v>397</v>
      </c>
      <c r="B398" s="23" t="str">
        <f t="shared" si="18"/>
        <v>Q3-2011</v>
      </c>
      <c r="C398" s="24" t="str">
        <f t="shared" si="19"/>
        <v>Q3</v>
      </c>
      <c r="D398" s="23" t="str">
        <f t="shared" si="20"/>
        <v>7-2011</v>
      </c>
      <c r="E398" s="25">
        <v>40737</v>
      </c>
      <c r="F398" s="31">
        <f>INDEX(GoldPrice!$B$2:$F$4016,MATCH(E398,GoldPrice!$B$2:$B$4016,0),5)</f>
        <v>126031.37403137982</v>
      </c>
      <c r="G398" s="36">
        <f>INDEX(Daily!$B$2:$H$4016,MATCH(E398,Daily!$B$2:$B$4016,0),3)</f>
        <v>0.63000000000000966</v>
      </c>
      <c r="H398" s="36">
        <f>INDEX(Daily!$B$2:$H$4016,MATCH(E398,Daily!$B$2:$B$4016,0),5)</f>
        <v>10</v>
      </c>
      <c r="I398" s="36">
        <f>INDEX(Daily!$B$2:$H$4016,MATCH(E398,Daily!$B$2:$B$4016,0),7)</f>
        <v>0.93000000000000682</v>
      </c>
      <c r="J398" s="39">
        <f>INDEX(Monthly!$B$2:$K$187,MATCH(D398,Monthly!$B$2:$B$187,0),3)</f>
        <v>1.5399999999999969E-2</v>
      </c>
      <c r="K398" s="39">
        <f>INDEX(Monthly!$B$2:$K$187,MATCH(D398,Monthly!$B$2:$B$187,0),5)</f>
        <v>35.91799999999995</v>
      </c>
      <c r="L398" s="39">
        <f>INDEX(Monthly!$B$2:$K$187,MATCH(D398,Monthly!$B$2:$B$187,0),7)</f>
        <v>0</v>
      </c>
      <c r="M398" s="39">
        <f>INDEX(Monthly!$B$2:$K$187,MATCH(D398,Monthly!$B$2:$B$187,0),9)</f>
        <v>1.44646115174907E-2</v>
      </c>
      <c r="N398" s="42">
        <f>INDEX(Quaterly!$B$2:$E$63,MATCH(B398,Quaterly!$B$2:$B$63,0),4)</f>
        <v>-4.5399999999999991</v>
      </c>
    </row>
    <row r="399" spans="1:14" x14ac:dyDescent="0.3">
      <c r="A399" s="23">
        <v>398</v>
      </c>
      <c r="B399" s="23" t="str">
        <f t="shared" si="18"/>
        <v>Q3-2011</v>
      </c>
      <c r="C399" s="24" t="str">
        <f t="shared" si="19"/>
        <v>Q3</v>
      </c>
      <c r="D399" s="23" t="str">
        <f t="shared" si="20"/>
        <v>7-2011</v>
      </c>
      <c r="E399" s="25">
        <v>40738</v>
      </c>
      <c r="F399" s="31">
        <f>INDEX(GoldPrice!$B$2:$F$4016,MATCH(E399,GoldPrice!$B$2:$B$4016,0),5)</f>
        <v>344960.8769608736</v>
      </c>
      <c r="G399" s="36">
        <f>INDEX(Daily!$B$2:$H$4016,MATCH(E399,Daily!$B$2:$B$4016,0),3)</f>
        <v>-2.2900000000000063</v>
      </c>
      <c r="H399" s="36">
        <f>INDEX(Daily!$B$2:$H$4016,MATCH(E399,Daily!$B$2:$B$4016,0),5)</f>
        <v>-20</v>
      </c>
      <c r="I399" s="36">
        <f>INDEX(Daily!$B$2:$H$4016,MATCH(E399,Daily!$B$2:$B$4016,0),7)</f>
        <v>0.75</v>
      </c>
      <c r="J399" s="39">
        <f>INDEX(Monthly!$B$2:$K$187,MATCH(D399,Monthly!$B$2:$B$187,0),3)</f>
        <v>1.5399999999999969E-2</v>
      </c>
      <c r="K399" s="39">
        <f>INDEX(Monthly!$B$2:$K$187,MATCH(D399,Monthly!$B$2:$B$187,0),5)</f>
        <v>35.91799999999995</v>
      </c>
      <c r="L399" s="39">
        <f>INDEX(Monthly!$B$2:$K$187,MATCH(D399,Monthly!$B$2:$B$187,0),7)</f>
        <v>0</v>
      </c>
      <c r="M399" s="39">
        <f>INDEX(Monthly!$B$2:$K$187,MATCH(D399,Monthly!$B$2:$B$187,0),9)</f>
        <v>1.44646115174907E-2</v>
      </c>
      <c r="N399" s="42">
        <f>INDEX(Quaterly!$B$2:$E$63,MATCH(B399,Quaterly!$B$2:$B$63,0),4)</f>
        <v>-4.5399999999999991</v>
      </c>
    </row>
    <row r="400" spans="1:14" x14ac:dyDescent="0.3">
      <c r="A400" s="23">
        <v>399</v>
      </c>
      <c r="B400" s="23" t="str">
        <f t="shared" si="18"/>
        <v>Q3-2011</v>
      </c>
      <c r="C400" s="24" t="str">
        <f t="shared" si="19"/>
        <v>Q3</v>
      </c>
      <c r="D400" s="23" t="str">
        <f t="shared" si="20"/>
        <v>7-2011</v>
      </c>
      <c r="E400" s="25">
        <v>40739</v>
      </c>
      <c r="F400" s="31">
        <f>INDEX(GoldPrice!$B$2:$F$4016,MATCH(E400,GoldPrice!$B$2:$B$4016,0),5)</f>
        <v>-134441.50444150344</v>
      </c>
      <c r="G400" s="36">
        <f>INDEX(Daily!$B$2:$H$4016,MATCH(E400,Daily!$B$2:$B$4016,0),3)</f>
        <v>1.4899999999999949</v>
      </c>
      <c r="H400" s="36">
        <f>INDEX(Daily!$B$2:$H$4016,MATCH(E400,Daily!$B$2:$B$4016,0),5)</f>
        <v>10</v>
      </c>
      <c r="I400" s="36">
        <f>INDEX(Daily!$B$2:$H$4016,MATCH(E400,Daily!$B$2:$B$4016,0),7)</f>
        <v>-4.1899999999999977</v>
      </c>
      <c r="J400" s="39">
        <f>INDEX(Monthly!$B$2:$K$187,MATCH(D400,Monthly!$B$2:$B$187,0),3)</f>
        <v>1.5399999999999969E-2</v>
      </c>
      <c r="K400" s="39">
        <f>INDEX(Monthly!$B$2:$K$187,MATCH(D400,Monthly!$B$2:$B$187,0),5)</f>
        <v>35.91799999999995</v>
      </c>
      <c r="L400" s="39">
        <f>INDEX(Monthly!$B$2:$K$187,MATCH(D400,Monthly!$B$2:$B$187,0),7)</f>
        <v>0</v>
      </c>
      <c r="M400" s="39">
        <f>INDEX(Monthly!$B$2:$K$187,MATCH(D400,Monthly!$B$2:$B$187,0),9)</f>
        <v>1.44646115174907E-2</v>
      </c>
      <c r="N400" s="42">
        <f>INDEX(Quaterly!$B$2:$E$63,MATCH(B400,Quaterly!$B$2:$B$63,0),4)</f>
        <v>-4.5399999999999991</v>
      </c>
    </row>
    <row r="401" spans="1:14" x14ac:dyDescent="0.3">
      <c r="A401" s="23">
        <v>400</v>
      </c>
      <c r="B401" s="23" t="str">
        <f t="shared" si="18"/>
        <v>Q3-2011</v>
      </c>
      <c r="C401" s="24" t="str">
        <f t="shared" si="19"/>
        <v>Q3</v>
      </c>
      <c r="D401" s="23" t="str">
        <f t="shared" si="20"/>
        <v>7-2011</v>
      </c>
      <c r="E401" s="25">
        <v>40742</v>
      </c>
      <c r="F401" s="31">
        <f>INDEX(GoldPrice!$B$2:$F$4016,MATCH(E401,GoldPrice!$B$2:$B$4016,0),5)</f>
        <v>321021.35702136159</v>
      </c>
      <c r="G401" s="36">
        <f>INDEX(Daily!$B$2:$H$4016,MATCH(E401,Daily!$B$2:$B$4016,0),3)</f>
        <v>-1.2999999999999972</v>
      </c>
      <c r="H401" s="36">
        <f>INDEX(Daily!$B$2:$H$4016,MATCH(E401,Daily!$B$2:$B$4016,0),5)</f>
        <v>-10</v>
      </c>
      <c r="I401" s="36">
        <f>INDEX(Daily!$B$2:$H$4016,MATCH(E401,Daily!$B$2:$B$4016,0),7)</f>
        <v>1.0299999999999727</v>
      </c>
      <c r="J401" s="39">
        <f>INDEX(Monthly!$B$2:$K$187,MATCH(D401,Monthly!$B$2:$B$187,0),3)</f>
        <v>1.5399999999999969E-2</v>
      </c>
      <c r="K401" s="39">
        <f>INDEX(Monthly!$B$2:$K$187,MATCH(D401,Monthly!$B$2:$B$187,0),5)</f>
        <v>35.91799999999995</v>
      </c>
      <c r="L401" s="39">
        <f>INDEX(Monthly!$B$2:$K$187,MATCH(D401,Monthly!$B$2:$B$187,0),7)</f>
        <v>0</v>
      </c>
      <c r="M401" s="39">
        <f>INDEX(Monthly!$B$2:$K$187,MATCH(D401,Monthly!$B$2:$B$187,0),9)</f>
        <v>1.44646115174907E-2</v>
      </c>
      <c r="N401" s="42">
        <f>INDEX(Quaterly!$B$2:$E$63,MATCH(B401,Quaterly!$B$2:$B$63,0),4)</f>
        <v>-4.5399999999999991</v>
      </c>
    </row>
    <row r="402" spans="1:14" x14ac:dyDescent="0.3">
      <c r="A402" s="23">
        <v>401</v>
      </c>
      <c r="B402" s="23" t="str">
        <f t="shared" si="18"/>
        <v>Q3-2011</v>
      </c>
      <c r="C402" s="24" t="str">
        <f t="shared" si="19"/>
        <v>Q3</v>
      </c>
      <c r="D402" s="23" t="str">
        <f t="shared" si="20"/>
        <v>7-2011</v>
      </c>
      <c r="E402" s="25">
        <v>40743</v>
      </c>
      <c r="F402" s="31">
        <f>INDEX(GoldPrice!$B$2:$F$4016,MATCH(E402,GoldPrice!$B$2:$B$4016,0),5)</f>
        <v>156334.75713475049</v>
      </c>
      <c r="G402" s="36">
        <f>INDEX(Daily!$B$2:$H$4016,MATCH(E402,Daily!$B$2:$B$4016,0),3)</f>
        <v>1.5499999999999972</v>
      </c>
      <c r="H402" s="36">
        <f>INDEX(Daily!$B$2:$H$4016,MATCH(E402,Daily!$B$2:$B$4016,0),5)</f>
        <v>68</v>
      </c>
      <c r="I402" s="36">
        <f>INDEX(Daily!$B$2:$H$4016,MATCH(E402,Daily!$B$2:$B$4016,0),7)</f>
        <v>-5.6499999999999773</v>
      </c>
      <c r="J402" s="39">
        <f>INDEX(Monthly!$B$2:$K$187,MATCH(D402,Monthly!$B$2:$B$187,0),3)</f>
        <v>1.5399999999999969E-2</v>
      </c>
      <c r="K402" s="39">
        <f>INDEX(Monthly!$B$2:$K$187,MATCH(D402,Monthly!$B$2:$B$187,0),5)</f>
        <v>35.91799999999995</v>
      </c>
      <c r="L402" s="39">
        <f>INDEX(Monthly!$B$2:$K$187,MATCH(D402,Monthly!$B$2:$B$187,0),7)</f>
        <v>0</v>
      </c>
      <c r="M402" s="39">
        <f>INDEX(Monthly!$B$2:$K$187,MATCH(D402,Monthly!$B$2:$B$187,0),9)</f>
        <v>1.44646115174907E-2</v>
      </c>
      <c r="N402" s="42">
        <f>INDEX(Quaterly!$B$2:$E$63,MATCH(B402,Quaterly!$B$2:$B$63,0),4)</f>
        <v>-4.5399999999999991</v>
      </c>
    </row>
    <row r="403" spans="1:14" x14ac:dyDescent="0.3">
      <c r="A403" s="23">
        <v>402</v>
      </c>
      <c r="B403" s="23" t="str">
        <f t="shared" si="18"/>
        <v>Q3-2011</v>
      </c>
      <c r="C403" s="24" t="str">
        <f t="shared" si="19"/>
        <v>Q3</v>
      </c>
      <c r="D403" s="23" t="str">
        <f t="shared" si="20"/>
        <v>7-2011</v>
      </c>
      <c r="E403" s="25">
        <v>40744</v>
      </c>
      <c r="F403" s="31">
        <f>INDEX(GoldPrice!$B$2:$F$4016,MATCH(E403,GoldPrice!$B$2:$B$4016,0),5)</f>
        <v>-270766.43356643245</v>
      </c>
      <c r="G403" s="36">
        <f>INDEX(Daily!$B$2:$H$4016,MATCH(E403,Daily!$B$2:$B$4016,0),3)</f>
        <v>0.62000000000000455</v>
      </c>
      <c r="H403" s="36">
        <f>INDEX(Daily!$B$2:$H$4016,MATCH(E403,Daily!$B$2:$B$4016,0),5)</f>
        <v>-28</v>
      </c>
      <c r="I403" s="36">
        <f>INDEX(Daily!$B$2:$H$4016,MATCH(E403,Daily!$B$2:$B$4016,0),7)</f>
        <v>6.6499999999999773</v>
      </c>
      <c r="J403" s="39">
        <f>INDEX(Monthly!$B$2:$K$187,MATCH(D403,Monthly!$B$2:$B$187,0),3)</f>
        <v>1.5399999999999969E-2</v>
      </c>
      <c r="K403" s="39">
        <f>INDEX(Monthly!$B$2:$K$187,MATCH(D403,Monthly!$B$2:$B$187,0),5)</f>
        <v>35.91799999999995</v>
      </c>
      <c r="L403" s="39">
        <f>INDEX(Monthly!$B$2:$K$187,MATCH(D403,Monthly!$B$2:$B$187,0),7)</f>
        <v>0</v>
      </c>
      <c r="M403" s="39">
        <f>INDEX(Monthly!$B$2:$K$187,MATCH(D403,Monthly!$B$2:$B$187,0),9)</f>
        <v>1.44646115174907E-2</v>
      </c>
      <c r="N403" s="42">
        <f>INDEX(Quaterly!$B$2:$E$63,MATCH(B403,Quaterly!$B$2:$B$63,0),4)</f>
        <v>-4.5399999999999991</v>
      </c>
    </row>
    <row r="404" spans="1:14" x14ac:dyDescent="0.3">
      <c r="A404" s="23">
        <v>403</v>
      </c>
      <c r="B404" s="23" t="str">
        <f t="shared" si="18"/>
        <v>Q3-2011</v>
      </c>
      <c r="C404" s="24" t="str">
        <f t="shared" si="19"/>
        <v>Q3</v>
      </c>
      <c r="D404" s="23" t="str">
        <f t="shared" si="20"/>
        <v>7-2011</v>
      </c>
      <c r="E404" s="25">
        <v>40745</v>
      </c>
      <c r="F404" s="31">
        <f>INDEX(GoldPrice!$B$2:$F$4016,MATCH(E404,GoldPrice!$B$2:$B$4016,0),5)</f>
        <v>450017.76601776853</v>
      </c>
      <c r="G404" s="36">
        <f>INDEX(Daily!$B$2:$H$4016,MATCH(E404,Daily!$B$2:$B$4016,0),3)</f>
        <v>0.84999999999999432</v>
      </c>
      <c r="H404" s="36">
        <f>INDEX(Daily!$B$2:$H$4016,MATCH(E404,Daily!$B$2:$B$4016,0),5)</f>
        <v>-30</v>
      </c>
      <c r="I404" s="36">
        <f>INDEX(Daily!$B$2:$H$4016,MATCH(E404,Daily!$B$2:$B$4016,0),7)</f>
        <v>-3.7099999999999795</v>
      </c>
      <c r="J404" s="39">
        <f>INDEX(Monthly!$B$2:$K$187,MATCH(D404,Monthly!$B$2:$B$187,0),3)</f>
        <v>1.5399999999999969E-2</v>
      </c>
      <c r="K404" s="39">
        <f>INDEX(Monthly!$B$2:$K$187,MATCH(D404,Monthly!$B$2:$B$187,0),5)</f>
        <v>35.91799999999995</v>
      </c>
      <c r="L404" s="39">
        <f>INDEX(Monthly!$B$2:$K$187,MATCH(D404,Monthly!$B$2:$B$187,0),7)</f>
        <v>0</v>
      </c>
      <c r="M404" s="39">
        <f>INDEX(Monthly!$B$2:$K$187,MATCH(D404,Monthly!$B$2:$B$187,0),9)</f>
        <v>1.44646115174907E-2</v>
      </c>
      <c r="N404" s="42">
        <f>INDEX(Quaterly!$B$2:$E$63,MATCH(B404,Quaterly!$B$2:$B$63,0),4)</f>
        <v>-4.5399999999999991</v>
      </c>
    </row>
    <row r="405" spans="1:14" x14ac:dyDescent="0.3">
      <c r="A405" s="23">
        <v>404</v>
      </c>
      <c r="B405" s="23" t="str">
        <f t="shared" si="18"/>
        <v>Q3-2011</v>
      </c>
      <c r="C405" s="24" t="str">
        <f t="shared" si="19"/>
        <v>Q3</v>
      </c>
      <c r="D405" s="23" t="str">
        <f t="shared" si="20"/>
        <v>7-2011</v>
      </c>
      <c r="E405" s="25">
        <v>40746</v>
      </c>
      <c r="F405" s="31">
        <f>INDEX(GoldPrice!$B$2:$F$4016,MATCH(E405,GoldPrice!$B$2:$B$4016,0),5)</f>
        <v>-469481.00548100471</v>
      </c>
      <c r="G405" s="36">
        <f>INDEX(Daily!$B$2:$H$4016,MATCH(E405,Daily!$B$2:$B$4016,0),3)</f>
        <v>0.57000000000000739</v>
      </c>
      <c r="H405" s="36">
        <f>INDEX(Daily!$B$2:$H$4016,MATCH(E405,Daily!$B$2:$B$4016,0),5)</f>
        <v>20</v>
      </c>
      <c r="I405" s="36">
        <f>INDEX(Daily!$B$2:$H$4016,MATCH(E405,Daily!$B$2:$B$4016,0),7)</f>
        <v>-3.8600000000000136</v>
      </c>
      <c r="J405" s="39">
        <f>INDEX(Monthly!$B$2:$K$187,MATCH(D405,Monthly!$B$2:$B$187,0),3)</f>
        <v>1.5399999999999969E-2</v>
      </c>
      <c r="K405" s="39">
        <f>INDEX(Monthly!$B$2:$K$187,MATCH(D405,Monthly!$B$2:$B$187,0),5)</f>
        <v>35.91799999999995</v>
      </c>
      <c r="L405" s="39">
        <f>INDEX(Monthly!$B$2:$K$187,MATCH(D405,Monthly!$B$2:$B$187,0),7)</f>
        <v>0</v>
      </c>
      <c r="M405" s="39">
        <f>INDEX(Monthly!$B$2:$K$187,MATCH(D405,Monthly!$B$2:$B$187,0),9)</f>
        <v>1.44646115174907E-2</v>
      </c>
      <c r="N405" s="42">
        <f>INDEX(Quaterly!$B$2:$E$63,MATCH(B405,Quaterly!$B$2:$B$63,0),4)</f>
        <v>-4.5399999999999991</v>
      </c>
    </row>
    <row r="406" spans="1:14" x14ac:dyDescent="0.3">
      <c r="A406" s="23">
        <v>405</v>
      </c>
      <c r="B406" s="23" t="str">
        <f t="shared" si="18"/>
        <v>Q3-2011</v>
      </c>
      <c r="C406" s="24" t="str">
        <f t="shared" si="19"/>
        <v>Q3</v>
      </c>
      <c r="D406" s="23" t="str">
        <f t="shared" si="20"/>
        <v>7-2011</v>
      </c>
      <c r="E406" s="25">
        <v>40749</v>
      </c>
      <c r="F406" s="31">
        <f>INDEX(GoldPrice!$B$2:$F$4016,MATCH(E406,GoldPrice!$B$2:$B$4016,0),5)</f>
        <v>247978.45397845283</v>
      </c>
      <c r="G406" s="36">
        <f>INDEX(Daily!$B$2:$H$4016,MATCH(E406,Daily!$B$2:$B$4016,0),3)</f>
        <v>-0.56000000000000227</v>
      </c>
      <c r="H406" s="36">
        <f>INDEX(Daily!$B$2:$H$4016,MATCH(E406,Daily!$B$2:$B$4016,0),5)</f>
        <v>-20</v>
      </c>
      <c r="I406" s="36">
        <f>INDEX(Daily!$B$2:$H$4016,MATCH(E406,Daily!$B$2:$B$4016,0),7)</f>
        <v>0.16000000000002501</v>
      </c>
      <c r="J406" s="39">
        <f>INDEX(Monthly!$B$2:$K$187,MATCH(D406,Monthly!$B$2:$B$187,0),3)</f>
        <v>1.5399999999999969E-2</v>
      </c>
      <c r="K406" s="39">
        <f>INDEX(Monthly!$B$2:$K$187,MATCH(D406,Monthly!$B$2:$B$187,0),5)</f>
        <v>35.91799999999995</v>
      </c>
      <c r="L406" s="39">
        <f>INDEX(Monthly!$B$2:$K$187,MATCH(D406,Monthly!$B$2:$B$187,0),7)</f>
        <v>0</v>
      </c>
      <c r="M406" s="39">
        <f>INDEX(Monthly!$B$2:$K$187,MATCH(D406,Monthly!$B$2:$B$187,0),9)</f>
        <v>1.44646115174907E-2</v>
      </c>
      <c r="N406" s="42">
        <f>INDEX(Quaterly!$B$2:$E$63,MATCH(B406,Quaterly!$B$2:$B$63,0),4)</f>
        <v>-4.5399999999999991</v>
      </c>
    </row>
    <row r="407" spans="1:14" x14ac:dyDescent="0.3">
      <c r="A407" s="23">
        <v>406</v>
      </c>
      <c r="B407" s="23" t="str">
        <f t="shared" si="18"/>
        <v>Q3-2011</v>
      </c>
      <c r="C407" s="24" t="str">
        <f t="shared" si="19"/>
        <v>Q3</v>
      </c>
      <c r="D407" s="23" t="str">
        <f t="shared" si="20"/>
        <v>7-2011</v>
      </c>
      <c r="E407" s="25">
        <v>40750</v>
      </c>
      <c r="F407" s="31">
        <f>INDEX(GoldPrice!$B$2:$F$4016,MATCH(E407,GoldPrice!$B$2:$B$4016,0),5)</f>
        <v>-95907.767907764763</v>
      </c>
      <c r="G407" s="36">
        <f>INDEX(Daily!$B$2:$H$4016,MATCH(E407,Daily!$B$2:$B$4016,0),3)</f>
        <v>0.64000000000000057</v>
      </c>
      <c r="H407" s="36">
        <f>INDEX(Daily!$B$2:$H$4016,MATCH(E407,Daily!$B$2:$B$4016,0),5)</f>
        <v>20</v>
      </c>
      <c r="I407" s="36">
        <f>INDEX(Daily!$B$2:$H$4016,MATCH(E407,Daily!$B$2:$B$4016,0),7)</f>
        <v>2.9999999999972715E-2</v>
      </c>
      <c r="J407" s="39">
        <f>INDEX(Monthly!$B$2:$K$187,MATCH(D407,Monthly!$B$2:$B$187,0),3)</f>
        <v>1.5399999999999969E-2</v>
      </c>
      <c r="K407" s="39">
        <f>INDEX(Monthly!$B$2:$K$187,MATCH(D407,Monthly!$B$2:$B$187,0),5)</f>
        <v>35.91799999999995</v>
      </c>
      <c r="L407" s="39">
        <f>INDEX(Monthly!$B$2:$K$187,MATCH(D407,Monthly!$B$2:$B$187,0),7)</f>
        <v>0</v>
      </c>
      <c r="M407" s="39">
        <f>INDEX(Monthly!$B$2:$K$187,MATCH(D407,Monthly!$B$2:$B$187,0),9)</f>
        <v>1.44646115174907E-2</v>
      </c>
      <c r="N407" s="42">
        <f>INDEX(Quaterly!$B$2:$E$63,MATCH(B407,Quaterly!$B$2:$B$63,0),4)</f>
        <v>-4.5399999999999991</v>
      </c>
    </row>
    <row r="408" spans="1:14" x14ac:dyDescent="0.3">
      <c r="A408" s="23">
        <v>407</v>
      </c>
      <c r="B408" s="23" t="str">
        <f t="shared" si="18"/>
        <v>Q3-2011</v>
      </c>
      <c r="C408" s="24" t="str">
        <f t="shared" si="19"/>
        <v>Q3</v>
      </c>
      <c r="D408" s="23" t="str">
        <f t="shared" si="20"/>
        <v>7-2011</v>
      </c>
      <c r="E408" s="25">
        <v>40751</v>
      </c>
      <c r="F408" s="31">
        <f>INDEX(GoldPrice!$B$2:$F$4016,MATCH(E408,GoldPrice!$B$2:$B$4016,0),5)</f>
        <v>49300.321300316602</v>
      </c>
      <c r="G408" s="36">
        <f>INDEX(Daily!$B$2:$H$4016,MATCH(E408,Daily!$B$2:$B$4016,0),3)</f>
        <v>-2.2099999999999937</v>
      </c>
      <c r="H408" s="36">
        <f>INDEX(Daily!$B$2:$H$4016,MATCH(E408,Daily!$B$2:$B$4016,0),5)</f>
        <v>-20</v>
      </c>
      <c r="I408" s="36">
        <f>INDEX(Daily!$B$2:$H$4016,MATCH(E408,Daily!$B$2:$B$4016,0),7)</f>
        <v>9.9999999999909051E-3</v>
      </c>
      <c r="J408" s="39">
        <f>INDEX(Monthly!$B$2:$K$187,MATCH(D408,Monthly!$B$2:$B$187,0),3)</f>
        <v>1.5399999999999969E-2</v>
      </c>
      <c r="K408" s="39">
        <f>INDEX(Monthly!$B$2:$K$187,MATCH(D408,Monthly!$B$2:$B$187,0),5)</f>
        <v>35.91799999999995</v>
      </c>
      <c r="L408" s="39">
        <f>INDEX(Monthly!$B$2:$K$187,MATCH(D408,Monthly!$B$2:$B$187,0),7)</f>
        <v>0</v>
      </c>
      <c r="M408" s="39">
        <f>INDEX(Monthly!$B$2:$K$187,MATCH(D408,Monthly!$B$2:$B$187,0),9)</f>
        <v>1.44646115174907E-2</v>
      </c>
      <c r="N408" s="42">
        <f>INDEX(Quaterly!$B$2:$E$63,MATCH(B408,Quaterly!$B$2:$B$63,0),4)</f>
        <v>-4.5399999999999991</v>
      </c>
    </row>
    <row r="409" spans="1:14" x14ac:dyDescent="0.3">
      <c r="A409" s="23">
        <v>408</v>
      </c>
      <c r="B409" s="23" t="str">
        <f t="shared" si="18"/>
        <v>Q3-2011</v>
      </c>
      <c r="C409" s="24" t="str">
        <f t="shared" si="19"/>
        <v>Q3</v>
      </c>
      <c r="D409" s="23" t="str">
        <f t="shared" si="20"/>
        <v>7-2011</v>
      </c>
      <c r="E409" s="25">
        <v>40752</v>
      </c>
      <c r="F409" s="31">
        <f>INDEX(GoldPrice!$B$2:$F$4016,MATCH(E409,GoldPrice!$B$2:$B$4016,0),5)</f>
        <v>12659.988659985363</v>
      </c>
      <c r="G409" s="36">
        <f>INDEX(Daily!$B$2:$H$4016,MATCH(E409,Daily!$B$2:$B$4016,0),3)</f>
        <v>7.9999999999998295E-2</v>
      </c>
      <c r="H409" s="36">
        <f>INDEX(Daily!$B$2:$H$4016,MATCH(E409,Daily!$B$2:$B$4016,0),5)</f>
        <v>10</v>
      </c>
      <c r="I409" s="36">
        <f>INDEX(Daily!$B$2:$H$4016,MATCH(E409,Daily!$B$2:$B$4016,0),7)</f>
        <v>-1.0099999999999909</v>
      </c>
      <c r="J409" s="39">
        <f>INDEX(Monthly!$B$2:$K$187,MATCH(D409,Monthly!$B$2:$B$187,0),3)</f>
        <v>1.5399999999999969E-2</v>
      </c>
      <c r="K409" s="39">
        <f>INDEX(Monthly!$B$2:$K$187,MATCH(D409,Monthly!$B$2:$B$187,0),5)</f>
        <v>35.91799999999995</v>
      </c>
      <c r="L409" s="39">
        <f>INDEX(Monthly!$B$2:$K$187,MATCH(D409,Monthly!$B$2:$B$187,0),7)</f>
        <v>0</v>
      </c>
      <c r="M409" s="39">
        <f>INDEX(Monthly!$B$2:$K$187,MATCH(D409,Monthly!$B$2:$B$187,0),9)</f>
        <v>1.44646115174907E-2</v>
      </c>
      <c r="N409" s="42">
        <f>INDEX(Quaterly!$B$2:$E$63,MATCH(B409,Quaterly!$B$2:$B$63,0),4)</f>
        <v>-4.5399999999999991</v>
      </c>
    </row>
    <row r="410" spans="1:14" x14ac:dyDescent="0.3">
      <c r="A410" s="23">
        <v>409</v>
      </c>
      <c r="B410" s="23" t="str">
        <f t="shared" si="18"/>
        <v>Q3-2011</v>
      </c>
      <c r="C410" s="24" t="str">
        <f t="shared" si="19"/>
        <v>Q3</v>
      </c>
      <c r="D410" s="23" t="str">
        <f t="shared" si="20"/>
        <v>7-2011</v>
      </c>
      <c r="E410" s="25">
        <v>40753</v>
      </c>
      <c r="F410" s="31">
        <f>INDEX(GoldPrice!$B$2:$F$4016,MATCH(E410,GoldPrice!$B$2:$B$4016,0),5)</f>
        <v>43783.783783789724</v>
      </c>
      <c r="G410" s="36">
        <f>INDEX(Daily!$B$2:$H$4016,MATCH(E410,Daily!$B$2:$B$4016,0),3)</f>
        <v>-1.7999999999999972</v>
      </c>
      <c r="H410" s="36">
        <f>INDEX(Daily!$B$2:$H$4016,MATCH(E410,Daily!$B$2:$B$4016,0),5)</f>
        <v>20</v>
      </c>
      <c r="I410" s="36">
        <f>INDEX(Daily!$B$2:$H$4016,MATCH(E410,Daily!$B$2:$B$4016,0),7)</f>
        <v>-2.6899999999999977</v>
      </c>
      <c r="J410" s="39">
        <f>INDEX(Monthly!$B$2:$K$187,MATCH(D410,Monthly!$B$2:$B$187,0),3)</f>
        <v>1.5399999999999969E-2</v>
      </c>
      <c r="K410" s="39">
        <f>INDEX(Monthly!$B$2:$K$187,MATCH(D410,Monthly!$B$2:$B$187,0),5)</f>
        <v>35.91799999999995</v>
      </c>
      <c r="L410" s="39">
        <f>INDEX(Monthly!$B$2:$K$187,MATCH(D410,Monthly!$B$2:$B$187,0),7)</f>
        <v>0</v>
      </c>
      <c r="M410" s="39">
        <f>INDEX(Monthly!$B$2:$K$187,MATCH(D410,Monthly!$B$2:$B$187,0),9)</f>
        <v>1.44646115174907E-2</v>
      </c>
      <c r="N410" s="42">
        <f>INDEX(Quaterly!$B$2:$E$63,MATCH(B410,Quaterly!$B$2:$B$63,0),4)</f>
        <v>-4.5399999999999991</v>
      </c>
    </row>
    <row r="411" spans="1:14" x14ac:dyDescent="0.3">
      <c r="A411" s="23">
        <v>410</v>
      </c>
      <c r="B411" s="23" t="str">
        <f t="shared" si="18"/>
        <v>Q3-2011</v>
      </c>
      <c r="C411" s="24" t="str">
        <f t="shared" si="19"/>
        <v>Q3</v>
      </c>
      <c r="D411" s="23" t="str">
        <f t="shared" si="20"/>
        <v>8-2011</v>
      </c>
      <c r="E411" s="25">
        <v>40756</v>
      </c>
      <c r="F411" s="31">
        <f>INDEX(GoldPrice!$B$2:$F$4016,MATCH(E411,GoldPrice!$B$2:$B$4016,0),5)</f>
        <v>64694.008694007993</v>
      </c>
      <c r="G411" s="36">
        <f>INDEX(Daily!$B$2:$H$4016,MATCH(E411,Daily!$B$2:$B$4016,0),3)</f>
        <v>-0.70000000000000284</v>
      </c>
      <c r="H411" s="36">
        <f>INDEX(Daily!$B$2:$H$4016,MATCH(E411,Daily!$B$2:$B$4016,0),5)</f>
        <v>0</v>
      </c>
      <c r="I411" s="36">
        <f>INDEX(Daily!$B$2:$H$4016,MATCH(E411,Daily!$B$2:$B$4016,0),7)</f>
        <v>-3.75</v>
      </c>
      <c r="J411" s="39">
        <f>INDEX(Monthly!$B$2:$K$187,MATCH(D411,Monthly!$B$2:$B$187,0),3)</f>
        <v>1.2400000000000022E-2</v>
      </c>
      <c r="K411" s="39">
        <f>INDEX(Monthly!$B$2:$K$187,MATCH(D411,Monthly!$B$2:$B$187,0),5)</f>
        <v>60.143000000000029</v>
      </c>
      <c r="L411" s="39">
        <f>INDEX(Monthly!$B$2:$K$187,MATCH(D411,Monthly!$B$2:$B$187,0),7)</f>
        <v>0</v>
      </c>
      <c r="M411" s="39">
        <f>INDEX(Monthly!$B$2:$K$187,MATCH(D411,Monthly!$B$2:$B$187,0),9)</f>
        <v>5.2212593949012252E-2</v>
      </c>
      <c r="N411" s="42">
        <f>INDEX(Quaterly!$B$2:$E$63,MATCH(B411,Quaterly!$B$2:$B$63,0),4)</f>
        <v>-4.5399999999999991</v>
      </c>
    </row>
    <row r="412" spans="1:14" x14ac:dyDescent="0.3">
      <c r="A412" s="23">
        <v>411</v>
      </c>
      <c r="B412" s="23" t="str">
        <f t="shared" si="18"/>
        <v>Q3-2011</v>
      </c>
      <c r="C412" s="24" t="str">
        <f t="shared" si="19"/>
        <v>Q3</v>
      </c>
      <c r="D412" s="23" t="str">
        <f t="shared" si="20"/>
        <v>8-2011</v>
      </c>
      <c r="E412" s="25">
        <v>40757</v>
      </c>
      <c r="F412" s="31">
        <f>INDEX(GoldPrice!$B$2:$F$4016,MATCH(E412,GoldPrice!$B$2:$B$4016,0),5)</f>
        <v>-121463.99546399713</v>
      </c>
      <c r="G412" s="36">
        <f>INDEX(Daily!$B$2:$H$4016,MATCH(E412,Daily!$B$2:$B$4016,0),3)</f>
        <v>-1.2000000000000028</v>
      </c>
      <c r="H412" s="36">
        <f>INDEX(Daily!$B$2:$H$4016,MATCH(E412,Daily!$B$2:$B$4016,0),5)</f>
        <v>-20</v>
      </c>
      <c r="I412" s="36">
        <f>INDEX(Daily!$B$2:$H$4016,MATCH(E412,Daily!$B$2:$B$4016,0),7)</f>
        <v>-5.3999999999999773</v>
      </c>
      <c r="J412" s="39">
        <f>INDEX(Monthly!$B$2:$K$187,MATCH(D412,Monthly!$B$2:$B$187,0),3)</f>
        <v>1.2400000000000022E-2</v>
      </c>
      <c r="K412" s="39">
        <f>INDEX(Monthly!$B$2:$K$187,MATCH(D412,Monthly!$B$2:$B$187,0),5)</f>
        <v>60.143000000000029</v>
      </c>
      <c r="L412" s="39">
        <f>INDEX(Monthly!$B$2:$K$187,MATCH(D412,Monthly!$B$2:$B$187,0),7)</f>
        <v>0</v>
      </c>
      <c r="M412" s="39">
        <f>INDEX(Monthly!$B$2:$K$187,MATCH(D412,Monthly!$B$2:$B$187,0),9)</f>
        <v>5.2212593949012252E-2</v>
      </c>
      <c r="N412" s="42">
        <f>INDEX(Quaterly!$B$2:$E$63,MATCH(B412,Quaterly!$B$2:$B$63,0),4)</f>
        <v>-4.5399999999999991</v>
      </c>
    </row>
    <row r="413" spans="1:14" x14ac:dyDescent="0.3">
      <c r="A413" s="23">
        <v>412</v>
      </c>
      <c r="B413" s="23" t="str">
        <f t="shared" si="18"/>
        <v>Q3-2011</v>
      </c>
      <c r="C413" s="24" t="str">
        <f t="shared" si="19"/>
        <v>Q3</v>
      </c>
      <c r="D413" s="23" t="str">
        <f t="shared" si="20"/>
        <v>8-2011</v>
      </c>
      <c r="E413" s="25">
        <v>40758</v>
      </c>
      <c r="F413" s="31">
        <f>INDEX(GoldPrice!$B$2:$F$4016,MATCH(E413,GoldPrice!$B$2:$B$4016,0),5)</f>
        <v>811269.32526932657</v>
      </c>
      <c r="G413" s="36">
        <f>INDEX(Daily!$B$2:$H$4016,MATCH(E413,Daily!$B$2:$B$4016,0),3)</f>
        <v>-1.9099999999999966</v>
      </c>
      <c r="H413" s="36">
        <f>INDEX(Daily!$B$2:$H$4016,MATCH(E413,Daily!$B$2:$B$4016,0),5)</f>
        <v>-60</v>
      </c>
      <c r="I413" s="36">
        <f>INDEX(Daily!$B$2:$H$4016,MATCH(E413,Daily!$B$2:$B$4016,0),7)</f>
        <v>-5.0799999999999841</v>
      </c>
      <c r="J413" s="39">
        <f>INDEX(Monthly!$B$2:$K$187,MATCH(D413,Monthly!$B$2:$B$187,0),3)</f>
        <v>1.2400000000000022E-2</v>
      </c>
      <c r="K413" s="39">
        <f>INDEX(Monthly!$B$2:$K$187,MATCH(D413,Monthly!$B$2:$B$187,0),5)</f>
        <v>60.143000000000029</v>
      </c>
      <c r="L413" s="39">
        <f>INDEX(Monthly!$B$2:$K$187,MATCH(D413,Monthly!$B$2:$B$187,0),7)</f>
        <v>0</v>
      </c>
      <c r="M413" s="39">
        <f>INDEX(Monthly!$B$2:$K$187,MATCH(D413,Monthly!$B$2:$B$187,0),9)</f>
        <v>5.2212593949012252E-2</v>
      </c>
      <c r="N413" s="42">
        <f>INDEX(Quaterly!$B$2:$E$63,MATCH(B413,Quaterly!$B$2:$B$63,0),4)</f>
        <v>-4.5399999999999991</v>
      </c>
    </row>
    <row r="414" spans="1:14" x14ac:dyDescent="0.3">
      <c r="A414" s="23">
        <v>413</v>
      </c>
      <c r="B414" s="23" t="str">
        <f t="shared" si="18"/>
        <v>Q3-2011</v>
      </c>
      <c r="C414" s="24" t="str">
        <f t="shared" si="19"/>
        <v>Q3</v>
      </c>
      <c r="D414" s="23" t="str">
        <f t="shared" si="20"/>
        <v>8-2011</v>
      </c>
      <c r="E414" s="25">
        <v>40759</v>
      </c>
      <c r="F414" s="31">
        <f>INDEX(GoldPrice!$B$2:$F$4016,MATCH(E414,GoldPrice!$B$2:$B$4016,0),5)</f>
        <v>173939.51993951946</v>
      </c>
      <c r="G414" s="36">
        <f>INDEX(Daily!$B$2:$H$4016,MATCH(E414,Daily!$B$2:$B$4016,0),3)</f>
        <v>-5.1200000000000045</v>
      </c>
      <c r="H414" s="36">
        <f>INDEX(Daily!$B$2:$H$4016,MATCH(E414,Daily!$B$2:$B$4016,0),5)</f>
        <v>70</v>
      </c>
      <c r="I414" s="36">
        <f>INDEX(Daily!$B$2:$H$4016,MATCH(E414,Daily!$B$2:$B$4016,0),7)</f>
        <v>4.5799999999999841</v>
      </c>
      <c r="J414" s="39">
        <f>INDEX(Monthly!$B$2:$K$187,MATCH(D414,Monthly!$B$2:$B$187,0),3)</f>
        <v>1.2400000000000022E-2</v>
      </c>
      <c r="K414" s="39">
        <f>INDEX(Monthly!$B$2:$K$187,MATCH(D414,Monthly!$B$2:$B$187,0),5)</f>
        <v>60.143000000000029</v>
      </c>
      <c r="L414" s="39">
        <f>INDEX(Monthly!$B$2:$K$187,MATCH(D414,Monthly!$B$2:$B$187,0),7)</f>
        <v>0</v>
      </c>
      <c r="M414" s="39">
        <f>INDEX(Monthly!$B$2:$K$187,MATCH(D414,Monthly!$B$2:$B$187,0),9)</f>
        <v>5.2212593949012252E-2</v>
      </c>
      <c r="N414" s="42">
        <f>INDEX(Quaterly!$B$2:$E$63,MATCH(B414,Quaterly!$B$2:$B$63,0),4)</f>
        <v>-4.5399999999999991</v>
      </c>
    </row>
    <row r="415" spans="1:14" x14ac:dyDescent="0.3">
      <c r="A415" s="23">
        <v>414</v>
      </c>
      <c r="B415" s="23" t="str">
        <f t="shared" si="18"/>
        <v>Q3-2011</v>
      </c>
      <c r="C415" s="24" t="str">
        <f t="shared" si="19"/>
        <v>Q3</v>
      </c>
      <c r="D415" s="23" t="str">
        <f t="shared" si="20"/>
        <v>8-2011</v>
      </c>
      <c r="E415" s="25">
        <v>40760</v>
      </c>
      <c r="F415" s="31">
        <f>INDEX(GoldPrice!$B$2:$F$4016,MATCH(E415,GoldPrice!$B$2:$B$4016,0),5)</f>
        <v>277541.86354186386</v>
      </c>
      <c r="G415" s="36">
        <f>INDEX(Daily!$B$2:$H$4016,MATCH(E415,Daily!$B$2:$B$4016,0),3)</f>
        <v>0.14000000000000057</v>
      </c>
      <c r="H415" s="36">
        <f>INDEX(Daily!$B$2:$H$4016,MATCH(E415,Daily!$B$2:$B$4016,0),5)</f>
        <v>-10</v>
      </c>
      <c r="I415" s="36">
        <f>INDEX(Daily!$B$2:$H$4016,MATCH(E415,Daily!$B$2:$B$4016,0),7)</f>
        <v>4.8299999999999841</v>
      </c>
      <c r="J415" s="39">
        <f>INDEX(Monthly!$B$2:$K$187,MATCH(D415,Monthly!$B$2:$B$187,0),3)</f>
        <v>1.2400000000000022E-2</v>
      </c>
      <c r="K415" s="39">
        <f>INDEX(Monthly!$B$2:$K$187,MATCH(D415,Monthly!$B$2:$B$187,0),5)</f>
        <v>60.143000000000029</v>
      </c>
      <c r="L415" s="39">
        <f>INDEX(Monthly!$B$2:$K$187,MATCH(D415,Monthly!$B$2:$B$187,0),7)</f>
        <v>0</v>
      </c>
      <c r="M415" s="39">
        <f>INDEX(Monthly!$B$2:$K$187,MATCH(D415,Monthly!$B$2:$B$187,0),9)</f>
        <v>5.2212593949012252E-2</v>
      </c>
      <c r="N415" s="42">
        <f>INDEX(Quaterly!$B$2:$E$63,MATCH(B415,Quaterly!$B$2:$B$63,0),4)</f>
        <v>-4.5399999999999991</v>
      </c>
    </row>
    <row r="416" spans="1:14" x14ac:dyDescent="0.3">
      <c r="A416" s="23">
        <v>415</v>
      </c>
      <c r="B416" s="23" t="str">
        <f t="shared" si="18"/>
        <v>Q3-2011</v>
      </c>
      <c r="C416" s="24" t="str">
        <f t="shared" si="19"/>
        <v>Q3</v>
      </c>
      <c r="D416" s="23" t="str">
        <f t="shared" si="20"/>
        <v>8-2011</v>
      </c>
      <c r="E416" s="25">
        <v>40763</v>
      </c>
      <c r="F416" s="31">
        <f>INDEX(GoldPrice!$B$2:$F$4016,MATCH(E416,GoldPrice!$B$2:$B$4016,0),5)</f>
        <v>1568061.9920619912</v>
      </c>
      <c r="G416" s="36">
        <f>INDEX(Daily!$B$2:$H$4016,MATCH(E416,Daily!$B$2:$B$4016,0),3)</f>
        <v>-5.6200000000000045</v>
      </c>
      <c r="H416" s="36">
        <f>INDEX(Daily!$B$2:$H$4016,MATCH(E416,Daily!$B$2:$B$4016,0),5)</f>
        <v>60</v>
      </c>
      <c r="I416" s="36">
        <f>INDEX(Daily!$B$2:$H$4016,MATCH(E416,Daily!$B$2:$B$4016,0),7)</f>
        <v>-4.4699999999999704</v>
      </c>
      <c r="J416" s="39">
        <f>INDEX(Monthly!$B$2:$K$187,MATCH(D416,Monthly!$B$2:$B$187,0),3)</f>
        <v>1.2400000000000022E-2</v>
      </c>
      <c r="K416" s="39">
        <f>INDEX(Monthly!$B$2:$K$187,MATCH(D416,Monthly!$B$2:$B$187,0),5)</f>
        <v>60.143000000000029</v>
      </c>
      <c r="L416" s="39">
        <f>INDEX(Monthly!$B$2:$K$187,MATCH(D416,Monthly!$B$2:$B$187,0),7)</f>
        <v>0</v>
      </c>
      <c r="M416" s="39">
        <f>INDEX(Monthly!$B$2:$K$187,MATCH(D416,Monthly!$B$2:$B$187,0),9)</f>
        <v>5.2212593949012252E-2</v>
      </c>
      <c r="N416" s="42">
        <f>INDEX(Quaterly!$B$2:$E$63,MATCH(B416,Quaterly!$B$2:$B$63,0),4)</f>
        <v>-4.5399999999999991</v>
      </c>
    </row>
    <row r="417" spans="1:14" x14ac:dyDescent="0.3">
      <c r="A417" s="23">
        <v>416</v>
      </c>
      <c r="B417" s="23" t="str">
        <f t="shared" si="18"/>
        <v>Q3-2011</v>
      </c>
      <c r="C417" s="24" t="str">
        <f t="shared" si="19"/>
        <v>Q3</v>
      </c>
      <c r="D417" s="23" t="str">
        <f t="shared" si="20"/>
        <v>8-2011</v>
      </c>
      <c r="E417" s="25">
        <v>40764</v>
      </c>
      <c r="F417" s="31">
        <f>INDEX(GoldPrice!$B$2:$F$4016,MATCH(E417,GoldPrice!$B$2:$B$4016,0),5)</f>
        <v>824985.06898507103</v>
      </c>
      <c r="G417" s="36">
        <f>INDEX(Daily!$B$2:$H$4016,MATCH(E417,Daily!$B$2:$B$4016,0),3)</f>
        <v>-1.9500000000000028</v>
      </c>
      <c r="H417" s="36">
        <f>INDEX(Daily!$B$2:$H$4016,MATCH(E417,Daily!$B$2:$B$4016,0),5)</f>
        <v>160</v>
      </c>
      <c r="I417" s="36">
        <f>INDEX(Daily!$B$2:$H$4016,MATCH(E417,Daily!$B$2:$B$4016,0),7)</f>
        <v>-8.7100000000000364</v>
      </c>
      <c r="J417" s="39">
        <f>INDEX(Monthly!$B$2:$K$187,MATCH(D417,Monthly!$B$2:$B$187,0),3)</f>
        <v>1.2400000000000022E-2</v>
      </c>
      <c r="K417" s="39">
        <f>INDEX(Monthly!$B$2:$K$187,MATCH(D417,Monthly!$B$2:$B$187,0),5)</f>
        <v>60.143000000000029</v>
      </c>
      <c r="L417" s="39">
        <f>INDEX(Monthly!$B$2:$K$187,MATCH(D417,Monthly!$B$2:$B$187,0),7)</f>
        <v>0</v>
      </c>
      <c r="M417" s="39">
        <f>INDEX(Monthly!$B$2:$K$187,MATCH(D417,Monthly!$B$2:$B$187,0),9)</f>
        <v>5.2212593949012252E-2</v>
      </c>
      <c r="N417" s="42">
        <f>INDEX(Quaterly!$B$2:$E$63,MATCH(B417,Quaterly!$B$2:$B$63,0),4)</f>
        <v>-4.5399999999999991</v>
      </c>
    </row>
    <row r="418" spans="1:14" x14ac:dyDescent="0.3">
      <c r="A418" s="23">
        <v>417</v>
      </c>
      <c r="B418" s="23" t="str">
        <f t="shared" si="18"/>
        <v>Q3-2011</v>
      </c>
      <c r="C418" s="24" t="str">
        <f t="shared" si="19"/>
        <v>Q3</v>
      </c>
      <c r="D418" s="23" t="str">
        <f t="shared" si="20"/>
        <v>8-2011</v>
      </c>
      <c r="E418" s="25">
        <v>40765</v>
      </c>
      <c r="F418" s="31">
        <f>INDEX(GoldPrice!$B$2:$F$4016,MATCH(E418,GoldPrice!$B$2:$B$4016,0),5)</f>
        <v>-1821877.1498771496</v>
      </c>
      <c r="G418" s="36">
        <f>INDEX(Daily!$B$2:$H$4016,MATCH(E418,Daily!$B$2:$B$4016,0),3)</f>
        <v>3.730000000000004</v>
      </c>
      <c r="H418" s="36">
        <f>INDEX(Daily!$B$2:$H$4016,MATCH(E418,Daily!$B$2:$B$4016,0),5)</f>
        <v>-20</v>
      </c>
      <c r="I418" s="36">
        <f>INDEX(Daily!$B$2:$H$4016,MATCH(E418,Daily!$B$2:$B$4016,0),7)</f>
        <v>-1.7400000000000091</v>
      </c>
      <c r="J418" s="39">
        <f>INDEX(Monthly!$B$2:$K$187,MATCH(D418,Monthly!$B$2:$B$187,0),3)</f>
        <v>1.2400000000000022E-2</v>
      </c>
      <c r="K418" s="39">
        <f>INDEX(Monthly!$B$2:$K$187,MATCH(D418,Monthly!$B$2:$B$187,0),5)</f>
        <v>60.143000000000029</v>
      </c>
      <c r="L418" s="39">
        <f>INDEX(Monthly!$B$2:$K$187,MATCH(D418,Monthly!$B$2:$B$187,0),7)</f>
        <v>0</v>
      </c>
      <c r="M418" s="39">
        <f>INDEX(Monthly!$B$2:$K$187,MATCH(D418,Monthly!$B$2:$B$187,0),9)</f>
        <v>5.2212593949012252E-2</v>
      </c>
      <c r="N418" s="42">
        <f>INDEX(Quaterly!$B$2:$E$63,MATCH(B418,Quaterly!$B$2:$B$63,0),4)</f>
        <v>-4.5399999999999991</v>
      </c>
    </row>
    <row r="419" spans="1:14" x14ac:dyDescent="0.3">
      <c r="A419" s="23">
        <v>418</v>
      </c>
      <c r="B419" s="23" t="str">
        <f t="shared" si="18"/>
        <v>Q3-2011</v>
      </c>
      <c r="C419" s="24" t="str">
        <f t="shared" si="19"/>
        <v>Q3</v>
      </c>
      <c r="D419" s="23" t="str">
        <f t="shared" si="20"/>
        <v>8-2011</v>
      </c>
      <c r="E419" s="25">
        <v>40766</v>
      </c>
      <c r="F419" s="31">
        <f>INDEX(GoldPrice!$B$2:$F$4016,MATCH(E419,GoldPrice!$B$2:$B$4016,0),5)</f>
        <v>1543969.0039690025</v>
      </c>
      <c r="G419" s="36">
        <f>INDEX(Daily!$B$2:$H$4016,MATCH(E419,Daily!$B$2:$B$4016,0),3)</f>
        <v>2.4300000000000068</v>
      </c>
      <c r="H419" s="36">
        <f>INDEX(Daily!$B$2:$H$4016,MATCH(E419,Daily!$B$2:$B$4016,0),5)</f>
        <v>50</v>
      </c>
      <c r="I419" s="36">
        <f>INDEX(Daily!$B$2:$H$4016,MATCH(E419,Daily!$B$2:$B$4016,0),7)</f>
        <v>-1.5199999999999818</v>
      </c>
      <c r="J419" s="39">
        <f>INDEX(Monthly!$B$2:$K$187,MATCH(D419,Monthly!$B$2:$B$187,0),3)</f>
        <v>1.2400000000000022E-2</v>
      </c>
      <c r="K419" s="39">
        <f>INDEX(Monthly!$B$2:$K$187,MATCH(D419,Monthly!$B$2:$B$187,0),5)</f>
        <v>60.143000000000029</v>
      </c>
      <c r="L419" s="39">
        <f>INDEX(Monthly!$B$2:$K$187,MATCH(D419,Monthly!$B$2:$B$187,0),7)</f>
        <v>0</v>
      </c>
      <c r="M419" s="39">
        <f>INDEX(Monthly!$B$2:$K$187,MATCH(D419,Monthly!$B$2:$B$187,0),9)</f>
        <v>5.2212593949012252E-2</v>
      </c>
      <c r="N419" s="42">
        <f>INDEX(Quaterly!$B$2:$E$63,MATCH(B419,Quaterly!$B$2:$B$63,0),4)</f>
        <v>-4.5399999999999991</v>
      </c>
    </row>
    <row r="420" spans="1:14" x14ac:dyDescent="0.3">
      <c r="A420" s="23">
        <v>419</v>
      </c>
      <c r="B420" s="23" t="str">
        <f t="shared" si="18"/>
        <v>Q3-2011</v>
      </c>
      <c r="C420" s="24" t="str">
        <f t="shared" si="19"/>
        <v>Q3</v>
      </c>
      <c r="D420" s="23" t="str">
        <f t="shared" si="20"/>
        <v>8-2011</v>
      </c>
      <c r="E420" s="25">
        <v>40767</v>
      </c>
      <c r="F420" s="31">
        <f>INDEX(GoldPrice!$B$2:$F$4016,MATCH(E420,GoldPrice!$B$2:$B$4016,0),5)</f>
        <v>-614701.56870156899</v>
      </c>
      <c r="G420" s="36">
        <f>INDEX(Daily!$B$2:$H$4016,MATCH(E420,Daily!$B$2:$B$4016,0),3)</f>
        <v>-0.29000000000000625</v>
      </c>
      <c r="H420" s="36">
        <f>INDEX(Daily!$B$2:$H$4016,MATCH(E420,Daily!$B$2:$B$4016,0),5)</f>
        <v>0</v>
      </c>
      <c r="I420" s="36">
        <f>INDEX(Daily!$B$2:$H$4016,MATCH(E420,Daily!$B$2:$B$4016,0),7)</f>
        <v>-0.51999999999998181</v>
      </c>
      <c r="J420" s="39">
        <f>INDEX(Monthly!$B$2:$K$187,MATCH(D420,Monthly!$B$2:$B$187,0),3)</f>
        <v>1.2400000000000022E-2</v>
      </c>
      <c r="K420" s="39">
        <f>INDEX(Monthly!$B$2:$K$187,MATCH(D420,Monthly!$B$2:$B$187,0),5)</f>
        <v>60.143000000000029</v>
      </c>
      <c r="L420" s="39">
        <f>INDEX(Monthly!$B$2:$K$187,MATCH(D420,Monthly!$B$2:$B$187,0),7)</f>
        <v>0</v>
      </c>
      <c r="M420" s="39">
        <f>INDEX(Monthly!$B$2:$K$187,MATCH(D420,Monthly!$B$2:$B$187,0),9)</f>
        <v>5.2212593949012252E-2</v>
      </c>
      <c r="N420" s="42">
        <f>INDEX(Quaterly!$B$2:$E$63,MATCH(B420,Quaterly!$B$2:$B$63,0),4)</f>
        <v>-4.5399999999999991</v>
      </c>
    </row>
    <row r="421" spans="1:14" x14ac:dyDescent="0.3">
      <c r="A421" s="23">
        <v>420</v>
      </c>
      <c r="B421" s="23" t="str">
        <f t="shared" si="18"/>
        <v>Q3-2011</v>
      </c>
      <c r="C421" s="24" t="str">
        <f t="shared" si="19"/>
        <v>Q3</v>
      </c>
      <c r="D421" s="23" t="str">
        <f t="shared" si="20"/>
        <v>8-2011</v>
      </c>
      <c r="E421" s="25">
        <v>40770</v>
      </c>
      <c r="F421" s="31">
        <f>INDEX(GoldPrice!$B$2:$F$4016,MATCH(E421,GoldPrice!$B$2:$B$4016,0),5)</f>
        <v>-827433.75543375686</v>
      </c>
      <c r="G421" s="36">
        <f>INDEX(Daily!$B$2:$H$4016,MATCH(E421,Daily!$B$2:$B$4016,0),3)</f>
        <v>2.6899999999999977</v>
      </c>
      <c r="H421" s="36">
        <f>INDEX(Daily!$B$2:$H$4016,MATCH(E421,Daily!$B$2:$B$4016,0),5)</f>
        <v>-10</v>
      </c>
      <c r="I421" s="36">
        <f>INDEX(Daily!$B$2:$H$4016,MATCH(E421,Daily!$B$2:$B$4016,0),7)</f>
        <v>0.39999999999997726</v>
      </c>
      <c r="J421" s="39">
        <f>INDEX(Monthly!$B$2:$K$187,MATCH(D421,Monthly!$B$2:$B$187,0),3)</f>
        <v>1.2400000000000022E-2</v>
      </c>
      <c r="K421" s="39">
        <f>INDEX(Monthly!$B$2:$K$187,MATCH(D421,Monthly!$B$2:$B$187,0),5)</f>
        <v>60.143000000000029</v>
      </c>
      <c r="L421" s="39">
        <f>INDEX(Monthly!$B$2:$K$187,MATCH(D421,Monthly!$B$2:$B$187,0),7)</f>
        <v>0</v>
      </c>
      <c r="M421" s="39">
        <f>INDEX(Monthly!$B$2:$K$187,MATCH(D421,Monthly!$B$2:$B$187,0),9)</f>
        <v>5.2212593949012252E-2</v>
      </c>
      <c r="N421" s="42">
        <f>INDEX(Quaterly!$B$2:$E$63,MATCH(B421,Quaterly!$B$2:$B$63,0),4)</f>
        <v>-4.5399999999999991</v>
      </c>
    </row>
    <row r="422" spans="1:14" x14ac:dyDescent="0.3">
      <c r="A422" s="23">
        <v>421</v>
      </c>
      <c r="B422" s="23" t="str">
        <f t="shared" si="18"/>
        <v>Q3-2011</v>
      </c>
      <c r="C422" s="24" t="str">
        <f t="shared" si="19"/>
        <v>Q3</v>
      </c>
      <c r="D422" s="23" t="str">
        <f t="shared" si="20"/>
        <v>8-2011</v>
      </c>
      <c r="E422" s="25">
        <v>40771</v>
      </c>
      <c r="F422" s="31">
        <f>INDEX(GoldPrice!$B$2:$F$4016,MATCH(E422,GoldPrice!$B$2:$B$4016,0),5)</f>
        <v>494377.24437724426</v>
      </c>
      <c r="G422" s="36">
        <f>INDEX(Daily!$B$2:$H$4016,MATCH(E422,Daily!$B$2:$B$4016,0),3)</f>
        <v>-1.2299999999999898</v>
      </c>
      <c r="H422" s="36">
        <f>INDEX(Daily!$B$2:$H$4016,MATCH(E422,Daily!$B$2:$B$4016,0),5)</f>
        <v>-50</v>
      </c>
      <c r="I422" s="36">
        <f>INDEX(Daily!$B$2:$H$4016,MATCH(E422,Daily!$B$2:$B$4016,0),7)</f>
        <v>2.160000000000025</v>
      </c>
      <c r="J422" s="39">
        <f>INDEX(Monthly!$B$2:$K$187,MATCH(D422,Monthly!$B$2:$B$187,0),3)</f>
        <v>1.2400000000000022E-2</v>
      </c>
      <c r="K422" s="39">
        <f>INDEX(Monthly!$B$2:$K$187,MATCH(D422,Monthly!$B$2:$B$187,0),5)</f>
        <v>60.143000000000029</v>
      </c>
      <c r="L422" s="39">
        <f>INDEX(Monthly!$B$2:$K$187,MATCH(D422,Monthly!$B$2:$B$187,0),7)</f>
        <v>0</v>
      </c>
      <c r="M422" s="39">
        <f>INDEX(Monthly!$B$2:$K$187,MATCH(D422,Monthly!$B$2:$B$187,0),9)</f>
        <v>5.2212593949012252E-2</v>
      </c>
      <c r="N422" s="42">
        <f>INDEX(Quaterly!$B$2:$E$63,MATCH(B422,Quaterly!$B$2:$B$63,0),4)</f>
        <v>-4.5399999999999991</v>
      </c>
    </row>
    <row r="423" spans="1:14" x14ac:dyDescent="0.3">
      <c r="A423" s="23">
        <v>422</v>
      </c>
      <c r="B423" s="23" t="str">
        <f t="shared" si="18"/>
        <v>Q3-2011</v>
      </c>
      <c r="C423" s="24" t="str">
        <f t="shared" si="19"/>
        <v>Q3</v>
      </c>
      <c r="D423" s="23" t="str">
        <f t="shared" si="20"/>
        <v>8-2011</v>
      </c>
      <c r="E423" s="25">
        <v>40772</v>
      </c>
      <c r="F423" s="31">
        <f>INDEX(GoldPrice!$B$2:$F$4016,MATCH(E423,GoldPrice!$B$2:$B$4016,0),5)</f>
        <v>-178670.1946701929</v>
      </c>
      <c r="G423" s="36">
        <f>INDEX(Daily!$B$2:$H$4016,MATCH(E423,Daily!$B$2:$B$4016,0),3)</f>
        <v>0.92999999999999261</v>
      </c>
      <c r="H423" s="36">
        <f>INDEX(Daily!$B$2:$H$4016,MATCH(E423,Daily!$B$2:$B$4016,0),5)</f>
        <v>30</v>
      </c>
      <c r="I423" s="36">
        <f>INDEX(Daily!$B$2:$H$4016,MATCH(E423,Daily!$B$2:$B$4016,0),7)</f>
        <v>6.9799999999999613</v>
      </c>
      <c r="J423" s="39">
        <f>INDEX(Monthly!$B$2:$K$187,MATCH(D423,Monthly!$B$2:$B$187,0),3)</f>
        <v>1.2400000000000022E-2</v>
      </c>
      <c r="K423" s="39">
        <f>INDEX(Monthly!$B$2:$K$187,MATCH(D423,Monthly!$B$2:$B$187,0),5)</f>
        <v>60.143000000000029</v>
      </c>
      <c r="L423" s="39">
        <f>INDEX(Monthly!$B$2:$K$187,MATCH(D423,Monthly!$B$2:$B$187,0),7)</f>
        <v>0</v>
      </c>
      <c r="M423" s="39">
        <f>INDEX(Monthly!$B$2:$K$187,MATCH(D423,Monthly!$B$2:$B$187,0),9)</f>
        <v>5.2212593949012252E-2</v>
      </c>
      <c r="N423" s="42">
        <f>INDEX(Quaterly!$B$2:$E$63,MATCH(B423,Quaterly!$B$2:$B$63,0),4)</f>
        <v>-4.5399999999999991</v>
      </c>
    </row>
    <row r="424" spans="1:14" x14ac:dyDescent="0.3">
      <c r="A424" s="23">
        <v>423</v>
      </c>
      <c r="B424" s="23" t="str">
        <f t="shared" si="18"/>
        <v>Q3-2011</v>
      </c>
      <c r="C424" s="24" t="str">
        <f t="shared" si="19"/>
        <v>Q3</v>
      </c>
      <c r="D424" s="23" t="str">
        <f t="shared" si="20"/>
        <v>8-2011</v>
      </c>
      <c r="E424" s="25">
        <v>40773</v>
      </c>
      <c r="F424" s="31">
        <f>INDEX(GoldPrice!$B$2:$F$4016,MATCH(E424,GoldPrice!$B$2:$B$4016,0),5)</f>
        <v>73588.735588736832</v>
      </c>
      <c r="G424" s="36">
        <f>INDEX(Daily!$B$2:$H$4016,MATCH(E424,Daily!$B$2:$B$4016,0),3)</f>
        <v>-5.2000000000000028</v>
      </c>
      <c r="H424" s="36">
        <f>INDEX(Daily!$B$2:$H$4016,MATCH(E424,Daily!$B$2:$B$4016,0),5)</f>
        <v>30</v>
      </c>
      <c r="I424" s="36">
        <f>INDEX(Daily!$B$2:$H$4016,MATCH(E424,Daily!$B$2:$B$4016,0),7)</f>
        <v>9.4300000000000068</v>
      </c>
      <c r="J424" s="39">
        <f>INDEX(Monthly!$B$2:$K$187,MATCH(D424,Monthly!$B$2:$B$187,0),3)</f>
        <v>1.2400000000000022E-2</v>
      </c>
      <c r="K424" s="39">
        <f>INDEX(Monthly!$B$2:$K$187,MATCH(D424,Monthly!$B$2:$B$187,0),5)</f>
        <v>60.143000000000029</v>
      </c>
      <c r="L424" s="39">
        <f>INDEX(Monthly!$B$2:$K$187,MATCH(D424,Monthly!$B$2:$B$187,0),7)</f>
        <v>0</v>
      </c>
      <c r="M424" s="39">
        <f>INDEX(Monthly!$B$2:$K$187,MATCH(D424,Monthly!$B$2:$B$187,0),9)</f>
        <v>5.2212593949012252E-2</v>
      </c>
      <c r="N424" s="42">
        <f>INDEX(Quaterly!$B$2:$E$63,MATCH(B424,Quaterly!$B$2:$B$63,0),4)</f>
        <v>-4.5399999999999991</v>
      </c>
    </row>
    <row r="425" spans="1:14" x14ac:dyDescent="0.3">
      <c r="A425" s="23">
        <v>424</v>
      </c>
      <c r="B425" s="23" t="str">
        <f t="shared" si="18"/>
        <v>Q3-2011</v>
      </c>
      <c r="C425" s="24" t="str">
        <f t="shared" si="19"/>
        <v>Q3</v>
      </c>
      <c r="D425" s="23" t="str">
        <f t="shared" si="20"/>
        <v>8-2011</v>
      </c>
      <c r="E425" s="25">
        <v>40774</v>
      </c>
      <c r="F425" s="31">
        <f>INDEX(GoldPrice!$B$2:$F$4016,MATCH(E425,GoldPrice!$B$2:$B$4016,0),5)</f>
        <v>1255984.1239841208</v>
      </c>
      <c r="G425" s="36">
        <f>INDEX(Daily!$B$2:$H$4016,MATCH(E425,Daily!$B$2:$B$4016,0),3)</f>
        <v>-4.9999999999997158E-2</v>
      </c>
      <c r="H425" s="36">
        <f>INDEX(Daily!$B$2:$H$4016,MATCH(E425,Daily!$B$2:$B$4016,0),5)</f>
        <v>-20</v>
      </c>
      <c r="I425" s="36">
        <f>INDEX(Daily!$B$2:$H$4016,MATCH(E425,Daily!$B$2:$B$4016,0),7)</f>
        <v>-2.1299999999999955</v>
      </c>
      <c r="J425" s="39">
        <f>INDEX(Monthly!$B$2:$K$187,MATCH(D425,Monthly!$B$2:$B$187,0),3)</f>
        <v>1.2400000000000022E-2</v>
      </c>
      <c r="K425" s="39">
        <f>INDEX(Monthly!$B$2:$K$187,MATCH(D425,Monthly!$B$2:$B$187,0),5)</f>
        <v>60.143000000000029</v>
      </c>
      <c r="L425" s="39">
        <f>INDEX(Monthly!$B$2:$K$187,MATCH(D425,Monthly!$B$2:$B$187,0),7)</f>
        <v>0</v>
      </c>
      <c r="M425" s="39">
        <f>INDEX(Monthly!$B$2:$K$187,MATCH(D425,Monthly!$B$2:$B$187,0),9)</f>
        <v>5.2212593949012252E-2</v>
      </c>
      <c r="N425" s="42">
        <f>INDEX(Quaterly!$B$2:$E$63,MATCH(B425,Quaterly!$B$2:$B$63,0),4)</f>
        <v>-4.5399999999999991</v>
      </c>
    </row>
    <row r="426" spans="1:14" x14ac:dyDescent="0.3">
      <c r="A426" s="23">
        <v>425</v>
      </c>
      <c r="B426" s="23" t="str">
        <f t="shared" si="18"/>
        <v>Q3-2011</v>
      </c>
      <c r="C426" s="24" t="str">
        <f t="shared" si="19"/>
        <v>Q3</v>
      </c>
      <c r="D426" s="23" t="str">
        <f t="shared" si="20"/>
        <v>8-2011</v>
      </c>
      <c r="E426" s="25">
        <v>40777</v>
      </c>
      <c r="F426" s="31">
        <f>INDEX(GoldPrice!$B$2:$F$4016,MATCH(E426,GoldPrice!$B$2:$B$4016,0),5)</f>
        <v>681617.46361746639</v>
      </c>
      <c r="G426" s="36">
        <f>INDEX(Daily!$B$2:$H$4016,MATCH(E426,Daily!$B$2:$B$4016,0),3)</f>
        <v>2.0900000000000034</v>
      </c>
      <c r="H426" s="36">
        <f>INDEX(Daily!$B$2:$H$4016,MATCH(E426,Daily!$B$2:$B$4016,0),5)</f>
        <v>30</v>
      </c>
      <c r="I426" s="36">
        <f>INDEX(Daily!$B$2:$H$4016,MATCH(E426,Daily!$B$2:$B$4016,0),7)</f>
        <v>5.2699999999999818</v>
      </c>
      <c r="J426" s="39">
        <f>INDEX(Monthly!$B$2:$K$187,MATCH(D426,Monthly!$B$2:$B$187,0),3)</f>
        <v>1.2400000000000022E-2</v>
      </c>
      <c r="K426" s="39">
        <f>INDEX(Monthly!$B$2:$K$187,MATCH(D426,Monthly!$B$2:$B$187,0),5)</f>
        <v>60.143000000000029</v>
      </c>
      <c r="L426" s="39">
        <f>INDEX(Monthly!$B$2:$K$187,MATCH(D426,Monthly!$B$2:$B$187,0),7)</f>
        <v>0</v>
      </c>
      <c r="M426" s="39">
        <f>INDEX(Monthly!$B$2:$K$187,MATCH(D426,Monthly!$B$2:$B$187,0),9)</f>
        <v>5.2212593949012252E-2</v>
      </c>
      <c r="N426" s="42">
        <f>INDEX(Quaterly!$B$2:$E$63,MATCH(B426,Quaterly!$B$2:$B$63,0),4)</f>
        <v>-4.5399999999999991</v>
      </c>
    </row>
    <row r="427" spans="1:14" x14ac:dyDescent="0.3">
      <c r="A427" s="23">
        <v>426</v>
      </c>
      <c r="B427" s="23" t="str">
        <f t="shared" si="18"/>
        <v>Q3-2011</v>
      </c>
      <c r="C427" s="24" t="str">
        <f t="shared" si="19"/>
        <v>Q3</v>
      </c>
      <c r="D427" s="23" t="str">
        <f t="shared" si="20"/>
        <v>8-2011</v>
      </c>
      <c r="E427" s="25">
        <v>40778</v>
      </c>
      <c r="F427" s="31">
        <f>INDEX(GoldPrice!$B$2:$F$4016,MATCH(E427,GoldPrice!$B$2:$B$4016,0),5)</f>
        <v>328494.04649404436</v>
      </c>
      <c r="G427" s="36">
        <f>INDEX(Daily!$B$2:$H$4016,MATCH(E427,Daily!$B$2:$B$4016,0),3)</f>
        <v>0.92999999999999261</v>
      </c>
      <c r="H427" s="36">
        <f>INDEX(Daily!$B$2:$H$4016,MATCH(E427,Daily!$B$2:$B$4016,0),5)</f>
        <v>0</v>
      </c>
      <c r="I427" s="36">
        <f>INDEX(Daily!$B$2:$H$4016,MATCH(E427,Daily!$B$2:$B$4016,0),7)</f>
        <v>-4.75</v>
      </c>
      <c r="J427" s="39">
        <f>INDEX(Monthly!$B$2:$K$187,MATCH(D427,Monthly!$B$2:$B$187,0),3)</f>
        <v>1.2400000000000022E-2</v>
      </c>
      <c r="K427" s="39">
        <f>INDEX(Monthly!$B$2:$K$187,MATCH(D427,Monthly!$B$2:$B$187,0),5)</f>
        <v>60.143000000000029</v>
      </c>
      <c r="L427" s="39">
        <f>INDEX(Monthly!$B$2:$K$187,MATCH(D427,Monthly!$B$2:$B$187,0),7)</f>
        <v>0</v>
      </c>
      <c r="M427" s="39">
        <f>INDEX(Monthly!$B$2:$K$187,MATCH(D427,Monthly!$B$2:$B$187,0),9)</f>
        <v>5.2212593949012252E-2</v>
      </c>
      <c r="N427" s="42">
        <f>INDEX(Quaterly!$B$2:$E$63,MATCH(B427,Quaterly!$B$2:$B$63,0),4)</f>
        <v>-4.5399999999999991</v>
      </c>
    </row>
    <row r="428" spans="1:14" x14ac:dyDescent="0.3">
      <c r="A428" s="23">
        <v>427</v>
      </c>
      <c r="B428" s="23" t="str">
        <f t="shared" si="18"/>
        <v>Q3-2011</v>
      </c>
      <c r="C428" s="24" t="str">
        <f t="shared" si="19"/>
        <v>Q3</v>
      </c>
      <c r="D428" s="23" t="str">
        <f t="shared" si="20"/>
        <v>8-2011</v>
      </c>
      <c r="E428" s="25">
        <v>40779</v>
      </c>
      <c r="F428" s="31">
        <f>INDEX(GoldPrice!$B$2:$F$4016,MATCH(E428,GoldPrice!$B$2:$B$4016,0),5)</f>
        <v>776840.29484029487</v>
      </c>
      <c r="G428" s="36">
        <f>INDEX(Daily!$B$2:$H$4016,MATCH(E428,Daily!$B$2:$B$4016,0),3)</f>
        <v>-0.35999999999999943</v>
      </c>
      <c r="H428" s="36">
        <f>INDEX(Daily!$B$2:$H$4016,MATCH(E428,Daily!$B$2:$B$4016,0),5)</f>
        <v>10</v>
      </c>
      <c r="I428" s="36">
        <f>INDEX(Daily!$B$2:$H$4016,MATCH(E428,Daily!$B$2:$B$4016,0),7)</f>
        <v>-4.5999999999999659</v>
      </c>
      <c r="J428" s="39">
        <f>INDEX(Monthly!$B$2:$K$187,MATCH(D428,Monthly!$B$2:$B$187,0),3)</f>
        <v>1.2400000000000022E-2</v>
      </c>
      <c r="K428" s="39">
        <f>INDEX(Monthly!$B$2:$K$187,MATCH(D428,Monthly!$B$2:$B$187,0),5)</f>
        <v>60.143000000000029</v>
      </c>
      <c r="L428" s="39">
        <f>INDEX(Monthly!$B$2:$K$187,MATCH(D428,Monthly!$B$2:$B$187,0),7)</f>
        <v>0</v>
      </c>
      <c r="M428" s="39">
        <f>INDEX(Monthly!$B$2:$K$187,MATCH(D428,Monthly!$B$2:$B$187,0),9)</f>
        <v>5.2212593949012252E-2</v>
      </c>
      <c r="N428" s="42">
        <f>INDEX(Quaterly!$B$2:$E$63,MATCH(B428,Quaterly!$B$2:$B$63,0),4)</f>
        <v>-4.5399999999999991</v>
      </c>
    </row>
    <row r="429" spans="1:14" x14ac:dyDescent="0.3">
      <c r="A429" s="23">
        <v>428</v>
      </c>
      <c r="B429" s="23" t="str">
        <f t="shared" si="18"/>
        <v>Q3-2011</v>
      </c>
      <c r="C429" s="24" t="str">
        <f t="shared" si="19"/>
        <v>Q3</v>
      </c>
      <c r="D429" s="23" t="str">
        <f t="shared" si="20"/>
        <v>8-2011</v>
      </c>
      <c r="E429" s="25">
        <v>40780</v>
      </c>
      <c r="F429" s="31">
        <f>INDEX(GoldPrice!$B$2:$F$4016,MATCH(E429,GoldPrice!$B$2:$B$4016,0),5)</f>
        <v>-2849848.4218484201</v>
      </c>
      <c r="G429" s="36">
        <f>INDEX(Daily!$B$2:$H$4016,MATCH(E429,Daily!$B$2:$B$4016,0),3)</f>
        <v>0.1600000000000108</v>
      </c>
      <c r="H429" s="36">
        <f>INDEX(Daily!$B$2:$H$4016,MATCH(E429,Daily!$B$2:$B$4016,0),5)</f>
        <v>-30</v>
      </c>
      <c r="I429" s="36">
        <f>INDEX(Daily!$B$2:$H$4016,MATCH(E429,Daily!$B$2:$B$4016,0),7)</f>
        <v>4.9699999999999704</v>
      </c>
      <c r="J429" s="39">
        <f>INDEX(Monthly!$B$2:$K$187,MATCH(D429,Monthly!$B$2:$B$187,0),3)</f>
        <v>1.2400000000000022E-2</v>
      </c>
      <c r="K429" s="39">
        <f>INDEX(Monthly!$B$2:$K$187,MATCH(D429,Monthly!$B$2:$B$187,0),5)</f>
        <v>60.143000000000029</v>
      </c>
      <c r="L429" s="39">
        <f>INDEX(Monthly!$B$2:$K$187,MATCH(D429,Monthly!$B$2:$B$187,0),7)</f>
        <v>0</v>
      </c>
      <c r="M429" s="39">
        <f>INDEX(Monthly!$B$2:$K$187,MATCH(D429,Monthly!$B$2:$B$187,0),9)</f>
        <v>5.2212593949012252E-2</v>
      </c>
      <c r="N429" s="42">
        <f>INDEX(Quaterly!$B$2:$E$63,MATCH(B429,Quaterly!$B$2:$B$63,0),4)</f>
        <v>-4.5399999999999991</v>
      </c>
    </row>
    <row r="430" spans="1:14" x14ac:dyDescent="0.3">
      <c r="A430" s="23">
        <v>429</v>
      </c>
      <c r="B430" s="23" t="str">
        <f t="shared" si="18"/>
        <v>Q3-2011</v>
      </c>
      <c r="C430" s="24" t="str">
        <f t="shared" si="19"/>
        <v>Q3</v>
      </c>
      <c r="D430" s="23" t="str">
        <f t="shared" si="20"/>
        <v>8-2011</v>
      </c>
      <c r="E430" s="25">
        <v>40781</v>
      </c>
      <c r="F430" s="31">
        <f>INDEX(GoldPrice!$B$2:$F$4016,MATCH(E430,GoldPrice!$B$2:$B$4016,0),5)</f>
        <v>1569948.5919485912</v>
      </c>
      <c r="G430" s="36">
        <f>INDEX(Daily!$B$2:$H$4016,MATCH(E430,Daily!$B$2:$B$4016,0),3)</f>
        <v>0.21999999999999886</v>
      </c>
      <c r="H430" s="36">
        <f>INDEX(Daily!$B$2:$H$4016,MATCH(E430,Daily!$B$2:$B$4016,0),5)</f>
        <v>30</v>
      </c>
      <c r="I430" s="36">
        <f>INDEX(Daily!$B$2:$H$4016,MATCH(E430,Daily!$B$2:$B$4016,0),7)</f>
        <v>2.7600000000000477</v>
      </c>
      <c r="J430" s="39">
        <f>INDEX(Monthly!$B$2:$K$187,MATCH(D430,Monthly!$B$2:$B$187,0),3)</f>
        <v>1.2400000000000022E-2</v>
      </c>
      <c r="K430" s="39">
        <f>INDEX(Monthly!$B$2:$K$187,MATCH(D430,Monthly!$B$2:$B$187,0),5)</f>
        <v>60.143000000000029</v>
      </c>
      <c r="L430" s="39">
        <f>INDEX(Monthly!$B$2:$K$187,MATCH(D430,Monthly!$B$2:$B$187,0),7)</f>
        <v>0</v>
      </c>
      <c r="M430" s="39">
        <f>INDEX(Monthly!$B$2:$K$187,MATCH(D430,Monthly!$B$2:$B$187,0),9)</f>
        <v>5.2212593949012252E-2</v>
      </c>
      <c r="N430" s="42">
        <f>INDEX(Quaterly!$B$2:$E$63,MATCH(B430,Quaterly!$B$2:$B$63,0),4)</f>
        <v>-4.5399999999999991</v>
      </c>
    </row>
    <row r="431" spans="1:14" x14ac:dyDescent="0.3">
      <c r="A431" s="23">
        <v>430</v>
      </c>
      <c r="B431" s="23" t="str">
        <f t="shared" si="18"/>
        <v>Q3-2011</v>
      </c>
      <c r="C431" s="24" t="str">
        <f t="shared" si="19"/>
        <v>Q3</v>
      </c>
      <c r="D431" s="23" t="str">
        <f t="shared" si="20"/>
        <v>8-2011</v>
      </c>
      <c r="E431" s="25">
        <v>40784</v>
      </c>
      <c r="F431" s="31">
        <f>INDEX(GoldPrice!$B$2:$F$4016,MATCH(E431,GoldPrice!$B$2:$B$4016,0),5)</f>
        <v>89760.725760724396</v>
      </c>
      <c r="G431" s="36">
        <f>INDEX(Daily!$B$2:$H$4016,MATCH(E431,Daily!$B$2:$B$4016,0),3)</f>
        <v>1.8999999999999915</v>
      </c>
      <c r="H431" s="36">
        <f>INDEX(Daily!$B$2:$H$4016,MATCH(E431,Daily!$B$2:$B$4016,0),5)</f>
        <v>0</v>
      </c>
      <c r="I431" s="36">
        <f>INDEX(Daily!$B$2:$H$4016,MATCH(E431,Daily!$B$2:$B$4016,0),7)</f>
        <v>8.9599999999999795</v>
      </c>
      <c r="J431" s="39">
        <f>INDEX(Monthly!$B$2:$K$187,MATCH(D431,Monthly!$B$2:$B$187,0),3)</f>
        <v>1.2400000000000022E-2</v>
      </c>
      <c r="K431" s="39">
        <f>INDEX(Monthly!$B$2:$K$187,MATCH(D431,Monthly!$B$2:$B$187,0),5)</f>
        <v>60.143000000000029</v>
      </c>
      <c r="L431" s="39">
        <f>INDEX(Monthly!$B$2:$K$187,MATCH(D431,Monthly!$B$2:$B$187,0),7)</f>
        <v>0</v>
      </c>
      <c r="M431" s="39">
        <f>INDEX(Monthly!$B$2:$K$187,MATCH(D431,Monthly!$B$2:$B$187,0),9)</f>
        <v>5.2212593949012252E-2</v>
      </c>
      <c r="N431" s="42">
        <f>INDEX(Quaterly!$B$2:$E$63,MATCH(B431,Quaterly!$B$2:$B$63,0),4)</f>
        <v>-4.5399999999999991</v>
      </c>
    </row>
    <row r="432" spans="1:14" x14ac:dyDescent="0.3">
      <c r="A432" s="23">
        <v>431</v>
      </c>
      <c r="B432" s="23" t="str">
        <f t="shared" si="18"/>
        <v>Q3-2011</v>
      </c>
      <c r="C432" s="24" t="str">
        <f t="shared" si="19"/>
        <v>Q3</v>
      </c>
      <c r="D432" s="23" t="str">
        <f t="shared" si="20"/>
        <v>8-2011</v>
      </c>
      <c r="E432" s="25">
        <v>40785</v>
      </c>
      <c r="F432" s="31">
        <f>INDEX(GoldPrice!$B$2:$F$4016,MATCH(E432,GoldPrice!$B$2:$B$4016,0),5)</f>
        <v>-1323129.0871290863</v>
      </c>
      <c r="G432" s="36">
        <f>INDEX(Daily!$B$2:$H$4016,MATCH(E432,Daily!$B$2:$B$4016,0),3)</f>
        <v>1.6300000000000097</v>
      </c>
      <c r="H432" s="36">
        <f>INDEX(Daily!$B$2:$H$4016,MATCH(E432,Daily!$B$2:$B$4016,0),5)</f>
        <v>0</v>
      </c>
      <c r="I432" s="36">
        <f>INDEX(Daily!$B$2:$H$4016,MATCH(E432,Daily!$B$2:$B$4016,0),7)</f>
        <v>5.8899999999999864</v>
      </c>
      <c r="J432" s="39">
        <f>INDEX(Monthly!$B$2:$K$187,MATCH(D432,Monthly!$B$2:$B$187,0),3)</f>
        <v>1.2400000000000022E-2</v>
      </c>
      <c r="K432" s="39">
        <f>INDEX(Monthly!$B$2:$K$187,MATCH(D432,Monthly!$B$2:$B$187,0),5)</f>
        <v>60.143000000000029</v>
      </c>
      <c r="L432" s="39">
        <f>INDEX(Monthly!$B$2:$K$187,MATCH(D432,Monthly!$B$2:$B$187,0),7)</f>
        <v>0</v>
      </c>
      <c r="M432" s="39">
        <f>INDEX(Monthly!$B$2:$K$187,MATCH(D432,Monthly!$B$2:$B$187,0),9)</f>
        <v>5.2212593949012252E-2</v>
      </c>
      <c r="N432" s="42">
        <f>INDEX(Quaterly!$B$2:$E$63,MATCH(B432,Quaterly!$B$2:$B$63,0),4)</f>
        <v>-4.5399999999999991</v>
      </c>
    </row>
    <row r="433" spans="1:14" x14ac:dyDescent="0.3">
      <c r="A433" s="23">
        <v>432</v>
      </c>
      <c r="B433" s="23" t="str">
        <f t="shared" si="18"/>
        <v>Q3-2011</v>
      </c>
      <c r="C433" s="24" t="str">
        <f t="shared" si="19"/>
        <v>Q3</v>
      </c>
      <c r="D433" s="23" t="str">
        <f t="shared" si="20"/>
        <v>8-2011</v>
      </c>
      <c r="E433" s="25">
        <v>40786</v>
      </c>
      <c r="F433" s="31">
        <f>INDEX(GoldPrice!$B$2:$F$4016,MATCH(E433,GoldPrice!$B$2:$B$4016,0),5)</f>
        <v>671654.50765450671</v>
      </c>
      <c r="G433" s="36">
        <f>INDEX(Daily!$B$2:$H$4016,MATCH(E433,Daily!$B$2:$B$4016,0),3)</f>
        <v>-9.0000000000003411E-2</v>
      </c>
      <c r="H433" s="36">
        <f>INDEX(Daily!$B$2:$H$4016,MATCH(E433,Daily!$B$2:$B$4016,0),5)</f>
        <v>0</v>
      </c>
      <c r="I433" s="36">
        <f>INDEX(Daily!$B$2:$H$4016,MATCH(E433,Daily!$B$2:$B$4016,0),7)</f>
        <v>5.4499999999999886</v>
      </c>
      <c r="J433" s="39">
        <f>INDEX(Monthly!$B$2:$K$187,MATCH(D433,Monthly!$B$2:$B$187,0),3)</f>
        <v>1.2400000000000022E-2</v>
      </c>
      <c r="K433" s="39">
        <f>INDEX(Monthly!$B$2:$K$187,MATCH(D433,Monthly!$B$2:$B$187,0),5)</f>
        <v>60.143000000000029</v>
      </c>
      <c r="L433" s="39">
        <f>INDEX(Monthly!$B$2:$K$187,MATCH(D433,Monthly!$B$2:$B$187,0),7)</f>
        <v>0</v>
      </c>
      <c r="M433" s="39">
        <f>INDEX(Monthly!$B$2:$K$187,MATCH(D433,Monthly!$B$2:$B$187,0),9)</f>
        <v>5.2212593949012252E-2</v>
      </c>
      <c r="N433" s="42">
        <f>INDEX(Quaterly!$B$2:$E$63,MATCH(B433,Quaterly!$B$2:$B$63,0),4)</f>
        <v>-4.5399999999999991</v>
      </c>
    </row>
    <row r="434" spans="1:14" x14ac:dyDescent="0.3">
      <c r="A434" s="23">
        <v>433</v>
      </c>
      <c r="B434" s="23" t="str">
        <f t="shared" si="18"/>
        <v>Q3-2011</v>
      </c>
      <c r="C434" s="24" t="str">
        <f t="shared" si="19"/>
        <v>Q3</v>
      </c>
      <c r="D434" s="23" t="str">
        <f t="shared" si="20"/>
        <v>9-2011</v>
      </c>
      <c r="E434" s="25">
        <v>40787</v>
      </c>
      <c r="F434" s="31">
        <f>INDEX(GoldPrice!$B$2:$F$4016,MATCH(E434,GoldPrice!$B$2:$B$4016,0),5)</f>
        <v>-240631.26063125953</v>
      </c>
      <c r="G434" s="36">
        <f>INDEX(Daily!$B$2:$H$4016,MATCH(E434,Daily!$B$2:$B$4016,0),3)</f>
        <v>0.12000000000000455</v>
      </c>
      <c r="H434" s="36">
        <f>INDEX(Daily!$B$2:$H$4016,MATCH(E434,Daily!$B$2:$B$4016,0),5)</f>
        <v>0</v>
      </c>
      <c r="I434" s="36">
        <f>INDEX(Daily!$B$2:$H$4016,MATCH(E434,Daily!$B$2:$B$4016,0),7)</f>
        <v>10.580000000000041</v>
      </c>
      <c r="J434" s="39">
        <f>INDEX(Monthly!$B$2:$K$187,MATCH(D434,Monthly!$B$2:$B$187,0),3)</f>
        <v>1.1099999999999999E-2</v>
      </c>
      <c r="K434" s="39">
        <f>INDEX(Monthly!$B$2:$K$187,MATCH(D434,Monthly!$B$2:$B$187,0),5)</f>
        <v>-59.035999999999945</v>
      </c>
      <c r="L434" s="39">
        <f>INDEX(Monthly!$B$2:$K$187,MATCH(D434,Monthly!$B$2:$B$187,0),7)</f>
        <v>0</v>
      </c>
      <c r="M434" s="39">
        <f>INDEX(Monthly!$B$2:$K$187,MATCH(D434,Monthly!$B$2:$B$187,0),9)</f>
        <v>-1.770547187378866E-2</v>
      </c>
      <c r="N434" s="42">
        <f>INDEX(Quaterly!$B$2:$E$63,MATCH(B434,Quaterly!$B$2:$B$63,0),4)</f>
        <v>-4.5399999999999991</v>
      </c>
    </row>
    <row r="435" spans="1:14" x14ac:dyDescent="0.3">
      <c r="A435" s="23">
        <v>434</v>
      </c>
      <c r="B435" s="23" t="str">
        <f t="shared" si="18"/>
        <v>Q3-2011</v>
      </c>
      <c r="C435" s="24" t="str">
        <f t="shared" si="19"/>
        <v>Q3</v>
      </c>
      <c r="D435" s="23" t="str">
        <f t="shared" si="20"/>
        <v>9-2011</v>
      </c>
      <c r="E435" s="25">
        <v>40788</v>
      </c>
      <c r="F435" s="31">
        <f>INDEX(GoldPrice!$B$2:$F$4016,MATCH(E435,GoldPrice!$B$2:$B$4016,0),5)</f>
        <v>-751155.54715554789</v>
      </c>
      <c r="G435" s="36">
        <f>INDEX(Daily!$B$2:$H$4016,MATCH(E435,Daily!$B$2:$B$4016,0),3)</f>
        <v>-2.480000000000004</v>
      </c>
      <c r="H435" s="36">
        <f>INDEX(Daily!$B$2:$H$4016,MATCH(E435,Daily!$B$2:$B$4016,0),5)</f>
        <v>0</v>
      </c>
      <c r="I435" s="36">
        <f>INDEX(Daily!$B$2:$H$4016,MATCH(E435,Daily!$B$2:$B$4016,0),7)</f>
        <v>-21.66571428571433</v>
      </c>
      <c r="J435" s="39">
        <f>INDEX(Monthly!$B$2:$K$187,MATCH(D435,Monthly!$B$2:$B$187,0),3)</f>
        <v>1.1099999999999999E-2</v>
      </c>
      <c r="K435" s="39">
        <f>INDEX(Monthly!$B$2:$K$187,MATCH(D435,Monthly!$B$2:$B$187,0),5)</f>
        <v>-59.035999999999945</v>
      </c>
      <c r="L435" s="39">
        <f>INDEX(Monthly!$B$2:$K$187,MATCH(D435,Monthly!$B$2:$B$187,0),7)</f>
        <v>0</v>
      </c>
      <c r="M435" s="39">
        <f>INDEX(Monthly!$B$2:$K$187,MATCH(D435,Monthly!$B$2:$B$187,0),9)</f>
        <v>-1.770547187378866E-2</v>
      </c>
      <c r="N435" s="42">
        <f>INDEX(Quaterly!$B$2:$E$63,MATCH(B435,Quaterly!$B$2:$B$63,0),4)</f>
        <v>-4.5399999999999991</v>
      </c>
    </row>
    <row r="436" spans="1:14" x14ac:dyDescent="0.3">
      <c r="A436" s="23">
        <v>435</v>
      </c>
      <c r="B436" s="23" t="str">
        <f t="shared" si="18"/>
        <v>Q3-2011</v>
      </c>
      <c r="C436" s="24" t="str">
        <f t="shared" si="19"/>
        <v>Q3</v>
      </c>
      <c r="D436" s="23" t="str">
        <f t="shared" si="20"/>
        <v>9-2011</v>
      </c>
      <c r="E436" s="25">
        <v>40791</v>
      </c>
      <c r="F436" s="31">
        <f>INDEX(GoldPrice!$B$2:$F$4016,MATCH(E436,GoldPrice!$B$2:$B$4016,0),5)</f>
        <v>2197626.9676269703</v>
      </c>
      <c r="G436" s="36">
        <f>INDEX(Daily!$B$2:$H$4016,MATCH(E436,Daily!$B$2:$B$4016,0),3)</f>
        <v>0.81857142857143117</v>
      </c>
      <c r="H436" s="36">
        <f>INDEX(Daily!$B$2:$H$4016,MATCH(E436,Daily!$B$2:$B$4016,0),5)</f>
        <v>0</v>
      </c>
      <c r="I436" s="36">
        <f>INDEX(Daily!$B$2:$H$4016,MATCH(E436,Daily!$B$2:$B$4016,0),7)</f>
        <v>22.105714285714328</v>
      </c>
      <c r="J436" s="39">
        <f>INDEX(Monthly!$B$2:$K$187,MATCH(D436,Monthly!$B$2:$B$187,0),3)</f>
        <v>1.1099999999999999E-2</v>
      </c>
      <c r="K436" s="39">
        <f>INDEX(Monthly!$B$2:$K$187,MATCH(D436,Monthly!$B$2:$B$187,0),5)</f>
        <v>-59.035999999999945</v>
      </c>
      <c r="L436" s="39">
        <f>INDEX(Monthly!$B$2:$K$187,MATCH(D436,Monthly!$B$2:$B$187,0),7)</f>
        <v>0</v>
      </c>
      <c r="M436" s="39">
        <f>INDEX(Monthly!$B$2:$K$187,MATCH(D436,Monthly!$B$2:$B$187,0),9)</f>
        <v>-1.770547187378866E-2</v>
      </c>
      <c r="N436" s="42">
        <f>INDEX(Quaterly!$B$2:$E$63,MATCH(B436,Quaterly!$B$2:$B$63,0),4)</f>
        <v>-4.5399999999999991</v>
      </c>
    </row>
    <row r="437" spans="1:14" x14ac:dyDescent="0.3">
      <c r="A437" s="23">
        <v>436</v>
      </c>
      <c r="B437" s="23" t="str">
        <f t="shared" si="18"/>
        <v>Q3-2011</v>
      </c>
      <c r="C437" s="24" t="str">
        <f t="shared" si="19"/>
        <v>Q3</v>
      </c>
      <c r="D437" s="23" t="str">
        <f t="shared" si="20"/>
        <v>9-2011</v>
      </c>
      <c r="E437" s="25">
        <v>40792</v>
      </c>
      <c r="F437" s="31">
        <f>INDEX(GoldPrice!$B$2:$F$4016,MATCH(E437,GoldPrice!$B$2:$B$4016,0),5)</f>
        <v>-845377.10937711224</v>
      </c>
      <c r="G437" s="36">
        <f>INDEX(Daily!$B$2:$H$4016,MATCH(E437,Daily!$B$2:$B$4016,0),3)</f>
        <v>-1.2785714285714391</v>
      </c>
      <c r="H437" s="36">
        <f>INDEX(Daily!$B$2:$H$4016,MATCH(E437,Daily!$B$2:$B$4016,0),5)</f>
        <v>-30</v>
      </c>
      <c r="I437" s="36">
        <f>INDEX(Daily!$B$2:$H$4016,MATCH(E437,Daily!$B$2:$B$4016,0),7)</f>
        <v>0.43000000000000682</v>
      </c>
      <c r="J437" s="39">
        <f>INDEX(Monthly!$B$2:$K$187,MATCH(D437,Monthly!$B$2:$B$187,0),3)</f>
        <v>1.1099999999999999E-2</v>
      </c>
      <c r="K437" s="39">
        <f>INDEX(Monthly!$B$2:$K$187,MATCH(D437,Monthly!$B$2:$B$187,0),5)</f>
        <v>-59.035999999999945</v>
      </c>
      <c r="L437" s="39">
        <f>INDEX(Monthly!$B$2:$K$187,MATCH(D437,Monthly!$B$2:$B$187,0),7)</f>
        <v>0</v>
      </c>
      <c r="M437" s="39">
        <f>INDEX(Monthly!$B$2:$K$187,MATCH(D437,Monthly!$B$2:$B$187,0),9)</f>
        <v>-1.770547187378866E-2</v>
      </c>
      <c r="N437" s="42">
        <f>INDEX(Quaterly!$B$2:$E$63,MATCH(B437,Quaterly!$B$2:$B$63,0),4)</f>
        <v>-4.5399999999999991</v>
      </c>
    </row>
    <row r="438" spans="1:14" x14ac:dyDescent="0.3">
      <c r="A438" s="23">
        <v>437</v>
      </c>
      <c r="B438" s="23" t="str">
        <f t="shared" si="18"/>
        <v>Q3-2011</v>
      </c>
      <c r="C438" s="24" t="str">
        <f t="shared" si="19"/>
        <v>Q3</v>
      </c>
      <c r="D438" s="23" t="str">
        <f t="shared" si="20"/>
        <v>9-2011</v>
      </c>
      <c r="E438" s="25">
        <v>40793</v>
      </c>
      <c r="F438" s="31">
        <f>INDEX(GoldPrice!$B$2:$F$4016,MATCH(E438,GoldPrice!$B$2:$B$4016,0),5)</f>
        <v>164726.1387261413</v>
      </c>
      <c r="G438" s="36">
        <f>INDEX(Daily!$B$2:$H$4016,MATCH(E438,Daily!$B$2:$B$4016,0),3)</f>
        <v>3.3500000000000085</v>
      </c>
      <c r="H438" s="36">
        <f>INDEX(Daily!$B$2:$H$4016,MATCH(E438,Daily!$B$2:$B$4016,0),5)</f>
        <v>30</v>
      </c>
      <c r="I438" s="36">
        <f>INDEX(Daily!$B$2:$H$4016,MATCH(E438,Daily!$B$2:$B$4016,0),7)</f>
        <v>7.8299999999999841</v>
      </c>
      <c r="J438" s="39">
        <f>INDEX(Monthly!$B$2:$K$187,MATCH(D438,Monthly!$B$2:$B$187,0),3)</f>
        <v>1.1099999999999999E-2</v>
      </c>
      <c r="K438" s="39">
        <f>INDEX(Monthly!$B$2:$K$187,MATCH(D438,Monthly!$B$2:$B$187,0),5)</f>
        <v>-59.035999999999945</v>
      </c>
      <c r="L438" s="39">
        <f>INDEX(Monthly!$B$2:$K$187,MATCH(D438,Monthly!$B$2:$B$187,0),7)</f>
        <v>0</v>
      </c>
      <c r="M438" s="39">
        <f>INDEX(Monthly!$B$2:$K$187,MATCH(D438,Monthly!$B$2:$B$187,0),9)</f>
        <v>-1.770547187378866E-2</v>
      </c>
      <c r="N438" s="42">
        <f>INDEX(Quaterly!$B$2:$E$63,MATCH(B438,Quaterly!$B$2:$B$63,0),4)</f>
        <v>-4.5399999999999991</v>
      </c>
    </row>
    <row r="439" spans="1:14" x14ac:dyDescent="0.3">
      <c r="A439" s="23">
        <v>438</v>
      </c>
      <c r="B439" s="23" t="str">
        <f t="shared" si="18"/>
        <v>Q3-2011</v>
      </c>
      <c r="C439" s="24" t="str">
        <f t="shared" si="19"/>
        <v>Q3</v>
      </c>
      <c r="D439" s="23" t="str">
        <f t="shared" si="20"/>
        <v>9-2011</v>
      </c>
      <c r="E439" s="25">
        <v>40794</v>
      </c>
      <c r="F439" s="31">
        <f>INDEX(GoldPrice!$B$2:$F$4016,MATCH(E439,GoldPrice!$B$2:$B$4016,0),5)</f>
        <v>-670991.49499149621</v>
      </c>
      <c r="G439" s="36">
        <f>INDEX(Daily!$B$2:$H$4016,MATCH(E439,Daily!$B$2:$B$4016,0),3)</f>
        <v>-0.29000000000000625</v>
      </c>
      <c r="H439" s="36">
        <f>INDEX(Daily!$B$2:$H$4016,MATCH(E439,Daily!$B$2:$B$4016,0),5)</f>
        <v>-30</v>
      </c>
      <c r="I439" s="36">
        <f>INDEX(Daily!$B$2:$H$4016,MATCH(E439,Daily!$B$2:$B$4016,0),7)</f>
        <v>9.2699999999999818</v>
      </c>
      <c r="J439" s="39">
        <f>INDEX(Monthly!$B$2:$K$187,MATCH(D439,Monthly!$B$2:$B$187,0),3)</f>
        <v>1.1099999999999999E-2</v>
      </c>
      <c r="K439" s="39">
        <f>INDEX(Monthly!$B$2:$K$187,MATCH(D439,Monthly!$B$2:$B$187,0),5)</f>
        <v>-59.035999999999945</v>
      </c>
      <c r="L439" s="39">
        <f>INDEX(Monthly!$B$2:$K$187,MATCH(D439,Monthly!$B$2:$B$187,0),7)</f>
        <v>0</v>
      </c>
      <c r="M439" s="39">
        <f>INDEX(Monthly!$B$2:$K$187,MATCH(D439,Monthly!$B$2:$B$187,0),9)</f>
        <v>-1.770547187378866E-2</v>
      </c>
      <c r="N439" s="42">
        <f>INDEX(Quaterly!$B$2:$E$63,MATCH(B439,Quaterly!$B$2:$B$63,0),4)</f>
        <v>-4.5399999999999991</v>
      </c>
    </row>
    <row r="440" spans="1:14" x14ac:dyDescent="0.3">
      <c r="A440" s="23">
        <v>439</v>
      </c>
      <c r="B440" s="23" t="str">
        <f t="shared" si="18"/>
        <v>Q3-2011</v>
      </c>
      <c r="C440" s="24" t="str">
        <f t="shared" si="19"/>
        <v>Q3</v>
      </c>
      <c r="D440" s="23" t="str">
        <f t="shared" si="20"/>
        <v>9-2011</v>
      </c>
      <c r="E440" s="25">
        <v>40795</v>
      </c>
      <c r="F440" s="31">
        <f>INDEX(GoldPrice!$B$2:$F$4016,MATCH(E440,GoldPrice!$B$2:$B$4016,0),5)</f>
        <v>468550.36855036765</v>
      </c>
      <c r="G440" s="36">
        <f>INDEX(Daily!$B$2:$H$4016,MATCH(E440,Daily!$B$2:$B$4016,0),3)</f>
        <v>-1.8100000000000023</v>
      </c>
      <c r="H440" s="36">
        <f>INDEX(Daily!$B$2:$H$4016,MATCH(E440,Daily!$B$2:$B$4016,0),5)</f>
        <v>0</v>
      </c>
      <c r="I440" s="36">
        <f>INDEX(Daily!$B$2:$H$4016,MATCH(E440,Daily!$B$2:$B$4016,0),7)</f>
        <v>6.660000000000025</v>
      </c>
      <c r="J440" s="39">
        <f>INDEX(Monthly!$B$2:$K$187,MATCH(D440,Monthly!$B$2:$B$187,0),3)</f>
        <v>1.1099999999999999E-2</v>
      </c>
      <c r="K440" s="39">
        <f>INDEX(Monthly!$B$2:$K$187,MATCH(D440,Monthly!$B$2:$B$187,0),5)</f>
        <v>-59.035999999999945</v>
      </c>
      <c r="L440" s="39">
        <f>INDEX(Monthly!$B$2:$K$187,MATCH(D440,Monthly!$B$2:$B$187,0),7)</f>
        <v>0</v>
      </c>
      <c r="M440" s="39">
        <f>INDEX(Monthly!$B$2:$K$187,MATCH(D440,Monthly!$B$2:$B$187,0),9)</f>
        <v>-1.770547187378866E-2</v>
      </c>
      <c r="N440" s="42">
        <f>INDEX(Quaterly!$B$2:$E$63,MATCH(B440,Quaterly!$B$2:$B$63,0),4)</f>
        <v>-4.5399999999999991</v>
      </c>
    </row>
    <row r="441" spans="1:14" x14ac:dyDescent="0.3">
      <c r="A441" s="23">
        <v>440</v>
      </c>
      <c r="B441" s="23" t="str">
        <f t="shared" si="18"/>
        <v>Q3-2011</v>
      </c>
      <c r="C441" s="24" t="str">
        <f t="shared" si="19"/>
        <v>Q3</v>
      </c>
      <c r="D441" s="23" t="str">
        <f t="shared" si="20"/>
        <v>9-2011</v>
      </c>
      <c r="E441" s="25">
        <v>40798</v>
      </c>
      <c r="F441" s="31">
        <f>INDEX(GoldPrice!$B$2:$F$4016,MATCH(E441,GoldPrice!$B$2:$B$4016,0),5)</f>
        <v>540155.35815535858</v>
      </c>
      <c r="G441" s="36">
        <f>INDEX(Daily!$B$2:$H$4016,MATCH(E441,Daily!$B$2:$B$4016,0),3)</f>
        <v>0.95000000000000284</v>
      </c>
      <c r="H441" s="36">
        <f>INDEX(Daily!$B$2:$H$4016,MATCH(E441,Daily!$B$2:$B$4016,0),5)</f>
        <v>30</v>
      </c>
      <c r="I441" s="36">
        <f>INDEX(Daily!$B$2:$H$4016,MATCH(E441,Daily!$B$2:$B$4016,0),7)</f>
        <v>3.0099999999999909</v>
      </c>
      <c r="J441" s="39">
        <f>INDEX(Monthly!$B$2:$K$187,MATCH(D441,Monthly!$B$2:$B$187,0),3)</f>
        <v>1.1099999999999999E-2</v>
      </c>
      <c r="K441" s="39">
        <f>INDEX(Monthly!$B$2:$K$187,MATCH(D441,Monthly!$B$2:$B$187,0),5)</f>
        <v>-59.035999999999945</v>
      </c>
      <c r="L441" s="39">
        <f>INDEX(Monthly!$B$2:$K$187,MATCH(D441,Monthly!$B$2:$B$187,0),7)</f>
        <v>0</v>
      </c>
      <c r="M441" s="39">
        <f>INDEX(Monthly!$B$2:$K$187,MATCH(D441,Monthly!$B$2:$B$187,0),9)</f>
        <v>-1.770547187378866E-2</v>
      </c>
      <c r="N441" s="42">
        <f>INDEX(Quaterly!$B$2:$E$63,MATCH(B441,Quaterly!$B$2:$B$63,0),4)</f>
        <v>-4.5399999999999991</v>
      </c>
    </row>
    <row r="442" spans="1:14" x14ac:dyDescent="0.3">
      <c r="A442" s="23">
        <v>441</v>
      </c>
      <c r="B442" s="23" t="str">
        <f t="shared" si="18"/>
        <v>Q3-2011</v>
      </c>
      <c r="C442" s="24" t="str">
        <f t="shared" si="19"/>
        <v>Q3</v>
      </c>
      <c r="D442" s="23" t="str">
        <f t="shared" si="20"/>
        <v>9-2011</v>
      </c>
      <c r="E442" s="25">
        <v>40799</v>
      </c>
      <c r="F442" s="31">
        <f>INDEX(GoldPrice!$B$2:$F$4016,MATCH(E442,GoldPrice!$B$2:$B$4016,0),5)</f>
        <v>-604700.81270081177</v>
      </c>
      <c r="G442" s="36">
        <f>INDEX(Daily!$B$2:$H$4016,MATCH(E442,Daily!$B$2:$B$4016,0),3)</f>
        <v>2.019999999999996</v>
      </c>
      <c r="H442" s="36">
        <f>INDEX(Daily!$B$2:$H$4016,MATCH(E442,Daily!$B$2:$B$4016,0),5)</f>
        <v>-30</v>
      </c>
      <c r="I442" s="36">
        <f>INDEX(Daily!$B$2:$H$4016,MATCH(E442,Daily!$B$2:$B$4016,0),7)</f>
        <v>6.4699999999999704</v>
      </c>
      <c r="J442" s="39">
        <f>INDEX(Monthly!$B$2:$K$187,MATCH(D442,Monthly!$B$2:$B$187,0),3)</f>
        <v>1.1099999999999999E-2</v>
      </c>
      <c r="K442" s="39">
        <f>INDEX(Monthly!$B$2:$K$187,MATCH(D442,Monthly!$B$2:$B$187,0),5)</f>
        <v>-59.035999999999945</v>
      </c>
      <c r="L442" s="39">
        <f>INDEX(Monthly!$B$2:$K$187,MATCH(D442,Monthly!$B$2:$B$187,0),7)</f>
        <v>0</v>
      </c>
      <c r="M442" s="39">
        <f>INDEX(Monthly!$B$2:$K$187,MATCH(D442,Monthly!$B$2:$B$187,0),9)</f>
        <v>-1.770547187378866E-2</v>
      </c>
      <c r="N442" s="42">
        <f>INDEX(Quaterly!$B$2:$E$63,MATCH(B442,Quaterly!$B$2:$B$63,0),4)</f>
        <v>-4.5399999999999991</v>
      </c>
    </row>
    <row r="443" spans="1:14" x14ac:dyDescent="0.3">
      <c r="A443" s="23">
        <v>442</v>
      </c>
      <c r="B443" s="23" t="str">
        <f t="shared" si="18"/>
        <v>Q3-2011</v>
      </c>
      <c r="C443" s="24" t="str">
        <f t="shared" si="19"/>
        <v>Q3</v>
      </c>
      <c r="D443" s="23" t="str">
        <f t="shared" si="20"/>
        <v>9-2011</v>
      </c>
      <c r="E443" s="25">
        <v>40800</v>
      </c>
      <c r="F443" s="31">
        <f>INDEX(GoldPrice!$B$2:$F$4016,MATCH(E443,GoldPrice!$B$2:$B$4016,0),5)</f>
        <v>190534.87053487077</v>
      </c>
      <c r="G443" s="36">
        <f>INDEX(Daily!$B$2:$H$4016,MATCH(E443,Daily!$B$2:$B$4016,0),3)</f>
        <v>-1.2999999999999972</v>
      </c>
      <c r="H443" s="36">
        <f>INDEX(Daily!$B$2:$H$4016,MATCH(E443,Daily!$B$2:$B$4016,0),5)</f>
        <v>30</v>
      </c>
      <c r="I443" s="36">
        <f>INDEX(Daily!$B$2:$H$4016,MATCH(E443,Daily!$B$2:$B$4016,0),7)</f>
        <v>-2.4099999999999682</v>
      </c>
      <c r="J443" s="39">
        <f>INDEX(Monthly!$B$2:$K$187,MATCH(D443,Monthly!$B$2:$B$187,0),3)</f>
        <v>1.1099999999999999E-2</v>
      </c>
      <c r="K443" s="39">
        <f>INDEX(Monthly!$B$2:$K$187,MATCH(D443,Monthly!$B$2:$B$187,0),5)</f>
        <v>-59.035999999999945</v>
      </c>
      <c r="L443" s="39">
        <f>INDEX(Monthly!$B$2:$K$187,MATCH(D443,Monthly!$B$2:$B$187,0),7)</f>
        <v>0</v>
      </c>
      <c r="M443" s="39">
        <f>INDEX(Monthly!$B$2:$K$187,MATCH(D443,Monthly!$B$2:$B$187,0),9)</f>
        <v>-1.770547187378866E-2</v>
      </c>
      <c r="N443" s="42">
        <f>INDEX(Quaterly!$B$2:$E$63,MATCH(B443,Quaterly!$B$2:$B$63,0),4)</f>
        <v>-4.5399999999999991</v>
      </c>
    </row>
    <row r="444" spans="1:14" x14ac:dyDescent="0.3">
      <c r="A444" s="23">
        <v>443</v>
      </c>
      <c r="B444" s="23" t="str">
        <f t="shared" si="18"/>
        <v>Q3-2011</v>
      </c>
      <c r="C444" s="24" t="str">
        <f t="shared" si="19"/>
        <v>Q3</v>
      </c>
      <c r="D444" s="23" t="str">
        <f t="shared" si="20"/>
        <v>9-2011</v>
      </c>
      <c r="E444" s="25">
        <v>40801</v>
      </c>
      <c r="F444" s="31">
        <f>INDEX(GoldPrice!$B$2:$F$4016,MATCH(E444,GoldPrice!$B$2:$B$4016,0),5)</f>
        <v>527964.46796446666</v>
      </c>
      <c r="G444" s="36">
        <f>INDEX(Daily!$B$2:$H$4016,MATCH(E444,Daily!$B$2:$B$4016,0),3)</f>
        <v>0.49000000000000909</v>
      </c>
      <c r="H444" s="36">
        <f>INDEX(Daily!$B$2:$H$4016,MATCH(E444,Daily!$B$2:$B$4016,0),5)</f>
        <v>60</v>
      </c>
      <c r="I444" s="36">
        <f>INDEX(Daily!$B$2:$H$4016,MATCH(E444,Daily!$B$2:$B$4016,0),7)</f>
        <v>3.6800000000000068</v>
      </c>
      <c r="J444" s="39">
        <f>INDEX(Monthly!$B$2:$K$187,MATCH(D444,Monthly!$B$2:$B$187,0),3)</f>
        <v>1.1099999999999999E-2</v>
      </c>
      <c r="K444" s="39">
        <f>INDEX(Monthly!$B$2:$K$187,MATCH(D444,Monthly!$B$2:$B$187,0),5)</f>
        <v>-59.035999999999945</v>
      </c>
      <c r="L444" s="39">
        <f>INDEX(Monthly!$B$2:$K$187,MATCH(D444,Monthly!$B$2:$B$187,0),7)</f>
        <v>0</v>
      </c>
      <c r="M444" s="39">
        <f>INDEX(Monthly!$B$2:$K$187,MATCH(D444,Monthly!$B$2:$B$187,0),9)</f>
        <v>-1.770547187378866E-2</v>
      </c>
      <c r="N444" s="42">
        <f>INDEX(Quaterly!$B$2:$E$63,MATCH(B444,Quaterly!$B$2:$B$63,0),4)</f>
        <v>-4.5399999999999991</v>
      </c>
    </row>
    <row r="445" spans="1:14" x14ac:dyDescent="0.3">
      <c r="A445" s="23">
        <v>444</v>
      </c>
      <c r="B445" s="23" t="str">
        <f t="shared" si="18"/>
        <v>Q3-2011</v>
      </c>
      <c r="C445" s="24" t="str">
        <f t="shared" si="19"/>
        <v>Q3</v>
      </c>
      <c r="D445" s="23" t="str">
        <f t="shared" si="20"/>
        <v>9-2011</v>
      </c>
      <c r="E445" s="25">
        <v>40802</v>
      </c>
      <c r="F445" s="31">
        <f>INDEX(GoldPrice!$B$2:$F$4016,MATCH(E445,GoldPrice!$B$2:$B$4016,0),5)</f>
        <v>-998443.01644301414</v>
      </c>
      <c r="G445" s="36">
        <f>INDEX(Daily!$B$2:$H$4016,MATCH(E445,Daily!$B$2:$B$4016,0),3)</f>
        <v>-1.4400000000000119</v>
      </c>
      <c r="H445" s="36">
        <f>INDEX(Daily!$B$2:$H$4016,MATCH(E445,Daily!$B$2:$B$4016,0),5)</f>
        <v>-60</v>
      </c>
      <c r="I445" s="36">
        <f>INDEX(Daily!$B$2:$H$4016,MATCH(E445,Daily!$B$2:$B$4016,0),7)</f>
        <v>-13.560000000000002</v>
      </c>
      <c r="J445" s="39">
        <f>INDEX(Monthly!$B$2:$K$187,MATCH(D445,Monthly!$B$2:$B$187,0),3)</f>
        <v>1.1099999999999999E-2</v>
      </c>
      <c r="K445" s="39">
        <f>INDEX(Monthly!$B$2:$K$187,MATCH(D445,Monthly!$B$2:$B$187,0),5)</f>
        <v>-59.035999999999945</v>
      </c>
      <c r="L445" s="39">
        <f>INDEX(Monthly!$B$2:$K$187,MATCH(D445,Monthly!$B$2:$B$187,0),7)</f>
        <v>0</v>
      </c>
      <c r="M445" s="39">
        <f>INDEX(Monthly!$B$2:$K$187,MATCH(D445,Monthly!$B$2:$B$187,0),9)</f>
        <v>-1.770547187378866E-2</v>
      </c>
      <c r="N445" s="42">
        <f>INDEX(Quaterly!$B$2:$E$63,MATCH(B445,Quaterly!$B$2:$B$63,0),4)</f>
        <v>-4.5399999999999991</v>
      </c>
    </row>
    <row r="446" spans="1:14" x14ac:dyDescent="0.3">
      <c r="A446" s="23">
        <v>445</v>
      </c>
      <c r="B446" s="23" t="str">
        <f t="shared" si="18"/>
        <v>Q3-2011</v>
      </c>
      <c r="C446" s="24" t="str">
        <f t="shared" si="19"/>
        <v>Q3</v>
      </c>
      <c r="D446" s="23" t="str">
        <f t="shared" si="20"/>
        <v>9-2011</v>
      </c>
      <c r="E446" s="25">
        <v>40805</v>
      </c>
      <c r="F446" s="31">
        <f>INDEX(GoldPrice!$B$2:$F$4016,MATCH(E446,GoldPrice!$B$2:$B$4016,0),5)</f>
        <v>962185.59818559512</v>
      </c>
      <c r="G446" s="36">
        <f>INDEX(Daily!$B$2:$H$4016,MATCH(E446,Daily!$B$2:$B$4016,0),3)</f>
        <v>-2.2599999999999909</v>
      </c>
      <c r="H446" s="36">
        <f>INDEX(Daily!$B$2:$H$4016,MATCH(E446,Daily!$B$2:$B$4016,0),5)</f>
        <v>0</v>
      </c>
      <c r="I446" s="36">
        <f>INDEX(Daily!$B$2:$H$4016,MATCH(E446,Daily!$B$2:$B$4016,0),7)</f>
        <v>4.5699999999999932</v>
      </c>
      <c r="J446" s="39">
        <f>INDEX(Monthly!$B$2:$K$187,MATCH(D446,Monthly!$B$2:$B$187,0),3)</f>
        <v>1.1099999999999999E-2</v>
      </c>
      <c r="K446" s="39">
        <f>INDEX(Monthly!$B$2:$K$187,MATCH(D446,Monthly!$B$2:$B$187,0),5)</f>
        <v>-59.035999999999945</v>
      </c>
      <c r="L446" s="39">
        <f>INDEX(Monthly!$B$2:$K$187,MATCH(D446,Monthly!$B$2:$B$187,0),7)</f>
        <v>0</v>
      </c>
      <c r="M446" s="39">
        <f>INDEX(Monthly!$B$2:$K$187,MATCH(D446,Monthly!$B$2:$B$187,0),9)</f>
        <v>-1.770547187378866E-2</v>
      </c>
      <c r="N446" s="42">
        <f>INDEX(Quaterly!$B$2:$E$63,MATCH(B446,Quaterly!$B$2:$B$63,0),4)</f>
        <v>-4.5399999999999991</v>
      </c>
    </row>
    <row r="447" spans="1:14" x14ac:dyDescent="0.3">
      <c r="A447" s="23">
        <v>446</v>
      </c>
      <c r="B447" s="23" t="str">
        <f t="shared" si="18"/>
        <v>Q3-2011</v>
      </c>
      <c r="C447" s="24" t="str">
        <f t="shared" si="19"/>
        <v>Q3</v>
      </c>
      <c r="D447" s="23" t="str">
        <f t="shared" si="20"/>
        <v>9-2011</v>
      </c>
      <c r="E447" s="25">
        <v>40806</v>
      </c>
      <c r="F447" s="31">
        <f>INDEX(GoldPrice!$B$2:$F$4016,MATCH(E447,GoldPrice!$B$2:$B$4016,0),5)</f>
        <v>-534600.64260064065</v>
      </c>
      <c r="G447" s="36">
        <f>INDEX(Daily!$B$2:$H$4016,MATCH(E447,Daily!$B$2:$B$4016,0),3)</f>
        <v>1.2199999999999989</v>
      </c>
      <c r="H447" s="36">
        <f>INDEX(Daily!$B$2:$H$4016,MATCH(E447,Daily!$B$2:$B$4016,0),5)</f>
        <v>-30</v>
      </c>
      <c r="I447" s="36">
        <f>INDEX(Daily!$B$2:$H$4016,MATCH(E447,Daily!$B$2:$B$4016,0),7)</f>
        <v>-7.3100000000000023</v>
      </c>
      <c r="J447" s="39">
        <f>INDEX(Monthly!$B$2:$K$187,MATCH(D447,Monthly!$B$2:$B$187,0),3)</f>
        <v>1.1099999999999999E-2</v>
      </c>
      <c r="K447" s="39">
        <f>INDEX(Monthly!$B$2:$K$187,MATCH(D447,Monthly!$B$2:$B$187,0),5)</f>
        <v>-59.035999999999945</v>
      </c>
      <c r="L447" s="39">
        <f>INDEX(Monthly!$B$2:$K$187,MATCH(D447,Monthly!$B$2:$B$187,0),7)</f>
        <v>0</v>
      </c>
      <c r="M447" s="39">
        <f>INDEX(Monthly!$B$2:$K$187,MATCH(D447,Monthly!$B$2:$B$187,0),9)</f>
        <v>-1.770547187378866E-2</v>
      </c>
      <c r="N447" s="42">
        <f>INDEX(Quaterly!$B$2:$E$63,MATCH(B447,Quaterly!$B$2:$B$63,0),4)</f>
        <v>-4.5399999999999991</v>
      </c>
    </row>
    <row r="448" spans="1:14" x14ac:dyDescent="0.3">
      <c r="A448" s="23">
        <v>447</v>
      </c>
      <c r="B448" s="23" t="str">
        <f t="shared" si="18"/>
        <v>Q3-2011</v>
      </c>
      <c r="C448" s="24" t="str">
        <f t="shared" si="19"/>
        <v>Q3</v>
      </c>
      <c r="D448" s="23" t="str">
        <f t="shared" si="20"/>
        <v>9-2011</v>
      </c>
      <c r="E448" s="25">
        <v>40807</v>
      </c>
      <c r="F448" s="31">
        <f>INDEX(GoldPrice!$B$2:$F$4016,MATCH(E448,GoldPrice!$B$2:$B$4016,0),5)</f>
        <v>44450.954450953752</v>
      </c>
      <c r="G448" s="36">
        <f>INDEX(Daily!$B$2:$H$4016,MATCH(E448,Daily!$B$2:$B$4016,0),3)</f>
        <v>-1.1500000000000057</v>
      </c>
      <c r="H448" s="36">
        <f>INDEX(Daily!$B$2:$H$4016,MATCH(E448,Daily!$B$2:$B$4016,0),5)</f>
        <v>90</v>
      </c>
      <c r="I448" s="36">
        <f>INDEX(Daily!$B$2:$H$4016,MATCH(E448,Daily!$B$2:$B$4016,0),7)</f>
        <v>-6.8000000000000114</v>
      </c>
      <c r="J448" s="39">
        <f>INDEX(Monthly!$B$2:$K$187,MATCH(D448,Monthly!$B$2:$B$187,0),3)</f>
        <v>1.1099999999999999E-2</v>
      </c>
      <c r="K448" s="39">
        <f>INDEX(Monthly!$B$2:$K$187,MATCH(D448,Monthly!$B$2:$B$187,0),5)</f>
        <v>-59.035999999999945</v>
      </c>
      <c r="L448" s="39">
        <f>INDEX(Monthly!$B$2:$K$187,MATCH(D448,Monthly!$B$2:$B$187,0),7)</f>
        <v>0</v>
      </c>
      <c r="M448" s="39">
        <f>INDEX(Monthly!$B$2:$K$187,MATCH(D448,Monthly!$B$2:$B$187,0),9)</f>
        <v>-1.770547187378866E-2</v>
      </c>
      <c r="N448" s="42">
        <f>INDEX(Quaterly!$B$2:$E$63,MATCH(B448,Quaterly!$B$2:$B$63,0),4)</f>
        <v>-4.5399999999999991</v>
      </c>
    </row>
    <row r="449" spans="1:14" x14ac:dyDescent="0.3">
      <c r="A449" s="23">
        <v>448</v>
      </c>
      <c r="B449" s="23" t="str">
        <f t="shared" si="18"/>
        <v>Q3-2011</v>
      </c>
      <c r="C449" s="24" t="str">
        <f t="shared" si="19"/>
        <v>Q3</v>
      </c>
      <c r="D449" s="23" t="str">
        <f t="shared" si="20"/>
        <v>9-2011</v>
      </c>
      <c r="E449" s="25">
        <v>40808</v>
      </c>
      <c r="F449" s="31">
        <f>INDEX(GoldPrice!$B$2:$F$4016,MATCH(E449,GoldPrice!$B$2:$B$4016,0),5)</f>
        <v>852253.26025326177</v>
      </c>
      <c r="G449" s="36">
        <f>INDEX(Daily!$B$2:$H$4016,MATCH(E449,Daily!$B$2:$B$4016,0),3)</f>
        <v>-5.4799999999999898</v>
      </c>
      <c r="H449" s="36">
        <f>INDEX(Daily!$B$2:$H$4016,MATCH(E449,Daily!$B$2:$B$4016,0),5)</f>
        <v>-80</v>
      </c>
      <c r="I449" s="36">
        <f>INDEX(Daily!$B$2:$H$4016,MATCH(E449,Daily!$B$2:$B$4016,0),7)</f>
        <v>1.6899999999999977</v>
      </c>
      <c r="J449" s="39">
        <f>INDEX(Monthly!$B$2:$K$187,MATCH(D449,Monthly!$B$2:$B$187,0),3)</f>
        <v>1.1099999999999999E-2</v>
      </c>
      <c r="K449" s="39">
        <f>INDEX(Monthly!$B$2:$K$187,MATCH(D449,Monthly!$B$2:$B$187,0),5)</f>
        <v>-59.035999999999945</v>
      </c>
      <c r="L449" s="39">
        <f>INDEX(Monthly!$B$2:$K$187,MATCH(D449,Monthly!$B$2:$B$187,0),7)</f>
        <v>0</v>
      </c>
      <c r="M449" s="39">
        <f>INDEX(Monthly!$B$2:$K$187,MATCH(D449,Monthly!$B$2:$B$187,0),9)</f>
        <v>-1.770547187378866E-2</v>
      </c>
      <c r="N449" s="42">
        <f>INDEX(Quaterly!$B$2:$E$63,MATCH(B449,Quaterly!$B$2:$B$63,0),4)</f>
        <v>-4.5399999999999991</v>
      </c>
    </row>
    <row r="450" spans="1:14" x14ac:dyDescent="0.3">
      <c r="A450" s="23">
        <v>449</v>
      </c>
      <c r="B450" s="23" t="str">
        <f t="shared" si="18"/>
        <v>Q3-2011</v>
      </c>
      <c r="C450" s="24" t="str">
        <f t="shared" si="19"/>
        <v>Q3</v>
      </c>
      <c r="D450" s="23" t="str">
        <f t="shared" si="20"/>
        <v>9-2011</v>
      </c>
      <c r="E450" s="25">
        <v>40809</v>
      </c>
      <c r="F450" s="31">
        <f>INDEX(GoldPrice!$B$2:$F$4016,MATCH(E450,GoldPrice!$B$2:$B$4016,0),5)</f>
        <v>1350946.5129465126</v>
      </c>
      <c r="G450" s="36">
        <f>INDEX(Daily!$B$2:$H$4016,MATCH(E450,Daily!$B$2:$B$4016,0),3)</f>
        <v>-0.71000000000000796</v>
      </c>
      <c r="H450" s="36">
        <f>INDEX(Daily!$B$2:$H$4016,MATCH(E450,Daily!$B$2:$B$4016,0),5)</f>
        <v>80</v>
      </c>
      <c r="I450" s="36">
        <f>INDEX(Daily!$B$2:$H$4016,MATCH(E450,Daily!$B$2:$B$4016,0),7)</f>
        <v>-8.9599999999999795</v>
      </c>
      <c r="J450" s="39">
        <f>INDEX(Monthly!$B$2:$K$187,MATCH(D450,Monthly!$B$2:$B$187,0),3)</f>
        <v>1.1099999999999999E-2</v>
      </c>
      <c r="K450" s="39">
        <f>INDEX(Monthly!$B$2:$K$187,MATCH(D450,Monthly!$B$2:$B$187,0),5)</f>
        <v>-59.035999999999945</v>
      </c>
      <c r="L450" s="39">
        <f>INDEX(Monthly!$B$2:$K$187,MATCH(D450,Monthly!$B$2:$B$187,0),7)</f>
        <v>0</v>
      </c>
      <c r="M450" s="39">
        <f>INDEX(Monthly!$B$2:$K$187,MATCH(D450,Monthly!$B$2:$B$187,0),9)</f>
        <v>-1.770547187378866E-2</v>
      </c>
      <c r="N450" s="42">
        <f>INDEX(Quaterly!$B$2:$E$63,MATCH(B450,Quaterly!$B$2:$B$63,0),4)</f>
        <v>-4.5399999999999991</v>
      </c>
    </row>
    <row r="451" spans="1:14" x14ac:dyDescent="0.3">
      <c r="A451" s="23">
        <v>450</v>
      </c>
      <c r="B451" s="23" t="str">
        <f t="shared" ref="B451:B514" si="21">C451&amp;"-"&amp;YEAR(E451)</f>
        <v>Q3-2011</v>
      </c>
      <c r="C451" s="24" t="str">
        <f t="shared" ref="C451:C514" si="22">IF(MONTH(E451)&lt;=3,"Q1",IF(MONTH(E451)&lt;=6,"Q2",IF(MONTH(E451)&lt;=9,"Q3","Q4")))</f>
        <v>Q3</v>
      </c>
      <c r="D451" s="23" t="str">
        <f t="shared" ref="D451:D514" si="23">MONTH(E451)&amp;"-"&amp;YEAR(E451)</f>
        <v>9-2011</v>
      </c>
      <c r="E451" s="25">
        <v>40812</v>
      </c>
      <c r="F451" s="31">
        <f>INDEX(GoldPrice!$B$2:$F$4016,MATCH(E451,GoldPrice!$B$2:$B$4016,0),5)</f>
        <v>-367085.61708561704</v>
      </c>
      <c r="G451" s="36">
        <f>INDEX(Daily!$B$2:$H$4016,MATCH(E451,Daily!$B$2:$B$4016,0),3)</f>
        <v>0.39000000000000057</v>
      </c>
      <c r="H451" s="36">
        <f>INDEX(Daily!$B$2:$H$4016,MATCH(E451,Daily!$B$2:$B$4016,0),5)</f>
        <v>-60</v>
      </c>
      <c r="I451" s="36">
        <f>INDEX(Daily!$B$2:$H$4016,MATCH(E451,Daily!$B$2:$B$4016,0),7)</f>
        <v>-5.8700000000000045</v>
      </c>
      <c r="J451" s="39">
        <f>INDEX(Monthly!$B$2:$K$187,MATCH(D451,Monthly!$B$2:$B$187,0),3)</f>
        <v>1.1099999999999999E-2</v>
      </c>
      <c r="K451" s="39">
        <f>INDEX(Monthly!$B$2:$K$187,MATCH(D451,Monthly!$B$2:$B$187,0),5)</f>
        <v>-59.035999999999945</v>
      </c>
      <c r="L451" s="39">
        <f>INDEX(Monthly!$B$2:$K$187,MATCH(D451,Monthly!$B$2:$B$187,0),7)</f>
        <v>0</v>
      </c>
      <c r="M451" s="39">
        <f>INDEX(Monthly!$B$2:$K$187,MATCH(D451,Monthly!$B$2:$B$187,0),9)</f>
        <v>-1.770547187378866E-2</v>
      </c>
      <c r="N451" s="42">
        <f>INDEX(Quaterly!$B$2:$E$63,MATCH(B451,Quaterly!$B$2:$B$63,0),4)</f>
        <v>-4.5399999999999991</v>
      </c>
    </row>
    <row r="452" spans="1:14" x14ac:dyDescent="0.3">
      <c r="A452" s="23">
        <v>451</v>
      </c>
      <c r="B452" s="23" t="str">
        <f t="shared" si="21"/>
        <v>Q3-2011</v>
      </c>
      <c r="C452" s="24" t="str">
        <f t="shared" si="22"/>
        <v>Q3</v>
      </c>
      <c r="D452" s="23" t="str">
        <f t="shared" si="23"/>
        <v>9-2011</v>
      </c>
      <c r="E452" s="25">
        <v>40813</v>
      </c>
      <c r="F452" s="31">
        <f>INDEX(GoldPrice!$B$2:$F$4016,MATCH(E452,GoldPrice!$B$2:$B$4016,0),5)</f>
        <v>-727493.85749385878</v>
      </c>
      <c r="G452" s="36">
        <f>INDEX(Daily!$B$2:$H$4016,MATCH(E452,Daily!$B$2:$B$4016,0),3)</f>
        <v>4.210000000000008</v>
      </c>
      <c r="H452" s="36">
        <f>INDEX(Daily!$B$2:$H$4016,MATCH(E452,Daily!$B$2:$B$4016,0),5)</f>
        <v>-30</v>
      </c>
      <c r="I452" s="36">
        <f>INDEX(Daily!$B$2:$H$4016,MATCH(E452,Daily!$B$2:$B$4016,0),7)</f>
        <v>3.0400000000000205</v>
      </c>
      <c r="J452" s="39">
        <f>INDEX(Monthly!$B$2:$K$187,MATCH(D452,Monthly!$B$2:$B$187,0),3)</f>
        <v>1.1099999999999999E-2</v>
      </c>
      <c r="K452" s="39">
        <f>INDEX(Monthly!$B$2:$K$187,MATCH(D452,Monthly!$B$2:$B$187,0),5)</f>
        <v>-59.035999999999945</v>
      </c>
      <c r="L452" s="39">
        <f>INDEX(Monthly!$B$2:$K$187,MATCH(D452,Monthly!$B$2:$B$187,0),7)</f>
        <v>0</v>
      </c>
      <c r="M452" s="39">
        <f>INDEX(Monthly!$B$2:$K$187,MATCH(D452,Monthly!$B$2:$B$187,0),9)</f>
        <v>-1.770547187378866E-2</v>
      </c>
      <c r="N452" s="42">
        <f>INDEX(Quaterly!$B$2:$E$63,MATCH(B452,Quaterly!$B$2:$B$63,0),4)</f>
        <v>-4.5399999999999991</v>
      </c>
    </row>
    <row r="453" spans="1:14" x14ac:dyDescent="0.3">
      <c r="A453" s="23">
        <v>452</v>
      </c>
      <c r="B453" s="23" t="str">
        <f t="shared" si="21"/>
        <v>Q3-2011</v>
      </c>
      <c r="C453" s="24" t="str">
        <f t="shared" si="22"/>
        <v>Q3</v>
      </c>
      <c r="D453" s="23" t="str">
        <f t="shared" si="23"/>
        <v>9-2011</v>
      </c>
      <c r="E453" s="25">
        <v>40814</v>
      </c>
      <c r="F453" s="31">
        <f>INDEX(GoldPrice!$B$2:$F$4016,MATCH(E453,GoldPrice!$B$2:$B$4016,0),5)</f>
        <v>-447296.54129654169</v>
      </c>
      <c r="G453" s="36">
        <f>INDEX(Daily!$B$2:$H$4016,MATCH(E453,Daily!$B$2:$B$4016,0),3)</f>
        <v>-3.2400000000000091</v>
      </c>
      <c r="H453" s="36">
        <f>INDEX(Daily!$B$2:$H$4016,MATCH(E453,Daily!$B$2:$B$4016,0),5)</f>
        <v>30</v>
      </c>
      <c r="I453" s="36">
        <f>INDEX(Daily!$B$2:$H$4016,MATCH(E453,Daily!$B$2:$B$4016,0),7)</f>
        <v>-3.5</v>
      </c>
      <c r="J453" s="39">
        <f>INDEX(Monthly!$B$2:$K$187,MATCH(D453,Monthly!$B$2:$B$187,0),3)</f>
        <v>1.1099999999999999E-2</v>
      </c>
      <c r="K453" s="39">
        <f>INDEX(Monthly!$B$2:$K$187,MATCH(D453,Monthly!$B$2:$B$187,0),5)</f>
        <v>-59.035999999999945</v>
      </c>
      <c r="L453" s="39">
        <f>INDEX(Monthly!$B$2:$K$187,MATCH(D453,Monthly!$B$2:$B$187,0),7)</f>
        <v>0</v>
      </c>
      <c r="M453" s="39">
        <f>INDEX(Monthly!$B$2:$K$187,MATCH(D453,Monthly!$B$2:$B$187,0),9)</f>
        <v>-1.770547187378866E-2</v>
      </c>
      <c r="N453" s="42">
        <f>INDEX(Quaterly!$B$2:$E$63,MATCH(B453,Quaterly!$B$2:$B$63,0),4)</f>
        <v>-4.5399999999999991</v>
      </c>
    </row>
    <row r="454" spans="1:14" x14ac:dyDescent="0.3">
      <c r="A454" s="23">
        <v>453</v>
      </c>
      <c r="B454" s="23" t="str">
        <f t="shared" si="21"/>
        <v>Q3-2011</v>
      </c>
      <c r="C454" s="24" t="str">
        <f t="shared" si="22"/>
        <v>Q3</v>
      </c>
      <c r="D454" s="23" t="str">
        <f t="shared" si="23"/>
        <v>9-2011</v>
      </c>
      <c r="E454" s="25">
        <v>40815</v>
      </c>
      <c r="F454" s="31">
        <f>INDEX(GoldPrice!$B$2:$F$4016,MATCH(E454,GoldPrice!$B$2:$B$4016,0),5)</f>
        <v>-487402.00340200216</v>
      </c>
      <c r="G454" s="36">
        <f>INDEX(Daily!$B$2:$H$4016,MATCH(E454,Daily!$B$2:$B$4016,0),3)</f>
        <v>0.93000000000000682</v>
      </c>
      <c r="H454" s="36">
        <f>INDEX(Daily!$B$2:$H$4016,MATCH(E454,Daily!$B$2:$B$4016,0),5)</f>
        <v>0</v>
      </c>
      <c r="I454" s="36">
        <f>INDEX(Daily!$B$2:$H$4016,MATCH(E454,Daily!$B$2:$B$4016,0),7)</f>
        <v>-5.8900000000000432</v>
      </c>
      <c r="J454" s="39">
        <f>INDEX(Monthly!$B$2:$K$187,MATCH(D454,Monthly!$B$2:$B$187,0),3)</f>
        <v>1.1099999999999999E-2</v>
      </c>
      <c r="K454" s="39">
        <f>INDEX(Monthly!$B$2:$K$187,MATCH(D454,Monthly!$B$2:$B$187,0),5)</f>
        <v>-59.035999999999945</v>
      </c>
      <c r="L454" s="39">
        <f>INDEX(Monthly!$B$2:$K$187,MATCH(D454,Monthly!$B$2:$B$187,0),7)</f>
        <v>0</v>
      </c>
      <c r="M454" s="39">
        <f>INDEX(Monthly!$B$2:$K$187,MATCH(D454,Monthly!$B$2:$B$187,0),9)</f>
        <v>-1.770547187378866E-2</v>
      </c>
      <c r="N454" s="42">
        <f>INDEX(Quaterly!$B$2:$E$63,MATCH(B454,Quaterly!$B$2:$B$63,0),4)</f>
        <v>-4.5399999999999991</v>
      </c>
    </row>
    <row r="455" spans="1:14" x14ac:dyDescent="0.3">
      <c r="A455" s="23">
        <v>454</v>
      </c>
      <c r="B455" s="23" t="str">
        <f t="shared" si="21"/>
        <v>Q3-2011</v>
      </c>
      <c r="C455" s="24" t="str">
        <f t="shared" si="22"/>
        <v>Q3</v>
      </c>
      <c r="D455" s="23" t="str">
        <f t="shared" si="23"/>
        <v>9-2011</v>
      </c>
      <c r="E455" s="25">
        <v>40816</v>
      </c>
      <c r="F455" s="31">
        <f>INDEX(GoldPrice!$B$2:$F$4016,MATCH(E455,GoldPrice!$B$2:$B$4016,0),5)</f>
        <v>-71037.611037611961</v>
      </c>
      <c r="G455" s="36">
        <f>INDEX(Daily!$B$2:$H$4016,MATCH(E455,Daily!$B$2:$B$4016,0),3)</f>
        <v>-2.9399999999999977</v>
      </c>
      <c r="H455" s="36">
        <f>INDEX(Daily!$B$2:$H$4016,MATCH(E455,Daily!$B$2:$B$4016,0),5)</f>
        <v>-5</v>
      </c>
      <c r="I455" s="36">
        <f>INDEX(Daily!$B$2:$H$4016,MATCH(E455,Daily!$B$2:$B$4016,0),7)</f>
        <v>-0.47999999999996135</v>
      </c>
      <c r="J455" s="39">
        <f>INDEX(Monthly!$B$2:$K$187,MATCH(D455,Monthly!$B$2:$B$187,0),3)</f>
        <v>1.1099999999999999E-2</v>
      </c>
      <c r="K455" s="39">
        <f>INDEX(Monthly!$B$2:$K$187,MATCH(D455,Monthly!$B$2:$B$187,0),5)</f>
        <v>-59.035999999999945</v>
      </c>
      <c r="L455" s="39">
        <f>INDEX(Monthly!$B$2:$K$187,MATCH(D455,Monthly!$B$2:$B$187,0),7)</f>
        <v>0</v>
      </c>
      <c r="M455" s="39">
        <f>INDEX(Monthly!$B$2:$K$187,MATCH(D455,Monthly!$B$2:$B$187,0),9)</f>
        <v>-1.770547187378866E-2</v>
      </c>
      <c r="N455" s="42">
        <f>INDEX(Quaterly!$B$2:$E$63,MATCH(B455,Quaterly!$B$2:$B$63,0),4)</f>
        <v>-4.5399999999999991</v>
      </c>
    </row>
    <row r="456" spans="1:14" x14ac:dyDescent="0.3">
      <c r="A456" s="23">
        <v>455</v>
      </c>
      <c r="B456" s="23" t="str">
        <f t="shared" si="21"/>
        <v>Q4-2011</v>
      </c>
      <c r="C456" s="24" t="str">
        <f t="shared" si="22"/>
        <v>Q4</v>
      </c>
      <c r="D456" s="23" t="str">
        <f t="shared" si="23"/>
        <v>10-2011</v>
      </c>
      <c r="E456" s="25">
        <v>40819</v>
      </c>
      <c r="F456" s="31">
        <f>INDEX(GoldPrice!$B$2:$F$4016,MATCH(E456,GoldPrice!$B$2:$B$4016,0),5)</f>
        <v>-236735.9667359665</v>
      </c>
      <c r="G456" s="36">
        <f>INDEX(Daily!$B$2:$H$4016,MATCH(E456,Daily!$B$2:$B$4016,0),3)</f>
        <v>-1.5900000000000034</v>
      </c>
      <c r="H456" s="36">
        <f>INDEX(Daily!$B$2:$H$4016,MATCH(E456,Daily!$B$2:$B$4016,0),5)</f>
        <v>5</v>
      </c>
      <c r="I456" s="36">
        <f>INDEX(Daily!$B$2:$H$4016,MATCH(E456,Daily!$B$2:$B$4016,0),7)</f>
        <v>-5.4800000000000182</v>
      </c>
      <c r="J456" s="39">
        <f>INDEX(Monthly!$B$2:$K$187,MATCH(D456,Monthly!$B$2:$B$187,0),3)</f>
        <v>4.9000000000000155E-3</v>
      </c>
      <c r="K456" s="39">
        <f>INDEX(Monthly!$B$2:$K$187,MATCH(D456,Monthly!$B$2:$B$187,0),5)</f>
        <v>39.081999999999994</v>
      </c>
      <c r="L456" s="39">
        <f>INDEX(Monthly!$B$2:$K$187,MATCH(D456,Monthly!$B$2:$B$187,0),7)</f>
        <v>0</v>
      </c>
      <c r="M456" s="39">
        <f>INDEX(Monthly!$B$2:$K$187,MATCH(D456,Monthly!$B$2:$B$187,0),9)</f>
        <v>-2.3027017354822096E-2</v>
      </c>
      <c r="N456" s="42">
        <f>INDEX(Quaterly!$B$2:$E$63,MATCH(B456,Quaterly!$B$2:$B$63,0),4)</f>
        <v>-1.8600000000000012</v>
      </c>
    </row>
    <row r="457" spans="1:14" x14ac:dyDescent="0.3">
      <c r="A457" s="23">
        <v>456</v>
      </c>
      <c r="B457" s="23" t="str">
        <f t="shared" si="21"/>
        <v>Q4-2011</v>
      </c>
      <c r="C457" s="24" t="str">
        <f t="shared" si="22"/>
        <v>Q4</v>
      </c>
      <c r="D457" s="23" t="str">
        <f t="shared" si="23"/>
        <v>10-2011</v>
      </c>
      <c r="E457" s="25">
        <v>40820</v>
      </c>
      <c r="F457" s="31">
        <f>INDEX(GoldPrice!$B$2:$F$4016,MATCH(E457,GoldPrice!$B$2:$B$4016,0),5)</f>
        <v>1344785.8627858609</v>
      </c>
      <c r="G457" s="36">
        <f>INDEX(Daily!$B$2:$H$4016,MATCH(E457,Daily!$B$2:$B$4016,0),3)</f>
        <v>-1.9399999999999977</v>
      </c>
      <c r="H457" s="36">
        <f>INDEX(Daily!$B$2:$H$4016,MATCH(E457,Daily!$B$2:$B$4016,0),5)</f>
        <v>-20</v>
      </c>
      <c r="I457" s="36">
        <f>INDEX(Daily!$B$2:$H$4016,MATCH(E457,Daily!$B$2:$B$4016,0),7)</f>
        <v>-3.9399999999999977</v>
      </c>
      <c r="J457" s="39">
        <f>INDEX(Monthly!$B$2:$K$187,MATCH(D457,Monthly!$B$2:$B$187,0),3)</f>
        <v>4.9000000000000155E-3</v>
      </c>
      <c r="K457" s="39">
        <f>INDEX(Monthly!$B$2:$K$187,MATCH(D457,Monthly!$B$2:$B$187,0),5)</f>
        <v>39.081999999999994</v>
      </c>
      <c r="L457" s="39">
        <f>INDEX(Monthly!$B$2:$K$187,MATCH(D457,Monthly!$B$2:$B$187,0),7)</f>
        <v>0</v>
      </c>
      <c r="M457" s="39">
        <f>INDEX(Monthly!$B$2:$K$187,MATCH(D457,Monthly!$B$2:$B$187,0),9)</f>
        <v>-2.3027017354822096E-2</v>
      </c>
      <c r="N457" s="42">
        <f>INDEX(Quaterly!$B$2:$E$63,MATCH(B457,Quaterly!$B$2:$B$63,0),4)</f>
        <v>-1.8600000000000012</v>
      </c>
    </row>
    <row r="458" spans="1:14" x14ac:dyDescent="0.3">
      <c r="A458" s="23">
        <v>457</v>
      </c>
      <c r="B458" s="23" t="str">
        <f t="shared" si="21"/>
        <v>Q4-2011</v>
      </c>
      <c r="C458" s="24" t="str">
        <f t="shared" si="22"/>
        <v>Q4</v>
      </c>
      <c r="D458" s="23" t="str">
        <f t="shared" si="23"/>
        <v>10-2011</v>
      </c>
      <c r="E458" s="25">
        <v>40821</v>
      </c>
      <c r="F458" s="31">
        <f>INDEX(GoldPrice!$B$2:$F$4016,MATCH(E458,GoldPrice!$B$2:$B$4016,0),5)</f>
        <v>-1289950.8599508591</v>
      </c>
      <c r="G458" s="36">
        <f>INDEX(Daily!$B$2:$H$4016,MATCH(E458,Daily!$B$2:$B$4016,0),3)</f>
        <v>4.0099999999999909</v>
      </c>
      <c r="H458" s="36">
        <f>INDEX(Daily!$B$2:$H$4016,MATCH(E458,Daily!$B$2:$B$4016,0),5)</f>
        <v>30</v>
      </c>
      <c r="I458" s="36">
        <f>INDEX(Daily!$B$2:$H$4016,MATCH(E458,Daily!$B$2:$B$4016,0),7)</f>
        <v>-0.97000000000002728</v>
      </c>
      <c r="J458" s="39">
        <f>INDEX(Monthly!$B$2:$K$187,MATCH(D458,Monthly!$B$2:$B$187,0),3)</f>
        <v>4.9000000000000155E-3</v>
      </c>
      <c r="K458" s="39">
        <f>INDEX(Monthly!$B$2:$K$187,MATCH(D458,Monthly!$B$2:$B$187,0),5)</f>
        <v>39.081999999999994</v>
      </c>
      <c r="L458" s="39">
        <f>INDEX(Monthly!$B$2:$K$187,MATCH(D458,Monthly!$B$2:$B$187,0),7)</f>
        <v>0</v>
      </c>
      <c r="M458" s="39">
        <f>INDEX(Monthly!$B$2:$K$187,MATCH(D458,Monthly!$B$2:$B$187,0),9)</f>
        <v>-2.3027017354822096E-2</v>
      </c>
      <c r="N458" s="42">
        <f>INDEX(Quaterly!$B$2:$E$63,MATCH(B458,Quaterly!$B$2:$B$63,0),4)</f>
        <v>-1.8600000000000012</v>
      </c>
    </row>
    <row r="459" spans="1:14" x14ac:dyDescent="0.3">
      <c r="A459" s="23">
        <v>458</v>
      </c>
      <c r="B459" s="23" t="str">
        <f t="shared" si="21"/>
        <v>Q4-2011</v>
      </c>
      <c r="C459" s="24" t="str">
        <f t="shared" si="22"/>
        <v>Q4</v>
      </c>
      <c r="D459" s="23" t="str">
        <f t="shared" si="23"/>
        <v>10-2011</v>
      </c>
      <c r="E459" s="25">
        <v>40822</v>
      </c>
      <c r="F459" s="31">
        <f>INDEX(GoldPrice!$B$2:$F$4016,MATCH(E459,GoldPrice!$B$2:$B$4016,0),5)</f>
        <v>-495247.02324702218</v>
      </c>
      <c r="G459" s="36">
        <f>INDEX(Daily!$B$2:$H$4016,MATCH(E459,Daily!$B$2:$B$4016,0),3)</f>
        <v>2.9099999999999966</v>
      </c>
      <c r="H459" s="36">
        <f>INDEX(Daily!$B$2:$H$4016,MATCH(E459,Daily!$B$2:$B$4016,0),5)</f>
        <v>10</v>
      </c>
      <c r="I459" s="36">
        <f>INDEX(Daily!$B$2:$H$4016,MATCH(E459,Daily!$B$2:$B$4016,0),7)</f>
        <v>4.1100000000000136</v>
      </c>
      <c r="J459" s="39">
        <f>INDEX(Monthly!$B$2:$K$187,MATCH(D459,Monthly!$B$2:$B$187,0),3)</f>
        <v>4.9000000000000155E-3</v>
      </c>
      <c r="K459" s="39">
        <f>INDEX(Monthly!$B$2:$K$187,MATCH(D459,Monthly!$B$2:$B$187,0),5)</f>
        <v>39.081999999999994</v>
      </c>
      <c r="L459" s="39">
        <f>INDEX(Monthly!$B$2:$K$187,MATCH(D459,Monthly!$B$2:$B$187,0),7)</f>
        <v>0</v>
      </c>
      <c r="M459" s="39">
        <f>INDEX(Monthly!$B$2:$K$187,MATCH(D459,Monthly!$B$2:$B$187,0),9)</f>
        <v>-2.3027017354822096E-2</v>
      </c>
      <c r="N459" s="42">
        <f>INDEX(Quaterly!$B$2:$E$63,MATCH(B459,Quaterly!$B$2:$B$63,0),4)</f>
        <v>-1.8600000000000012</v>
      </c>
    </row>
    <row r="460" spans="1:14" x14ac:dyDescent="0.3">
      <c r="A460" s="23">
        <v>459</v>
      </c>
      <c r="B460" s="23" t="str">
        <f t="shared" si="21"/>
        <v>Q4-2011</v>
      </c>
      <c r="C460" s="24" t="str">
        <f t="shared" si="22"/>
        <v>Q4</v>
      </c>
      <c r="D460" s="23" t="str">
        <f t="shared" si="23"/>
        <v>10-2011</v>
      </c>
      <c r="E460" s="25">
        <v>40823</v>
      </c>
      <c r="F460" s="31">
        <f>INDEX(GoldPrice!$B$2:$F$4016,MATCH(E460,GoldPrice!$B$2:$B$4016,0),5)</f>
        <v>-213946.32394632325</v>
      </c>
      <c r="G460" s="36">
        <f>INDEX(Daily!$B$2:$H$4016,MATCH(E460,Daily!$B$2:$B$4016,0),3)</f>
        <v>0.38000000000000966</v>
      </c>
      <c r="H460" s="36">
        <f>INDEX(Daily!$B$2:$H$4016,MATCH(E460,Daily!$B$2:$B$4016,0),5)</f>
        <v>-50</v>
      </c>
      <c r="I460" s="36">
        <f>INDEX(Daily!$B$2:$H$4016,MATCH(E460,Daily!$B$2:$B$4016,0),7)</f>
        <v>-3.3600000000000136</v>
      </c>
      <c r="J460" s="39">
        <f>INDEX(Monthly!$B$2:$K$187,MATCH(D460,Monthly!$B$2:$B$187,0),3)</f>
        <v>4.9000000000000155E-3</v>
      </c>
      <c r="K460" s="39">
        <f>INDEX(Monthly!$B$2:$K$187,MATCH(D460,Monthly!$B$2:$B$187,0),5)</f>
        <v>39.081999999999994</v>
      </c>
      <c r="L460" s="39">
        <f>INDEX(Monthly!$B$2:$K$187,MATCH(D460,Monthly!$B$2:$B$187,0),7)</f>
        <v>0</v>
      </c>
      <c r="M460" s="39">
        <f>INDEX(Monthly!$B$2:$K$187,MATCH(D460,Monthly!$B$2:$B$187,0),9)</f>
        <v>-2.3027017354822096E-2</v>
      </c>
      <c r="N460" s="42">
        <f>INDEX(Quaterly!$B$2:$E$63,MATCH(B460,Quaterly!$B$2:$B$63,0),4)</f>
        <v>-1.8600000000000012</v>
      </c>
    </row>
    <row r="461" spans="1:14" x14ac:dyDescent="0.3">
      <c r="A461" s="23">
        <v>460</v>
      </c>
      <c r="B461" s="23" t="str">
        <f t="shared" si="21"/>
        <v>Q4-2011</v>
      </c>
      <c r="C461" s="24" t="str">
        <f t="shared" si="22"/>
        <v>Q4</v>
      </c>
      <c r="D461" s="23" t="str">
        <f t="shared" si="23"/>
        <v>10-2011</v>
      </c>
      <c r="E461" s="25">
        <v>40826</v>
      </c>
      <c r="F461" s="31">
        <f>INDEX(GoldPrice!$B$2:$F$4016,MATCH(E461,GoldPrice!$B$2:$B$4016,0),5)</f>
        <v>-831363.06936306879</v>
      </c>
      <c r="G461" s="36">
        <f>INDEX(Daily!$B$2:$H$4016,MATCH(E461,Daily!$B$2:$B$4016,0),3)</f>
        <v>2.4399999999999977</v>
      </c>
      <c r="H461" s="36">
        <f>INDEX(Daily!$B$2:$H$4016,MATCH(E461,Daily!$B$2:$B$4016,0),5)</f>
        <v>55</v>
      </c>
      <c r="I461" s="36">
        <f>INDEX(Daily!$B$2:$H$4016,MATCH(E461,Daily!$B$2:$B$4016,0),7)</f>
        <v>1.7000000000000455</v>
      </c>
      <c r="J461" s="39">
        <f>INDEX(Monthly!$B$2:$K$187,MATCH(D461,Monthly!$B$2:$B$187,0),3)</f>
        <v>4.9000000000000155E-3</v>
      </c>
      <c r="K461" s="39">
        <f>INDEX(Monthly!$B$2:$K$187,MATCH(D461,Monthly!$B$2:$B$187,0),5)</f>
        <v>39.081999999999994</v>
      </c>
      <c r="L461" s="39">
        <f>INDEX(Monthly!$B$2:$K$187,MATCH(D461,Monthly!$B$2:$B$187,0),7)</f>
        <v>0</v>
      </c>
      <c r="M461" s="39">
        <f>INDEX(Monthly!$B$2:$K$187,MATCH(D461,Monthly!$B$2:$B$187,0),9)</f>
        <v>-2.3027017354822096E-2</v>
      </c>
      <c r="N461" s="42">
        <f>INDEX(Quaterly!$B$2:$E$63,MATCH(B461,Quaterly!$B$2:$B$63,0),4)</f>
        <v>-1.8600000000000012</v>
      </c>
    </row>
    <row r="462" spans="1:14" x14ac:dyDescent="0.3">
      <c r="A462" s="23">
        <v>461</v>
      </c>
      <c r="B462" s="23" t="str">
        <f t="shared" si="21"/>
        <v>Q4-2011</v>
      </c>
      <c r="C462" s="24" t="str">
        <f t="shared" si="22"/>
        <v>Q4</v>
      </c>
      <c r="D462" s="23" t="str">
        <f t="shared" si="23"/>
        <v>10-2011</v>
      </c>
      <c r="E462" s="25">
        <v>40827</v>
      </c>
      <c r="F462" s="31">
        <f>INDEX(GoldPrice!$B$2:$F$4016,MATCH(E462,GoldPrice!$B$2:$B$4016,0),5)</f>
        <v>559813.64581364393</v>
      </c>
      <c r="G462" s="36">
        <f>INDEX(Daily!$B$2:$H$4016,MATCH(E462,Daily!$B$2:$B$4016,0),3)</f>
        <v>0.40000000000000568</v>
      </c>
      <c r="H462" s="36">
        <f>INDEX(Daily!$B$2:$H$4016,MATCH(E462,Daily!$B$2:$B$4016,0),5)</f>
        <v>5</v>
      </c>
      <c r="I462" s="36">
        <f>INDEX(Daily!$B$2:$H$4016,MATCH(E462,Daily!$B$2:$B$4016,0),7)</f>
        <v>-1.9300000000000068</v>
      </c>
      <c r="J462" s="39">
        <f>INDEX(Monthly!$B$2:$K$187,MATCH(D462,Monthly!$B$2:$B$187,0),3)</f>
        <v>4.9000000000000155E-3</v>
      </c>
      <c r="K462" s="39">
        <f>INDEX(Monthly!$B$2:$K$187,MATCH(D462,Monthly!$B$2:$B$187,0),5)</f>
        <v>39.081999999999994</v>
      </c>
      <c r="L462" s="39">
        <f>INDEX(Monthly!$B$2:$K$187,MATCH(D462,Monthly!$B$2:$B$187,0),7)</f>
        <v>0</v>
      </c>
      <c r="M462" s="39">
        <f>INDEX(Monthly!$B$2:$K$187,MATCH(D462,Monthly!$B$2:$B$187,0),9)</f>
        <v>-2.3027017354822096E-2</v>
      </c>
      <c r="N462" s="42">
        <f>INDEX(Quaterly!$B$2:$E$63,MATCH(B462,Quaterly!$B$2:$B$63,0),4)</f>
        <v>-1.8600000000000012</v>
      </c>
    </row>
    <row r="463" spans="1:14" x14ac:dyDescent="0.3">
      <c r="A463" s="23">
        <v>462</v>
      </c>
      <c r="B463" s="23" t="str">
        <f t="shared" si="21"/>
        <v>Q4-2011</v>
      </c>
      <c r="C463" s="24" t="str">
        <f t="shared" si="22"/>
        <v>Q4</v>
      </c>
      <c r="D463" s="23" t="str">
        <f t="shared" si="23"/>
        <v>10-2011</v>
      </c>
      <c r="E463" s="25">
        <v>40828</v>
      </c>
      <c r="F463" s="31">
        <f>INDEX(GoldPrice!$B$2:$F$4016,MATCH(E463,GoldPrice!$B$2:$B$4016,0),5)</f>
        <v>-3346.4373464360833</v>
      </c>
      <c r="G463" s="36">
        <f>INDEX(Daily!$B$2:$H$4016,MATCH(E463,Daily!$B$2:$B$4016,0),3)</f>
        <v>-0.24000000000000909</v>
      </c>
      <c r="H463" s="36">
        <f>INDEX(Daily!$B$2:$H$4016,MATCH(E463,Daily!$B$2:$B$4016,0),5)</f>
        <v>10</v>
      </c>
      <c r="I463" s="36">
        <f>INDEX(Daily!$B$2:$H$4016,MATCH(E463,Daily!$B$2:$B$4016,0),7)</f>
        <v>-6.8199999999999932</v>
      </c>
      <c r="J463" s="39">
        <f>INDEX(Monthly!$B$2:$K$187,MATCH(D463,Monthly!$B$2:$B$187,0),3)</f>
        <v>4.9000000000000155E-3</v>
      </c>
      <c r="K463" s="39">
        <f>INDEX(Monthly!$B$2:$K$187,MATCH(D463,Monthly!$B$2:$B$187,0),5)</f>
        <v>39.081999999999994</v>
      </c>
      <c r="L463" s="39">
        <f>INDEX(Monthly!$B$2:$K$187,MATCH(D463,Monthly!$B$2:$B$187,0),7)</f>
        <v>0</v>
      </c>
      <c r="M463" s="39">
        <f>INDEX(Monthly!$B$2:$K$187,MATCH(D463,Monthly!$B$2:$B$187,0),9)</f>
        <v>-2.3027017354822096E-2</v>
      </c>
      <c r="N463" s="42">
        <f>INDEX(Quaterly!$B$2:$E$63,MATCH(B463,Quaterly!$B$2:$B$63,0),4)</f>
        <v>-1.8600000000000012</v>
      </c>
    </row>
    <row r="464" spans="1:14" x14ac:dyDescent="0.3">
      <c r="A464" s="23">
        <v>463</v>
      </c>
      <c r="B464" s="23" t="str">
        <f t="shared" si="21"/>
        <v>Q4-2011</v>
      </c>
      <c r="C464" s="24" t="str">
        <f t="shared" si="22"/>
        <v>Q4</v>
      </c>
      <c r="D464" s="23" t="str">
        <f t="shared" si="23"/>
        <v>10-2011</v>
      </c>
      <c r="E464" s="25">
        <v>40829</v>
      </c>
      <c r="F464" s="31">
        <f>INDEX(GoldPrice!$B$2:$F$4016,MATCH(E464,GoldPrice!$B$2:$B$4016,0),5)</f>
        <v>308283.50028349832</v>
      </c>
      <c r="G464" s="36">
        <f>INDEX(Daily!$B$2:$H$4016,MATCH(E464,Daily!$B$2:$B$4016,0),3)</f>
        <v>-1.3400000000000034</v>
      </c>
      <c r="H464" s="36">
        <f>INDEX(Daily!$B$2:$H$4016,MATCH(E464,Daily!$B$2:$B$4016,0),5)</f>
        <v>10</v>
      </c>
      <c r="I464" s="36">
        <f>INDEX(Daily!$B$2:$H$4016,MATCH(E464,Daily!$B$2:$B$4016,0),7)</f>
        <v>1.67999999999995</v>
      </c>
      <c r="J464" s="39">
        <f>INDEX(Monthly!$B$2:$K$187,MATCH(D464,Monthly!$B$2:$B$187,0),3)</f>
        <v>4.9000000000000155E-3</v>
      </c>
      <c r="K464" s="39">
        <f>INDEX(Monthly!$B$2:$K$187,MATCH(D464,Monthly!$B$2:$B$187,0),5)</f>
        <v>39.081999999999994</v>
      </c>
      <c r="L464" s="39">
        <f>INDEX(Monthly!$B$2:$K$187,MATCH(D464,Monthly!$B$2:$B$187,0),7)</f>
        <v>0</v>
      </c>
      <c r="M464" s="39">
        <f>INDEX(Monthly!$B$2:$K$187,MATCH(D464,Monthly!$B$2:$B$187,0),9)</f>
        <v>-2.3027017354822096E-2</v>
      </c>
      <c r="N464" s="42">
        <f>INDEX(Quaterly!$B$2:$E$63,MATCH(B464,Quaterly!$B$2:$B$63,0),4)</f>
        <v>-1.8600000000000012</v>
      </c>
    </row>
    <row r="465" spans="1:14" x14ac:dyDescent="0.3">
      <c r="A465" s="23">
        <v>464</v>
      </c>
      <c r="B465" s="23" t="str">
        <f t="shared" si="21"/>
        <v>Q4-2011</v>
      </c>
      <c r="C465" s="24" t="str">
        <f t="shared" si="22"/>
        <v>Q4</v>
      </c>
      <c r="D465" s="23" t="str">
        <f t="shared" si="23"/>
        <v>10-2011</v>
      </c>
      <c r="E465" s="25">
        <v>40830</v>
      </c>
      <c r="F465" s="31">
        <f>INDEX(GoldPrice!$B$2:$F$4016,MATCH(E465,GoldPrice!$B$2:$B$4016,0),5)</f>
        <v>-242872.6516726464</v>
      </c>
      <c r="G465" s="36">
        <f>INDEX(Daily!$B$2:$H$4016,MATCH(E465,Daily!$B$2:$B$4016,0),3)</f>
        <v>2.8400000000000034</v>
      </c>
      <c r="H465" s="36">
        <f>INDEX(Daily!$B$2:$H$4016,MATCH(E465,Daily!$B$2:$B$4016,0),5)</f>
        <v>11</v>
      </c>
      <c r="I465" s="36">
        <f>INDEX(Daily!$B$2:$H$4016,MATCH(E465,Daily!$B$2:$B$4016,0),7)</f>
        <v>1.9000000000000341</v>
      </c>
      <c r="J465" s="39">
        <f>INDEX(Monthly!$B$2:$K$187,MATCH(D465,Monthly!$B$2:$B$187,0),3)</f>
        <v>4.9000000000000155E-3</v>
      </c>
      <c r="K465" s="39">
        <f>INDEX(Monthly!$B$2:$K$187,MATCH(D465,Monthly!$B$2:$B$187,0),5)</f>
        <v>39.081999999999994</v>
      </c>
      <c r="L465" s="39">
        <f>INDEX(Monthly!$B$2:$K$187,MATCH(D465,Monthly!$B$2:$B$187,0),7)</f>
        <v>0</v>
      </c>
      <c r="M465" s="39">
        <f>INDEX(Monthly!$B$2:$K$187,MATCH(D465,Monthly!$B$2:$B$187,0),9)</f>
        <v>-2.3027017354822096E-2</v>
      </c>
      <c r="N465" s="42">
        <f>INDEX(Quaterly!$B$2:$E$63,MATCH(B465,Quaterly!$B$2:$B$63,0),4)</f>
        <v>-1.8600000000000012</v>
      </c>
    </row>
    <row r="466" spans="1:14" x14ac:dyDescent="0.3">
      <c r="A466" s="23">
        <v>465</v>
      </c>
      <c r="B466" s="23" t="str">
        <f t="shared" si="21"/>
        <v>Q4-2011</v>
      </c>
      <c r="C466" s="24" t="str">
        <f t="shared" si="22"/>
        <v>Q4</v>
      </c>
      <c r="D466" s="23" t="str">
        <f t="shared" si="23"/>
        <v>10-2011</v>
      </c>
      <c r="E466" s="25">
        <v>40833</v>
      </c>
      <c r="F466" s="31">
        <f>INDEX(GoldPrice!$B$2:$F$4016,MATCH(E466,GoldPrice!$B$2:$B$4016,0),5)</f>
        <v>338099.64089963585</v>
      </c>
      <c r="G466" s="36">
        <f>INDEX(Daily!$B$2:$H$4016,MATCH(E466,Daily!$B$2:$B$4016,0),3)</f>
        <v>-0.42000000000000171</v>
      </c>
      <c r="H466" s="36">
        <f>INDEX(Daily!$B$2:$H$4016,MATCH(E466,Daily!$B$2:$B$4016,0),5)</f>
        <v>9</v>
      </c>
      <c r="I466" s="36">
        <f>INDEX(Daily!$B$2:$H$4016,MATCH(E466,Daily!$B$2:$B$4016,0),7)</f>
        <v>-3.6500000000000341</v>
      </c>
      <c r="J466" s="39">
        <f>INDEX(Monthly!$B$2:$K$187,MATCH(D466,Monthly!$B$2:$B$187,0),3)</f>
        <v>4.9000000000000155E-3</v>
      </c>
      <c r="K466" s="39">
        <f>INDEX(Monthly!$B$2:$K$187,MATCH(D466,Monthly!$B$2:$B$187,0),5)</f>
        <v>39.081999999999994</v>
      </c>
      <c r="L466" s="39">
        <f>INDEX(Monthly!$B$2:$K$187,MATCH(D466,Monthly!$B$2:$B$187,0),7)</f>
        <v>0</v>
      </c>
      <c r="M466" s="39">
        <f>INDEX(Monthly!$B$2:$K$187,MATCH(D466,Monthly!$B$2:$B$187,0),9)</f>
        <v>-2.3027017354822096E-2</v>
      </c>
      <c r="N466" s="42">
        <f>INDEX(Quaterly!$B$2:$E$63,MATCH(B466,Quaterly!$B$2:$B$63,0),4)</f>
        <v>-1.8600000000000012</v>
      </c>
    </row>
    <row r="467" spans="1:14" x14ac:dyDescent="0.3">
      <c r="A467" s="23">
        <v>466</v>
      </c>
      <c r="B467" s="23" t="str">
        <f t="shared" si="21"/>
        <v>Q4-2011</v>
      </c>
      <c r="C467" s="24" t="str">
        <f t="shared" si="22"/>
        <v>Q4</v>
      </c>
      <c r="D467" s="23" t="str">
        <f t="shared" si="23"/>
        <v>10-2011</v>
      </c>
      <c r="E467" s="25">
        <v>40834</v>
      </c>
      <c r="F467" s="31">
        <f>INDEX(GoldPrice!$B$2:$F$4016,MATCH(E467,GoldPrice!$B$2:$B$4016,0),5)</f>
        <v>-140183.02778302878</v>
      </c>
      <c r="G467" s="36">
        <f>INDEX(Daily!$B$2:$H$4016,MATCH(E467,Daily!$B$2:$B$4016,0),3)</f>
        <v>1.960000000000008</v>
      </c>
      <c r="H467" s="36">
        <f>INDEX(Daily!$B$2:$H$4016,MATCH(E467,Daily!$B$2:$B$4016,0),5)</f>
        <v>13</v>
      </c>
      <c r="I467" s="36">
        <f>INDEX(Daily!$B$2:$H$4016,MATCH(E467,Daily!$B$2:$B$4016,0),7)</f>
        <v>-6.5199999999999818</v>
      </c>
      <c r="J467" s="39">
        <f>INDEX(Monthly!$B$2:$K$187,MATCH(D467,Monthly!$B$2:$B$187,0),3)</f>
        <v>4.9000000000000155E-3</v>
      </c>
      <c r="K467" s="39">
        <f>INDEX(Monthly!$B$2:$K$187,MATCH(D467,Monthly!$B$2:$B$187,0),5)</f>
        <v>39.081999999999994</v>
      </c>
      <c r="L467" s="39">
        <f>INDEX(Monthly!$B$2:$K$187,MATCH(D467,Monthly!$B$2:$B$187,0),7)</f>
        <v>0</v>
      </c>
      <c r="M467" s="39">
        <f>INDEX(Monthly!$B$2:$K$187,MATCH(D467,Monthly!$B$2:$B$187,0),9)</f>
        <v>-2.3027017354822096E-2</v>
      </c>
      <c r="N467" s="42">
        <f>INDEX(Quaterly!$B$2:$E$63,MATCH(B467,Quaterly!$B$2:$B$63,0),4)</f>
        <v>-1.8600000000000012</v>
      </c>
    </row>
    <row r="468" spans="1:14" x14ac:dyDescent="0.3">
      <c r="A468" s="23">
        <v>467</v>
      </c>
      <c r="B468" s="23" t="str">
        <f t="shared" si="21"/>
        <v>Q4-2011</v>
      </c>
      <c r="C468" s="24" t="str">
        <f t="shared" si="22"/>
        <v>Q4</v>
      </c>
      <c r="D468" s="23" t="str">
        <f t="shared" si="23"/>
        <v>10-2011</v>
      </c>
      <c r="E468" s="25">
        <v>40835</v>
      </c>
      <c r="F468" s="31">
        <f>INDEX(GoldPrice!$B$2:$F$4016,MATCH(E468,GoldPrice!$B$2:$B$4016,0),5)</f>
        <v>-337257.90965790674</v>
      </c>
      <c r="G468" s="36">
        <f>INDEX(Daily!$B$2:$H$4016,MATCH(E468,Daily!$B$2:$B$4016,0),3)</f>
        <v>-2.230000000000004</v>
      </c>
      <c r="H468" s="36">
        <f>INDEX(Daily!$B$2:$H$4016,MATCH(E468,Daily!$B$2:$B$4016,0),5)</f>
        <v>22</v>
      </c>
      <c r="I468" s="36">
        <f>INDEX(Daily!$B$2:$H$4016,MATCH(E468,Daily!$B$2:$B$4016,0),7)</f>
        <v>-3.1700000000000159</v>
      </c>
      <c r="J468" s="39">
        <f>INDEX(Monthly!$B$2:$K$187,MATCH(D468,Monthly!$B$2:$B$187,0),3)</f>
        <v>4.9000000000000155E-3</v>
      </c>
      <c r="K468" s="39">
        <f>INDEX(Monthly!$B$2:$K$187,MATCH(D468,Monthly!$B$2:$B$187,0),5)</f>
        <v>39.081999999999994</v>
      </c>
      <c r="L468" s="39">
        <f>INDEX(Monthly!$B$2:$K$187,MATCH(D468,Monthly!$B$2:$B$187,0),7)</f>
        <v>0</v>
      </c>
      <c r="M468" s="39">
        <f>INDEX(Monthly!$B$2:$K$187,MATCH(D468,Monthly!$B$2:$B$187,0),9)</f>
        <v>-2.3027017354822096E-2</v>
      </c>
      <c r="N468" s="42">
        <f>INDEX(Quaterly!$B$2:$E$63,MATCH(B468,Quaterly!$B$2:$B$63,0),4)</f>
        <v>-1.8600000000000012</v>
      </c>
    </row>
    <row r="469" spans="1:14" x14ac:dyDescent="0.3">
      <c r="A469" s="23">
        <v>468</v>
      </c>
      <c r="B469" s="23" t="str">
        <f t="shared" si="21"/>
        <v>Q4-2011</v>
      </c>
      <c r="C469" s="24" t="str">
        <f t="shared" si="22"/>
        <v>Q4</v>
      </c>
      <c r="D469" s="23" t="str">
        <f t="shared" si="23"/>
        <v>10-2011</v>
      </c>
      <c r="E469" s="25">
        <v>40836</v>
      </c>
      <c r="F469" s="31">
        <f>INDEX(GoldPrice!$B$2:$F$4016,MATCH(E469,GoldPrice!$B$2:$B$4016,0),5)</f>
        <v>132384.87998488173</v>
      </c>
      <c r="G469" s="36">
        <f>INDEX(Daily!$B$2:$H$4016,MATCH(E469,Daily!$B$2:$B$4016,0),3)</f>
        <v>-4.0000000000006253E-2</v>
      </c>
      <c r="H469" s="36">
        <f>INDEX(Daily!$B$2:$H$4016,MATCH(E469,Daily!$B$2:$B$4016,0),5)</f>
        <v>6</v>
      </c>
      <c r="I469" s="36">
        <f>INDEX(Daily!$B$2:$H$4016,MATCH(E469,Daily!$B$2:$B$4016,0),7)</f>
        <v>2.5800000000000409</v>
      </c>
      <c r="J469" s="39">
        <f>INDEX(Monthly!$B$2:$K$187,MATCH(D469,Monthly!$B$2:$B$187,0),3)</f>
        <v>4.9000000000000155E-3</v>
      </c>
      <c r="K469" s="39">
        <f>INDEX(Monthly!$B$2:$K$187,MATCH(D469,Monthly!$B$2:$B$187,0),5)</f>
        <v>39.081999999999994</v>
      </c>
      <c r="L469" s="39">
        <f>INDEX(Monthly!$B$2:$K$187,MATCH(D469,Monthly!$B$2:$B$187,0),7)</f>
        <v>0</v>
      </c>
      <c r="M469" s="39">
        <f>INDEX(Monthly!$B$2:$K$187,MATCH(D469,Monthly!$B$2:$B$187,0),9)</f>
        <v>-2.3027017354822096E-2</v>
      </c>
      <c r="N469" s="42">
        <f>INDEX(Quaterly!$B$2:$E$63,MATCH(B469,Quaterly!$B$2:$B$63,0),4)</f>
        <v>-1.8600000000000012</v>
      </c>
    </row>
    <row r="470" spans="1:14" x14ac:dyDescent="0.3">
      <c r="A470" s="23">
        <v>469</v>
      </c>
      <c r="B470" s="23" t="str">
        <f t="shared" si="21"/>
        <v>Q4-2011</v>
      </c>
      <c r="C470" s="24" t="str">
        <f t="shared" si="22"/>
        <v>Q4</v>
      </c>
      <c r="D470" s="23" t="str">
        <f t="shared" si="23"/>
        <v>10-2011</v>
      </c>
      <c r="E470" s="25">
        <v>40837</v>
      </c>
      <c r="F470" s="31">
        <f>INDEX(GoldPrice!$B$2:$F$4016,MATCH(E470,GoldPrice!$B$2:$B$4016,0),5)</f>
        <v>20349.877149872482</v>
      </c>
      <c r="G470" s="36">
        <f>INDEX(Daily!$B$2:$H$4016,MATCH(E470,Daily!$B$2:$B$4016,0),3)</f>
        <v>1.1200000000000045</v>
      </c>
      <c r="H470" s="36">
        <f>INDEX(Daily!$B$2:$H$4016,MATCH(E470,Daily!$B$2:$B$4016,0),5)</f>
        <v>10</v>
      </c>
      <c r="I470" s="36">
        <f>INDEX(Daily!$B$2:$H$4016,MATCH(E470,Daily!$B$2:$B$4016,0),7)</f>
        <v>7.2999999999999545</v>
      </c>
      <c r="J470" s="39">
        <f>INDEX(Monthly!$B$2:$K$187,MATCH(D470,Monthly!$B$2:$B$187,0),3)</f>
        <v>4.9000000000000155E-3</v>
      </c>
      <c r="K470" s="39">
        <f>INDEX(Monthly!$B$2:$K$187,MATCH(D470,Monthly!$B$2:$B$187,0),5)</f>
        <v>39.081999999999994</v>
      </c>
      <c r="L470" s="39">
        <f>INDEX(Monthly!$B$2:$K$187,MATCH(D470,Monthly!$B$2:$B$187,0),7)</f>
        <v>0</v>
      </c>
      <c r="M470" s="39">
        <f>INDEX(Monthly!$B$2:$K$187,MATCH(D470,Monthly!$B$2:$B$187,0),9)</f>
        <v>-2.3027017354822096E-2</v>
      </c>
      <c r="N470" s="42">
        <f>INDEX(Quaterly!$B$2:$E$63,MATCH(B470,Quaterly!$B$2:$B$63,0),4)</f>
        <v>-1.8600000000000012</v>
      </c>
    </row>
    <row r="471" spans="1:14" x14ac:dyDescent="0.3">
      <c r="A471" s="23">
        <v>470</v>
      </c>
      <c r="B471" s="23" t="str">
        <f t="shared" si="21"/>
        <v>Q4-2011</v>
      </c>
      <c r="C471" s="24" t="str">
        <f t="shared" si="22"/>
        <v>Q4</v>
      </c>
      <c r="D471" s="23" t="str">
        <f t="shared" si="23"/>
        <v>10-2011</v>
      </c>
      <c r="E471" s="25">
        <v>40840</v>
      </c>
      <c r="F471" s="31">
        <f>INDEX(GoldPrice!$B$2:$F$4016,MATCH(E471,GoldPrice!$B$2:$B$4016,0),5)</f>
        <v>340240.86184086278</v>
      </c>
      <c r="G471" s="36">
        <f>INDEX(Daily!$B$2:$H$4016,MATCH(E471,Daily!$B$2:$B$4016,0),3)</f>
        <v>3.9300000000000068</v>
      </c>
      <c r="H471" s="36">
        <f>INDEX(Daily!$B$2:$H$4016,MATCH(E471,Daily!$B$2:$B$4016,0),5)</f>
        <v>0</v>
      </c>
      <c r="I471" s="36">
        <f>INDEX(Daily!$B$2:$H$4016,MATCH(E471,Daily!$B$2:$B$4016,0),7)</f>
        <v>3.4300000000000068</v>
      </c>
      <c r="J471" s="39">
        <f>INDEX(Monthly!$B$2:$K$187,MATCH(D471,Monthly!$B$2:$B$187,0),3)</f>
        <v>4.9000000000000155E-3</v>
      </c>
      <c r="K471" s="39">
        <f>INDEX(Monthly!$B$2:$K$187,MATCH(D471,Monthly!$B$2:$B$187,0),5)</f>
        <v>39.081999999999994</v>
      </c>
      <c r="L471" s="39">
        <f>INDEX(Monthly!$B$2:$K$187,MATCH(D471,Monthly!$B$2:$B$187,0),7)</f>
        <v>0</v>
      </c>
      <c r="M471" s="39">
        <f>INDEX(Monthly!$B$2:$K$187,MATCH(D471,Monthly!$B$2:$B$187,0),9)</f>
        <v>-2.3027017354822096E-2</v>
      </c>
      <c r="N471" s="42">
        <f>INDEX(Quaterly!$B$2:$E$63,MATCH(B471,Quaterly!$B$2:$B$63,0),4)</f>
        <v>-1.8600000000000012</v>
      </c>
    </row>
    <row r="472" spans="1:14" x14ac:dyDescent="0.3">
      <c r="A472" s="23">
        <v>471</v>
      </c>
      <c r="B472" s="23" t="str">
        <f t="shared" si="21"/>
        <v>Q4-2011</v>
      </c>
      <c r="C472" s="24" t="str">
        <f t="shared" si="22"/>
        <v>Q4</v>
      </c>
      <c r="D472" s="23" t="str">
        <f t="shared" si="23"/>
        <v>10-2011</v>
      </c>
      <c r="E472" s="25">
        <v>40841</v>
      </c>
      <c r="F472" s="31">
        <f>INDEX(GoldPrice!$B$2:$F$4016,MATCH(E472,GoldPrice!$B$2:$B$4016,0),5)</f>
        <v>-810569.64656964689</v>
      </c>
      <c r="G472" s="36">
        <f>INDEX(Daily!$B$2:$H$4016,MATCH(E472,Daily!$B$2:$B$4016,0),3)</f>
        <v>1.8599999999999994</v>
      </c>
      <c r="H472" s="36">
        <f>INDEX(Daily!$B$2:$H$4016,MATCH(E472,Daily!$B$2:$B$4016,0),5)</f>
        <v>-1</v>
      </c>
      <c r="I472" s="36">
        <f>INDEX(Daily!$B$2:$H$4016,MATCH(E472,Daily!$B$2:$B$4016,0),7)</f>
        <v>-5.0799999999999841</v>
      </c>
      <c r="J472" s="39">
        <f>INDEX(Monthly!$B$2:$K$187,MATCH(D472,Monthly!$B$2:$B$187,0),3)</f>
        <v>4.9000000000000155E-3</v>
      </c>
      <c r="K472" s="39">
        <f>INDEX(Monthly!$B$2:$K$187,MATCH(D472,Monthly!$B$2:$B$187,0),5)</f>
        <v>39.081999999999994</v>
      </c>
      <c r="L472" s="39">
        <f>INDEX(Monthly!$B$2:$K$187,MATCH(D472,Monthly!$B$2:$B$187,0),7)</f>
        <v>0</v>
      </c>
      <c r="M472" s="39">
        <f>INDEX(Monthly!$B$2:$K$187,MATCH(D472,Monthly!$B$2:$B$187,0),9)</f>
        <v>-2.3027017354822096E-2</v>
      </c>
      <c r="N472" s="42">
        <f>INDEX(Quaterly!$B$2:$E$63,MATCH(B472,Quaterly!$B$2:$B$63,0),4)</f>
        <v>-1.8600000000000012</v>
      </c>
    </row>
    <row r="473" spans="1:14" x14ac:dyDescent="0.3">
      <c r="A473" s="23">
        <v>472</v>
      </c>
      <c r="B473" s="23" t="str">
        <f t="shared" si="21"/>
        <v>Q4-2011</v>
      </c>
      <c r="C473" s="24" t="str">
        <f t="shared" si="22"/>
        <v>Q4</v>
      </c>
      <c r="D473" s="23" t="str">
        <f t="shared" si="23"/>
        <v>10-2011</v>
      </c>
      <c r="E473" s="25">
        <v>40842</v>
      </c>
      <c r="F473" s="31">
        <f>INDEX(GoldPrice!$B$2:$F$4016,MATCH(E473,GoldPrice!$B$2:$B$4016,0),5)</f>
        <v>523208.08920808882</v>
      </c>
      <c r="G473" s="36">
        <f>INDEX(Daily!$B$2:$H$4016,MATCH(E473,Daily!$B$2:$B$4016,0),3)</f>
        <v>-2.7800000000000011</v>
      </c>
      <c r="H473" s="36">
        <f>INDEX(Daily!$B$2:$H$4016,MATCH(E473,Daily!$B$2:$B$4016,0),5)</f>
        <v>-30</v>
      </c>
      <c r="I473" s="36">
        <f>INDEX(Daily!$B$2:$H$4016,MATCH(E473,Daily!$B$2:$B$4016,0),7)</f>
        <v>2.7200000000000273</v>
      </c>
      <c r="J473" s="39">
        <f>INDEX(Monthly!$B$2:$K$187,MATCH(D473,Monthly!$B$2:$B$187,0),3)</f>
        <v>4.9000000000000155E-3</v>
      </c>
      <c r="K473" s="39">
        <f>INDEX(Monthly!$B$2:$K$187,MATCH(D473,Monthly!$B$2:$B$187,0),5)</f>
        <v>39.081999999999994</v>
      </c>
      <c r="L473" s="39">
        <f>INDEX(Monthly!$B$2:$K$187,MATCH(D473,Monthly!$B$2:$B$187,0),7)</f>
        <v>0</v>
      </c>
      <c r="M473" s="39">
        <f>INDEX(Monthly!$B$2:$K$187,MATCH(D473,Monthly!$B$2:$B$187,0),9)</f>
        <v>-2.3027017354822096E-2</v>
      </c>
      <c r="N473" s="42">
        <f>INDEX(Quaterly!$B$2:$E$63,MATCH(B473,Quaterly!$B$2:$B$63,0),4)</f>
        <v>-1.8600000000000012</v>
      </c>
    </row>
    <row r="474" spans="1:14" x14ac:dyDescent="0.3">
      <c r="A474" s="23">
        <v>473</v>
      </c>
      <c r="B474" s="23" t="str">
        <f t="shared" si="21"/>
        <v>Q4-2011</v>
      </c>
      <c r="C474" s="24" t="str">
        <f t="shared" si="22"/>
        <v>Q4</v>
      </c>
      <c r="D474" s="23" t="str">
        <f t="shared" si="23"/>
        <v>10-2011</v>
      </c>
      <c r="E474" s="25">
        <v>40843</v>
      </c>
      <c r="F474" s="31">
        <f>INDEX(GoldPrice!$B$2:$F$4016,MATCH(E474,GoldPrice!$B$2:$B$4016,0),5)</f>
        <v>-423149.57474957407</v>
      </c>
      <c r="G474" s="36">
        <f>INDEX(Daily!$B$2:$H$4016,MATCH(E474,Daily!$B$2:$B$4016,0),3)</f>
        <v>3.7599999999999909</v>
      </c>
      <c r="H474" s="36">
        <f>INDEX(Daily!$B$2:$H$4016,MATCH(E474,Daily!$B$2:$B$4016,0),5)</f>
        <v>33</v>
      </c>
      <c r="I474" s="36">
        <f>INDEX(Daily!$B$2:$H$4016,MATCH(E474,Daily!$B$2:$B$4016,0),7)</f>
        <v>2.6499999999999773</v>
      </c>
      <c r="J474" s="39">
        <f>INDEX(Monthly!$B$2:$K$187,MATCH(D474,Monthly!$B$2:$B$187,0),3)</f>
        <v>4.9000000000000155E-3</v>
      </c>
      <c r="K474" s="39">
        <f>INDEX(Monthly!$B$2:$K$187,MATCH(D474,Monthly!$B$2:$B$187,0),5)</f>
        <v>39.081999999999994</v>
      </c>
      <c r="L474" s="39">
        <f>INDEX(Monthly!$B$2:$K$187,MATCH(D474,Monthly!$B$2:$B$187,0),7)</f>
        <v>0</v>
      </c>
      <c r="M474" s="39">
        <f>INDEX(Monthly!$B$2:$K$187,MATCH(D474,Monthly!$B$2:$B$187,0),9)</f>
        <v>-2.3027017354822096E-2</v>
      </c>
      <c r="N474" s="42">
        <f>INDEX(Quaterly!$B$2:$E$63,MATCH(B474,Quaterly!$B$2:$B$63,0),4)</f>
        <v>-1.8600000000000012</v>
      </c>
    </row>
    <row r="475" spans="1:14" x14ac:dyDescent="0.3">
      <c r="A475" s="23">
        <v>474</v>
      </c>
      <c r="B475" s="23" t="str">
        <f t="shared" si="21"/>
        <v>Q4-2011</v>
      </c>
      <c r="C475" s="24" t="str">
        <f t="shared" si="22"/>
        <v>Q4</v>
      </c>
      <c r="D475" s="23" t="str">
        <f t="shared" si="23"/>
        <v>10-2011</v>
      </c>
      <c r="E475" s="25">
        <v>40844</v>
      </c>
      <c r="F475" s="31">
        <f>INDEX(GoldPrice!$B$2:$F$4016,MATCH(E475,GoldPrice!$B$2:$B$4016,0),5)</f>
        <v>401484.48308448493</v>
      </c>
      <c r="G475" s="36">
        <f>INDEX(Daily!$B$2:$H$4016,MATCH(E475,Daily!$B$2:$B$4016,0),3)</f>
        <v>-0.64000000000000057</v>
      </c>
      <c r="H475" s="36">
        <f>INDEX(Daily!$B$2:$H$4016,MATCH(E475,Daily!$B$2:$B$4016,0),5)</f>
        <v>-33</v>
      </c>
      <c r="I475" s="36">
        <f>INDEX(Daily!$B$2:$H$4016,MATCH(E475,Daily!$B$2:$B$4016,0),7)</f>
        <v>7.3199999999999932</v>
      </c>
      <c r="J475" s="39">
        <f>INDEX(Monthly!$B$2:$K$187,MATCH(D475,Monthly!$B$2:$B$187,0),3)</f>
        <v>4.9000000000000155E-3</v>
      </c>
      <c r="K475" s="39">
        <f>INDEX(Monthly!$B$2:$K$187,MATCH(D475,Monthly!$B$2:$B$187,0),5)</f>
        <v>39.081999999999994</v>
      </c>
      <c r="L475" s="39">
        <f>INDEX(Monthly!$B$2:$K$187,MATCH(D475,Monthly!$B$2:$B$187,0),7)</f>
        <v>0</v>
      </c>
      <c r="M475" s="39">
        <f>INDEX(Monthly!$B$2:$K$187,MATCH(D475,Monthly!$B$2:$B$187,0),9)</f>
        <v>-2.3027017354822096E-2</v>
      </c>
      <c r="N475" s="42">
        <f>INDEX(Quaterly!$B$2:$E$63,MATCH(B475,Quaterly!$B$2:$B$63,0),4)</f>
        <v>-1.8600000000000012</v>
      </c>
    </row>
    <row r="476" spans="1:14" x14ac:dyDescent="0.3">
      <c r="A476" s="23">
        <v>475</v>
      </c>
      <c r="B476" s="23" t="str">
        <f t="shared" si="21"/>
        <v>Q4-2011</v>
      </c>
      <c r="C476" s="24" t="str">
        <f t="shared" si="22"/>
        <v>Q4</v>
      </c>
      <c r="D476" s="23" t="str">
        <f t="shared" si="23"/>
        <v>10-2011</v>
      </c>
      <c r="E476" s="25">
        <v>40847</v>
      </c>
      <c r="F476" s="31">
        <f>INDEX(GoldPrice!$B$2:$F$4016,MATCH(E476,GoldPrice!$B$2:$B$4016,0),5)</f>
        <v>-156337.93233793229</v>
      </c>
      <c r="G476" s="36">
        <f>INDEX(Daily!$B$2:$H$4016,MATCH(E476,Daily!$B$2:$B$4016,0),3)</f>
        <v>-0.12999999999999545</v>
      </c>
      <c r="H476" s="36">
        <f>INDEX(Daily!$B$2:$H$4016,MATCH(E476,Daily!$B$2:$B$4016,0),5)</f>
        <v>80</v>
      </c>
      <c r="I476" s="36">
        <f>INDEX(Daily!$B$2:$H$4016,MATCH(E476,Daily!$B$2:$B$4016,0),7)</f>
        <v>-1.2599999999999909</v>
      </c>
      <c r="J476" s="39">
        <f>INDEX(Monthly!$B$2:$K$187,MATCH(D476,Monthly!$B$2:$B$187,0),3)</f>
        <v>4.9000000000000155E-3</v>
      </c>
      <c r="K476" s="39">
        <f>INDEX(Monthly!$B$2:$K$187,MATCH(D476,Monthly!$B$2:$B$187,0),5)</f>
        <v>39.081999999999994</v>
      </c>
      <c r="L476" s="39">
        <f>INDEX(Monthly!$B$2:$K$187,MATCH(D476,Monthly!$B$2:$B$187,0),7)</f>
        <v>0</v>
      </c>
      <c r="M476" s="39">
        <f>INDEX(Monthly!$B$2:$K$187,MATCH(D476,Monthly!$B$2:$B$187,0),9)</f>
        <v>-2.3027017354822096E-2</v>
      </c>
      <c r="N476" s="42">
        <f>INDEX(Quaterly!$B$2:$E$63,MATCH(B476,Quaterly!$B$2:$B$63,0),4)</f>
        <v>-1.8600000000000012</v>
      </c>
    </row>
    <row r="477" spans="1:14" x14ac:dyDescent="0.3">
      <c r="A477" s="23">
        <v>476</v>
      </c>
      <c r="B477" s="23" t="str">
        <f t="shared" si="21"/>
        <v>Q4-2011</v>
      </c>
      <c r="C477" s="24" t="str">
        <f t="shared" si="22"/>
        <v>Q4</v>
      </c>
      <c r="D477" s="23" t="str">
        <f t="shared" si="23"/>
        <v>11-2011</v>
      </c>
      <c r="E477" s="25">
        <v>40848</v>
      </c>
      <c r="F477" s="31">
        <f>INDEX(GoldPrice!$B$2:$F$4016,MATCH(E477,GoldPrice!$B$2:$B$4016,0),5)</f>
        <v>209563.4095634073</v>
      </c>
      <c r="G477" s="36">
        <f>INDEX(Daily!$B$2:$H$4016,MATCH(E477,Daily!$B$2:$B$4016,0),3)</f>
        <v>-1</v>
      </c>
      <c r="H477" s="36">
        <f>INDEX(Daily!$B$2:$H$4016,MATCH(E477,Daily!$B$2:$B$4016,0),5)</f>
        <v>0</v>
      </c>
      <c r="I477" s="36">
        <f>INDEX(Daily!$B$2:$H$4016,MATCH(E477,Daily!$B$2:$B$4016,0),7)</f>
        <v>-6.9900000000000091</v>
      </c>
      <c r="J477" s="39">
        <f>INDEX(Monthly!$B$2:$K$187,MATCH(D477,Monthly!$B$2:$B$187,0),3)</f>
        <v>5.2999999999999714E-3</v>
      </c>
      <c r="K477" s="39">
        <f>INDEX(Monthly!$B$2:$K$187,MATCH(D477,Monthly!$B$2:$B$187,0),5)</f>
        <v>-8.6270000000000664</v>
      </c>
      <c r="L477" s="39">
        <f>INDEX(Monthly!$B$2:$K$187,MATCH(D477,Monthly!$B$2:$B$187,0),7)</f>
        <v>0</v>
      </c>
      <c r="M477" s="39">
        <f>INDEX(Monthly!$B$2:$K$187,MATCH(D477,Monthly!$B$2:$B$187,0),9)</f>
        <v>6.5562002411795276E-3</v>
      </c>
      <c r="N477" s="42">
        <f>INDEX(Quaterly!$B$2:$E$63,MATCH(B477,Quaterly!$B$2:$B$63,0),4)</f>
        <v>-1.8600000000000012</v>
      </c>
    </row>
    <row r="478" spans="1:14" x14ac:dyDescent="0.3">
      <c r="A478" s="23">
        <v>477</v>
      </c>
      <c r="B478" s="23" t="str">
        <f t="shared" si="21"/>
        <v>Q4-2011</v>
      </c>
      <c r="C478" s="24" t="str">
        <f t="shared" si="22"/>
        <v>Q4</v>
      </c>
      <c r="D478" s="23" t="str">
        <f t="shared" si="23"/>
        <v>11-2011</v>
      </c>
      <c r="E478" s="25">
        <v>40849</v>
      </c>
      <c r="F478" s="31">
        <f>INDEX(GoldPrice!$B$2:$F$4016,MATCH(E478,GoldPrice!$B$2:$B$4016,0),5)</f>
        <v>62460.026460029185</v>
      </c>
      <c r="G478" s="36">
        <f>INDEX(Daily!$B$2:$H$4016,MATCH(E478,Daily!$B$2:$B$4016,0),3)</f>
        <v>0.32000000000000739</v>
      </c>
      <c r="H478" s="36">
        <f>INDEX(Daily!$B$2:$H$4016,MATCH(E478,Daily!$B$2:$B$4016,0),5)</f>
        <v>5</v>
      </c>
      <c r="I478" s="36">
        <f>INDEX(Daily!$B$2:$H$4016,MATCH(E478,Daily!$B$2:$B$4016,0),7)</f>
        <v>-6.0299999999999727</v>
      </c>
      <c r="J478" s="39">
        <f>INDEX(Monthly!$B$2:$K$187,MATCH(D478,Monthly!$B$2:$B$187,0),3)</f>
        <v>5.2999999999999714E-3</v>
      </c>
      <c r="K478" s="39">
        <f>INDEX(Monthly!$B$2:$K$187,MATCH(D478,Monthly!$B$2:$B$187,0),5)</f>
        <v>-8.6270000000000664</v>
      </c>
      <c r="L478" s="39">
        <f>INDEX(Monthly!$B$2:$K$187,MATCH(D478,Monthly!$B$2:$B$187,0),7)</f>
        <v>0</v>
      </c>
      <c r="M478" s="39">
        <f>INDEX(Monthly!$B$2:$K$187,MATCH(D478,Monthly!$B$2:$B$187,0),9)</f>
        <v>6.5562002411795276E-3</v>
      </c>
      <c r="N478" s="42">
        <f>INDEX(Quaterly!$B$2:$E$63,MATCH(B478,Quaterly!$B$2:$B$63,0),4)</f>
        <v>-1.8600000000000012</v>
      </c>
    </row>
    <row r="479" spans="1:14" x14ac:dyDescent="0.3">
      <c r="A479" s="23">
        <v>478</v>
      </c>
      <c r="B479" s="23" t="str">
        <f t="shared" si="21"/>
        <v>Q4-2011</v>
      </c>
      <c r="C479" s="24" t="str">
        <f t="shared" si="22"/>
        <v>Q4</v>
      </c>
      <c r="D479" s="23" t="str">
        <f t="shared" si="23"/>
        <v>11-2011</v>
      </c>
      <c r="E479" s="25">
        <v>40850</v>
      </c>
      <c r="F479" s="31">
        <f>INDEX(GoldPrice!$B$2:$F$4016,MATCH(E479,GoldPrice!$B$2:$B$4016,0),5)</f>
        <v>-557064.07106407359</v>
      </c>
      <c r="G479" s="36">
        <f>INDEX(Daily!$B$2:$H$4016,MATCH(E479,Daily!$B$2:$B$4016,0),3)</f>
        <v>1.5599999999999881</v>
      </c>
      <c r="H479" s="36">
        <f>INDEX(Daily!$B$2:$H$4016,MATCH(E479,Daily!$B$2:$B$4016,0),5)</f>
        <v>-5</v>
      </c>
      <c r="I479" s="36">
        <f>INDEX(Daily!$B$2:$H$4016,MATCH(E479,Daily!$B$2:$B$4016,0),7)</f>
        <v>0.64999999999997726</v>
      </c>
      <c r="J479" s="39">
        <f>INDEX(Monthly!$B$2:$K$187,MATCH(D479,Monthly!$B$2:$B$187,0),3)</f>
        <v>5.2999999999999714E-3</v>
      </c>
      <c r="K479" s="39">
        <f>INDEX(Monthly!$B$2:$K$187,MATCH(D479,Monthly!$B$2:$B$187,0),5)</f>
        <v>-8.6270000000000664</v>
      </c>
      <c r="L479" s="39">
        <f>INDEX(Monthly!$B$2:$K$187,MATCH(D479,Monthly!$B$2:$B$187,0),7)</f>
        <v>0</v>
      </c>
      <c r="M479" s="39">
        <f>INDEX(Monthly!$B$2:$K$187,MATCH(D479,Monthly!$B$2:$B$187,0),9)</f>
        <v>6.5562002411795276E-3</v>
      </c>
      <c r="N479" s="42">
        <f>INDEX(Quaterly!$B$2:$E$63,MATCH(B479,Quaterly!$B$2:$B$63,0),4)</f>
        <v>-1.8600000000000012</v>
      </c>
    </row>
    <row r="480" spans="1:14" x14ac:dyDescent="0.3">
      <c r="A480" s="23">
        <v>479</v>
      </c>
      <c r="B480" s="23" t="str">
        <f t="shared" si="21"/>
        <v>Q4-2011</v>
      </c>
      <c r="C480" s="24" t="str">
        <f t="shared" si="22"/>
        <v>Q4</v>
      </c>
      <c r="D480" s="23" t="str">
        <f t="shared" si="23"/>
        <v>11-2011</v>
      </c>
      <c r="E480" s="25">
        <v>40851</v>
      </c>
      <c r="F480" s="31">
        <f>INDEX(GoldPrice!$B$2:$F$4016,MATCH(E480,GoldPrice!$B$2:$B$4016,0),5)</f>
        <v>634661.50066150352</v>
      </c>
      <c r="G480" s="36">
        <f>INDEX(Daily!$B$2:$H$4016,MATCH(E480,Daily!$B$2:$B$4016,0),3)</f>
        <v>0.19000000000001194</v>
      </c>
      <c r="H480" s="36">
        <f>INDEX(Daily!$B$2:$H$4016,MATCH(E480,Daily!$B$2:$B$4016,0),5)</f>
        <v>5</v>
      </c>
      <c r="I480" s="36">
        <f>INDEX(Daily!$B$2:$H$4016,MATCH(E480,Daily!$B$2:$B$4016,0),7)</f>
        <v>2.1299999999999955</v>
      </c>
      <c r="J480" s="39">
        <f>INDEX(Monthly!$B$2:$K$187,MATCH(D480,Monthly!$B$2:$B$187,0),3)</f>
        <v>5.2999999999999714E-3</v>
      </c>
      <c r="K480" s="39">
        <f>INDEX(Monthly!$B$2:$K$187,MATCH(D480,Monthly!$B$2:$B$187,0),5)</f>
        <v>-8.6270000000000664</v>
      </c>
      <c r="L480" s="39">
        <f>INDEX(Monthly!$B$2:$K$187,MATCH(D480,Monthly!$B$2:$B$187,0),7)</f>
        <v>0</v>
      </c>
      <c r="M480" s="39">
        <f>INDEX(Monthly!$B$2:$K$187,MATCH(D480,Monthly!$B$2:$B$187,0),9)</f>
        <v>6.5562002411795276E-3</v>
      </c>
      <c r="N480" s="42">
        <f>INDEX(Quaterly!$B$2:$E$63,MATCH(B480,Quaterly!$B$2:$B$63,0),4)</f>
        <v>-1.8600000000000012</v>
      </c>
    </row>
    <row r="481" spans="1:14" x14ac:dyDescent="0.3">
      <c r="A481" s="23">
        <v>480</v>
      </c>
      <c r="B481" s="23" t="str">
        <f t="shared" si="21"/>
        <v>Q4-2011</v>
      </c>
      <c r="C481" s="24" t="str">
        <f t="shared" si="22"/>
        <v>Q4</v>
      </c>
      <c r="D481" s="23" t="str">
        <f t="shared" si="23"/>
        <v>11-2011</v>
      </c>
      <c r="E481" s="25">
        <v>40854</v>
      </c>
      <c r="F481" s="31">
        <f>INDEX(GoldPrice!$B$2:$F$4016,MATCH(E481,GoldPrice!$B$2:$B$4016,0),5)</f>
        <v>-405792.85579285771</v>
      </c>
      <c r="G481" s="36">
        <f>INDEX(Daily!$B$2:$H$4016,MATCH(E481,Daily!$B$2:$B$4016,0),3)</f>
        <v>1.2599999999999909</v>
      </c>
      <c r="H481" s="36">
        <f>INDEX(Daily!$B$2:$H$4016,MATCH(E481,Daily!$B$2:$B$4016,0),5)</f>
        <v>0</v>
      </c>
      <c r="I481" s="36">
        <f>INDEX(Daily!$B$2:$H$4016,MATCH(E481,Daily!$B$2:$B$4016,0),7)</f>
        <v>-5.0000000000011369E-2</v>
      </c>
      <c r="J481" s="39">
        <f>INDEX(Monthly!$B$2:$K$187,MATCH(D481,Monthly!$B$2:$B$187,0),3)</f>
        <v>5.2999999999999714E-3</v>
      </c>
      <c r="K481" s="39">
        <f>INDEX(Monthly!$B$2:$K$187,MATCH(D481,Monthly!$B$2:$B$187,0),5)</f>
        <v>-8.6270000000000664</v>
      </c>
      <c r="L481" s="39">
        <f>INDEX(Monthly!$B$2:$K$187,MATCH(D481,Monthly!$B$2:$B$187,0),7)</f>
        <v>0</v>
      </c>
      <c r="M481" s="39">
        <f>INDEX(Monthly!$B$2:$K$187,MATCH(D481,Monthly!$B$2:$B$187,0),9)</f>
        <v>6.5562002411795276E-3</v>
      </c>
      <c r="N481" s="42">
        <f>INDEX(Quaterly!$B$2:$E$63,MATCH(B481,Quaterly!$B$2:$B$63,0),4)</f>
        <v>-1.8600000000000012</v>
      </c>
    </row>
    <row r="482" spans="1:14" x14ac:dyDescent="0.3">
      <c r="A482" s="23">
        <v>481</v>
      </c>
      <c r="B482" s="23" t="str">
        <f t="shared" si="21"/>
        <v>Q4-2011</v>
      </c>
      <c r="C482" s="24" t="str">
        <f t="shared" si="22"/>
        <v>Q4</v>
      </c>
      <c r="D482" s="23" t="str">
        <f t="shared" si="23"/>
        <v>11-2011</v>
      </c>
      <c r="E482" s="25">
        <v>40855</v>
      </c>
      <c r="F482" s="31">
        <f>INDEX(GoldPrice!$B$2:$F$4016,MATCH(E482,GoldPrice!$B$2:$B$4016,0),5)</f>
        <v>571373.65337365493</v>
      </c>
      <c r="G482" s="36">
        <f>INDEX(Daily!$B$2:$H$4016,MATCH(E482,Daily!$B$2:$B$4016,0),3)</f>
        <v>1.2800000000000011</v>
      </c>
      <c r="H482" s="36">
        <f>INDEX(Daily!$B$2:$H$4016,MATCH(E482,Daily!$B$2:$B$4016,0),5)</f>
        <v>0</v>
      </c>
      <c r="I482" s="36">
        <f>INDEX(Daily!$B$2:$H$4016,MATCH(E482,Daily!$B$2:$B$4016,0),7)</f>
        <v>-1.9199999999999591</v>
      </c>
      <c r="J482" s="39">
        <f>INDEX(Monthly!$B$2:$K$187,MATCH(D482,Monthly!$B$2:$B$187,0),3)</f>
        <v>5.2999999999999714E-3</v>
      </c>
      <c r="K482" s="39">
        <f>INDEX(Monthly!$B$2:$K$187,MATCH(D482,Monthly!$B$2:$B$187,0),5)</f>
        <v>-8.6270000000000664</v>
      </c>
      <c r="L482" s="39">
        <f>INDEX(Monthly!$B$2:$K$187,MATCH(D482,Monthly!$B$2:$B$187,0),7)</f>
        <v>0</v>
      </c>
      <c r="M482" s="39">
        <f>INDEX(Monthly!$B$2:$K$187,MATCH(D482,Monthly!$B$2:$B$187,0),9)</f>
        <v>6.5562002411795276E-3</v>
      </c>
      <c r="N482" s="42">
        <f>INDEX(Quaterly!$B$2:$E$63,MATCH(B482,Quaterly!$B$2:$B$63,0),4)</f>
        <v>-1.8600000000000012</v>
      </c>
    </row>
    <row r="483" spans="1:14" x14ac:dyDescent="0.3">
      <c r="A483" s="23">
        <v>482</v>
      </c>
      <c r="B483" s="23" t="str">
        <f t="shared" si="21"/>
        <v>Q4-2011</v>
      </c>
      <c r="C483" s="24" t="str">
        <f t="shared" si="22"/>
        <v>Q4</v>
      </c>
      <c r="D483" s="23" t="str">
        <f t="shared" si="23"/>
        <v>11-2011</v>
      </c>
      <c r="E483" s="25">
        <v>40856</v>
      </c>
      <c r="F483" s="31">
        <f>INDEX(GoldPrice!$B$2:$F$4016,MATCH(E483,GoldPrice!$B$2:$B$4016,0),5)</f>
        <v>115036.70383670181</v>
      </c>
      <c r="G483" s="36">
        <f>INDEX(Daily!$B$2:$H$4016,MATCH(E483,Daily!$B$2:$B$4016,0),3)</f>
        <v>-1.0600000000000023</v>
      </c>
      <c r="H483" s="36">
        <f>INDEX(Daily!$B$2:$H$4016,MATCH(E483,Daily!$B$2:$B$4016,0),5)</f>
        <v>3</v>
      </c>
      <c r="I483" s="36">
        <f>INDEX(Daily!$B$2:$H$4016,MATCH(E483,Daily!$B$2:$B$4016,0),7)</f>
        <v>-3.410000000000025</v>
      </c>
      <c r="J483" s="39">
        <f>INDEX(Monthly!$B$2:$K$187,MATCH(D483,Monthly!$B$2:$B$187,0),3)</f>
        <v>5.2999999999999714E-3</v>
      </c>
      <c r="K483" s="39">
        <f>INDEX(Monthly!$B$2:$K$187,MATCH(D483,Monthly!$B$2:$B$187,0),5)</f>
        <v>-8.6270000000000664</v>
      </c>
      <c r="L483" s="39">
        <f>INDEX(Monthly!$B$2:$K$187,MATCH(D483,Monthly!$B$2:$B$187,0),7)</f>
        <v>0</v>
      </c>
      <c r="M483" s="39">
        <f>INDEX(Monthly!$B$2:$K$187,MATCH(D483,Monthly!$B$2:$B$187,0),9)</f>
        <v>6.5562002411795276E-3</v>
      </c>
      <c r="N483" s="42">
        <f>INDEX(Quaterly!$B$2:$E$63,MATCH(B483,Quaterly!$B$2:$B$63,0),4)</f>
        <v>-1.8600000000000012</v>
      </c>
    </row>
    <row r="484" spans="1:14" x14ac:dyDescent="0.3">
      <c r="A484" s="23">
        <v>483</v>
      </c>
      <c r="B484" s="23" t="str">
        <f t="shared" si="21"/>
        <v>Q4-2011</v>
      </c>
      <c r="C484" s="24" t="str">
        <f t="shared" si="22"/>
        <v>Q4</v>
      </c>
      <c r="D484" s="23" t="str">
        <f t="shared" si="23"/>
        <v>11-2011</v>
      </c>
      <c r="E484" s="25">
        <v>40857</v>
      </c>
      <c r="F484" s="31">
        <f>INDEX(GoldPrice!$B$2:$F$4016,MATCH(E484,GoldPrice!$B$2:$B$4016,0),5)</f>
        <v>262215.23341523483</v>
      </c>
      <c r="G484" s="36">
        <f>INDEX(Daily!$B$2:$H$4016,MATCH(E484,Daily!$B$2:$B$4016,0),3)</f>
        <v>2.0400000000000063</v>
      </c>
      <c r="H484" s="36">
        <f>INDEX(Daily!$B$2:$H$4016,MATCH(E484,Daily!$B$2:$B$4016,0),5)</f>
        <v>-3</v>
      </c>
      <c r="I484" s="36">
        <f>INDEX(Daily!$B$2:$H$4016,MATCH(E484,Daily!$B$2:$B$4016,0),7)</f>
        <v>-4.160000000000025</v>
      </c>
      <c r="J484" s="39">
        <f>INDEX(Monthly!$B$2:$K$187,MATCH(D484,Monthly!$B$2:$B$187,0),3)</f>
        <v>5.2999999999999714E-3</v>
      </c>
      <c r="K484" s="39">
        <f>INDEX(Monthly!$B$2:$K$187,MATCH(D484,Monthly!$B$2:$B$187,0),5)</f>
        <v>-8.6270000000000664</v>
      </c>
      <c r="L484" s="39">
        <f>INDEX(Monthly!$B$2:$K$187,MATCH(D484,Monthly!$B$2:$B$187,0),7)</f>
        <v>0</v>
      </c>
      <c r="M484" s="39">
        <f>INDEX(Monthly!$B$2:$K$187,MATCH(D484,Monthly!$B$2:$B$187,0),9)</f>
        <v>6.5562002411795276E-3</v>
      </c>
      <c r="N484" s="42">
        <f>INDEX(Quaterly!$B$2:$E$63,MATCH(B484,Quaterly!$B$2:$B$63,0),4)</f>
        <v>-1.8600000000000012</v>
      </c>
    </row>
    <row r="485" spans="1:14" x14ac:dyDescent="0.3">
      <c r="A485" s="23">
        <v>484</v>
      </c>
      <c r="B485" s="23" t="str">
        <f t="shared" si="21"/>
        <v>Q4-2011</v>
      </c>
      <c r="C485" s="24" t="str">
        <f t="shared" si="22"/>
        <v>Q4</v>
      </c>
      <c r="D485" s="23" t="str">
        <f t="shared" si="23"/>
        <v>11-2011</v>
      </c>
      <c r="E485" s="25">
        <v>40858</v>
      </c>
      <c r="F485" s="31">
        <f>INDEX(GoldPrice!$B$2:$F$4016,MATCH(E485,GoldPrice!$B$2:$B$4016,0),5)</f>
        <v>-608216.21621621773</v>
      </c>
      <c r="G485" s="36">
        <f>INDEX(Daily!$B$2:$H$4016,MATCH(E485,Daily!$B$2:$B$4016,0),3)</f>
        <v>1.2099999999999937</v>
      </c>
      <c r="H485" s="36">
        <f>INDEX(Daily!$B$2:$H$4016,MATCH(E485,Daily!$B$2:$B$4016,0),5)</f>
        <v>3</v>
      </c>
      <c r="I485" s="36">
        <f>INDEX(Daily!$B$2:$H$4016,MATCH(E485,Daily!$B$2:$B$4016,0),7)</f>
        <v>-4.7299999999999613</v>
      </c>
      <c r="J485" s="39">
        <f>INDEX(Monthly!$B$2:$K$187,MATCH(D485,Monthly!$B$2:$B$187,0),3)</f>
        <v>5.2999999999999714E-3</v>
      </c>
      <c r="K485" s="39">
        <f>INDEX(Monthly!$B$2:$K$187,MATCH(D485,Monthly!$B$2:$B$187,0),5)</f>
        <v>-8.6270000000000664</v>
      </c>
      <c r="L485" s="39">
        <f>INDEX(Monthly!$B$2:$K$187,MATCH(D485,Monthly!$B$2:$B$187,0),7)</f>
        <v>0</v>
      </c>
      <c r="M485" s="39">
        <f>INDEX(Monthly!$B$2:$K$187,MATCH(D485,Monthly!$B$2:$B$187,0),9)</f>
        <v>6.5562002411795276E-3</v>
      </c>
      <c r="N485" s="42">
        <f>INDEX(Quaterly!$B$2:$E$63,MATCH(B485,Quaterly!$B$2:$B$63,0),4)</f>
        <v>-1.8600000000000012</v>
      </c>
    </row>
    <row r="486" spans="1:14" x14ac:dyDescent="0.3">
      <c r="A486" s="23">
        <v>485</v>
      </c>
      <c r="B486" s="23" t="str">
        <f t="shared" si="21"/>
        <v>Q4-2011</v>
      </c>
      <c r="C486" s="24" t="str">
        <f t="shared" si="22"/>
        <v>Q4</v>
      </c>
      <c r="D486" s="23" t="str">
        <f t="shared" si="23"/>
        <v>11-2011</v>
      </c>
      <c r="E486" s="25">
        <v>40861</v>
      </c>
      <c r="F486" s="31">
        <f>INDEX(GoldPrice!$B$2:$F$4016,MATCH(E486,GoldPrice!$B$2:$B$4016,0),5)</f>
        <v>608088.07408807427</v>
      </c>
      <c r="G486" s="36">
        <f>INDEX(Daily!$B$2:$H$4016,MATCH(E486,Daily!$B$2:$B$4016,0),3)</f>
        <v>-0.84999999999999432</v>
      </c>
      <c r="H486" s="36">
        <f>INDEX(Daily!$B$2:$H$4016,MATCH(E486,Daily!$B$2:$B$4016,0),5)</f>
        <v>-3</v>
      </c>
      <c r="I486" s="36">
        <f>INDEX(Daily!$B$2:$H$4016,MATCH(E486,Daily!$B$2:$B$4016,0),7)</f>
        <v>-4.5600000000000023</v>
      </c>
      <c r="J486" s="39">
        <f>INDEX(Monthly!$B$2:$K$187,MATCH(D486,Monthly!$B$2:$B$187,0),3)</f>
        <v>5.2999999999999714E-3</v>
      </c>
      <c r="K486" s="39">
        <f>INDEX(Monthly!$B$2:$K$187,MATCH(D486,Monthly!$B$2:$B$187,0),5)</f>
        <v>-8.6270000000000664</v>
      </c>
      <c r="L486" s="39">
        <f>INDEX(Monthly!$B$2:$K$187,MATCH(D486,Monthly!$B$2:$B$187,0),7)</f>
        <v>0</v>
      </c>
      <c r="M486" s="39">
        <f>INDEX(Monthly!$B$2:$K$187,MATCH(D486,Monthly!$B$2:$B$187,0),9)</f>
        <v>6.5562002411795276E-3</v>
      </c>
      <c r="N486" s="42">
        <f>INDEX(Quaterly!$B$2:$E$63,MATCH(B486,Quaterly!$B$2:$B$63,0),4)</f>
        <v>-1.8600000000000012</v>
      </c>
    </row>
    <row r="487" spans="1:14" x14ac:dyDescent="0.3">
      <c r="A487" s="23">
        <v>486</v>
      </c>
      <c r="B487" s="23" t="str">
        <f t="shared" si="21"/>
        <v>Q4-2011</v>
      </c>
      <c r="C487" s="24" t="str">
        <f t="shared" si="22"/>
        <v>Q4</v>
      </c>
      <c r="D487" s="23" t="str">
        <f t="shared" si="23"/>
        <v>11-2011</v>
      </c>
      <c r="E487" s="25">
        <v>40862</v>
      </c>
      <c r="F487" s="31">
        <f>INDEX(GoldPrice!$B$2:$F$4016,MATCH(E487,GoldPrice!$B$2:$B$4016,0),5)</f>
        <v>-361931.20393120497</v>
      </c>
      <c r="G487" s="36">
        <f>INDEX(Daily!$B$2:$H$4016,MATCH(E487,Daily!$B$2:$B$4016,0),3)</f>
        <v>1.230000000000004</v>
      </c>
      <c r="H487" s="36">
        <f>INDEX(Daily!$B$2:$H$4016,MATCH(E487,Daily!$B$2:$B$4016,0),5)</f>
        <v>0</v>
      </c>
      <c r="I487" s="36">
        <f>INDEX(Daily!$B$2:$H$4016,MATCH(E487,Daily!$B$2:$B$4016,0),7)</f>
        <v>-3.8700000000000045</v>
      </c>
      <c r="J487" s="39">
        <f>INDEX(Monthly!$B$2:$K$187,MATCH(D487,Monthly!$B$2:$B$187,0),3)</f>
        <v>5.2999999999999714E-3</v>
      </c>
      <c r="K487" s="39">
        <f>INDEX(Monthly!$B$2:$K$187,MATCH(D487,Monthly!$B$2:$B$187,0),5)</f>
        <v>-8.6270000000000664</v>
      </c>
      <c r="L487" s="39">
        <f>INDEX(Monthly!$B$2:$K$187,MATCH(D487,Monthly!$B$2:$B$187,0),7)</f>
        <v>0</v>
      </c>
      <c r="M487" s="39">
        <f>INDEX(Monthly!$B$2:$K$187,MATCH(D487,Monthly!$B$2:$B$187,0),9)</f>
        <v>6.5562002411795276E-3</v>
      </c>
      <c r="N487" s="42">
        <f>INDEX(Quaterly!$B$2:$E$63,MATCH(B487,Quaterly!$B$2:$B$63,0),4)</f>
        <v>-1.8600000000000012</v>
      </c>
    </row>
    <row r="488" spans="1:14" x14ac:dyDescent="0.3">
      <c r="A488" s="23">
        <v>487</v>
      </c>
      <c r="B488" s="23" t="str">
        <f t="shared" si="21"/>
        <v>Q4-2011</v>
      </c>
      <c r="C488" s="24" t="str">
        <f t="shared" si="22"/>
        <v>Q4</v>
      </c>
      <c r="D488" s="23" t="str">
        <f t="shared" si="23"/>
        <v>11-2011</v>
      </c>
      <c r="E488" s="25">
        <v>40863</v>
      </c>
      <c r="F488" s="31">
        <f>INDEX(GoldPrice!$B$2:$F$4016,MATCH(E488,GoldPrice!$B$2:$B$4016,0),5)</f>
        <v>182155.35815535858</v>
      </c>
      <c r="G488" s="36">
        <f>INDEX(Daily!$B$2:$H$4016,MATCH(E488,Daily!$B$2:$B$4016,0),3)</f>
        <v>3.2199999999999989</v>
      </c>
      <c r="H488" s="36">
        <f>INDEX(Daily!$B$2:$H$4016,MATCH(E488,Daily!$B$2:$B$4016,0),5)</f>
        <v>-5</v>
      </c>
      <c r="I488" s="36">
        <f>INDEX(Daily!$B$2:$H$4016,MATCH(E488,Daily!$B$2:$B$4016,0),7)</f>
        <v>3.0199999999999818</v>
      </c>
      <c r="J488" s="39">
        <f>INDEX(Monthly!$B$2:$K$187,MATCH(D488,Monthly!$B$2:$B$187,0),3)</f>
        <v>5.2999999999999714E-3</v>
      </c>
      <c r="K488" s="39">
        <f>INDEX(Monthly!$B$2:$K$187,MATCH(D488,Monthly!$B$2:$B$187,0),5)</f>
        <v>-8.6270000000000664</v>
      </c>
      <c r="L488" s="39">
        <f>INDEX(Monthly!$B$2:$K$187,MATCH(D488,Monthly!$B$2:$B$187,0),7)</f>
        <v>0</v>
      </c>
      <c r="M488" s="39">
        <f>INDEX(Monthly!$B$2:$K$187,MATCH(D488,Monthly!$B$2:$B$187,0),9)</f>
        <v>6.5562002411795276E-3</v>
      </c>
      <c r="N488" s="42">
        <f>INDEX(Quaterly!$B$2:$E$63,MATCH(B488,Quaterly!$B$2:$B$63,0),4)</f>
        <v>-1.8600000000000012</v>
      </c>
    </row>
    <row r="489" spans="1:14" x14ac:dyDescent="0.3">
      <c r="A489" s="23">
        <v>488</v>
      </c>
      <c r="B489" s="23" t="str">
        <f t="shared" si="21"/>
        <v>Q4-2011</v>
      </c>
      <c r="C489" s="24" t="str">
        <f t="shared" si="22"/>
        <v>Q4</v>
      </c>
      <c r="D489" s="23" t="str">
        <f t="shared" si="23"/>
        <v>11-2011</v>
      </c>
      <c r="E489" s="25">
        <v>40864</v>
      </c>
      <c r="F489" s="31">
        <f>INDEX(GoldPrice!$B$2:$F$4016,MATCH(E489,GoldPrice!$B$2:$B$4016,0),5)</f>
        <v>779503.83670384064</v>
      </c>
      <c r="G489" s="36">
        <f>INDEX(Daily!$B$2:$H$4016,MATCH(E489,Daily!$B$2:$B$4016,0),3)</f>
        <v>-3.7700000000000102</v>
      </c>
      <c r="H489" s="36">
        <f>INDEX(Daily!$B$2:$H$4016,MATCH(E489,Daily!$B$2:$B$4016,0),5)</f>
        <v>6</v>
      </c>
      <c r="I489" s="36">
        <f>INDEX(Daily!$B$2:$H$4016,MATCH(E489,Daily!$B$2:$B$4016,0),7)</f>
        <v>-5.0299999999999727</v>
      </c>
      <c r="J489" s="39">
        <f>INDEX(Monthly!$B$2:$K$187,MATCH(D489,Monthly!$B$2:$B$187,0),3)</f>
        <v>5.2999999999999714E-3</v>
      </c>
      <c r="K489" s="39">
        <f>INDEX(Monthly!$B$2:$K$187,MATCH(D489,Monthly!$B$2:$B$187,0),5)</f>
        <v>-8.6270000000000664</v>
      </c>
      <c r="L489" s="39">
        <f>INDEX(Monthly!$B$2:$K$187,MATCH(D489,Monthly!$B$2:$B$187,0),7)</f>
        <v>0</v>
      </c>
      <c r="M489" s="39">
        <f>INDEX(Monthly!$B$2:$K$187,MATCH(D489,Monthly!$B$2:$B$187,0),9)</f>
        <v>6.5562002411795276E-3</v>
      </c>
      <c r="N489" s="42">
        <f>INDEX(Quaterly!$B$2:$E$63,MATCH(B489,Quaterly!$B$2:$B$63,0),4)</f>
        <v>-1.8600000000000012</v>
      </c>
    </row>
    <row r="490" spans="1:14" x14ac:dyDescent="0.3">
      <c r="A490" s="23">
        <v>489</v>
      </c>
      <c r="B490" s="23" t="str">
        <f t="shared" si="21"/>
        <v>Q4-2011</v>
      </c>
      <c r="C490" s="24" t="str">
        <f t="shared" si="22"/>
        <v>Q4</v>
      </c>
      <c r="D490" s="23" t="str">
        <f t="shared" si="23"/>
        <v>11-2011</v>
      </c>
      <c r="E490" s="25">
        <v>40865</v>
      </c>
      <c r="F490" s="31">
        <f>INDEX(GoldPrice!$B$2:$F$4016,MATCH(E490,GoldPrice!$B$2:$B$4016,0),5)</f>
        <v>-599991.45719145983</v>
      </c>
      <c r="G490" s="36">
        <f>INDEX(Daily!$B$2:$H$4016,MATCH(E490,Daily!$B$2:$B$4016,0),3)</f>
        <v>-1.1499999999999915</v>
      </c>
      <c r="H490" s="36">
        <f>INDEX(Daily!$B$2:$H$4016,MATCH(E490,Daily!$B$2:$B$4016,0),5)</f>
        <v>-6</v>
      </c>
      <c r="I490" s="36">
        <f>INDEX(Daily!$B$2:$H$4016,MATCH(E490,Daily!$B$2:$B$4016,0),7)</f>
        <v>-6.2400000000000091</v>
      </c>
      <c r="J490" s="39">
        <f>INDEX(Monthly!$B$2:$K$187,MATCH(D490,Monthly!$B$2:$B$187,0),3)</f>
        <v>5.2999999999999714E-3</v>
      </c>
      <c r="K490" s="39">
        <f>INDEX(Monthly!$B$2:$K$187,MATCH(D490,Monthly!$B$2:$B$187,0),5)</f>
        <v>-8.6270000000000664</v>
      </c>
      <c r="L490" s="39">
        <f>INDEX(Monthly!$B$2:$K$187,MATCH(D490,Monthly!$B$2:$B$187,0),7)</f>
        <v>0</v>
      </c>
      <c r="M490" s="39">
        <f>INDEX(Monthly!$B$2:$K$187,MATCH(D490,Monthly!$B$2:$B$187,0),9)</f>
        <v>6.5562002411795276E-3</v>
      </c>
      <c r="N490" s="42">
        <f>INDEX(Quaterly!$B$2:$E$63,MATCH(B490,Quaterly!$B$2:$B$63,0),4)</f>
        <v>-1.8600000000000012</v>
      </c>
    </row>
    <row r="491" spans="1:14" x14ac:dyDescent="0.3">
      <c r="A491" s="23">
        <v>490</v>
      </c>
      <c r="B491" s="23" t="str">
        <f t="shared" si="21"/>
        <v>Q4-2011</v>
      </c>
      <c r="C491" s="24" t="str">
        <f t="shared" si="22"/>
        <v>Q4</v>
      </c>
      <c r="D491" s="23" t="str">
        <f t="shared" si="23"/>
        <v>11-2011</v>
      </c>
      <c r="E491" s="25">
        <v>40868</v>
      </c>
      <c r="F491" s="31">
        <f>INDEX(GoldPrice!$B$2:$F$4016,MATCH(E491,GoldPrice!$B$2:$B$4016,0),5)</f>
        <v>779034.36023436114</v>
      </c>
      <c r="G491" s="36">
        <f>INDEX(Daily!$B$2:$H$4016,MATCH(E491,Daily!$B$2:$B$4016,0),3)</f>
        <v>-0.93999999999999773</v>
      </c>
      <c r="H491" s="36">
        <f>INDEX(Daily!$B$2:$H$4016,MATCH(E491,Daily!$B$2:$B$4016,0),5)</f>
        <v>6</v>
      </c>
      <c r="I491" s="36">
        <f>INDEX(Daily!$B$2:$H$4016,MATCH(E491,Daily!$B$2:$B$4016,0),7)</f>
        <v>-0.48000000000001819</v>
      </c>
      <c r="J491" s="39">
        <f>INDEX(Monthly!$B$2:$K$187,MATCH(D491,Monthly!$B$2:$B$187,0),3)</f>
        <v>5.2999999999999714E-3</v>
      </c>
      <c r="K491" s="39">
        <f>INDEX(Monthly!$B$2:$K$187,MATCH(D491,Monthly!$B$2:$B$187,0),5)</f>
        <v>-8.6270000000000664</v>
      </c>
      <c r="L491" s="39">
        <f>INDEX(Monthly!$B$2:$K$187,MATCH(D491,Monthly!$B$2:$B$187,0),7)</f>
        <v>0</v>
      </c>
      <c r="M491" s="39">
        <f>INDEX(Monthly!$B$2:$K$187,MATCH(D491,Monthly!$B$2:$B$187,0),9)</f>
        <v>6.5562002411795276E-3</v>
      </c>
      <c r="N491" s="42">
        <f>INDEX(Quaterly!$B$2:$E$63,MATCH(B491,Quaterly!$B$2:$B$63,0),4)</f>
        <v>-1.8600000000000012</v>
      </c>
    </row>
    <row r="492" spans="1:14" x14ac:dyDescent="0.3">
      <c r="A492" s="23">
        <v>491</v>
      </c>
      <c r="B492" s="23" t="str">
        <f t="shared" si="21"/>
        <v>Q4-2011</v>
      </c>
      <c r="C492" s="24" t="str">
        <f t="shared" si="22"/>
        <v>Q4</v>
      </c>
      <c r="D492" s="23" t="str">
        <f t="shared" si="23"/>
        <v>11-2011</v>
      </c>
      <c r="E492" s="25">
        <v>40869</v>
      </c>
      <c r="F492" s="31">
        <f>INDEX(GoldPrice!$B$2:$F$4016,MATCH(E492,GoldPrice!$B$2:$B$4016,0),5)</f>
        <v>-1628258.3254583254</v>
      </c>
      <c r="G492" s="36">
        <f>INDEX(Daily!$B$2:$H$4016,MATCH(E492,Daily!$B$2:$B$4016,0),3)</f>
        <v>1.0300000000000011</v>
      </c>
      <c r="H492" s="36">
        <f>INDEX(Daily!$B$2:$H$4016,MATCH(E492,Daily!$B$2:$B$4016,0),5)</f>
        <v>-1</v>
      </c>
      <c r="I492" s="36">
        <f>INDEX(Daily!$B$2:$H$4016,MATCH(E492,Daily!$B$2:$B$4016,0),7)</f>
        <v>2.6200000000000045</v>
      </c>
      <c r="J492" s="39">
        <f>INDEX(Monthly!$B$2:$K$187,MATCH(D492,Monthly!$B$2:$B$187,0),3)</f>
        <v>5.2999999999999714E-3</v>
      </c>
      <c r="K492" s="39">
        <f>INDEX(Monthly!$B$2:$K$187,MATCH(D492,Monthly!$B$2:$B$187,0),5)</f>
        <v>-8.6270000000000664</v>
      </c>
      <c r="L492" s="39">
        <f>INDEX(Monthly!$B$2:$K$187,MATCH(D492,Monthly!$B$2:$B$187,0),7)</f>
        <v>0</v>
      </c>
      <c r="M492" s="39">
        <f>INDEX(Monthly!$B$2:$K$187,MATCH(D492,Monthly!$B$2:$B$187,0),9)</f>
        <v>6.5562002411795276E-3</v>
      </c>
      <c r="N492" s="42">
        <f>INDEX(Quaterly!$B$2:$E$63,MATCH(B492,Quaterly!$B$2:$B$63,0),4)</f>
        <v>-1.8600000000000012</v>
      </c>
    </row>
    <row r="493" spans="1:14" x14ac:dyDescent="0.3">
      <c r="A493" s="23">
        <v>492</v>
      </c>
      <c r="B493" s="23" t="str">
        <f t="shared" si="21"/>
        <v>Q4-2011</v>
      </c>
      <c r="C493" s="24" t="str">
        <f t="shared" si="22"/>
        <v>Q4</v>
      </c>
      <c r="D493" s="23" t="str">
        <f t="shared" si="23"/>
        <v>11-2011</v>
      </c>
      <c r="E493" s="25">
        <v>40870</v>
      </c>
      <c r="F493" s="31">
        <f>INDEX(GoldPrice!$B$2:$F$4016,MATCH(E493,GoldPrice!$B$2:$B$4016,0),5)</f>
        <v>301936.72273672</v>
      </c>
      <c r="G493" s="36">
        <f>INDEX(Daily!$B$2:$H$4016,MATCH(E493,Daily!$B$2:$B$4016,0),3)</f>
        <v>-1.6000000000000085</v>
      </c>
      <c r="H493" s="36">
        <f>INDEX(Daily!$B$2:$H$4016,MATCH(E493,Daily!$B$2:$B$4016,0),5)</f>
        <v>1</v>
      </c>
      <c r="I493" s="36">
        <f>INDEX(Daily!$B$2:$H$4016,MATCH(E493,Daily!$B$2:$B$4016,0),7)</f>
        <v>6.8100000000000023</v>
      </c>
      <c r="J493" s="39">
        <f>INDEX(Monthly!$B$2:$K$187,MATCH(D493,Monthly!$B$2:$B$187,0),3)</f>
        <v>5.2999999999999714E-3</v>
      </c>
      <c r="K493" s="39">
        <f>INDEX(Monthly!$B$2:$K$187,MATCH(D493,Monthly!$B$2:$B$187,0),5)</f>
        <v>-8.6270000000000664</v>
      </c>
      <c r="L493" s="39">
        <f>INDEX(Monthly!$B$2:$K$187,MATCH(D493,Monthly!$B$2:$B$187,0),7)</f>
        <v>0</v>
      </c>
      <c r="M493" s="39">
        <f>INDEX(Monthly!$B$2:$K$187,MATCH(D493,Monthly!$B$2:$B$187,0),9)</f>
        <v>6.5562002411795276E-3</v>
      </c>
      <c r="N493" s="42">
        <f>INDEX(Quaterly!$B$2:$E$63,MATCH(B493,Quaterly!$B$2:$B$63,0),4)</f>
        <v>-1.8600000000000012</v>
      </c>
    </row>
    <row r="494" spans="1:14" x14ac:dyDescent="0.3">
      <c r="A494" s="23">
        <v>493</v>
      </c>
      <c r="B494" s="23" t="str">
        <f t="shared" si="21"/>
        <v>Q4-2011</v>
      </c>
      <c r="C494" s="24" t="str">
        <f t="shared" si="22"/>
        <v>Q4</v>
      </c>
      <c r="D494" s="23" t="str">
        <f t="shared" si="23"/>
        <v>11-2011</v>
      </c>
      <c r="E494" s="25">
        <v>40871</v>
      </c>
      <c r="F494" s="31">
        <f>INDEX(GoldPrice!$B$2:$F$4016,MATCH(E494,GoldPrice!$B$2:$B$4016,0),5)</f>
        <v>-665379.25857925788</v>
      </c>
      <c r="G494" s="36">
        <f>INDEX(Daily!$B$2:$H$4016,MATCH(E494,Daily!$B$2:$B$4016,0),3)</f>
        <v>2.2828571428571536</v>
      </c>
      <c r="H494" s="36">
        <f>INDEX(Daily!$B$2:$H$4016,MATCH(E494,Daily!$B$2:$B$4016,0),5)</f>
        <v>-1</v>
      </c>
      <c r="I494" s="36">
        <f>INDEX(Daily!$B$2:$H$4016,MATCH(E494,Daily!$B$2:$B$4016,0),7)</f>
        <v>-6.7900000000000205</v>
      </c>
      <c r="J494" s="39">
        <f>INDEX(Monthly!$B$2:$K$187,MATCH(D494,Monthly!$B$2:$B$187,0),3)</f>
        <v>5.2999999999999714E-3</v>
      </c>
      <c r="K494" s="39">
        <f>INDEX(Monthly!$B$2:$K$187,MATCH(D494,Monthly!$B$2:$B$187,0),5)</f>
        <v>-8.6270000000000664</v>
      </c>
      <c r="L494" s="39">
        <f>INDEX(Monthly!$B$2:$K$187,MATCH(D494,Monthly!$B$2:$B$187,0),7)</f>
        <v>0</v>
      </c>
      <c r="M494" s="39">
        <f>INDEX(Monthly!$B$2:$K$187,MATCH(D494,Monthly!$B$2:$B$187,0),9)</f>
        <v>6.5562002411795276E-3</v>
      </c>
      <c r="N494" s="42">
        <f>INDEX(Quaterly!$B$2:$E$63,MATCH(B494,Quaterly!$B$2:$B$63,0),4)</f>
        <v>-1.8600000000000012</v>
      </c>
    </row>
    <row r="495" spans="1:14" x14ac:dyDescent="0.3">
      <c r="A495" s="23">
        <v>494</v>
      </c>
      <c r="B495" s="23" t="str">
        <f t="shared" si="21"/>
        <v>Q4-2011</v>
      </c>
      <c r="C495" s="24" t="str">
        <f t="shared" si="22"/>
        <v>Q4</v>
      </c>
      <c r="D495" s="23" t="str">
        <f t="shared" si="23"/>
        <v>11-2011</v>
      </c>
      <c r="E495" s="25">
        <v>40872</v>
      </c>
      <c r="F495" s="31">
        <f>INDEX(GoldPrice!$B$2:$F$4016,MATCH(E495,GoldPrice!$B$2:$B$4016,0),5)</f>
        <v>535006.32340632379</v>
      </c>
      <c r="G495" s="36">
        <f>INDEX(Daily!$B$2:$H$4016,MATCH(E495,Daily!$B$2:$B$4016,0),3)</f>
        <v>-1.5328571428571536</v>
      </c>
      <c r="H495" s="36">
        <f>INDEX(Daily!$B$2:$H$4016,MATCH(E495,Daily!$B$2:$B$4016,0),5)</f>
        <v>-5</v>
      </c>
      <c r="I495" s="36">
        <f>INDEX(Daily!$B$2:$H$4016,MATCH(E495,Daily!$B$2:$B$4016,0),7)</f>
        <v>1.57000000000005</v>
      </c>
      <c r="J495" s="39">
        <f>INDEX(Monthly!$B$2:$K$187,MATCH(D495,Monthly!$B$2:$B$187,0),3)</f>
        <v>5.2999999999999714E-3</v>
      </c>
      <c r="K495" s="39">
        <f>INDEX(Monthly!$B$2:$K$187,MATCH(D495,Monthly!$B$2:$B$187,0),5)</f>
        <v>-8.6270000000000664</v>
      </c>
      <c r="L495" s="39">
        <f>INDEX(Monthly!$B$2:$K$187,MATCH(D495,Monthly!$B$2:$B$187,0),7)</f>
        <v>0</v>
      </c>
      <c r="M495" s="39">
        <f>INDEX(Monthly!$B$2:$K$187,MATCH(D495,Monthly!$B$2:$B$187,0),9)</f>
        <v>6.5562002411795276E-3</v>
      </c>
      <c r="N495" s="42">
        <f>INDEX(Quaterly!$B$2:$E$63,MATCH(B495,Quaterly!$B$2:$B$63,0),4)</f>
        <v>-1.8600000000000012</v>
      </c>
    </row>
    <row r="496" spans="1:14" x14ac:dyDescent="0.3">
      <c r="A496" s="23">
        <v>495</v>
      </c>
      <c r="B496" s="23" t="str">
        <f t="shared" si="21"/>
        <v>Q4-2011</v>
      </c>
      <c r="C496" s="24" t="str">
        <f t="shared" si="22"/>
        <v>Q4</v>
      </c>
      <c r="D496" s="23" t="str">
        <f t="shared" si="23"/>
        <v>11-2011</v>
      </c>
      <c r="E496" s="25">
        <v>40875</v>
      </c>
      <c r="F496" s="31">
        <f>INDEX(GoldPrice!$B$2:$F$4016,MATCH(E496,GoldPrice!$B$2:$B$4016,0),5)</f>
        <v>161869.96786996722</v>
      </c>
      <c r="G496" s="36">
        <f>INDEX(Daily!$B$2:$H$4016,MATCH(E496,Daily!$B$2:$B$4016,0),3)</f>
        <v>1.2999999999999972</v>
      </c>
      <c r="H496" s="36">
        <f>INDEX(Daily!$B$2:$H$4016,MATCH(E496,Daily!$B$2:$B$4016,0),5)</f>
        <v>5</v>
      </c>
      <c r="I496" s="36">
        <f>INDEX(Daily!$B$2:$H$4016,MATCH(E496,Daily!$B$2:$B$4016,0),7)</f>
        <v>-4.0000000000020464E-2</v>
      </c>
      <c r="J496" s="39">
        <f>INDEX(Monthly!$B$2:$K$187,MATCH(D496,Monthly!$B$2:$B$187,0),3)</f>
        <v>5.2999999999999714E-3</v>
      </c>
      <c r="K496" s="39">
        <f>INDEX(Monthly!$B$2:$K$187,MATCH(D496,Monthly!$B$2:$B$187,0),5)</f>
        <v>-8.6270000000000664</v>
      </c>
      <c r="L496" s="39">
        <f>INDEX(Monthly!$B$2:$K$187,MATCH(D496,Monthly!$B$2:$B$187,0),7)</f>
        <v>0</v>
      </c>
      <c r="M496" s="39">
        <f>INDEX(Monthly!$B$2:$K$187,MATCH(D496,Monthly!$B$2:$B$187,0),9)</f>
        <v>6.5562002411795276E-3</v>
      </c>
      <c r="N496" s="42">
        <f>INDEX(Quaterly!$B$2:$E$63,MATCH(B496,Quaterly!$B$2:$B$63,0),4)</f>
        <v>-1.8600000000000012</v>
      </c>
    </row>
    <row r="497" spans="1:14" x14ac:dyDescent="0.3">
      <c r="A497" s="23">
        <v>496</v>
      </c>
      <c r="B497" s="23" t="str">
        <f t="shared" si="21"/>
        <v>Q4-2011</v>
      </c>
      <c r="C497" s="24" t="str">
        <f t="shared" si="22"/>
        <v>Q4</v>
      </c>
      <c r="D497" s="23" t="str">
        <f t="shared" si="23"/>
        <v>11-2011</v>
      </c>
      <c r="E497" s="25">
        <v>40876</v>
      </c>
      <c r="F497" s="31">
        <f>INDEX(GoldPrice!$B$2:$F$4016,MATCH(E497,GoldPrice!$B$2:$B$4016,0),5)</f>
        <v>-266468.79606879503</v>
      </c>
      <c r="G497" s="36">
        <f>INDEX(Daily!$B$2:$H$4016,MATCH(E497,Daily!$B$2:$B$4016,0),3)</f>
        <v>1.5800000000000125</v>
      </c>
      <c r="H497" s="36">
        <f>INDEX(Daily!$B$2:$H$4016,MATCH(E497,Daily!$B$2:$B$4016,0),5)</f>
        <v>4</v>
      </c>
      <c r="I497" s="36">
        <f>INDEX(Daily!$B$2:$H$4016,MATCH(E497,Daily!$B$2:$B$4016,0),7)</f>
        <v>-0.41000000000002501</v>
      </c>
      <c r="J497" s="39">
        <f>INDEX(Monthly!$B$2:$K$187,MATCH(D497,Monthly!$B$2:$B$187,0),3)</f>
        <v>5.2999999999999714E-3</v>
      </c>
      <c r="K497" s="39">
        <f>INDEX(Monthly!$B$2:$K$187,MATCH(D497,Monthly!$B$2:$B$187,0),5)</f>
        <v>-8.6270000000000664</v>
      </c>
      <c r="L497" s="39">
        <f>INDEX(Monthly!$B$2:$K$187,MATCH(D497,Monthly!$B$2:$B$187,0),7)</f>
        <v>0</v>
      </c>
      <c r="M497" s="39">
        <f>INDEX(Monthly!$B$2:$K$187,MATCH(D497,Monthly!$B$2:$B$187,0),9)</f>
        <v>6.5562002411795276E-3</v>
      </c>
      <c r="N497" s="42">
        <f>INDEX(Quaterly!$B$2:$E$63,MATCH(B497,Quaterly!$B$2:$B$63,0),4)</f>
        <v>-1.8600000000000012</v>
      </c>
    </row>
    <row r="498" spans="1:14" x14ac:dyDescent="0.3">
      <c r="A498" s="23">
        <v>497</v>
      </c>
      <c r="B498" s="23" t="str">
        <f t="shared" si="21"/>
        <v>Q4-2011</v>
      </c>
      <c r="C498" s="24" t="str">
        <f t="shared" si="22"/>
        <v>Q4</v>
      </c>
      <c r="D498" s="23" t="str">
        <f t="shared" si="23"/>
        <v>11-2011</v>
      </c>
      <c r="E498" s="25">
        <v>40877</v>
      </c>
      <c r="F498" s="31">
        <f>INDEX(GoldPrice!$B$2:$F$4016,MATCH(E498,GoldPrice!$B$2:$B$4016,0),5)</f>
        <v>-547962.12436212227</v>
      </c>
      <c r="G498" s="36">
        <f>INDEX(Daily!$B$2:$H$4016,MATCH(E498,Daily!$B$2:$B$4016,0),3)</f>
        <v>0.56999999999999318</v>
      </c>
      <c r="H498" s="36">
        <f>INDEX(Daily!$B$2:$H$4016,MATCH(E498,Daily!$B$2:$B$4016,0),5)</f>
        <v>-9</v>
      </c>
      <c r="I498" s="36">
        <f>INDEX(Daily!$B$2:$H$4016,MATCH(E498,Daily!$B$2:$B$4016,0),7)</f>
        <v>-2.2099999999999795</v>
      </c>
      <c r="J498" s="39">
        <f>INDEX(Monthly!$B$2:$K$187,MATCH(D498,Monthly!$B$2:$B$187,0),3)</f>
        <v>5.2999999999999714E-3</v>
      </c>
      <c r="K498" s="39">
        <f>INDEX(Monthly!$B$2:$K$187,MATCH(D498,Monthly!$B$2:$B$187,0),5)</f>
        <v>-8.6270000000000664</v>
      </c>
      <c r="L498" s="39">
        <f>INDEX(Monthly!$B$2:$K$187,MATCH(D498,Monthly!$B$2:$B$187,0),7)</f>
        <v>0</v>
      </c>
      <c r="M498" s="39">
        <f>INDEX(Monthly!$B$2:$K$187,MATCH(D498,Monthly!$B$2:$B$187,0),9)</f>
        <v>6.5562002411795276E-3</v>
      </c>
      <c r="N498" s="42">
        <f>INDEX(Quaterly!$B$2:$E$63,MATCH(B498,Quaterly!$B$2:$B$63,0),4)</f>
        <v>-1.8600000000000012</v>
      </c>
    </row>
    <row r="499" spans="1:14" x14ac:dyDescent="0.3">
      <c r="A499" s="23">
        <v>498</v>
      </c>
      <c r="B499" s="23" t="str">
        <f t="shared" si="21"/>
        <v>Q4-2011</v>
      </c>
      <c r="C499" s="24" t="str">
        <f t="shared" si="22"/>
        <v>Q4</v>
      </c>
      <c r="D499" s="23" t="str">
        <f t="shared" si="23"/>
        <v>12-2011</v>
      </c>
      <c r="E499" s="25">
        <v>40878</v>
      </c>
      <c r="F499" s="31">
        <f>INDEX(GoldPrice!$B$2:$F$4016,MATCH(E499,GoldPrice!$B$2:$B$4016,0),5)</f>
        <v>698816.48081647977</v>
      </c>
      <c r="G499" s="36">
        <f>INDEX(Daily!$B$2:$H$4016,MATCH(E499,Daily!$B$2:$B$4016,0),3)</f>
        <v>-0.15999999999999659</v>
      </c>
      <c r="H499" s="36">
        <f>INDEX(Daily!$B$2:$H$4016,MATCH(E499,Daily!$B$2:$B$4016,0),5)</f>
        <v>10</v>
      </c>
      <c r="I499" s="36">
        <f>INDEX(Daily!$B$2:$H$4016,MATCH(E499,Daily!$B$2:$B$4016,0),7)</f>
        <v>-0.58999999999997499</v>
      </c>
      <c r="J499" s="39">
        <f>INDEX(Monthly!$B$2:$K$187,MATCH(D499,Monthly!$B$2:$B$187,0),3)</f>
        <v>7.2000000000000397E-3</v>
      </c>
      <c r="K499" s="39">
        <f>INDEX(Monthly!$B$2:$K$187,MATCH(D499,Monthly!$B$2:$B$187,0),5)</f>
        <v>-50.588999999999999</v>
      </c>
      <c r="L499" s="39">
        <f>INDEX(Monthly!$B$2:$K$187,MATCH(D499,Monthly!$B$2:$B$187,0),7)</f>
        <v>0</v>
      </c>
      <c r="M499" s="39">
        <f>INDEX(Monthly!$B$2:$K$187,MATCH(D499,Monthly!$B$2:$B$187,0),9)</f>
        <v>4.372983413927041E-2</v>
      </c>
      <c r="N499" s="42">
        <f>INDEX(Quaterly!$B$2:$E$63,MATCH(B499,Quaterly!$B$2:$B$63,0),4)</f>
        <v>-1.8600000000000012</v>
      </c>
    </row>
    <row r="500" spans="1:14" x14ac:dyDescent="0.3">
      <c r="A500" s="23">
        <v>499</v>
      </c>
      <c r="B500" s="23" t="str">
        <f t="shared" si="21"/>
        <v>Q4-2011</v>
      </c>
      <c r="C500" s="24" t="str">
        <f t="shared" si="22"/>
        <v>Q4</v>
      </c>
      <c r="D500" s="23" t="str">
        <f t="shared" si="23"/>
        <v>12-2011</v>
      </c>
      <c r="E500" s="25">
        <v>40879</v>
      </c>
      <c r="F500" s="31">
        <f>INDEX(GoldPrice!$B$2:$F$4016,MATCH(E500,GoldPrice!$B$2:$B$4016,0),5)</f>
        <v>-192630.50463050604</v>
      </c>
      <c r="G500" s="36">
        <f>INDEX(Daily!$B$2:$H$4016,MATCH(E500,Daily!$B$2:$B$4016,0),3)</f>
        <v>0.76999999999999602</v>
      </c>
      <c r="H500" s="36">
        <f>INDEX(Daily!$B$2:$H$4016,MATCH(E500,Daily!$B$2:$B$4016,0),5)</f>
        <v>-10</v>
      </c>
      <c r="I500" s="36">
        <f>INDEX(Daily!$B$2:$H$4016,MATCH(E500,Daily!$B$2:$B$4016,0),7)</f>
        <v>3.7799999999999727</v>
      </c>
      <c r="J500" s="39">
        <f>INDEX(Monthly!$B$2:$K$187,MATCH(D500,Monthly!$B$2:$B$187,0),3)</f>
        <v>7.2000000000000397E-3</v>
      </c>
      <c r="K500" s="39">
        <f>INDEX(Monthly!$B$2:$K$187,MATCH(D500,Monthly!$B$2:$B$187,0),5)</f>
        <v>-50.588999999999999</v>
      </c>
      <c r="L500" s="39">
        <f>INDEX(Monthly!$B$2:$K$187,MATCH(D500,Monthly!$B$2:$B$187,0),7)</f>
        <v>0</v>
      </c>
      <c r="M500" s="39">
        <f>INDEX(Monthly!$B$2:$K$187,MATCH(D500,Monthly!$B$2:$B$187,0),9)</f>
        <v>4.372983413927041E-2</v>
      </c>
      <c r="N500" s="42">
        <f>INDEX(Quaterly!$B$2:$E$63,MATCH(B500,Quaterly!$B$2:$B$63,0),4)</f>
        <v>-1.8600000000000012</v>
      </c>
    </row>
    <row r="501" spans="1:14" x14ac:dyDescent="0.3">
      <c r="A501" s="23">
        <v>500</v>
      </c>
      <c r="B501" s="23" t="str">
        <f t="shared" si="21"/>
        <v>Q4-2011</v>
      </c>
      <c r="C501" s="24" t="str">
        <f t="shared" si="22"/>
        <v>Q4</v>
      </c>
      <c r="D501" s="23" t="str">
        <f t="shared" si="23"/>
        <v>12-2011</v>
      </c>
      <c r="E501" s="25">
        <v>40882</v>
      </c>
      <c r="F501" s="31">
        <f>INDEX(GoldPrice!$B$2:$F$4016,MATCH(E501,GoldPrice!$B$2:$B$4016,0),5)</f>
        <v>165694.95369495451</v>
      </c>
      <c r="G501" s="36">
        <f>INDEX(Daily!$B$2:$H$4016,MATCH(E501,Daily!$B$2:$B$4016,0),3)</f>
        <v>-3.0000000000001137E-2</v>
      </c>
      <c r="H501" s="36">
        <f>INDEX(Daily!$B$2:$H$4016,MATCH(E501,Daily!$B$2:$B$4016,0),5)</f>
        <v>10</v>
      </c>
      <c r="I501" s="36">
        <f>INDEX(Daily!$B$2:$H$4016,MATCH(E501,Daily!$B$2:$B$4016,0),7)</f>
        <v>7.3100000000000023</v>
      </c>
      <c r="J501" s="39">
        <f>INDEX(Monthly!$B$2:$K$187,MATCH(D501,Monthly!$B$2:$B$187,0),3)</f>
        <v>7.2000000000000397E-3</v>
      </c>
      <c r="K501" s="39">
        <f>INDEX(Monthly!$B$2:$K$187,MATCH(D501,Monthly!$B$2:$B$187,0),5)</f>
        <v>-50.588999999999999</v>
      </c>
      <c r="L501" s="39">
        <f>INDEX(Monthly!$B$2:$K$187,MATCH(D501,Monthly!$B$2:$B$187,0),7)</f>
        <v>0</v>
      </c>
      <c r="M501" s="39">
        <f>INDEX(Monthly!$B$2:$K$187,MATCH(D501,Monthly!$B$2:$B$187,0),9)</f>
        <v>4.372983413927041E-2</v>
      </c>
      <c r="N501" s="42">
        <f>INDEX(Quaterly!$B$2:$E$63,MATCH(B501,Quaterly!$B$2:$B$63,0),4)</f>
        <v>-1.8600000000000012</v>
      </c>
    </row>
    <row r="502" spans="1:14" x14ac:dyDescent="0.3">
      <c r="A502" s="23">
        <v>501</v>
      </c>
      <c r="B502" s="23" t="str">
        <f t="shared" si="21"/>
        <v>Q4-2011</v>
      </c>
      <c r="C502" s="24" t="str">
        <f t="shared" si="22"/>
        <v>Q4</v>
      </c>
      <c r="D502" s="23" t="str">
        <f t="shared" si="23"/>
        <v>12-2011</v>
      </c>
      <c r="E502" s="25">
        <v>40883</v>
      </c>
      <c r="F502" s="31">
        <f>INDEX(GoldPrice!$B$2:$F$4016,MATCH(E502,GoldPrice!$B$2:$B$4016,0),5)</f>
        <v>-405525.98752598837</v>
      </c>
      <c r="G502" s="36">
        <f>INDEX(Daily!$B$2:$H$4016,MATCH(E502,Daily!$B$2:$B$4016,0),3)</f>
        <v>0.31000000000000227</v>
      </c>
      <c r="H502" s="36">
        <f>INDEX(Daily!$B$2:$H$4016,MATCH(E502,Daily!$B$2:$B$4016,0),5)</f>
        <v>0</v>
      </c>
      <c r="I502" s="36">
        <f>INDEX(Daily!$B$2:$H$4016,MATCH(E502,Daily!$B$2:$B$4016,0),7)</f>
        <v>-0.99000000000000909</v>
      </c>
      <c r="J502" s="39">
        <f>INDEX(Monthly!$B$2:$K$187,MATCH(D502,Monthly!$B$2:$B$187,0),3)</f>
        <v>7.2000000000000397E-3</v>
      </c>
      <c r="K502" s="39">
        <f>INDEX(Monthly!$B$2:$K$187,MATCH(D502,Monthly!$B$2:$B$187,0),5)</f>
        <v>-50.588999999999999</v>
      </c>
      <c r="L502" s="39">
        <f>INDEX(Monthly!$B$2:$K$187,MATCH(D502,Monthly!$B$2:$B$187,0),7)</f>
        <v>0</v>
      </c>
      <c r="M502" s="39">
        <f>INDEX(Monthly!$B$2:$K$187,MATCH(D502,Monthly!$B$2:$B$187,0),9)</f>
        <v>4.372983413927041E-2</v>
      </c>
      <c r="N502" s="42">
        <f>INDEX(Quaterly!$B$2:$E$63,MATCH(B502,Quaterly!$B$2:$B$63,0),4)</f>
        <v>-1.8600000000000012</v>
      </c>
    </row>
    <row r="503" spans="1:14" x14ac:dyDescent="0.3">
      <c r="A503" s="23">
        <v>502</v>
      </c>
      <c r="B503" s="23" t="str">
        <f t="shared" si="21"/>
        <v>Q4-2011</v>
      </c>
      <c r="C503" s="24" t="str">
        <f t="shared" si="22"/>
        <v>Q4</v>
      </c>
      <c r="D503" s="23" t="str">
        <f t="shared" si="23"/>
        <v>12-2011</v>
      </c>
      <c r="E503" s="25">
        <v>40884</v>
      </c>
      <c r="F503" s="31">
        <f>INDEX(GoldPrice!$B$2:$F$4016,MATCH(E503,GoldPrice!$B$2:$B$4016,0),5)</f>
        <v>3513.5135135129094</v>
      </c>
      <c r="G503" s="36">
        <f>INDEX(Daily!$B$2:$H$4016,MATCH(E503,Daily!$B$2:$B$4016,0),3)</f>
        <v>-0.79999999999999716</v>
      </c>
      <c r="H503" s="36">
        <f>INDEX(Daily!$B$2:$H$4016,MATCH(E503,Daily!$B$2:$B$4016,0),5)</f>
        <v>0</v>
      </c>
      <c r="I503" s="36">
        <f>INDEX(Daily!$B$2:$H$4016,MATCH(E503,Daily!$B$2:$B$4016,0),7)</f>
        <v>-2.9900000000000091</v>
      </c>
      <c r="J503" s="39">
        <f>INDEX(Monthly!$B$2:$K$187,MATCH(D503,Monthly!$B$2:$B$187,0),3)</f>
        <v>7.2000000000000397E-3</v>
      </c>
      <c r="K503" s="39">
        <f>INDEX(Monthly!$B$2:$K$187,MATCH(D503,Monthly!$B$2:$B$187,0),5)</f>
        <v>-50.588999999999999</v>
      </c>
      <c r="L503" s="39">
        <f>INDEX(Monthly!$B$2:$K$187,MATCH(D503,Monthly!$B$2:$B$187,0),7)</f>
        <v>0</v>
      </c>
      <c r="M503" s="39">
        <f>INDEX(Monthly!$B$2:$K$187,MATCH(D503,Monthly!$B$2:$B$187,0),9)</f>
        <v>4.372983413927041E-2</v>
      </c>
      <c r="N503" s="42">
        <f>INDEX(Quaterly!$B$2:$E$63,MATCH(B503,Quaterly!$B$2:$B$63,0),4)</f>
        <v>-1.8600000000000012</v>
      </c>
    </row>
    <row r="504" spans="1:14" x14ac:dyDescent="0.3">
      <c r="A504" s="23">
        <v>503</v>
      </c>
      <c r="B504" s="23" t="str">
        <f t="shared" si="21"/>
        <v>Q4-2011</v>
      </c>
      <c r="C504" s="24" t="str">
        <f t="shared" si="22"/>
        <v>Q4</v>
      </c>
      <c r="D504" s="23" t="str">
        <f t="shared" si="23"/>
        <v>12-2011</v>
      </c>
      <c r="E504" s="25">
        <v>40885</v>
      </c>
      <c r="F504" s="31">
        <f>INDEX(GoldPrice!$B$2:$F$4016,MATCH(E504,GoldPrice!$B$2:$B$4016,0),5)</f>
        <v>630442.26044226065</v>
      </c>
      <c r="G504" s="36">
        <f>INDEX(Daily!$B$2:$H$4016,MATCH(E504,Daily!$B$2:$B$4016,0),3)</f>
        <v>-2.1000000000000085</v>
      </c>
      <c r="H504" s="36">
        <f>INDEX(Daily!$B$2:$H$4016,MATCH(E504,Daily!$B$2:$B$4016,0),5)</f>
        <v>-5</v>
      </c>
      <c r="I504" s="36">
        <f>INDEX(Daily!$B$2:$H$4016,MATCH(E504,Daily!$B$2:$B$4016,0),7)</f>
        <v>-5.5799999999999841</v>
      </c>
      <c r="J504" s="39">
        <f>INDEX(Monthly!$B$2:$K$187,MATCH(D504,Monthly!$B$2:$B$187,0),3)</f>
        <v>7.2000000000000397E-3</v>
      </c>
      <c r="K504" s="39">
        <f>INDEX(Monthly!$B$2:$K$187,MATCH(D504,Monthly!$B$2:$B$187,0),5)</f>
        <v>-50.588999999999999</v>
      </c>
      <c r="L504" s="39">
        <f>INDEX(Monthly!$B$2:$K$187,MATCH(D504,Monthly!$B$2:$B$187,0),7)</f>
        <v>0</v>
      </c>
      <c r="M504" s="39">
        <f>INDEX(Monthly!$B$2:$K$187,MATCH(D504,Monthly!$B$2:$B$187,0),9)</f>
        <v>4.372983413927041E-2</v>
      </c>
      <c r="N504" s="42">
        <f>INDEX(Quaterly!$B$2:$E$63,MATCH(B504,Quaterly!$B$2:$B$63,0),4)</f>
        <v>-1.8600000000000012</v>
      </c>
    </row>
    <row r="505" spans="1:14" x14ac:dyDescent="0.3">
      <c r="A505" s="23">
        <v>504</v>
      </c>
      <c r="B505" s="23" t="str">
        <f t="shared" si="21"/>
        <v>Q4-2011</v>
      </c>
      <c r="C505" s="24" t="str">
        <f t="shared" si="22"/>
        <v>Q4</v>
      </c>
      <c r="D505" s="23" t="str">
        <f t="shared" si="23"/>
        <v>12-2011</v>
      </c>
      <c r="E505" s="25">
        <v>40886</v>
      </c>
      <c r="F505" s="31">
        <f>INDEX(GoldPrice!$B$2:$F$4016,MATCH(E505,GoldPrice!$B$2:$B$4016,0),5)</f>
        <v>-311164.99716499448</v>
      </c>
      <c r="G505" s="36">
        <f>INDEX(Daily!$B$2:$H$4016,MATCH(E505,Daily!$B$2:$B$4016,0),3)</f>
        <v>1.0500000000000114</v>
      </c>
      <c r="H505" s="36">
        <f>INDEX(Daily!$B$2:$H$4016,MATCH(E505,Daily!$B$2:$B$4016,0),5)</f>
        <v>-5</v>
      </c>
      <c r="I505" s="36">
        <f>INDEX(Daily!$B$2:$H$4016,MATCH(E505,Daily!$B$2:$B$4016,0),7)</f>
        <v>-4.4699999999999704</v>
      </c>
      <c r="J505" s="39">
        <f>INDEX(Monthly!$B$2:$K$187,MATCH(D505,Monthly!$B$2:$B$187,0),3)</f>
        <v>7.2000000000000397E-3</v>
      </c>
      <c r="K505" s="39">
        <f>INDEX(Monthly!$B$2:$K$187,MATCH(D505,Monthly!$B$2:$B$187,0),5)</f>
        <v>-50.588999999999999</v>
      </c>
      <c r="L505" s="39">
        <f>INDEX(Monthly!$B$2:$K$187,MATCH(D505,Monthly!$B$2:$B$187,0),7)</f>
        <v>0</v>
      </c>
      <c r="M505" s="39">
        <f>INDEX(Monthly!$B$2:$K$187,MATCH(D505,Monthly!$B$2:$B$187,0),9)</f>
        <v>4.372983413927041E-2</v>
      </c>
      <c r="N505" s="42">
        <f>INDEX(Quaterly!$B$2:$E$63,MATCH(B505,Quaterly!$B$2:$B$63,0),4)</f>
        <v>-1.8600000000000012</v>
      </c>
    </row>
    <row r="506" spans="1:14" x14ac:dyDescent="0.3">
      <c r="A506" s="23">
        <v>505</v>
      </c>
      <c r="B506" s="23" t="str">
        <f t="shared" si="21"/>
        <v>Q4-2011</v>
      </c>
      <c r="C506" s="24" t="str">
        <f t="shared" si="22"/>
        <v>Q4</v>
      </c>
      <c r="D506" s="23" t="str">
        <f t="shared" si="23"/>
        <v>12-2011</v>
      </c>
      <c r="E506" s="25">
        <v>40889</v>
      </c>
      <c r="F506" s="31">
        <f>INDEX(GoldPrice!$B$2:$F$4016,MATCH(E506,GoldPrice!$B$2:$B$4016,0),5)</f>
        <v>545283.68928368762</v>
      </c>
      <c r="G506" s="36">
        <f>INDEX(Daily!$B$2:$H$4016,MATCH(E506,Daily!$B$2:$B$4016,0),3)</f>
        <v>-1.6300000000000097</v>
      </c>
      <c r="H506" s="36">
        <f>INDEX(Daily!$B$2:$H$4016,MATCH(E506,Daily!$B$2:$B$4016,0),5)</f>
        <v>5</v>
      </c>
      <c r="I506" s="36">
        <f>INDEX(Daily!$B$2:$H$4016,MATCH(E506,Daily!$B$2:$B$4016,0),7)</f>
        <v>-1.8600000000000136</v>
      </c>
      <c r="J506" s="39">
        <f>INDEX(Monthly!$B$2:$K$187,MATCH(D506,Monthly!$B$2:$B$187,0),3)</f>
        <v>7.2000000000000397E-3</v>
      </c>
      <c r="K506" s="39">
        <f>INDEX(Monthly!$B$2:$K$187,MATCH(D506,Monthly!$B$2:$B$187,0),5)</f>
        <v>-50.588999999999999</v>
      </c>
      <c r="L506" s="39">
        <f>INDEX(Monthly!$B$2:$K$187,MATCH(D506,Monthly!$B$2:$B$187,0),7)</f>
        <v>0</v>
      </c>
      <c r="M506" s="39">
        <f>INDEX(Monthly!$B$2:$K$187,MATCH(D506,Monthly!$B$2:$B$187,0),9)</f>
        <v>4.372983413927041E-2</v>
      </c>
      <c r="N506" s="42">
        <f>INDEX(Quaterly!$B$2:$E$63,MATCH(B506,Quaterly!$B$2:$B$63,0),4)</f>
        <v>-1.8600000000000012</v>
      </c>
    </row>
    <row r="507" spans="1:14" x14ac:dyDescent="0.3">
      <c r="A507" s="23">
        <v>506</v>
      </c>
      <c r="B507" s="23" t="str">
        <f t="shared" si="21"/>
        <v>Q4-2011</v>
      </c>
      <c r="C507" s="24" t="str">
        <f t="shared" si="22"/>
        <v>Q4</v>
      </c>
      <c r="D507" s="23" t="str">
        <f t="shared" si="23"/>
        <v>12-2011</v>
      </c>
      <c r="E507" s="25">
        <v>40890</v>
      </c>
      <c r="F507" s="31">
        <f>INDEX(GoldPrice!$B$2:$F$4016,MATCH(E507,GoldPrice!$B$2:$B$4016,0),5)</f>
        <v>-387991.3059913069</v>
      </c>
      <c r="G507" s="36">
        <f>INDEX(Daily!$B$2:$H$4016,MATCH(E507,Daily!$B$2:$B$4016,0),3)</f>
        <v>2.4699999999999989</v>
      </c>
      <c r="H507" s="36">
        <f>INDEX(Daily!$B$2:$H$4016,MATCH(E507,Daily!$B$2:$B$4016,0),5)</f>
        <v>5</v>
      </c>
      <c r="I507" s="36">
        <f>INDEX(Daily!$B$2:$H$4016,MATCH(E507,Daily!$B$2:$B$4016,0),7)</f>
        <v>-3.5500000000000114</v>
      </c>
      <c r="J507" s="39">
        <f>INDEX(Monthly!$B$2:$K$187,MATCH(D507,Monthly!$B$2:$B$187,0),3)</f>
        <v>7.2000000000000397E-3</v>
      </c>
      <c r="K507" s="39">
        <f>INDEX(Monthly!$B$2:$K$187,MATCH(D507,Monthly!$B$2:$B$187,0),5)</f>
        <v>-50.588999999999999</v>
      </c>
      <c r="L507" s="39">
        <f>INDEX(Monthly!$B$2:$K$187,MATCH(D507,Monthly!$B$2:$B$187,0),7)</f>
        <v>0</v>
      </c>
      <c r="M507" s="39">
        <f>INDEX(Monthly!$B$2:$K$187,MATCH(D507,Monthly!$B$2:$B$187,0),9)</f>
        <v>4.372983413927041E-2</v>
      </c>
      <c r="N507" s="42">
        <f>INDEX(Quaterly!$B$2:$E$63,MATCH(B507,Quaterly!$B$2:$B$63,0),4)</f>
        <v>-1.8600000000000012</v>
      </c>
    </row>
    <row r="508" spans="1:14" x14ac:dyDescent="0.3">
      <c r="A508" s="23">
        <v>507</v>
      </c>
      <c r="B508" s="23" t="str">
        <f t="shared" si="21"/>
        <v>Q4-2011</v>
      </c>
      <c r="C508" s="24" t="str">
        <f t="shared" si="22"/>
        <v>Q4</v>
      </c>
      <c r="D508" s="23" t="str">
        <f t="shared" si="23"/>
        <v>12-2011</v>
      </c>
      <c r="E508" s="25">
        <v>40891</v>
      </c>
      <c r="F508" s="31">
        <f>INDEX(GoldPrice!$B$2:$F$4016,MATCH(E508,GoldPrice!$B$2:$B$4016,0),5)</f>
        <v>1091996.0687960684</v>
      </c>
      <c r="G508" s="36">
        <f>INDEX(Daily!$B$2:$H$4016,MATCH(E508,Daily!$B$2:$B$4016,0),3)</f>
        <v>-5.3199999999999932</v>
      </c>
      <c r="H508" s="36">
        <f>INDEX(Daily!$B$2:$H$4016,MATCH(E508,Daily!$B$2:$B$4016,0),5)</f>
        <v>-1</v>
      </c>
      <c r="I508" s="36">
        <f>INDEX(Daily!$B$2:$H$4016,MATCH(E508,Daily!$B$2:$B$4016,0),7)</f>
        <v>-4.1999999999999886</v>
      </c>
      <c r="J508" s="39">
        <f>INDEX(Monthly!$B$2:$K$187,MATCH(D508,Monthly!$B$2:$B$187,0),3)</f>
        <v>7.2000000000000397E-3</v>
      </c>
      <c r="K508" s="39">
        <f>INDEX(Monthly!$B$2:$K$187,MATCH(D508,Monthly!$B$2:$B$187,0),5)</f>
        <v>-50.588999999999999</v>
      </c>
      <c r="L508" s="39">
        <f>INDEX(Monthly!$B$2:$K$187,MATCH(D508,Monthly!$B$2:$B$187,0),7)</f>
        <v>0</v>
      </c>
      <c r="M508" s="39">
        <f>INDEX(Monthly!$B$2:$K$187,MATCH(D508,Monthly!$B$2:$B$187,0),9)</f>
        <v>4.372983413927041E-2</v>
      </c>
      <c r="N508" s="42">
        <f>INDEX(Quaterly!$B$2:$E$63,MATCH(B508,Quaterly!$B$2:$B$63,0),4)</f>
        <v>-1.8600000000000012</v>
      </c>
    </row>
    <row r="509" spans="1:14" x14ac:dyDescent="0.3">
      <c r="A509" s="23">
        <v>508</v>
      </c>
      <c r="B509" s="23" t="str">
        <f t="shared" si="21"/>
        <v>Q4-2011</v>
      </c>
      <c r="C509" s="24" t="str">
        <f t="shared" si="22"/>
        <v>Q4</v>
      </c>
      <c r="D509" s="23" t="str">
        <f t="shared" si="23"/>
        <v>12-2011</v>
      </c>
      <c r="E509" s="25">
        <v>40892</v>
      </c>
      <c r="F509" s="31">
        <f>INDEX(GoldPrice!$B$2:$F$4016,MATCH(E509,GoldPrice!$B$2:$B$4016,0),5)</f>
        <v>-488317.44471744075</v>
      </c>
      <c r="G509" s="36">
        <f>INDEX(Daily!$B$2:$H$4016,MATCH(E509,Daily!$B$2:$B$4016,0),3)</f>
        <v>-1.0799999999999983</v>
      </c>
      <c r="H509" s="36">
        <f>INDEX(Daily!$B$2:$H$4016,MATCH(E509,Daily!$B$2:$B$4016,0),5)</f>
        <v>2</v>
      </c>
      <c r="I509" s="36">
        <f>INDEX(Daily!$B$2:$H$4016,MATCH(E509,Daily!$B$2:$B$4016,0),7)</f>
        <v>-3.0699999999999932</v>
      </c>
      <c r="J509" s="39">
        <f>INDEX(Monthly!$B$2:$K$187,MATCH(D509,Monthly!$B$2:$B$187,0),3)</f>
        <v>7.2000000000000397E-3</v>
      </c>
      <c r="K509" s="39">
        <f>INDEX(Monthly!$B$2:$K$187,MATCH(D509,Monthly!$B$2:$B$187,0),5)</f>
        <v>-50.588999999999999</v>
      </c>
      <c r="L509" s="39">
        <f>INDEX(Monthly!$B$2:$K$187,MATCH(D509,Monthly!$B$2:$B$187,0),7)</f>
        <v>0</v>
      </c>
      <c r="M509" s="39">
        <f>INDEX(Monthly!$B$2:$K$187,MATCH(D509,Monthly!$B$2:$B$187,0),9)</f>
        <v>4.372983413927041E-2</v>
      </c>
      <c r="N509" s="42">
        <f>INDEX(Quaterly!$B$2:$E$63,MATCH(B509,Quaterly!$B$2:$B$63,0),4)</f>
        <v>-1.8600000000000012</v>
      </c>
    </row>
    <row r="510" spans="1:14" x14ac:dyDescent="0.3">
      <c r="A510" s="23">
        <v>509</v>
      </c>
      <c r="B510" s="23" t="str">
        <f t="shared" si="21"/>
        <v>Q4-2011</v>
      </c>
      <c r="C510" s="24" t="str">
        <f t="shared" si="22"/>
        <v>Q4</v>
      </c>
      <c r="D510" s="23" t="str">
        <f t="shared" si="23"/>
        <v>12-2011</v>
      </c>
      <c r="E510" s="25">
        <v>40893</v>
      </c>
      <c r="F510" s="31">
        <f>INDEX(GoldPrice!$B$2:$F$4016,MATCH(E510,GoldPrice!$B$2:$B$4016,0),5)</f>
        <v>5572.5571725554764</v>
      </c>
      <c r="G510" s="36">
        <f>INDEX(Daily!$B$2:$H$4016,MATCH(E510,Daily!$B$2:$B$4016,0),3)</f>
        <v>-0.29000000000000625</v>
      </c>
      <c r="H510" s="36">
        <f>INDEX(Daily!$B$2:$H$4016,MATCH(E510,Daily!$B$2:$B$4016,0),5)</f>
        <v>9</v>
      </c>
      <c r="I510" s="36">
        <f>INDEX(Daily!$B$2:$H$4016,MATCH(E510,Daily!$B$2:$B$4016,0),7)</f>
        <v>1.5499999999999545</v>
      </c>
      <c r="J510" s="39">
        <f>INDEX(Monthly!$B$2:$K$187,MATCH(D510,Monthly!$B$2:$B$187,0),3)</f>
        <v>7.2000000000000397E-3</v>
      </c>
      <c r="K510" s="39">
        <f>INDEX(Monthly!$B$2:$K$187,MATCH(D510,Monthly!$B$2:$B$187,0),5)</f>
        <v>-50.588999999999999</v>
      </c>
      <c r="L510" s="39">
        <f>INDEX(Monthly!$B$2:$K$187,MATCH(D510,Monthly!$B$2:$B$187,0),7)</f>
        <v>0</v>
      </c>
      <c r="M510" s="39">
        <f>INDEX(Monthly!$B$2:$K$187,MATCH(D510,Monthly!$B$2:$B$187,0),9)</f>
        <v>4.372983413927041E-2</v>
      </c>
      <c r="N510" s="42">
        <f>INDEX(Quaterly!$B$2:$E$63,MATCH(B510,Quaterly!$B$2:$B$63,0),4)</f>
        <v>-1.8600000000000012</v>
      </c>
    </row>
    <row r="511" spans="1:14" x14ac:dyDescent="0.3">
      <c r="A511" s="23">
        <v>510</v>
      </c>
      <c r="B511" s="23" t="str">
        <f t="shared" si="21"/>
        <v>Q4-2011</v>
      </c>
      <c r="C511" s="24" t="str">
        <f t="shared" si="22"/>
        <v>Q4</v>
      </c>
      <c r="D511" s="23" t="str">
        <f t="shared" si="23"/>
        <v>12-2011</v>
      </c>
      <c r="E511" s="25">
        <v>40896</v>
      </c>
      <c r="F511" s="31">
        <f>INDEX(GoldPrice!$B$2:$F$4016,MATCH(E511,GoldPrice!$B$2:$B$4016,0),5)</f>
        <v>26301.568701565266</v>
      </c>
      <c r="G511" s="36">
        <f>INDEX(Daily!$B$2:$H$4016,MATCH(E511,Daily!$B$2:$B$4016,0),3)</f>
        <v>0.31000000000000227</v>
      </c>
      <c r="H511" s="36">
        <f>INDEX(Daily!$B$2:$H$4016,MATCH(E511,Daily!$B$2:$B$4016,0),5)</f>
        <v>-6</v>
      </c>
      <c r="I511" s="36">
        <f>INDEX(Daily!$B$2:$H$4016,MATCH(E511,Daily!$B$2:$B$4016,0),7)</f>
        <v>1.3700000000000045</v>
      </c>
      <c r="J511" s="39">
        <f>INDEX(Monthly!$B$2:$K$187,MATCH(D511,Monthly!$B$2:$B$187,0),3)</f>
        <v>7.2000000000000397E-3</v>
      </c>
      <c r="K511" s="39">
        <f>INDEX(Monthly!$B$2:$K$187,MATCH(D511,Monthly!$B$2:$B$187,0),5)</f>
        <v>-50.588999999999999</v>
      </c>
      <c r="L511" s="39">
        <f>INDEX(Monthly!$B$2:$K$187,MATCH(D511,Monthly!$B$2:$B$187,0),7)</f>
        <v>0</v>
      </c>
      <c r="M511" s="39">
        <f>INDEX(Monthly!$B$2:$K$187,MATCH(D511,Monthly!$B$2:$B$187,0),9)</f>
        <v>4.372983413927041E-2</v>
      </c>
      <c r="N511" s="42">
        <f>INDEX(Quaterly!$B$2:$E$63,MATCH(B511,Quaterly!$B$2:$B$63,0),4)</f>
        <v>-1.8600000000000012</v>
      </c>
    </row>
    <row r="512" spans="1:14" x14ac:dyDescent="0.3">
      <c r="A512" s="23">
        <v>511</v>
      </c>
      <c r="B512" s="23" t="str">
        <f t="shared" si="21"/>
        <v>Q4-2011</v>
      </c>
      <c r="C512" s="24" t="str">
        <f t="shared" si="22"/>
        <v>Q4</v>
      </c>
      <c r="D512" s="23" t="str">
        <f t="shared" si="23"/>
        <v>12-2011</v>
      </c>
      <c r="E512" s="25">
        <v>40897</v>
      </c>
      <c r="F512" s="31">
        <f>INDEX(GoldPrice!$B$2:$F$4016,MATCH(E512,GoldPrice!$B$2:$B$4016,0),5)</f>
        <v>-569696.39009638876</v>
      </c>
      <c r="G512" s="36">
        <f>INDEX(Daily!$B$2:$H$4016,MATCH(E512,Daily!$B$2:$B$4016,0),3)</f>
        <v>3.2999999999999972</v>
      </c>
      <c r="H512" s="36">
        <f>INDEX(Daily!$B$2:$H$4016,MATCH(E512,Daily!$B$2:$B$4016,0),5)</f>
        <v>-14</v>
      </c>
      <c r="I512" s="36">
        <f>INDEX(Daily!$B$2:$H$4016,MATCH(E512,Daily!$B$2:$B$4016,0),7)</f>
        <v>-1.7299999999999613</v>
      </c>
      <c r="J512" s="39">
        <f>INDEX(Monthly!$B$2:$K$187,MATCH(D512,Monthly!$B$2:$B$187,0),3)</f>
        <v>7.2000000000000397E-3</v>
      </c>
      <c r="K512" s="39">
        <f>INDEX(Monthly!$B$2:$K$187,MATCH(D512,Monthly!$B$2:$B$187,0),5)</f>
        <v>-50.588999999999999</v>
      </c>
      <c r="L512" s="39">
        <f>INDEX(Monthly!$B$2:$K$187,MATCH(D512,Monthly!$B$2:$B$187,0),7)</f>
        <v>0</v>
      </c>
      <c r="M512" s="39">
        <f>INDEX(Monthly!$B$2:$K$187,MATCH(D512,Monthly!$B$2:$B$187,0),9)</f>
        <v>4.372983413927041E-2</v>
      </c>
      <c r="N512" s="42">
        <f>INDEX(Quaterly!$B$2:$E$63,MATCH(B512,Quaterly!$B$2:$B$63,0),4)</f>
        <v>-1.8600000000000012</v>
      </c>
    </row>
    <row r="513" spans="1:14" x14ac:dyDescent="0.3">
      <c r="A513" s="23">
        <v>512</v>
      </c>
      <c r="B513" s="23" t="str">
        <f t="shared" si="21"/>
        <v>Q4-2011</v>
      </c>
      <c r="C513" s="24" t="str">
        <f t="shared" si="22"/>
        <v>Q4</v>
      </c>
      <c r="D513" s="23" t="str">
        <f t="shared" si="23"/>
        <v>12-2011</v>
      </c>
      <c r="E513" s="25">
        <v>40898</v>
      </c>
      <c r="F513" s="31">
        <f>INDEX(GoldPrice!$B$2:$F$4016,MATCH(E513,GoldPrice!$B$2:$B$4016,0),5)</f>
        <v>90462.294462297112</v>
      </c>
      <c r="G513" s="36">
        <f>INDEX(Daily!$B$2:$H$4016,MATCH(E513,Daily!$B$2:$B$4016,0),3)</f>
        <v>1.3800000000000097</v>
      </c>
      <c r="H513" s="36">
        <f>INDEX(Daily!$B$2:$H$4016,MATCH(E513,Daily!$B$2:$B$4016,0),5)</f>
        <v>15</v>
      </c>
      <c r="I513" s="36">
        <f>INDEX(Daily!$B$2:$H$4016,MATCH(E513,Daily!$B$2:$B$4016,0),7)</f>
        <v>2.0500000000000114</v>
      </c>
      <c r="J513" s="39">
        <f>INDEX(Monthly!$B$2:$K$187,MATCH(D513,Monthly!$B$2:$B$187,0),3)</f>
        <v>7.2000000000000397E-3</v>
      </c>
      <c r="K513" s="39">
        <f>INDEX(Monthly!$B$2:$K$187,MATCH(D513,Monthly!$B$2:$B$187,0),5)</f>
        <v>-50.588999999999999</v>
      </c>
      <c r="L513" s="39">
        <f>INDEX(Monthly!$B$2:$K$187,MATCH(D513,Monthly!$B$2:$B$187,0),7)</f>
        <v>0</v>
      </c>
      <c r="M513" s="39">
        <f>INDEX(Monthly!$B$2:$K$187,MATCH(D513,Monthly!$B$2:$B$187,0),9)</f>
        <v>4.372983413927041E-2</v>
      </c>
      <c r="N513" s="42">
        <f>INDEX(Quaterly!$B$2:$E$63,MATCH(B513,Quaterly!$B$2:$B$63,0),4)</f>
        <v>-1.8600000000000012</v>
      </c>
    </row>
    <row r="514" spans="1:14" x14ac:dyDescent="0.3">
      <c r="A514" s="23">
        <v>513</v>
      </c>
      <c r="B514" s="23" t="str">
        <f t="shared" si="21"/>
        <v>Q4-2011</v>
      </c>
      <c r="C514" s="24" t="str">
        <f t="shared" si="22"/>
        <v>Q4</v>
      </c>
      <c r="D514" s="23" t="str">
        <f t="shared" si="23"/>
        <v>12-2011</v>
      </c>
      <c r="E514" s="25">
        <v>40899</v>
      </c>
      <c r="F514" s="31">
        <f>INDEX(GoldPrice!$B$2:$F$4016,MATCH(E514,GoldPrice!$B$2:$B$4016,0),5)</f>
        <v>-34092.988092988729</v>
      </c>
      <c r="G514" s="36">
        <f>INDEX(Daily!$B$2:$H$4016,MATCH(E514,Daily!$B$2:$B$4016,0),3)</f>
        <v>0.87999999999999545</v>
      </c>
      <c r="H514" s="36">
        <f>INDEX(Daily!$B$2:$H$4016,MATCH(E514,Daily!$B$2:$B$4016,0),5)</f>
        <v>-15</v>
      </c>
      <c r="I514" s="36">
        <f>INDEX(Daily!$B$2:$H$4016,MATCH(E514,Daily!$B$2:$B$4016,0),7)</f>
        <v>-7.3500000000000227</v>
      </c>
      <c r="J514" s="39">
        <f>INDEX(Monthly!$B$2:$K$187,MATCH(D514,Monthly!$B$2:$B$187,0),3)</f>
        <v>7.2000000000000397E-3</v>
      </c>
      <c r="K514" s="39">
        <f>INDEX(Monthly!$B$2:$K$187,MATCH(D514,Monthly!$B$2:$B$187,0),5)</f>
        <v>-50.588999999999999</v>
      </c>
      <c r="L514" s="39">
        <f>INDEX(Monthly!$B$2:$K$187,MATCH(D514,Monthly!$B$2:$B$187,0),7)</f>
        <v>0</v>
      </c>
      <c r="M514" s="39">
        <f>INDEX(Monthly!$B$2:$K$187,MATCH(D514,Monthly!$B$2:$B$187,0),9)</f>
        <v>4.372983413927041E-2</v>
      </c>
      <c r="N514" s="42">
        <f>INDEX(Quaterly!$B$2:$E$63,MATCH(B514,Quaterly!$B$2:$B$63,0),4)</f>
        <v>-1.8600000000000012</v>
      </c>
    </row>
    <row r="515" spans="1:14" x14ac:dyDescent="0.3">
      <c r="A515" s="23">
        <v>514</v>
      </c>
      <c r="B515" s="23" t="str">
        <f t="shared" ref="B515:B578" si="24">C515&amp;"-"&amp;YEAR(E515)</f>
        <v>Q4-2011</v>
      </c>
      <c r="C515" s="24" t="str">
        <f t="shared" ref="C515:C578" si="25">IF(MONTH(E515)&lt;=3,"Q1",IF(MONTH(E515)&lt;=6,"Q2",IF(MONTH(E515)&lt;=9,"Q3","Q4")))</f>
        <v>Q4</v>
      </c>
      <c r="D515" s="23" t="str">
        <f t="shared" ref="D515:D578" si="26">MONTH(E515)&amp;"-"&amp;YEAR(E515)</f>
        <v>12-2011</v>
      </c>
      <c r="E515" s="25">
        <v>40900</v>
      </c>
      <c r="F515" s="31">
        <f>INDEX(GoldPrice!$B$2:$F$4016,MATCH(E515,GoldPrice!$B$2:$B$4016,0),5)</f>
        <v>153334.56813456491</v>
      </c>
      <c r="G515" s="36">
        <f>INDEX(Daily!$B$2:$H$4016,MATCH(E515,Daily!$B$2:$B$4016,0),3)</f>
        <v>0.29999999999999716</v>
      </c>
      <c r="H515" s="36">
        <f>INDEX(Daily!$B$2:$H$4016,MATCH(E515,Daily!$B$2:$B$4016,0),5)</f>
        <v>11</v>
      </c>
      <c r="I515" s="36">
        <f>INDEX(Daily!$B$2:$H$4016,MATCH(E515,Daily!$B$2:$B$4016,0),7)</f>
        <v>-4.160000000000025</v>
      </c>
      <c r="J515" s="39">
        <f>INDEX(Monthly!$B$2:$K$187,MATCH(D515,Monthly!$B$2:$B$187,0),3)</f>
        <v>7.2000000000000397E-3</v>
      </c>
      <c r="K515" s="39">
        <f>INDEX(Monthly!$B$2:$K$187,MATCH(D515,Monthly!$B$2:$B$187,0),5)</f>
        <v>-50.588999999999999</v>
      </c>
      <c r="L515" s="39">
        <f>INDEX(Monthly!$B$2:$K$187,MATCH(D515,Monthly!$B$2:$B$187,0),7)</f>
        <v>0</v>
      </c>
      <c r="M515" s="39">
        <f>INDEX(Monthly!$B$2:$K$187,MATCH(D515,Monthly!$B$2:$B$187,0),9)</f>
        <v>4.372983413927041E-2</v>
      </c>
      <c r="N515" s="42">
        <f>INDEX(Quaterly!$B$2:$E$63,MATCH(B515,Quaterly!$B$2:$B$63,0),4)</f>
        <v>-1.8600000000000012</v>
      </c>
    </row>
    <row r="516" spans="1:14" x14ac:dyDescent="0.3">
      <c r="A516" s="23">
        <v>515</v>
      </c>
      <c r="B516" s="23" t="str">
        <f t="shared" si="24"/>
        <v>Q4-2011</v>
      </c>
      <c r="C516" s="24" t="str">
        <f t="shared" si="25"/>
        <v>Q4</v>
      </c>
      <c r="D516" s="23" t="str">
        <f t="shared" si="26"/>
        <v>12-2011</v>
      </c>
      <c r="E516" s="25">
        <v>40903</v>
      </c>
      <c r="F516" s="31">
        <f>INDEX(GoldPrice!$B$2:$F$4016,MATCH(E516,GoldPrice!$B$2:$B$4016,0),5)</f>
        <v>62788.832788836211</v>
      </c>
      <c r="G516" s="36">
        <f>INDEX(Daily!$B$2:$H$4016,MATCH(E516,Daily!$B$2:$B$4016,0),3)</f>
        <v>-3.1357142857142861</v>
      </c>
      <c r="H516" s="36">
        <f>INDEX(Daily!$B$2:$H$4016,MATCH(E516,Daily!$B$2:$B$4016,0),5)</f>
        <v>22</v>
      </c>
      <c r="I516" s="36">
        <f>INDEX(Daily!$B$2:$H$4016,MATCH(E516,Daily!$B$2:$B$4016,0),7)</f>
        <v>-3.5299999999999727</v>
      </c>
      <c r="J516" s="39">
        <f>INDEX(Monthly!$B$2:$K$187,MATCH(D516,Monthly!$B$2:$B$187,0),3)</f>
        <v>7.2000000000000397E-3</v>
      </c>
      <c r="K516" s="39">
        <f>INDEX(Monthly!$B$2:$K$187,MATCH(D516,Monthly!$B$2:$B$187,0),5)</f>
        <v>-50.588999999999999</v>
      </c>
      <c r="L516" s="39">
        <f>INDEX(Monthly!$B$2:$K$187,MATCH(D516,Monthly!$B$2:$B$187,0),7)</f>
        <v>0</v>
      </c>
      <c r="M516" s="39">
        <f>INDEX(Monthly!$B$2:$K$187,MATCH(D516,Monthly!$B$2:$B$187,0),9)</f>
        <v>4.372983413927041E-2</v>
      </c>
      <c r="N516" s="42">
        <f>INDEX(Quaterly!$B$2:$E$63,MATCH(B516,Quaterly!$B$2:$B$63,0),4)</f>
        <v>-1.8600000000000012</v>
      </c>
    </row>
    <row r="517" spans="1:14" x14ac:dyDescent="0.3">
      <c r="A517" s="23">
        <v>516</v>
      </c>
      <c r="B517" s="23" t="str">
        <f t="shared" si="24"/>
        <v>Q4-2011</v>
      </c>
      <c r="C517" s="24" t="str">
        <f t="shared" si="25"/>
        <v>Q4</v>
      </c>
      <c r="D517" s="23" t="str">
        <f t="shared" si="26"/>
        <v>12-2011</v>
      </c>
      <c r="E517" s="25">
        <v>40904</v>
      </c>
      <c r="F517" s="31">
        <f>INDEX(GoldPrice!$B$2:$F$4016,MATCH(E517,GoldPrice!$B$2:$B$4016,0),5)</f>
        <v>-166492.02689202875</v>
      </c>
      <c r="G517" s="36">
        <f>INDEX(Daily!$B$2:$H$4016,MATCH(E517,Daily!$B$2:$B$4016,0),3)</f>
        <v>4.7057142857142935</v>
      </c>
      <c r="H517" s="36">
        <f>INDEX(Daily!$B$2:$H$4016,MATCH(E517,Daily!$B$2:$B$4016,0),5)</f>
        <v>-5</v>
      </c>
      <c r="I517" s="36">
        <f>INDEX(Daily!$B$2:$H$4016,MATCH(E517,Daily!$B$2:$B$4016,0),7)</f>
        <v>-4.8799999999999955</v>
      </c>
      <c r="J517" s="39">
        <f>INDEX(Monthly!$B$2:$K$187,MATCH(D517,Monthly!$B$2:$B$187,0),3)</f>
        <v>7.2000000000000397E-3</v>
      </c>
      <c r="K517" s="39">
        <f>INDEX(Monthly!$B$2:$K$187,MATCH(D517,Monthly!$B$2:$B$187,0),5)</f>
        <v>-50.588999999999999</v>
      </c>
      <c r="L517" s="39">
        <f>INDEX(Monthly!$B$2:$K$187,MATCH(D517,Monthly!$B$2:$B$187,0),7)</f>
        <v>0</v>
      </c>
      <c r="M517" s="39">
        <f>INDEX(Monthly!$B$2:$K$187,MATCH(D517,Monthly!$B$2:$B$187,0),9)</f>
        <v>4.372983413927041E-2</v>
      </c>
      <c r="N517" s="42">
        <f>INDEX(Quaterly!$B$2:$E$63,MATCH(B517,Quaterly!$B$2:$B$63,0),4)</f>
        <v>-1.8600000000000012</v>
      </c>
    </row>
    <row r="518" spans="1:14" x14ac:dyDescent="0.3">
      <c r="A518" s="23">
        <v>517</v>
      </c>
      <c r="B518" s="23" t="str">
        <f t="shared" si="24"/>
        <v>Q4-2011</v>
      </c>
      <c r="C518" s="24" t="str">
        <f t="shared" si="25"/>
        <v>Q4</v>
      </c>
      <c r="D518" s="23" t="str">
        <f t="shared" si="26"/>
        <v>12-2011</v>
      </c>
      <c r="E518" s="25">
        <v>40905</v>
      </c>
      <c r="F518" s="31">
        <f>INDEX(GoldPrice!$B$2:$F$4016,MATCH(E518,GoldPrice!$B$2:$B$4016,0),5)</f>
        <v>-19334.643734645098</v>
      </c>
      <c r="G518" s="36">
        <f>INDEX(Daily!$B$2:$H$4016,MATCH(E518,Daily!$B$2:$B$4016,0),3)</f>
        <v>-1.8500000000000085</v>
      </c>
      <c r="H518" s="36">
        <f>INDEX(Daily!$B$2:$H$4016,MATCH(E518,Daily!$B$2:$B$4016,0),5)</f>
        <v>-28</v>
      </c>
      <c r="I518" s="36">
        <f>INDEX(Daily!$B$2:$H$4016,MATCH(E518,Daily!$B$2:$B$4016,0),7)</f>
        <v>2.8600000000000136</v>
      </c>
      <c r="J518" s="39">
        <f>INDEX(Monthly!$B$2:$K$187,MATCH(D518,Monthly!$B$2:$B$187,0),3)</f>
        <v>7.2000000000000397E-3</v>
      </c>
      <c r="K518" s="39">
        <f>INDEX(Monthly!$B$2:$K$187,MATCH(D518,Monthly!$B$2:$B$187,0),5)</f>
        <v>-50.588999999999999</v>
      </c>
      <c r="L518" s="39">
        <f>INDEX(Monthly!$B$2:$K$187,MATCH(D518,Monthly!$B$2:$B$187,0),7)</f>
        <v>0</v>
      </c>
      <c r="M518" s="39">
        <f>INDEX(Monthly!$B$2:$K$187,MATCH(D518,Monthly!$B$2:$B$187,0),9)</f>
        <v>4.372983413927041E-2</v>
      </c>
      <c r="N518" s="42">
        <f>INDEX(Quaterly!$B$2:$E$63,MATCH(B518,Quaterly!$B$2:$B$63,0),4)</f>
        <v>-1.8600000000000012</v>
      </c>
    </row>
    <row r="519" spans="1:14" x14ac:dyDescent="0.3">
      <c r="A519" s="23">
        <v>518</v>
      </c>
      <c r="B519" s="23" t="str">
        <f t="shared" si="24"/>
        <v>Q4-2011</v>
      </c>
      <c r="C519" s="24" t="str">
        <f t="shared" si="25"/>
        <v>Q4</v>
      </c>
      <c r="D519" s="23" t="str">
        <f t="shared" si="26"/>
        <v>12-2011</v>
      </c>
      <c r="E519" s="25">
        <v>40906</v>
      </c>
      <c r="F519" s="31">
        <f>INDEX(GoldPrice!$B$2:$F$4016,MATCH(E519,GoldPrice!$B$2:$B$4016,0),5)</f>
        <v>-276493.29049329087</v>
      </c>
      <c r="G519" s="36">
        <f>INDEX(Daily!$B$2:$H$4016,MATCH(E519,Daily!$B$2:$B$4016,0),3)</f>
        <v>0.24000000000000909</v>
      </c>
      <c r="H519" s="36">
        <f>INDEX(Daily!$B$2:$H$4016,MATCH(E519,Daily!$B$2:$B$4016,0),5)</f>
        <v>10</v>
      </c>
      <c r="I519" s="36">
        <f>INDEX(Daily!$B$2:$H$4016,MATCH(E519,Daily!$B$2:$B$4016,0),7)</f>
        <v>-0.15000000000003411</v>
      </c>
      <c r="J519" s="39">
        <f>INDEX(Monthly!$B$2:$K$187,MATCH(D519,Monthly!$B$2:$B$187,0),3)</f>
        <v>7.2000000000000397E-3</v>
      </c>
      <c r="K519" s="39">
        <f>INDEX(Monthly!$B$2:$K$187,MATCH(D519,Monthly!$B$2:$B$187,0),5)</f>
        <v>-50.588999999999999</v>
      </c>
      <c r="L519" s="39">
        <f>INDEX(Monthly!$B$2:$K$187,MATCH(D519,Monthly!$B$2:$B$187,0),7)</f>
        <v>0</v>
      </c>
      <c r="M519" s="39">
        <f>INDEX(Monthly!$B$2:$K$187,MATCH(D519,Monthly!$B$2:$B$187,0),9)</f>
        <v>4.372983413927041E-2</v>
      </c>
      <c r="N519" s="42">
        <f>INDEX(Quaterly!$B$2:$E$63,MATCH(B519,Quaterly!$B$2:$B$63,0),4)</f>
        <v>-1.8600000000000012</v>
      </c>
    </row>
    <row r="520" spans="1:14" x14ac:dyDescent="0.3">
      <c r="A520" s="23">
        <v>519</v>
      </c>
      <c r="B520" s="23" t="str">
        <f t="shared" si="24"/>
        <v>Q4-2011</v>
      </c>
      <c r="C520" s="24" t="str">
        <f t="shared" si="25"/>
        <v>Q4</v>
      </c>
      <c r="D520" s="23" t="str">
        <f t="shared" si="26"/>
        <v>12-2011</v>
      </c>
      <c r="E520" s="25">
        <v>40907</v>
      </c>
      <c r="F520" s="31">
        <f>INDEX(GoldPrice!$B$2:$F$4016,MATCH(E520,GoldPrice!$B$2:$B$4016,0),5)</f>
        <v>-756243.28104327992</v>
      </c>
      <c r="G520" s="36">
        <f>INDEX(Daily!$B$2:$H$4016,MATCH(E520,Daily!$B$2:$B$4016,0),3)</f>
        <v>-0.85000000000000853</v>
      </c>
      <c r="H520" s="36">
        <f>INDEX(Daily!$B$2:$H$4016,MATCH(E520,Daily!$B$2:$B$4016,0),5)</f>
        <v>21</v>
      </c>
      <c r="I520" s="36">
        <f>INDEX(Daily!$B$2:$H$4016,MATCH(E520,Daily!$B$2:$B$4016,0),7)</f>
        <v>1.0400000000000205</v>
      </c>
      <c r="J520" s="39">
        <f>INDEX(Monthly!$B$2:$K$187,MATCH(D520,Monthly!$B$2:$B$187,0),3)</f>
        <v>7.2000000000000397E-3</v>
      </c>
      <c r="K520" s="39">
        <f>INDEX(Monthly!$B$2:$K$187,MATCH(D520,Monthly!$B$2:$B$187,0),5)</f>
        <v>-50.588999999999999</v>
      </c>
      <c r="L520" s="39">
        <f>INDEX(Monthly!$B$2:$K$187,MATCH(D520,Monthly!$B$2:$B$187,0),7)</f>
        <v>0</v>
      </c>
      <c r="M520" s="39">
        <f>INDEX(Monthly!$B$2:$K$187,MATCH(D520,Monthly!$B$2:$B$187,0),9)</f>
        <v>4.372983413927041E-2</v>
      </c>
      <c r="N520" s="42">
        <f>INDEX(Quaterly!$B$2:$E$63,MATCH(B520,Quaterly!$B$2:$B$63,0),4)</f>
        <v>-1.8600000000000012</v>
      </c>
    </row>
    <row r="521" spans="1:14" x14ac:dyDescent="0.3">
      <c r="A521" s="23">
        <v>520</v>
      </c>
      <c r="B521" s="23" t="str">
        <f t="shared" si="24"/>
        <v>Q1-2012</v>
      </c>
      <c r="C521" s="24" t="str">
        <f t="shared" si="25"/>
        <v>Q1</v>
      </c>
      <c r="D521" s="23" t="str">
        <f t="shared" si="26"/>
        <v>1-2012</v>
      </c>
      <c r="E521" s="25">
        <v>40911</v>
      </c>
      <c r="F521" s="31">
        <f>INDEX(GoldPrice!$B$2:$F$4016,MATCH(E521,GoldPrice!$B$2:$B$4016,0),5)</f>
        <v>1167055.4526554532</v>
      </c>
      <c r="G521" s="36">
        <f>INDEX(Daily!$B$2:$H$4016,MATCH(E521,Daily!$B$2:$B$4016,0),3)</f>
        <v>4.1299999999999955</v>
      </c>
      <c r="H521" s="36">
        <f>INDEX(Daily!$B$2:$H$4016,MATCH(E521,Daily!$B$2:$B$4016,0),5)</f>
        <v>-5</v>
      </c>
      <c r="I521" s="36">
        <f>INDEX(Daily!$B$2:$H$4016,MATCH(E521,Daily!$B$2:$B$4016,0),7)</f>
        <v>-1.5500000000000114</v>
      </c>
      <c r="J521" s="39">
        <f>INDEX(Monthly!$B$2:$K$187,MATCH(D521,Monthly!$B$2:$B$187,0),3)</f>
        <v>1.3799999999999979E-2</v>
      </c>
      <c r="K521" s="39">
        <f>INDEX(Monthly!$B$2:$K$187,MATCH(D521,Monthly!$B$2:$B$187,0),5)</f>
        <v>6.1510000000000105</v>
      </c>
      <c r="L521" s="39">
        <f>INDEX(Monthly!$B$2:$K$187,MATCH(D521,Monthly!$B$2:$B$187,0),7)</f>
        <v>0</v>
      </c>
      <c r="M521" s="39">
        <f>INDEX(Monthly!$B$2:$K$187,MATCH(D521,Monthly!$B$2:$B$187,0),9)</f>
        <v>6.137394503016709E-3</v>
      </c>
      <c r="N521" s="42">
        <f>INDEX(Quaterly!$B$2:$E$63,MATCH(B521,Quaterly!$B$2:$B$63,0),4)</f>
        <v>0.90000000000000036</v>
      </c>
    </row>
    <row r="522" spans="1:14" x14ac:dyDescent="0.3">
      <c r="A522" s="23">
        <v>521</v>
      </c>
      <c r="B522" s="23" t="str">
        <f t="shared" si="24"/>
        <v>Q1-2012</v>
      </c>
      <c r="C522" s="24" t="str">
        <f t="shared" si="25"/>
        <v>Q1</v>
      </c>
      <c r="D522" s="23" t="str">
        <f t="shared" si="26"/>
        <v>1-2012</v>
      </c>
      <c r="E522" s="25">
        <v>40912</v>
      </c>
      <c r="F522" s="31">
        <f>INDEX(GoldPrice!$B$2:$F$4016,MATCH(E522,GoldPrice!$B$2:$B$4016,0),5)</f>
        <v>-93927.197127196938</v>
      </c>
      <c r="G522" s="36">
        <f>INDEX(Daily!$B$2:$H$4016,MATCH(E522,Daily!$B$2:$B$4016,0),3)</f>
        <v>0.26000000000000512</v>
      </c>
      <c r="H522" s="36">
        <f>INDEX(Daily!$B$2:$H$4016,MATCH(E522,Daily!$B$2:$B$4016,0),5)</f>
        <v>0</v>
      </c>
      <c r="I522" s="36">
        <f>INDEX(Daily!$B$2:$H$4016,MATCH(E522,Daily!$B$2:$B$4016,0),7)</f>
        <v>-1.160000000000025</v>
      </c>
      <c r="J522" s="39">
        <f>INDEX(Monthly!$B$2:$K$187,MATCH(D522,Monthly!$B$2:$B$187,0),3)</f>
        <v>1.3799999999999979E-2</v>
      </c>
      <c r="K522" s="39">
        <f>INDEX(Monthly!$B$2:$K$187,MATCH(D522,Monthly!$B$2:$B$187,0),5)</f>
        <v>6.1510000000000105</v>
      </c>
      <c r="L522" s="39">
        <f>INDEX(Monthly!$B$2:$K$187,MATCH(D522,Monthly!$B$2:$B$187,0),7)</f>
        <v>0</v>
      </c>
      <c r="M522" s="39">
        <f>INDEX(Monthly!$B$2:$K$187,MATCH(D522,Monthly!$B$2:$B$187,0),9)</f>
        <v>6.137394503016709E-3</v>
      </c>
      <c r="N522" s="42">
        <f>INDEX(Quaterly!$B$2:$E$63,MATCH(B522,Quaterly!$B$2:$B$63,0),4)</f>
        <v>0.90000000000000036</v>
      </c>
    </row>
    <row r="523" spans="1:14" x14ac:dyDescent="0.3">
      <c r="A523" s="23">
        <v>522</v>
      </c>
      <c r="B523" s="23" t="str">
        <f t="shared" si="24"/>
        <v>Q1-2012</v>
      </c>
      <c r="C523" s="24" t="str">
        <f t="shared" si="25"/>
        <v>Q1</v>
      </c>
      <c r="D523" s="23" t="str">
        <f t="shared" si="26"/>
        <v>1-2012</v>
      </c>
      <c r="E523" s="25">
        <v>40913</v>
      </c>
      <c r="F523" s="31">
        <f>INDEX(GoldPrice!$B$2:$F$4016,MATCH(E523,GoldPrice!$B$2:$B$4016,0),5)</f>
        <v>-119217.53921753913</v>
      </c>
      <c r="G523" s="36">
        <f>INDEX(Daily!$B$2:$H$4016,MATCH(E523,Daily!$B$2:$B$4016,0),3)</f>
        <v>-1.4099999999999966</v>
      </c>
      <c r="H523" s="36">
        <f>INDEX(Daily!$B$2:$H$4016,MATCH(E523,Daily!$B$2:$B$4016,0),5)</f>
        <v>0</v>
      </c>
      <c r="I523" s="36">
        <f>INDEX(Daily!$B$2:$H$4016,MATCH(E523,Daily!$B$2:$B$4016,0),7)</f>
        <v>-7.8999999999999773</v>
      </c>
      <c r="J523" s="39">
        <f>INDEX(Monthly!$B$2:$K$187,MATCH(D523,Monthly!$B$2:$B$187,0),3)</f>
        <v>1.3799999999999979E-2</v>
      </c>
      <c r="K523" s="39">
        <f>INDEX(Monthly!$B$2:$K$187,MATCH(D523,Monthly!$B$2:$B$187,0),5)</f>
        <v>6.1510000000000105</v>
      </c>
      <c r="L523" s="39">
        <f>INDEX(Monthly!$B$2:$K$187,MATCH(D523,Monthly!$B$2:$B$187,0),7)</f>
        <v>0</v>
      </c>
      <c r="M523" s="39">
        <f>INDEX(Monthly!$B$2:$K$187,MATCH(D523,Monthly!$B$2:$B$187,0),9)</f>
        <v>6.137394503016709E-3</v>
      </c>
      <c r="N523" s="42">
        <f>INDEX(Quaterly!$B$2:$E$63,MATCH(B523,Quaterly!$B$2:$B$63,0),4)</f>
        <v>0.90000000000000036</v>
      </c>
    </row>
    <row r="524" spans="1:14" x14ac:dyDescent="0.3">
      <c r="A524" s="23">
        <v>523</v>
      </c>
      <c r="B524" s="23" t="str">
        <f t="shared" si="24"/>
        <v>Q1-2012</v>
      </c>
      <c r="C524" s="24" t="str">
        <f t="shared" si="25"/>
        <v>Q1</v>
      </c>
      <c r="D524" s="23" t="str">
        <f t="shared" si="26"/>
        <v>1-2012</v>
      </c>
      <c r="E524" s="25">
        <v>40914</v>
      </c>
      <c r="F524" s="31">
        <f>INDEX(GoldPrice!$B$2:$F$4016,MATCH(E524,GoldPrice!$B$2:$B$4016,0),5)</f>
        <v>-53653.146853148937</v>
      </c>
      <c r="G524" s="36">
        <f>INDEX(Daily!$B$2:$H$4016,MATCH(E524,Daily!$B$2:$B$4016,0),3)</f>
        <v>-0.25</v>
      </c>
      <c r="H524" s="36">
        <f>INDEX(Daily!$B$2:$H$4016,MATCH(E524,Daily!$B$2:$B$4016,0),5)</f>
        <v>5</v>
      </c>
      <c r="I524" s="36">
        <f>INDEX(Daily!$B$2:$H$4016,MATCH(E524,Daily!$B$2:$B$4016,0),7)</f>
        <v>-4.2099999999999795</v>
      </c>
      <c r="J524" s="39">
        <f>INDEX(Monthly!$B$2:$K$187,MATCH(D524,Monthly!$B$2:$B$187,0),3)</f>
        <v>1.3799999999999979E-2</v>
      </c>
      <c r="K524" s="39">
        <f>INDEX(Monthly!$B$2:$K$187,MATCH(D524,Monthly!$B$2:$B$187,0),5)</f>
        <v>6.1510000000000105</v>
      </c>
      <c r="L524" s="39">
        <f>INDEX(Monthly!$B$2:$K$187,MATCH(D524,Monthly!$B$2:$B$187,0),7)</f>
        <v>0</v>
      </c>
      <c r="M524" s="39">
        <f>INDEX(Monthly!$B$2:$K$187,MATCH(D524,Monthly!$B$2:$B$187,0),9)</f>
        <v>6.137394503016709E-3</v>
      </c>
      <c r="N524" s="42">
        <f>INDEX(Quaterly!$B$2:$E$63,MATCH(B524,Quaterly!$B$2:$B$63,0),4)</f>
        <v>0.90000000000000036</v>
      </c>
    </row>
    <row r="525" spans="1:14" x14ac:dyDescent="0.3">
      <c r="A525" s="23">
        <v>524</v>
      </c>
      <c r="B525" s="23" t="str">
        <f t="shared" si="24"/>
        <v>Q1-2012</v>
      </c>
      <c r="C525" s="24" t="str">
        <f t="shared" si="25"/>
        <v>Q1</v>
      </c>
      <c r="D525" s="23" t="str">
        <f t="shared" si="26"/>
        <v>1-2012</v>
      </c>
      <c r="E525" s="25">
        <v>40917</v>
      </c>
      <c r="F525" s="31">
        <f>INDEX(GoldPrice!$B$2:$F$4016,MATCH(E525,GoldPrice!$B$2:$B$4016,0),5)</f>
        <v>-15695.256095252931</v>
      </c>
      <c r="G525" s="36">
        <f>INDEX(Daily!$B$2:$H$4016,MATCH(E525,Daily!$B$2:$B$4016,0),3)</f>
        <v>-0.25</v>
      </c>
      <c r="H525" s="36">
        <f>INDEX(Daily!$B$2:$H$4016,MATCH(E525,Daily!$B$2:$B$4016,0),5)</f>
        <v>2</v>
      </c>
      <c r="I525" s="36">
        <f>INDEX(Daily!$B$2:$H$4016,MATCH(E525,Daily!$B$2:$B$4016,0),7)</f>
        <v>2.589999999999975</v>
      </c>
      <c r="J525" s="39">
        <f>INDEX(Monthly!$B$2:$K$187,MATCH(D525,Monthly!$B$2:$B$187,0),3)</f>
        <v>1.3799999999999979E-2</v>
      </c>
      <c r="K525" s="39">
        <f>INDEX(Monthly!$B$2:$K$187,MATCH(D525,Monthly!$B$2:$B$187,0),5)</f>
        <v>6.1510000000000105</v>
      </c>
      <c r="L525" s="39">
        <f>INDEX(Monthly!$B$2:$K$187,MATCH(D525,Monthly!$B$2:$B$187,0),7)</f>
        <v>0</v>
      </c>
      <c r="M525" s="39">
        <f>INDEX(Monthly!$B$2:$K$187,MATCH(D525,Monthly!$B$2:$B$187,0),9)</f>
        <v>6.137394503016709E-3</v>
      </c>
      <c r="N525" s="42">
        <f>INDEX(Quaterly!$B$2:$E$63,MATCH(B525,Quaterly!$B$2:$B$63,0),4)</f>
        <v>0.90000000000000036</v>
      </c>
    </row>
    <row r="526" spans="1:14" x14ac:dyDescent="0.3">
      <c r="A526" s="23">
        <v>525</v>
      </c>
      <c r="B526" s="23" t="str">
        <f t="shared" si="24"/>
        <v>Q1-2012</v>
      </c>
      <c r="C526" s="24" t="str">
        <f t="shared" si="25"/>
        <v>Q1</v>
      </c>
      <c r="D526" s="23" t="str">
        <f t="shared" si="26"/>
        <v>1-2012</v>
      </c>
      <c r="E526" s="25">
        <v>40918</v>
      </c>
      <c r="F526" s="31">
        <f>INDEX(GoldPrice!$B$2:$F$4016,MATCH(E526,GoldPrice!$B$2:$B$4016,0),5)</f>
        <v>-382982.4229824245</v>
      </c>
      <c r="G526" s="36">
        <f>INDEX(Daily!$B$2:$H$4016,MATCH(E526,Daily!$B$2:$B$4016,0),3)</f>
        <v>0.92999999999999261</v>
      </c>
      <c r="H526" s="36">
        <f>INDEX(Daily!$B$2:$H$4016,MATCH(E526,Daily!$B$2:$B$4016,0),5)</f>
        <v>-33</v>
      </c>
      <c r="I526" s="36">
        <f>INDEX(Daily!$B$2:$H$4016,MATCH(E526,Daily!$B$2:$B$4016,0),7)</f>
        <v>5.3600000000000136</v>
      </c>
      <c r="J526" s="39">
        <f>INDEX(Monthly!$B$2:$K$187,MATCH(D526,Monthly!$B$2:$B$187,0),3)</f>
        <v>1.3799999999999979E-2</v>
      </c>
      <c r="K526" s="39">
        <f>INDEX(Monthly!$B$2:$K$187,MATCH(D526,Monthly!$B$2:$B$187,0),5)</f>
        <v>6.1510000000000105</v>
      </c>
      <c r="L526" s="39">
        <f>INDEX(Monthly!$B$2:$K$187,MATCH(D526,Monthly!$B$2:$B$187,0),7)</f>
        <v>0</v>
      </c>
      <c r="M526" s="39">
        <f>INDEX(Monthly!$B$2:$K$187,MATCH(D526,Monthly!$B$2:$B$187,0),9)</f>
        <v>6.137394503016709E-3</v>
      </c>
      <c r="N526" s="42">
        <f>INDEX(Quaterly!$B$2:$E$63,MATCH(B526,Quaterly!$B$2:$B$63,0),4)</f>
        <v>0.90000000000000036</v>
      </c>
    </row>
    <row r="527" spans="1:14" x14ac:dyDescent="0.3">
      <c r="A527" s="23">
        <v>526</v>
      </c>
      <c r="B527" s="23" t="str">
        <f t="shared" si="24"/>
        <v>Q1-2012</v>
      </c>
      <c r="C527" s="24" t="str">
        <f t="shared" si="25"/>
        <v>Q1</v>
      </c>
      <c r="D527" s="23" t="str">
        <f t="shared" si="26"/>
        <v>1-2012</v>
      </c>
      <c r="E527" s="25">
        <v>40919</v>
      </c>
      <c r="F527" s="31">
        <f>INDEX(GoldPrice!$B$2:$F$4016,MATCH(E527,GoldPrice!$B$2:$B$4016,0),5)</f>
        <v>138835.75883575901</v>
      </c>
      <c r="G527" s="36">
        <f>INDEX(Daily!$B$2:$H$4016,MATCH(E527,Daily!$B$2:$B$4016,0),3)</f>
        <v>-1.3499999999999943</v>
      </c>
      <c r="H527" s="36">
        <f>INDEX(Daily!$B$2:$H$4016,MATCH(E527,Daily!$B$2:$B$4016,0),5)</f>
        <v>25</v>
      </c>
      <c r="I527" s="36">
        <f>INDEX(Daily!$B$2:$H$4016,MATCH(E527,Daily!$B$2:$B$4016,0),7)</f>
        <v>2.75</v>
      </c>
      <c r="J527" s="39">
        <f>INDEX(Monthly!$B$2:$K$187,MATCH(D527,Monthly!$B$2:$B$187,0),3)</f>
        <v>1.3799999999999979E-2</v>
      </c>
      <c r="K527" s="39">
        <f>INDEX(Monthly!$B$2:$K$187,MATCH(D527,Monthly!$B$2:$B$187,0),5)</f>
        <v>6.1510000000000105</v>
      </c>
      <c r="L527" s="39">
        <f>INDEX(Monthly!$B$2:$K$187,MATCH(D527,Monthly!$B$2:$B$187,0),7)</f>
        <v>0</v>
      </c>
      <c r="M527" s="39">
        <f>INDEX(Monthly!$B$2:$K$187,MATCH(D527,Monthly!$B$2:$B$187,0),9)</f>
        <v>6.137394503016709E-3</v>
      </c>
      <c r="N527" s="42">
        <f>INDEX(Quaterly!$B$2:$E$63,MATCH(B527,Quaterly!$B$2:$B$63,0),4)</f>
        <v>0.90000000000000036</v>
      </c>
    </row>
    <row r="528" spans="1:14" x14ac:dyDescent="0.3">
      <c r="A528" s="23">
        <v>527</v>
      </c>
      <c r="B528" s="23" t="str">
        <f t="shared" si="24"/>
        <v>Q1-2012</v>
      </c>
      <c r="C528" s="24" t="str">
        <f t="shared" si="25"/>
        <v>Q1</v>
      </c>
      <c r="D528" s="23" t="str">
        <f t="shared" si="26"/>
        <v>1-2012</v>
      </c>
      <c r="E528" s="25">
        <v>40920</v>
      </c>
      <c r="F528" s="31">
        <f>INDEX(GoldPrice!$B$2:$F$4016,MATCH(E528,GoldPrice!$B$2:$B$4016,0),5)</f>
        <v>110042.94084294513</v>
      </c>
      <c r="G528" s="36">
        <f>INDEX(Daily!$B$2:$H$4016,MATCH(E528,Daily!$B$2:$B$4016,0),3)</f>
        <v>-1.8599999999999994</v>
      </c>
      <c r="H528" s="36">
        <f>INDEX(Daily!$B$2:$H$4016,MATCH(E528,Daily!$B$2:$B$4016,0),5)</f>
        <v>9</v>
      </c>
      <c r="I528" s="36">
        <f>INDEX(Daily!$B$2:$H$4016,MATCH(E528,Daily!$B$2:$B$4016,0),7)</f>
        <v>0.68000000000000682</v>
      </c>
      <c r="J528" s="39">
        <f>INDEX(Monthly!$B$2:$K$187,MATCH(D528,Monthly!$B$2:$B$187,0),3)</f>
        <v>1.3799999999999979E-2</v>
      </c>
      <c r="K528" s="39">
        <f>INDEX(Monthly!$B$2:$K$187,MATCH(D528,Monthly!$B$2:$B$187,0),5)</f>
        <v>6.1510000000000105</v>
      </c>
      <c r="L528" s="39">
        <f>INDEX(Monthly!$B$2:$K$187,MATCH(D528,Monthly!$B$2:$B$187,0),7)</f>
        <v>0</v>
      </c>
      <c r="M528" s="39">
        <f>INDEX(Monthly!$B$2:$K$187,MATCH(D528,Monthly!$B$2:$B$187,0),9)</f>
        <v>6.137394503016709E-3</v>
      </c>
      <c r="N528" s="42">
        <f>INDEX(Quaterly!$B$2:$E$63,MATCH(B528,Quaterly!$B$2:$B$63,0),4)</f>
        <v>0.90000000000000036</v>
      </c>
    </row>
    <row r="529" spans="1:14" x14ac:dyDescent="0.3">
      <c r="A529" s="23">
        <v>528</v>
      </c>
      <c r="B529" s="23" t="str">
        <f t="shared" si="24"/>
        <v>Q1-2012</v>
      </c>
      <c r="C529" s="24" t="str">
        <f t="shared" si="25"/>
        <v>Q1</v>
      </c>
      <c r="D529" s="23" t="str">
        <f t="shared" si="26"/>
        <v>1-2012</v>
      </c>
      <c r="E529" s="25">
        <v>40921</v>
      </c>
      <c r="F529" s="31">
        <f>INDEX(GoldPrice!$B$2:$F$4016,MATCH(E529,GoldPrice!$B$2:$B$4016,0),5)</f>
        <v>222436.81723681465</v>
      </c>
      <c r="G529" s="36">
        <f>INDEX(Daily!$B$2:$H$4016,MATCH(E529,Daily!$B$2:$B$4016,0),3)</f>
        <v>-0.34000000000000341</v>
      </c>
      <c r="H529" s="36">
        <f>INDEX(Daily!$B$2:$H$4016,MATCH(E529,Daily!$B$2:$B$4016,0),5)</f>
        <v>-3</v>
      </c>
      <c r="I529" s="36">
        <f>INDEX(Daily!$B$2:$H$4016,MATCH(E529,Daily!$B$2:$B$4016,0),7)</f>
        <v>6.2199999999999704</v>
      </c>
      <c r="J529" s="39">
        <f>INDEX(Monthly!$B$2:$K$187,MATCH(D529,Monthly!$B$2:$B$187,0),3)</f>
        <v>1.3799999999999979E-2</v>
      </c>
      <c r="K529" s="39">
        <f>INDEX(Monthly!$B$2:$K$187,MATCH(D529,Monthly!$B$2:$B$187,0),5)</f>
        <v>6.1510000000000105</v>
      </c>
      <c r="L529" s="39">
        <f>INDEX(Monthly!$B$2:$K$187,MATCH(D529,Monthly!$B$2:$B$187,0),7)</f>
        <v>0</v>
      </c>
      <c r="M529" s="39">
        <f>INDEX(Monthly!$B$2:$K$187,MATCH(D529,Monthly!$B$2:$B$187,0),9)</f>
        <v>6.137394503016709E-3</v>
      </c>
      <c r="N529" s="42">
        <f>INDEX(Quaterly!$B$2:$E$63,MATCH(B529,Quaterly!$B$2:$B$63,0),4)</f>
        <v>0.90000000000000036</v>
      </c>
    </row>
    <row r="530" spans="1:14" x14ac:dyDescent="0.3">
      <c r="A530" s="23">
        <v>529</v>
      </c>
      <c r="B530" s="23" t="str">
        <f t="shared" si="24"/>
        <v>Q1-2012</v>
      </c>
      <c r="C530" s="24" t="str">
        <f t="shared" si="25"/>
        <v>Q1</v>
      </c>
      <c r="D530" s="23" t="str">
        <f t="shared" si="26"/>
        <v>1-2012</v>
      </c>
      <c r="E530" s="25">
        <v>40924</v>
      </c>
      <c r="F530" s="31">
        <f>INDEX(GoldPrice!$B$2:$F$4016,MATCH(E530,GoldPrice!$B$2:$B$4016,0),5)</f>
        <v>-243741.10214110464</v>
      </c>
      <c r="G530" s="36">
        <f>INDEX(Daily!$B$2:$H$4016,MATCH(E530,Daily!$B$2:$B$4016,0),3)</f>
        <v>2.0999999999999943</v>
      </c>
      <c r="H530" s="36">
        <f>INDEX(Daily!$B$2:$H$4016,MATCH(E530,Daily!$B$2:$B$4016,0),5)</f>
        <v>-31</v>
      </c>
      <c r="I530" s="36">
        <f>INDEX(Daily!$B$2:$H$4016,MATCH(E530,Daily!$B$2:$B$4016,0),7)</f>
        <v>3.5400000000000205</v>
      </c>
      <c r="J530" s="39">
        <f>INDEX(Monthly!$B$2:$K$187,MATCH(D530,Monthly!$B$2:$B$187,0),3)</f>
        <v>1.3799999999999979E-2</v>
      </c>
      <c r="K530" s="39">
        <f>INDEX(Monthly!$B$2:$K$187,MATCH(D530,Monthly!$B$2:$B$187,0),5)</f>
        <v>6.1510000000000105</v>
      </c>
      <c r="L530" s="39">
        <f>INDEX(Monthly!$B$2:$K$187,MATCH(D530,Monthly!$B$2:$B$187,0),7)</f>
        <v>0</v>
      </c>
      <c r="M530" s="39">
        <f>INDEX(Monthly!$B$2:$K$187,MATCH(D530,Monthly!$B$2:$B$187,0),9)</f>
        <v>6.137394503016709E-3</v>
      </c>
      <c r="N530" s="42">
        <f>INDEX(Quaterly!$B$2:$E$63,MATCH(B530,Quaterly!$B$2:$B$63,0),4)</f>
        <v>0.90000000000000036</v>
      </c>
    </row>
    <row r="531" spans="1:14" x14ac:dyDescent="0.3">
      <c r="A531" s="23">
        <v>530</v>
      </c>
      <c r="B531" s="23" t="str">
        <f t="shared" si="24"/>
        <v>Q1-2012</v>
      </c>
      <c r="C531" s="24" t="str">
        <f t="shared" si="25"/>
        <v>Q1</v>
      </c>
      <c r="D531" s="23" t="str">
        <f t="shared" si="26"/>
        <v>1-2012</v>
      </c>
      <c r="E531" s="25">
        <v>40925</v>
      </c>
      <c r="F531" s="31">
        <f>INDEX(GoldPrice!$B$2:$F$4016,MATCH(E531,GoldPrice!$B$2:$B$4016,0),5)</f>
        <v>38226.001026000828</v>
      </c>
      <c r="G531" s="36">
        <f>INDEX(Daily!$B$2:$H$4016,MATCH(E531,Daily!$B$2:$B$4016,0),3)</f>
        <v>-8.99999999999892E-2</v>
      </c>
      <c r="H531" s="36">
        <f>INDEX(Daily!$B$2:$H$4016,MATCH(E531,Daily!$B$2:$B$4016,0),5)</f>
        <v>0</v>
      </c>
      <c r="I531" s="36">
        <f>INDEX(Daily!$B$2:$H$4016,MATCH(E531,Daily!$B$2:$B$4016,0),7)</f>
        <v>0.99000000000000909</v>
      </c>
      <c r="J531" s="39">
        <f>INDEX(Monthly!$B$2:$K$187,MATCH(D531,Monthly!$B$2:$B$187,0),3)</f>
        <v>1.3799999999999979E-2</v>
      </c>
      <c r="K531" s="39">
        <f>INDEX(Monthly!$B$2:$K$187,MATCH(D531,Monthly!$B$2:$B$187,0),5)</f>
        <v>6.1510000000000105</v>
      </c>
      <c r="L531" s="39">
        <f>INDEX(Monthly!$B$2:$K$187,MATCH(D531,Monthly!$B$2:$B$187,0),7)</f>
        <v>0</v>
      </c>
      <c r="M531" s="39">
        <f>INDEX(Monthly!$B$2:$K$187,MATCH(D531,Monthly!$B$2:$B$187,0),9)</f>
        <v>6.137394503016709E-3</v>
      </c>
      <c r="N531" s="42">
        <f>INDEX(Quaterly!$B$2:$E$63,MATCH(B531,Quaterly!$B$2:$B$63,0),4)</f>
        <v>0.90000000000000036</v>
      </c>
    </row>
    <row r="532" spans="1:14" x14ac:dyDescent="0.3">
      <c r="A532" s="23">
        <v>531</v>
      </c>
      <c r="B532" s="23" t="str">
        <f t="shared" si="24"/>
        <v>Q1-2012</v>
      </c>
      <c r="C532" s="24" t="str">
        <f t="shared" si="25"/>
        <v>Q1</v>
      </c>
      <c r="D532" s="23" t="str">
        <f t="shared" si="26"/>
        <v>1-2012</v>
      </c>
      <c r="E532" s="25">
        <v>40926</v>
      </c>
      <c r="F532" s="31">
        <f>INDEX(GoldPrice!$B$2:$F$4016,MATCH(E532,GoldPrice!$B$2:$B$4016,0),5)</f>
        <v>-42808.542808540165</v>
      </c>
      <c r="G532" s="36">
        <f>INDEX(Daily!$B$2:$H$4016,MATCH(E532,Daily!$B$2:$B$4016,0),3)</f>
        <v>-9.0000000000003411E-2</v>
      </c>
      <c r="H532" s="36">
        <f>INDEX(Daily!$B$2:$H$4016,MATCH(E532,Daily!$B$2:$B$4016,0),5)</f>
        <v>-100</v>
      </c>
      <c r="I532" s="36">
        <f>INDEX(Daily!$B$2:$H$4016,MATCH(E532,Daily!$B$2:$B$4016,0),7)</f>
        <v>3.8000000000000114</v>
      </c>
      <c r="J532" s="39">
        <f>INDEX(Monthly!$B$2:$K$187,MATCH(D532,Monthly!$B$2:$B$187,0),3)</f>
        <v>1.3799999999999979E-2</v>
      </c>
      <c r="K532" s="39">
        <f>INDEX(Monthly!$B$2:$K$187,MATCH(D532,Monthly!$B$2:$B$187,0),5)</f>
        <v>6.1510000000000105</v>
      </c>
      <c r="L532" s="39">
        <f>INDEX(Monthly!$B$2:$K$187,MATCH(D532,Monthly!$B$2:$B$187,0),7)</f>
        <v>0</v>
      </c>
      <c r="M532" s="39">
        <f>INDEX(Monthly!$B$2:$K$187,MATCH(D532,Monthly!$B$2:$B$187,0),9)</f>
        <v>6.137394503016709E-3</v>
      </c>
      <c r="N532" s="42">
        <f>INDEX(Quaterly!$B$2:$E$63,MATCH(B532,Quaterly!$B$2:$B$63,0),4)</f>
        <v>0.90000000000000036</v>
      </c>
    </row>
    <row r="533" spans="1:14" x14ac:dyDescent="0.3">
      <c r="A533" s="23">
        <v>532</v>
      </c>
      <c r="B533" s="23" t="str">
        <f t="shared" si="24"/>
        <v>Q1-2012</v>
      </c>
      <c r="C533" s="24" t="str">
        <f t="shared" si="25"/>
        <v>Q1</v>
      </c>
      <c r="D533" s="23" t="str">
        <f t="shared" si="26"/>
        <v>1-2012</v>
      </c>
      <c r="E533" s="25">
        <v>40927</v>
      </c>
      <c r="F533" s="31">
        <f>INDEX(GoldPrice!$B$2:$F$4016,MATCH(E533,GoldPrice!$B$2:$B$4016,0),5)</f>
        <v>247847.28784728795</v>
      </c>
      <c r="G533" s="36">
        <f>INDEX(Daily!$B$2:$H$4016,MATCH(E533,Daily!$B$2:$B$4016,0),3)</f>
        <v>-0.29000000000000625</v>
      </c>
      <c r="H533" s="36">
        <f>INDEX(Daily!$B$2:$H$4016,MATCH(E533,Daily!$B$2:$B$4016,0),5)</f>
        <v>-50</v>
      </c>
      <c r="I533" s="36">
        <f>INDEX(Daily!$B$2:$H$4016,MATCH(E533,Daily!$B$2:$B$4016,0),7)</f>
        <v>10.769999999999982</v>
      </c>
      <c r="J533" s="39">
        <f>INDEX(Monthly!$B$2:$K$187,MATCH(D533,Monthly!$B$2:$B$187,0),3)</f>
        <v>1.3799999999999979E-2</v>
      </c>
      <c r="K533" s="39">
        <f>INDEX(Monthly!$B$2:$K$187,MATCH(D533,Monthly!$B$2:$B$187,0),5)</f>
        <v>6.1510000000000105</v>
      </c>
      <c r="L533" s="39">
        <f>INDEX(Monthly!$B$2:$K$187,MATCH(D533,Monthly!$B$2:$B$187,0),7)</f>
        <v>0</v>
      </c>
      <c r="M533" s="39">
        <f>INDEX(Monthly!$B$2:$K$187,MATCH(D533,Monthly!$B$2:$B$187,0),9)</f>
        <v>6.137394503016709E-3</v>
      </c>
      <c r="N533" s="42">
        <f>INDEX(Quaterly!$B$2:$E$63,MATCH(B533,Quaterly!$B$2:$B$63,0),4)</f>
        <v>0.90000000000000036</v>
      </c>
    </row>
    <row r="534" spans="1:14" x14ac:dyDescent="0.3">
      <c r="A534" s="23">
        <v>533</v>
      </c>
      <c r="B534" s="23" t="str">
        <f t="shared" si="24"/>
        <v>Q1-2012</v>
      </c>
      <c r="C534" s="24" t="str">
        <f t="shared" si="25"/>
        <v>Q1</v>
      </c>
      <c r="D534" s="23" t="str">
        <f t="shared" si="26"/>
        <v>1-2012</v>
      </c>
      <c r="E534" s="25">
        <v>40928</v>
      </c>
      <c r="F534" s="31">
        <f>INDEX(GoldPrice!$B$2:$F$4016,MATCH(E534,GoldPrice!$B$2:$B$4016,0),5)</f>
        <v>-101010.77301077545</v>
      </c>
      <c r="G534" s="36">
        <f>INDEX(Daily!$B$2:$H$4016,MATCH(E534,Daily!$B$2:$B$4016,0),3)</f>
        <v>-2.1699999999999875</v>
      </c>
      <c r="H534" s="36">
        <f>INDEX(Daily!$B$2:$H$4016,MATCH(E534,Daily!$B$2:$B$4016,0),5)</f>
        <v>-40</v>
      </c>
      <c r="I534" s="36">
        <f>INDEX(Daily!$B$2:$H$4016,MATCH(E534,Daily!$B$2:$B$4016,0),7)</f>
        <v>-0.43000000000000682</v>
      </c>
      <c r="J534" s="39">
        <f>INDEX(Monthly!$B$2:$K$187,MATCH(D534,Monthly!$B$2:$B$187,0),3)</f>
        <v>1.3799999999999979E-2</v>
      </c>
      <c r="K534" s="39">
        <f>INDEX(Monthly!$B$2:$K$187,MATCH(D534,Monthly!$B$2:$B$187,0),5)</f>
        <v>6.1510000000000105</v>
      </c>
      <c r="L534" s="39">
        <f>INDEX(Monthly!$B$2:$K$187,MATCH(D534,Monthly!$B$2:$B$187,0),7)</f>
        <v>0</v>
      </c>
      <c r="M534" s="39">
        <f>INDEX(Monthly!$B$2:$K$187,MATCH(D534,Monthly!$B$2:$B$187,0),9)</f>
        <v>6.137394503016709E-3</v>
      </c>
      <c r="N534" s="42">
        <f>INDEX(Quaterly!$B$2:$E$63,MATCH(B534,Quaterly!$B$2:$B$63,0),4)</f>
        <v>0.90000000000000036</v>
      </c>
    </row>
    <row r="535" spans="1:14" x14ac:dyDescent="0.3">
      <c r="A535" s="23">
        <v>534</v>
      </c>
      <c r="B535" s="23" t="str">
        <f t="shared" si="24"/>
        <v>Q1-2012</v>
      </c>
      <c r="C535" s="24" t="str">
        <f t="shared" si="25"/>
        <v>Q1</v>
      </c>
      <c r="D535" s="23" t="str">
        <f t="shared" si="26"/>
        <v>1-2012</v>
      </c>
      <c r="E535" s="25">
        <v>40931</v>
      </c>
      <c r="F535" s="31">
        <f>INDEX(GoldPrice!$B$2:$F$4016,MATCH(E535,GoldPrice!$B$2:$B$4016,0),5)</f>
        <v>-224972.97297297046</v>
      </c>
      <c r="G535" s="36">
        <f>INDEX(Daily!$B$2:$H$4016,MATCH(E535,Daily!$B$2:$B$4016,0),3)</f>
        <v>1.3199999999999932</v>
      </c>
      <c r="H535" s="36">
        <f>INDEX(Daily!$B$2:$H$4016,MATCH(E535,Daily!$B$2:$B$4016,0),5)</f>
        <v>0</v>
      </c>
      <c r="I535" s="36">
        <f>INDEX(Daily!$B$2:$H$4016,MATCH(E535,Daily!$B$2:$B$4016,0),7)</f>
        <v>-11.819999999999993</v>
      </c>
      <c r="J535" s="39">
        <f>INDEX(Monthly!$B$2:$K$187,MATCH(D535,Monthly!$B$2:$B$187,0),3)</f>
        <v>1.3799999999999979E-2</v>
      </c>
      <c r="K535" s="39">
        <f>INDEX(Monthly!$B$2:$K$187,MATCH(D535,Monthly!$B$2:$B$187,0),5)</f>
        <v>6.1510000000000105</v>
      </c>
      <c r="L535" s="39">
        <f>INDEX(Monthly!$B$2:$K$187,MATCH(D535,Monthly!$B$2:$B$187,0),7)</f>
        <v>0</v>
      </c>
      <c r="M535" s="39">
        <f>INDEX(Monthly!$B$2:$K$187,MATCH(D535,Monthly!$B$2:$B$187,0),9)</f>
        <v>6.137394503016709E-3</v>
      </c>
      <c r="N535" s="42">
        <f>INDEX(Quaterly!$B$2:$E$63,MATCH(B535,Quaterly!$B$2:$B$63,0),4)</f>
        <v>0.90000000000000036</v>
      </c>
    </row>
    <row r="536" spans="1:14" x14ac:dyDescent="0.3">
      <c r="A536" s="23">
        <v>535</v>
      </c>
      <c r="B536" s="23" t="str">
        <f t="shared" si="24"/>
        <v>Q1-2012</v>
      </c>
      <c r="C536" s="24" t="str">
        <f t="shared" si="25"/>
        <v>Q1</v>
      </c>
      <c r="D536" s="23" t="str">
        <f t="shared" si="26"/>
        <v>1-2012</v>
      </c>
      <c r="E536" s="25">
        <v>40932</v>
      </c>
      <c r="F536" s="31">
        <f>INDEX(GoldPrice!$B$2:$F$4016,MATCH(E536,GoldPrice!$B$2:$B$4016,0),5)</f>
        <v>217106.7851067856</v>
      </c>
      <c r="G536" s="36">
        <f>INDEX(Daily!$B$2:$H$4016,MATCH(E536,Daily!$B$2:$B$4016,0),3)</f>
        <v>-0.62999999999999545</v>
      </c>
      <c r="H536" s="36">
        <f>INDEX(Daily!$B$2:$H$4016,MATCH(E536,Daily!$B$2:$B$4016,0),5)</f>
        <v>0</v>
      </c>
      <c r="I536" s="36">
        <f>INDEX(Daily!$B$2:$H$4016,MATCH(E536,Daily!$B$2:$B$4016,0),7)</f>
        <v>1.8671428571428237</v>
      </c>
      <c r="J536" s="39">
        <f>INDEX(Monthly!$B$2:$K$187,MATCH(D536,Monthly!$B$2:$B$187,0),3)</f>
        <v>1.3799999999999979E-2</v>
      </c>
      <c r="K536" s="39">
        <f>INDEX(Monthly!$B$2:$K$187,MATCH(D536,Monthly!$B$2:$B$187,0),5)</f>
        <v>6.1510000000000105</v>
      </c>
      <c r="L536" s="39">
        <f>INDEX(Monthly!$B$2:$K$187,MATCH(D536,Monthly!$B$2:$B$187,0),7)</f>
        <v>0</v>
      </c>
      <c r="M536" s="39">
        <f>INDEX(Monthly!$B$2:$K$187,MATCH(D536,Monthly!$B$2:$B$187,0),9)</f>
        <v>6.137394503016709E-3</v>
      </c>
      <c r="N536" s="42">
        <f>INDEX(Quaterly!$B$2:$E$63,MATCH(B536,Quaterly!$B$2:$B$63,0),4)</f>
        <v>0.90000000000000036</v>
      </c>
    </row>
    <row r="537" spans="1:14" x14ac:dyDescent="0.3">
      <c r="A537" s="23">
        <v>536</v>
      </c>
      <c r="B537" s="23" t="str">
        <f t="shared" si="24"/>
        <v>Q1-2012</v>
      </c>
      <c r="C537" s="24" t="str">
        <f t="shared" si="25"/>
        <v>Q1</v>
      </c>
      <c r="D537" s="23" t="str">
        <f t="shared" si="26"/>
        <v>1-2012</v>
      </c>
      <c r="E537" s="25">
        <v>40933</v>
      </c>
      <c r="F537" s="31">
        <f>INDEX(GoldPrice!$B$2:$F$4016,MATCH(E537,GoldPrice!$B$2:$B$4016,0),5)</f>
        <v>-611474.57947457954</v>
      </c>
      <c r="G537" s="36">
        <f>INDEX(Daily!$B$2:$H$4016,MATCH(E537,Daily!$B$2:$B$4016,0),3)</f>
        <v>0.39000000000000057</v>
      </c>
      <c r="H537" s="36">
        <f>INDEX(Daily!$B$2:$H$4016,MATCH(E537,Daily!$B$2:$B$4016,0),5)</f>
        <v>40</v>
      </c>
      <c r="I537" s="36">
        <f>INDEX(Daily!$B$2:$H$4016,MATCH(E537,Daily!$B$2:$B$4016,0),7)</f>
        <v>1.2453061224489943</v>
      </c>
      <c r="J537" s="39">
        <f>INDEX(Monthly!$B$2:$K$187,MATCH(D537,Monthly!$B$2:$B$187,0),3)</f>
        <v>1.3799999999999979E-2</v>
      </c>
      <c r="K537" s="39">
        <f>INDEX(Monthly!$B$2:$K$187,MATCH(D537,Monthly!$B$2:$B$187,0),5)</f>
        <v>6.1510000000000105</v>
      </c>
      <c r="L537" s="39">
        <f>INDEX(Monthly!$B$2:$K$187,MATCH(D537,Monthly!$B$2:$B$187,0),7)</f>
        <v>0</v>
      </c>
      <c r="M537" s="39">
        <f>INDEX(Monthly!$B$2:$K$187,MATCH(D537,Monthly!$B$2:$B$187,0),9)</f>
        <v>6.137394503016709E-3</v>
      </c>
      <c r="N537" s="42">
        <f>INDEX(Quaterly!$B$2:$E$63,MATCH(B537,Quaterly!$B$2:$B$63,0),4)</f>
        <v>0.90000000000000036</v>
      </c>
    </row>
    <row r="538" spans="1:14" x14ac:dyDescent="0.3">
      <c r="A538" s="23">
        <v>537</v>
      </c>
      <c r="B538" s="23" t="str">
        <f t="shared" si="24"/>
        <v>Q1-2012</v>
      </c>
      <c r="C538" s="24" t="str">
        <f t="shared" si="25"/>
        <v>Q1</v>
      </c>
      <c r="D538" s="23" t="str">
        <f t="shared" si="26"/>
        <v>1-2012</v>
      </c>
      <c r="E538" s="25">
        <v>40934</v>
      </c>
      <c r="F538" s="31">
        <f>INDEX(GoldPrice!$B$2:$F$4016,MATCH(E538,GoldPrice!$B$2:$B$4016,0),5)</f>
        <v>-417709.31770931929</v>
      </c>
      <c r="G538" s="36">
        <f>INDEX(Daily!$B$2:$H$4016,MATCH(E538,Daily!$B$2:$B$4016,0),3)</f>
        <v>0.53000000000000114</v>
      </c>
      <c r="H538" s="36">
        <f>INDEX(Daily!$B$2:$H$4016,MATCH(E538,Daily!$B$2:$B$4016,0),5)</f>
        <v>0</v>
      </c>
      <c r="I538" s="36">
        <f>INDEX(Daily!$B$2:$H$4016,MATCH(E538,Daily!$B$2:$B$4016,0),7)</f>
        <v>0.91749271137030064</v>
      </c>
      <c r="J538" s="39">
        <f>INDEX(Monthly!$B$2:$K$187,MATCH(D538,Monthly!$B$2:$B$187,0),3)</f>
        <v>1.3799999999999979E-2</v>
      </c>
      <c r="K538" s="39">
        <f>INDEX(Monthly!$B$2:$K$187,MATCH(D538,Monthly!$B$2:$B$187,0),5)</f>
        <v>6.1510000000000105</v>
      </c>
      <c r="L538" s="39">
        <f>INDEX(Monthly!$B$2:$K$187,MATCH(D538,Monthly!$B$2:$B$187,0),7)</f>
        <v>0</v>
      </c>
      <c r="M538" s="39">
        <f>INDEX(Monthly!$B$2:$K$187,MATCH(D538,Monthly!$B$2:$B$187,0),9)</f>
        <v>6.137394503016709E-3</v>
      </c>
      <c r="N538" s="42">
        <f>INDEX(Quaterly!$B$2:$E$63,MATCH(B538,Quaterly!$B$2:$B$63,0),4)</f>
        <v>0.90000000000000036</v>
      </c>
    </row>
    <row r="539" spans="1:14" x14ac:dyDescent="0.3">
      <c r="A539" s="23">
        <v>538</v>
      </c>
      <c r="B539" s="23" t="str">
        <f t="shared" si="24"/>
        <v>Q1-2012</v>
      </c>
      <c r="C539" s="24" t="str">
        <f t="shared" si="25"/>
        <v>Q1</v>
      </c>
      <c r="D539" s="23" t="str">
        <f t="shared" si="26"/>
        <v>1-2012</v>
      </c>
      <c r="E539" s="25">
        <v>40935</v>
      </c>
      <c r="F539" s="31">
        <f>INDEX(GoldPrice!$B$2:$F$4016,MATCH(E539,GoldPrice!$B$2:$B$4016,0),5)</f>
        <v>-86694.386694386601</v>
      </c>
      <c r="G539" s="36">
        <f>INDEX(Daily!$B$2:$H$4016,MATCH(E539,Daily!$B$2:$B$4016,0),3)</f>
        <v>-0.29000000000000625</v>
      </c>
      <c r="H539" s="36">
        <f>INDEX(Daily!$B$2:$H$4016,MATCH(E539,Daily!$B$2:$B$4016,0),5)</f>
        <v>0</v>
      </c>
      <c r="I539" s="36">
        <f>INDEX(Daily!$B$2:$H$4016,MATCH(E539,Daily!$B$2:$B$4016,0),7)</f>
        <v>0.90713452728027733</v>
      </c>
      <c r="J539" s="39">
        <f>INDEX(Monthly!$B$2:$K$187,MATCH(D539,Monthly!$B$2:$B$187,0),3)</f>
        <v>1.3799999999999979E-2</v>
      </c>
      <c r="K539" s="39">
        <f>INDEX(Monthly!$B$2:$K$187,MATCH(D539,Monthly!$B$2:$B$187,0),5)</f>
        <v>6.1510000000000105</v>
      </c>
      <c r="L539" s="39">
        <f>INDEX(Monthly!$B$2:$K$187,MATCH(D539,Monthly!$B$2:$B$187,0),7)</f>
        <v>0</v>
      </c>
      <c r="M539" s="39">
        <f>INDEX(Monthly!$B$2:$K$187,MATCH(D539,Monthly!$B$2:$B$187,0),9)</f>
        <v>6.137394503016709E-3</v>
      </c>
      <c r="N539" s="42">
        <f>INDEX(Quaterly!$B$2:$E$63,MATCH(B539,Quaterly!$B$2:$B$63,0),4)</f>
        <v>0.90000000000000036</v>
      </c>
    </row>
    <row r="540" spans="1:14" x14ac:dyDescent="0.3">
      <c r="A540" s="23">
        <v>539</v>
      </c>
      <c r="B540" s="23" t="str">
        <f t="shared" si="24"/>
        <v>Q1-2012</v>
      </c>
      <c r="C540" s="24" t="str">
        <f t="shared" si="25"/>
        <v>Q1</v>
      </c>
      <c r="D540" s="23" t="str">
        <f t="shared" si="26"/>
        <v>1-2012</v>
      </c>
      <c r="E540" s="25">
        <v>40938</v>
      </c>
      <c r="F540" s="31">
        <f>INDEX(GoldPrice!$B$2:$F$4016,MATCH(E540,GoldPrice!$B$2:$B$4016,0),5)</f>
        <v>-52821.772821772844</v>
      </c>
      <c r="G540" s="36">
        <f>INDEX(Daily!$B$2:$H$4016,MATCH(E540,Daily!$B$2:$B$4016,0),3)</f>
        <v>-0.71999999999999886</v>
      </c>
      <c r="H540" s="36">
        <f>INDEX(Daily!$B$2:$H$4016,MATCH(E540,Daily!$B$2:$B$4016,0),5)</f>
        <v>50</v>
      </c>
      <c r="I540" s="36">
        <f>INDEX(Daily!$B$2:$H$4016,MATCH(E540,Daily!$B$2:$B$4016,0),7)</f>
        <v>18.822923781757595</v>
      </c>
      <c r="J540" s="39">
        <f>INDEX(Monthly!$B$2:$K$187,MATCH(D540,Monthly!$B$2:$B$187,0),3)</f>
        <v>1.3799999999999979E-2</v>
      </c>
      <c r="K540" s="39">
        <f>INDEX(Monthly!$B$2:$K$187,MATCH(D540,Monthly!$B$2:$B$187,0),5)</f>
        <v>6.1510000000000105</v>
      </c>
      <c r="L540" s="39">
        <f>INDEX(Monthly!$B$2:$K$187,MATCH(D540,Monthly!$B$2:$B$187,0),7)</f>
        <v>0</v>
      </c>
      <c r="M540" s="39">
        <f>INDEX(Monthly!$B$2:$K$187,MATCH(D540,Monthly!$B$2:$B$187,0),9)</f>
        <v>6.137394503016709E-3</v>
      </c>
      <c r="N540" s="42">
        <f>INDEX(Quaterly!$B$2:$E$63,MATCH(B540,Quaterly!$B$2:$B$63,0),4)</f>
        <v>0.90000000000000036</v>
      </c>
    </row>
    <row r="541" spans="1:14" x14ac:dyDescent="0.3">
      <c r="A541" s="23">
        <v>540</v>
      </c>
      <c r="B541" s="23" t="str">
        <f t="shared" si="24"/>
        <v>Q1-2012</v>
      </c>
      <c r="C541" s="24" t="str">
        <f t="shared" si="25"/>
        <v>Q1</v>
      </c>
      <c r="D541" s="23" t="str">
        <f t="shared" si="26"/>
        <v>1-2012</v>
      </c>
      <c r="E541" s="25">
        <v>40939</v>
      </c>
      <c r="F541" s="31">
        <f>INDEX(GoldPrice!$B$2:$F$4016,MATCH(E541,GoldPrice!$B$2:$B$4016,0),5)</f>
        <v>1141179.361179363</v>
      </c>
      <c r="G541" s="36">
        <f>INDEX(Daily!$B$2:$H$4016,MATCH(E541,Daily!$B$2:$B$4016,0),3)</f>
        <v>-0.29000000000000625</v>
      </c>
      <c r="H541" s="36">
        <f>INDEX(Daily!$B$2:$H$4016,MATCH(E541,Daily!$B$2:$B$4016,0),5)</f>
        <v>100</v>
      </c>
      <c r="I541" s="36">
        <f>INDEX(Daily!$B$2:$H$4016,MATCH(E541,Daily!$B$2:$B$4016,0),7)</f>
        <v>3.0300000000000296</v>
      </c>
      <c r="J541" s="39">
        <f>INDEX(Monthly!$B$2:$K$187,MATCH(D541,Monthly!$B$2:$B$187,0),3)</f>
        <v>1.3799999999999979E-2</v>
      </c>
      <c r="K541" s="39">
        <f>INDEX(Monthly!$B$2:$K$187,MATCH(D541,Monthly!$B$2:$B$187,0),5)</f>
        <v>6.1510000000000105</v>
      </c>
      <c r="L541" s="39">
        <f>INDEX(Monthly!$B$2:$K$187,MATCH(D541,Monthly!$B$2:$B$187,0),7)</f>
        <v>0</v>
      </c>
      <c r="M541" s="39">
        <f>INDEX(Monthly!$B$2:$K$187,MATCH(D541,Monthly!$B$2:$B$187,0),9)</f>
        <v>6.137394503016709E-3</v>
      </c>
      <c r="N541" s="42">
        <f>INDEX(Quaterly!$B$2:$E$63,MATCH(B541,Quaterly!$B$2:$B$63,0),4)</f>
        <v>0.90000000000000036</v>
      </c>
    </row>
    <row r="542" spans="1:14" x14ac:dyDescent="0.3">
      <c r="A542" s="23">
        <v>541</v>
      </c>
      <c r="B542" s="23" t="str">
        <f t="shared" si="24"/>
        <v>Q1-2012</v>
      </c>
      <c r="C542" s="24" t="str">
        <f t="shared" si="25"/>
        <v>Q1</v>
      </c>
      <c r="D542" s="23" t="str">
        <f t="shared" si="26"/>
        <v>2-2012</v>
      </c>
      <c r="E542" s="25">
        <v>40940</v>
      </c>
      <c r="F542" s="31">
        <f>INDEX(GoldPrice!$B$2:$F$4016,MATCH(E542,GoldPrice!$B$2:$B$4016,0),5)</f>
        <v>-51230.76923077181</v>
      </c>
      <c r="G542" s="36">
        <f>INDEX(Daily!$B$2:$H$4016,MATCH(E542,Daily!$B$2:$B$4016,0),3)</f>
        <v>-0.82999999999999829</v>
      </c>
      <c r="H542" s="36">
        <f>INDEX(Daily!$B$2:$H$4016,MATCH(E542,Daily!$B$2:$B$4016,0),5)</f>
        <v>-20</v>
      </c>
      <c r="I542" s="36">
        <f>INDEX(Daily!$B$2:$H$4016,MATCH(E542,Daily!$B$2:$B$4016,0),7)</f>
        <v>2.6999999999999886</v>
      </c>
      <c r="J542" s="39">
        <f>INDEX(Monthly!$B$2:$K$187,MATCH(D542,Monthly!$B$2:$B$187,0),3)</f>
        <v>-0.37490000000000001</v>
      </c>
      <c r="K542" s="39">
        <f>INDEX(Monthly!$B$2:$K$187,MATCH(D542,Monthly!$B$2:$B$187,0),5)</f>
        <v>62.77800000000002</v>
      </c>
      <c r="L542" s="39">
        <f>INDEX(Monthly!$B$2:$K$187,MATCH(D542,Monthly!$B$2:$B$187,0),7)</f>
        <v>0</v>
      </c>
      <c r="M542" s="39">
        <f>INDEX(Monthly!$B$2:$K$187,MATCH(D542,Monthly!$B$2:$B$187,0),9)</f>
        <v>-1.0570718660086918E-3</v>
      </c>
      <c r="N542" s="42">
        <f>INDEX(Quaterly!$B$2:$E$63,MATCH(B542,Quaterly!$B$2:$B$63,0),4)</f>
        <v>0.90000000000000036</v>
      </c>
    </row>
    <row r="543" spans="1:14" x14ac:dyDescent="0.3">
      <c r="A543" s="23">
        <v>542</v>
      </c>
      <c r="B543" s="23" t="str">
        <f t="shared" si="24"/>
        <v>Q1-2012</v>
      </c>
      <c r="C543" s="24" t="str">
        <f t="shared" si="25"/>
        <v>Q1</v>
      </c>
      <c r="D543" s="23" t="str">
        <f t="shared" si="26"/>
        <v>2-2012</v>
      </c>
      <c r="E543" s="25">
        <v>40941</v>
      </c>
      <c r="F543" s="31">
        <f>INDEX(GoldPrice!$B$2:$F$4016,MATCH(E543,GoldPrice!$B$2:$B$4016,0),5)</f>
        <v>-84006.426006425172</v>
      </c>
      <c r="G543" s="36">
        <f>INDEX(Daily!$B$2:$H$4016,MATCH(E543,Daily!$B$2:$B$4016,0),3)</f>
        <v>-1.269999999999996</v>
      </c>
      <c r="H543" s="36">
        <f>INDEX(Daily!$B$2:$H$4016,MATCH(E543,Daily!$B$2:$B$4016,0),5)</f>
        <v>-30</v>
      </c>
      <c r="I543" s="36">
        <f>INDEX(Daily!$B$2:$H$4016,MATCH(E543,Daily!$B$2:$B$4016,0),7)</f>
        <v>10.939999999999998</v>
      </c>
      <c r="J543" s="39">
        <f>INDEX(Monthly!$B$2:$K$187,MATCH(D543,Monthly!$B$2:$B$187,0),3)</f>
        <v>-0.37490000000000001</v>
      </c>
      <c r="K543" s="39">
        <f>INDEX(Monthly!$B$2:$K$187,MATCH(D543,Monthly!$B$2:$B$187,0),5)</f>
        <v>62.77800000000002</v>
      </c>
      <c r="L543" s="39">
        <f>INDEX(Monthly!$B$2:$K$187,MATCH(D543,Monthly!$B$2:$B$187,0),7)</f>
        <v>0</v>
      </c>
      <c r="M543" s="39">
        <f>INDEX(Monthly!$B$2:$K$187,MATCH(D543,Monthly!$B$2:$B$187,0),9)</f>
        <v>-1.0570718660086918E-3</v>
      </c>
      <c r="N543" s="42">
        <f>INDEX(Quaterly!$B$2:$E$63,MATCH(B543,Quaterly!$B$2:$B$63,0),4)</f>
        <v>0.90000000000000036</v>
      </c>
    </row>
    <row r="544" spans="1:14" x14ac:dyDescent="0.3">
      <c r="A544" s="23">
        <v>543</v>
      </c>
      <c r="B544" s="23" t="str">
        <f t="shared" si="24"/>
        <v>Q1-2012</v>
      </c>
      <c r="C544" s="24" t="str">
        <f t="shared" si="25"/>
        <v>Q1</v>
      </c>
      <c r="D544" s="23" t="str">
        <f t="shared" si="26"/>
        <v>2-2012</v>
      </c>
      <c r="E544" s="25">
        <v>40942</v>
      </c>
      <c r="F544" s="31">
        <f>INDEX(GoldPrice!$B$2:$F$4016,MATCH(E544,GoldPrice!$B$2:$B$4016,0),5)</f>
        <v>269342.27934227884</v>
      </c>
      <c r="G544" s="36">
        <f>INDEX(Daily!$B$2:$H$4016,MATCH(E544,Daily!$B$2:$B$4016,0),3)</f>
        <v>1.4399999999999977</v>
      </c>
      <c r="H544" s="36">
        <f>INDEX(Daily!$B$2:$H$4016,MATCH(E544,Daily!$B$2:$B$4016,0),5)</f>
        <v>0</v>
      </c>
      <c r="I544" s="36">
        <f>INDEX(Daily!$B$2:$H$4016,MATCH(E544,Daily!$B$2:$B$4016,0),7)</f>
        <v>0.12999999999999545</v>
      </c>
      <c r="J544" s="39">
        <f>INDEX(Monthly!$B$2:$K$187,MATCH(D544,Monthly!$B$2:$B$187,0),3)</f>
        <v>-0.37490000000000001</v>
      </c>
      <c r="K544" s="39">
        <f>INDEX(Monthly!$B$2:$K$187,MATCH(D544,Monthly!$B$2:$B$187,0),5)</f>
        <v>62.77800000000002</v>
      </c>
      <c r="L544" s="39">
        <f>INDEX(Monthly!$B$2:$K$187,MATCH(D544,Monthly!$B$2:$B$187,0),7)</f>
        <v>0</v>
      </c>
      <c r="M544" s="39">
        <f>INDEX(Monthly!$B$2:$K$187,MATCH(D544,Monthly!$B$2:$B$187,0),9)</f>
        <v>-1.0570718660086918E-3</v>
      </c>
      <c r="N544" s="42">
        <f>INDEX(Quaterly!$B$2:$E$63,MATCH(B544,Quaterly!$B$2:$B$63,0),4)</f>
        <v>0.90000000000000036</v>
      </c>
    </row>
    <row r="545" spans="1:14" x14ac:dyDescent="0.3">
      <c r="A545" s="23">
        <v>544</v>
      </c>
      <c r="B545" s="23" t="str">
        <f t="shared" si="24"/>
        <v>Q1-2012</v>
      </c>
      <c r="C545" s="24" t="str">
        <f t="shared" si="25"/>
        <v>Q1</v>
      </c>
      <c r="D545" s="23" t="str">
        <f t="shared" si="26"/>
        <v>2-2012</v>
      </c>
      <c r="E545" s="25">
        <v>40945</v>
      </c>
      <c r="F545" s="31">
        <f>INDEX(GoldPrice!$B$2:$F$4016,MATCH(E545,GoldPrice!$B$2:$B$4016,0),5)</f>
        <v>-271769.7977697961</v>
      </c>
      <c r="G545" s="36">
        <f>INDEX(Daily!$B$2:$H$4016,MATCH(E545,Daily!$B$2:$B$4016,0),3)</f>
        <v>-0.90999999999999659</v>
      </c>
      <c r="H545" s="36">
        <f>INDEX(Daily!$B$2:$H$4016,MATCH(E545,Daily!$B$2:$B$4016,0),5)</f>
        <v>-30</v>
      </c>
      <c r="I545" s="36">
        <f>INDEX(Daily!$B$2:$H$4016,MATCH(E545,Daily!$B$2:$B$4016,0),7)</f>
        <v>-2.0099999999999909</v>
      </c>
      <c r="J545" s="39">
        <f>INDEX(Monthly!$B$2:$K$187,MATCH(D545,Monthly!$B$2:$B$187,0),3)</f>
        <v>-0.37490000000000001</v>
      </c>
      <c r="K545" s="39">
        <f>INDEX(Monthly!$B$2:$K$187,MATCH(D545,Monthly!$B$2:$B$187,0),5)</f>
        <v>62.77800000000002</v>
      </c>
      <c r="L545" s="39">
        <f>INDEX(Monthly!$B$2:$K$187,MATCH(D545,Monthly!$B$2:$B$187,0),7)</f>
        <v>0</v>
      </c>
      <c r="M545" s="39">
        <f>INDEX(Monthly!$B$2:$K$187,MATCH(D545,Monthly!$B$2:$B$187,0),9)</f>
        <v>-1.0570718660086918E-3</v>
      </c>
      <c r="N545" s="42">
        <f>INDEX(Quaterly!$B$2:$E$63,MATCH(B545,Quaterly!$B$2:$B$63,0),4)</f>
        <v>0.90000000000000036</v>
      </c>
    </row>
    <row r="546" spans="1:14" x14ac:dyDescent="0.3">
      <c r="A546" s="23">
        <v>545</v>
      </c>
      <c r="B546" s="23" t="str">
        <f t="shared" si="24"/>
        <v>Q1-2012</v>
      </c>
      <c r="C546" s="24" t="str">
        <f t="shared" si="25"/>
        <v>Q1</v>
      </c>
      <c r="D546" s="23" t="str">
        <f t="shared" si="26"/>
        <v>2-2012</v>
      </c>
      <c r="E546" s="25">
        <v>40946</v>
      </c>
      <c r="F546" s="31">
        <f>INDEX(GoldPrice!$B$2:$F$4016,MATCH(E546,GoldPrice!$B$2:$B$4016,0),5)</f>
        <v>-296841.05084105209</v>
      </c>
      <c r="G546" s="36">
        <f>INDEX(Daily!$B$2:$H$4016,MATCH(E546,Daily!$B$2:$B$4016,0),3)</f>
        <v>1.6599999999999966</v>
      </c>
      <c r="H546" s="36">
        <f>INDEX(Daily!$B$2:$H$4016,MATCH(E546,Daily!$B$2:$B$4016,0),5)</f>
        <v>-20</v>
      </c>
      <c r="I546" s="36">
        <f>INDEX(Daily!$B$2:$H$4016,MATCH(E546,Daily!$B$2:$B$4016,0),7)</f>
        <v>1.3499999999999659</v>
      </c>
      <c r="J546" s="39">
        <f>INDEX(Monthly!$B$2:$K$187,MATCH(D546,Monthly!$B$2:$B$187,0),3)</f>
        <v>-0.37490000000000001</v>
      </c>
      <c r="K546" s="39">
        <f>INDEX(Monthly!$B$2:$K$187,MATCH(D546,Monthly!$B$2:$B$187,0),5)</f>
        <v>62.77800000000002</v>
      </c>
      <c r="L546" s="39">
        <f>INDEX(Monthly!$B$2:$K$187,MATCH(D546,Monthly!$B$2:$B$187,0),7)</f>
        <v>0</v>
      </c>
      <c r="M546" s="39">
        <f>INDEX(Monthly!$B$2:$K$187,MATCH(D546,Monthly!$B$2:$B$187,0),9)</f>
        <v>-1.0570718660086918E-3</v>
      </c>
      <c r="N546" s="42">
        <f>INDEX(Quaterly!$B$2:$E$63,MATCH(B546,Quaterly!$B$2:$B$63,0),4)</f>
        <v>0.90000000000000036</v>
      </c>
    </row>
    <row r="547" spans="1:14" x14ac:dyDescent="0.3">
      <c r="A547" s="23">
        <v>546</v>
      </c>
      <c r="B547" s="23" t="str">
        <f t="shared" si="24"/>
        <v>Q1-2012</v>
      </c>
      <c r="C547" s="24" t="str">
        <f t="shared" si="25"/>
        <v>Q1</v>
      </c>
      <c r="D547" s="23" t="str">
        <f t="shared" si="26"/>
        <v>2-2012</v>
      </c>
      <c r="E547" s="25">
        <v>40947</v>
      </c>
      <c r="F547" s="31">
        <f>INDEX(GoldPrice!$B$2:$F$4016,MATCH(E547,GoldPrice!$B$2:$B$4016,0),5)</f>
        <v>420187.11018710956</v>
      </c>
      <c r="G547" s="36">
        <f>INDEX(Daily!$B$2:$H$4016,MATCH(E547,Daily!$B$2:$B$4016,0),3)</f>
        <v>0.25</v>
      </c>
      <c r="H547" s="36">
        <f>INDEX(Daily!$B$2:$H$4016,MATCH(E547,Daily!$B$2:$B$4016,0),5)</f>
        <v>0</v>
      </c>
      <c r="I547" s="36">
        <f>INDEX(Daily!$B$2:$H$4016,MATCH(E547,Daily!$B$2:$B$4016,0),7)</f>
        <v>8.4499999999999886</v>
      </c>
      <c r="J547" s="39">
        <f>INDEX(Monthly!$B$2:$K$187,MATCH(D547,Monthly!$B$2:$B$187,0),3)</f>
        <v>-0.37490000000000001</v>
      </c>
      <c r="K547" s="39">
        <f>INDEX(Monthly!$B$2:$K$187,MATCH(D547,Monthly!$B$2:$B$187,0),5)</f>
        <v>62.77800000000002</v>
      </c>
      <c r="L547" s="39">
        <f>INDEX(Monthly!$B$2:$K$187,MATCH(D547,Monthly!$B$2:$B$187,0),7)</f>
        <v>0</v>
      </c>
      <c r="M547" s="39">
        <f>INDEX(Monthly!$B$2:$K$187,MATCH(D547,Monthly!$B$2:$B$187,0),9)</f>
        <v>-1.0570718660086918E-3</v>
      </c>
      <c r="N547" s="42">
        <f>INDEX(Quaterly!$B$2:$E$63,MATCH(B547,Quaterly!$B$2:$B$63,0),4)</f>
        <v>0.90000000000000036</v>
      </c>
    </row>
    <row r="548" spans="1:14" x14ac:dyDescent="0.3">
      <c r="A548" s="23">
        <v>547</v>
      </c>
      <c r="B548" s="23" t="str">
        <f t="shared" si="24"/>
        <v>Q1-2012</v>
      </c>
      <c r="C548" s="24" t="str">
        <f t="shared" si="25"/>
        <v>Q1</v>
      </c>
      <c r="D548" s="23" t="str">
        <f t="shared" si="26"/>
        <v>2-2012</v>
      </c>
      <c r="E548" s="25">
        <v>40948</v>
      </c>
      <c r="F548" s="31">
        <f>INDEX(GoldPrice!$B$2:$F$4016,MATCH(E548,GoldPrice!$B$2:$B$4016,0),5)</f>
        <v>-283823.47382347286</v>
      </c>
      <c r="G548" s="36">
        <f>INDEX(Daily!$B$2:$H$4016,MATCH(E548,Daily!$B$2:$B$4016,0),3)</f>
        <v>1.0799999999999983</v>
      </c>
      <c r="H548" s="36">
        <f>INDEX(Daily!$B$2:$H$4016,MATCH(E548,Daily!$B$2:$B$4016,0),5)</f>
        <v>-30</v>
      </c>
      <c r="I548" s="36">
        <f>INDEX(Daily!$B$2:$H$4016,MATCH(E548,Daily!$B$2:$B$4016,0),7)</f>
        <v>1.8600000000000136</v>
      </c>
      <c r="J548" s="39">
        <f>INDEX(Monthly!$B$2:$K$187,MATCH(D548,Monthly!$B$2:$B$187,0),3)</f>
        <v>-0.37490000000000001</v>
      </c>
      <c r="K548" s="39">
        <f>INDEX(Monthly!$B$2:$K$187,MATCH(D548,Monthly!$B$2:$B$187,0),5)</f>
        <v>62.77800000000002</v>
      </c>
      <c r="L548" s="39">
        <f>INDEX(Monthly!$B$2:$K$187,MATCH(D548,Monthly!$B$2:$B$187,0),7)</f>
        <v>0</v>
      </c>
      <c r="M548" s="39">
        <f>INDEX(Monthly!$B$2:$K$187,MATCH(D548,Monthly!$B$2:$B$187,0),9)</f>
        <v>-1.0570718660086918E-3</v>
      </c>
      <c r="N548" s="42">
        <f>INDEX(Quaterly!$B$2:$E$63,MATCH(B548,Quaterly!$B$2:$B$63,0),4)</f>
        <v>0.90000000000000036</v>
      </c>
    </row>
    <row r="549" spans="1:14" x14ac:dyDescent="0.3">
      <c r="A549" s="23">
        <v>548</v>
      </c>
      <c r="B549" s="23" t="str">
        <f t="shared" si="24"/>
        <v>Q1-2012</v>
      </c>
      <c r="C549" s="24" t="str">
        <f t="shared" si="25"/>
        <v>Q1</v>
      </c>
      <c r="D549" s="23" t="str">
        <f t="shared" si="26"/>
        <v>2-2012</v>
      </c>
      <c r="E549" s="25">
        <v>40949</v>
      </c>
      <c r="F549" s="31">
        <f>INDEX(GoldPrice!$B$2:$F$4016,MATCH(E549,GoldPrice!$B$2:$B$4016,0),5)</f>
        <v>117710.45171045139</v>
      </c>
      <c r="G549" s="36">
        <f>INDEX(Daily!$B$2:$H$4016,MATCH(E549,Daily!$B$2:$B$4016,0),3)</f>
        <v>-1.1999999999999886</v>
      </c>
      <c r="H549" s="36">
        <f>INDEX(Daily!$B$2:$H$4016,MATCH(E549,Daily!$B$2:$B$4016,0),5)</f>
        <v>0</v>
      </c>
      <c r="I549" s="36">
        <f>INDEX(Daily!$B$2:$H$4016,MATCH(E549,Daily!$B$2:$B$4016,0),7)</f>
        <v>-6.3700000000000045</v>
      </c>
      <c r="J549" s="39">
        <f>INDEX(Monthly!$B$2:$K$187,MATCH(D549,Monthly!$B$2:$B$187,0),3)</f>
        <v>-0.37490000000000001</v>
      </c>
      <c r="K549" s="39">
        <f>INDEX(Monthly!$B$2:$K$187,MATCH(D549,Monthly!$B$2:$B$187,0),5)</f>
        <v>62.77800000000002</v>
      </c>
      <c r="L549" s="39">
        <f>INDEX(Monthly!$B$2:$K$187,MATCH(D549,Monthly!$B$2:$B$187,0),7)</f>
        <v>0</v>
      </c>
      <c r="M549" s="39">
        <f>INDEX(Monthly!$B$2:$K$187,MATCH(D549,Monthly!$B$2:$B$187,0),9)</f>
        <v>-1.0570718660086918E-3</v>
      </c>
      <c r="N549" s="42">
        <f>INDEX(Quaterly!$B$2:$E$63,MATCH(B549,Quaterly!$B$2:$B$63,0),4)</f>
        <v>0.90000000000000036</v>
      </c>
    </row>
    <row r="550" spans="1:14" x14ac:dyDescent="0.3">
      <c r="A550" s="23">
        <v>549</v>
      </c>
      <c r="B550" s="23" t="str">
        <f t="shared" si="24"/>
        <v>Q1-2012</v>
      </c>
      <c r="C550" s="24" t="str">
        <f t="shared" si="25"/>
        <v>Q1</v>
      </c>
      <c r="D550" s="23" t="str">
        <f t="shared" si="26"/>
        <v>2-2012</v>
      </c>
      <c r="E550" s="25">
        <v>40952</v>
      </c>
      <c r="F550" s="31">
        <f>INDEX(GoldPrice!$B$2:$F$4016,MATCH(E550,GoldPrice!$B$2:$B$4016,0),5)</f>
        <v>126836.89283689484</v>
      </c>
      <c r="G550" s="36">
        <f>INDEX(Daily!$B$2:$H$4016,MATCH(E550,Daily!$B$2:$B$4016,0),3)</f>
        <v>1.7099999999999937</v>
      </c>
      <c r="H550" s="36">
        <f>INDEX(Daily!$B$2:$H$4016,MATCH(E550,Daily!$B$2:$B$4016,0),5)</f>
        <v>-40</v>
      </c>
      <c r="I550" s="36">
        <f>INDEX(Daily!$B$2:$H$4016,MATCH(E550,Daily!$B$2:$B$4016,0),7)</f>
        <v>-9.4799999999999613</v>
      </c>
      <c r="J550" s="39">
        <f>INDEX(Monthly!$B$2:$K$187,MATCH(D550,Monthly!$B$2:$B$187,0),3)</f>
        <v>-0.37490000000000001</v>
      </c>
      <c r="K550" s="39">
        <f>INDEX(Monthly!$B$2:$K$187,MATCH(D550,Monthly!$B$2:$B$187,0),5)</f>
        <v>62.77800000000002</v>
      </c>
      <c r="L550" s="39">
        <f>INDEX(Monthly!$B$2:$K$187,MATCH(D550,Monthly!$B$2:$B$187,0),7)</f>
        <v>0</v>
      </c>
      <c r="M550" s="39">
        <f>INDEX(Monthly!$B$2:$K$187,MATCH(D550,Monthly!$B$2:$B$187,0),9)</f>
        <v>-1.0570718660086918E-3</v>
      </c>
      <c r="N550" s="42">
        <f>INDEX(Quaterly!$B$2:$E$63,MATCH(B550,Quaterly!$B$2:$B$63,0),4)</f>
        <v>0.90000000000000036</v>
      </c>
    </row>
    <row r="551" spans="1:14" x14ac:dyDescent="0.3">
      <c r="A551" s="23">
        <v>550</v>
      </c>
      <c r="B551" s="23" t="str">
        <f t="shared" si="24"/>
        <v>Q1-2012</v>
      </c>
      <c r="C551" s="24" t="str">
        <f t="shared" si="25"/>
        <v>Q1</v>
      </c>
      <c r="D551" s="23" t="str">
        <f t="shared" si="26"/>
        <v>2-2012</v>
      </c>
      <c r="E551" s="25">
        <v>40953</v>
      </c>
      <c r="F551" s="31">
        <f>INDEX(GoldPrice!$B$2:$F$4016,MATCH(E551,GoldPrice!$B$2:$B$4016,0),5)</f>
        <v>-21164.997164998204</v>
      </c>
      <c r="G551" s="36">
        <f>INDEX(Daily!$B$2:$H$4016,MATCH(E551,Daily!$B$2:$B$4016,0),3)</f>
        <v>0.42999999999999261</v>
      </c>
      <c r="H551" s="36">
        <f>INDEX(Daily!$B$2:$H$4016,MATCH(E551,Daily!$B$2:$B$4016,0),5)</f>
        <v>10</v>
      </c>
      <c r="I551" s="36">
        <f>INDEX(Daily!$B$2:$H$4016,MATCH(E551,Daily!$B$2:$B$4016,0),7)</f>
        <v>4.7199999999999704</v>
      </c>
      <c r="J551" s="39">
        <f>INDEX(Monthly!$B$2:$K$187,MATCH(D551,Monthly!$B$2:$B$187,0),3)</f>
        <v>-0.37490000000000001</v>
      </c>
      <c r="K551" s="39">
        <f>INDEX(Monthly!$B$2:$K$187,MATCH(D551,Monthly!$B$2:$B$187,0),5)</f>
        <v>62.77800000000002</v>
      </c>
      <c r="L551" s="39">
        <f>INDEX(Monthly!$B$2:$K$187,MATCH(D551,Monthly!$B$2:$B$187,0),7)</f>
        <v>0</v>
      </c>
      <c r="M551" s="39">
        <f>INDEX(Monthly!$B$2:$K$187,MATCH(D551,Monthly!$B$2:$B$187,0),9)</f>
        <v>-1.0570718660086918E-3</v>
      </c>
      <c r="N551" s="42">
        <f>INDEX(Quaterly!$B$2:$E$63,MATCH(B551,Quaterly!$B$2:$B$63,0),4)</f>
        <v>0.90000000000000036</v>
      </c>
    </row>
    <row r="552" spans="1:14" x14ac:dyDescent="0.3">
      <c r="A552" s="23">
        <v>551</v>
      </c>
      <c r="B552" s="23" t="str">
        <f t="shared" si="24"/>
        <v>Q1-2012</v>
      </c>
      <c r="C552" s="24" t="str">
        <f t="shared" si="25"/>
        <v>Q1</v>
      </c>
      <c r="D552" s="23" t="str">
        <f t="shared" si="26"/>
        <v>2-2012</v>
      </c>
      <c r="E552" s="25">
        <v>40954</v>
      </c>
      <c r="F552" s="31">
        <f>INDEX(GoldPrice!$B$2:$F$4016,MATCH(E552,GoldPrice!$B$2:$B$4016,0),5)</f>
        <v>-37750.897750899196</v>
      </c>
      <c r="G552" s="36">
        <f>INDEX(Daily!$B$2:$H$4016,MATCH(E552,Daily!$B$2:$B$4016,0),3)</f>
        <v>1</v>
      </c>
      <c r="H552" s="36">
        <f>INDEX(Daily!$B$2:$H$4016,MATCH(E552,Daily!$B$2:$B$4016,0),5)</f>
        <v>-20</v>
      </c>
      <c r="I552" s="36">
        <f>INDEX(Daily!$B$2:$H$4016,MATCH(E552,Daily!$B$2:$B$4016,0),7)</f>
        <v>-2.8499999999999659</v>
      </c>
      <c r="J552" s="39">
        <f>INDEX(Monthly!$B$2:$K$187,MATCH(D552,Monthly!$B$2:$B$187,0),3)</f>
        <v>-0.37490000000000001</v>
      </c>
      <c r="K552" s="39">
        <f>INDEX(Monthly!$B$2:$K$187,MATCH(D552,Monthly!$B$2:$B$187,0),5)</f>
        <v>62.77800000000002</v>
      </c>
      <c r="L552" s="39">
        <f>INDEX(Monthly!$B$2:$K$187,MATCH(D552,Monthly!$B$2:$B$187,0),7)</f>
        <v>0</v>
      </c>
      <c r="M552" s="39">
        <f>INDEX(Monthly!$B$2:$K$187,MATCH(D552,Monthly!$B$2:$B$187,0),9)</f>
        <v>-1.0570718660086918E-3</v>
      </c>
      <c r="N552" s="42">
        <f>INDEX(Quaterly!$B$2:$E$63,MATCH(B552,Quaterly!$B$2:$B$63,0),4)</f>
        <v>0.90000000000000036</v>
      </c>
    </row>
    <row r="553" spans="1:14" x14ac:dyDescent="0.3">
      <c r="A553" s="23">
        <v>552</v>
      </c>
      <c r="B553" s="23" t="str">
        <f t="shared" si="24"/>
        <v>Q1-2012</v>
      </c>
      <c r="C553" s="24" t="str">
        <f t="shared" si="25"/>
        <v>Q1</v>
      </c>
      <c r="D553" s="23" t="str">
        <f t="shared" si="26"/>
        <v>2-2012</v>
      </c>
      <c r="E553" s="25">
        <v>40955</v>
      </c>
      <c r="F553" s="31">
        <f>INDEX(GoldPrice!$B$2:$F$4016,MATCH(E553,GoldPrice!$B$2:$B$4016,0),5)</f>
        <v>-62596.862596862018</v>
      </c>
      <c r="G553" s="36">
        <f>INDEX(Daily!$B$2:$H$4016,MATCH(E553,Daily!$B$2:$B$4016,0),3)</f>
        <v>0.51000000000000512</v>
      </c>
      <c r="H553" s="36">
        <f>INDEX(Daily!$B$2:$H$4016,MATCH(E553,Daily!$B$2:$B$4016,0),5)</f>
        <v>-50</v>
      </c>
      <c r="I553" s="36">
        <f>INDEX(Daily!$B$2:$H$4016,MATCH(E553,Daily!$B$2:$B$4016,0),7)</f>
        <v>-0.90000000000003411</v>
      </c>
      <c r="J553" s="39">
        <f>INDEX(Monthly!$B$2:$K$187,MATCH(D553,Monthly!$B$2:$B$187,0),3)</f>
        <v>-0.37490000000000001</v>
      </c>
      <c r="K553" s="39">
        <f>INDEX(Monthly!$B$2:$K$187,MATCH(D553,Monthly!$B$2:$B$187,0),5)</f>
        <v>62.77800000000002</v>
      </c>
      <c r="L553" s="39">
        <f>INDEX(Monthly!$B$2:$K$187,MATCH(D553,Monthly!$B$2:$B$187,0),7)</f>
        <v>0</v>
      </c>
      <c r="M553" s="39">
        <f>INDEX(Monthly!$B$2:$K$187,MATCH(D553,Monthly!$B$2:$B$187,0),9)</f>
        <v>-1.0570718660086918E-3</v>
      </c>
      <c r="N553" s="42">
        <f>INDEX(Quaterly!$B$2:$E$63,MATCH(B553,Quaterly!$B$2:$B$63,0),4)</f>
        <v>0.90000000000000036</v>
      </c>
    </row>
    <row r="554" spans="1:14" x14ac:dyDescent="0.3">
      <c r="A554" s="23">
        <v>553</v>
      </c>
      <c r="B554" s="23" t="str">
        <f t="shared" si="24"/>
        <v>Q1-2012</v>
      </c>
      <c r="C554" s="24" t="str">
        <f t="shared" si="25"/>
        <v>Q1</v>
      </c>
      <c r="D554" s="23" t="str">
        <f t="shared" si="26"/>
        <v>2-2012</v>
      </c>
      <c r="E554" s="25">
        <v>40956</v>
      </c>
      <c r="F554" s="31">
        <f>INDEX(GoldPrice!$B$2:$F$4016,MATCH(E554,GoldPrice!$B$2:$B$4016,0),5)</f>
        <v>53965.979965981096</v>
      </c>
      <c r="G554" s="36">
        <f>INDEX(Daily!$B$2:$H$4016,MATCH(E554,Daily!$B$2:$B$4016,0),3)</f>
        <v>0.93999999999999773</v>
      </c>
      <c r="H554" s="36">
        <f>INDEX(Daily!$B$2:$H$4016,MATCH(E554,Daily!$B$2:$B$4016,0),5)</f>
        <v>40</v>
      </c>
      <c r="I554" s="36">
        <f>INDEX(Daily!$B$2:$H$4016,MATCH(E554,Daily!$B$2:$B$4016,0),7)</f>
        <v>6.7900000000000205</v>
      </c>
      <c r="J554" s="39">
        <f>INDEX(Monthly!$B$2:$K$187,MATCH(D554,Monthly!$B$2:$B$187,0),3)</f>
        <v>-0.37490000000000001</v>
      </c>
      <c r="K554" s="39">
        <f>INDEX(Monthly!$B$2:$K$187,MATCH(D554,Monthly!$B$2:$B$187,0),5)</f>
        <v>62.77800000000002</v>
      </c>
      <c r="L554" s="39">
        <f>INDEX(Monthly!$B$2:$K$187,MATCH(D554,Monthly!$B$2:$B$187,0),7)</f>
        <v>0</v>
      </c>
      <c r="M554" s="39">
        <f>INDEX(Monthly!$B$2:$K$187,MATCH(D554,Monthly!$B$2:$B$187,0),9)</f>
        <v>-1.0570718660086918E-3</v>
      </c>
      <c r="N554" s="42">
        <f>INDEX(Quaterly!$B$2:$E$63,MATCH(B554,Quaterly!$B$2:$B$63,0),4)</f>
        <v>0.90000000000000036</v>
      </c>
    </row>
    <row r="555" spans="1:14" x14ac:dyDescent="0.3">
      <c r="A555" s="23">
        <v>554</v>
      </c>
      <c r="B555" s="23" t="str">
        <f t="shared" si="24"/>
        <v>Q1-2012</v>
      </c>
      <c r="C555" s="24" t="str">
        <f t="shared" si="25"/>
        <v>Q1</v>
      </c>
      <c r="D555" s="23" t="str">
        <f t="shared" si="26"/>
        <v>2-2012</v>
      </c>
      <c r="E555" s="25">
        <v>40959</v>
      </c>
      <c r="F555" s="31">
        <f>INDEX(GoldPrice!$B$2:$F$4016,MATCH(E555,GoldPrice!$B$2:$B$4016,0),5)</f>
        <v>-42528.174528174102</v>
      </c>
      <c r="G555" s="36">
        <f>INDEX(Daily!$B$2:$H$4016,MATCH(E555,Daily!$B$2:$B$4016,0),3)</f>
        <v>-2.2428571428571473</v>
      </c>
      <c r="H555" s="36">
        <f>INDEX(Daily!$B$2:$H$4016,MATCH(E555,Daily!$B$2:$B$4016,0),5)</f>
        <v>-10</v>
      </c>
      <c r="I555" s="36">
        <f>INDEX(Daily!$B$2:$H$4016,MATCH(E555,Daily!$B$2:$B$4016,0),7)</f>
        <v>10.680000000000007</v>
      </c>
      <c r="J555" s="39">
        <f>INDEX(Monthly!$B$2:$K$187,MATCH(D555,Monthly!$B$2:$B$187,0),3)</f>
        <v>-0.37490000000000001</v>
      </c>
      <c r="K555" s="39">
        <f>INDEX(Monthly!$B$2:$K$187,MATCH(D555,Monthly!$B$2:$B$187,0),5)</f>
        <v>62.77800000000002</v>
      </c>
      <c r="L555" s="39">
        <f>INDEX(Monthly!$B$2:$K$187,MATCH(D555,Monthly!$B$2:$B$187,0),7)</f>
        <v>0</v>
      </c>
      <c r="M555" s="39">
        <f>INDEX(Monthly!$B$2:$K$187,MATCH(D555,Monthly!$B$2:$B$187,0),9)</f>
        <v>-1.0570718660086918E-3</v>
      </c>
      <c r="N555" s="42">
        <f>INDEX(Quaterly!$B$2:$E$63,MATCH(B555,Quaterly!$B$2:$B$63,0),4)</f>
        <v>0.90000000000000036</v>
      </c>
    </row>
    <row r="556" spans="1:14" x14ac:dyDescent="0.3">
      <c r="A556" s="23">
        <v>555</v>
      </c>
      <c r="B556" s="23" t="str">
        <f t="shared" si="24"/>
        <v>Q1-2012</v>
      </c>
      <c r="C556" s="24" t="str">
        <f t="shared" si="25"/>
        <v>Q1</v>
      </c>
      <c r="D556" s="23" t="str">
        <f t="shared" si="26"/>
        <v>2-2012</v>
      </c>
      <c r="E556" s="25">
        <v>40960</v>
      </c>
      <c r="F556" s="31">
        <f>INDEX(GoldPrice!$B$2:$F$4016,MATCH(E556,GoldPrice!$B$2:$B$4016,0),5)</f>
        <v>-420347.2743472755</v>
      </c>
      <c r="G556" s="36">
        <f>INDEX(Daily!$B$2:$H$4016,MATCH(E556,Daily!$B$2:$B$4016,0),3)</f>
        <v>4.8528571428571468</v>
      </c>
      <c r="H556" s="36">
        <f>INDEX(Daily!$B$2:$H$4016,MATCH(E556,Daily!$B$2:$B$4016,0),5)</f>
        <v>10</v>
      </c>
      <c r="I556" s="36">
        <f>INDEX(Daily!$B$2:$H$4016,MATCH(E556,Daily!$B$2:$B$4016,0),7)</f>
        <v>-3.0699999999999932</v>
      </c>
      <c r="J556" s="39">
        <f>INDEX(Monthly!$B$2:$K$187,MATCH(D556,Monthly!$B$2:$B$187,0),3)</f>
        <v>-0.37490000000000001</v>
      </c>
      <c r="K556" s="39">
        <f>INDEX(Monthly!$B$2:$K$187,MATCH(D556,Monthly!$B$2:$B$187,0),5)</f>
        <v>62.77800000000002</v>
      </c>
      <c r="L556" s="39">
        <f>INDEX(Monthly!$B$2:$K$187,MATCH(D556,Monthly!$B$2:$B$187,0),7)</f>
        <v>0</v>
      </c>
      <c r="M556" s="39">
        <f>INDEX(Monthly!$B$2:$K$187,MATCH(D556,Monthly!$B$2:$B$187,0),9)</f>
        <v>-1.0570718660086918E-3</v>
      </c>
      <c r="N556" s="42">
        <f>INDEX(Quaterly!$B$2:$E$63,MATCH(B556,Quaterly!$B$2:$B$63,0),4)</f>
        <v>0.90000000000000036</v>
      </c>
    </row>
    <row r="557" spans="1:14" x14ac:dyDescent="0.3">
      <c r="A557" s="23">
        <v>556</v>
      </c>
      <c r="B557" s="23" t="str">
        <f t="shared" si="24"/>
        <v>Q1-2012</v>
      </c>
      <c r="C557" s="24" t="str">
        <f t="shared" si="25"/>
        <v>Q1</v>
      </c>
      <c r="D557" s="23" t="str">
        <f t="shared" si="26"/>
        <v>2-2012</v>
      </c>
      <c r="E557" s="25">
        <v>40961</v>
      </c>
      <c r="F557" s="31">
        <f>INDEX(GoldPrice!$B$2:$F$4016,MATCH(E557,GoldPrice!$B$2:$B$4016,0),5)</f>
        <v>-52947.646947648376</v>
      </c>
      <c r="G557" s="36">
        <f>INDEX(Daily!$B$2:$H$4016,MATCH(E557,Daily!$B$2:$B$4016,0),3)</f>
        <v>0.10999999999999943</v>
      </c>
      <c r="H557" s="36">
        <f>INDEX(Daily!$B$2:$H$4016,MATCH(E557,Daily!$B$2:$B$4016,0),5)</f>
        <v>0</v>
      </c>
      <c r="I557" s="36">
        <f>INDEX(Daily!$B$2:$H$4016,MATCH(E557,Daily!$B$2:$B$4016,0),7)</f>
        <v>7.5</v>
      </c>
      <c r="J557" s="39">
        <f>INDEX(Monthly!$B$2:$K$187,MATCH(D557,Monthly!$B$2:$B$187,0),3)</f>
        <v>-0.37490000000000001</v>
      </c>
      <c r="K557" s="39">
        <f>INDEX(Monthly!$B$2:$K$187,MATCH(D557,Monthly!$B$2:$B$187,0),5)</f>
        <v>62.77800000000002</v>
      </c>
      <c r="L557" s="39">
        <f>INDEX(Monthly!$B$2:$K$187,MATCH(D557,Monthly!$B$2:$B$187,0),7)</f>
        <v>0</v>
      </c>
      <c r="M557" s="39">
        <f>INDEX(Monthly!$B$2:$K$187,MATCH(D557,Monthly!$B$2:$B$187,0),9)</f>
        <v>-1.0570718660086918E-3</v>
      </c>
      <c r="N557" s="42">
        <f>INDEX(Quaterly!$B$2:$E$63,MATCH(B557,Quaterly!$B$2:$B$63,0),4)</f>
        <v>0.90000000000000036</v>
      </c>
    </row>
    <row r="558" spans="1:14" x14ac:dyDescent="0.3">
      <c r="A558" s="23">
        <v>557</v>
      </c>
      <c r="B558" s="23" t="str">
        <f t="shared" si="24"/>
        <v>Q1-2012</v>
      </c>
      <c r="C558" s="24" t="str">
        <f t="shared" si="25"/>
        <v>Q1</v>
      </c>
      <c r="D558" s="23" t="str">
        <f t="shared" si="26"/>
        <v>2-2012</v>
      </c>
      <c r="E558" s="25">
        <v>40962</v>
      </c>
      <c r="F558" s="31">
        <f>INDEX(GoldPrice!$B$2:$F$4016,MATCH(E558,GoldPrice!$B$2:$B$4016,0),5)</f>
        <v>69563.031563032418</v>
      </c>
      <c r="G558" s="36">
        <f>INDEX(Daily!$B$2:$H$4016,MATCH(E558,Daily!$B$2:$B$4016,0),3)</f>
        <v>1.4500000000000028</v>
      </c>
      <c r="H558" s="36">
        <f>INDEX(Daily!$B$2:$H$4016,MATCH(E558,Daily!$B$2:$B$4016,0),5)</f>
        <v>-40</v>
      </c>
      <c r="I558" s="36">
        <f>INDEX(Daily!$B$2:$H$4016,MATCH(E558,Daily!$B$2:$B$4016,0),7)</f>
        <v>5.4799999999999613</v>
      </c>
      <c r="J558" s="39">
        <f>INDEX(Monthly!$B$2:$K$187,MATCH(D558,Monthly!$B$2:$B$187,0),3)</f>
        <v>-0.37490000000000001</v>
      </c>
      <c r="K558" s="39">
        <f>INDEX(Monthly!$B$2:$K$187,MATCH(D558,Monthly!$B$2:$B$187,0),5)</f>
        <v>62.77800000000002</v>
      </c>
      <c r="L558" s="39">
        <f>INDEX(Monthly!$B$2:$K$187,MATCH(D558,Monthly!$B$2:$B$187,0),7)</f>
        <v>0</v>
      </c>
      <c r="M558" s="39">
        <f>INDEX(Monthly!$B$2:$K$187,MATCH(D558,Monthly!$B$2:$B$187,0),9)</f>
        <v>-1.0570718660086918E-3</v>
      </c>
      <c r="N558" s="42">
        <f>INDEX(Quaterly!$B$2:$E$63,MATCH(B558,Quaterly!$B$2:$B$63,0),4)</f>
        <v>0.90000000000000036</v>
      </c>
    </row>
    <row r="559" spans="1:14" x14ac:dyDescent="0.3">
      <c r="A559" s="23">
        <v>558</v>
      </c>
      <c r="B559" s="23" t="str">
        <f t="shared" si="24"/>
        <v>Q1-2012</v>
      </c>
      <c r="C559" s="24" t="str">
        <f t="shared" si="25"/>
        <v>Q1</v>
      </c>
      <c r="D559" s="23" t="str">
        <f t="shared" si="26"/>
        <v>2-2012</v>
      </c>
      <c r="E559" s="25">
        <v>40963</v>
      </c>
      <c r="F559" s="31">
        <f>INDEX(GoldPrice!$B$2:$F$4016,MATCH(E559,GoldPrice!$B$2:$B$4016,0),5)</f>
        <v>140201.85220185295</v>
      </c>
      <c r="G559" s="36">
        <f>INDEX(Daily!$B$2:$H$4016,MATCH(E559,Daily!$B$2:$B$4016,0),3)</f>
        <v>1.9500000000000028</v>
      </c>
      <c r="H559" s="36">
        <f>INDEX(Daily!$B$2:$H$4016,MATCH(E559,Daily!$B$2:$B$4016,0),5)</f>
        <v>40</v>
      </c>
      <c r="I559" s="36">
        <f>INDEX(Daily!$B$2:$H$4016,MATCH(E559,Daily!$B$2:$B$4016,0),7)</f>
        <v>-0.45999999999997954</v>
      </c>
      <c r="J559" s="39">
        <f>INDEX(Monthly!$B$2:$K$187,MATCH(D559,Monthly!$B$2:$B$187,0),3)</f>
        <v>-0.37490000000000001</v>
      </c>
      <c r="K559" s="39">
        <f>INDEX(Monthly!$B$2:$K$187,MATCH(D559,Monthly!$B$2:$B$187,0),5)</f>
        <v>62.77800000000002</v>
      </c>
      <c r="L559" s="39">
        <f>INDEX(Monthly!$B$2:$K$187,MATCH(D559,Monthly!$B$2:$B$187,0),7)</f>
        <v>0</v>
      </c>
      <c r="M559" s="39">
        <f>INDEX(Monthly!$B$2:$K$187,MATCH(D559,Monthly!$B$2:$B$187,0),9)</f>
        <v>-1.0570718660086918E-3</v>
      </c>
      <c r="N559" s="42">
        <f>INDEX(Quaterly!$B$2:$E$63,MATCH(B559,Quaterly!$B$2:$B$63,0),4)</f>
        <v>0.90000000000000036</v>
      </c>
    </row>
    <row r="560" spans="1:14" x14ac:dyDescent="0.3">
      <c r="A560" s="23">
        <v>559</v>
      </c>
      <c r="B560" s="23" t="str">
        <f t="shared" si="24"/>
        <v>Q1-2012</v>
      </c>
      <c r="C560" s="24" t="str">
        <f t="shared" si="25"/>
        <v>Q1</v>
      </c>
      <c r="D560" s="23" t="str">
        <f t="shared" si="26"/>
        <v>2-2012</v>
      </c>
      <c r="E560" s="25">
        <v>40966</v>
      </c>
      <c r="F560" s="31">
        <f>INDEX(GoldPrice!$B$2:$F$4016,MATCH(E560,GoldPrice!$B$2:$B$4016,0),5)</f>
        <v>-86401.436401437968</v>
      </c>
      <c r="G560" s="36">
        <f>INDEX(Daily!$B$2:$H$4016,MATCH(E560,Daily!$B$2:$B$4016,0),3)</f>
        <v>-0.90000000000000568</v>
      </c>
      <c r="H560" s="36">
        <f>INDEX(Daily!$B$2:$H$4016,MATCH(E560,Daily!$B$2:$B$4016,0),5)</f>
        <v>0</v>
      </c>
      <c r="I560" s="36">
        <f>INDEX(Daily!$B$2:$H$4016,MATCH(E560,Daily!$B$2:$B$4016,0),7)</f>
        <v>4.9800000000000182</v>
      </c>
      <c r="J560" s="39">
        <f>INDEX(Monthly!$B$2:$K$187,MATCH(D560,Monthly!$B$2:$B$187,0),3)</f>
        <v>-0.37490000000000001</v>
      </c>
      <c r="K560" s="39">
        <f>INDEX(Monthly!$B$2:$K$187,MATCH(D560,Monthly!$B$2:$B$187,0),5)</f>
        <v>62.77800000000002</v>
      </c>
      <c r="L560" s="39">
        <f>INDEX(Monthly!$B$2:$K$187,MATCH(D560,Monthly!$B$2:$B$187,0),7)</f>
        <v>0</v>
      </c>
      <c r="M560" s="39">
        <f>INDEX(Monthly!$B$2:$K$187,MATCH(D560,Monthly!$B$2:$B$187,0),9)</f>
        <v>-1.0570718660086918E-3</v>
      </c>
      <c r="N560" s="42">
        <f>INDEX(Quaterly!$B$2:$E$63,MATCH(B560,Quaterly!$B$2:$B$63,0),4)</f>
        <v>0.90000000000000036</v>
      </c>
    </row>
    <row r="561" spans="1:14" x14ac:dyDescent="0.3">
      <c r="A561" s="23">
        <v>560</v>
      </c>
      <c r="B561" s="23" t="str">
        <f t="shared" si="24"/>
        <v>Q1-2012</v>
      </c>
      <c r="C561" s="24" t="str">
        <f t="shared" si="25"/>
        <v>Q1</v>
      </c>
      <c r="D561" s="23" t="str">
        <f t="shared" si="26"/>
        <v>2-2012</v>
      </c>
      <c r="E561" s="25">
        <v>40967</v>
      </c>
      <c r="F561" s="31">
        <f>INDEX(GoldPrice!$B$2:$F$4016,MATCH(E561,GoldPrice!$B$2:$B$4016,0),5)</f>
        <v>-224323.56832356751</v>
      </c>
      <c r="G561" s="36">
        <f>INDEX(Daily!$B$2:$H$4016,MATCH(E561,Daily!$B$2:$B$4016,0),3)</f>
        <v>-1.8999999999999915</v>
      </c>
      <c r="H561" s="36">
        <f>INDEX(Daily!$B$2:$H$4016,MATCH(E561,Daily!$B$2:$B$4016,0),5)</f>
        <v>10</v>
      </c>
      <c r="I561" s="36">
        <f>INDEX(Daily!$B$2:$H$4016,MATCH(E561,Daily!$B$2:$B$4016,0),7)</f>
        <v>-6.1899999999999977</v>
      </c>
      <c r="J561" s="39">
        <f>INDEX(Monthly!$B$2:$K$187,MATCH(D561,Monthly!$B$2:$B$187,0),3)</f>
        <v>-0.37490000000000001</v>
      </c>
      <c r="K561" s="39">
        <f>INDEX(Monthly!$B$2:$K$187,MATCH(D561,Monthly!$B$2:$B$187,0),5)</f>
        <v>62.77800000000002</v>
      </c>
      <c r="L561" s="39">
        <f>INDEX(Monthly!$B$2:$K$187,MATCH(D561,Monthly!$B$2:$B$187,0),7)</f>
        <v>0</v>
      </c>
      <c r="M561" s="39">
        <f>INDEX(Monthly!$B$2:$K$187,MATCH(D561,Monthly!$B$2:$B$187,0),9)</f>
        <v>-1.0570718660086918E-3</v>
      </c>
      <c r="N561" s="42">
        <f>INDEX(Quaterly!$B$2:$E$63,MATCH(B561,Quaterly!$B$2:$B$63,0),4)</f>
        <v>0.90000000000000036</v>
      </c>
    </row>
    <row r="562" spans="1:14" x14ac:dyDescent="0.3">
      <c r="A562" s="23">
        <v>561</v>
      </c>
      <c r="B562" s="23" t="str">
        <f t="shared" si="24"/>
        <v>Q1-2012</v>
      </c>
      <c r="C562" s="24" t="str">
        <f t="shared" si="25"/>
        <v>Q1</v>
      </c>
      <c r="D562" s="23" t="str">
        <f t="shared" si="26"/>
        <v>2-2012</v>
      </c>
      <c r="E562" s="25">
        <v>40968</v>
      </c>
      <c r="F562" s="31">
        <f>INDEX(GoldPrice!$B$2:$F$4016,MATCH(E562,GoldPrice!$B$2:$B$4016,0),5)</f>
        <v>1340622.1886221878</v>
      </c>
      <c r="G562" s="36">
        <f>INDEX(Daily!$B$2:$H$4016,MATCH(E562,Daily!$B$2:$B$4016,0),3)</f>
        <v>0.48999999999999488</v>
      </c>
      <c r="H562" s="36">
        <f>INDEX(Daily!$B$2:$H$4016,MATCH(E562,Daily!$B$2:$B$4016,0),5)</f>
        <v>10</v>
      </c>
      <c r="I562" s="36">
        <f>INDEX(Daily!$B$2:$H$4016,MATCH(E562,Daily!$B$2:$B$4016,0),7)</f>
        <v>1.4199999999999591</v>
      </c>
      <c r="J562" s="39">
        <f>INDEX(Monthly!$B$2:$K$187,MATCH(D562,Monthly!$B$2:$B$187,0),3)</f>
        <v>-0.37490000000000001</v>
      </c>
      <c r="K562" s="39">
        <f>INDEX(Monthly!$B$2:$K$187,MATCH(D562,Monthly!$B$2:$B$187,0),5)</f>
        <v>62.77800000000002</v>
      </c>
      <c r="L562" s="39">
        <f>INDEX(Monthly!$B$2:$K$187,MATCH(D562,Monthly!$B$2:$B$187,0),7)</f>
        <v>0</v>
      </c>
      <c r="M562" s="39">
        <f>INDEX(Monthly!$B$2:$K$187,MATCH(D562,Monthly!$B$2:$B$187,0),9)</f>
        <v>-1.0570718660086918E-3</v>
      </c>
      <c r="N562" s="42">
        <f>INDEX(Quaterly!$B$2:$E$63,MATCH(B562,Quaterly!$B$2:$B$63,0),4)</f>
        <v>0.90000000000000036</v>
      </c>
    </row>
    <row r="563" spans="1:14" x14ac:dyDescent="0.3">
      <c r="A563" s="23">
        <v>562</v>
      </c>
      <c r="B563" s="23" t="str">
        <f t="shared" si="24"/>
        <v>Q1-2012</v>
      </c>
      <c r="C563" s="24" t="str">
        <f t="shared" si="25"/>
        <v>Q1</v>
      </c>
      <c r="D563" s="23" t="str">
        <f t="shared" si="26"/>
        <v>3-2012</v>
      </c>
      <c r="E563" s="25">
        <v>40969</v>
      </c>
      <c r="F563" s="31">
        <f>INDEX(GoldPrice!$B$2:$F$4016,MATCH(E563,GoldPrice!$B$2:$B$4016,0),5)</f>
        <v>-617337.36533736438</v>
      </c>
      <c r="G563" s="36">
        <f>INDEX(Daily!$B$2:$H$4016,MATCH(E563,Daily!$B$2:$B$4016,0),3)</f>
        <v>1.6800000000000068</v>
      </c>
      <c r="H563" s="36">
        <f>INDEX(Daily!$B$2:$H$4016,MATCH(E563,Daily!$B$2:$B$4016,0),5)</f>
        <v>-30</v>
      </c>
      <c r="I563" s="36">
        <f>INDEX(Daily!$B$2:$H$4016,MATCH(E563,Daily!$B$2:$B$4016,0),7)</f>
        <v>4.3100000000000023</v>
      </c>
      <c r="J563" s="39">
        <f>INDEX(Monthly!$B$2:$K$187,MATCH(D563,Monthly!$B$2:$B$187,0),3)</f>
        <v>0.39610000000000001</v>
      </c>
      <c r="K563" s="39">
        <f>INDEX(Monthly!$B$2:$K$187,MATCH(D563,Monthly!$B$2:$B$187,0),5)</f>
        <v>-34.302999999999997</v>
      </c>
      <c r="L563" s="39">
        <f>INDEX(Monthly!$B$2:$K$187,MATCH(D563,Monthly!$B$2:$B$187,0),7)</f>
        <v>-1.0000000000000009E-2</v>
      </c>
      <c r="M563" s="39">
        <f>INDEX(Monthly!$B$2:$K$187,MATCH(D563,Monthly!$B$2:$B$187,0),9)</f>
        <v>1.9003462842572229E-2</v>
      </c>
      <c r="N563" s="42">
        <f>INDEX(Quaterly!$B$2:$E$63,MATCH(B563,Quaterly!$B$2:$B$63,0),4)</f>
        <v>0.90000000000000036</v>
      </c>
    </row>
    <row r="564" spans="1:14" x14ac:dyDescent="0.3">
      <c r="A564" s="23">
        <v>563</v>
      </c>
      <c r="B564" s="23" t="str">
        <f t="shared" si="24"/>
        <v>Q1-2012</v>
      </c>
      <c r="C564" s="24" t="str">
        <f t="shared" si="25"/>
        <v>Q1</v>
      </c>
      <c r="D564" s="23" t="str">
        <f t="shared" si="26"/>
        <v>3-2012</v>
      </c>
      <c r="E564" s="25">
        <v>40970</v>
      </c>
      <c r="F564" s="31">
        <f>INDEX(GoldPrice!$B$2:$F$4016,MATCH(E564,GoldPrice!$B$2:$B$4016,0),5)</f>
        <v>121118.88111888245</v>
      </c>
      <c r="G564" s="36">
        <f>INDEX(Daily!$B$2:$H$4016,MATCH(E564,Daily!$B$2:$B$4016,0),3)</f>
        <v>-2.0799999999999983</v>
      </c>
      <c r="H564" s="36">
        <f>INDEX(Daily!$B$2:$H$4016,MATCH(E564,Daily!$B$2:$B$4016,0),5)</f>
        <v>25</v>
      </c>
      <c r="I564" s="36">
        <f>INDEX(Daily!$B$2:$H$4016,MATCH(E564,Daily!$B$2:$B$4016,0),7)</f>
        <v>11.650000000000034</v>
      </c>
      <c r="J564" s="39">
        <f>INDEX(Monthly!$B$2:$K$187,MATCH(D564,Monthly!$B$2:$B$187,0),3)</f>
        <v>0.39610000000000001</v>
      </c>
      <c r="K564" s="39">
        <f>INDEX(Monthly!$B$2:$K$187,MATCH(D564,Monthly!$B$2:$B$187,0),5)</f>
        <v>-34.302999999999997</v>
      </c>
      <c r="L564" s="39">
        <f>INDEX(Monthly!$B$2:$K$187,MATCH(D564,Monthly!$B$2:$B$187,0),7)</f>
        <v>-1.0000000000000009E-2</v>
      </c>
      <c r="M564" s="39">
        <f>INDEX(Monthly!$B$2:$K$187,MATCH(D564,Monthly!$B$2:$B$187,0),9)</f>
        <v>1.9003462842572229E-2</v>
      </c>
      <c r="N564" s="42">
        <f>INDEX(Quaterly!$B$2:$E$63,MATCH(B564,Quaterly!$B$2:$B$63,0),4)</f>
        <v>0.90000000000000036</v>
      </c>
    </row>
    <row r="565" spans="1:14" x14ac:dyDescent="0.3">
      <c r="A565" s="23">
        <v>564</v>
      </c>
      <c r="B565" s="23" t="str">
        <f t="shared" si="24"/>
        <v>Q1-2012</v>
      </c>
      <c r="C565" s="24" t="str">
        <f t="shared" si="25"/>
        <v>Q1</v>
      </c>
      <c r="D565" s="23" t="str">
        <f t="shared" si="26"/>
        <v>3-2012</v>
      </c>
      <c r="E565" s="25">
        <v>40973</v>
      </c>
      <c r="F565" s="31">
        <f>INDEX(GoldPrice!$B$2:$F$4016,MATCH(E565,GoldPrice!$B$2:$B$4016,0),5)</f>
        <v>-9374.4093744121492</v>
      </c>
      <c r="G565" s="36">
        <f>INDEX(Daily!$B$2:$H$4016,MATCH(E565,Daily!$B$2:$B$4016,0),3)</f>
        <v>1.9999999999996021E-2</v>
      </c>
      <c r="H565" s="36">
        <f>INDEX(Daily!$B$2:$H$4016,MATCH(E565,Daily!$B$2:$B$4016,0),5)</f>
        <v>-15</v>
      </c>
      <c r="I565" s="36">
        <f>INDEX(Daily!$B$2:$H$4016,MATCH(E565,Daily!$B$2:$B$4016,0),7)</f>
        <v>17.609999999999957</v>
      </c>
      <c r="J565" s="39">
        <f>INDEX(Monthly!$B$2:$K$187,MATCH(D565,Monthly!$B$2:$B$187,0),3)</f>
        <v>0.39610000000000001</v>
      </c>
      <c r="K565" s="39">
        <f>INDEX(Monthly!$B$2:$K$187,MATCH(D565,Monthly!$B$2:$B$187,0),5)</f>
        <v>-34.302999999999997</v>
      </c>
      <c r="L565" s="39">
        <f>INDEX(Monthly!$B$2:$K$187,MATCH(D565,Monthly!$B$2:$B$187,0),7)</f>
        <v>-1.0000000000000009E-2</v>
      </c>
      <c r="M565" s="39">
        <f>INDEX(Monthly!$B$2:$K$187,MATCH(D565,Monthly!$B$2:$B$187,0),9)</f>
        <v>1.9003462842572229E-2</v>
      </c>
      <c r="N565" s="42">
        <f>INDEX(Quaterly!$B$2:$E$63,MATCH(B565,Quaterly!$B$2:$B$63,0),4)</f>
        <v>0.90000000000000036</v>
      </c>
    </row>
    <row r="566" spans="1:14" x14ac:dyDescent="0.3">
      <c r="A566" s="23">
        <v>565</v>
      </c>
      <c r="B566" s="23" t="str">
        <f t="shared" si="24"/>
        <v>Q1-2012</v>
      </c>
      <c r="C566" s="24" t="str">
        <f t="shared" si="25"/>
        <v>Q1</v>
      </c>
      <c r="D566" s="23" t="str">
        <f t="shared" si="26"/>
        <v>3-2012</v>
      </c>
      <c r="E566" s="25">
        <v>40974</v>
      </c>
      <c r="F566" s="31">
        <f>INDEX(GoldPrice!$B$2:$F$4016,MATCH(E566,GoldPrice!$B$2:$B$4016,0),5)</f>
        <v>454507.27650727704</v>
      </c>
      <c r="G566" s="36">
        <f>INDEX(Daily!$B$2:$H$4016,MATCH(E566,Daily!$B$2:$B$4016,0),3)</f>
        <v>-1.9900000000000091</v>
      </c>
      <c r="H566" s="36">
        <f>INDEX(Daily!$B$2:$H$4016,MATCH(E566,Daily!$B$2:$B$4016,0),5)</f>
        <v>10</v>
      </c>
      <c r="I566" s="36">
        <f>INDEX(Daily!$B$2:$H$4016,MATCH(E566,Daily!$B$2:$B$4016,0),7)</f>
        <v>-12.20999999999998</v>
      </c>
      <c r="J566" s="39">
        <f>INDEX(Monthly!$B$2:$K$187,MATCH(D566,Monthly!$B$2:$B$187,0),3)</f>
        <v>0.39610000000000001</v>
      </c>
      <c r="K566" s="39">
        <f>INDEX(Monthly!$B$2:$K$187,MATCH(D566,Monthly!$B$2:$B$187,0),5)</f>
        <v>-34.302999999999997</v>
      </c>
      <c r="L566" s="39">
        <f>INDEX(Monthly!$B$2:$K$187,MATCH(D566,Monthly!$B$2:$B$187,0),7)</f>
        <v>-1.0000000000000009E-2</v>
      </c>
      <c r="M566" s="39">
        <f>INDEX(Monthly!$B$2:$K$187,MATCH(D566,Monthly!$B$2:$B$187,0),9)</f>
        <v>1.9003462842572229E-2</v>
      </c>
      <c r="N566" s="42">
        <f>INDEX(Quaterly!$B$2:$E$63,MATCH(B566,Quaterly!$B$2:$B$63,0),4)</f>
        <v>0.90000000000000036</v>
      </c>
    </row>
    <row r="567" spans="1:14" x14ac:dyDescent="0.3">
      <c r="A567" s="23">
        <v>566</v>
      </c>
      <c r="B567" s="23" t="str">
        <f t="shared" si="24"/>
        <v>Q1-2012</v>
      </c>
      <c r="C567" s="24" t="str">
        <f t="shared" si="25"/>
        <v>Q1</v>
      </c>
      <c r="D567" s="23" t="str">
        <f t="shared" si="26"/>
        <v>3-2012</v>
      </c>
      <c r="E567" s="25">
        <v>40975</v>
      </c>
      <c r="F567" s="31">
        <f>INDEX(GoldPrice!$B$2:$F$4016,MATCH(E567,GoldPrice!$B$2:$B$4016,0),5)</f>
        <v>-413668.11566811427</v>
      </c>
      <c r="G567" s="36">
        <f>INDEX(Daily!$B$2:$H$4016,MATCH(E567,Daily!$B$2:$B$4016,0),3)</f>
        <v>1.4500000000000028</v>
      </c>
      <c r="H567" s="36">
        <f>INDEX(Daily!$B$2:$H$4016,MATCH(E567,Daily!$B$2:$B$4016,0),5)</f>
        <v>5</v>
      </c>
      <c r="I567" s="36">
        <f>INDEX(Daily!$B$2:$H$4016,MATCH(E567,Daily!$B$2:$B$4016,0),7)</f>
        <v>-0.98000000000001819</v>
      </c>
      <c r="J567" s="39">
        <f>INDEX(Monthly!$B$2:$K$187,MATCH(D567,Monthly!$B$2:$B$187,0),3)</f>
        <v>0.39610000000000001</v>
      </c>
      <c r="K567" s="39">
        <f>INDEX(Monthly!$B$2:$K$187,MATCH(D567,Monthly!$B$2:$B$187,0),5)</f>
        <v>-34.302999999999997</v>
      </c>
      <c r="L567" s="39">
        <f>INDEX(Monthly!$B$2:$K$187,MATCH(D567,Monthly!$B$2:$B$187,0),7)</f>
        <v>-1.0000000000000009E-2</v>
      </c>
      <c r="M567" s="39">
        <f>INDEX(Monthly!$B$2:$K$187,MATCH(D567,Monthly!$B$2:$B$187,0),9)</f>
        <v>1.9003462842572229E-2</v>
      </c>
      <c r="N567" s="42">
        <f>INDEX(Quaterly!$B$2:$E$63,MATCH(B567,Quaterly!$B$2:$B$63,0),4)</f>
        <v>0.90000000000000036</v>
      </c>
    </row>
    <row r="568" spans="1:14" x14ac:dyDescent="0.3">
      <c r="A568" s="23">
        <v>567</v>
      </c>
      <c r="B568" s="23" t="str">
        <f t="shared" si="24"/>
        <v>Q1-2012</v>
      </c>
      <c r="C568" s="24" t="str">
        <f t="shared" si="25"/>
        <v>Q1</v>
      </c>
      <c r="D568" s="23" t="str">
        <f t="shared" si="26"/>
        <v>3-2012</v>
      </c>
      <c r="E568" s="25">
        <v>40976</v>
      </c>
      <c r="F568" s="31">
        <f>INDEX(GoldPrice!$B$2:$F$4016,MATCH(E568,GoldPrice!$B$2:$B$4016,0),5)</f>
        <v>46249.480249479413</v>
      </c>
      <c r="G568" s="36">
        <f>INDEX(Daily!$B$2:$H$4016,MATCH(E568,Daily!$B$2:$B$4016,0),3)</f>
        <v>0.49000000000000909</v>
      </c>
      <c r="H568" s="36">
        <f>INDEX(Daily!$B$2:$H$4016,MATCH(E568,Daily!$B$2:$B$4016,0),5)</f>
        <v>-15</v>
      </c>
      <c r="I568" s="36">
        <f>INDEX(Daily!$B$2:$H$4016,MATCH(E568,Daily!$B$2:$B$4016,0),7)</f>
        <v>-12.359999999999957</v>
      </c>
      <c r="J568" s="39">
        <f>INDEX(Monthly!$B$2:$K$187,MATCH(D568,Monthly!$B$2:$B$187,0),3)</f>
        <v>0.39610000000000001</v>
      </c>
      <c r="K568" s="39">
        <f>INDEX(Monthly!$B$2:$K$187,MATCH(D568,Monthly!$B$2:$B$187,0),5)</f>
        <v>-34.302999999999997</v>
      </c>
      <c r="L568" s="39">
        <f>INDEX(Monthly!$B$2:$K$187,MATCH(D568,Monthly!$B$2:$B$187,0),7)</f>
        <v>-1.0000000000000009E-2</v>
      </c>
      <c r="M568" s="39">
        <f>INDEX(Monthly!$B$2:$K$187,MATCH(D568,Monthly!$B$2:$B$187,0),9)</f>
        <v>1.9003462842572229E-2</v>
      </c>
      <c r="N568" s="42">
        <f>INDEX(Quaterly!$B$2:$E$63,MATCH(B568,Quaterly!$B$2:$B$63,0),4)</f>
        <v>0.90000000000000036</v>
      </c>
    </row>
    <row r="569" spans="1:14" x14ac:dyDescent="0.3">
      <c r="A569" s="23">
        <v>568</v>
      </c>
      <c r="B569" s="23" t="str">
        <f t="shared" si="24"/>
        <v>Q1-2012</v>
      </c>
      <c r="C569" s="24" t="str">
        <f t="shared" si="25"/>
        <v>Q1</v>
      </c>
      <c r="D569" s="23" t="str">
        <f t="shared" si="26"/>
        <v>3-2012</v>
      </c>
      <c r="E569" s="25">
        <v>40977</v>
      </c>
      <c r="F569" s="31">
        <f>INDEX(GoldPrice!$B$2:$F$4016,MATCH(E569,GoldPrice!$B$2:$B$4016,0),5)</f>
        <v>-151374.40937440842</v>
      </c>
      <c r="G569" s="36">
        <f>INDEX(Daily!$B$2:$H$4016,MATCH(E569,Daily!$B$2:$B$4016,0),3)</f>
        <v>0.75</v>
      </c>
      <c r="H569" s="36">
        <f>INDEX(Daily!$B$2:$H$4016,MATCH(E569,Daily!$B$2:$B$4016,0),5)</f>
        <v>0</v>
      </c>
      <c r="I569" s="36">
        <f>INDEX(Daily!$B$2:$H$4016,MATCH(E569,Daily!$B$2:$B$4016,0),7)</f>
        <v>0.44999999999998863</v>
      </c>
      <c r="J569" s="39">
        <f>INDEX(Monthly!$B$2:$K$187,MATCH(D569,Monthly!$B$2:$B$187,0),3)</f>
        <v>0.39610000000000001</v>
      </c>
      <c r="K569" s="39">
        <f>INDEX(Monthly!$B$2:$K$187,MATCH(D569,Monthly!$B$2:$B$187,0),5)</f>
        <v>-34.302999999999997</v>
      </c>
      <c r="L569" s="39">
        <f>INDEX(Monthly!$B$2:$K$187,MATCH(D569,Monthly!$B$2:$B$187,0),7)</f>
        <v>-1.0000000000000009E-2</v>
      </c>
      <c r="M569" s="39">
        <f>INDEX(Monthly!$B$2:$K$187,MATCH(D569,Monthly!$B$2:$B$187,0),9)</f>
        <v>1.9003462842572229E-2</v>
      </c>
      <c r="N569" s="42">
        <f>INDEX(Quaterly!$B$2:$E$63,MATCH(B569,Quaterly!$B$2:$B$63,0),4)</f>
        <v>0.90000000000000036</v>
      </c>
    </row>
    <row r="570" spans="1:14" x14ac:dyDescent="0.3">
      <c r="A570" s="23">
        <v>569</v>
      </c>
      <c r="B570" s="23" t="str">
        <f t="shared" si="24"/>
        <v>Q1-2012</v>
      </c>
      <c r="C570" s="24" t="str">
        <f t="shared" si="25"/>
        <v>Q1</v>
      </c>
      <c r="D570" s="23" t="str">
        <f t="shared" si="26"/>
        <v>3-2012</v>
      </c>
      <c r="E570" s="25">
        <v>40980</v>
      </c>
      <c r="F570" s="31">
        <f>INDEX(GoldPrice!$B$2:$F$4016,MATCH(E570,GoldPrice!$B$2:$B$4016,0),5)</f>
        <v>254068.79606879503</v>
      </c>
      <c r="G570" s="36">
        <f>INDEX(Daily!$B$2:$H$4016,MATCH(E570,Daily!$B$2:$B$4016,0),3)</f>
        <v>-1.0600000000000023</v>
      </c>
      <c r="H570" s="36">
        <f>INDEX(Daily!$B$2:$H$4016,MATCH(E570,Daily!$B$2:$B$4016,0),5)</f>
        <v>0</v>
      </c>
      <c r="I570" s="36">
        <f>INDEX(Daily!$B$2:$H$4016,MATCH(E570,Daily!$B$2:$B$4016,0),7)</f>
        <v>-4.0900000000000318</v>
      </c>
      <c r="J570" s="39">
        <f>INDEX(Monthly!$B$2:$K$187,MATCH(D570,Monthly!$B$2:$B$187,0),3)</f>
        <v>0.39610000000000001</v>
      </c>
      <c r="K570" s="39">
        <f>INDEX(Monthly!$B$2:$K$187,MATCH(D570,Monthly!$B$2:$B$187,0),5)</f>
        <v>-34.302999999999997</v>
      </c>
      <c r="L570" s="39">
        <f>INDEX(Monthly!$B$2:$K$187,MATCH(D570,Monthly!$B$2:$B$187,0),7)</f>
        <v>-1.0000000000000009E-2</v>
      </c>
      <c r="M570" s="39">
        <f>INDEX(Monthly!$B$2:$K$187,MATCH(D570,Monthly!$B$2:$B$187,0),9)</f>
        <v>1.9003462842572229E-2</v>
      </c>
      <c r="N570" s="42">
        <f>INDEX(Quaterly!$B$2:$E$63,MATCH(B570,Quaterly!$B$2:$B$63,0),4)</f>
        <v>0.90000000000000036</v>
      </c>
    </row>
    <row r="571" spans="1:14" x14ac:dyDescent="0.3">
      <c r="A571" s="23">
        <v>570</v>
      </c>
      <c r="B571" s="23" t="str">
        <f t="shared" si="24"/>
        <v>Q1-2012</v>
      </c>
      <c r="C571" s="24" t="str">
        <f t="shared" si="25"/>
        <v>Q1</v>
      </c>
      <c r="D571" s="23" t="str">
        <f t="shared" si="26"/>
        <v>3-2012</v>
      </c>
      <c r="E571" s="25">
        <v>40981</v>
      </c>
      <c r="F571" s="31">
        <f>INDEX(GoldPrice!$B$2:$F$4016,MATCH(E571,GoldPrice!$B$2:$B$4016,0),5)</f>
        <v>72136.836136836559</v>
      </c>
      <c r="G571" s="36">
        <f>INDEX(Daily!$B$2:$H$4016,MATCH(E571,Daily!$B$2:$B$4016,0),3)</f>
        <v>0.35999999999999943</v>
      </c>
      <c r="H571" s="36">
        <f>INDEX(Daily!$B$2:$H$4016,MATCH(E571,Daily!$B$2:$B$4016,0),5)</f>
        <v>-20</v>
      </c>
      <c r="I571" s="36">
        <f>INDEX(Daily!$B$2:$H$4016,MATCH(E571,Daily!$B$2:$B$4016,0),7)</f>
        <v>1.3700000000000045</v>
      </c>
      <c r="J571" s="39">
        <f>INDEX(Monthly!$B$2:$K$187,MATCH(D571,Monthly!$B$2:$B$187,0),3)</f>
        <v>0.39610000000000001</v>
      </c>
      <c r="K571" s="39">
        <f>INDEX(Monthly!$B$2:$K$187,MATCH(D571,Monthly!$B$2:$B$187,0),5)</f>
        <v>-34.302999999999997</v>
      </c>
      <c r="L571" s="39">
        <f>INDEX(Monthly!$B$2:$K$187,MATCH(D571,Monthly!$B$2:$B$187,0),7)</f>
        <v>-1.0000000000000009E-2</v>
      </c>
      <c r="M571" s="39">
        <f>INDEX(Monthly!$B$2:$K$187,MATCH(D571,Monthly!$B$2:$B$187,0),9)</f>
        <v>1.9003462842572229E-2</v>
      </c>
      <c r="N571" s="42">
        <f>INDEX(Quaterly!$B$2:$E$63,MATCH(B571,Quaterly!$B$2:$B$63,0),4)</f>
        <v>0.90000000000000036</v>
      </c>
    </row>
    <row r="572" spans="1:14" x14ac:dyDescent="0.3">
      <c r="A572" s="23">
        <v>571</v>
      </c>
      <c r="B572" s="23" t="str">
        <f t="shared" si="24"/>
        <v>Q1-2012</v>
      </c>
      <c r="C572" s="24" t="str">
        <f t="shared" si="25"/>
        <v>Q1</v>
      </c>
      <c r="D572" s="23" t="str">
        <f t="shared" si="26"/>
        <v>3-2012</v>
      </c>
      <c r="E572" s="25">
        <v>40982</v>
      </c>
      <c r="F572" s="31">
        <f>INDEX(GoldPrice!$B$2:$F$4016,MATCH(E572,GoldPrice!$B$2:$B$4016,0),5)</f>
        <v>562306.18030618131</v>
      </c>
      <c r="G572" s="36">
        <f>INDEX(Daily!$B$2:$H$4016,MATCH(E572,Daily!$B$2:$B$4016,0),3)</f>
        <v>-1.210000000000008</v>
      </c>
      <c r="H572" s="36">
        <f>INDEX(Daily!$B$2:$H$4016,MATCH(E572,Daily!$B$2:$B$4016,0),5)</f>
        <v>10</v>
      </c>
      <c r="I572" s="36">
        <f>INDEX(Daily!$B$2:$H$4016,MATCH(E572,Daily!$B$2:$B$4016,0),7)</f>
        <v>4.4700000000000273</v>
      </c>
      <c r="J572" s="39">
        <f>INDEX(Monthly!$B$2:$K$187,MATCH(D572,Monthly!$B$2:$B$187,0),3)</f>
        <v>0.39610000000000001</v>
      </c>
      <c r="K572" s="39">
        <f>INDEX(Monthly!$B$2:$K$187,MATCH(D572,Monthly!$B$2:$B$187,0),5)</f>
        <v>-34.302999999999997</v>
      </c>
      <c r="L572" s="39">
        <f>INDEX(Monthly!$B$2:$K$187,MATCH(D572,Monthly!$B$2:$B$187,0),7)</f>
        <v>-1.0000000000000009E-2</v>
      </c>
      <c r="M572" s="39">
        <f>INDEX(Monthly!$B$2:$K$187,MATCH(D572,Monthly!$B$2:$B$187,0),9)</f>
        <v>1.9003462842572229E-2</v>
      </c>
      <c r="N572" s="42">
        <f>INDEX(Quaterly!$B$2:$E$63,MATCH(B572,Quaterly!$B$2:$B$63,0),4)</f>
        <v>0.90000000000000036</v>
      </c>
    </row>
    <row r="573" spans="1:14" x14ac:dyDescent="0.3">
      <c r="A573" s="23">
        <v>572</v>
      </c>
      <c r="B573" s="23" t="str">
        <f t="shared" si="24"/>
        <v>Q1-2012</v>
      </c>
      <c r="C573" s="24" t="str">
        <f t="shared" si="25"/>
        <v>Q1</v>
      </c>
      <c r="D573" s="23" t="str">
        <f t="shared" si="26"/>
        <v>3-2012</v>
      </c>
      <c r="E573" s="25">
        <v>40983</v>
      </c>
      <c r="F573" s="31">
        <f>INDEX(GoldPrice!$B$2:$F$4016,MATCH(E573,GoldPrice!$B$2:$B$4016,0),5)</f>
        <v>-583574.74957475066</v>
      </c>
      <c r="G573" s="36">
        <f>INDEX(Daily!$B$2:$H$4016,MATCH(E573,Daily!$B$2:$B$4016,0),3)</f>
        <v>-0.29999999999999716</v>
      </c>
      <c r="H573" s="36">
        <f>INDEX(Daily!$B$2:$H$4016,MATCH(E573,Daily!$B$2:$B$4016,0),5)</f>
        <v>10</v>
      </c>
      <c r="I573" s="36">
        <f>INDEX(Daily!$B$2:$H$4016,MATCH(E573,Daily!$B$2:$B$4016,0),7)</f>
        <v>7.9900000000000091</v>
      </c>
      <c r="J573" s="39">
        <f>INDEX(Monthly!$B$2:$K$187,MATCH(D573,Monthly!$B$2:$B$187,0),3)</f>
        <v>0.39610000000000001</v>
      </c>
      <c r="K573" s="39">
        <f>INDEX(Monthly!$B$2:$K$187,MATCH(D573,Monthly!$B$2:$B$187,0),5)</f>
        <v>-34.302999999999997</v>
      </c>
      <c r="L573" s="39">
        <f>INDEX(Monthly!$B$2:$K$187,MATCH(D573,Monthly!$B$2:$B$187,0),7)</f>
        <v>-1.0000000000000009E-2</v>
      </c>
      <c r="M573" s="39">
        <f>INDEX(Monthly!$B$2:$K$187,MATCH(D573,Monthly!$B$2:$B$187,0),9)</f>
        <v>1.9003462842572229E-2</v>
      </c>
      <c r="N573" s="42">
        <f>INDEX(Quaterly!$B$2:$E$63,MATCH(B573,Quaterly!$B$2:$B$63,0),4)</f>
        <v>0.90000000000000036</v>
      </c>
    </row>
    <row r="574" spans="1:14" x14ac:dyDescent="0.3">
      <c r="A574" s="23">
        <v>573</v>
      </c>
      <c r="B574" s="23" t="str">
        <f t="shared" si="24"/>
        <v>Q1-2012</v>
      </c>
      <c r="C574" s="24" t="str">
        <f t="shared" si="25"/>
        <v>Q1</v>
      </c>
      <c r="D574" s="23" t="str">
        <f t="shared" si="26"/>
        <v>3-2012</v>
      </c>
      <c r="E574" s="25">
        <v>40984</v>
      </c>
      <c r="F574" s="31">
        <f>INDEX(GoldPrice!$B$2:$F$4016,MATCH(E574,GoldPrice!$B$2:$B$4016,0),5)</f>
        <v>159152.14515214413</v>
      </c>
      <c r="G574" s="36">
        <f>INDEX(Daily!$B$2:$H$4016,MATCH(E574,Daily!$B$2:$B$4016,0),3)</f>
        <v>1.8400000000000034</v>
      </c>
      <c r="H574" s="36">
        <f>INDEX(Daily!$B$2:$H$4016,MATCH(E574,Daily!$B$2:$B$4016,0),5)</f>
        <v>-10</v>
      </c>
      <c r="I574" s="36">
        <f>INDEX(Daily!$B$2:$H$4016,MATCH(E574,Daily!$B$2:$B$4016,0),7)</f>
        <v>-3.3300000000000409</v>
      </c>
      <c r="J574" s="39">
        <f>INDEX(Monthly!$B$2:$K$187,MATCH(D574,Monthly!$B$2:$B$187,0),3)</f>
        <v>0.39610000000000001</v>
      </c>
      <c r="K574" s="39">
        <f>INDEX(Monthly!$B$2:$K$187,MATCH(D574,Monthly!$B$2:$B$187,0),5)</f>
        <v>-34.302999999999997</v>
      </c>
      <c r="L574" s="39">
        <f>INDEX(Monthly!$B$2:$K$187,MATCH(D574,Monthly!$B$2:$B$187,0),7)</f>
        <v>-1.0000000000000009E-2</v>
      </c>
      <c r="M574" s="39">
        <f>INDEX(Monthly!$B$2:$K$187,MATCH(D574,Monthly!$B$2:$B$187,0),9)</f>
        <v>1.9003462842572229E-2</v>
      </c>
      <c r="N574" s="42">
        <f>INDEX(Quaterly!$B$2:$E$63,MATCH(B574,Quaterly!$B$2:$B$63,0),4)</f>
        <v>0.90000000000000036</v>
      </c>
    </row>
    <row r="575" spans="1:14" x14ac:dyDescent="0.3">
      <c r="A575" s="23">
        <v>574</v>
      </c>
      <c r="B575" s="23" t="str">
        <f t="shared" si="24"/>
        <v>Q1-2012</v>
      </c>
      <c r="C575" s="24" t="str">
        <f t="shared" si="25"/>
        <v>Q1</v>
      </c>
      <c r="D575" s="23" t="str">
        <f t="shared" si="26"/>
        <v>3-2012</v>
      </c>
      <c r="E575" s="25">
        <v>40987</v>
      </c>
      <c r="F575" s="31">
        <f>INDEX(GoldPrice!$B$2:$F$4016,MATCH(E575,GoldPrice!$B$2:$B$4016,0),5)</f>
        <v>-334466.45246645063</v>
      </c>
      <c r="G575" s="36">
        <f>INDEX(Daily!$B$2:$H$4016,MATCH(E575,Daily!$B$2:$B$4016,0),3)</f>
        <v>1.0600000000000023</v>
      </c>
      <c r="H575" s="36">
        <f>INDEX(Daily!$B$2:$H$4016,MATCH(E575,Daily!$B$2:$B$4016,0),5)</f>
        <v>20</v>
      </c>
      <c r="I575" s="36">
        <f>INDEX(Daily!$B$2:$H$4016,MATCH(E575,Daily!$B$2:$B$4016,0),7)</f>
        <v>-0.44999999999998863</v>
      </c>
      <c r="J575" s="39">
        <f>INDEX(Monthly!$B$2:$K$187,MATCH(D575,Monthly!$B$2:$B$187,0),3)</f>
        <v>0.39610000000000001</v>
      </c>
      <c r="K575" s="39">
        <f>INDEX(Monthly!$B$2:$K$187,MATCH(D575,Monthly!$B$2:$B$187,0),5)</f>
        <v>-34.302999999999997</v>
      </c>
      <c r="L575" s="39">
        <f>INDEX(Monthly!$B$2:$K$187,MATCH(D575,Monthly!$B$2:$B$187,0),7)</f>
        <v>-1.0000000000000009E-2</v>
      </c>
      <c r="M575" s="39">
        <f>INDEX(Monthly!$B$2:$K$187,MATCH(D575,Monthly!$B$2:$B$187,0),9)</f>
        <v>1.9003462842572229E-2</v>
      </c>
      <c r="N575" s="42">
        <f>INDEX(Quaterly!$B$2:$E$63,MATCH(B575,Quaterly!$B$2:$B$63,0),4)</f>
        <v>0.90000000000000036</v>
      </c>
    </row>
    <row r="576" spans="1:14" x14ac:dyDescent="0.3">
      <c r="A576" s="23">
        <v>575</v>
      </c>
      <c r="B576" s="23" t="str">
        <f t="shared" si="24"/>
        <v>Q1-2012</v>
      </c>
      <c r="C576" s="24" t="str">
        <f t="shared" si="25"/>
        <v>Q1</v>
      </c>
      <c r="D576" s="23" t="str">
        <f t="shared" si="26"/>
        <v>3-2012</v>
      </c>
      <c r="E576" s="25">
        <v>40988</v>
      </c>
      <c r="F576" s="31">
        <f>INDEX(GoldPrice!$B$2:$F$4016,MATCH(E576,GoldPrice!$B$2:$B$4016,0),5)</f>
        <v>-109604.23360423371</v>
      </c>
      <c r="G576" s="36">
        <f>INDEX(Daily!$B$2:$H$4016,MATCH(E576,Daily!$B$2:$B$4016,0),3)</f>
        <v>-2.4099999999999966</v>
      </c>
      <c r="H576" s="36">
        <f>INDEX(Daily!$B$2:$H$4016,MATCH(E576,Daily!$B$2:$B$4016,0),5)</f>
        <v>-10</v>
      </c>
      <c r="I576" s="36">
        <f>INDEX(Daily!$B$2:$H$4016,MATCH(E576,Daily!$B$2:$B$4016,0),7)</f>
        <v>2.2200000000000273</v>
      </c>
      <c r="J576" s="39">
        <f>INDEX(Monthly!$B$2:$K$187,MATCH(D576,Monthly!$B$2:$B$187,0),3)</f>
        <v>0.39610000000000001</v>
      </c>
      <c r="K576" s="39">
        <f>INDEX(Monthly!$B$2:$K$187,MATCH(D576,Monthly!$B$2:$B$187,0),5)</f>
        <v>-34.302999999999997</v>
      </c>
      <c r="L576" s="39">
        <f>INDEX(Monthly!$B$2:$K$187,MATCH(D576,Monthly!$B$2:$B$187,0),7)</f>
        <v>-1.0000000000000009E-2</v>
      </c>
      <c r="M576" s="39">
        <f>INDEX(Monthly!$B$2:$K$187,MATCH(D576,Monthly!$B$2:$B$187,0),9)</f>
        <v>1.9003462842572229E-2</v>
      </c>
      <c r="N576" s="42">
        <f>INDEX(Quaterly!$B$2:$E$63,MATCH(B576,Quaterly!$B$2:$B$63,0),4)</f>
        <v>0.90000000000000036</v>
      </c>
    </row>
    <row r="577" spans="1:14" x14ac:dyDescent="0.3">
      <c r="A577" s="23">
        <v>576</v>
      </c>
      <c r="B577" s="23" t="str">
        <f t="shared" si="24"/>
        <v>Q1-2012</v>
      </c>
      <c r="C577" s="24" t="str">
        <f t="shared" si="25"/>
        <v>Q1</v>
      </c>
      <c r="D577" s="23" t="str">
        <f t="shared" si="26"/>
        <v>3-2012</v>
      </c>
      <c r="E577" s="25">
        <v>40989</v>
      </c>
      <c r="F577" s="31">
        <f>INDEX(GoldPrice!$B$2:$F$4016,MATCH(E577,GoldPrice!$B$2:$B$4016,0),5)</f>
        <v>-1812.8898128904402</v>
      </c>
      <c r="G577" s="36">
        <f>INDEX(Daily!$B$2:$H$4016,MATCH(E577,Daily!$B$2:$B$4016,0),3)</f>
        <v>1.1899999999999977</v>
      </c>
      <c r="H577" s="36">
        <f>INDEX(Daily!$B$2:$H$4016,MATCH(E577,Daily!$B$2:$B$4016,0),5)</f>
        <v>40</v>
      </c>
      <c r="I577" s="36">
        <f>INDEX(Daily!$B$2:$H$4016,MATCH(E577,Daily!$B$2:$B$4016,0),7)</f>
        <v>5.4799999999999613</v>
      </c>
      <c r="J577" s="39">
        <f>INDEX(Monthly!$B$2:$K$187,MATCH(D577,Monthly!$B$2:$B$187,0),3)</f>
        <v>0.39610000000000001</v>
      </c>
      <c r="K577" s="39">
        <f>INDEX(Monthly!$B$2:$K$187,MATCH(D577,Monthly!$B$2:$B$187,0),5)</f>
        <v>-34.302999999999997</v>
      </c>
      <c r="L577" s="39">
        <f>INDEX(Monthly!$B$2:$K$187,MATCH(D577,Monthly!$B$2:$B$187,0),7)</f>
        <v>-1.0000000000000009E-2</v>
      </c>
      <c r="M577" s="39">
        <f>INDEX(Monthly!$B$2:$K$187,MATCH(D577,Monthly!$B$2:$B$187,0),9)</f>
        <v>1.9003462842572229E-2</v>
      </c>
      <c r="N577" s="42">
        <f>INDEX(Quaterly!$B$2:$E$63,MATCH(B577,Quaterly!$B$2:$B$63,0),4)</f>
        <v>0.90000000000000036</v>
      </c>
    </row>
    <row r="578" spans="1:14" x14ac:dyDescent="0.3">
      <c r="A578" s="23">
        <v>577</v>
      </c>
      <c r="B578" s="23" t="str">
        <f t="shared" si="24"/>
        <v>Q1-2012</v>
      </c>
      <c r="C578" s="24" t="str">
        <f t="shared" si="25"/>
        <v>Q1</v>
      </c>
      <c r="D578" s="23" t="str">
        <f t="shared" si="26"/>
        <v>3-2012</v>
      </c>
      <c r="E578" s="25">
        <v>40990</v>
      </c>
      <c r="F578" s="31">
        <f>INDEX(GoldPrice!$B$2:$F$4016,MATCH(E578,GoldPrice!$B$2:$B$4016,0),5)</f>
        <v>96203.742203742266</v>
      </c>
      <c r="G578" s="36">
        <f>INDEX(Daily!$B$2:$H$4016,MATCH(E578,Daily!$B$2:$B$4016,0),3)</f>
        <v>-1.8900000000000006</v>
      </c>
      <c r="H578" s="36">
        <f>INDEX(Daily!$B$2:$H$4016,MATCH(E578,Daily!$B$2:$B$4016,0),5)</f>
        <v>-20</v>
      </c>
      <c r="I578" s="36">
        <f>INDEX(Daily!$B$2:$H$4016,MATCH(E578,Daily!$B$2:$B$4016,0),7)</f>
        <v>-9.9999999999965894E-2</v>
      </c>
      <c r="J578" s="39">
        <f>INDEX(Monthly!$B$2:$K$187,MATCH(D578,Monthly!$B$2:$B$187,0),3)</f>
        <v>0.39610000000000001</v>
      </c>
      <c r="K578" s="39">
        <f>INDEX(Monthly!$B$2:$K$187,MATCH(D578,Monthly!$B$2:$B$187,0),5)</f>
        <v>-34.302999999999997</v>
      </c>
      <c r="L578" s="39">
        <f>INDEX(Monthly!$B$2:$K$187,MATCH(D578,Monthly!$B$2:$B$187,0),7)</f>
        <v>-1.0000000000000009E-2</v>
      </c>
      <c r="M578" s="39">
        <f>INDEX(Monthly!$B$2:$K$187,MATCH(D578,Monthly!$B$2:$B$187,0),9)</f>
        <v>1.9003462842572229E-2</v>
      </c>
      <c r="N578" s="42">
        <f>INDEX(Quaterly!$B$2:$E$63,MATCH(B578,Quaterly!$B$2:$B$63,0),4)</f>
        <v>0.90000000000000036</v>
      </c>
    </row>
    <row r="579" spans="1:14" x14ac:dyDescent="0.3">
      <c r="A579" s="23">
        <v>578</v>
      </c>
      <c r="B579" s="23" t="str">
        <f t="shared" ref="B579:B642" si="27">C579&amp;"-"&amp;YEAR(E579)</f>
        <v>Q1-2012</v>
      </c>
      <c r="C579" s="24" t="str">
        <f t="shared" ref="C579:C642" si="28">IF(MONTH(E579)&lt;=3,"Q1",IF(MONTH(E579)&lt;=6,"Q2",IF(MONTH(E579)&lt;=9,"Q3","Q4")))</f>
        <v>Q1</v>
      </c>
      <c r="D579" s="23" t="str">
        <f t="shared" ref="D579:D642" si="29">MONTH(E579)&amp;"-"&amp;YEAR(E579)</f>
        <v>3-2012</v>
      </c>
      <c r="E579" s="25">
        <v>40991</v>
      </c>
      <c r="F579" s="31">
        <f>INDEX(GoldPrice!$B$2:$F$4016,MATCH(E579,GoldPrice!$B$2:$B$4016,0),5)</f>
        <v>-222650.91665091738</v>
      </c>
      <c r="G579" s="36">
        <f>INDEX(Daily!$B$2:$H$4016,MATCH(E579,Daily!$B$2:$B$4016,0),3)</f>
        <v>1.4500000000000028</v>
      </c>
      <c r="H579" s="36">
        <f>INDEX(Daily!$B$2:$H$4016,MATCH(E579,Daily!$B$2:$B$4016,0),5)</f>
        <v>30</v>
      </c>
      <c r="I579" s="36">
        <f>INDEX(Daily!$B$2:$H$4016,MATCH(E579,Daily!$B$2:$B$4016,0),7)</f>
        <v>8.4300000000000068</v>
      </c>
      <c r="J579" s="39">
        <f>INDEX(Monthly!$B$2:$K$187,MATCH(D579,Monthly!$B$2:$B$187,0),3)</f>
        <v>0.39610000000000001</v>
      </c>
      <c r="K579" s="39">
        <f>INDEX(Monthly!$B$2:$K$187,MATCH(D579,Monthly!$B$2:$B$187,0),5)</f>
        <v>-34.302999999999997</v>
      </c>
      <c r="L579" s="39">
        <f>INDEX(Monthly!$B$2:$K$187,MATCH(D579,Monthly!$B$2:$B$187,0),7)</f>
        <v>-1.0000000000000009E-2</v>
      </c>
      <c r="M579" s="39">
        <f>INDEX(Monthly!$B$2:$K$187,MATCH(D579,Monthly!$B$2:$B$187,0),9)</f>
        <v>1.9003462842572229E-2</v>
      </c>
      <c r="N579" s="42">
        <f>INDEX(Quaterly!$B$2:$E$63,MATCH(B579,Quaterly!$B$2:$B$63,0),4)</f>
        <v>0.90000000000000036</v>
      </c>
    </row>
    <row r="580" spans="1:14" x14ac:dyDescent="0.3">
      <c r="A580" s="23">
        <v>579</v>
      </c>
      <c r="B580" s="23" t="str">
        <f t="shared" si="27"/>
        <v>Q1-2012</v>
      </c>
      <c r="C580" s="24" t="str">
        <f t="shared" si="28"/>
        <v>Q1</v>
      </c>
      <c r="D580" s="23" t="str">
        <f t="shared" si="29"/>
        <v>3-2012</v>
      </c>
      <c r="E580" s="25">
        <v>40994</v>
      </c>
      <c r="F580" s="31">
        <f>INDEX(GoldPrice!$B$2:$F$4016,MATCH(E580,GoldPrice!$B$2:$B$4016,0),5)</f>
        <v>-221352.86335286126</v>
      </c>
      <c r="G580" s="36">
        <f>INDEX(Daily!$B$2:$H$4016,MATCH(E580,Daily!$B$2:$B$4016,0),3)</f>
        <v>0.63999999999998636</v>
      </c>
      <c r="H580" s="36">
        <f>INDEX(Daily!$B$2:$H$4016,MATCH(E580,Daily!$B$2:$B$4016,0),5)</f>
        <v>20</v>
      </c>
      <c r="I580" s="36">
        <f>INDEX(Daily!$B$2:$H$4016,MATCH(E580,Daily!$B$2:$B$4016,0),7)</f>
        <v>5.1599999999999682</v>
      </c>
      <c r="J580" s="39">
        <f>INDEX(Monthly!$B$2:$K$187,MATCH(D580,Monthly!$B$2:$B$187,0),3)</f>
        <v>0.39610000000000001</v>
      </c>
      <c r="K580" s="39">
        <f>INDEX(Monthly!$B$2:$K$187,MATCH(D580,Monthly!$B$2:$B$187,0),5)</f>
        <v>-34.302999999999997</v>
      </c>
      <c r="L580" s="39">
        <f>INDEX(Monthly!$B$2:$K$187,MATCH(D580,Monthly!$B$2:$B$187,0),7)</f>
        <v>-1.0000000000000009E-2</v>
      </c>
      <c r="M580" s="39">
        <f>INDEX(Monthly!$B$2:$K$187,MATCH(D580,Monthly!$B$2:$B$187,0),9)</f>
        <v>1.9003462842572229E-2</v>
      </c>
      <c r="N580" s="42">
        <f>INDEX(Quaterly!$B$2:$E$63,MATCH(B580,Quaterly!$B$2:$B$63,0),4)</f>
        <v>0.90000000000000036</v>
      </c>
    </row>
    <row r="581" spans="1:14" x14ac:dyDescent="0.3">
      <c r="A581" s="23">
        <v>580</v>
      </c>
      <c r="B581" s="23" t="str">
        <f t="shared" si="27"/>
        <v>Q1-2012</v>
      </c>
      <c r="C581" s="24" t="str">
        <f t="shared" si="28"/>
        <v>Q1</v>
      </c>
      <c r="D581" s="23" t="str">
        <f t="shared" si="29"/>
        <v>3-2012</v>
      </c>
      <c r="E581" s="25">
        <v>40995</v>
      </c>
      <c r="F581" s="31">
        <f>INDEX(GoldPrice!$B$2:$F$4016,MATCH(E581,GoldPrice!$B$2:$B$4016,0),5)</f>
        <v>404735.21073520929</v>
      </c>
      <c r="G581" s="36">
        <f>INDEX(Daily!$B$2:$H$4016,MATCH(E581,Daily!$B$2:$B$4016,0),3)</f>
        <v>0.25</v>
      </c>
      <c r="H581" s="36">
        <f>INDEX(Daily!$B$2:$H$4016,MATCH(E581,Daily!$B$2:$B$4016,0),5)</f>
        <v>-50</v>
      </c>
      <c r="I581" s="36">
        <f>INDEX(Daily!$B$2:$H$4016,MATCH(E581,Daily!$B$2:$B$4016,0),7)</f>
        <v>-13.339999999999975</v>
      </c>
      <c r="J581" s="39">
        <f>INDEX(Monthly!$B$2:$K$187,MATCH(D581,Monthly!$B$2:$B$187,0),3)</f>
        <v>0.39610000000000001</v>
      </c>
      <c r="K581" s="39">
        <f>INDEX(Monthly!$B$2:$K$187,MATCH(D581,Monthly!$B$2:$B$187,0),5)</f>
        <v>-34.302999999999997</v>
      </c>
      <c r="L581" s="39">
        <f>INDEX(Monthly!$B$2:$K$187,MATCH(D581,Monthly!$B$2:$B$187,0),7)</f>
        <v>-1.0000000000000009E-2</v>
      </c>
      <c r="M581" s="39">
        <f>INDEX(Monthly!$B$2:$K$187,MATCH(D581,Monthly!$B$2:$B$187,0),9)</f>
        <v>1.9003462842572229E-2</v>
      </c>
      <c r="N581" s="42">
        <f>INDEX(Quaterly!$B$2:$E$63,MATCH(B581,Quaterly!$B$2:$B$63,0),4)</f>
        <v>0.90000000000000036</v>
      </c>
    </row>
    <row r="582" spans="1:14" x14ac:dyDescent="0.3">
      <c r="A582" s="23">
        <v>581</v>
      </c>
      <c r="B582" s="23" t="str">
        <f t="shared" si="27"/>
        <v>Q1-2012</v>
      </c>
      <c r="C582" s="24" t="str">
        <f t="shared" si="28"/>
        <v>Q1</v>
      </c>
      <c r="D582" s="23" t="str">
        <f t="shared" si="29"/>
        <v>3-2012</v>
      </c>
      <c r="E582" s="25">
        <v>40996</v>
      </c>
      <c r="F582" s="31">
        <f>INDEX(GoldPrice!$B$2:$F$4016,MATCH(E582,GoldPrice!$B$2:$B$4016,0),5)</f>
        <v>263607.63560763747</v>
      </c>
      <c r="G582" s="36">
        <f>INDEX(Daily!$B$2:$H$4016,MATCH(E582,Daily!$B$2:$B$4016,0),3)</f>
        <v>-1.9199999999999875</v>
      </c>
      <c r="H582" s="36">
        <f>INDEX(Daily!$B$2:$H$4016,MATCH(E582,Daily!$B$2:$B$4016,0),5)</f>
        <v>0</v>
      </c>
      <c r="I582" s="36">
        <f>INDEX(Daily!$B$2:$H$4016,MATCH(E582,Daily!$B$2:$B$4016,0),7)</f>
        <v>0.39999999999997726</v>
      </c>
      <c r="J582" s="39">
        <f>INDEX(Monthly!$B$2:$K$187,MATCH(D582,Monthly!$B$2:$B$187,0),3)</f>
        <v>0.39610000000000001</v>
      </c>
      <c r="K582" s="39">
        <f>INDEX(Monthly!$B$2:$K$187,MATCH(D582,Monthly!$B$2:$B$187,0),5)</f>
        <v>-34.302999999999997</v>
      </c>
      <c r="L582" s="39">
        <f>INDEX(Monthly!$B$2:$K$187,MATCH(D582,Monthly!$B$2:$B$187,0),7)</f>
        <v>-1.0000000000000009E-2</v>
      </c>
      <c r="M582" s="39">
        <f>INDEX(Monthly!$B$2:$K$187,MATCH(D582,Monthly!$B$2:$B$187,0),9)</f>
        <v>1.9003462842572229E-2</v>
      </c>
      <c r="N582" s="42">
        <f>INDEX(Quaterly!$B$2:$E$63,MATCH(B582,Quaterly!$B$2:$B$63,0),4)</f>
        <v>0.90000000000000036</v>
      </c>
    </row>
    <row r="583" spans="1:14" x14ac:dyDescent="0.3">
      <c r="A583" s="23">
        <v>582</v>
      </c>
      <c r="B583" s="23" t="str">
        <f t="shared" si="27"/>
        <v>Q1-2012</v>
      </c>
      <c r="C583" s="24" t="str">
        <f t="shared" si="28"/>
        <v>Q1</v>
      </c>
      <c r="D583" s="23" t="str">
        <f t="shared" si="29"/>
        <v>3-2012</v>
      </c>
      <c r="E583" s="25">
        <v>40997</v>
      </c>
      <c r="F583" s="31">
        <f>INDEX(GoldPrice!$B$2:$F$4016,MATCH(E583,GoldPrice!$B$2:$B$4016,0),5)</f>
        <v>-162767.3407673426</v>
      </c>
      <c r="G583" s="36">
        <f>INDEX(Daily!$B$2:$H$4016,MATCH(E583,Daily!$B$2:$B$4016,0),3)</f>
        <v>-2.6099999999999994</v>
      </c>
      <c r="H583" s="36">
        <f>INDEX(Daily!$B$2:$H$4016,MATCH(E583,Daily!$B$2:$B$4016,0),5)</f>
        <v>-30</v>
      </c>
      <c r="I583" s="36">
        <f>INDEX(Daily!$B$2:$H$4016,MATCH(E583,Daily!$B$2:$B$4016,0),7)</f>
        <v>-6.6899999999999977</v>
      </c>
      <c r="J583" s="39">
        <f>INDEX(Monthly!$B$2:$K$187,MATCH(D583,Monthly!$B$2:$B$187,0),3)</f>
        <v>0.39610000000000001</v>
      </c>
      <c r="K583" s="39">
        <f>INDEX(Monthly!$B$2:$K$187,MATCH(D583,Monthly!$B$2:$B$187,0),5)</f>
        <v>-34.302999999999997</v>
      </c>
      <c r="L583" s="39">
        <f>INDEX(Monthly!$B$2:$K$187,MATCH(D583,Monthly!$B$2:$B$187,0),7)</f>
        <v>-1.0000000000000009E-2</v>
      </c>
      <c r="M583" s="39">
        <f>INDEX(Monthly!$B$2:$K$187,MATCH(D583,Monthly!$B$2:$B$187,0),9)</f>
        <v>1.9003462842572229E-2</v>
      </c>
      <c r="N583" s="42">
        <f>INDEX(Quaterly!$B$2:$E$63,MATCH(B583,Quaterly!$B$2:$B$63,0),4)</f>
        <v>0.90000000000000036</v>
      </c>
    </row>
    <row r="584" spans="1:14" x14ac:dyDescent="0.3">
      <c r="A584" s="23">
        <v>583</v>
      </c>
      <c r="B584" s="23" t="str">
        <f t="shared" si="27"/>
        <v>Q1-2012</v>
      </c>
      <c r="C584" s="24" t="str">
        <f t="shared" si="28"/>
        <v>Q1</v>
      </c>
      <c r="D584" s="23" t="str">
        <f t="shared" si="29"/>
        <v>3-2012</v>
      </c>
      <c r="E584" s="25">
        <v>40998</v>
      </c>
      <c r="F584" s="31">
        <f>INDEX(GoldPrice!$B$2:$F$4016,MATCH(E584,GoldPrice!$B$2:$B$4016,0),5)</f>
        <v>-224134.19013419002</v>
      </c>
      <c r="G584" s="36">
        <f>INDEX(Daily!$B$2:$H$4016,MATCH(E584,Daily!$B$2:$B$4016,0),3)</f>
        <v>0.23999999999999488</v>
      </c>
      <c r="H584" s="36">
        <f>INDEX(Daily!$B$2:$H$4016,MATCH(E584,Daily!$B$2:$B$4016,0),5)</f>
        <v>20</v>
      </c>
      <c r="I584" s="36">
        <f>INDEX(Daily!$B$2:$H$4016,MATCH(E584,Daily!$B$2:$B$4016,0),7)</f>
        <v>1.3999999999999773</v>
      </c>
      <c r="J584" s="39">
        <f>INDEX(Monthly!$B$2:$K$187,MATCH(D584,Monthly!$B$2:$B$187,0),3)</f>
        <v>0.39610000000000001</v>
      </c>
      <c r="K584" s="39">
        <f>INDEX(Monthly!$B$2:$K$187,MATCH(D584,Monthly!$B$2:$B$187,0),5)</f>
        <v>-34.302999999999997</v>
      </c>
      <c r="L584" s="39">
        <f>INDEX(Monthly!$B$2:$K$187,MATCH(D584,Monthly!$B$2:$B$187,0),7)</f>
        <v>-1.0000000000000009E-2</v>
      </c>
      <c r="M584" s="39">
        <f>INDEX(Monthly!$B$2:$K$187,MATCH(D584,Monthly!$B$2:$B$187,0),9)</f>
        <v>1.9003462842572229E-2</v>
      </c>
      <c r="N584" s="42">
        <f>INDEX(Quaterly!$B$2:$E$63,MATCH(B584,Quaterly!$B$2:$B$63,0),4)</f>
        <v>0.90000000000000036</v>
      </c>
    </row>
    <row r="585" spans="1:14" x14ac:dyDescent="0.3">
      <c r="A585" s="23">
        <v>584</v>
      </c>
      <c r="B585" s="23" t="str">
        <f t="shared" si="27"/>
        <v>Q2-2012</v>
      </c>
      <c r="C585" s="24" t="str">
        <f t="shared" si="28"/>
        <v>Q2</v>
      </c>
      <c r="D585" s="23" t="str">
        <f t="shared" si="29"/>
        <v>4-2012</v>
      </c>
      <c r="E585" s="25">
        <v>41001</v>
      </c>
      <c r="F585" s="31">
        <f>INDEX(GoldPrice!$B$2:$F$4016,MATCH(E585,GoldPrice!$B$2:$B$4016,0),5)</f>
        <v>-129067.47306747362</v>
      </c>
      <c r="G585" s="36">
        <f>INDEX(Daily!$B$2:$H$4016,MATCH(E585,Daily!$B$2:$B$4016,0),3)</f>
        <v>2.2199999999999989</v>
      </c>
      <c r="H585" s="36">
        <f>INDEX(Daily!$B$2:$H$4016,MATCH(E585,Daily!$B$2:$B$4016,0),5)</f>
        <v>0</v>
      </c>
      <c r="I585" s="36">
        <f>INDEX(Daily!$B$2:$H$4016,MATCH(E585,Daily!$B$2:$B$4016,0),7)</f>
        <v>6.3885714285714243</v>
      </c>
      <c r="J585" s="39">
        <f>INDEX(Monthly!$B$2:$K$187,MATCH(D585,Monthly!$B$2:$B$187,0),3)</f>
        <v>8.0000000000002292E-4</v>
      </c>
      <c r="K585" s="39">
        <f>INDEX(Monthly!$B$2:$K$187,MATCH(D585,Monthly!$B$2:$B$187,0),5)</f>
        <v>-6.0610000000000355</v>
      </c>
      <c r="L585" s="39">
        <f>INDEX(Monthly!$B$2:$K$187,MATCH(D585,Monthly!$B$2:$B$187,0),7)</f>
        <v>-7.5000000000000067E-3</v>
      </c>
      <c r="M585" s="39">
        <f>INDEX(Monthly!$B$2:$K$187,MATCH(D585,Monthly!$B$2:$B$187,0),9)</f>
        <v>9.8066119065415874E-2</v>
      </c>
      <c r="N585" s="42">
        <f>INDEX(Quaterly!$B$2:$E$63,MATCH(B585,Quaterly!$B$2:$B$63,0),4)</f>
        <v>4.4499999999999993</v>
      </c>
    </row>
    <row r="586" spans="1:14" x14ac:dyDescent="0.3">
      <c r="A586" s="23">
        <v>585</v>
      </c>
      <c r="B586" s="23" t="str">
        <f t="shared" si="27"/>
        <v>Q2-2012</v>
      </c>
      <c r="C586" s="24" t="str">
        <f t="shared" si="28"/>
        <v>Q2</v>
      </c>
      <c r="D586" s="23" t="str">
        <f t="shared" si="29"/>
        <v>4-2012</v>
      </c>
      <c r="E586" s="25">
        <v>41002</v>
      </c>
      <c r="F586" s="31">
        <f>INDEX(GoldPrice!$B$2:$F$4016,MATCH(E586,GoldPrice!$B$2:$B$4016,0),5)</f>
        <v>65424.305424306542</v>
      </c>
      <c r="G586" s="36">
        <f>INDEX(Daily!$B$2:$H$4016,MATCH(E586,Daily!$B$2:$B$4016,0),3)</f>
        <v>-1.230000000000004</v>
      </c>
      <c r="H586" s="36">
        <f>INDEX(Daily!$B$2:$H$4016,MATCH(E586,Daily!$B$2:$B$4016,0),5)</f>
        <v>10</v>
      </c>
      <c r="I586" s="36">
        <f>INDEX(Daily!$B$2:$H$4016,MATCH(E586,Daily!$B$2:$B$4016,0),7)</f>
        <v>-1.6485714285714153</v>
      </c>
      <c r="J586" s="39">
        <f>INDEX(Monthly!$B$2:$K$187,MATCH(D586,Monthly!$B$2:$B$187,0),3)</f>
        <v>8.0000000000002292E-4</v>
      </c>
      <c r="K586" s="39">
        <f>INDEX(Monthly!$B$2:$K$187,MATCH(D586,Monthly!$B$2:$B$187,0),5)</f>
        <v>-6.0610000000000355</v>
      </c>
      <c r="L586" s="39">
        <f>INDEX(Monthly!$B$2:$K$187,MATCH(D586,Monthly!$B$2:$B$187,0),7)</f>
        <v>-7.5000000000000067E-3</v>
      </c>
      <c r="M586" s="39">
        <f>INDEX(Monthly!$B$2:$K$187,MATCH(D586,Monthly!$B$2:$B$187,0),9)</f>
        <v>9.8066119065415874E-2</v>
      </c>
      <c r="N586" s="42">
        <f>INDEX(Quaterly!$B$2:$E$63,MATCH(B586,Quaterly!$B$2:$B$63,0),4)</f>
        <v>4.4499999999999993</v>
      </c>
    </row>
    <row r="587" spans="1:14" x14ac:dyDescent="0.3">
      <c r="A587" s="23">
        <v>586</v>
      </c>
      <c r="B587" s="23" t="str">
        <f t="shared" si="27"/>
        <v>Q2-2012</v>
      </c>
      <c r="C587" s="24" t="str">
        <f t="shared" si="28"/>
        <v>Q2</v>
      </c>
      <c r="D587" s="23" t="str">
        <f t="shared" si="29"/>
        <v>4-2012</v>
      </c>
      <c r="E587" s="25">
        <v>41003</v>
      </c>
      <c r="F587" s="31">
        <f>INDEX(GoldPrice!$B$2:$F$4016,MATCH(E587,GoldPrice!$B$2:$B$4016,0),5)</f>
        <v>623008.50500850379</v>
      </c>
      <c r="G587" s="36">
        <f>INDEX(Daily!$B$2:$H$4016,MATCH(E587,Daily!$B$2:$B$4016,0),3)</f>
        <v>-2.4899999999999949</v>
      </c>
      <c r="H587" s="36">
        <f>INDEX(Daily!$B$2:$H$4016,MATCH(E587,Daily!$B$2:$B$4016,0),5)</f>
        <v>-20</v>
      </c>
      <c r="I587" s="36">
        <f>INDEX(Daily!$B$2:$H$4016,MATCH(E587,Daily!$B$2:$B$4016,0),7)</f>
        <v>-6</v>
      </c>
      <c r="J587" s="39">
        <f>INDEX(Monthly!$B$2:$K$187,MATCH(D587,Monthly!$B$2:$B$187,0),3)</f>
        <v>8.0000000000002292E-4</v>
      </c>
      <c r="K587" s="39">
        <f>INDEX(Monthly!$B$2:$K$187,MATCH(D587,Monthly!$B$2:$B$187,0),5)</f>
        <v>-6.0610000000000355</v>
      </c>
      <c r="L587" s="39">
        <f>INDEX(Monthly!$B$2:$K$187,MATCH(D587,Monthly!$B$2:$B$187,0),7)</f>
        <v>-7.5000000000000067E-3</v>
      </c>
      <c r="M587" s="39">
        <f>INDEX(Monthly!$B$2:$K$187,MATCH(D587,Monthly!$B$2:$B$187,0),9)</f>
        <v>9.8066119065415874E-2</v>
      </c>
      <c r="N587" s="42">
        <f>INDEX(Quaterly!$B$2:$E$63,MATCH(B587,Quaterly!$B$2:$B$63,0),4)</f>
        <v>4.4499999999999993</v>
      </c>
    </row>
    <row r="588" spans="1:14" x14ac:dyDescent="0.3">
      <c r="A588" s="23">
        <v>587</v>
      </c>
      <c r="B588" s="23" t="str">
        <f t="shared" si="27"/>
        <v>Q2-2012</v>
      </c>
      <c r="C588" s="24" t="str">
        <f t="shared" si="28"/>
        <v>Q2</v>
      </c>
      <c r="D588" s="23" t="str">
        <f t="shared" si="29"/>
        <v>4-2012</v>
      </c>
      <c r="E588" s="25">
        <v>41004</v>
      </c>
      <c r="F588" s="31">
        <f>INDEX(GoldPrice!$B$2:$F$4016,MATCH(E588,GoldPrice!$B$2:$B$4016,0),5)</f>
        <v>-312553.01455301419</v>
      </c>
      <c r="G588" s="36">
        <f>INDEX(Daily!$B$2:$H$4016,MATCH(E588,Daily!$B$2:$B$4016,0),3)</f>
        <v>1.7600000000000051</v>
      </c>
      <c r="H588" s="36">
        <f>INDEX(Daily!$B$2:$H$4016,MATCH(E588,Daily!$B$2:$B$4016,0),5)</f>
        <v>-10</v>
      </c>
      <c r="I588" s="36">
        <f>INDEX(Daily!$B$2:$H$4016,MATCH(E588,Daily!$B$2:$B$4016,0),7)</f>
        <v>5.160000000000025</v>
      </c>
      <c r="J588" s="39">
        <f>INDEX(Monthly!$B$2:$K$187,MATCH(D588,Monthly!$B$2:$B$187,0),3)</f>
        <v>8.0000000000002292E-4</v>
      </c>
      <c r="K588" s="39">
        <f>INDEX(Monthly!$B$2:$K$187,MATCH(D588,Monthly!$B$2:$B$187,0),5)</f>
        <v>-6.0610000000000355</v>
      </c>
      <c r="L588" s="39">
        <f>INDEX(Monthly!$B$2:$K$187,MATCH(D588,Monthly!$B$2:$B$187,0),7)</f>
        <v>-7.5000000000000067E-3</v>
      </c>
      <c r="M588" s="39">
        <f>INDEX(Monthly!$B$2:$K$187,MATCH(D588,Monthly!$B$2:$B$187,0),9)</f>
        <v>9.8066119065415874E-2</v>
      </c>
      <c r="N588" s="42">
        <f>INDEX(Quaterly!$B$2:$E$63,MATCH(B588,Quaterly!$B$2:$B$63,0),4)</f>
        <v>4.4499999999999993</v>
      </c>
    </row>
    <row r="589" spans="1:14" x14ac:dyDescent="0.3">
      <c r="A589" s="23">
        <v>588</v>
      </c>
      <c r="B589" s="23" t="str">
        <f t="shared" si="27"/>
        <v>Q2-2012</v>
      </c>
      <c r="C589" s="24" t="str">
        <f t="shared" si="28"/>
        <v>Q2</v>
      </c>
      <c r="D589" s="23" t="str">
        <f t="shared" si="29"/>
        <v>4-2012</v>
      </c>
      <c r="E589" s="25">
        <v>41005</v>
      </c>
      <c r="F589" s="31">
        <f>INDEX(GoldPrice!$B$2:$F$4016,MATCH(E589,GoldPrice!$B$2:$B$4016,0),5)</f>
        <v>-437597.64559764415</v>
      </c>
      <c r="G589" s="36">
        <f>INDEX(Daily!$B$2:$H$4016,MATCH(E589,Daily!$B$2:$B$4016,0),3)</f>
        <v>0.32571428571426964</v>
      </c>
      <c r="H589" s="36">
        <f>INDEX(Daily!$B$2:$H$4016,MATCH(E589,Daily!$B$2:$B$4016,0),5)</f>
        <v>-20</v>
      </c>
      <c r="I589" s="36">
        <f>INDEX(Daily!$B$2:$H$4016,MATCH(E589,Daily!$B$2:$B$4016,0),7)</f>
        <v>2.5099999999999909</v>
      </c>
      <c r="J589" s="39">
        <f>INDEX(Monthly!$B$2:$K$187,MATCH(D589,Monthly!$B$2:$B$187,0),3)</f>
        <v>8.0000000000002292E-4</v>
      </c>
      <c r="K589" s="39">
        <f>INDEX(Monthly!$B$2:$K$187,MATCH(D589,Monthly!$B$2:$B$187,0),5)</f>
        <v>-6.0610000000000355</v>
      </c>
      <c r="L589" s="39">
        <f>INDEX(Monthly!$B$2:$K$187,MATCH(D589,Monthly!$B$2:$B$187,0),7)</f>
        <v>-7.5000000000000067E-3</v>
      </c>
      <c r="M589" s="39">
        <f>INDEX(Monthly!$B$2:$K$187,MATCH(D589,Monthly!$B$2:$B$187,0),9)</f>
        <v>9.8066119065415874E-2</v>
      </c>
      <c r="N589" s="42">
        <f>INDEX(Quaterly!$B$2:$E$63,MATCH(B589,Quaterly!$B$2:$B$63,0),4)</f>
        <v>4.4499999999999993</v>
      </c>
    </row>
    <row r="590" spans="1:14" x14ac:dyDescent="0.3">
      <c r="A590" s="23">
        <v>589</v>
      </c>
      <c r="B590" s="23" t="str">
        <f t="shared" si="27"/>
        <v>Q2-2012</v>
      </c>
      <c r="C590" s="24" t="str">
        <f t="shared" si="28"/>
        <v>Q2</v>
      </c>
      <c r="D590" s="23" t="str">
        <f t="shared" si="29"/>
        <v>4-2012</v>
      </c>
      <c r="E590" s="25">
        <v>41008</v>
      </c>
      <c r="F590" s="31">
        <f>INDEX(GoldPrice!$B$2:$F$4016,MATCH(E590,GoldPrice!$B$2:$B$4016,0),5)</f>
        <v>100198.28819828853</v>
      </c>
      <c r="G590" s="36">
        <f>INDEX(Daily!$B$2:$H$4016,MATCH(E590,Daily!$B$2:$B$4016,0),3)</f>
        <v>-1.165714285714273</v>
      </c>
      <c r="H590" s="36">
        <f>INDEX(Daily!$B$2:$H$4016,MATCH(E590,Daily!$B$2:$B$4016,0),5)</f>
        <v>50</v>
      </c>
      <c r="I590" s="36">
        <f>INDEX(Daily!$B$2:$H$4016,MATCH(E590,Daily!$B$2:$B$4016,0),7)</f>
        <v>3.2900000000000205</v>
      </c>
      <c r="J590" s="39">
        <f>INDEX(Monthly!$B$2:$K$187,MATCH(D590,Monthly!$B$2:$B$187,0),3)</f>
        <v>8.0000000000002292E-4</v>
      </c>
      <c r="K590" s="39">
        <f>INDEX(Monthly!$B$2:$K$187,MATCH(D590,Monthly!$B$2:$B$187,0),5)</f>
        <v>-6.0610000000000355</v>
      </c>
      <c r="L590" s="39">
        <f>INDEX(Monthly!$B$2:$K$187,MATCH(D590,Monthly!$B$2:$B$187,0),7)</f>
        <v>-7.5000000000000067E-3</v>
      </c>
      <c r="M590" s="39">
        <f>INDEX(Monthly!$B$2:$K$187,MATCH(D590,Monthly!$B$2:$B$187,0),9)</f>
        <v>9.8066119065415874E-2</v>
      </c>
      <c r="N590" s="42">
        <f>INDEX(Quaterly!$B$2:$E$63,MATCH(B590,Quaterly!$B$2:$B$63,0),4)</f>
        <v>4.4499999999999993</v>
      </c>
    </row>
    <row r="591" spans="1:14" x14ac:dyDescent="0.3">
      <c r="A591" s="23">
        <v>590</v>
      </c>
      <c r="B591" s="23" t="str">
        <f t="shared" si="27"/>
        <v>Q2-2012</v>
      </c>
      <c r="C591" s="24" t="str">
        <f t="shared" si="28"/>
        <v>Q2</v>
      </c>
      <c r="D591" s="23" t="str">
        <f t="shared" si="29"/>
        <v>4-2012</v>
      </c>
      <c r="E591" s="25">
        <v>41009</v>
      </c>
      <c r="F591" s="31">
        <f>INDEX(GoldPrice!$B$2:$F$4016,MATCH(E591,GoldPrice!$B$2:$B$4016,0),5)</f>
        <v>-330069.93006993085</v>
      </c>
      <c r="G591" s="36">
        <f>INDEX(Daily!$B$2:$H$4016,MATCH(E591,Daily!$B$2:$B$4016,0),3)</f>
        <v>-1.3299999999999983</v>
      </c>
      <c r="H591" s="36">
        <f>INDEX(Daily!$B$2:$H$4016,MATCH(E591,Daily!$B$2:$B$4016,0),5)</f>
        <v>-30</v>
      </c>
      <c r="I591" s="36">
        <f>INDEX(Daily!$B$2:$H$4016,MATCH(E591,Daily!$B$2:$B$4016,0),7)</f>
        <v>0.12000000000000455</v>
      </c>
      <c r="J591" s="39">
        <f>INDEX(Monthly!$B$2:$K$187,MATCH(D591,Monthly!$B$2:$B$187,0),3)</f>
        <v>8.0000000000002292E-4</v>
      </c>
      <c r="K591" s="39">
        <f>INDEX(Monthly!$B$2:$K$187,MATCH(D591,Monthly!$B$2:$B$187,0),5)</f>
        <v>-6.0610000000000355</v>
      </c>
      <c r="L591" s="39">
        <f>INDEX(Monthly!$B$2:$K$187,MATCH(D591,Monthly!$B$2:$B$187,0),7)</f>
        <v>-7.5000000000000067E-3</v>
      </c>
      <c r="M591" s="39">
        <f>INDEX(Monthly!$B$2:$K$187,MATCH(D591,Monthly!$B$2:$B$187,0),9)</f>
        <v>9.8066119065415874E-2</v>
      </c>
      <c r="N591" s="42">
        <f>INDEX(Quaterly!$B$2:$E$63,MATCH(B591,Quaterly!$B$2:$B$63,0),4)</f>
        <v>4.4499999999999993</v>
      </c>
    </row>
    <row r="592" spans="1:14" x14ac:dyDescent="0.3">
      <c r="A592" s="23">
        <v>591</v>
      </c>
      <c r="B592" s="23" t="str">
        <f t="shared" si="27"/>
        <v>Q2-2012</v>
      </c>
      <c r="C592" s="24" t="str">
        <f t="shared" si="28"/>
        <v>Q2</v>
      </c>
      <c r="D592" s="23" t="str">
        <f t="shared" si="29"/>
        <v>4-2012</v>
      </c>
      <c r="E592" s="25">
        <v>41010</v>
      </c>
      <c r="F592" s="31">
        <f>INDEX(GoldPrice!$B$2:$F$4016,MATCH(E592,GoldPrice!$B$2:$B$4016,0),5)</f>
        <v>17862.407862406224</v>
      </c>
      <c r="G592" s="36">
        <f>INDEX(Daily!$B$2:$H$4016,MATCH(E592,Daily!$B$2:$B$4016,0),3)</f>
        <v>1.539999999999992</v>
      </c>
      <c r="H592" s="36">
        <f>INDEX(Daily!$B$2:$H$4016,MATCH(E592,Daily!$B$2:$B$4016,0),5)</f>
        <v>0</v>
      </c>
      <c r="I592" s="36">
        <f>INDEX(Daily!$B$2:$H$4016,MATCH(E592,Daily!$B$2:$B$4016,0),7)</f>
        <v>7.8899999999999864</v>
      </c>
      <c r="J592" s="39">
        <f>INDEX(Monthly!$B$2:$K$187,MATCH(D592,Monthly!$B$2:$B$187,0),3)</f>
        <v>8.0000000000002292E-4</v>
      </c>
      <c r="K592" s="39">
        <f>INDEX(Monthly!$B$2:$K$187,MATCH(D592,Monthly!$B$2:$B$187,0),5)</f>
        <v>-6.0610000000000355</v>
      </c>
      <c r="L592" s="39">
        <f>INDEX(Monthly!$B$2:$K$187,MATCH(D592,Monthly!$B$2:$B$187,0),7)</f>
        <v>-7.5000000000000067E-3</v>
      </c>
      <c r="M592" s="39">
        <f>INDEX(Monthly!$B$2:$K$187,MATCH(D592,Monthly!$B$2:$B$187,0),9)</f>
        <v>9.8066119065415874E-2</v>
      </c>
      <c r="N592" s="42">
        <f>INDEX(Quaterly!$B$2:$E$63,MATCH(B592,Quaterly!$B$2:$B$63,0),4)</f>
        <v>4.4499999999999993</v>
      </c>
    </row>
    <row r="593" spans="1:14" x14ac:dyDescent="0.3">
      <c r="A593" s="23">
        <v>592</v>
      </c>
      <c r="B593" s="23" t="str">
        <f t="shared" si="27"/>
        <v>Q2-2012</v>
      </c>
      <c r="C593" s="24" t="str">
        <f t="shared" si="28"/>
        <v>Q2</v>
      </c>
      <c r="D593" s="23" t="str">
        <f t="shared" si="29"/>
        <v>4-2012</v>
      </c>
      <c r="E593" s="25">
        <v>41011</v>
      </c>
      <c r="F593" s="31">
        <f>INDEX(GoldPrice!$B$2:$F$4016,MATCH(E593,GoldPrice!$B$2:$B$4016,0),5)</f>
        <v>-405055.75505575538</v>
      </c>
      <c r="G593" s="36">
        <f>INDEX(Daily!$B$2:$H$4016,MATCH(E593,Daily!$B$2:$B$4016,0),3)</f>
        <v>1.0300000000000011</v>
      </c>
      <c r="H593" s="36">
        <f>INDEX(Daily!$B$2:$H$4016,MATCH(E593,Daily!$B$2:$B$4016,0),5)</f>
        <v>10</v>
      </c>
      <c r="I593" s="36">
        <f>INDEX(Daily!$B$2:$H$4016,MATCH(E593,Daily!$B$2:$B$4016,0),7)</f>
        <v>6.5199999999999818</v>
      </c>
      <c r="J593" s="39">
        <f>INDEX(Monthly!$B$2:$K$187,MATCH(D593,Monthly!$B$2:$B$187,0),3)</f>
        <v>8.0000000000002292E-4</v>
      </c>
      <c r="K593" s="39">
        <f>INDEX(Monthly!$B$2:$K$187,MATCH(D593,Monthly!$B$2:$B$187,0),5)</f>
        <v>-6.0610000000000355</v>
      </c>
      <c r="L593" s="39">
        <f>INDEX(Monthly!$B$2:$K$187,MATCH(D593,Monthly!$B$2:$B$187,0),7)</f>
        <v>-7.5000000000000067E-3</v>
      </c>
      <c r="M593" s="39">
        <f>INDEX(Monthly!$B$2:$K$187,MATCH(D593,Monthly!$B$2:$B$187,0),9)</f>
        <v>9.8066119065415874E-2</v>
      </c>
      <c r="N593" s="42">
        <f>INDEX(Quaterly!$B$2:$E$63,MATCH(B593,Quaterly!$B$2:$B$63,0),4)</f>
        <v>4.4499999999999993</v>
      </c>
    </row>
    <row r="594" spans="1:14" x14ac:dyDescent="0.3">
      <c r="A594" s="23">
        <v>593</v>
      </c>
      <c r="B594" s="23" t="str">
        <f t="shared" si="27"/>
        <v>Q2-2012</v>
      </c>
      <c r="C594" s="24" t="str">
        <f t="shared" si="28"/>
        <v>Q2</v>
      </c>
      <c r="D594" s="23" t="str">
        <f t="shared" si="29"/>
        <v>4-2012</v>
      </c>
      <c r="E594" s="25">
        <v>41012</v>
      </c>
      <c r="F594" s="31">
        <f>INDEX(GoldPrice!$B$2:$F$4016,MATCH(E594,GoldPrice!$B$2:$B$4016,0),5)</f>
        <v>373483.27348327637</v>
      </c>
      <c r="G594" s="36">
        <f>INDEX(Daily!$B$2:$H$4016,MATCH(E594,Daily!$B$2:$B$4016,0),3)</f>
        <v>-0.84999999999999432</v>
      </c>
      <c r="H594" s="36">
        <f>INDEX(Daily!$B$2:$H$4016,MATCH(E594,Daily!$B$2:$B$4016,0),5)</f>
        <v>-10</v>
      </c>
      <c r="I594" s="36">
        <f>INDEX(Daily!$B$2:$H$4016,MATCH(E594,Daily!$B$2:$B$4016,0),7)</f>
        <v>-2.7400000000000091</v>
      </c>
      <c r="J594" s="39">
        <f>INDEX(Monthly!$B$2:$K$187,MATCH(D594,Monthly!$B$2:$B$187,0),3)</f>
        <v>8.0000000000002292E-4</v>
      </c>
      <c r="K594" s="39">
        <f>INDEX(Monthly!$B$2:$K$187,MATCH(D594,Monthly!$B$2:$B$187,0),5)</f>
        <v>-6.0610000000000355</v>
      </c>
      <c r="L594" s="39">
        <f>INDEX(Monthly!$B$2:$K$187,MATCH(D594,Monthly!$B$2:$B$187,0),7)</f>
        <v>-7.5000000000000067E-3</v>
      </c>
      <c r="M594" s="39">
        <f>INDEX(Monthly!$B$2:$K$187,MATCH(D594,Monthly!$B$2:$B$187,0),9)</f>
        <v>9.8066119065415874E-2</v>
      </c>
      <c r="N594" s="42">
        <f>INDEX(Quaterly!$B$2:$E$63,MATCH(B594,Quaterly!$B$2:$B$63,0),4)</f>
        <v>4.4499999999999993</v>
      </c>
    </row>
    <row r="595" spans="1:14" x14ac:dyDescent="0.3">
      <c r="A595" s="23">
        <v>594</v>
      </c>
      <c r="B595" s="23" t="str">
        <f t="shared" si="27"/>
        <v>Q2-2012</v>
      </c>
      <c r="C595" s="24" t="str">
        <f t="shared" si="28"/>
        <v>Q2</v>
      </c>
      <c r="D595" s="23" t="str">
        <f t="shared" si="29"/>
        <v>4-2012</v>
      </c>
      <c r="E595" s="25">
        <v>41015</v>
      </c>
      <c r="F595" s="31">
        <f>INDEX(GoldPrice!$B$2:$F$4016,MATCH(E595,GoldPrice!$B$2:$B$4016,0),5)</f>
        <v>-216461.9164619185</v>
      </c>
      <c r="G595" s="36">
        <f>INDEX(Daily!$B$2:$H$4016,MATCH(E595,Daily!$B$2:$B$4016,0),3)</f>
        <v>7.9999999999998295E-2</v>
      </c>
      <c r="H595" s="36">
        <f>INDEX(Daily!$B$2:$H$4016,MATCH(E595,Daily!$B$2:$B$4016,0),5)</f>
        <v>0</v>
      </c>
      <c r="I595" s="36">
        <f>INDEX(Daily!$B$2:$H$4016,MATCH(E595,Daily!$B$2:$B$4016,0),7)</f>
        <v>5.7400000000000091</v>
      </c>
      <c r="J595" s="39">
        <f>INDEX(Monthly!$B$2:$K$187,MATCH(D595,Monthly!$B$2:$B$187,0),3)</f>
        <v>8.0000000000002292E-4</v>
      </c>
      <c r="K595" s="39">
        <f>INDEX(Monthly!$B$2:$K$187,MATCH(D595,Monthly!$B$2:$B$187,0),5)</f>
        <v>-6.0610000000000355</v>
      </c>
      <c r="L595" s="39">
        <f>INDEX(Monthly!$B$2:$K$187,MATCH(D595,Monthly!$B$2:$B$187,0),7)</f>
        <v>-7.5000000000000067E-3</v>
      </c>
      <c r="M595" s="39">
        <f>INDEX(Monthly!$B$2:$K$187,MATCH(D595,Monthly!$B$2:$B$187,0),9)</f>
        <v>9.8066119065415874E-2</v>
      </c>
      <c r="N595" s="42">
        <f>INDEX(Quaterly!$B$2:$E$63,MATCH(B595,Quaterly!$B$2:$B$63,0),4)</f>
        <v>4.4499999999999993</v>
      </c>
    </row>
    <row r="596" spans="1:14" x14ac:dyDescent="0.3">
      <c r="A596" s="23">
        <v>595</v>
      </c>
      <c r="B596" s="23" t="str">
        <f t="shared" si="27"/>
        <v>Q2-2012</v>
      </c>
      <c r="C596" s="24" t="str">
        <f t="shared" si="28"/>
        <v>Q2</v>
      </c>
      <c r="D596" s="23" t="str">
        <f t="shared" si="29"/>
        <v>4-2012</v>
      </c>
      <c r="E596" s="25">
        <v>41016</v>
      </c>
      <c r="F596" s="31">
        <f>INDEX(GoldPrice!$B$2:$F$4016,MATCH(E596,GoldPrice!$B$2:$B$4016,0),5)</f>
        <v>-145159.70515970513</v>
      </c>
      <c r="G596" s="36">
        <f>INDEX(Daily!$B$2:$H$4016,MATCH(E596,Daily!$B$2:$B$4016,0),3)</f>
        <v>1.3100000000000023</v>
      </c>
      <c r="H596" s="36">
        <f>INDEX(Daily!$B$2:$H$4016,MATCH(E596,Daily!$B$2:$B$4016,0),5)</f>
        <v>0</v>
      </c>
      <c r="I596" s="36">
        <f>INDEX(Daily!$B$2:$H$4016,MATCH(E596,Daily!$B$2:$B$4016,0),7)</f>
        <v>4.5799999999999841</v>
      </c>
      <c r="J596" s="39">
        <f>INDEX(Monthly!$B$2:$K$187,MATCH(D596,Monthly!$B$2:$B$187,0),3)</f>
        <v>8.0000000000002292E-4</v>
      </c>
      <c r="K596" s="39">
        <f>INDEX(Monthly!$B$2:$K$187,MATCH(D596,Monthly!$B$2:$B$187,0),5)</f>
        <v>-6.0610000000000355</v>
      </c>
      <c r="L596" s="39">
        <f>INDEX(Monthly!$B$2:$K$187,MATCH(D596,Monthly!$B$2:$B$187,0),7)</f>
        <v>-7.5000000000000067E-3</v>
      </c>
      <c r="M596" s="39">
        <f>INDEX(Monthly!$B$2:$K$187,MATCH(D596,Monthly!$B$2:$B$187,0),9)</f>
        <v>9.8066119065415874E-2</v>
      </c>
      <c r="N596" s="42">
        <f>INDEX(Quaterly!$B$2:$E$63,MATCH(B596,Quaterly!$B$2:$B$63,0),4)</f>
        <v>4.4499999999999993</v>
      </c>
    </row>
    <row r="597" spans="1:14" x14ac:dyDescent="0.3">
      <c r="A597" s="23">
        <v>596</v>
      </c>
      <c r="B597" s="23" t="str">
        <f t="shared" si="27"/>
        <v>Q2-2012</v>
      </c>
      <c r="C597" s="24" t="str">
        <f t="shared" si="28"/>
        <v>Q2</v>
      </c>
      <c r="D597" s="23" t="str">
        <f t="shared" si="29"/>
        <v>4-2012</v>
      </c>
      <c r="E597" s="25">
        <v>41017</v>
      </c>
      <c r="F597" s="31">
        <f>INDEX(GoldPrice!$B$2:$F$4016,MATCH(E597,GoldPrice!$B$2:$B$4016,0),5)</f>
        <v>180835.38083538041</v>
      </c>
      <c r="G597" s="36">
        <f>INDEX(Daily!$B$2:$H$4016,MATCH(E597,Daily!$B$2:$B$4016,0),3)</f>
        <v>-1.5799999999999983</v>
      </c>
      <c r="H597" s="36">
        <f>INDEX(Daily!$B$2:$H$4016,MATCH(E597,Daily!$B$2:$B$4016,0),5)</f>
        <v>0</v>
      </c>
      <c r="I597" s="36">
        <f>INDEX(Daily!$B$2:$H$4016,MATCH(E597,Daily!$B$2:$B$4016,0),7)</f>
        <v>-0.67999999999994998</v>
      </c>
      <c r="J597" s="39">
        <f>INDEX(Monthly!$B$2:$K$187,MATCH(D597,Monthly!$B$2:$B$187,0),3)</f>
        <v>8.0000000000002292E-4</v>
      </c>
      <c r="K597" s="39">
        <f>INDEX(Monthly!$B$2:$K$187,MATCH(D597,Monthly!$B$2:$B$187,0),5)</f>
        <v>-6.0610000000000355</v>
      </c>
      <c r="L597" s="39">
        <f>INDEX(Monthly!$B$2:$K$187,MATCH(D597,Monthly!$B$2:$B$187,0),7)</f>
        <v>-7.5000000000000067E-3</v>
      </c>
      <c r="M597" s="39">
        <f>INDEX(Monthly!$B$2:$K$187,MATCH(D597,Monthly!$B$2:$B$187,0),9)</f>
        <v>9.8066119065415874E-2</v>
      </c>
      <c r="N597" s="42">
        <f>INDEX(Quaterly!$B$2:$E$63,MATCH(B597,Quaterly!$B$2:$B$63,0),4)</f>
        <v>4.4499999999999993</v>
      </c>
    </row>
    <row r="598" spans="1:14" x14ac:dyDescent="0.3">
      <c r="A598" s="23">
        <v>597</v>
      </c>
      <c r="B598" s="23" t="str">
        <f t="shared" si="27"/>
        <v>Q2-2012</v>
      </c>
      <c r="C598" s="24" t="str">
        <f t="shared" si="28"/>
        <v>Q2</v>
      </c>
      <c r="D598" s="23" t="str">
        <f t="shared" si="29"/>
        <v>4-2012</v>
      </c>
      <c r="E598" s="25">
        <v>41018</v>
      </c>
      <c r="F598" s="31">
        <f>INDEX(GoldPrice!$B$2:$F$4016,MATCH(E598,GoldPrice!$B$2:$B$4016,0),5)</f>
        <v>-308304.66830466688</v>
      </c>
      <c r="G598" s="36">
        <f>INDEX(Daily!$B$2:$H$4016,MATCH(E598,Daily!$B$2:$B$4016,0),3)</f>
        <v>-0.27000000000001023</v>
      </c>
      <c r="H598" s="36">
        <f>INDEX(Daily!$B$2:$H$4016,MATCH(E598,Daily!$B$2:$B$4016,0),5)</f>
        <v>0</v>
      </c>
      <c r="I598" s="36">
        <f>INDEX(Daily!$B$2:$H$4016,MATCH(E598,Daily!$B$2:$B$4016,0),7)</f>
        <v>-5.0800000000000409</v>
      </c>
      <c r="J598" s="39">
        <f>INDEX(Monthly!$B$2:$K$187,MATCH(D598,Monthly!$B$2:$B$187,0),3)</f>
        <v>8.0000000000002292E-4</v>
      </c>
      <c r="K598" s="39">
        <f>INDEX(Monthly!$B$2:$K$187,MATCH(D598,Monthly!$B$2:$B$187,0),5)</f>
        <v>-6.0610000000000355</v>
      </c>
      <c r="L598" s="39">
        <f>INDEX(Monthly!$B$2:$K$187,MATCH(D598,Monthly!$B$2:$B$187,0),7)</f>
        <v>-7.5000000000000067E-3</v>
      </c>
      <c r="M598" s="39">
        <f>INDEX(Monthly!$B$2:$K$187,MATCH(D598,Monthly!$B$2:$B$187,0),9)</f>
        <v>9.8066119065415874E-2</v>
      </c>
      <c r="N598" s="42">
        <f>INDEX(Quaterly!$B$2:$E$63,MATCH(B598,Quaterly!$B$2:$B$63,0),4)</f>
        <v>4.4499999999999993</v>
      </c>
    </row>
    <row r="599" spans="1:14" x14ac:dyDescent="0.3">
      <c r="A599" s="23">
        <v>598</v>
      </c>
      <c r="B599" s="23" t="str">
        <f t="shared" si="27"/>
        <v>Q2-2012</v>
      </c>
      <c r="C599" s="24" t="str">
        <f t="shared" si="28"/>
        <v>Q2</v>
      </c>
      <c r="D599" s="23" t="str">
        <f t="shared" si="29"/>
        <v>4-2012</v>
      </c>
      <c r="E599" s="25">
        <v>41019</v>
      </c>
      <c r="F599" s="31">
        <f>INDEX(GoldPrice!$B$2:$F$4016,MATCH(E599,GoldPrice!$B$2:$B$4016,0),5)</f>
        <v>-68415.800415802747</v>
      </c>
      <c r="G599" s="36">
        <f>INDEX(Daily!$B$2:$H$4016,MATCH(E599,Daily!$B$2:$B$4016,0),3)</f>
        <v>1.2000000000000028</v>
      </c>
      <c r="H599" s="36">
        <f>INDEX(Daily!$B$2:$H$4016,MATCH(E599,Daily!$B$2:$B$4016,0),5)</f>
        <v>20</v>
      </c>
      <c r="I599" s="36">
        <f>INDEX(Daily!$B$2:$H$4016,MATCH(E599,Daily!$B$2:$B$4016,0),7)</f>
        <v>-1.3599999999999568</v>
      </c>
      <c r="J599" s="39">
        <f>INDEX(Monthly!$B$2:$K$187,MATCH(D599,Monthly!$B$2:$B$187,0),3)</f>
        <v>8.0000000000002292E-4</v>
      </c>
      <c r="K599" s="39">
        <f>INDEX(Monthly!$B$2:$K$187,MATCH(D599,Monthly!$B$2:$B$187,0),5)</f>
        <v>-6.0610000000000355</v>
      </c>
      <c r="L599" s="39">
        <f>INDEX(Monthly!$B$2:$K$187,MATCH(D599,Monthly!$B$2:$B$187,0),7)</f>
        <v>-7.5000000000000067E-3</v>
      </c>
      <c r="M599" s="39">
        <f>INDEX(Monthly!$B$2:$K$187,MATCH(D599,Monthly!$B$2:$B$187,0),9)</f>
        <v>9.8066119065415874E-2</v>
      </c>
      <c r="N599" s="42">
        <f>INDEX(Quaterly!$B$2:$E$63,MATCH(B599,Quaterly!$B$2:$B$63,0),4)</f>
        <v>4.4499999999999993</v>
      </c>
    </row>
    <row r="600" spans="1:14" x14ac:dyDescent="0.3">
      <c r="A600" s="23">
        <v>599</v>
      </c>
      <c r="B600" s="23" t="str">
        <f t="shared" si="27"/>
        <v>Q2-2012</v>
      </c>
      <c r="C600" s="24" t="str">
        <f t="shared" si="28"/>
        <v>Q2</v>
      </c>
      <c r="D600" s="23" t="str">
        <f t="shared" si="29"/>
        <v>4-2012</v>
      </c>
      <c r="E600" s="25">
        <v>41022</v>
      </c>
      <c r="F600" s="31">
        <f>INDEX(GoldPrice!$B$2:$F$4016,MATCH(E600,GoldPrice!$B$2:$B$4016,0),5)</f>
        <v>292884.52088452131</v>
      </c>
      <c r="G600" s="36">
        <f>INDEX(Daily!$B$2:$H$4016,MATCH(E600,Daily!$B$2:$B$4016,0),3)</f>
        <v>-0.89999999999999147</v>
      </c>
      <c r="H600" s="36">
        <f>INDEX(Daily!$B$2:$H$4016,MATCH(E600,Daily!$B$2:$B$4016,0),5)</f>
        <v>-10</v>
      </c>
      <c r="I600" s="36">
        <f>INDEX(Daily!$B$2:$H$4016,MATCH(E600,Daily!$B$2:$B$4016,0),7)</f>
        <v>-0.55000000000001137</v>
      </c>
      <c r="J600" s="39">
        <f>INDEX(Monthly!$B$2:$K$187,MATCH(D600,Monthly!$B$2:$B$187,0),3)</f>
        <v>8.0000000000002292E-4</v>
      </c>
      <c r="K600" s="39">
        <f>INDEX(Monthly!$B$2:$K$187,MATCH(D600,Monthly!$B$2:$B$187,0),5)</f>
        <v>-6.0610000000000355</v>
      </c>
      <c r="L600" s="39">
        <f>INDEX(Monthly!$B$2:$K$187,MATCH(D600,Monthly!$B$2:$B$187,0),7)</f>
        <v>-7.5000000000000067E-3</v>
      </c>
      <c r="M600" s="39">
        <f>INDEX(Monthly!$B$2:$K$187,MATCH(D600,Monthly!$B$2:$B$187,0),9)</f>
        <v>9.8066119065415874E-2</v>
      </c>
      <c r="N600" s="42">
        <f>INDEX(Quaterly!$B$2:$E$63,MATCH(B600,Quaterly!$B$2:$B$63,0),4)</f>
        <v>4.4499999999999993</v>
      </c>
    </row>
    <row r="601" spans="1:14" x14ac:dyDescent="0.3">
      <c r="A601" s="23">
        <v>600</v>
      </c>
      <c r="B601" s="23" t="str">
        <f t="shared" si="27"/>
        <v>Q2-2012</v>
      </c>
      <c r="C601" s="24" t="str">
        <f t="shared" si="28"/>
        <v>Q2</v>
      </c>
      <c r="D601" s="23" t="str">
        <f t="shared" si="29"/>
        <v>4-2012</v>
      </c>
      <c r="E601" s="25">
        <v>41023</v>
      </c>
      <c r="F601" s="31">
        <f>INDEX(GoldPrice!$B$2:$F$4016,MATCH(E601,GoldPrice!$B$2:$B$4016,0),5)</f>
        <v>-72208.27820827812</v>
      </c>
      <c r="G601" s="36">
        <f>INDEX(Daily!$B$2:$H$4016,MATCH(E601,Daily!$B$2:$B$4016,0),3)</f>
        <v>0.41999999999998749</v>
      </c>
      <c r="H601" s="36">
        <f>INDEX(Daily!$B$2:$H$4016,MATCH(E601,Daily!$B$2:$B$4016,0),5)</f>
        <v>-10</v>
      </c>
      <c r="I601" s="36">
        <f>INDEX(Daily!$B$2:$H$4016,MATCH(E601,Daily!$B$2:$B$4016,0),7)</f>
        <v>0.47999999999996135</v>
      </c>
      <c r="J601" s="39">
        <f>INDEX(Monthly!$B$2:$K$187,MATCH(D601,Monthly!$B$2:$B$187,0),3)</f>
        <v>8.0000000000002292E-4</v>
      </c>
      <c r="K601" s="39">
        <f>INDEX(Monthly!$B$2:$K$187,MATCH(D601,Monthly!$B$2:$B$187,0),5)</f>
        <v>-6.0610000000000355</v>
      </c>
      <c r="L601" s="39">
        <f>INDEX(Monthly!$B$2:$K$187,MATCH(D601,Monthly!$B$2:$B$187,0),7)</f>
        <v>-7.5000000000000067E-3</v>
      </c>
      <c r="M601" s="39">
        <f>INDEX(Monthly!$B$2:$K$187,MATCH(D601,Monthly!$B$2:$B$187,0),9)</f>
        <v>9.8066119065415874E-2</v>
      </c>
      <c r="N601" s="42">
        <f>INDEX(Quaterly!$B$2:$E$63,MATCH(B601,Quaterly!$B$2:$B$63,0),4)</f>
        <v>4.4499999999999993</v>
      </c>
    </row>
    <row r="602" spans="1:14" x14ac:dyDescent="0.3">
      <c r="A602" s="23">
        <v>601</v>
      </c>
      <c r="B602" s="23" t="str">
        <f t="shared" si="27"/>
        <v>Q2-2012</v>
      </c>
      <c r="C602" s="24" t="str">
        <f t="shared" si="28"/>
        <v>Q2</v>
      </c>
      <c r="D602" s="23" t="str">
        <f t="shared" si="29"/>
        <v>4-2012</v>
      </c>
      <c r="E602" s="25">
        <v>41024</v>
      </c>
      <c r="F602" s="31">
        <f>INDEX(GoldPrice!$B$2:$F$4016,MATCH(E602,GoldPrice!$B$2:$B$4016,0),5)</f>
        <v>170341.71234171465</v>
      </c>
      <c r="G602" s="36">
        <f>INDEX(Daily!$B$2:$H$4016,MATCH(E602,Daily!$B$2:$B$4016,0),3)</f>
        <v>0.62000000000000455</v>
      </c>
      <c r="H602" s="36">
        <f>INDEX(Daily!$B$2:$H$4016,MATCH(E602,Daily!$B$2:$B$4016,0),5)</f>
        <v>20</v>
      </c>
      <c r="I602" s="36">
        <f>INDEX(Daily!$B$2:$H$4016,MATCH(E602,Daily!$B$2:$B$4016,0),7)</f>
        <v>7.2200000000000273</v>
      </c>
      <c r="J602" s="39">
        <f>INDEX(Monthly!$B$2:$K$187,MATCH(D602,Monthly!$B$2:$B$187,0),3)</f>
        <v>8.0000000000002292E-4</v>
      </c>
      <c r="K602" s="39">
        <f>INDEX(Monthly!$B$2:$K$187,MATCH(D602,Monthly!$B$2:$B$187,0),5)</f>
        <v>-6.0610000000000355</v>
      </c>
      <c r="L602" s="39">
        <f>INDEX(Monthly!$B$2:$K$187,MATCH(D602,Monthly!$B$2:$B$187,0),7)</f>
        <v>-7.5000000000000067E-3</v>
      </c>
      <c r="M602" s="39">
        <f>INDEX(Monthly!$B$2:$K$187,MATCH(D602,Monthly!$B$2:$B$187,0),9)</f>
        <v>9.8066119065415874E-2</v>
      </c>
      <c r="N602" s="42">
        <f>INDEX(Quaterly!$B$2:$E$63,MATCH(B602,Quaterly!$B$2:$B$63,0),4)</f>
        <v>4.4499999999999993</v>
      </c>
    </row>
    <row r="603" spans="1:14" x14ac:dyDescent="0.3">
      <c r="A603" s="23">
        <v>602</v>
      </c>
      <c r="B603" s="23" t="str">
        <f t="shared" si="27"/>
        <v>Q2-2012</v>
      </c>
      <c r="C603" s="24" t="str">
        <f t="shared" si="28"/>
        <v>Q2</v>
      </c>
      <c r="D603" s="23" t="str">
        <f t="shared" si="29"/>
        <v>4-2012</v>
      </c>
      <c r="E603" s="25">
        <v>41025</v>
      </c>
      <c r="F603" s="31">
        <f>INDEX(GoldPrice!$B$2:$F$4016,MATCH(E603,GoldPrice!$B$2:$B$4016,0),5)</f>
        <v>-311560.00756000727</v>
      </c>
      <c r="G603" s="36">
        <f>INDEX(Daily!$B$2:$H$4016,MATCH(E603,Daily!$B$2:$B$4016,0),3)</f>
        <v>0.84000000000000341</v>
      </c>
      <c r="H603" s="36">
        <f>INDEX(Daily!$B$2:$H$4016,MATCH(E603,Daily!$B$2:$B$4016,0),5)</f>
        <v>20</v>
      </c>
      <c r="I603" s="36">
        <f>INDEX(Daily!$B$2:$H$4016,MATCH(E603,Daily!$B$2:$B$4016,0),7)</f>
        <v>-2.660000000000025</v>
      </c>
      <c r="J603" s="39">
        <f>INDEX(Monthly!$B$2:$K$187,MATCH(D603,Monthly!$B$2:$B$187,0),3)</f>
        <v>8.0000000000002292E-4</v>
      </c>
      <c r="K603" s="39">
        <f>INDEX(Monthly!$B$2:$K$187,MATCH(D603,Monthly!$B$2:$B$187,0),5)</f>
        <v>-6.0610000000000355</v>
      </c>
      <c r="L603" s="39">
        <f>INDEX(Monthly!$B$2:$K$187,MATCH(D603,Monthly!$B$2:$B$187,0),7)</f>
        <v>-7.5000000000000067E-3</v>
      </c>
      <c r="M603" s="39">
        <f>INDEX(Monthly!$B$2:$K$187,MATCH(D603,Monthly!$B$2:$B$187,0),9)</f>
        <v>9.8066119065415874E-2</v>
      </c>
      <c r="N603" s="42">
        <f>INDEX(Quaterly!$B$2:$E$63,MATCH(B603,Quaterly!$B$2:$B$63,0),4)</f>
        <v>4.4499999999999993</v>
      </c>
    </row>
    <row r="604" spans="1:14" x14ac:dyDescent="0.3">
      <c r="A604" s="23">
        <v>603</v>
      </c>
      <c r="B604" s="23" t="str">
        <f t="shared" si="27"/>
        <v>Q2-2012</v>
      </c>
      <c r="C604" s="24" t="str">
        <f t="shared" si="28"/>
        <v>Q2</v>
      </c>
      <c r="D604" s="23" t="str">
        <f t="shared" si="29"/>
        <v>4-2012</v>
      </c>
      <c r="E604" s="25">
        <v>41026</v>
      </c>
      <c r="F604" s="31">
        <f>INDEX(GoldPrice!$B$2:$F$4016,MATCH(E604,GoldPrice!$B$2:$B$4016,0),5)</f>
        <v>-66742.392742395401</v>
      </c>
      <c r="G604" s="36">
        <f>INDEX(Daily!$B$2:$H$4016,MATCH(E604,Daily!$B$2:$B$4016,0),3)</f>
        <v>0.29999999999999716</v>
      </c>
      <c r="H604" s="36">
        <f>INDEX(Daily!$B$2:$H$4016,MATCH(E604,Daily!$B$2:$B$4016,0),5)</f>
        <v>-10</v>
      </c>
      <c r="I604" s="36">
        <f>INDEX(Daily!$B$2:$H$4016,MATCH(E604,Daily!$B$2:$B$4016,0),7)</f>
        <v>3.5600000000000023</v>
      </c>
      <c r="J604" s="39">
        <f>INDEX(Monthly!$B$2:$K$187,MATCH(D604,Monthly!$B$2:$B$187,0),3)</f>
        <v>8.0000000000002292E-4</v>
      </c>
      <c r="K604" s="39">
        <f>INDEX(Monthly!$B$2:$K$187,MATCH(D604,Monthly!$B$2:$B$187,0),5)</f>
        <v>-6.0610000000000355</v>
      </c>
      <c r="L604" s="39">
        <f>INDEX(Monthly!$B$2:$K$187,MATCH(D604,Monthly!$B$2:$B$187,0),7)</f>
        <v>-7.5000000000000067E-3</v>
      </c>
      <c r="M604" s="39">
        <f>INDEX(Monthly!$B$2:$K$187,MATCH(D604,Monthly!$B$2:$B$187,0),9)</f>
        <v>9.8066119065415874E-2</v>
      </c>
      <c r="N604" s="42">
        <f>INDEX(Quaterly!$B$2:$E$63,MATCH(B604,Quaterly!$B$2:$B$63,0),4)</f>
        <v>4.4499999999999993</v>
      </c>
    </row>
    <row r="605" spans="1:14" x14ac:dyDescent="0.3">
      <c r="A605" s="23">
        <v>604</v>
      </c>
      <c r="B605" s="23" t="str">
        <f t="shared" si="27"/>
        <v>Q2-2012</v>
      </c>
      <c r="C605" s="24" t="str">
        <f t="shared" si="28"/>
        <v>Q2</v>
      </c>
      <c r="D605" s="23" t="str">
        <f t="shared" si="29"/>
        <v>4-2012</v>
      </c>
      <c r="E605" s="25">
        <v>41029</v>
      </c>
      <c r="F605" s="31">
        <f>INDEX(GoldPrice!$B$2:$F$4016,MATCH(E605,GoldPrice!$B$2:$B$4016,0),5)</f>
        <v>9448.4974485002458</v>
      </c>
      <c r="G605" s="36">
        <f>INDEX(Daily!$B$2:$H$4016,MATCH(E605,Daily!$B$2:$B$4016,0),3)</f>
        <v>3.0000000000001137E-2</v>
      </c>
      <c r="H605" s="36">
        <f>INDEX(Daily!$B$2:$H$4016,MATCH(E605,Daily!$B$2:$B$4016,0),5)</f>
        <v>0</v>
      </c>
      <c r="I605" s="36">
        <f>INDEX(Daily!$B$2:$H$4016,MATCH(E605,Daily!$B$2:$B$4016,0),7)</f>
        <v>-5.1314285714285006</v>
      </c>
      <c r="J605" s="39">
        <f>INDEX(Monthly!$B$2:$K$187,MATCH(D605,Monthly!$B$2:$B$187,0),3)</f>
        <v>8.0000000000002292E-4</v>
      </c>
      <c r="K605" s="39">
        <f>INDEX(Monthly!$B$2:$K$187,MATCH(D605,Monthly!$B$2:$B$187,0),5)</f>
        <v>-6.0610000000000355</v>
      </c>
      <c r="L605" s="39">
        <f>INDEX(Monthly!$B$2:$K$187,MATCH(D605,Monthly!$B$2:$B$187,0),7)</f>
        <v>-7.5000000000000067E-3</v>
      </c>
      <c r="M605" s="39">
        <f>INDEX(Monthly!$B$2:$K$187,MATCH(D605,Monthly!$B$2:$B$187,0),9)</f>
        <v>9.8066119065415874E-2</v>
      </c>
      <c r="N605" s="42">
        <f>INDEX(Quaterly!$B$2:$E$63,MATCH(B605,Quaterly!$B$2:$B$63,0),4)</f>
        <v>4.4499999999999993</v>
      </c>
    </row>
    <row r="606" spans="1:14" x14ac:dyDescent="0.3">
      <c r="A606" s="23">
        <v>605</v>
      </c>
      <c r="B606" s="23" t="str">
        <f t="shared" si="27"/>
        <v>Q2-2012</v>
      </c>
      <c r="C606" s="24" t="str">
        <f t="shared" si="28"/>
        <v>Q2</v>
      </c>
      <c r="D606" s="23" t="str">
        <f t="shared" si="29"/>
        <v>5-2012</v>
      </c>
      <c r="E606" s="25">
        <v>41030</v>
      </c>
      <c r="F606" s="31">
        <f>INDEX(GoldPrice!$B$2:$F$4016,MATCH(E606,GoldPrice!$B$2:$B$4016,0),5)</f>
        <v>26770.742770742625</v>
      </c>
      <c r="G606" s="36">
        <f>INDEX(Daily!$B$2:$H$4016,MATCH(E606,Daily!$B$2:$B$4016,0),3)</f>
        <v>1.2800000000000011</v>
      </c>
      <c r="H606" s="36">
        <f>INDEX(Daily!$B$2:$H$4016,MATCH(E606,Daily!$B$2:$B$4016,0),5)</f>
        <v>0</v>
      </c>
      <c r="I606" s="36">
        <f>INDEX(Daily!$B$2:$H$4016,MATCH(E606,Daily!$B$2:$B$4016,0),7)</f>
        <v>0.22265306122449147</v>
      </c>
      <c r="J606" s="39">
        <f>INDEX(Monthly!$B$2:$K$187,MATCH(D606,Monthly!$B$2:$B$187,0),3)</f>
        <v>2.5000000000000022E-3</v>
      </c>
      <c r="K606" s="39">
        <f>INDEX(Monthly!$B$2:$K$187,MATCH(D606,Monthly!$B$2:$B$187,0),5)</f>
        <v>-29.97399999999999</v>
      </c>
      <c r="L606" s="39">
        <f>INDEX(Monthly!$B$2:$K$187,MATCH(D606,Monthly!$B$2:$B$187,0),7)</f>
        <v>-2.5000000000000022E-3</v>
      </c>
      <c r="M606" s="39">
        <f>INDEX(Monthly!$B$2:$K$187,MATCH(D606,Monthly!$B$2:$B$187,0),9)</f>
        <v>1.938514687861527E-2</v>
      </c>
      <c r="N606" s="42">
        <f>INDEX(Quaterly!$B$2:$E$63,MATCH(B606,Quaterly!$B$2:$B$63,0),4)</f>
        <v>4.4499999999999993</v>
      </c>
    </row>
    <row r="607" spans="1:14" x14ac:dyDescent="0.3">
      <c r="A607" s="23">
        <v>606</v>
      </c>
      <c r="B607" s="23" t="str">
        <f t="shared" si="27"/>
        <v>Q2-2012</v>
      </c>
      <c r="C607" s="24" t="str">
        <f t="shared" si="28"/>
        <v>Q2</v>
      </c>
      <c r="D607" s="23" t="str">
        <f t="shared" si="29"/>
        <v>5-2012</v>
      </c>
      <c r="E607" s="25">
        <v>41031</v>
      </c>
      <c r="F607" s="31">
        <f>INDEX(GoldPrice!$B$2:$F$4016,MATCH(E607,GoldPrice!$B$2:$B$4016,0),5)</f>
        <v>118204.49820449576</v>
      </c>
      <c r="G607" s="36">
        <f>INDEX(Daily!$B$2:$H$4016,MATCH(E607,Daily!$B$2:$B$4016,0),3)</f>
        <v>-0.92000000000000171</v>
      </c>
      <c r="H607" s="36">
        <f>INDEX(Daily!$B$2:$H$4016,MATCH(E607,Daily!$B$2:$B$4016,0),5)</f>
        <v>10</v>
      </c>
      <c r="I607" s="36">
        <f>INDEX(Daily!$B$2:$H$4016,MATCH(E607,Daily!$B$2:$B$4016,0),7)</f>
        <v>3.5987755102040069</v>
      </c>
      <c r="J607" s="39">
        <f>INDEX(Monthly!$B$2:$K$187,MATCH(D607,Monthly!$B$2:$B$187,0),3)</f>
        <v>2.5000000000000022E-3</v>
      </c>
      <c r="K607" s="39">
        <f>INDEX(Monthly!$B$2:$K$187,MATCH(D607,Monthly!$B$2:$B$187,0),5)</f>
        <v>-29.97399999999999</v>
      </c>
      <c r="L607" s="39">
        <f>INDEX(Monthly!$B$2:$K$187,MATCH(D607,Monthly!$B$2:$B$187,0),7)</f>
        <v>-2.5000000000000022E-3</v>
      </c>
      <c r="M607" s="39">
        <f>INDEX(Monthly!$B$2:$K$187,MATCH(D607,Monthly!$B$2:$B$187,0),9)</f>
        <v>1.938514687861527E-2</v>
      </c>
      <c r="N607" s="42">
        <f>INDEX(Quaterly!$B$2:$E$63,MATCH(B607,Quaterly!$B$2:$B$63,0),4)</f>
        <v>4.4499999999999993</v>
      </c>
    </row>
    <row r="608" spans="1:14" x14ac:dyDescent="0.3">
      <c r="A608" s="23">
        <v>607</v>
      </c>
      <c r="B608" s="23" t="str">
        <f t="shared" si="27"/>
        <v>Q2-2012</v>
      </c>
      <c r="C608" s="24" t="str">
        <f t="shared" si="28"/>
        <v>Q2</v>
      </c>
      <c r="D608" s="23" t="str">
        <f t="shared" si="29"/>
        <v>5-2012</v>
      </c>
      <c r="E608" s="25">
        <v>41032</v>
      </c>
      <c r="F608" s="31">
        <f>INDEX(GoldPrice!$B$2:$F$4016,MATCH(E608,GoldPrice!$B$2:$B$4016,0),5)</f>
        <v>-27502.929502926767</v>
      </c>
      <c r="G608" s="36">
        <f>INDEX(Daily!$B$2:$H$4016,MATCH(E608,Daily!$B$2:$B$4016,0),3)</f>
        <v>-2.6899999999999977</v>
      </c>
      <c r="H608" s="36">
        <f>INDEX(Daily!$B$2:$H$4016,MATCH(E608,Daily!$B$2:$B$4016,0),5)</f>
        <v>0</v>
      </c>
      <c r="I608" s="36">
        <f>INDEX(Daily!$B$2:$H$4016,MATCH(E608,Daily!$B$2:$B$4016,0),7)</f>
        <v>-3.6599999999999682</v>
      </c>
      <c r="J608" s="39">
        <f>INDEX(Monthly!$B$2:$K$187,MATCH(D608,Monthly!$B$2:$B$187,0),3)</f>
        <v>2.5000000000000022E-3</v>
      </c>
      <c r="K608" s="39">
        <f>INDEX(Monthly!$B$2:$K$187,MATCH(D608,Monthly!$B$2:$B$187,0),5)</f>
        <v>-29.97399999999999</v>
      </c>
      <c r="L608" s="39">
        <f>INDEX(Monthly!$B$2:$K$187,MATCH(D608,Monthly!$B$2:$B$187,0),7)</f>
        <v>-2.5000000000000022E-3</v>
      </c>
      <c r="M608" s="39">
        <f>INDEX(Monthly!$B$2:$K$187,MATCH(D608,Monthly!$B$2:$B$187,0),9)</f>
        <v>1.938514687861527E-2</v>
      </c>
      <c r="N608" s="42">
        <f>INDEX(Quaterly!$B$2:$E$63,MATCH(B608,Quaterly!$B$2:$B$63,0),4)</f>
        <v>4.4499999999999993</v>
      </c>
    </row>
    <row r="609" spans="1:14" x14ac:dyDescent="0.3">
      <c r="A609" s="23">
        <v>608</v>
      </c>
      <c r="B609" s="23" t="str">
        <f t="shared" si="27"/>
        <v>Q2-2012</v>
      </c>
      <c r="C609" s="24" t="str">
        <f t="shared" si="28"/>
        <v>Q2</v>
      </c>
      <c r="D609" s="23" t="str">
        <f t="shared" si="29"/>
        <v>5-2012</v>
      </c>
      <c r="E609" s="25">
        <v>41033</v>
      </c>
      <c r="F609" s="31">
        <f>INDEX(GoldPrice!$B$2:$F$4016,MATCH(E609,GoldPrice!$B$2:$B$4016,0),5)</f>
        <v>-348126.25212625414</v>
      </c>
      <c r="G609" s="36">
        <f>INDEX(Daily!$B$2:$H$4016,MATCH(E609,Daily!$B$2:$B$4016,0),3)</f>
        <v>-4.0700000000000074</v>
      </c>
      <c r="H609" s="36">
        <f>INDEX(Daily!$B$2:$H$4016,MATCH(E609,Daily!$B$2:$B$4016,0),5)</f>
        <v>-30</v>
      </c>
      <c r="I609" s="36">
        <f>INDEX(Daily!$B$2:$H$4016,MATCH(E609,Daily!$B$2:$B$4016,0),7)</f>
        <v>7.5199999999999818</v>
      </c>
      <c r="J609" s="39">
        <f>INDEX(Monthly!$B$2:$K$187,MATCH(D609,Monthly!$B$2:$B$187,0),3)</f>
        <v>2.5000000000000022E-3</v>
      </c>
      <c r="K609" s="39">
        <f>INDEX(Monthly!$B$2:$K$187,MATCH(D609,Monthly!$B$2:$B$187,0),5)</f>
        <v>-29.97399999999999</v>
      </c>
      <c r="L609" s="39">
        <f>INDEX(Monthly!$B$2:$K$187,MATCH(D609,Monthly!$B$2:$B$187,0),7)</f>
        <v>-2.5000000000000022E-3</v>
      </c>
      <c r="M609" s="39">
        <f>INDEX(Monthly!$B$2:$K$187,MATCH(D609,Monthly!$B$2:$B$187,0),9)</f>
        <v>1.938514687861527E-2</v>
      </c>
      <c r="N609" s="42">
        <f>INDEX(Quaterly!$B$2:$E$63,MATCH(B609,Quaterly!$B$2:$B$63,0),4)</f>
        <v>4.4499999999999993</v>
      </c>
    </row>
    <row r="610" spans="1:14" x14ac:dyDescent="0.3">
      <c r="A610" s="23">
        <v>609</v>
      </c>
      <c r="B610" s="23" t="str">
        <f t="shared" si="27"/>
        <v>Q2-2012</v>
      </c>
      <c r="C610" s="24" t="str">
        <f t="shared" si="28"/>
        <v>Q2</v>
      </c>
      <c r="D610" s="23" t="str">
        <f t="shared" si="29"/>
        <v>5-2012</v>
      </c>
      <c r="E610" s="25">
        <v>41036</v>
      </c>
      <c r="F610" s="31">
        <f>INDEX(GoldPrice!$B$2:$F$4016,MATCH(E610,GoldPrice!$B$2:$B$4016,0),5)</f>
        <v>88804.006804008037</v>
      </c>
      <c r="G610" s="36">
        <f>INDEX(Daily!$B$2:$H$4016,MATCH(E610,Daily!$B$2:$B$4016,0),3)</f>
        <v>-0.62999999999999545</v>
      </c>
      <c r="H610" s="36">
        <f>INDEX(Daily!$B$2:$H$4016,MATCH(E610,Daily!$B$2:$B$4016,0),5)</f>
        <v>30</v>
      </c>
      <c r="I610" s="36">
        <f>INDEX(Daily!$B$2:$H$4016,MATCH(E610,Daily!$B$2:$B$4016,0),7)</f>
        <v>9.9900000000000091</v>
      </c>
      <c r="J610" s="39">
        <f>INDEX(Monthly!$B$2:$K$187,MATCH(D610,Monthly!$B$2:$B$187,0),3)</f>
        <v>2.5000000000000022E-3</v>
      </c>
      <c r="K610" s="39">
        <f>INDEX(Monthly!$B$2:$K$187,MATCH(D610,Monthly!$B$2:$B$187,0),5)</f>
        <v>-29.97399999999999</v>
      </c>
      <c r="L610" s="39">
        <f>INDEX(Monthly!$B$2:$K$187,MATCH(D610,Monthly!$B$2:$B$187,0),7)</f>
        <v>-2.5000000000000022E-3</v>
      </c>
      <c r="M610" s="39">
        <f>INDEX(Monthly!$B$2:$K$187,MATCH(D610,Monthly!$B$2:$B$187,0),9)</f>
        <v>1.938514687861527E-2</v>
      </c>
      <c r="N610" s="42">
        <f>INDEX(Quaterly!$B$2:$E$63,MATCH(B610,Quaterly!$B$2:$B$63,0),4)</f>
        <v>4.4499999999999993</v>
      </c>
    </row>
    <row r="611" spans="1:14" x14ac:dyDescent="0.3">
      <c r="A611" s="23">
        <v>610</v>
      </c>
      <c r="B611" s="23" t="str">
        <f t="shared" si="27"/>
        <v>Q2-2012</v>
      </c>
      <c r="C611" s="24" t="str">
        <f t="shared" si="28"/>
        <v>Q2</v>
      </c>
      <c r="D611" s="23" t="str">
        <f t="shared" si="29"/>
        <v>5-2012</v>
      </c>
      <c r="E611" s="25">
        <v>41037</v>
      </c>
      <c r="F611" s="31">
        <f>INDEX(GoldPrice!$B$2:$F$4016,MATCH(E611,GoldPrice!$B$2:$B$4016,0),5)</f>
        <v>59377.433377433568</v>
      </c>
      <c r="G611" s="36">
        <f>INDEX(Daily!$B$2:$H$4016,MATCH(E611,Daily!$B$2:$B$4016,0),3)</f>
        <v>-0.73000000000000398</v>
      </c>
      <c r="H611" s="36">
        <f>INDEX(Daily!$B$2:$H$4016,MATCH(E611,Daily!$B$2:$B$4016,0),5)</f>
        <v>-20</v>
      </c>
      <c r="I611" s="36">
        <f>INDEX(Daily!$B$2:$H$4016,MATCH(E611,Daily!$B$2:$B$4016,0),7)</f>
        <v>1.7599999999999909</v>
      </c>
      <c r="J611" s="39">
        <f>INDEX(Monthly!$B$2:$K$187,MATCH(D611,Monthly!$B$2:$B$187,0),3)</f>
        <v>2.5000000000000022E-3</v>
      </c>
      <c r="K611" s="39">
        <f>INDEX(Monthly!$B$2:$K$187,MATCH(D611,Monthly!$B$2:$B$187,0),5)</f>
        <v>-29.97399999999999</v>
      </c>
      <c r="L611" s="39">
        <f>INDEX(Monthly!$B$2:$K$187,MATCH(D611,Monthly!$B$2:$B$187,0),7)</f>
        <v>-2.5000000000000022E-3</v>
      </c>
      <c r="M611" s="39">
        <f>INDEX(Monthly!$B$2:$K$187,MATCH(D611,Monthly!$B$2:$B$187,0),9)</f>
        <v>1.938514687861527E-2</v>
      </c>
      <c r="N611" s="42">
        <f>INDEX(Quaterly!$B$2:$E$63,MATCH(B611,Quaterly!$B$2:$B$63,0),4)</f>
        <v>4.4499999999999993</v>
      </c>
    </row>
    <row r="612" spans="1:14" x14ac:dyDescent="0.3">
      <c r="A612" s="23">
        <v>611</v>
      </c>
      <c r="B612" s="23" t="str">
        <f t="shared" si="27"/>
        <v>Q2-2012</v>
      </c>
      <c r="C612" s="24" t="str">
        <f t="shared" si="28"/>
        <v>Q2</v>
      </c>
      <c r="D612" s="23" t="str">
        <f t="shared" si="29"/>
        <v>5-2012</v>
      </c>
      <c r="E612" s="25">
        <v>41038</v>
      </c>
      <c r="F612" s="31">
        <f>INDEX(GoldPrice!$B$2:$F$4016,MATCH(E612,GoldPrice!$B$2:$B$4016,0),5)</f>
        <v>138024.57002456859</v>
      </c>
      <c r="G612" s="36">
        <f>INDEX(Daily!$B$2:$H$4016,MATCH(E612,Daily!$B$2:$B$4016,0),3)</f>
        <v>-0.32999999999999829</v>
      </c>
      <c r="H612" s="36">
        <f>INDEX(Daily!$B$2:$H$4016,MATCH(E612,Daily!$B$2:$B$4016,0),5)</f>
        <v>20</v>
      </c>
      <c r="I612" s="36">
        <f>INDEX(Daily!$B$2:$H$4016,MATCH(E612,Daily!$B$2:$B$4016,0),7)</f>
        <v>-0.44999999999998863</v>
      </c>
      <c r="J612" s="39">
        <f>INDEX(Monthly!$B$2:$K$187,MATCH(D612,Monthly!$B$2:$B$187,0),3)</f>
        <v>2.5000000000000022E-3</v>
      </c>
      <c r="K612" s="39">
        <f>INDEX(Monthly!$B$2:$K$187,MATCH(D612,Monthly!$B$2:$B$187,0),5)</f>
        <v>-29.97399999999999</v>
      </c>
      <c r="L612" s="39">
        <f>INDEX(Monthly!$B$2:$K$187,MATCH(D612,Monthly!$B$2:$B$187,0),7)</f>
        <v>-2.5000000000000022E-3</v>
      </c>
      <c r="M612" s="39">
        <f>INDEX(Monthly!$B$2:$K$187,MATCH(D612,Monthly!$B$2:$B$187,0),9)</f>
        <v>1.938514687861527E-2</v>
      </c>
      <c r="N612" s="42">
        <f>INDEX(Quaterly!$B$2:$E$63,MATCH(B612,Quaterly!$B$2:$B$63,0),4)</f>
        <v>4.4499999999999993</v>
      </c>
    </row>
    <row r="613" spans="1:14" x14ac:dyDescent="0.3">
      <c r="A613" s="23">
        <v>612</v>
      </c>
      <c r="B613" s="23" t="str">
        <f t="shared" si="27"/>
        <v>Q2-2012</v>
      </c>
      <c r="C613" s="24" t="str">
        <f t="shared" si="28"/>
        <v>Q2</v>
      </c>
      <c r="D613" s="23" t="str">
        <f t="shared" si="29"/>
        <v>5-2012</v>
      </c>
      <c r="E613" s="25">
        <v>41039</v>
      </c>
      <c r="F613" s="31">
        <f>INDEX(GoldPrice!$B$2:$F$4016,MATCH(E613,GoldPrice!$B$2:$B$4016,0),5)</f>
        <v>-268528.82252882048</v>
      </c>
      <c r="G613" s="36">
        <f>INDEX(Daily!$B$2:$H$4016,MATCH(E613,Daily!$B$2:$B$4016,0),3)</f>
        <v>0.29999999999999716</v>
      </c>
      <c r="H613" s="36">
        <f>INDEX(Daily!$B$2:$H$4016,MATCH(E613,Daily!$B$2:$B$4016,0),5)</f>
        <v>80</v>
      </c>
      <c r="I613" s="36">
        <f>INDEX(Daily!$B$2:$H$4016,MATCH(E613,Daily!$B$2:$B$4016,0),7)</f>
        <v>-1.5500000000000114</v>
      </c>
      <c r="J613" s="39">
        <f>INDEX(Monthly!$B$2:$K$187,MATCH(D613,Monthly!$B$2:$B$187,0),3)</f>
        <v>2.5000000000000022E-3</v>
      </c>
      <c r="K613" s="39">
        <f>INDEX(Monthly!$B$2:$K$187,MATCH(D613,Monthly!$B$2:$B$187,0),5)</f>
        <v>-29.97399999999999</v>
      </c>
      <c r="L613" s="39">
        <f>INDEX(Monthly!$B$2:$K$187,MATCH(D613,Monthly!$B$2:$B$187,0),7)</f>
        <v>-2.5000000000000022E-3</v>
      </c>
      <c r="M613" s="39">
        <f>INDEX(Monthly!$B$2:$K$187,MATCH(D613,Monthly!$B$2:$B$187,0),9)</f>
        <v>1.938514687861527E-2</v>
      </c>
      <c r="N613" s="42">
        <f>INDEX(Quaterly!$B$2:$E$63,MATCH(B613,Quaterly!$B$2:$B$63,0),4)</f>
        <v>4.4499999999999993</v>
      </c>
    </row>
    <row r="614" spans="1:14" x14ac:dyDescent="0.3">
      <c r="A614" s="23">
        <v>613</v>
      </c>
      <c r="B614" s="23" t="str">
        <f t="shared" si="27"/>
        <v>Q2-2012</v>
      </c>
      <c r="C614" s="24" t="str">
        <f t="shared" si="28"/>
        <v>Q2</v>
      </c>
      <c r="D614" s="23" t="str">
        <f t="shared" si="29"/>
        <v>5-2012</v>
      </c>
      <c r="E614" s="25">
        <v>41040</v>
      </c>
      <c r="F614" s="31">
        <f>INDEX(GoldPrice!$B$2:$F$4016,MATCH(E614,GoldPrice!$B$2:$B$4016,0),5)</f>
        <v>211598.94159894437</v>
      </c>
      <c r="G614" s="36">
        <f>INDEX(Daily!$B$2:$H$4016,MATCH(E614,Daily!$B$2:$B$4016,0),3)</f>
        <v>-1.0699999999999932</v>
      </c>
      <c r="H614" s="36">
        <f>INDEX(Daily!$B$2:$H$4016,MATCH(E614,Daily!$B$2:$B$4016,0),5)</f>
        <v>-100</v>
      </c>
      <c r="I614" s="36">
        <f>INDEX(Daily!$B$2:$H$4016,MATCH(E614,Daily!$B$2:$B$4016,0),7)</f>
        <v>-5.9699999999999704</v>
      </c>
      <c r="J614" s="39">
        <f>INDEX(Monthly!$B$2:$K$187,MATCH(D614,Monthly!$B$2:$B$187,0),3)</f>
        <v>2.5000000000000022E-3</v>
      </c>
      <c r="K614" s="39">
        <f>INDEX(Monthly!$B$2:$K$187,MATCH(D614,Monthly!$B$2:$B$187,0),5)</f>
        <v>-29.97399999999999</v>
      </c>
      <c r="L614" s="39">
        <f>INDEX(Monthly!$B$2:$K$187,MATCH(D614,Monthly!$B$2:$B$187,0),7)</f>
        <v>-2.5000000000000022E-3</v>
      </c>
      <c r="M614" s="39">
        <f>INDEX(Monthly!$B$2:$K$187,MATCH(D614,Monthly!$B$2:$B$187,0),9)</f>
        <v>1.938514687861527E-2</v>
      </c>
      <c r="N614" s="42">
        <f>INDEX(Quaterly!$B$2:$E$63,MATCH(B614,Quaterly!$B$2:$B$63,0),4)</f>
        <v>4.4499999999999993</v>
      </c>
    </row>
    <row r="615" spans="1:14" x14ac:dyDescent="0.3">
      <c r="A615" s="23">
        <v>614</v>
      </c>
      <c r="B615" s="23" t="str">
        <f t="shared" si="27"/>
        <v>Q2-2012</v>
      </c>
      <c r="C615" s="24" t="str">
        <f t="shared" si="28"/>
        <v>Q2</v>
      </c>
      <c r="D615" s="23" t="str">
        <f t="shared" si="29"/>
        <v>5-2012</v>
      </c>
      <c r="E615" s="25">
        <v>41043</v>
      </c>
      <c r="F615" s="31">
        <f>INDEX(GoldPrice!$B$2:$F$4016,MATCH(E615,GoldPrice!$B$2:$B$4016,0),5)</f>
        <v>338422.22642222419</v>
      </c>
      <c r="G615" s="36">
        <f>INDEX(Daily!$B$2:$H$4016,MATCH(E615,Daily!$B$2:$B$4016,0),3)</f>
        <v>-1.2800000000000011</v>
      </c>
      <c r="H615" s="36">
        <f>INDEX(Daily!$B$2:$H$4016,MATCH(E615,Daily!$B$2:$B$4016,0),5)</f>
        <v>20</v>
      </c>
      <c r="I615" s="36">
        <f>INDEX(Daily!$B$2:$H$4016,MATCH(E615,Daily!$B$2:$B$4016,0),7)</f>
        <v>-10.410000000000025</v>
      </c>
      <c r="J615" s="39">
        <f>INDEX(Monthly!$B$2:$K$187,MATCH(D615,Monthly!$B$2:$B$187,0),3)</f>
        <v>2.5000000000000022E-3</v>
      </c>
      <c r="K615" s="39">
        <f>INDEX(Monthly!$B$2:$K$187,MATCH(D615,Monthly!$B$2:$B$187,0),5)</f>
        <v>-29.97399999999999</v>
      </c>
      <c r="L615" s="39">
        <f>INDEX(Monthly!$B$2:$K$187,MATCH(D615,Monthly!$B$2:$B$187,0),7)</f>
        <v>-2.5000000000000022E-3</v>
      </c>
      <c r="M615" s="39">
        <f>INDEX(Monthly!$B$2:$K$187,MATCH(D615,Monthly!$B$2:$B$187,0),9)</f>
        <v>1.938514687861527E-2</v>
      </c>
      <c r="N615" s="42">
        <f>INDEX(Quaterly!$B$2:$E$63,MATCH(B615,Quaterly!$B$2:$B$63,0),4)</f>
        <v>4.4499999999999993</v>
      </c>
    </row>
    <row r="616" spans="1:14" x14ac:dyDescent="0.3">
      <c r="A616" s="23">
        <v>615</v>
      </c>
      <c r="B616" s="23" t="str">
        <f t="shared" si="27"/>
        <v>Q2-2012</v>
      </c>
      <c r="C616" s="24" t="str">
        <f t="shared" si="28"/>
        <v>Q2</v>
      </c>
      <c r="D616" s="23" t="str">
        <f t="shared" si="29"/>
        <v>5-2012</v>
      </c>
      <c r="E616" s="25">
        <v>41044</v>
      </c>
      <c r="F616" s="31">
        <f>INDEX(GoldPrice!$B$2:$F$4016,MATCH(E616,GoldPrice!$B$2:$B$4016,0),5)</f>
        <v>-296591.94859195128</v>
      </c>
      <c r="G616" s="36">
        <f>INDEX(Daily!$B$2:$H$4016,MATCH(E616,Daily!$B$2:$B$4016,0),3)</f>
        <v>-0.78000000000000114</v>
      </c>
      <c r="H616" s="36">
        <f>INDEX(Daily!$B$2:$H$4016,MATCH(E616,Daily!$B$2:$B$4016,0),5)</f>
        <v>-20</v>
      </c>
      <c r="I616" s="36">
        <f>INDEX(Daily!$B$2:$H$4016,MATCH(E616,Daily!$B$2:$B$4016,0),7)</f>
        <v>-14.04000000000002</v>
      </c>
      <c r="J616" s="39">
        <f>INDEX(Monthly!$B$2:$K$187,MATCH(D616,Monthly!$B$2:$B$187,0),3)</f>
        <v>2.5000000000000022E-3</v>
      </c>
      <c r="K616" s="39">
        <f>INDEX(Monthly!$B$2:$K$187,MATCH(D616,Monthly!$B$2:$B$187,0),5)</f>
        <v>-29.97399999999999</v>
      </c>
      <c r="L616" s="39">
        <f>INDEX(Monthly!$B$2:$K$187,MATCH(D616,Monthly!$B$2:$B$187,0),7)</f>
        <v>-2.5000000000000022E-3</v>
      </c>
      <c r="M616" s="39">
        <f>INDEX(Monthly!$B$2:$K$187,MATCH(D616,Monthly!$B$2:$B$187,0),9)</f>
        <v>1.938514687861527E-2</v>
      </c>
      <c r="N616" s="42">
        <f>INDEX(Quaterly!$B$2:$E$63,MATCH(B616,Quaterly!$B$2:$B$63,0),4)</f>
        <v>4.4499999999999993</v>
      </c>
    </row>
    <row r="617" spans="1:14" x14ac:dyDescent="0.3">
      <c r="A617" s="23">
        <v>616</v>
      </c>
      <c r="B617" s="23" t="str">
        <f t="shared" si="27"/>
        <v>Q2-2012</v>
      </c>
      <c r="C617" s="24" t="str">
        <f t="shared" si="28"/>
        <v>Q2</v>
      </c>
      <c r="D617" s="23" t="str">
        <f t="shared" si="29"/>
        <v>5-2012</v>
      </c>
      <c r="E617" s="25">
        <v>41045</v>
      </c>
      <c r="F617" s="31">
        <f>INDEX(GoldPrice!$B$2:$F$4016,MATCH(E617,GoldPrice!$B$2:$B$4016,0),5)</f>
        <v>-24791.532791532576</v>
      </c>
      <c r="G617" s="36">
        <f>INDEX(Daily!$B$2:$H$4016,MATCH(E617,Daily!$B$2:$B$4016,0),3)</f>
        <v>-1.1899999999999977</v>
      </c>
      <c r="H617" s="36">
        <f>INDEX(Daily!$B$2:$H$4016,MATCH(E617,Daily!$B$2:$B$4016,0),5)</f>
        <v>25</v>
      </c>
      <c r="I617" s="36">
        <f>INDEX(Daily!$B$2:$H$4016,MATCH(E617,Daily!$B$2:$B$4016,0),7)</f>
        <v>-5.7399999999999523</v>
      </c>
      <c r="J617" s="39">
        <f>INDEX(Monthly!$B$2:$K$187,MATCH(D617,Monthly!$B$2:$B$187,0),3)</f>
        <v>2.5000000000000022E-3</v>
      </c>
      <c r="K617" s="39">
        <f>INDEX(Monthly!$B$2:$K$187,MATCH(D617,Monthly!$B$2:$B$187,0),5)</f>
        <v>-29.97399999999999</v>
      </c>
      <c r="L617" s="39">
        <f>INDEX(Monthly!$B$2:$K$187,MATCH(D617,Monthly!$B$2:$B$187,0),7)</f>
        <v>-2.5000000000000022E-3</v>
      </c>
      <c r="M617" s="39">
        <f>INDEX(Monthly!$B$2:$K$187,MATCH(D617,Monthly!$B$2:$B$187,0),9)</f>
        <v>1.938514687861527E-2</v>
      </c>
      <c r="N617" s="42">
        <f>INDEX(Quaterly!$B$2:$E$63,MATCH(B617,Quaterly!$B$2:$B$63,0),4)</f>
        <v>4.4499999999999993</v>
      </c>
    </row>
    <row r="618" spans="1:14" x14ac:dyDescent="0.3">
      <c r="A618" s="23">
        <v>617</v>
      </c>
      <c r="B618" s="23" t="str">
        <f t="shared" si="27"/>
        <v>Q2-2012</v>
      </c>
      <c r="C618" s="24" t="str">
        <f t="shared" si="28"/>
        <v>Q2</v>
      </c>
      <c r="D618" s="23" t="str">
        <f t="shared" si="29"/>
        <v>5-2012</v>
      </c>
      <c r="E618" s="25">
        <v>41046</v>
      </c>
      <c r="F618" s="31">
        <f>INDEX(GoldPrice!$B$2:$F$4016,MATCH(E618,GoldPrice!$B$2:$B$4016,0),5)</f>
        <v>-403805.32980532944</v>
      </c>
      <c r="G618" s="36">
        <f>INDEX(Daily!$B$2:$H$4016,MATCH(E618,Daily!$B$2:$B$4016,0),3)</f>
        <v>-0.25</v>
      </c>
      <c r="H618" s="36">
        <f>INDEX(Daily!$B$2:$H$4016,MATCH(E618,Daily!$B$2:$B$4016,0),5)</f>
        <v>-25</v>
      </c>
      <c r="I618" s="36">
        <f>INDEX(Daily!$B$2:$H$4016,MATCH(E618,Daily!$B$2:$B$4016,0),7)</f>
        <v>-7.3300000000000409</v>
      </c>
      <c r="J618" s="39">
        <f>INDEX(Monthly!$B$2:$K$187,MATCH(D618,Monthly!$B$2:$B$187,0),3)</f>
        <v>2.5000000000000022E-3</v>
      </c>
      <c r="K618" s="39">
        <f>INDEX(Monthly!$B$2:$K$187,MATCH(D618,Monthly!$B$2:$B$187,0),5)</f>
        <v>-29.97399999999999</v>
      </c>
      <c r="L618" s="39">
        <f>INDEX(Monthly!$B$2:$K$187,MATCH(D618,Monthly!$B$2:$B$187,0),7)</f>
        <v>-2.5000000000000022E-3</v>
      </c>
      <c r="M618" s="39">
        <f>INDEX(Monthly!$B$2:$K$187,MATCH(D618,Monthly!$B$2:$B$187,0),9)</f>
        <v>1.938514687861527E-2</v>
      </c>
      <c r="N618" s="42">
        <f>INDEX(Quaterly!$B$2:$E$63,MATCH(B618,Quaterly!$B$2:$B$63,0),4)</f>
        <v>4.4499999999999993</v>
      </c>
    </row>
    <row r="619" spans="1:14" x14ac:dyDescent="0.3">
      <c r="A619" s="23">
        <v>618</v>
      </c>
      <c r="B619" s="23" t="str">
        <f t="shared" si="27"/>
        <v>Q2-2012</v>
      </c>
      <c r="C619" s="24" t="str">
        <f t="shared" si="28"/>
        <v>Q2</v>
      </c>
      <c r="D619" s="23" t="str">
        <f t="shared" si="29"/>
        <v>5-2012</v>
      </c>
      <c r="E619" s="25">
        <v>41047</v>
      </c>
      <c r="F619" s="31">
        <f>INDEX(GoldPrice!$B$2:$F$4016,MATCH(E619,GoldPrice!$B$2:$B$4016,0),5)</f>
        <v>542879.60687961057</v>
      </c>
      <c r="G619" s="36">
        <f>INDEX(Daily!$B$2:$H$4016,MATCH(E619,Daily!$B$2:$B$4016,0),3)</f>
        <v>-1.019999999999996</v>
      </c>
      <c r="H619" s="36">
        <f>INDEX(Daily!$B$2:$H$4016,MATCH(E619,Daily!$B$2:$B$4016,0),5)</f>
        <v>-10</v>
      </c>
      <c r="I619" s="36">
        <f>INDEX(Daily!$B$2:$H$4016,MATCH(E619,Daily!$B$2:$B$4016,0),7)</f>
        <v>-7.6299999999999955</v>
      </c>
      <c r="J619" s="39">
        <f>INDEX(Monthly!$B$2:$K$187,MATCH(D619,Monthly!$B$2:$B$187,0),3)</f>
        <v>2.5000000000000022E-3</v>
      </c>
      <c r="K619" s="39">
        <f>INDEX(Monthly!$B$2:$K$187,MATCH(D619,Monthly!$B$2:$B$187,0),5)</f>
        <v>-29.97399999999999</v>
      </c>
      <c r="L619" s="39">
        <f>INDEX(Monthly!$B$2:$K$187,MATCH(D619,Monthly!$B$2:$B$187,0),7)</f>
        <v>-2.5000000000000022E-3</v>
      </c>
      <c r="M619" s="39">
        <f>INDEX(Monthly!$B$2:$K$187,MATCH(D619,Monthly!$B$2:$B$187,0),9)</f>
        <v>1.938514687861527E-2</v>
      </c>
      <c r="N619" s="42">
        <f>INDEX(Quaterly!$B$2:$E$63,MATCH(B619,Quaterly!$B$2:$B$63,0),4)</f>
        <v>4.4499999999999993</v>
      </c>
    </row>
    <row r="620" spans="1:14" x14ac:dyDescent="0.3">
      <c r="A620" s="23">
        <v>619</v>
      </c>
      <c r="B620" s="23" t="str">
        <f t="shared" si="27"/>
        <v>Q2-2012</v>
      </c>
      <c r="C620" s="24" t="str">
        <f t="shared" si="28"/>
        <v>Q2</v>
      </c>
      <c r="D620" s="23" t="str">
        <f t="shared" si="29"/>
        <v>5-2012</v>
      </c>
      <c r="E620" s="25">
        <v>41050</v>
      </c>
      <c r="F620" s="31">
        <f>INDEX(GoldPrice!$B$2:$F$4016,MATCH(E620,GoldPrice!$B$2:$B$4016,0),5)</f>
        <v>308335.2863352783</v>
      </c>
      <c r="G620" s="36">
        <f>INDEX(Daily!$B$2:$H$4016,MATCH(E620,Daily!$B$2:$B$4016,0),3)</f>
        <v>1.0599999999999881</v>
      </c>
      <c r="H620" s="36">
        <f>INDEX(Daily!$B$2:$H$4016,MATCH(E620,Daily!$B$2:$B$4016,0),5)</f>
        <v>10</v>
      </c>
      <c r="I620" s="36">
        <f>INDEX(Daily!$B$2:$H$4016,MATCH(E620,Daily!$B$2:$B$4016,0),7)</f>
        <v>13.069999999999993</v>
      </c>
      <c r="J620" s="39">
        <f>INDEX(Monthly!$B$2:$K$187,MATCH(D620,Monthly!$B$2:$B$187,0),3)</f>
        <v>2.5000000000000022E-3</v>
      </c>
      <c r="K620" s="39">
        <f>INDEX(Monthly!$B$2:$K$187,MATCH(D620,Monthly!$B$2:$B$187,0),5)</f>
        <v>-29.97399999999999</v>
      </c>
      <c r="L620" s="39">
        <f>INDEX(Monthly!$B$2:$K$187,MATCH(D620,Monthly!$B$2:$B$187,0),7)</f>
        <v>-2.5000000000000022E-3</v>
      </c>
      <c r="M620" s="39">
        <f>INDEX(Monthly!$B$2:$K$187,MATCH(D620,Monthly!$B$2:$B$187,0),9)</f>
        <v>1.938514687861527E-2</v>
      </c>
      <c r="N620" s="42">
        <f>INDEX(Quaterly!$B$2:$E$63,MATCH(B620,Quaterly!$B$2:$B$63,0),4)</f>
        <v>4.4499999999999993</v>
      </c>
    </row>
    <row r="621" spans="1:14" x14ac:dyDescent="0.3">
      <c r="A621" s="23">
        <v>620</v>
      </c>
      <c r="B621" s="23" t="str">
        <f t="shared" si="27"/>
        <v>Q2-2012</v>
      </c>
      <c r="C621" s="24" t="str">
        <f t="shared" si="28"/>
        <v>Q2</v>
      </c>
      <c r="D621" s="23" t="str">
        <f t="shared" si="29"/>
        <v>5-2012</v>
      </c>
      <c r="E621" s="25">
        <v>41051</v>
      </c>
      <c r="F621" s="31">
        <f>INDEX(GoldPrice!$B$2:$F$4016,MATCH(E621,GoldPrice!$B$2:$B$4016,0),5)</f>
        <v>-259338.87733887509</v>
      </c>
      <c r="G621" s="36">
        <f>INDEX(Daily!$B$2:$H$4016,MATCH(E621,Daily!$B$2:$B$4016,0),3)</f>
        <v>-1.1299999999999955</v>
      </c>
      <c r="H621" s="36">
        <f>INDEX(Daily!$B$2:$H$4016,MATCH(E621,Daily!$B$2:$B$4016,0),5)</f>
        <v>25</v>
      </c>
      <c r="I621" s="36">
        <f>INDEX(Daily!$B$2:$H$4016,MATCH(E621,Daily!$B$2:$B$4016,0),7)</f>
        <v>-7.9999999999984084E-2</v>
      </c>
      <c r="J621" s="39">
        <f>INDEX(Monthly!$B$2:$K$187,MATCH(D621,Monthly!$B$2:$B$187,0),3)</f>
        <v>2.5000000000000022E-3</v>
      </c>
      <c r="K621" s="39">
        <f>INDEX(Monthly!$B$2:$K$187,MATCH(D621,Monthly!$B$2:$B$187,0),5)</f>
        <v>-29.97399999999999</v>
      </c>
      <c r="L621" s="39">
        <f>INDEX(Monthly!$B$2:$K$187,MATCH(D621,Monthly!$B$2:$B$187,0),7)</f>
        <v>-2.5000000000000022E-3</v>
      </c>
      <c r="M621" s="39">
        <f>INDEX(Monthly!$B$2:$K$187,MATCH(D621,Monthly!$B$2:$B$187,0),9)</f>
        <v>1.938514687861527E-2</v>
      </c>
      <c r="N621" s="42">
        <f>INDEX(Quaterly!$B$2:$E$63,MATCH(B621,Quaterly!$B$2:$B$63,0),4)</f>
        <v>4.4499999999999993</v>
      </c>
    </row>
    <row r="622" spans="1:14" x14ac:dyDescent="0.3">
      <c r="A622" s="23">
        <v>621</v>
      </c>
      <c r="B622" s="23" t="str">
        <f t="shared" si="27"/>
        <v>Q2-2012</v>
      </c>
      <c r="C622" s="24" t="str">
        <f t="shared" si="28"/>
        <v>Q2</v>
      </c>
      <c r="D622" s="23" t="str">
        <f t="shared" si="29"/>
        <v>5-2012</v>
      </c>
      <c r="E622" s="25">
        <v>41052</v>
      </c>
      <c r="F622" s="31">
        <f>INDEX(GoldPrice!$B$2:$F$4016,MATCH(E622,GoldPrice!$B$2:$B$4016,0),5)</f>
        <v>33658.2876582928</v>
      </c>
      <c r="G622" s="36">
        <f>INDEX(Daily!$B$2:$H$4016,MATCH(E622,Daily!$B$2:$B$4016,0),3)</f>
        <v>-2.039999999999992</v>
      </c>
      <c r="H622" s="36">
        <f>INDEX(Daily!$B$2:$H$4016,MATCH(E622,Daily!$B$2:$B$4016,0),5)</f>
        <v>-25</v>
      </c>
      <c r="I622" s="36">
        <f>INDEX(Daily!$B$2:$H$4016,MATCH(E622,Daily!$B$2:$B$4016,0),7)</f>
        <v>-11.189999999999998</v>
      </c>
      <c r="J622" s="39">
        <f>INDEX(Monthly!$B$2:$K$187,MATCH(D622,Monthly!$B$2:$B$187,0),3)</f>
        <v>2.5000000000000022E-3</v>
      </c>
      <c r="K622" s="39">
        <f>INDEX(Monthly!$B$2:$K$187,MATCH(D622,Monthly!$B$2:$B$187,0),5)</f>
        <v>-29.97399999999999</v>
      </c>
      <c r="L622" s="39">
        <f>INDEX(Monthly!$B$2:$K$187,MATCH(D622,Monthly!$B$2:$B$187,0),7)</f>
        <v>-2.5000000000000022E-3</v>
      </c>
      <c r="M622" s="39">
        <f>INDEX(Monthly!$B$2:$K$187,MATCH(D622,Monthly!$B$2:$B$187,0),9)</f>
        <v>1.938514687861527E-2</v>
      </c>
      <c r="N622" s="42">
        <f>INDEX(Quaterly!$B$2:$E$63,MATCH(B622,Quaterly!$B$2:$B$63,0),4)</f>
        <v>4.4499999999999993</v>
      </c>
    </row>
    <row r="623" spans="1:14" x14ac:dyDescent="0.3">
      <c r="A623" s="23">
        <v>622</v>
      </c>
      <c r="B623" s="23" t="str">
        <f t="shared" si="27"/>
        <v>Q2-2012</v>
      </c>
      <c r="C623" s="24" t="str">
        <f t="shared" si="28"/>
        <v>Q2</v>
      </c>
      <c r="D623" s="23" t="str">
        <f t="shared" si="29"/>
        <v>5-2012</v>
      </c>
      <c r="E623" s="25">
        <v>41053</v>
      </c>
      <c r="F623" s="31">
        <f>INDEX(GoldPrice!$B$2:$F$4016,MATCH(E623,GoldPrice!$B$2:$B$4016,0),5)</f>
        <v>-168353.8083538115</v>
      </c>
      <c r="G623" s="36">
        <f>INDEX(Daily!$B$2:$H$4016,MATCH(E623,Daily!$B$2:$B$4016,0),3)</f>
        <v>0.95999999999999375</v>
      </c>
      <c r="H623" s="36">
        <f>INDEX(Daily!$B$2:$H$4016,MATCH(E623,Daily!$B$2:$B$4016,0),5)</f>
        <v>20</v>
      </c>
      <c r="I623" s="36">
        <f>INDEX(Daily!$B$2:$H$4016,MATCH(E623,Daily!$B$2:$B$4016,0),7)</f>
        <v>-9.8299999999999841</v>
      </c>
      <c r="J623" s="39">
        <f>INDEX(Monthly!$B$2:$K$187,MATCH(D623,Monthly!$B$2:$B$187,0),3)</f>
        <v>2.5000000000000022E-3</v>
      </c>
      <c r="K623" s="39">
        <f>INDEX(Monthly!$B$2:$K$187,MATCH(D623,Monthly!$B$2:$B$187,0),5)</f>
        <v>-29.97399999999999</v>
      </c>
      <c r="L623" s="39">
        <f>INDEX(Monthly!$B$2:$K$187,MATCH(D623,Monthly!$B$2:$B$187,0),7)</f>
        <v>-2.5000000000000022E-3</v>
      </c>
      <c r="M623" s="39">
        <f>INDEX(Monthly!$B$2:$K$187,MATCH(D623,Monthly!$B$2:$B$187,0),9)</f>
        <v>1.938514687861527E-2</v>
      </c>
      <c r="N623" s="42">
        <f>INDEX(Quaterly!$B$2:$E$63,MATCH(B623,Quaterly!$B$2:$B$63,0),4)</f>
        <v>4.4499999999999993</v>
      </c>
    </row>
    <row r="624" spans="1:14" x14ac:dyDescent="0.3">
      <c r="A624" s="23">
        <v>623</v>
      </c>
      <c r="B624" s="23" t="str">
        <f t="shared" si="27"/>
        <v>Q2-2012</v>
      </c>
      <c r="C624" s="24" t="str">
        <f t="shared" si="28"/>
        <v>Q2</v>
      </c>
      <c r="D624" s="23" t="str">
        <f t="shared" si="29"/>
        <v>5-2012</v>
      </c>
      <c r="E624" s="25">
        <v>41054</v>
      </c>
      <c r="F624" s="31">
        <f>INDEX(GoldPrice!$B$2:$F$4016,MATCH(E624,GoldPrice!$B$2:$B$4016,0),5)</f>
        <v>-91183.141183141619</v>
      </c>
      <c r="G624" s="36">
        <f>INDEX(Daily!$B$2:$H$4016,MATCH(E624,Daily!$B$2:$B$4016,0),3)</f>
        <v>0.28000000000000114</v>
      </c>
      <c r="H624" s="36">
        <f>INDEX(Daily!$B$2:$H$4016,MATCH(E624,Daily!$B$2:$B$4016,0),5)</f>
        <v>0</v>
      </c>
      <c r="I624" s="36">
        <f>INDEX(Daily!$B$2:$H$4016,MATCH(E624,Daily!$B$2:$B$4016,0),7)</f>
        <v>10.45999999999998</v>
      </c>
      <c r="J624" s="39">
        <f>INDEX(Monthly!$B$2:$K$187,MATCH(D624,Monthly!$B$2:$B$187,0),3)</f>
        <v>2.5000000000000022E-3</v>
      </c>
      <c r="K624" s="39">
        <f>INDEX(Monthly!$B$2:$K$187,MATCH(D624,Monthly!$B$2:$B$187,0),5)</f>
        <v>-29.97399999999999</v>
      </c>
      <c r="L624" s="39">
        <f>INDEX(Monthly!$B$2:$K$187,MATCH(D624,Monthly!$B$2:$B$187,0),7)</f>
        <v>-2.5000000000000022E-3</v>
      </c>
      <c r="M624" s="39">
        <f>INDEX(Monthly!$B$2:$K$187,MATCH(D624,Monthly!$B$2:$B$187,0),9)</f>
        <v>1.938514687861527E-2</v>
      </c>
      <c r="N624" s="42">
        <f>INDEX(Quaterly!$B$2:$E$63,MATCH(B624,Quaterly!$B$2:$B$63,0),4)</f>
        <v>4.4499999999999993</v>
      </c>
    </row>
    <row r="625" spans="1:14" x14ac:dyDescent="0.3">
      <c r="A625" s="23">
        <v>624</v>
      </c>
      <c r="B625" s="23" t="str">
        <f t="shared" si="27"/>
        <v>Q2-2012</v>
      </c>
      <c r="C625" s="24" t="str">
        <f t="shared" si="28"/>
        <v>Q2</v>
      </c>
      <c r="D625" s="23" t="str">
        <f t="shared" si="29"/>
        <v>5-2012</v>
      </c>
      <c r="E625" s="25">
        <v>41057</v>
      </c>
      <c r="F625" s="31">
        <f>INDEX(GoldPrice!$B$2:$F$4016,MATCH(E625,GoldPrice!$B$2:$B$4016,0),5)</f>
        <v>111814.45581445843</v>
      </c>
      <c r="G625" s="36">
        <f>INDEX(Daily!$B$2:$H$4016,MATCH(E625,Daily!$B$2:$B$4016,0),3)</f>
        <v>0.56714285714284074</v>
      </c>
      <c r="H625" s="36">
        <f>INDEX(Daily!$B$2:$H$4016,MATCH(E625,Daily!$B$2:$B$4016,0),5)</f>
        <v>0</v>
      </c>
      <c r="I625" s="36">
        <f>INDEX(Daily!$B$2:$H$4016,MATCH(E625,Daily!$B$2:$B$4016,0),7)</f>
        <v>-1.8999999999999773</v>
      </c>
      <c r="J625" s="39">
        <f>INDEX(Monthly!$B$2:$K$187,MATCH(D625,Monthly!$B$2:$B$187,0),3)</f>
        <v>2.5000000000000022E-3</v>
      </c>
      <c r="K625" s="39">
        <f>INDEX(Monthly!$B$2:$K$187,MATCH(D625,Monthly!$B$2:$B$187,0),5)</f>
        <v>-29.97399999999999</v>
      </c>
      <c r="L625" s="39">
        <f>INDEX(Monthly!$B$2:$K$187,MATCH(D625,Monthly!$B$2:$B$187,0),7)</f>
        <v>-2.5000000000000022E-3</v>
      </c>
      <c r="M625" s="39">
        <f>INDEX(Monthly!$B$2:$K$187,MATCH(D625,Monthly!$B$2:$B$187,0),9)</f>
        <v>1.938514687861527E-2</v>
      </c>
      <c r="N625" s="42">
        <f>INDEX(Quaterly!$B$2:$E$63,MATCH(B625,Quaterly!$B$2:$B$63,0),4)</f>
        <v>4.4499999999999993</v>
      </c>
    </row>
    <row r="626" spans="1:14" x14ac:dyDescent="0.3">
      <c r="A626" s="23">
        <v>625</v>
      </c>
      <c r="B626" s="23" t="str">
        <f t="shared" si="27"/>
        <v>Q2-2012</v>
      </c>
      <c r="C626" s="24" t="str">
        <f t="shared" si="28"/>
        <v>Q2</v>
      </c>
      <c r="D626" s="23" t="str">
        <f t="shared" si="29"/>
        <v>5-2012</v>
      </c>
      <c r="E626" s="25">
        <v>41058</v>
      </c>
      <c r="F626" s="31">
        <f>INDEX(GoldPrice!$B$2:$F$4016,MATCH(E626,GoldPrice!$B$2:$B$4016,0),5)</f>
        <v>318145.09814509749</v>
      </c>
      <c r="G626" s="36">
        <f>INDEX(Daily!$B$2:$H$4016,MATCH(E626,Daily!$B$2:$B$4016,0),3)</f>
        <v>-0.45714285714284131</v>
      </c>
      <c r="H626" s="36">
        <f>INDEX(Daily!$B$2:$H$4016,MATCH(E626,Daily!$B$2:$B$4016,0),5)</f>
        <v>-10</v>
      </c>
      <c r="I626" s="36">
        <f>INDEX(Daily!$B$2:$H$4016,MATCH(E626,Daily!$B$2:$B$4016,0),7)</f>
        <v>-4.0400000000000205</v>
      </c>
      <c r="J626" s="39">
        <f>INDEX(Monthly!$B$2:$K$187,MATCH(D626,Monthly!$B$2:$B$187,0),3)</f>
        <v>2.5000000000000022E-3</v>
      </c>
      <c r="K626" s="39">
        <f>INDEX(Monthly!$B$2:$K$187,MATCH(D626,Monthly!$B$2:$B$187,0),5)</f>
        <v>-29.97399999999999</v>
      </c>
      <c r="L626" s="39">
        <f>INDEX(Monthly!$B$2:$K$187,MATCH(D626,Monthly!$B$2:$B$187,0),7)</f>
        <v>-2.5000000000000022E-3</v>
      </c>
      <c r="M626" s="39">
        <f>INDEX(Monthly!$B$2:$K$187,MATCH(D626,Monthly!$B$2:$B$187,0),9)</f>
        <v>1.938514687861527E-2</v>
      </c>
      <c r="N626" s="42">
        <f>INDEX(Quaterly!$B$2:$E$63,MATCH(B626,Quaterly!$B$2:$B$63,0),4)</f>
        <v>4.4499999999999993</v>
      </c>
    </row>
    <row r="627" spans="1:14" x14ac:dyDescent="0.3">
      <c r="A627" s="23">
        <v>626</v>
      </c>
      <c r="B627" s="23" t="str">
        <f t="shared" si="27"/>
        <v>Q2-2012</v>
      </c>
      <c r="C627" s="24" t="str">
        <f t="shared" si="28"/>
        <v>Q2</v>
      </c>
      <c r="D627" s="23" t="str">
        <f t="shared" si="29"/>
        <v>5-2012</v>
      </c>
      <c r="E627" s="25">
        <v>41059</v>
      </c>
      <c r="F627" s="31">
        <f>INDEX(GoldPrice!$B$2:$F$4016,MATCH(E627,GoldPrice!$B$2:$B$4016,0),5)</f>
        <v>-538520.88452088833</v>
      </c>
      <c r="G627" s="36">
        <f>INDEX(Daily!$B$2:$H$4016,MATCH(E627,Daily!$B$2:$B$4016,0),3)</f>
        <v>-2.9599999999999937</v>
      </c>
      <c r="H627" s="36">
        <f>INDEX(Daily!$B$2:$H$4016,MATCH(E627,Daily!$B$2:$B$4016,0),5)</f>
        <v>30</v>
      </c>
      <c r="I627" s="36">
        <f>INDEX(Daily!$B$2:$H$4016,MATCH(E627,Daily!$B$2:$B$4016,0),7)</f>
        <v>3.8999999999999773</v>
      </c>
      <c r="J627" s="39">
        <f>INDEX(Monthly!$B$2:$K$187,MATCH(D627,Monthly!$B$2:$B$187,0),3)</f>
        <v>2.5000000000000022E-3</v>
      </c>
      <c r="K627" s="39">
        <f>INDEX(Monthly!$B$2:$K$187,MATCH(D627,Monthly!$B$2:$B$187,0),5)</f>
        <v>-29.97399999999999</v>
      </c>
      <c r="L627" s="39">
        <f>INDEX(Monthly!$B$2:$K$187,MATCH(D627,Monthly!$B$2:$B$187,0),7)</f>
        <v>-2.5000000000000022E-3</v>
      </c>
      <c r="M627" s="39">
        <f>INDEX(Monthly!$B$2:$K$187,MATCH(D627,Monthly!$B$2:$B$187,0),9)</f>
        <v>1.938514687861527E-2</v>
      </c>
      <c r="N627" s="42">
        <f>INDEX(Quaterly!$B$2:$E$63,MATCH(B627,Quaterly!$B$2:$B$63,0),4)</f>
        <v>4.4499999999999993</v>
      </c>
    </row>
    <row r="628" spans="1:14" x14ac:dyDescent="0.3">
      <c r="A628" s="23">
        <v>627</v>
      </c>
      <c r="B628" s="23" t="str">
        <f t="shared" si="27"/>
        <v>Q2-2012</v>
      </c>
      <c r="C628" s="24" t="str">
        <f t="shared" si="28"/>
        <v>Q2</v>
      </c>
      <c r="D628" s="23" t="str">
        <f t="shared" si="29"/>
        <v>5-2012</v>
      </c>
      <c r="E628" s="25">
        <v>41060</v>
      </c>
      <c r="F628" s="31">
        <f>INDEX(GoldPrice!$B$2:$F$4016,MATCH(E628,GoldPrice!$B$2:$B$4016,0),5)</f>
        <v>239869.21186921746</v>
      </c>
      <c r="G628" s="36">
        <f>INDEX(Daily!$B$2:$H$4016,MATCH(E628,Daily!$B$2:$B$4016,0),3)</f>
        <v>-1.2700000000000102</v>
      </c>
      <c r="H628" s="36">
        <f>INDEX(Daily!$B$2:$H$4016,MATCH(E628,Daily!$B$2:$B$4016,0),5)</f>
        <v>-40</v>
      </c>
      <c r="I628" s="36">
        <f>INDEX(Daily!$B$2:$H$4016,MATCH(E628,Daily!$B$2:$B$4016,0),7)</f>
        <v>-6.1399999999999864</v>
      </c>
      <c r="J628" s="39">
        <f>INDEX(Monthly!$B$2:$K$187,MATCH(D628,Monthly!$B$2:$B$187,0),3)</f>
        <v>2.5000000000000022E-3</v>
      </c>
      <c r="K628" s="39">
        <f>INDEX(Monthly!$B$2:$K$187,MATCH(D628,Monthly!$B$2:$B$187,0),5)</f>
        <v>-29.97399999999999</v>
      </c>
      <c r="L628" s="39">
        <f>INDEX(Monthly!$B$2:$K$187,MATCH(D628,Monthly!$B$2:$B$187,0),7)</f>
        <v>-2.5000000000000022E-3</v>
      </c>
      <c r="M628" s="39">
        <f>INDEX(Monthly!$B$2:$K$187,MATCH(D628,Monthly!$B$2:$B$187,0),9)</f>
        <v>1.938514687861527E-2</v>
      </c>
      <c r="N628" s="42">
        <f>INDEX(Quaterly!$B$2:$E$63,MATCH(B628,Quaterly!$B$2:$B$63,0),4)</f>
        <v>4.4499999999999993</v>
      </c>
    </row>
    <row r="629" spans="1:14" x14ac:dyDescent="0.3">
      <c r="A629" s="23">
        <v>628</v>
      </c>
      <c r="B629" s="23" t="str">
        <f t="shared" si="27"/>
        <v>Q2-2012</v>
      </c>
      <c r="C629" s="24" t="str">
        <f t="shared" si="28"/>
        <v>Q2</v>
      </c>
      <c r="D629" s="23" t="str">
        <f t="shared" si="29"/>
        <v>6-2012</v>
      </c>
      <c r="E629" s="25">
        <v>41061</v>
      </c>
      <c r="F629" s="31">
        <f>INDEX(GoldPrice!$B$2:$F$4016,MATCH(E629,GoldPrice!$B$2:$B$4016,0),5)</f>
        <v>-935844.26384426653</v>
      </c>
      <c r="G629" s="36">
        <f>INDEX(Daily!$B$2:$H$4016,MATCH(E629,Daily!$B$2:$B$4016,0),3)</f>
        <v>-3.3499999999999943</v>
      </c>
      <c r="H629" s="36">
        <f>INDEX(Daily!$B$2:$H$4016,MATCH(E629,Daily!$B$2:$B$4016,0),5)</f>
        <v>20</v>
      </c>
      <c r="I629" s="36">
        <f>INDEX(Daily!$B$2:$H$4016,MATCH(E629,Daily!$B$2:$B$4016,0),7)</f>
        <v>-0.39999999999997726</v>
      </c>
      <c r="J629" s="39">
        <f>INDEX(Monthly!$B$2:$K$187,MATCH(D629,Monthly!$B$2:$B$187,0),3)</f>
        <v>-3.7000000000000366E-3</v>
      </c>
      <c r="K629" s="39">
        <f>INDEX(Monthly!$B$2:$K$187,MATCH(D629,Monthly!$B$2:$B$187,0),5)</f>
        <v>8.2450000000000614</v>
      </c>
      <c r="L629" s="39">
        <f>INDEX(Monthly!$B$2:$K$187,MATCH(D629,Monthly!$B$2:$B$187,0),7)</f>
        <v>-4.9999999999999906E-3</v>
      </c>
      <c r="M629" s="39">
        <f>INDEX(Monthly!$B$2:$K$187,MATCH(D629,Monthly!$B$2:$B$187,0),9)</f>
        <v>1.8144997102437894E-2</v>
      </c>
      <c r="N629" s="42">
        <f>INDEX(Quaterly!$B$2:$E$63,MATCH(B629,Quaterly!$B$2:$B$63,0),4)</f>
        <v>4.4499999999999993</v>
      </c>
    </row>
    <row r="630" spans="1:14" x14ac:dyDescent="0.3">
      <c r="A630" s="23">
        <v>629</v>
      </c>
      <c r="B630" s="23" t="str">
        <f t="shared" si="27"/>
        <v>Q2-2012</v>
      </c>
      <c r="C630" s="24" t="str">
        <f t="shared" si="28"/>
        <v>Q2</v>
      </c>
      <c r="D630" s="23" t="str">
        <f t="shared" si="29"/>
        <v>6-2012</v>
      </c>
      <c r="E630" s="25">
        <v>41064</v>
      </c>
      <c r="F630" s="31">
        <f>INDEX(GoldPrice!$B$2:$F$4016,MATCH(E630,GoldPrice!$B$2:$B$4016,0),5)</f>
        <v>657637.4976374954</v>
      </c>
      <c r="G630" s="36">
        <f>INDEX(Daily!$B$2:$H$4016,MATCH(E630,Daily!$B$2:$B$4016,0),3)</f>
        <v>0.78000000000000114</v>
      </c>
      <c r="H630" s="36">
        <f>INDEX(Daily!$B$2:$H$4016,MATCH(E630,Daily!$B$2:$B$4016,0),5)</f>
        <v>60</v>
      </c>
      <c r="I630" s="36">
        <f>INDEX(Daily!$B$2:$H$4016,MATCH(E630,Daily!$B$2:$B$4016,0),7)</f>
        <v>-12.150000000000034</v>
      </c>
      <c r="J630" s="39">
        <f>INDEX(Monthly!$B$2:$K$187,MATCH(D630,Monthly!$B$2:$B$187,0),3)</f>
        <v>-3.7000000000000366E-3</v>
      </c>
      <c r="K630" s="39">
        <f>INDEX(Monthly!$B$2:$K$187,MATCH(D630,Monthly!$B$2:$B$187,0),5)</f>
        <v>8.2450000000000614</v>
      </c>
      <c r="L630" s="39">
        <f>INDEX(Monthly!$B$2:$K$187,MATCH(D630,Monthly!$B$2:$B$187,0),7)</f>
        <v>-4.9999999999999906E-3</v>
      </c>
      <c r="M630" s="39">
        <f>INDEX(Monthly!$B$2:$K$187,MATCH(D630,Monthly!$B$2:$B$187,0),9)</f>
        <v>1.8144997102437894E-2</v>
      </c>
      <c r="N630" s="42">
        <f>INDEX(Quaterly!$B$2:$E$63,MATCH(B630,Quaterly!$B$2:$B$63,0),4)</f>
        <v>4.4499999999999993</v>
      </c>
    </row>
    <row r="631" spans="1:14" x14ac:dyDescent="0.3">
      <c r="A631" s="23">
        <v>630</v>
      </c>
      <c r="B631" s="23" t="str">
        <f t="shared" si="27"/>
        <v>Q2-2012</v>
      </c>
      <c r="C631" s="24" t="str">
        <f t="shared" si="28"/>
        <v>Q2</v>
      </c>
      <c r="D631" s="23" t="str">
        <f t="shared" si="29"/>
        <v>6-2012</v>
      </c>
      <c r="E631" s="25">
        <v>41065</v>
      </c>
      <c r="F631" s="31">
        <f>INDEX(GoldPrice!$B$2:$F$4016,MATCH(E631,GoldPrice!$B$2:$B$4016,0),5)</f>
        <v>62598.752598755062</v>
      </c>
      <c r="G631" s="36">
        <f>INDEX(Daily!$B$2:$H$4016,MATCH(E631,Daily!$B$2:$B$4016,0),3)</f>
        <v>0.35999999999999943</v>
      </c>
      <c r="H631" s="36">
        <f>INDEX(Daily!$B$2:$H$4016,MATCH(E631,Daily!$B$2:$B$4016,0),5)</f>
        <v>0</v>
      </c>
      <c r="I631" s="36">
        <f>INDEX(Daily!$B$2:$H$4016,MATCH(E631,Daily!$B$2:$B$4016,0),7)</f>
        <v>4.3700000000000045</v>
      </c>
      <c r="J631" s="39">
        <f>INDEX(Monthly!$B$2:$K$187,MATCH(D631,Monthly!$B$2:$B$187,0),3)</f>
        <v>-3.7000000000000366E-3</v>
      </c>
      <c r="K631" s="39">
        <f>INDEX(Monthly!$B$2:$K$187,MATCH(D631,Monthly!$B$2:$B$187,0),5)</f>
        <v>8.2450000000000614</v>
      </c>
      <c r="L631" s="39">
        <f>INDEX(Monthly!$B$2:$K$187,MATCH(D631,Monthly!$B$2:$B$187,0),7)</f>
        <v>-4.9999999999999906E-3</v>
      </c>
      <c r="M631" s="39">
        <f>INDEX(Monthly!$B$2:$K$187,MATCH(D631,Monthly!$B$2:$B$187,0),9)</f>
        <v>1.8144997102437894E-2</v>
      </c>
      <c r="N631" s="42">
        <f>INDEX(Quaterly!$B$2:$E$63,MATCH(B631,Quaterly!$B$2:$B$63,0),4)</f>
        <v>4.4499999999999993</v>
      </c>
    </row>
    <row r="632" spans="1:14" x14ac:dyDescent="0.3">
      <c r="A632" s="23">
        <v>631</v>
      </c>
      <c r="B632" s="23" t="str">
        <f t="shared" si="27"/>
        <v>Q2-2012</v>
      </c>
      <c r="C632" s="24" t="str">
        <f t="shared" si="28"/>
        <v>Q2</v>
      </c>
      <c r="D632" s="23" t="str">
        <f t="shared" si="29"/>
        <v>6-2012</v>
      </c>
      <c r="E632" s="25">
        <v>41066</v>
      </c>
      <c r="F632" s="31">
        <f>INDEX(GoldPrice!$B$2:$F$4016,MATCH(E632,GoldPrice!$B$2:$B$4016,0),5)</f>
        <v>73160.839160837233</v>
      </c>
      <c r="G632" s="36">
        <f>INDEX(Daily!$B$2:$H$4016,MATCH(E632,Daily!$B$2:$B$4016,0),3)</f>
        <v>0.73999999999999488</v>
      </c>
      <c r="H632" s="36">
        <f>INDEX(Daily!$B$2:$H$4016,MATCH(E632,Daily!$B$2:$B$4016,0),5)</f>
        <v>80</v>
      </c>
      <c r="I632" s="36">
        <f>INDEX(Daily!$B$2:$H$4016,MATCH(E632,Daily!$B$2:$B$4016,0),7)</f>
        <v>5.3700000000000045</v>
      </c>
      <c r="J632" s="39">
        <f>INDEX(Monthly!$B$2:$K$187,MATCH(D632,Monthly!$B$2:$B$187,0),3)</f>
        <v>-3.7000000000000366E-3</v>
      </c>
      <c r="K632" s="39">
        <f>INDEX(Monthly!$B$2:$K$187,MATCH(D632,Monthly!$B$2:$B$187,0),5)</f>
        <v>8.2450000000000614</v>
      </c>
      <c r="L632" s="39">
        <f>INDEX(Monthly!$B$2:$K$187,MATCH(D632,Monthly!$B$2:$B$187,0),7)</f>
        <v>-4.9999999999999906E-3</v>
      </c>
      <c r="M632" s="39">
        <f>INDEX(Monthly!$B$2:$K$187,MATCH(D632,Monthly!$B$2:$B$187,0),9)</f>
        <v>1.8144997102437894E-2</v>
      </c>
      <c r="N632" s="42">
        <f>INDEX(Quaterly!$B$2:$E$63,MATCH(B632,Quaterly!$B$2:$B$63,0),4)</f>
        <v>4.4499999999999993</v>
      </c>
    </row>
    <row r="633" spans="1:14" x14ac:dyDescent="0.3">
      <c r="A633" s="23">
        <v>632</v>
      </c>
      <c r="B633" s="23" t="str">
        <f t="shared" si="27"/>
        <v>Q2-2012</v>
      </c>
      <c r="C633" s="24" t="str">
        <f t="shared" si="28"/>
        <v>Q2</v>
      </c>
      <c r="D633" s="23" t="str">
        <f t="shared" si="29"/>
        <v>6-2012</v>
      </c>
      <c r="E633" s="25">
        <v>41067</v>
      </c>
      <c r="F633" s="31">
        <f>INDEX(GoldPrice!$B$2:$F$4016,MATCH(E633,GoldPrice!$B$2:$B$4016,0),5)</f>
        <v>522773.38877339289</v>
      </c>
      <c r="G633" s="36">
        <f>INDEX(Daily!$B$2:$H$4016,MATCH(E633,Daily!$B$2:$B$4016,0),3)</f>
        <v>-0.26999999999999602</v>
      </c>
      <c r="H633" s="36">
        <f>INDEX(Daily!$B$2:$H$4016,MATCH(E633,Daily!$B$2:$B$4016,0),5)</f>
        <v>0</v>
      </c>
      <c r="I633" s="36">
        <f>INDEX(Daily!$B$2:$H$4016,MATCH(E633,Daily!$B$2:$B$4016,0),7)</f>
        <v>8.0200000000000387</v>
      </c>
      <c r="J633" s="39">
        <f>INDEX(Monthly!$B$2:$K$187,MATCH(D633,Monthly!$B$2:$B$187,0),3)</f>
        <v>-3.7000000000000366E-3</v>
      </c>
      <c r="K633" s="39">
        <f>INDEX(Monthly!$B$2:$K$187,MATCH(D633,Monthly!$B$2:$B$187,0),5)</f>
        <v>8.2450000000000614</v>
      </c>
      <c r="L633" s="39">
        <f>INDEX(Monthly!$B$2:$K$187,MATCH(D633,Monthly!$B$2:$B$187,0),7)</f>
        <v>-4.9999999999999906E-3</v>
      </c>
      <c r="M633" s="39">
        <f>INDEX(Monthly!$B$2:$K$187,MATCH(D633,Monthly!$B$2:$B$187,0),9)</f>
        <v>1.8144997102437894E-2</v>
      </c>
      <c r="N633" s="42">
        <f>INDEX(Quaterly!$B$2:$E$63,MATCH(B633,Quaterly!$B$2:$B$63,0),4)</f>
        <v>4.4499999999999993</v>
      </c>
    </row>
    <row r="634" spans="1:14" x14ac:dyDescent="0.3">
      <c r="A634" s="23">
        <v>633</v>
      </c>
      <c r="B634" s="23" t="str">
        <f t="shared" si="27"/>
        <v>Q2-2012</v>
      </c>
      <c r="C634" s="24" t="str">
        <f t="shared" si="28"/>
        <v>Q2</v>
      </c>
      <c r="D634" s="23" t="str">
        <f t="shared" si="29"/>
        <v>6-2012</v>
      </c>
      <c r="E634" s="25">
        <v>41068</v>
      </c>
      <c r="F634" s="31">
        <f>INDEX(GoldPrice!$B$2:$F$4016,MATCH(E634,GoldPrice!$B$2:$B$4016,0),5)</f>
        <v>-7428.4634284637868</v>
      </c>
      <c r="G634" s="36">
        <f>INDEX(Daily!$B$2:$H$4016,MATCH(E634,Daily!$B$2:$B$4016,0),3)</f>
        <v>-0.70000000000000284</v>
      </c>
      <c r="H634" s="36">
        <f>INDEX(Daily!$B$2:$H$4016,MATCH(E634,Daily!$B$2:$B$4016,0),5)</f>
        <v>-40</v>
      </c>
      <c r="I634" s="36">
        <f>INDEX(Daily!$B$2:$H$4016,MATCH(E634,Daily!$B$2:$B$4016,0),7)</f>
        <v>-1.5100000000000477</v>
      </c>
      <c r="J634" s="39">
        <f>INDEX(Monthly!$B$2:$K$187,MATCH(D634,Monthly!$B$2:$B$187,0),3)</f>
        <v>-3.7000000000000366E-3</v>
      </c>
      <c r="K634" s="39">
        <f>INDEX(Monthly!$B$2:$K$187,MATCH(D634,Monthly!$B$2:$B$187,0),5)</f>
        <v>8.2450000000000614</v>
      </c>
      <c r="L634" s="39">
        <f>INDEX(Monthly!$B$2:$K$187,MATCH(D634,Monthly!$B$2:$B$187,0),7)</f>
        <v>-4.9999999999999906E-3</v>
      </c>
      <c r="M634" s="39">
        <f>INDEX(Monthly!$B$2:$K$187,MATCH(D634,Monthly!$B$2:$B$187,0),9)</f>
        <v>1.8144997102437894E-2</v>
      </c>
      <c r="N634" s="42">
        <f>INDEX(Quaterly!$B$2:$E$63,MATCH(B634,Quaterly!$B$2:$B$63,0),4)</f>
        <v>4.4499999999999993</v>
      </c>
    </row>
    <row r="635" spans="1:14" x14ac:dyDescent="0.3">
      <c r="A635" s="23">
        <v>634</v>
      </c>
      <c r="B635" s="23" t="str">
        <f t="shared" si="27"/>
        <v>Q2-2012</v>
      </c>
      <c r="C635" s="24" t="str">
        <f t="shared" si="28"/>
        <v>Q2</v>
      </c>
      <c r="D635" s="23" t="str">
        <f t="shared" si="29"/>
        <v>6-2012</v>
      </c>
      <c r="E635" s="25">
        <v>41071</v>
      </c>
      <c r="F635" s="31">
        <f>INDEX(GoldPrice!$B$2:$F$4016,MATCH(E635,GoldPrice!$B$2:$B$4016,0),5)</f>
        <v>-527547.53354753554</v>
      </c>
      <c r="G635" s="36">
        <f>INDEX(Daily!$B$2:$H$4016,MATCH(E635,Daily!$B$2:$B$4016,0),3)</f>
        <v>-1.5</v>
      </c>
      <c r="H635" s="36">
        <f>INDEX(Daily!$B$2:$H$4016,MATCH(E635,Daily!$B$2:$B$4016,0),5)</f>
        <v>10</v>
      </c>
      <c r="I635" s="36">
        <f>INDEX(Daily!$B$2:$H$4016,MATCH(E635,Daily!$B$2:$B$4016,0),7)</f>
        <v>-0.39999999999997726</v>
      </c>
      <c r="J635" s="39">
        <f>INDEX(Monthly!$B$2:$K$187,MATCH(D635,Monthly!$B$2:$B$187,0),3)</f>
        <v>-3.7000000000000366E-3</v>
      </c>
      <c r="K635" s="39">
        <f>INDEX(Monthly!$B$2:$K$187,MATCH(D635,Monthly!$B$2:$B$187,0),5)</f>
        <v>8.2450000000000614</v>
      </c>
      <c r="L635" s="39">
        <f>INDEX(Monthly!$B$2:$K$187,MATCH(D635,Monthly!$B$2:$B$187,0),7)</f>
        <v>-4.9999999999999906E-3</v>
      </c>
      <c r="M635" s="39">
        <f>INDEX(Monthly!$B$2:$K$187,MATCH(D635,Monthly!$B$2:$B$187,0),9)</f>
        <v>1.8144997102437894E-2</v>
      </c>
      <c r="N635" s="42">
        <f>INDEX(Quaterly!$B$2:$E$63,MATCH(B635,Quaterly!$B$2:$B$63,0),4)</f>
        <v>4.4499999999999993</v>
      </c>
    </row>
    <row r="636" spans="1:14" x14ac:dyDescent="0.3">
      <c r="A636" s="23">
        <v>635</v>
      </c>
      <c r="B636" s="23" t="str">
        <f t="shared" si="27"/>
        <v>Q2-2012</v>
      </c>
      <c r="C636" s="24" t="str">
        <f t="shared" si="28"/>
        <v>Q2</v>
      </c>
      <c r="D636" s="23" t="str">
        <f t="shared" si="29"/>
        <v>6-2012</v>
      </c>
      <c r="E636" s="25">
        <v>41072</v>
      </c>
      <c r="F636" s="31">
        <f>INDEX(GoldPrice!$B$2:$F$4016,MATCH(E636,GoldPrice!$B$2:$B$4016,0),5)</f>
        <v>-242689.09468909726</v>
      </c>
      <c r="G636" s="36">
        <f>INDEX(Daily!$B$2:$H$4016,MATCH(E636,Daily!$B$2:$B$4016,0),3)</f>
        <v>0.76999999999999602</v>
      </c>
      <c r="H636" s="36">
        <f>INDEX(Daily!$B$2:$H$4016,MATCH(E636,Daily!$B$2:$B$4016,0),5)</f>
        <v>-90</v>
      </c>
      <c r="I636" s="36">
        <f>INDEX(Daily!$B$2:$H$4016,MATCH(E636,Daily!$B$2:$B$4016,0),7)</f>
        <v>-4.339999999999975</v>
      </c>
      <c r="J636" s="39">
        <f>INDEX(Monthly!$B$2:$K$187,MATCH(D636,Monthly!$B$2:$B$187,0),3)</f>
        <v>-3.7000000000000366E-3</v>
      </c>
      <c r="K636" s="39">
        <f>INDEX(Monthly!$B$2:$K$187,MATCH(D636,Monthly!$B$2:$B$187,0),5)</f>
        <v>8.2450000000000614</v>
      </c>
      <c r="L636" s="39">
        <f>INDEX(Monthly!$B$2:$K$187,MATCH(D636,Monthly!$B$2:$B$187,0),7)</f>
        <v>-4.9999999999999906E-3</v>
      </c>
      <c r="M636" s="39">
        <f>INDEX(Monthly!$B$2:$K$187,MATCH(D636,Monthly!$B$2:$B$187,0),9)</f>
        <v>1.8144997102437894E-2</v>
      </c>
      <c r="N636" s="42">
        <f>INDEX(Quaterly!$B$2:$E$63,MATCH(B636,Quaterly!$B$2:$B$63,0),4)</f>
        <v>4.4499999999999993</v>
      </c>
    </row>
    <row r="637" spans="1:14" x14ac:dyDescent="0.3">
      <c r="A637" s="23">
        <v>636</v>
      </c>
      <c r="B637" s="23" t="str">
        <f t="shared" si="27"/>
        <v>Q2-2012</v>
      </c>
      <c r="C637" s="24" t="str">
        <f t="shared" si="28"/>
        <v>Q2</v>
      </c>
      <c r="D637" s="23" t="str">
        <f t="shared" si="29"/>
        <v>6-2012</v>
      </c>
      <c r="E637" s="25">
        <v>41073</v>
      </c>
      <c r="F637" s="31">
        <f>INDEX(GoldPrice!$B$2:$F$4016,MATCH(E637,GoldPrice!$B$2:$B$4016,0),5)</f>
        <v>61443.961443964392</v>
      </c>
      <c r="G637" s="36">
        <f>INDEX(Daily!$B$2:$H$4016,MATCH(E637,Daily!$B$2:$B$4016,0),3)</f>
        <v>-0.78999999999999204</v>
      </c>
      <c r="H637" s="36">
        <f>INDEX(Daily!$B$2:$H$4016,MATCH(E637,Daily!$B$2:$B$4016,0),5)</f>
        <v>60</v>
      </c>
      <c r="I637" s="36">
        <f>INDEX(Daily!$B$2:$H$4016,MATCH(E637,Daily!$B$2:$B$4016,0),7)</f>
        <v>-0.55000000000001137</v>
      </c>
      <c r="J637" s="39">
        <f>INDEX(Monthly!$B$2:$K$187,MATCH(D637,Monthly!$B$2:$B$187,0),3)</f>
        <v>-3.7000000000000366E-3</v>
      </c>
      <c r="K637" s="39">
        <f>INDEX(Monthly!$B$2:$K$187,MATCH(D637,Monthly!$B$2:$B$187,0),5)</f>
        <v>8.2450000000000614</v>
      </c>
      <c r="L637" s="39">
        <f>INDEX(Monthly!$B$2:$K$187,MATCH(D637,Monthly!$B$2:$B$187,0),7)</f>
        <v>-4.9999999999999906E-3</v>
      </c>
      <c r="M637" s="39">
        <f>INDEX(Monthly!$B$2:$K$187,MATCH(D637,Monthly!$B$2:$B$187,0),9)</f>
        <v>1.8144997102437894E-2</v>
      </c>
      <c r="N637" s="42">
        <f>INDEX(Quaterly!$B$2:$E$63,MATCH(B637,Quaterly!$B$2:$B$63,0),4)</f>
        <v>4.4499999999999993</v>
      </c>
    </row>
    <row r="638" spans="1:14" x14ac:dyDescent="0.3">
      <c r="A638" s="23">
        <v>637</v>
      </c>
      <c r="B638" s="23" t="str">
        <f t="shared" si="27"/>
        <v>Q2-2012</v>
      </c>
      <c r="C638" s="24" t="str">
        <f t="shared" si="28"/>
        <v>Q2</v>
      </c>
      <c r="D638" s="23" t="str">
        <f t="shared" si="29"/>
        <v>6-2012</v>
      </c>
      <c r="E638" s="25">
        <v>41074</v>
      </c>
      <c r="F638" s="31">
        <f>INDEX(GoldPrice!$B$2:$F$4016,MATCH(E638,GoldPrice!$B$2:$B$4016,0),5)</f>
        <v>85255.339255336672</v>
      </c>
      <c r="G638" s="36">
        <f>INDEX(Daily!$B$2:$H$4016,MATCH(E638,Daily!$B$2:$B$4016,0),3)</f>
        <v>1.269999999999996</v>
      </c>
      <c r="H638" s="36">
        <f>INDEX(Daily!$B$2:$H$4016,MATCH(E638,Daily!$B$2:$B$4016,0),5)</f>
        <v>0</v>
      </c>
      <c r="I638" s="36">
        <f>INDEX(Daily!$B$2:$H$4016,MATCH(E638,Daily!$B$2:$B$4016,0),7)</f>
        <v>-2.3300000000000409</v>
      </c>
      <c r="J638" s="39">
        <f>INDEX(Monthly!$B$2:$K$187,MATCH(D638,Monthly!$B$2:$B$187,0),3)</f>
        <v>-3.7000000000000366E-3</v>
      </c>
      <c r="K638" s="39">
        <f>INDEX(Monthly!$B$2:$K$187,MATCH(D638,Monthly!$B$2:$B$187,0),5)</f>
        <v>8.2450000000000614</v>
      </c>
      <c r="L638" s="39">
        <f>INDEX(Monthly!$B$2:$K$187,MATCH(D638,Monthly!$B$2:$B$187,0),7)</f>
        <v>-4.9999999999999906E-3</v>
      </c>
      <c r="M638" s="39">
        <f>INDEX(Monthly!$B$2:$K$187,MATCH(D638,Monthly!$B$2:$B$187,0),9)</f>
        <v>1.8144997102437894E-2</v>
      </c>
      <c r="N638" s="42">
        <f>INDEX(Quaterly!$B$2:$E$63,MATCH(B638,Quaterly!$B$2:$B$63,0),4)</f>
        <v>4.4499999999999993</v>
      </c>
    </row>
    <row r="639" spans="1:14" x14ac:dyDescent="0.3">
      <c r="A639" s="23">
        <v>638</v>
      </c>
      <c r="B639" s="23" t="str">
        <f t="shared" si="27"/>
        <v>Q2-2012</v>
      </c>
      <c r="C639" s="24" t="str">
        <f t="shared" si="28"/>
        <v>Q2</v>
      </c>
      <c r="D639" s="23" t="str">
        <f t="shared" si="29"/>
        <v>6-2012</v>
      </c>
      <c r="E639" s="25">
        <v>41075</v>
      </c>
      <c r="F639" s="31">
        <f>INDEX(GoldPrice!$B$2:$F$4016,MATCH(E639,GoldPrice!$B$2:$B$4016,0),5)</f>
        <v>-96013.608013607562</v>
      </c>
      <c r="G639" s="36">
        <f>INDEX(Daily!$B$2:$H$4016,MATCH(E639,Daily!$B$2:$B$4016,0),3)</f>
        <v>0.20000000000000284</v>
      </c>
      <c r="H639" s="36">
        <f>INDEX(Daily!$B$2:$H$4016,MATCH(E639,Daily!$B$2:$B$4016,0),5)</f>
        <v>0</v>
      </c>
      <c r="I639" s="36">
        <f>INDEX(Daily!$B$2:$H$4016,MATCH(E639,Daily!$B$2:$B$4016,0),7)</f>
        <v>7.8100000000000023</v>
      </c>
      <c r="J639" s="39">
        <f>INDEX(Monthly!$B$2:$K$187,MATCH(D639,Monthly!$B$2:$B$187,0),3)</f>
        <v>-3.7000000000000366E-3</v>
      </c>
      <c r="K639" s="39">
        <f>INDEX(Monthly!$B$2:$K$187,MATCH(D639,Monthly!$B$2:$B$187,0),5)</f>
        <v>8.2450000000000614</v>
      </c>
      <c r="L639" s="39">
        <f>INDEX(Monthly!$B$2:$K$187,MATCH(D639,Monthly!$B$2:$B$187,0),7)</f>
        <v>-4.9999999999999906E-3</v>
      </c>
      <c r="M639" s="39">
        <f>INDEX(Monthly!$B$2:$K$187,MATCH(D639,Monthly!$B$2:$B$187,0),9)</f>
        <v>1.8144997102437894E-2</v>
      </c>
      <c r="N639" s="42">
        <f>INDEX(Quaterly!$B$2:$E$63,MATCH(B639,Quaterly!$B$2:$B$63,0),4)</f>
        <v>4.4499999999999993</v>
      </c>
    </row>
    <row r="640" spans="1:14" x14ac:dyDescent="0.3">
      <c r="A640" s="23">
        <v>639</v>
      </c>
      <c r="B640" s="23" t="str">
        <f t="shared" si="27"/>
        <v>Q2-2012</v>
      </c>
      <c r="C640" s="24" t="str">
        <f t="shared" si="28"/>
        <v>Q2</v>
      </c>
      <c r="D640" s="23" t="str">
        <f t="shared" si="29"/>
        <v>6-2012</v>
      </c>
      <c r="E640" s="25">
        <v>41078</v>
      </c>
      <c r="F640" s="31">
        <f>INDEX(GoldPrice!$B$2:$F$4016,MATCH(E640,GoldPrice!$B$2:$B$4016,0),5)</f>
        <v>10560.196560196579</v>
      </c>
      <c r="G640" s="36">
        <f>INDEX(Daily!$B$2:$H$4016,MATCH(E640,Daily!$B$2:$B$4016,0),3)</f>
        <v>-0.76999999999999602</v>
      </c>
      <c r="H640" s="36">
        <f>INDEX(Daily!$B$2:$H$4016,MATCH(E640,Daily!$B$2:$B$4016,0),5)</f>
        <v>0</v>
      </c>
      <c r="I640" s="36">
        <f>INDEX(Daily!$B$2:$H$4016,MATCH(E640,Daily!$B$2:$B$4016,0),7)</f>
        <v>2.5</v>
      </c>
      <c r="J640" s="39">
        <f>INDEX(Monthly!$B$2:$K$187,MATCH(D640,Monthly!$B$2:$B$187,0),3)</f>
        <v>-3.7000000000000366E-3</v>
      </c>
      <c r="K640" s="39">
        <f>INDEX(Monthly!$B$2:$K$187,MATCH(D640,Monthly!$B$2:$B$187,0),5)</f>
        <v>8.2450000000000614</v>
      </c>
      <c r="L640" s="39">
        <f>INDEX(Monthly!$B$2:$K$187,MATCH(D640,Monthly!$B$2:$B$187,0),7)</f>
        <v>-4.9999999999999906E-3</v>
      </c>
      <c r="M640" s="39">
        <f>INDEX(Monthly!$B$2:$K$187,MATCH(D640,Monthly!$B$2:$B$187,0),9)</f>
        <v>1.8144997102437894E-2</v>
      </c>
      <c r="N640" s="42">
        <f>INDEX(Quaterly!$B$2:$E$63,MATCH(B640,Quaterly!$B$2:$B$63,0),4)</f>
        <v>4.4499999999999993</v>
      </c>
    </row>
    <row r="641" spans="1:14" x14ac:dyDescent="0.3">
      <c r="A641" s="23">
        <v>640</v>
      </c>
      <c r="B641" s="23" t="str">
        <f t="shared" si="27"/>
        <v>Q2-2012</v>
      </c>
      <c r="C641" s="24" t="str">
        <f t="shared" si="28"/>
        <v>Q2</v>
      </c>
      <c r="D641" s="23" t="str">
        <f t="shared" si="29"/>
        <v>6-2012</v>
      </c>
      <c r="E641" s="25">
        <v>41079</v>
      </c>
      <c r="F641" s="31">
        <f>INDEX(GoldPrice!$B$2:$F$4016,MATCH(E641,GoldPrice!$B$2:$B$4016,0),5)</f>
        <v>78562.842562843114</v>
      </c>
      <c r="G641" s="36">
        <f>INDEX(Daily!$B$2:$H$4016,MATCH(E641,Daily!$B$2:$B$4016,0),3)</f>
        <v>0.72999999999998977</v>
      </c>
      <c r="H641" s="36">
        <f>INDEX(Daily!$B$2:$H$4016,MATCH(E641,Daily!$B$2:$B$4016,0),5)</f>
        <v>30</v>
      </c>
      <c r="I641" s="36">
        <f>INDEX(Daily!$B$2:$H$4016,MATCH(E641,Daily!$B$2:$B$4016,0),7)</f>
        <v>-4.5099999999999909</v>
      </c>
      <c r="J641" s="39">
        <f>INDEX(Monthly!$B$2:$K$187,MATCH(D641,Monthly!$B$2:$B$187,0),3)</f>
        <v>-3.7000000000000366E-3</v>
      </c>
      <c r="K641" s="39">
        <f>INDEX(Monthly!$B$2:$K$187,MATCH(D641,Monthly!$B$2:$B$187,0),5)</f>
        <v>8.2450000000000614</v>
      </c>
      <c r="L641" s="39">
        <f>INDEX(Monthly!$B$2:$K$187,MATCH(D641,Monthly!$B$2:$B$187,0),7)</f>
        <v>-4.9999999999999906E-3</v>
      </c>
      <c r="M641" s="39">
        <f>INDEX(Monthly!$B$2:$K$187,MATCH(D641,Monthly!$B$2:$B$187,0),9)</f>
        <v>1.8144997102437894E-2</v>
      </c>
      <c r="N641" s="42">
        <f>INDEX(Quaterly!$B$2:$E$63,MATCH(B641,Quaterly!$B$2:$B$63,0),4)</f>
        <v>4.4499999999999993</v>
      </c>
    </row>
    <row r="642" spans="1:14" x14ac:dyDescent="0.3">
      <c r="A642" s="23">
        <v>641</v>
      </c>
      <c r="B642" s="23" t="str">
        <f t="shared" si="27"/>
        <v>Q2-2012</v>
      </c>
      <c r="C642" s="24" t="str">
        <f t="shared" si="28"/>
        <v>Q2</v>
      </c>
      <c r="D642" s="23" t="str">
        <f t="shared" si="29"/>
        <v>6-2012</v>
      </c>
      <c r="E642" s="25">
        <v>41080</v>
      </c>
      <c r="F642" s="31">
        <f>INDEX(GoldPrice!$B$2:$F$4016,MATCH(E642,GoldPrice!$B$2:$B$4016,0),5)</f>
        <v>53826.497826498002</v>
      </c>
      <c r="G642" s="36">
        <f>INDEX(Daily!$B$2:$H$4016,MATCH(E642,Daily!$B$2:$B$4016,0),3)</f>
        <v>-2.9299999999999926</v>
      </c>
      <c r="H642" s="36">
        <f>INDEX(Daily!$B$2:$H$4016,MATCH(E642,Daily!$B$2:$B$4016,0),5)</f>
        <v>-30</v>
      </c>
      <c r="I642" s="36">
        <f>INDEX(Daily!$B$2:$H$4016,MATCH(E642,Daily!$B$2:$B$4016,0),7)</f>
        <v>1.8100000000000023</v>
      </c>
      <c r="J642" s="39">
        <f>INDEX(Monthly!$B$2:$K$187,MATCH(D642,Monthly!$B$2:$B$187,0),3)</f>
        <v>-3.7000000000000366E-3</v>
      </c>
      <c r="K642" s="39">
        <f>INDEX(Monthly!$B$2:$K$187,MATCH(D642,Monthly!$B$2:$B$187,0),5)</f>
        <v>8.2450000000000614</v>
      </c>
      <c r="L642" s="39">
        <f>INDEX(Monthly!$B$2:$K$187,MATCH(D642,Monthly!$B$2:$B$187,0),7)</f>
        <v>-4.9999999999999906E-3</v>
      </c>
      <c r="M642" s="39">
        <f>INDEX(Monthly!$B$2:$K$187,MATCH(D642,Monthly!$B$2:$B$187,0),9)</f>
        <v>1.8144997102437894E-2</v>
      </c>
      <c r="N642" s="42">
        <f>INDEX(Quaterly!$B$2:$E$63,MATCH(B642,Quaterly!$B$2:$B$63,0),4)</f>
        <v>4.4499999999999993</v>
      </c>
    </row>
    <row r="643" spans="1:14" x14ac:dyDescent="0.3">
      <c r="A643" s="23">
        <v>642</v>
      </c>
      <c r="B643" s="23" t="str">
        <f t="shared" ref="B643:B706" si="30">C643&amp;"-"&amp;YEAR(E643)</f>
        <v>Q2-2012</v>
      </c>
      <c r="C643" s="24" t="str">
        <f t="shared" ref="C643:C706" si="31">IF(MONTH(E643)&lt;=3,"Q1",IF(MONTH(E643)&lt;=6,"Q2",IF(MONTH(E643)&lt;=9,"Q3","Q4")))</f>
        <v>Q2</v>
      </c>
      <c r="D643" s="23" t="str">
        <f t="shared" ref="D643:D706" si="32">MONTH(E643)&amp;"-"&amp;YEAR(E643)</f>
        <v>6-2012</v>
      </c>
      <c r="E643" s="25">
        <v>41081</v>
      </c>
      <c r="F643" s="31">
        <f>INDEX(GoldPrice!$B$2:$F$4016,MATCH(E643,GoldPrice!$B$2:$B$4016,0),5)</f>
        <v>619176.71517671645</v>
      </c>
      <c r="G643" s="36">
        <f>INDEX(Daily!$B$2:$H$4016,MATCH(E643,Daily!$B$2:$B$4016,0),3)</f>
        <v>-3.1500000000000057</v>
      </c>
      <c r="H643" s="36">
        <f>INDEX(Daily!$B$2:$H$4016,MATCH(E643,Daily!$B$2:$B$4016,0),5)</f>
        <v>-20</v>
      </c>
      <c r="I643" s="36">
        <f>INDEX(Daily!$B$2:$H$4016,MATCH(E643,Daily!$B$2:$B$4016,0),7)</f>
        <v>-1.75</v>
      </c>
      <c r="J643" s="39">
        <f>INDEX(Monthly!$B$2:$K$187,MATCH(D643,Monthly!$B$2:$B$187,0),3)</f>
        <v>-3.7000000000000366E-3</v>
      </c>
      <c r="K643" s="39">
        <f>INDEX(Monthly!$B$2:$K$187,MATCH(D643,Monthly!$B$2:$B$187,0),5)</f>
        <v>8.2450000000000614</v>
      </c>
      <c r="L643" s="39">
        <f>INDEX(Monthly!$B$2:$K$187,MATCH(D643,Monthly!$B$2:$B$187,0),7)</f>
        <v>-4.9999999999999906E-3</v>
      </c>
      <c r="M643" s="39">
        <f>INDEX(Monthly!$B$2:$K$187,MATCH(D643,Monthly!$B$2:$B$187,0),9)</f>
        <v>1.8144997102437894E-2</v>
      </c>
      <c r="N643" s="42">
        <f>INDEX(Quaterly!$B$2:$E$63,MATCH(B643,Quaterly!$B$2:$B$63,0),4)</f>
        <v>4.4499999999999993</v>
      </c>
    </row>
    <row r="644" spans="1:14" x14ac:dyDescent="0.3">
      <c r="A644" s="23">
        <v>643</v>
      </c>
      <c r="B644" s="23" t="str">
        <f t="shared" si="30"/>
        <v>Q2-2012</v>
      </c>
      <c r="C644" s="24" t="str">
        <f t="shared" si="31"/>
        <v>Q2</v>
      </c>
      <c r="D644" s="23" t="str">
        <f t="shared" si="32"/>
        <v>6-2012</v>
      </c>
      <c r="E644" s="25">
        <v>41082</v>
      </c>
      <c r="F644" s="31">
        <f>INDEX(GoldPrice!$B$2:$F$4016,MATCH(E644,GoldPrice!$B$2:$B$4016,0),5)</f>
        <v>-256344.73634473607</v>
      </c>
      <c r="G644" s="36">
        <f>INDEX(Daily!$B$2:$H$4016,MATCH(E644,Daily!$B$2:$B$4016,0),3)</f>
        <v>1.4200000000000017</v>
      </c>
      <c r="H644" s="36">
        <f>INDEX(Daily!$B$2:$H$4016,MATCH(E644,Daily!$B$2:$B$4016,0),5)</f>
        <v>-40</v>
      </c>
      <c r="I644" s="36">
        <f>INDEX(Daily!$B$2:$H$4016,MATCH(E644,Daily!$B$2:$B$4016,0),7)</f>
        <v>-3.9699999999999704</v>
      </c>
      <c r="J644" s="39">
        <f>INDEX(Monthly!$B$2:$K$187,MATCH(D644,Monthly!$B$2:$B$187,0),3)</f>
        <v>-3.7000000000000366E-3</v>
      </c>
      <c r="K644" s="39">
        <f>INDEX(Monthly!$B$2:$K$187,MATCH(D644,Monthly!$B$2:$B$187,0),5)</f>
        <v>8.2450000000000614</v>
      </c>
      <c r="L644" s="39">
        <f>INDEX(Monthly!$B$2:$K$187,MATCH(D644,Monthly!$B$2:$B$187,0),7)</f>
        <v>-4.9999999999999906E-3</v>
      </c>
      <c r="M644" s="39">
        <f>INDEX(Monthly!$B$2:$K$187,MATCH(D644,Monthly!$B$2:$B$187,0),9)</f>
        <v>1.8144997102437894E-2</v>
      </c>
      <c r="N644" s="42">
        <f>INDEX(Quaterly!$B$2:$E$63,MATCH(B644,Quaterly!$B$2:$B$63,0),4)</f>
        <v>4.4499999999999993</v>
      </c>
    </row>
    <row r="645" spans="1:14" x14ac:dyDescent="0.3">
      <c r="A645" s="23">
        <v>644</v>
      </c>
      <c r="B645" s="23" t="str">
        <f t="shared" si="30"/>
        <v>Q2-2012</v>
      </c>
      <c r="C645" s="24" t="str">
        <f t="shared" si="31"/>
        <v>Q2</v>
      </c>
      <c r="D645" s="23" t="str">
        <f t="shared" si="32"/>
        <v>6-2012</v>
      </c>
      <c r="E645" s="25">
        <v>41085</v>
      </c>
      <c r="F645" s="31">
        <f>INDEX(GoldPrice!$B$2:$F$4016,MATCH(E645,GoldPrice!$B$2:$B$4016,0),5)</f>
        <v>-237049.70704970881</v>
      </c>
      <c r="G645" s="36">
        <f>INDEX(Daily!$B$2:$H$4016,MATCH(E645,Daily!$B$2:$B$4016,0),3)</f>
        <v>-0.56999999999999318</v>
      </c>
      <c r="H645" s="36">
        <f>INDEX(Daily!$B$2:$H$4016,MATCH(E645,Daily!$B$2:$B$4016,0),5)</f>
        <v>-60</v>
      </c>
      <c r="I645" s="36">
        <f>INDEX(Daily!$B$2:$H$4016,MATCH(E645,Daily!$B$2:$B$4016,0),7)</f>
        <v>-3.0500000000000114</v>
      </c>
      <c r="J645" s="39">
        <f>INDEX(Monthly!$B$2:$K$187,MATCH(D645,Monthly!$B$2:$B$187,0),3)</f>
        <v>-3.7000000000000366E-3</v>
      </c>
      <c r="K645" s="39">
        <f>INDEX(Monthly!$B$2:$K$187,MATCH(D645,Monthly!$B$2:$B$187,0),5)</f>
        <v>8.2450000000000614</v>
      </c>
      <c r="L645" s="39">
        <f>INDEX(Monthly!$B$2:$K$187,MATCH(D645,Monthly!$B$2:$B$187,0),7)</f>
        <v>-4.9999999999999906E-3</v>
      </c>
      <c r="M645" s="39">
        <f>INDEX(Monthly!$B$2:$K$187,MATCH(D645,Monthly!$B$2:$B$187,0),9)</f>
        <v>1.8144997102437894E-2</v>
      </c>
      <c r="N645" s="42">
        <f>INDEX(Quaterly!$B$2:$E$63,MATCH(B645,Quaterly!$B$2:$B$63,0),4)</f>
        <v>4.4499999999999993</v>
      </c>
    </row>
    <row r="646" spans="1:14" x14ac:dyDescent="0.3">
      <c r="A646" s="23">
        <v>645</v>
      </c>
      <c r="B646" s="23" t="str">
        <f t="shared" si="30"/>
        <v>Q2-2012</v>
      </c>
      <c r="C646" s="24" t="str">
        <f t="shared" si="31"/>
        <v>Q2</v>
      </c>
      <c r="D646" s="23" t="str">
        <f t="shared" si="32"/>
        <v>6-2012</v>
      </c>
      <c r="E646" s="25">
        <v>41086</v>
      </c>
      <c r="F646" s="31">
        <f>INDEX(GoldPrice!$B$2:$F$4016,MATCH(E646,GoldPrice!$B$2:$B$4016,0),5)</f>
        <v>149491.58949159086</v>
      </c>
      <c r="G646" s="36">
        <f>INDEX(Daily!$B$2:$H$4016,MATCH(E646,Daily!$B$2:$B$4016,0),3)</f>
        <v>0.57999999999999829</v>
      </c>
      <c r="H646" s="36">
        <f>INDEX(Daily!$B$2:$H$4016,MATCH(E646,Daily!$B$2:$B$4016,0),5)</f>
        <v>120</v>
      </c>
      <c r="I646" s="36">
        <f>INDEX(Daily!$B$2:$H$4016,MATCH(E646,Daily!$B$2:$B$4016,0),7)</f>
        <v>-4.9300000000000068</v>
      </c>
      <c r="J646" s="39">
        <f>INDEX(Monthly!$B$2:$K$187,MATCH(D646,Monthly!$B$2:$B$187,0),3)</f>
        <v>-3.7000000000000366E-3</v>
      </c>
      <c r="K646" s="39">
        <f>INDEX(Monthly!$B$2:$K$187,MATCH(D646,Monthly!$B$2:$B$187,0),5)</f>
        <v>8.2450000000000614</v>
      </c>
      <c r="L646" s="39">
        <f>INDEX(Monthly!$B$2:$K$187,MATCH(D646,Monthly!$B$2:$B$187,0),7)</f>
        <v>-4.9999999999999906E-3</v>
      </c>
      <c r="M646" s="39">
        <f>INDEX(Monthly!$B$2:$K$187,MATCH(D646,Monthly!$B$2:$B$187,0),9)</f>
        <v>1.8144997102437894E-2</v>
      </c>
      <c r="N646" s="42">
        <f>INDEX(Quaterly!$B$2:$E$63,MATCH(B646,Quaterly!$B$2:$B$63,0),4)</f>
        <v>4.4499999999999993</v>
      </c>
    </row>
    <row r="647" spans="1:14" x14ac:dyDescent="0.3">
      <c r="A647" s="23">
        <v>646</v>
      </c>
      <c r="B647" s="23" t="str">
        <f t="shared" si="30"/>
        <v>Q2-2012</v>
      </c>
      <c r="C647" s="24" t="str">
        <f t="shared" si="31"/>
        <v>Q2</v>
      </c>
      <c r="D647" s="23" t="str">
        <f t="shared" si="32"/>
        <v>6-2012</v>
      </c>
      <c r="E647" s="25">
        <v>41087</v>
      </c>
      <c r="F647" s="31">
        <f>INDEX(GoldPrice!$B$2:$F$4016,MATCH(E647,GoldPrice!$B$2:$B$4016,0),5)</f>
        <v>-135724.81572481617</v>
      </c>
      <c r="G647" s="36">
        <f>INDEX(Daily!$B$2:$H$4016,MATCH(E647,Daily!$B$2:$B$4016,0),3)</f>
        <v>0.92999999999999261</v>
      </c>
      <c r="H647" s="36">
        <f>INDEX(Daily!$B$2:$H$4016,MATCH(E647,Daily!$B$2:$B$4016,0),5)</f>
        <v>-50</v>
      </c>
      <c r="I647" s="36">
        <f>INDEX(Daily!$B$2:$H$4016,MATCH(E647,Daily!$B$2:$B$4016,0),7)</f>
        <v>-1.1499999999999773</v>
      </c>
      <c r="J647" s="39">
        <f>INDEX(Monthly!$B$2:$K$187,MATCH(D647,Monthly!$B$2:$B$187,0),3)</f>
        <v>-3.7000000000000366E-3</v>
      </c>
      <c r="K647" s="39">
        <f>INDEX(Monthly!$B$2:$K$187,MATCH(D647,Monthly!$B$2:$B$187,0),5)</f>
        <v>8.2450000000000614</v>
      </c>
      <c r="L647" s="39">
        <f>INDEX(Monthly!$B$2:$K$187,MATCH(D647,Monthly!$B$2:$B$187,0),7)</f>
        <v>-4.9999999999999906E-3</v>
      </c>
      <c r="M647" s="39">
        <f>INDEX(Monthly!$B$2:$K$187,MATCH(D647,Monthly!$B$2:$B$187,0),9)</f>
        <v>1.8144997102437894E-2</v>
      </c>
      <c r="N647" s="42">
        <f>INDEX(Quaterly!$B$2:$E$63,MATCH(B647,Quaterly!$B$2:$B$63,0),4)</f>
        <v>4.4499999999999993</v>
      </c>
    </row>
    <row r="648" spans="1:14" x14ac:dyDescent="0.3">
      <c r="A648" s="23">
        <v>647</v>
      </c>
      <c r="B648" s="23" t="str">
        <f t="shared" si="30"/>
        <v>Q2-2012</v>
      </c>
      <c r="C648" s="24" t="str">
        <f t="shared" si="31"/>
        <v>Q2</v>
      </c>
      <c r="D648" s="23" t="str">
        <f t="shared" si="32"/>
        <v>6-2012</v>
      </c>
      <c r="E648" s="25">
        <v>41088</v>
      </c>
      <c r="F648" s="31">
        <f>INDEX(GoldPrice!$B$2:$F$4016,MATCH(E648,GoldPrice!$B$2:$B$4016,0),5)</f>
        <v>423473.82347382233</v>
      </c>
      <c r="G648" s="36">
        <f>INDEX(Daily!$B$2:$H$4016,MATCH(E648,Daily!$B$2:$B$4016,0),3)</f>
        <v>-2.5499999999999972</v>
      </c>
      <c r="H648" s="36">
        <f>INDEX(Daily!$B$2:$H$4016,MATCH(E648,Daily!$B$2:$B$4016,0),5)</f>
        <v>30</v>
      </c>
      <c r="I648" s="36">
        <f>INDEX(Daily!$B$2:$H$4016,MATCH(E648,Daily!$B$2:$B$4016,0),7)</f>
        <v>0.12000000000000455</v>
      </c>
      <c r="J648" s="39">
        <f>INDEX(Monthly!$B$2:$K$187,MATCH(D648,Monthly!$B$2:$B$187,0),3)</f>
        <v>-3.7000000000000366E-3</v>
      </c>
      <c r="K648" s="39">
        <f>INDEX(Monthly!$B$2:$K$187,MATCH(D648,Monthly!$B$2:$B$187,0),5)</f>
        <v>8.2450000000000614</v>
      </c>
      <c r="L648" s="39">
        <f>INDEX(Monthly!$B$2:$K$187,MATCH(D648,Monthly!$B$2:$B$187,0),7)</f>
        <v>-4.9999999999999906E-3</v>
      </c>
      <c r="M648" s="39">
        <f>INDEX(Monthly!$B$2:$K$187,MATCH(D648,Monthly!$B$2:$B$187,0),9)</f>
        <v>1.8144997102437894E-2</v>
      </c>
      <c r="N648" s="42">
        <f>INDEX(Quaterly!$B$2:$E$63,MATCH(B648,Quaterly!$B$2:$B$63,0),4)</f>
        <v>4.4499999999999993</v>
      </c>
    </row>
    <row r="649" spans="1:14" x14ac:dyDescent="0.3">
      <c r="A649" s="23">
        <v>648</v>
      </c>
      <c r="B649" s="23" t="str">
        <f t="shared" si="30"/>
        <v>Q2-2012</v>
      </c>
      <c r="C649" s="24" t="str">
        <f t="shared" si="31"/>
        <v>Q2</v>
      </c>
      <c r="D649" s="23" t="str">
        <f t="shared" si="32"/>
        <v>6-2012</v>
      </c>
      <c r="E649" s="25">
        <v>41089</v>
      </c>
      <c r="F649" s="31">
        <f>INDEX(GoldPrice!$B$2:$F$4016,MATCH(E649,GoldPrice!$B$2:$B$4016,0),5)</f>
        <v>-815817.42581742629</v>
      </c>
      <c r="G649" s="36">
        <f>INDEX(Daily!$B$2:$H$4016,MATCH(E649,Daily!$B$2:$B$4016,0),3)</f>
        <v>7.3200000000000074</v>
      </c>
      <c r="H649" s="36">
        <f>INDEX(Daily!$B$2:$H$4016,MATCH(E649,Daily!$B$2:$B$4016,0),5)</f>
        <v>-20</v>
      </c>
      <c r="I649" s="36">
        <f>INDEX(Daily!$B$2:$H$4016,MATCH(E649,Daily!$B$2:$B$4016,0),7)</f>
        <v>4.2099999999999795</v>
      </c>
      <c r="J649" s="39">
        <f>INDEX(Monthly!$B$2:$K$187,MATCH(D649,Monthly!$B$2:$B$187,0),3)</f>
        <v>-3.7000000000000366E-3</v>
      </c>
      <c r="K649" s="39">
        <f>INDEX(Monthly!$B$2:$K$187,MATCH(D649,Monthly!$B$2:$B$187,0),5)</f>
        <v>8.2450000000000614</v>
      </c>
      <c r="L649" s="39">
        <f>INDEX(Monthly!$B$2:$K$187,MATCH(D649,Monthly!$B$2:$B$187,0),7)</f>
        <v>-4.9999999999999906E-3</v>
      </c>
      <c r="M649" s="39">
        <f>INDEX(Monthly!$B$2:$K$187,MATCH(D649,Monthly!$B$2:$B$187,0),9)</f>
        <v>1.8144997102437894E-2</v>
      </c>
      <c r="N649" s="42">
        <f>INDEX(Quaterly!$B$2:$E$63,MATCH(B649,Quaterly!$B$2:$B$63,0),4)</f>
        <v>4.4499999999999993</v>
      </c>
    </row>
    <row r="650" spans="1:14" x14ac:dyDescent="0.3">
      <c r="A650" s="23">
        <v>649</v>
      </c>
      <c r="B650" s="23" t="str">
        <f t="shared" si="30"/>
        <v>Q3-2012</v>
      </c>
      <c r="C650" s="24" t="str">
        <f t="shared" si="31"/>
        <v>Q3</v>
      </c>
      <c r="D650" s="23" t="str">
        <f t="shared" si="32"/>
        <v>7-2012</v>
      </c>
      <c r="E650" s="25">
        <v>41092</v>
      </c>
      <c r="F650" s="31">
        <f>INDEX(GoldPrice!$B$2:$F$4016,MATCH(E650,GoldPrice!$B$2:$B$4016,0),5)</f>
        <v>341522.20752220973</v>
      </c>
      <c r="G650" s="36">
        <f>INDEX(Daily!$B$2:$H$4016,MATCH(E650,Daily!$B$2:$B$4016,0),3)</f>
        <v>-1.3200000000000074</v>
      </c>
      <c r="H650" s="36">
        <f>INDEX(Daily!$B$2:$H$4016,MATCH(E650,Daily!$B$2:$B$4016,0),5)</f>
        <v>-10</v>
      </c>
      <c r="I650" s="36">
        <f>INDEX(Daily!$B$2:$H$4016,MATCH(E650,Daily!$B$2:$B$4016,0),7)</f>
        <v>-3.0699999999999932</v>
      </c>
      <c r="J650" s="39">
        <f>INDEX(Monthly!$B$2:$K$187,MATCH(D650,Monthly!$B$2:$B$187,0),3)</f>
        <v>-4.0999999999999925E-3</v>
      </c>
      <c r="K650" s="39">
        <f>INDEX(Monthly!$B$2:$K$187,MATCH(D650,Monthly!$B$2:$B$187,0),5)</f>
        <v>14.439999999999941</v>
      </c>
      <c r="L650" s="39">
        <f>INDEX(Monthly!$B$2:$K$187,MATCH(D650,Monthly!$B$2:$B$187,0),7)</f>
        <v>4.9999999999999906E-3</v>
      </c>
      <c r="M650" s="39">
        <f>INDEX(Monthly!$B$2:$K$187,MATCH(D650,Monthly!$B$2:$B$187,0),9)</f>
        <v>9.684568992093294E-3</v>
      </c>
      <c r="N650" s="42">
        <f>INDEX(Quaterly!$B$2:$E$63,MATCH(B650,Quaterly!$B$2:$B$63,0),4)</f>
        <v>-3.7099999999999991</v>
      </c>
    </row>
    <row r="651" spans="1:14" x14ac:dyDescent="0.3">
      <c r="A651" s="23">
        <v>650</v>
      </c>
      <c r="B651" s="23" t="str">
        <f t="shared" si="30"/>
        <v>Q3-2012</v>
      </c>
      <c r="C651" s="24" t="str">
        <f t="shared" si="31"/>
        <v>Q3</v>
      </c>
      <c r="D651" s="23" t="str">
        <f t="shared" si="32"/>
        <v>7-2012</v>
      </c>
      <c r="E651" s="25">
        <v>41093</v>
      </c>
      <c r="F651" s="31">
        <f>INDEX(GoldPrice!$B$2:$F$4016,MATCH(E651,GoldPrice!$B$2:$B$4016,0),5)</f>
        <v>-290243.43224343285</v>
      </c>
      <c r="G651" s="36">
        <f>INDEX(Daily!$B$2:$H$4016,MATCH(E651,Daily!$B$2:$B$4016,0),3)</f>
        <v>4.019999999999996</v>
      </c>
      <c r="H651" s="36">
        <f>INDEX(Daily!$B$2:$H$4016,MATCH(E651,Daily!$B$2:$B$4016,0),5)</f>
        <v>0</v>
      </c>
      <c r="I651" s="36">
        <f>INDEX(Daily!$B$2:$H$4016,MATCH(E651,Daily!$B$2:$B$4016,0),7)</f>
        <v>-6.2100000000000364</v>
      </c>
      <c r="J651" s="39">
        <f>INDEX(Monthly!$B$2:$K$187,MATCH(D651,Monthly!$B$2:$B$187,0),3)</f>
        <v>-4.0999999999999925E-3</v>
      </c>
      <c r="K651" s="39">
        <f>INDEX(Monthly!$B$2:$K$187,MATCH(D651,Monthly!$B$2:$B$187,0),5)</f>
        <v>14.439999999999941</v>
      </c>
      <c r="L651" s="39">
        <f>INDEX(Monthly!$B$2:$K$187,MATCH(D651,Monthly!$B$2:$B$187,0),7)</f>
        <v>4.9999999999999906E-3</v>
      </c>
      <c r="M651" s="39">
        <f>INDEX(Monthly!$B$2:$K$187,MATCH(D651,Monthly!$B$2:$B$187,0),9)</f>
        <v>9.684568992093294E-3</v>
      </c>
      <c r="N651" s="42">
        <f>INDEX(Quaterly!$B$2:$E$63,MATCH(B651,Quaterly!$B$2:$B$63,0),4)</f>
        <v>-3.7099999999999991</v>
      </c>
    </row>
    <row r="652" spans="1:14" x14ac:dyDescent="0.3">
      <c r="A652" s="23">
        <v>651</v>
      </c>
      <c r="B652" s="23" t="str">
        <f t="shared" si="30"/>
        <v>Q3-2012</v>
      </c>
      <c r="C652" s="24" t="str">
        <f t="shared" si="31"/>
        <v>Q3</v>
      </c>
      <c r="D652" s="23" t="str">
        <f t="shared" si="32"/>
        <v>7-2012</v>
      </c>
      <c r="E652" s="25">
        <v>41094</v>
      </c>
      <c r="F652" s="31">
        <f>INDEX(GoldPrice!$B$2:$F$4016,MATCH(E652,GoldPrice!$B$2:$B$4016,0),5)</f>
        <v>614093.69009369239</v>
      </c>
      <c r="G652" s="36">
        <f>INDEX(Daily!$B$2:$H$4016,MATCH(E652,Daily!$B$2:$B$4016,0),3)</f>
        <v>-5.9414285714285597</v>
      </c>
      <c r="H652" s="36">
        <f>INDEX(Daily!$B$2:$H$4016,MATCH(E652,Daily!$B$2:$B$4016,0),5)</f>
        <v>0</v>
      </c>
      <c r="I652" s="36">
        <f>INDEX(Daily!$B$2:$H$4016,MATCH(E652,Daily!$B$2:$B$4016,0),7)</f>
        <v>-2.3599999999999568</v>
      </c>
      <c r="J652" s="39">
        <f>INDEX(Monthly!$B$2:$K$187,MATCH(D652,Monthly!$B$2:$B$187,0),3)</f>
        <v>-4.0999999999999925E-3</v>
      </c>
      <c r="K652" s="39">
        <f>INDEX(Monthly!$B$2:$K$187,MATCH(D652,Monthly!$B$2:$B$187,0),5)</f>
        <v>14.439999999999941</v>
      </c>
      <c r="L652" s="39">
        <f>INDEX(Monthly!$B$2:$K$187,MATCH(D652,Monthly!$B$2:$B$187,0),7)</f>
        <v>4.9999999999999906E-3</v>
      </c>
      <c r="M652" s="39">
        <f>INDEX(Monthly!$B$2:$K$187,MATCH(D652,Monthly!$B$2:$B$187,0),9)</f>
        <v>9.684568992093294E-3</v>
      </c>
      <c r="N652" s="42">
        <f>INDEX(Quaterly!$B$2:$E$63,MATCH(B652,Quaterly!$B$2:$B$63,0),4)</f>
        <v>-3.7099999999999991</v>
      </c>
    </row>
    <row r="653" spans="1:14" x14ac:dyDescent="0.3">
      <c r="A653" s="23">
        <v>652</v>
      </c>
      <c r="B653" s="23" t="str">
        <f t="shared" si="30"/>
        <v>Q3-2012</v>
      </c>
      <c r="C653" s="24" t="str">
        <f t="shared" si="31"/>
        <v>Q3</v>
      </c>
      <c r="D653" s="23" t="str">
        <f t="shared" si="32"/>
        <v>7-2012</v>
      </c>
      <c r="E653" s="25">
        <v>41095</v>
      </c>
      <c r="F653" s="31">
        <f>INDEX(GoldPrice!$B$2:$F$4016,MATCH(E653,GoldPrice!$B$2:$B$4016,0),5)</f>
        <v>-376286.47028647363</v>
      </c>
      <c r="G653" s="36">
        <f>INDEX(Daily!$B$2:$H$4016,MATCH(E653,Daily!$B$2:$B$4016,0),3)</f>
        <v>5.3114285714285643</v>
      </c>
      <c r="H653" s="36">
        <f>INDEX(Daily!$B$2:$H$4016,MATCH(E653,Daily!$B$2:$B$4016,0),5)</f>
        <v>-10</v>
      </c>
      <c r="I653" s="36">
        <f>INDEX(Daily!$B$2:$H$4016,MATCH(E653,Daily!$B$2:$B$4016,0),7)</f>
        <v>3.0999999999999659</v>
      </c>
      <c r="J653" s="39">
        <f>INDEX(Monthly!$B$2:$K$187,MATCH(D653,Monthly!$B$2:$B$187,0),3)</f>
        <v>-4.0999999999999925E-3</v>
      </c>
      <c r="K653" s="39">
        <f>INDEX(Monthly!$B$2:$K$187,MATCH(D653,Monthly!$B$2:$B$187,0),5)</f>
        <v>14.439999999999941</v>
      </c>
      <c r="L653" s="39">
        <f>INDEX(Monthly!$B$2:$K$187,MATCH(D653,Monthly!$B$2:$B$187,0),7)</f>
        <v>4.9999999999999906E-3</v>
      </c>
      <c r="M653" s="39">
        <f>INDEX(Monthly!$B$2:$K$187,MATCH(D653,Monthly!$B$2:$B$187,0),9)</f>
        <v>9.684568992093294E-3</v>
      </c>
      <c r="N653" s="42">
        <f>INDEX(Quaterly!$B$2:$E$63,MATCH(B653,Quaterly!$B$2:$B$63,0),4)</f>
        <v>-3.7099999999999991</v>
      </c>
    </row>
    <row r="654" spans="1:14" x14ac:dyDescent="0.3">
      <c r="A654" s="23">
        <v>653</v>
      </c>
      <c r="B654" s="23" t="str">
        <f t="shared" si="30"/>
        <v>Q3-2012</v>
      </c>
      <c r="C654" s="24" t="str">
        <f t="shared" si="31"/>
        <v>Q3</v>
      </c>
      <c r="D654" s="23" t="str">
        <f t="shared" si="32"/>
        <v>7-2012</v>
      </c>
      <c r="E654" s="25">
        <v>41096</v>
      </c>
      <c r="F654" s="31">
        <f>INDEX(GoldPrice!$B$2:$F$4016,MATCH(E654,GoldPrice!$B$2:$B$4016,0),5)</f>
        <v>322923.07692307606</v>
      </c>
      <c r="G654" s="36">
        <f>INDEX(Daily!$B$2:$H$4016,MATCH(E654,Daily!$B$2:$B$4016,0),3)</f>
        <v>-2.7399999999999949</v>
      </c>
      <c r="H654" s="36">
        <f>INDEX(Daily!$B$2:$H$4016,MATCH(E654,Daily!$B$2:$B$4016,0),5)</f>
        <v>-10</v>
      </c>
      <c r="I654" s="36">
        <f>INDEX(Daily!$B$2:$H$4016,MATCH(E654,Daily!$B$2:$B$4016,0),7)</f>
        <v>1.6100000000000136</v>
      </c>
      <c r="J654" s="39">
        <f>INDEX(Monthly!$B$2:$K$187,MATCH(D654,Monthly!$B$2:$B$187,0),3)</f>
        <v>-4.0999999999999925E-3</v>
      </c>
      <c r="K654" s="39">
        <f>INDEX(Monthly!$B$2:$K$187,MATCH(D654,Monthly!$B$2:$B$187,0),5)</f>
        <v>14.439999999999941</v>
      </c>
      <c r="L654" s="39">
        <f>INDEX(Monthly!$B$2:$K$187,MATCH(D654,Monthly!$B$2:$B$187,0),7)</f>
        <v>4.9999999999999906E-3</v>
      </c>
      <c r="M654" s="39">
        <f>INDEX(Monthly!$B$2:$K$187,MATCH(D654,Monthly!$B$2:$B$187,0),9)</f>
        <v>9.684568992093294E-3</v>
      </c>
      <c r="N654" s="42">
        <f>INDEX(Quaterly!$B$2:$E$63,MATCH(B654,Quaterly!$B$2:$B$63,0),4)</f>
        <v>-3.7099999999999991</v>
      </c>
    </row>
    <row r="655" spans="1:14" x14ac:dyDescent="0.3">
      <c r="A655" s="23">
        <v>654</v>
      </c>
      <c r="B655" s="23" t="str">
        <f t="shared" si="30"/>
        <v>Q3-2012</v>
      </c>
      <c r="C655" s="24" t="str">
        <f t="shared" si="31"/>
        <v>Q3</v>
      </c>
      <c r="D655" s="23" t="str">
        <f t="shared" si="32"/>
        <v>7-2012</v>
      </c>
      <c r="E655" s="25">
        <v>41099</v>
      </c>
      <c r="F655" s="31">
        <f>INDEX(GoldPrice!$B$2:$F$4016,MATCH(E655,GoldPrice!$B$2:$B$4016,0),5)</f>
        <v>-268768.85276884958</v>
      </c>
      <c r="G655" s="36">
        <f>INDEX(Daily!$B$2:$H$4016,MATCH(E655,Daily!$B$2:$B$4016,0),3)</f>
        <v>1.5600000000000023</v>
      </c>
      <c r="H655" s="36">
        <f>INDEX(Daily!$B$2:$H$4016,MATCH(E655,Daily!$B$2:$B$4016,0),5)</f>
        <v>-10</v>
      </c>
      <c r="I655" s="36">
        <f>INDEX(Daily!$B$2:$H$4016,MATCH(E655,Daily!$B$2:$B$4016,0),7)</f>
        <v>-7.3199999999999932</v>
      </c>
      <c r="J655" s="39">
        <f>INDEX(Monthly!$B$2:$K$187,MATCH(D655,Monthly!$B$2:$B$187,0),3)</f>
        <v>-4.0999999999999925E-3</v>
      </c>
      <c r="K655" s="39">
        <f>INDEX(Monthly!$B$2:$K$187,MATCH(D655,Monthly!$B$2:$B$187,0),5)</f>
        <v>14.439999999999941</v>
      </c>
      <c r="L655" s="39">
        <f>INDEX(Monthly!$B$2:$K$187,MATCH(D655,Monthly!$B$2:$B$187,0),7)</f>
        <v>4.9999999999999906E-3</v>
      </c>
      <c r="M655" s="39">
        <f>INDEX(Monthly!$B$2:$K$187,MATCH(D655,Monthly!$B$2:$B$187,0),9)</f>
        <v>9.684568992093294E-3</v>
      </c>
      <c r="N655" s="42">
        <f>INDEX(Quaterly!$B$2:$E$63,MATCH(B655,Quaterly!$B$2:$B$63,0),4)</f>
        <v>-3.7099999999999991</v>
      </c>
    </row>
    <row r="656" spans="1:14" x14ac:dyDescent="0.3">
      <c r="A656" s="23">
        <v>655</v>
      </c>
      <c r="B656" s="23" t="str">
        <f t="shared" si="30"/>
        <v>Q3-2012</v>
      </c>
      <c r="C656" s="24" t="str">
        <f t="shared" si="31"/>
        <v>Q3</v>
      </c>
      <c r="D656" s="23" t="str">
        <f t="shared" si="32"/>
        <v>7-2012</v>
      </c>
      <c r="E656" s="25">
        <v>41100</v>
      </c>
      <c r="F656" s="31">
        <f>INDEX(GoldPrice!$B$2:$F$4016,MATCH(E656,GoldPrice!$B$2:$B$4016,0),5)</f>
        <v>222642.97864297777</v>
      </c>
      <c r="G656" s="36">
        <f>INDEX(Daily!$B$2:$H$4016,MATCH(E656,Daily!$B$2:$B$4016,0),3)</f>
        <v>-2.0100000000000051</v>
      </c>
      <c r="H656" s="36">
        <f>INDEX(Daily!$B$2:$H$4016,MATCH(E656,Daily!$B$2:$B$4016,0),5)</f>
        <v>20</v>
      </c>
      <c r="I656" s="36">
        <f>INDEX(Daily!$B$2:$H$4016,MATCH(E656,Daily!$B$2:$B$4016,0),7)</f>
        <v>-2.7300000000000182</v>
      </c>
      <c r="J656" s="39">
        <f>INDEX(Monthly!$B$2:$K$187,MATCH(D656,Monthly!$B$2:$B$187,0),3)</f>
        <v>-4.0999999999999925E-3</v>
      </c>
      <c r="K656" s="39">
        <f>INDEX(Monthly!$B$2:$K$187,MATCH(D656,Monthly!$B$2:$B$187,0),5)</f>
        <v>14.439999999999941</v>
      </c>
      <c r="L656" s="39">
        <f>INDEX(Monthly!$B$2:$K$187,MATCH(D656,Monthly!$B$2:$B$187,0),7)</f>
        <v>4.9999999999999906E-3</v>
      </c>
      <c r="M656" s="39">
        <f>INDEX(Monthly!$B$2:$K$187,MATCH(D656,Monthly!$B$2:$B$187,0),9)</f>
        <v>9.684568992093294E-3</v>
      </c>
      <c r="N656" s="42">
        <f>INDEX(Quaterly!$B$2:$E$63,MATCH(B656,Quaterly!$B$2:$B$63,0),4)</f>
        <v>-3.7099999999999991</v>
      </c>
    </row>
    <row r="657" spans="1:14" x14ac:dyDescent="0.3">
      <c r="A657" s="23">
        <v>656</v>
      </c>
      <c r="B657" s="23" t="str">
        <f t="shared" si="30"/>
        <v>Q3-2012</v>
      </c>
      <c r="C657" s="24" t="str">
        <f t="shared" si="31"/>
        <v>Q3</v>
      </c>
      <c r="D657" s="23" t="str">
        <f t="shared" si="32"/>
        <v>7-2012</v>
      </c>
      <c r="E657" s="25">
        <v>41101</v>
      </c>
      <c r="F657" s="31">
        <f>INDEX(GoldPrice!$B$2:$F$4016,MATCH(E657,GoldPrice!$B$2:$B$4016,0),5)</f>
        <v>-53433.755433756858</v>
      </c>
      <c r="G657" s="36">
        <f>INDEX(Daily!$B$2:$H$4016,MATCH(E657,Daily!$B$2:$B$4016,0),3)</f>
        <v>1.9599999999999937</v>
      </c>
      <c r="H657" s="36">
        <f>INDEX(Daily!$B$2:$H$4016,MATCH(E657,Daily!$B$2:$B$4016,0),5)</f>
        <v>-10</v>
      </c>
      <c r="I657" s="36">
        <f>INDEX(Daily!$B$2:$H$4016,MATCH(E657,Daily!$B$2:$B$4016,0),7)</f>
        <v>1.8899999999999864</v>
      </c>
      <c r="J657" s="39">
        <f>INDEX(Monthly!$B$2:$K$187,MATCH(D657,Monthly!$B$2:$B$187,0),3)</f>
        <v>-4.0999999999999925E-3</v>
      </c>
      <c r="K657" s="39">
        <f>INDEX(Monthly!$B$2:$K$187,MATCH(D657,Monthly!$B$2:$B$187,0),5)</f>
        <v>14.439999999999941</v>
      </c>
      <c r="L657" s="39">
        <f>INDEX(Monthly!$B$2:$K$187,MATCH(D657,Monthly!$B$2:$B$187,0),7)</f>
        <v>4.9999999999999906E-3</v>
      </c>
      <c r="M657" s="39">
        <f>INDEX(Monthly!$B$2:$K$187,MATCH(D657,Monthly!$B$2:$B$187,0),9)</f>
        <v>9.684568992093294E-3</v>
      </c>
      <c r="N657" s="42">
        <f>INDEX(Quaterly!$B$2:$E$63,MATCH(B657,Quaterly!$B$2:$B$63,0),4)</f>
        <v>-3.7099999999999991</v>
      </c>
    </row>
    <row r="658" spans="1:14" x14ac:dyDescent="0.3">
      <c r="A658" s="23">
        <v>657</v>
      </c>
      <c r="B658" s="23" t="str">
        <f t="shared" si="30"/>
        <v>Q3-2012</v>
      </c>
      <c r="C658" s="24" t="str">
        <f t="shared" si="31"/>
        <v>Q3</v>
      </c>
      <c r="D658" s="23" t="str">
        <f t="shared" si="32"/>
        <v>7-2012</v>
      </c>
      <c r="E658" s="25">
        <v>41102</v>
      </c>
      <c r="F658" s="31">
        <f>INDEX(GoldPrice!$B$2:$F$4016,MATCH(E658,GoldPrice!$B$2:$B$4016,0),5)</f>
        <v>62354.942354939878</v>
      </c>
      <c r="G658" s="36">
        <f>INDEX(Daily!$B$2:$H$4016,MATCH(E658,Daily!$B$2:$B$4016,0),3)</f>
        <v>0.14000000000000057</v>
      </c>
      <c r="H658" s="36">
        <f>INDEX(Daily!$B$2:$H$4016,MATCH(E658,Daily!$B$2:$B$4016,0),5)</f>
        <v>0</v>
      </c>
      <c r="I658" s="36">
        <f>INDEX(Daily!$B$2:$H$4016,MATCH(E658,Daily!$B$2:$B$4016,0),7)</f>
        <v>1.4400000000000546</v>
      </c>
      <c r="J658" s="39">
        <f>INDEX(Monthly!$B$2:$K$187,MATCH(D658,Monthly!$B$2:$B$187,0),3)</f>
        <v>-4.0999999999999925E-3</v>
      </c>
      <c r="K658" s="39">
        <f>INDEX(Monthly!$B$2:$K$187,MATCH(D658,Monthly!$B$2:$B$187,0),5)</f>
        <v>14.439999999999941</v>
      </c>
      <c r="L658" s="39">
        <f>INDEX(Monthly!$B$2:$K$187,MATCH(D658,Monthly!$B$2:$B$187,0),7)</f>
        <v>4.9999999999999906E-3</v>
      </c>
      <c r="M658" s="39">
        <f>INDEX(Monthly!$B$2:$K$187,MATCH(D658,Monthly!$B$2:$B$187,0),9)</f>
        <v>9.684568992093294E-3</v>
      </c>
      <c r="N658" s="42">
        <f>INDEX(Quaterly!$B$2:$E$63,MATCH(B658,Quaterly!$B$2:$B$63,0),4)</f>
        <v>-3.7099999999999991</v>
      </c>
    </row>
    <row r="659" spans="1:14" x14ac:dyDescent="0.3">
      <c r="A659" s="23">
        <v>658</v>
      </c>
      <c r="B659" s="23" t="str">
        <f t="shared" si="30"/>
        <v>Q3-2012</v>
      </c>
      <c r="C659" s="24" t="str">
        <f t="shared" si="31"/>
        <v>Q3</v>
      </c>
      <c r="D659" s="23" t="str">
        <f t="shared" si="32"/>
        <v>7-2012</v>
      </c>
      <c r="E659" s="25">
        <v>41103</v>
      </c>
      <c r="F659" s="31">
        <f>INDEX(GoldPrice!$B$2:$F$4016,MATCH(E659,GoldPrice!$B$2:$B$4016,0),5)</f>
        <v>-252813.07881307229</v>
      </c>
      <c r="G659" s="36">
        <f>INDEX(Daily!$B$2:$H$4016,MATCH(E659,Daily!$B$2:$B$4016,0),3)</f>
        <v>1.1300000000000097</v>
      </c>
      <c r="H659" s="36">
        <f>INDEX(Daily!$B$2:$H$4016,MATCH(E659,Daily!$B$2:$B$4016,0),5)</f>
        <v>-15</v>
      </c>
      <c r="I659" s="36">
        <f>INDEX(Daily!$B$2:$H$4016,MATCH(E659,Daily!$B$2:$B$4016,0),7)</f>
        <v>8.2599999999999909</v>
      </c>
      <c r="J659" s="39">
        <f>INDEX(Monthly!$B$2:$K$187,MATCH(D659,Monthly!$B$2:$B$187,0),3)</f>
        <v>-4.0999999999999925E-3</v>
      </c>
      <c r="K659" s="39">
        <f>INDEX(Monthly!$B$2:$K$187,MATCH(D659,Monthly!$B$2:$B$187,0),5)</f>
        <v>14.439999999999941</v>
      </c>
      <c r="L659" s="39">
        <f>INDEX(Monthly!$B$2:$K$187,MATCH(D659,Monthly!$B$2:$B$187,0),7)</f>
        <v>4.9999999999999906E-3</v>
      </c>
      <c r="M659" s="39">
        <f>INDEX(Monthly!$B$2:$K$187,MATCH(D659,Monthly!$B$2:$B$187,0),9)</f>
        <v>9.684568992093294E-3</v>
      </c>
      <c r="N659" s="42">
        <f>INDEX(Quaterly!$B$2:$E$63,MATCH(B659,Quaterly!$B$2:$B$63,0),4)</f>
        <v>-3.7099999999999991</v>
      </c>
    </row>
    <row r="660" spans="1:14" x14ac:dyDescent="0.3">
      <c r="A660" s="23">
        <v>659</v>
      </c>
      <c r="B660" s="23" t="str">
        <f t="shared" si="30"/>
        <v>Q3-2012</v>
      </c>
      <c r="C660" s="24" t="str">
        <f t="shared" si="31"/>
        <v>Q3</v>
      </c>
      <c r="D660" s="23" t="str">
        <f t="shared" si="32"/>
        <v>7-2012</v>
      </c>
      <c r="E660" s="25">
        <v>41106</v>
      </c>
      <c r="F660" s="31">
        <f>INDEX(GoldPrice!$B$2:$F$4016,MATCH(E660,GoldPrice!$B$2:$B$4016,0),5)</f>
        <v>-19714.231714233756</v>
      </c>
      <c r="G660" s="36">
        <f>INDEX(Daily!$B$2:$H$4016,MATCH(E660,Daily!$B$2:$B$4016,0),3)</f>
        <v>1.2599999999999909</v>
      </c>
      <c r="H660" s="36">
        <f>INDEX(Daily!$B$2:$H$4016,MATCH(E660,Daily!$B$2:$B$4016,0),5)</f>
        <v>5</v>
      </c>
      <c r="I660" s="36">
        <f>INDEX(Daily!$B$2:$H$4016,MATCH(E660,Daily!$B$2:$B$4016,0),7)</f>
        <v>-3</v>
      </c>
      <c r="J660" s="39">
        <f>INDEX(Monthly!$B$2:$K$187,MATCH(D660,Monthly!$B$2:$B$187,0),3)</f>
        <v>-4.0999999999999925E-3</v>
      </c>
      <c r="K660" s="39">
        <f>INDEX(Monthly!$B$2:$K$187,MATCH(D660,Monthly!$B$2:$B$187,0),5)</f>
        <v>14.439999999999941</v>
      </c>
      <c r="L660" s="39">
        <f>INDEX(Monthly!$B$2:$K$187,MATCH(D660,Monthly!$B$2:$B$187,0),7)</f>
        <v>4.9999999999999906E-3</v>
      </c>
      <c r="M660" s="39">
        <f>INDEX(Monthly!$B$2:$K$187,MATCH(D660,Monthly!$B$2:$B$187,0),9)</f>
        <v>9.684568992093294E-3</v>
      </c>
      <c r="N660" s="42">
        <f>INDEX(Quaterly!$B$2:$E$63,MATCH(B660,Quaterly!$B$2:$B$63,0),4)</f>
        <v>-3.7099999999999991</v>
      </c>
    </row>
    <row r="661" spans="1:14" x14ac:dyDescent="0.3">
      <c r="A661" s="23">
        <v>660</v>
      </c>
      <c r="B661" s="23" t="str">
        <f t="shared" si="30"/>
        <v>Q3-2012</v>
      </c>
      <c r="C661" s="24" t="str">
        <f t="shared" si="31"/>
        <v>Q3</v>
      </c>
      <c r="D661" s="23" t="str">
        <f t="shared" si="32"/>
        <v>7-2012</v>
      </c>
      <c r="E661" s="25">
        <v>41107</v>
      </c>
      <c r="F661" s="31">
        <f>INDEX(GoldPrice!$B$2:$F$4016,MATCH(E661,GoldPrice!$B$2:$B$4016,0),5)</f>
        <v>155099.2250992246</v>
      </c>
      <c r="G661" s="36">
        <f>INDEX(Daily!$B$2:$H$4016,MATCH(E661,Daily!$B$2:$B$4016,0),3)</f>
        <v>0.65999999999999659</v>
      </c>
      <c r="H661" s="36">
        <f>INDEX(Daily!$B$2:$H$4016,MATCH(E661,Daily!$B$2:$B$4016,0),5)</f>
        <v>-10</v>
      </c>
      <c r="I661" s="36">
        <f>INDEX(Daily!$B$2:$H$4016,MATCH(E661,Daily!$B$2:$B$4016,0),7)</f>
        <v>3.5699999999999932</v>
      </c>
      <c r="J661" s="39">
        <f>INDEX(Monthly!$B$2:$K$187,MATCH(D661,Monthly!$B$2:$B$187,0),3)</f>
        <v>-4.0999999999999925E-3</v>
      </c>
      <c r="K661" s="39">
        <f>INDEX(Monthly!$B$2:$K$187,MATCH(D661,Monthly!$B$2:$B$187,0),5)</f>
        <v>14.439999999999941</v>
      </c>
      <c r="L661" s="39">
        <f>INDEX(Monthly!$B$2:$K$187,MATCH(D661,Monthly!$B$2:$B$187,0),7)</f>
        <v>4.9999999999999906E-3</v>
      </c>
      <c r="M661" s="39">
        <f>INDEX(Monthly!$B$2:$K$187,MATCH(D661,Monthly!$B$2:$B$187,0),9)</f>
        <v>9.684568992093294E-3</v>
      </c>
      <c r="N661" s="42">
        <f>INDEX(Quaterly!$B$2:$E$63,MATCH(B661,Quaterly!$B$2:$B$63,0),4)</f>
        <v>-3.7099999999999991</v>
      </c>
    </row>
    <row r="662" spans="1:14" x14ac:dyDescent="0.3">
      <c r="A662" s="23">
        <v>661</v>
      </c>
      <c r="B662" s="23" t="str">
        <f t="shared" si="30"/>
        <v>Q3-2012</v>
      </c>
      <c r="C662" s="24" t="str">
        <f t="shared" si="31"/>
        <v>Q3</v>
      </c>
      <c r="D662" s="23" t="str">
        <f t="shared" si="32"/>
        <v>7-2012</v>
      </c>
      <c r="E662" s="25">
        <v>41108</v>
      </c>
      <c r="F662" s="31">
        <f>INDEX(GoldPrice!$B$2:$F$4016,MATCH(E662,GoldPrice!$B$2:$B$4016,0),5)</f>
        <v>294478.17047816515</v>
      </c>
      <c r="G662" s="36">
        <f>INDEX(Daily!$B$2:$H$4016,MATCH(E662,Daily!$B$2:$B$4016,0),3)</f>
        <v>0.81000000000000227</v>
      </c>
      <c r="H662" s="36">
        <f>INDEX(Daily!$B$2:$H$4016,MATCH(E662,Daily!$B$2:$B$4016,0),5)</f>
        <v>0</v>
      </c>
      <c r="I662" s="36">
        <f>INDEX(Daily!$B$2:$H$4016,MATCH(E662,Daily!$B$2:$B$4016,0),7)</f>
        <v>1.2799999999999727</v>
      </c>
      <c r="J662" s="39">
        <f>INDEX(Monthly!$B$2:$K$187,MATCH(D662,Monthly!$B$2:$B$187,0),3)</f>
        <v>-4.0999999999999925E-3</v>
      </c>
      <c r="K662" s="39">
        <f>INDEX(Monthly!$B$2:$K$187,MATCH(D662,Monthly!$B$2:$B$187,0),5)</f>
        <v>14.439999999999941</v>
      </c>
      <c r="L662" s="39">
        <f>INDEX(Monthly!$B$2:$K$187,MATCH(D662,Monthly!$B$2:$B$187,0),7)</f>
        <v>4.9999999999999906E-3</v>
      </c>
      <c r="M662" s="39">
        <f>INDEX(Monthly!$B$2:$K$187,MATCH(D662,Monthly!$B$2:$B$187,0),9)</f>
        <v>9.684568992093294E-3</v>
      </c>
      <c r="N662" s="42">
        <f>INDEX(Quaterly!$B$2:$E$63,MATCH(B662,Quaterly!$B$2:$B$63,0),4)</f>
        <v>-3.7099999999999991</v>
      </c>
    </row>
    <row r="663" spans="1:14" x14ac:dyDescent="0.3">
      <c r="A663" s="23">
        <v>662</v>
      </c>
      <c r="B663" s="23" t="str">
        <f t="shared" si="30"/>
        <v>Q3-2012</v>
      </c>
      <c r="C663" s="24" t="str">
        <f t="shared" si="31"/>
        <v>Q3</v>
      </c>
      <c r="D663" s="23" t="str">
        <f t="shared" si="32"/>
        <v>7-2012</v>
      </c>
      <c r="E663" s="25">
        <v>41109</v>
      </c>
      <c r="F663" s="31">
        <f>INDEX(GoldPrice!$B$2:$F$4016,MATCH(E663,GoldPrice!$B$2:$B$4016,0),5)</f>
        <v>-270805.14080513269</v>
      </c>
      <c r="G663" s="36">
        <f>INDEX(Daily!$B$2:$H$4016,MATCH(E663,Daily!$B$2:$B$4016,0),3)</f>
        <v>2.9000000000000057</v>
      </c>
      <c r="H663" s="36">
        <f>INDEX(Daily!$B$2:$H$4016,MATCH(E663,Daily!$B$2:$B$4016,0),5)</f>
        <v>-10</v>
      </c>
      <c r="I663" s="36">
        <f>INDEX(Daily!$B$2:$H$4016,MATCH(E663,Daily!$B$2:$B$4016,0),7)</f>
        <v>9.5500000000000114</v>
      </c>
      <c r="J663" s="39">
        <f>INDEX(Monthly!$B$2:$K$187,MATCH(D663,Monthly!$B$2:$B$187,0),3)</f>
        <v>-4.0999999999999925E-3</v>
      </c>
      <c r="K663" s="39">
        <f>INDEX(Monthly!$B$2:$K$187,MATCH(D663,Monthly!$B$2:$B$187,0),5)</f>
        <v>14.439999999999941</v>
      </c>
      <c r="L663" s="39">
        <f>INDEX(Monthly!$B$2:$K$187,MATCH(D663,Monthly!$B$2:$B$187,0),7)</f>
        <v>4.9999999999999906E-3</v>
      </c>
      <c r="M663" s="39">
        <f>INDEX(Monthly!$B$2:$K$187,MATCH(D663,Monthly!$B$2:$B$187,0),9)</f>
        <v>9.684568992093294E-3</v>
      </c>
      <c r="N663" s="42">
        <f>INDEX(Quaterly!$B$2:$E$63,MATCH(B663,Quaterly!$B$2:$B$63,0),4)</f>
        <v>-3.7099999999999991</v>
      </c>
    </row>
    <row r="664" spans="1:14" x14ac:dyDescent="0.3">
      <c r="A664" s="23">
        <v>663</v>
      </c>
      <c r="B664" s="23" t="str">
        <f t="shared" si="30"/>
        <v>Q3-2012</v>
      </c>
      <c r="C664" s="24" t="str">
        <f t="shared" si="31"/>
        <v>Q3</v>
      </c>
      <c r="D664" s="23" t="str">
        <f t="shared" si="32"/>
        <v>7-2012</v>
      </c>
      <c r="E664" s="25">
        <v>41110</v>
      </c>
      <c r="F664" s="31">
        <f>INDEX(GoldPrice!$B$2:$F$4016,MATCH(E664,GoldPrice!$B$2:$B$4016,0),5)</f>
        <v>12224.154224149883</v>
      </c>
      <c r="G664" s="36">
        <f>INDEX(Daily!$B$2:$H$4016,MATCH(E664,Daily!$B$2:$B$4016,0),3)</f>
        <v>-1.2199999999999989</v>
      </c>
      <c r="H664" s="36">
        <f>INDEX(Daily!$B$2:$H$4016,MATCH(E664,Daily!$B$2:$B$4016,0),5)</f>
        <v>0</v>
      </c>
      <c r="I664" s="36">
        <f>INDEX(Daily!$B$2:$H$4016,MATCH(E664,Daily!$B$2:$B$4016,0),7)</f>
        <v>-3.9099999999999682</v>
      </c>
      <c r="J664" s="39">
        <f>INDEX(Monthly!$B$2:$K$187,MATCH(D664,Monthly!$B$2:$B$187,0),3)</f>
        <v>-4.0999999999999925E-3</v>
      </c>
      <c r="K664" s="39">
        <f>INDEX(Monthly!$B$2:$K$187,MATCH(D664,Monthly!$B$2:$B$187,0),5)</f>
        <v>14.439999999999941</v>
      </c>
      <c r="L664" s="39">
        <f>INDEX(Monthly!$B$2:$K$187,MATCH(D664,Monthly!$B$2:$B$187,0),7)</f>
        <v>4.9999999999999906E-3</v>
      </c>
      <c r="M664" s="39">
        <f>INDEX(Monthly!$B$2:$K$187,MATCH(D664,Monthly!$B$2:$B$187,0),9)</f>
        <v>9.684568992093294E-3</v>
      </c>
      <c r="N664" s="42">
        <f>INDEX(Quaterly!$B$2:$E$63,MATCH(B664,Quaterly!$B$2:$B$63,0),4)</f>
        <v>-3.7099999999999991</v>
      </c>
    </row>
    <row r="665" spans="1:14" x14ac:dyDescent="0.3">
      <c r="A665" s="23">
        <v>664</v>
      </c>
      <c r="B665" s="23" t="str">
        <f t="shared" si="30"/>
        <v>Q3-2012</v>
      </c>
      <c r="C665" s="24" t="str">
        <f t="shared" si="31"/>
        <v>Q3</v>
      </c>
      <c r="D665" s="23" t="str">
        <f t="shared" si="32"/>
        <v>7-2012</v>
      </c>
      <c r="E665" s="25">
        <v>41113</v>
      </c>
      <c r="F665" s="31">
        <f>INDEX(GoldPrice!$B$2:$F$4016,MATCH(E665,GoldPrice!$B$2:$B$4016,0),5)</f>
        <v>-66927.234927233309</v>
      </c>
      <c r="G665" s="36">
        <f>INDEX(Daily!$B$2:$H$4016,MATCH(E665,Daily!$B$2:$B$4016,0),3)</f>
        <v>-3.7900000000000063</v>
      </c>
      <c r="H665" s="36">
        <f>INDEX(Daily!$B$2:$H$4016,MATCH(E665,Daily!$B$2:$B$4016,0),5)</f>
        <v>10</v>
      </c>
      <c r="I665" s="36">
        <f>INDEX(Daily!$B$2:$H$4016,MATCH(E665,Daily!$B$2:$B$4016,0),7)</f>
        <v>-2.4800000000000182</v>
      </c>
      <c r="J665" s="39">
        <f>INDEX(Monthly!$B$2:$K$187,MATCH(D665,Monthly!$B$2:$B$187,0),3)</f>
        <v>-4.0999999999999925E-3</v>
      </c>
      <c r="K665" s="39">
        <f>INDEX(Monthly!$B$2:$K$187,MATCH(D665,Monthly!$B$2:$B$187,0),5)</f>
        <v>14.439999999999941</v>
      </c>
      <c r="L665" s="39">
        <f>INDEX(Monthly!$B$2:$K$187,MATCH(D665,Monthly!$B$2:$B$187,0),7)</f>
        <v>4.9999999999999906E-3</v>
      </c>
      <c r="M665" s="39">
        <f>INDEX(Monthly!$B$2:$K$187,MATCH(D665,Monthly!$B$2:$B$187,0),9)</f>
        <v>9.684568992093294E-3</v>
      </c>
      <c r="N665" s="42">
        <f>INDEX(Quaterly!$B$2:$E$63,MATCH(B665,Quaterly!$B$2:$B$63,0),4)</f>
        <v>-3.7099999999999991</v>
      </c>
    </row>
    <row r="666" spans="1:14" x14ac:dyDescent="0.3">
      <c r="A666" s="23">
        <v>665</v>
      </c>
      <c r="B666" s="23" t="str">
        <f t="shared" si="30"/>
        <v>Q3-2012</v>
      </c>
      <c r="C666" s="24" t="str">
        <f t="shared" si="31"/>
        <v>Q3</v>
      </c>
      <c r="D666" s="23" t="str">
        <f t="shared" si="32"/>
        <v>7-2012</v>
      </c>
      <c r="E666" s="25">
        <v>41114</v>
      </c>
      <c r="F666" s="31">
        <f>INDEX(GoldPrice!$B$2:$F$4016,MATCH(E666,GoldPrice!$B$2:$B$4016,0),5)</f>
        <v>1578.5295785292983</v>
      </c>
      <c r="G666" s="36">
        <f>INDEX(Daily!$B$2:$H$4016,MATCH(E666,Daily!$B$2:$B$4016,0),3)</f>
        <v>0.51000000000000512</v>
      </c>
      <c r="H666" s="36">
        <f>INDEX(Daily!$B$2:$H$4016,MATCH(E666,Daily!$B$2:$B$4016,0),5)</f>
        <v>30</v>
      </c>
      <c r="I666" s="36">
        <f>INDEX(Daily!$B$2:$H$4016,MATCH(E666,Daily!$B$2:$B$4016,0),7)</f>
        <v>-6.3600000000000136</v>
      </c>
      <c r="J666" s="39">
        <f>INDEX(Monthly!$B$2:$K$187,MATCH(D666,Monthly!$B$2:$B$187,0),3)</f>
        <v>-4.0999999999999925E-3</v>
      </c>
      <c r="K666" s="39">
        <f>INDEX(Monthly!$B$2:$K$187,MATCH(D666,Monthly!$B$2:$B$187,0),5)</f>
        <v>14.439999999999941</v>
      </c>
      <c r="L666" s="39">
        <f>INDEX(Monthly!$B$2:$K$187,MATCH(D666,Monthly!$B$2:$B$187,0),7)</f>
        <v>4.9999999999999906E-3</v>
      </c>
      <c r="M666" s="39">
        <f>INDEX(Monthly!$B$2:$K$187,MATCH(D666,Monthly!$B$2:$B$187,0),9)</f>
        <v>9.684568992093294E-3</v>
      </c>
      <c r="N666" s="42">
        <f>INDEX(Quaterly!$B$2:$E$63,MATCH(B666,Quaterly!$B$2:$B$63,0),4)</f>
        <v>-3.7099999999999991</v>
      </c>
    </row>
    <row r="667" spans="1:14" x14ac:dyDescent="0.3">
      <c r="A667" s="23">
        <v>666</v>
      </c>
      <c r="B667" s="23" t="str">
        <f t="shared" si="30"/>
        <v>Q3-2012</v>
      </c>
      <c r="C667" s="24" t="str">
        <f t="shared" si="31"/>
        <v>Q3</v>
      </c>
      <c r="D667" s="23" t="str">
        <f t="shared" si="32"/>
        <v>7-2012</v>
      </c>
      <c r="E667" s="25">
        <v>41115</v>
      </c>
      <c r="F667" s="31">
        <f>INDEX(GoldPrice!$B$2:$F$4016,MATCH(E667,GoldPrice!$B$2:$B$4016,0),5)</f>
        <v>-384645.62464562431</v>
      </c>
      <c r="G667" s="36">
        <f>INDEX(Daily!$B$2:$H$4016,MATCH(E667,Daily!$B$2:$B$4016,0),3)</f>
        <v>0.51999999999999602</v>
      </c>
      <c r="H667" s="36">
        <f>INDEX(Daily!$B$2:$H$4016,MATCH(E667,Daily!$B$2:$B$4016,0),5)</f>
        <v>0</v>
      </c>
      <c r="I667" s="36">
        <f>INDEX(Daily!$B$2:$H$4016,MATCH(E667,Daily!$B$2:$B$4016,0),7)</f>
        <v>-2.7199999999999704</v>
      </c>
      <c r="J667" s="39">
        <f>INDEX(Monthly!$B$2:$K$187,MATCH(D667,Monthly!$B$2:$B$187,0),3)</f>
        <v>-4.0999999999999925E-3</v>
      </c>
      <c r="K667" s="39">
        <f>INDEX(Monthly!$B$2:$K$187,MATCH(D667,Monthly!$B$2:$B$187,0),5)</f>
        <v>14.439999999999941</v>
      </c>
      <c r="L667" s="39">
        <f>INDEX(Monthly!$B$2:$K$187,MATCH(D667,Monthly!$B$2:$B$187,0),7)</f>
        <v>4.9999999999999906E-3</v>
      </c>
      <c r="M667" s="39">
        <f>INDEX(Monthly!$B$2:$K$187,MATCH(D667,Monthly!$B$2:$B$187,0),9)</f>
        <v>9.684568992093294E-3</v>
      </c>
      <c r="N667" s="42">
        <f>INDEX(Quaterly!$B$2:$E$63,MATCH(B667,Quaterly!$B$2:$B$63,0),4)</f>
        <v>-3.7099999999999991</v>
      </c>
    </row>
    <row r="668" spans="1:14" x14ac:dyDescent="0.3">
      <c r="A668" s="23">
        <v>667</v>
      </c>
      <c r="B668" s="23" t="str">
        <f t="shared" si="30"/>
        <v>Q3-2012</v>
      </c>
      <c r="C668" s="24" t="str">
        <f t="shared" si="31"/>
        <v>Q3</v>
      </c>
      <c r="D668" s="23" t="str">
        <f t="shared" si="32"/>
        <v>7-2012</v>
      </c>
      <c r="E668" s="25">
        <v>41116</v>
      </c>
      <c r="F668" s="31">
        <f>INDEX(GoldPrice!$B$2:$F$4016,MATCH(E668,GoldPrice!$B$2:$B$4016,0),5)</f>
        <v>59608.769608769566</v>
      </c>
      <c r="G668" s="36">
        <f>INDEX(Daily!$B$2:$H$4016,MATCH(E668,Daily!$B$2:$B$4016,0),3)</f>
        <v>0.60000000000000853</v>
      </c>
      <c r="H668" s="36">
        <f>INDEX(Daily!$B$2:$H$4016,MATCH(E668,Daily!$B$2:$B$4016,0),5)</f>
        <v>0</v>
      </c>
      <c r="I668" s="36">
        <f>INDEX(Daily!$B$2:$H$4016,MATCH(E668,Daily!$B$2:$B$4016,0),7)</f>
        <v>1.8899999999999864</v>
      </c>
      <c r="J668" s="39">
        <f>INDEX(Monthly!$B$2:$K$187,MATCH(D668,Monthly!$B$2:$B$187,0),3)</f>
        <v>-4.0999999999999925E-3</v>
      </c>
      <c r="K668" s="39">
        <f>INDEX(Monthly!$B$2:$K$187,MATCH(D668,Monthly!$B$2:$B$187,0),5)</f>
        <v>14.439999999999941</v>
      </c>
      <c r="L668" s="39">
        <f>INDEX(Monthly!$B$2:$K$187,MATCH(D668,Monthly!$B$2:$B$187,0),7)</f>
        <v>4.9999999999999906E-3</v>
      </c>
      <c r="M668" s="39">
        <f>INDEX(Monthly!$B$2:$K$187,MATCH(D668,Monthly!$B$2:$B$187,0),9)</f>
        <v>9.684568992093294E-3</v>
      </c>
      <c r="N668" s="42">
        <f>INDEX(Quaterly!$B$2:$E$63,MATCH(B668,Quaterly!$B$2:$B$63,0),4)</f>
        <v>-3.7099999999999991</v>
      </c>
    </row>
    <row r="669" spans="1:14" x14ac:dyDescent="0.3">
      <c r="A669" s="23">
        <v>668</v>
      </c>
      <c r="B669" s="23" t="str">
        <f t="shared" si="30"/>
        <v>Q3-2012</v>
      </c>
      <c r="C669" s="24" t="str">
        <f t="shared" si="31"/>
        <v>Q3</v>
      </c>
      <c r="D669" s="23" t="str">
        <f t="shared" si="32"/>
        <v>7-2012</v>
      </c>
      <c r="E669" s="25">
        <v>41117</v>
      </c>
      <c r="F669" s="31">
        <f>INDEX(GoldPrice!$B$2:$F$4016,MATCH(E669,GoldPrice!$B$2:$B$4016,0),5)</f>
        <v>-45733.509733509272</v>
      </c>
      <c r="G669" s="36">
        <f>INDEX(Daily!$B$2:$H$4016,MATCH(E669,Daily!$B$2:$B$4016,0),3)</f>
        <v>0.72999999999998977</v>
      </c>
      <c r="H669" s="36">
        <f>INDEX(Daily!$B$2:$H$4016,MATCH(E669,Daily!$B$2:$B$4016,0),5)</f>
        <v>0</v>
      </c>
      <c r="I669" s="36">
        <f>INDEX(Daily!$B$2:$H$4016,MATCH(E669,Daily!$B$2:$B$4016,0),7)</f>
        <v>-1.6399999999999864</v>
      </c>
      <c r="J669" s="39">
        <f>INDEX(Monthly!$B$2:$K$187,MATCH(D669,Monthly!$B$2:$B$187,0),3)</f>
        <v>-4.0999999999999925E-3</v>
      </c>
      <c r="K669" s="39">
        <f>INDEX(Monthly!$B$2:$K$187,MATCH(D669,Monthly!$B$2:$B$187,0),5)</f>
        <v>14.439999999999941</v>
      </c>
      <c r="L669" s="39">
        <f>INDEX(Monthly!$B$2:$K$187,MATCH(D669,Monthly!$B$2:$B$187,0),7)</f>
        <v>4.9999999999999906E-3</v>
      </c>
      <c r="M669" s="39">
        <f>INDEX(Monthly!$B$2:$K$187,MATCH(D669,Monthly!$B$2:$B$187,0),9)</f>
        <v>9.684568992093294E-3</v>
      </c>
      <c r="N669" s="42">
        <f>INDEX(Quaterly!$B$2:$E$63,MATCH(B669,Quaterly!$B$2:$B$63,0),4)</f>
        <v>-3.7099999999999991</v>
      </c>
    </row>
    <row r="670" spans="1:14" x14ac:dyDescent="0.3">
      <c r="A670" s="23">
        <v>669</v>
      </c>
      <c r="B670" s="23" t="str">
        <f t="shared" si="30"/>
        <v>Q3-2012</v>
      </c>
      <c r="C670" s="24" t="str">
        <f t="shared" si="31"/>
        <v>Q3</v>
      </c>
      <c r="D670" s="23" t="str">
        <f t="shared" si="32"/>
        <v>7-2012</v>
      </c>
      <c r="E670" s="25">
        <v>41120</v>
      </c>
      <c r="F670" s="31">
        <f>INDEX(GoldPrice!$B$2:$F$4016,MATCH(E670,GoldPrice!$B$2:$B$4016,0),5)</f>
        <v>116103.57210357115</v>
      </c>
      <c r="G670" s="36">
        <f>INDEX(Daily!$B$2:$H$4016,MATCH(E670,Daily!$B$2:$B$4016,0),3)</f>
        <v>-0.32999999999999829</v>
      </c>
      <c r="H670" s="36">
        <f>INDEX(Daily!$B$2:$H$4016,MATCH(E670,Daily!$B$2:$B$4016,0),5)</f>
        <v>-20</v>
      </c>
      <c r="I670" s="36">
        <f>INDEX(Daily!$B$2:$H$4016,MATCH(E670,Daily!$B$2:$B$4016,0),7)</f>
        <v>1.839999999999975</v>
      </c>
      <c r="J670" s="39">
        <f>INDEX(Monthly!$B$2:$K$187,MATCH(D670,Monthly!$B$2:$B$187,0),3)</f>
        <v>-4.0999999999999925E-3</v>
      </c>
      <c r="K670" s="39">
        <f>INDEX(Monthly!$B$2:$K$187,MATCH(D670,Monthly!$B$2:$B$187,0),5)</f>
        <v>14.439999999999941</v>
      </c>
      <c r="L670" s="39">
        <f>INDEX(Monthly!$B$2:$K$187,MATCH(D670,Monthly!$B$2:$B$187,0),7)</f>
        <v>4.9999999999999906E-3</v>
      </c>
      <c r="M670" s="39">
        <f>INDEX(Monthly!$B$2:$K$187,MATCH(D670,Monthly!$B$2:$B$187,0),9)</f>
        <v>9.684568992093294E-3</v>
      </c>
      <c r="N670" s="42">
        <f>INDEX(Quaterly!$B$2:$E$63,MATCH(B670,Quaterly!$B$2:$B$63,0),4)</f>
        <v>-3.7099999999999991</v>
      </c>
    </row>
    <row r="671" spans="1:14" x14ac:dyDescent="0.3">
      <c r="A671" s="23">
        <v>670</v>
      </c>
      <c r="B671" s="23" t="str">
        <f t="shared" si="30"/>
        <v>Q3-2012</v>
      </c>
      <c r="C671" s="24" t="str">
        <f t="shared" si="31"/>
        <v>Q3</v>
      </c>
      <c r="D671" s="23" t="str">
        <f t="shared" si="32"/>
        <v>7-2012</v>
      </c>
      <c r="E671" s="25">
        <v>41121</v>
      </c>
      <c r="F671" s="31">
        <f>INDEX(GoldPrice!$B$2:$F$4016,MATCH(E671,GoldPrice!$B$2:$B$4016,0),5)</f>
        <v>122771.12077112123</v>
      </c>
      <c r="G671" s="36">
        <f>INDEX(Daily!$B$2:$H$4016,MATCH(E671,Daily!$B$2:$B$4016,0),3)</f>
        <v>-1.7199999999999989</v>
      </c>
      <c r="H671" s="36">
        <f>INDEX(Daily!$B$2:$H$4016,MATCH(E671,Daily!$B$2:$B$4016,0),5)</f>
        <v>10</v>
      </c>
      <c r="I671" s="36">
        <f>INDEX(Daily!$B$2:$H$4016,MATCH(E671,Daily!$B$2:$B$4016,0),7)</f>
        <v>-0.51999999999998181</v>
      </c>
      <c r="J671" s="39">
        <f>INDEX(Monthly!$B$2:$K$187,MATCH(D671,Monthly!$B$2:$B$187,0),3)</f>
        <v>-4.0999999999999925E-3</v>
      </c>
      <c r="K671" s="39">
        <f>INDEX(Monthly!$B$2:$K$187,MATCH(D671,Monthly!$B$2:$B$187,0),5)</f>
        <v>14.439999999999941</v>
      </c>
      <c r="L671" s="39">
        <f>INDEX(Monthly!$B$2:$K$187,MATCH(D671,Monthly!$B$2:$B$187,0),7)</f>
        <v>4.9999999999999906E-3</v>
      </c>
      <c r="M671" s="39">
        <f>INDEX(Monthly!$B$2:$K$187,MATCH(D671,Monthly!$B$2:$B$187,0),9)</f>
        <v>9.684568992093294E-3</v>
      </c>
      <c r="N671" s="42">
        <f>INDEX(Quaterly!$B$2:$E$63,MATCH(B671,Quaterly!$B$2:$B$63,0),4)</f>
        <v>-3.7099999999999991</v>
      </c>
    </row>
    <row r="672" spans="1:14" x14ac:dyDescent="0.3">
      <c r="A672" s="23">
        <v>671</v>
      </c>
      <c r="B672" s="23" t="str">
        <f t="shared" si="30"/>
        <v>Q3-2012</v>
      </c>
      <c r="C672" s="24" t="str">
        <f t="shared" si="31"/>
        <v>Q3</v>
      </c>
      <c r="D672" s="23" t="str">
        <f t="shared" si="32"/>
        <v>8-2012</v>
      </c>
      <c r="E672" s="25">
        <v>41122</v>
      </c>
      <c r="F672" s="31">
        <f>INDEX(GoldPrice!$B$2:$F$4016,MATCH(E672,GoldPrice!$B$2:$B$4016,0),5)</f>
        <v>19309.771309770644</v>
      </c>
      <c r="G672" s="36">
        <f>INDEX(Daily!$B$2:$H$4016,MATCH(E672,Daily!$B$2:$B$4016,0),3)</f>
        <v>0.90999999999999659</v>
      </c>
      <c r="H672" s="36">
        <f>INDEX(Daily!$B$2:$H$4016,MATCH(E672,Daily!$B$2:$B$4016,0),5)</f>
        <v>-10</v>
      </c>
      <c r="I672" s="36">
        <f>INDEX(Daily!$B$2:$H$4016,MATCH(E672,Daily!$B$2:$B$4016,0),7)</f>
        <v>-1.9300000000000068</v>
      </c>
      <c r="J672" s="39">
        <f>INDEX(Monthly!$B$2:$K$187,MATCH(D672,Monthly!$B$2:$B$187,0),3)</f>
        <v>8.900000000000019E-3</v>
      </c>
      <c r="K672" s="39">
        <f>INDEX(Monthly!$B$2:$K$187,MATCH(D672,Monthly!$B$2:$B$187,0),5)</f>
        <v>11.527000000000044</v>
      </c>
      <c r="L672" s="39">
        <f>INDEX(Monthly!$B$2:$K$187,MATCH(D672,Monthly!$B$2:$B$187,0),7)</f>
        <v>0</v>
      </c>
      <c r="M672" s="39">
        <f>INDEX(Monthly!$B$2:$K$187,MATCH(D672,Monthly!$B$2:$B$187,0),9)</f>
        <v>9.7838861963527955E-3</v>
      </c>
      <c r="N672" s="42">
        <f>INDEX(Quaterly!$B$2:$E$63,MATCH(B672,Quaterly!$B$2:$B$63,0),4)</f>
        <v>-3.7099999999999991</v>
      </c>
    </row>
    <row r="673" spans="1:14" x14ac:dyDescent="0.3">
      <c r="A673" s="23">
        <v>672</v>
      </c>
      <c r="B673" s="23" t="str">
        <f t="shared" si="30"/>
        <v>Q3-2012</v>
      </c>
      <c r="C673" s="24" t="str">
        <f t="shared" si="31"/>
        <v>Q3</v>
      </c>
      <c r="D673" s="23" t="str">
        <f t="shared" si="32"/>
        <v>8-2012</v>
      </c>
      <c r="E673" s="25">
        <v>41123</v>
      </c>
      <c r="F673" s="31">
        <f>INDEX(GoldPrice!$B$2:$F$4016,MATCH(E673,GoldPrice!$B$2:$B$4016,0),5)</f>
        <v>256807.40880740434</v>
      </c>
      <c r="G673" s="36">
        <f>INDEX(Daily!$B$2:$H$4016,MATCH(E673,Daily!$B$2:$B$4016,0),3)</f>
        <v>-1.769999999999996</v>
      </c>
      <c r="H673" s="36">
        <f>INDEX(Daily!$B$2:$H$4016,MATCH(E673,Daily!$B$2:$B$4016,0),5)</f>
        <v>0</v>
      </c>
      <c r="I673" s="36">
        <f>INDEX(Daily!$B$2:$H$4016,MATCH(E673,Daily!$B$2:$B$4016,0),7)</f>
        <v>3.5500000000000114</v>
      </c>
      <c r="J673" s="39">
        <f>INDEX(Monthly!$B$2:$K$187,MATCH(D673,Monthly!$B$2:$B$187,0),3)</f>
        <v>8.900000000000019E-3</v>
      </c>
      <c r="K673" s="39">
        <f>INDEX(Monthly!$B$2:$K$187,MATCH(D673,Monthly!$B$2:$B$187,0),5)</f>
        <v>11.527000000000044</v>
      </c>
      <c r="L673" s="39">
        <f>INDEX(Monthly!$B$2:$K$187,MATCH(D673,Monthly!$B$2:$B$187,0),7)</f>
        <v>0</v>
      </c>
      <c r="M673" s="39">
        <f>INDEX(Monthly!$B$2:$K$187,MATCH(D673,Monthly!$B$2:$B$187,0),9)</f>
        <v>9.7838861963527955E-3</v>
      </c>
      <c r="N673" s="42">
        <f>INDEX(Quaterly!$B$2:$E$63,MATCH(B673,Quaterly!$B$2:$B$63,0),4)</f>
        <v>-3.7099999999999991</v>
      </c>
    </row>
    <row r="674" spans="1:14" x14ac:dyDescent="0.3">
      <c r="A674" s="23">
        <v>673</v>
      </c>
      <c r="B674" s="23" t="str">
        <f t="shared" si="30"/>
        <v>Q3-2012</v>
      </c>
      <c r="C674" s="24" t="str">
        <f t="shared" si="31"/>
        <v>Q3</v>
      </c>
      <c r="D674" s="23" t="str">
        <f t="shared" si="32"/>
        <v>8-2012</v>
      </c>
      <c r="E674" s="25">
        <v>41124</v>
      </c>
      <c r="F674" s="31">
        <f>INDEX(GoldPrice!$B$2:$F$4016,MATCH(E674,GoldPrice!$B$2:$B$4016,0),5)</f>
        <v>-323044.03704403341</v>
      </c>
      <c r="G674" s="36">
        <f>INDEX(Daily!$B$2:$H$4016,MATCH(E674,Daily!$B$2:$B$4016,0),3)</f>
        <v>4.1800000000000068</v>
      </c>
      <c r="H674" s="36">
        <f>INDEX(Daily!$B$2:$H$4016,MATCH(E674,Daily!$B$2:$B$4016,0),5)</f>
        <v>0</v>
      </c>
      <c r="I674" s="36">
        <f>INDEX(Daily!$B$2:$H$4016,MATCH(E674,Daily!$B$2:$B$4016,0),7)</f>
        <v>2.1099999999999568</v>
      </c>
      <c r="J674" s="39">
        <f>INDEX(Monthly!$B$2:$K$187,MATCH(D674,Monthly!$B$2:$B$187,0),3)</f>
        <v>8.900000000000019E-3</v>
      </c>
      <c r="K674" s="39">
        <f>INDEX(Monthly!$B$2:$K$187,MATCH(D674,Monthly!$B$2:$B$187,0),5)</f>
        <v>11.527000000000044</v>
      </c>
      <c r="L674" s="39">
        <f>INDEX(Monthly!$B$2:$K$187,MATCH(D674,Monthly!$B$2:$B$187,0),7)</f>
        <v>0</v>
      </c>
      <c r="M674" s="39">
        <f>INDEX(Monthly!$B$2:$K$187,MATCH(D674,Monthly!$B$2:$B$187,0),9)</f>
        <v>9.7838861963527955E-3</v>
      </c>
      <c r="N674" s="42">
        <f>INDEX(Quaterly!$B$2:$E$63,MATCH(B674,Quaterly!$B$2:$B$63,0),4)</f>
        <v>-3.7099999999999991</v>
      </c>
    </row>
    <row r="675" spans="1:14" x14ac:dyDescent="0.3">
      <c r="A675" s="23">
        <v>674</v>
      </c>
      <c r="B675" s="23" t="str">
        <f t="shared" si="30"/>
        <v>Q3-2012</v>
      </c>
      <c r="C675" s="24" t="str">
        <f t="shared" si="31"/>
        <v>Q3</v>
      </c>
      <c r="D675" s="23" t="str">
        <f t="shared" si="32"/>
        <v>8-2012</v>
      </c>
      <c r="E675" s="25">
        <v>41127</v>
      </c>
      <c r="F675" s="31">
        <f>INDEX(GoldPrice!$B$2:$F$4016,MATCH(E675,GoldPrice!$B$2:$B$4016,0),5)</f>
        <v>79096.579096578062</v>
      </c>
      <c r="G675" s="36">
        <f>INDEX(Daily!$B$2:$H$4016,MATCH(E675,Daily!$B$2:$B$4016,0),3)</f>
        <v>0.89999999999999147</v>
      </c>
      <c r="H675" s="36">
        <f>INDEX(Daily!$B$2:$H$4016,MATCH(E675,Daily!$B$2:$B$4016,0),5)</f>
        <v>10</v>
      </c>
      <c r="I675" s="36">
        <f>INDEX(Daily!$B$2:$H$4016,MATCH(E675,Daily!$B$2:$B$4016,0),7)</f>
        <v>4.9500000000000455</v>
      </c>
      <c r="J675" s="39">
        <f>INDEX(Monthly!$B$2:$K$187,MATCH(D675,Monthly!$B$2:$B$187,0),3)</f>
        <v>8.900000000000019E-3</v>
      </c>
      <c r="K675" s="39">
        <f>INDEX(Monthly!$B$2:$K$187,MATCH(D675,Monthly!$B$2:$B$187,0),5)</f>
        <v>11.527000000000044</v>
      </c>
      <c r="L675" s="39">
        <f>INDEX(Monthly!$B$2:$K$187,MATCH(D675,Monthly!$B$2:$B$187,0),7)</f>
        <v>0</v>
      </c>
      <c r="M675" s="39">
        <f>INDEX(Monthly!$B$2:$K$187,MATCH(D675,Monthly!$B$2:$B$187,0),9)</f>
        <v>9.7838861963527955E-3</v>
      </c>
      <c r="N675" s="42">
        <f>INDEX(Quaterly!$B$2:$E$63,MATCH(B675,Quaterly!$B$2:$B$63,0),4)</f>
        <v>-3.7099999999999991</v>
      </c>
    </row>
    <row r="676" spans="1:14" x14ac:dyDescent="0.3">
      <c r="A676" s="23">
        <v>675</v>
      </c>
      <c r="B676" s="23" t="str">
        <f t="shared" si="30"/>
        <v>Q3-2012</v>
      </c>
      <c r="C676" s="24" t="str">
        <f t="shared" si="31"/>
        <v>Q3</v>
      </c>
      <c r="D676" s="23" t="str">
        <f t="shared" si="32"/>
        <v>8-2012</v>
      </c>
      <c r="E676" s="25">
        <v>41128</v>
      </c>
      <c r="F676" s="31">
        <f>INDEX(GoldPrice!$B$2:$F$4016,MATCH(E676,GoldPrice!$B$2:$B$4016,0),5)</f>
        <v>232609.71460971609</v>
      </c>
      <c r="G676" s="36">
        <f>INDEX(Daily!$B$2:$H$4016,MATCH(E676,Daily!$B$2:$B$4016,0),3)</f>
        <v>1.3800000000000097</v>
      </c>
      <c r="H676" s="36">
        <f>INDEX(Daily!$B$2:$H$4016,MATCH(E676,Daily!$B$2:$B$4016,0),5)</f>
        <v>-10</v>
      </c>
      <c r="I676" s="36">
        <f>INDEX(Daily!$B$2:$H$4016,MATCH(E676,Daily!$B$2:$B$4016,0),7)</f>
        <v>-0.66000000000002501</v>
      </c>
      <c r="J676" s="39">
        <f>INDEX(Monthly!$B$2:$K$187,MATCH(D676,Monthly!$B$2:$B$187,0),3)</f>
        <v>8.900000000000019E-3</v>
      </c>
      <c r="K676" s="39">
        <f>INDEX(Monthly!$B$2:$K$187,MATCH(D676,Monthly!$B$2:$B$187,0),5)</f>
        <v>11.527000000000044</v>
      </c>
      <c r="L676" s="39">
        <f>INDEX(Monthly!$B$2:$K$187,MATCH(D676,Monthly!$B$2:$B$187,0),7)</f>
        <v>0</v>
      </c>
      <c r="M676" s="39">
        <f>INDEX(Monthly!$B$2:$K$187,MATCH(D676,Monthly!$B$2:$B$187,0),9)</f>
        <v>9.7838861963527955E-3</v>
      </c>
      <c r="N676" s="42">
        <f>INDEX(Quaterly!$B$2:$E$63,MATCH(B676,Quaterly!$B$2:$B$63,0),4)</f>
        <v>-3.7099999999999991</v>
      </c>
    </row>
    <row r="677" spans="1:14" x14ac:dyDescent="0.3">
      <c r="A677" s="23">
        <v>676</v>
      </c>
      <c r="B677" s="23" t="str">
        <f t="shared" si="30"/>
        <v>Q3-2012</v>
      </c>
      <c r="C677" s="24" t="str">
        <f t="shared" si="31"/>
        <v>Q3</v>
      </c>
      <c r="D677" s="23" t="str">
        <f t="shared" si="32"/>
        <v>8-2012</v>
      </c>
      <c r="E677" s="25">
        <v>41129</v>
      </c>
      <c r="F677" s="31">
        <f>INDEX(GoldPrice!$B$2:$F$4016,MATCH(E677,GoldPrice!$B$2:$B$4016,0),5)</f>
        <v>-91642.033642034978</v>
      </c>
      <c r="G677" s="36">
        <f>INDEX(Daily!$B$2:$H$4016,MATCH(E677,Daily!$B$2:$B$4016,0),3)</f>
        <v>-0.29000000000000625</v>
      </c>
      <c r="H677" s="36">
        <f>INDEX(Daily!$B$2:$H$4016,MATCH(E677,Daily!$B$2:$B$4016,0),5)</f>
        <v>-40</v>
      </c>
      <c r="I677" s="36">
        <f>INDEX(Daily!$B$2:$H$4016,MATCH(E677,Daily!$B$2:$B$4016,0),7)</f>
        <v>1.0699999999999932</v>
      </c>
      <c r="J677" s="39">
        <f>INDEX(Monthly!$B$2:$K$187,MATCH(D677,Monthly!$B$2:$B$187,0),3)</f>
        <v>8.900000000000019E-3</v>
      </c>
      <c r="K677" s="39">
        <f>INDEX(Monthly!$B$2:$K$187,MATCH(D677,Monthly!$B$2:$B$187,0),5)</f>
        <v>11.527000000000044</v>
      </c>
      <c r="L677" s="39">
        <f>INDEX(Monthly!$B$2:$K$187,MATCH(D677,Monthly!$B$2:$B$187,0),7)</f>
        <v>0</v>
      </c>
      <c r="M677" s="39">
        <f>INDEX(Monthly!$B$2:$K$187,MATCH(D677,Monthly!$B$2:$B$187,0),9)</f>
        <v>9.7838861963527955E-3</v>
      </c>
      <c r="N677" s="42">
        <f>INDEX(Quaterly!$B$2:$E$63,MATCH(B677,Quaterly!$B$2:$B$63,0),4)</f>
        <v>-3.7099999999999991</v>
      </c>
    </row>
    <row r="678" spans="1:14" x14ac:dyDescent="0.3">
      <c r="A678" s="23">
        <v>677</v>
      </c>
      <c r="B678" s="23" t="str">
        <f t="shared" si="30"/>
        <v>Q3-2012</v>
      </c>
      <c r="C678" s="24" t="str">
        <f t="shared" si="31"/>
        <v>Q3</v>
      </c>
      <c r="D678" s="23" t="str">
        <f t="shared" si="32"/>
        <v>8-2012</v>
      </c>
      <c r="E678" s="25">
        <v>41130</v>
      </c>
      <c r="F678" s="31">
        <f>INDEX(GoldPrice!$B$2:$F$4016,MATCH(E678,GoldPrice!$B$2:$B$4016,0),5)</f>
        <v>-38269.514269512147</v>
      </c>
      <c r="G678" s="36">
        <f>INDEX(Daily!$B$2:$H$4016,MATCH(E678,Daily!$B$2:$B$4016,0),3)</f>
        <v>0</v>
      </c>
      <c r="H678" s="36">
        <f>INDEX(Daily!$B$2:$H$4016,MATCH(E678,Daily!$B$2:$B$4016,0),5)</f>
        <v>10</v>
      </c>
      <c r="I678" s="36">
        <f>INDEX(Daily!$B$2:$H$4016,MATCH(E678,Daily!$B$2:$B$4016,0),7)</f>
        <v>3.410000000000025</v>
      </c>
      <c r="J678" s="39">
        <f>INDEX(Monthly!$B$2:$K$187,MATCH(D678,Monthly!$B$2:$B$187,0),3)</f>
        <v>8.900000000000019E-3</v>
      </c>
      <c r="K678" s="39">
        <f>INDEX(Monthly!$B$2:$K$187,MATCH(D678,Monthly!$B$2:$B$187,0),5)</f>
        <v>11.527000000000044</v>
      </c>
      <c r="L678" s="39">
        <f>INDEX(Monthly!$B$2:$K$187,MATCH(D678,Monthly!$B$2:$B$187,0),7)</f>
        <v>0</v>
      </c>
      <c r="M678" s="39">
        <f>INDEX(Monthly!$B$2:$K$187,MATCH(D678,Monthly!$B$2:$B$187,0),9)</f>
        <v>9.7838861963527955E-3</v>
      </c>
      <c r="N678" s="42">
        <f>INDEX(Quaterly!$B$2:$E$63,MATCH(B678,Quaterly!$B$2:$B$63,0),4)</f>
        <v>-3.7099999999999991</v>
      </c>
    </row>
    <row r="679" spans="1:14" x14ac:dyDescent="0.3">
      <c r="A679" s="23">
        <v>678</v>
      </c>
      <c r="B679" s="23" t="str">
        <f t="shared" si="30"/>
        <v>Q3-2012</v>
      </c>
      <c r="C679" s="24" t="str">
        <f t="shared" si="31"/>
        <v>Q3</v>
      </c>
      <c r="D679" s="23" t="str">
        <f t="shared" si="32"/>
        <v>8-2012</v>
      </c>
      <c r="E679" s="25">
        <v>41131</v>
      </c>
      <c r="F679" s="31">
        <f>INDEX(GoldPrice!$B$2:$F$4016,MATCH(E679,GoldPrice!$B$2:$B$4016,0),5)</f>
        <v>-87639.009639009833</v>
      </c>
      <c r="G679" s="36">
        <f>INDEX(Daily!$B$2:$H$4016,MATCH(E679,Daily!$B$2:$B$4016,0),3)</f>
        <v>-0.45000000000000284</v>
      </c>
      <c r="H679" s="36">
        <f>INDEX(Daily!$B$2:$H$4016,MATCH(E679,Daily!$B$2:$B$4016,0),5)</f>
        <v>30</v>
      </c>
      <c r="I679" s="36">
        <f>INDEX(Daily!$B$2:$H$4016,MATCH(E679,Daily!$B$2:$B$4016,0),7)</f>
        <v>-1.4200000000000159</v>
      </c>
      <c r="J679" s="39">
        <f>INDEX(Monthly!$B$2:$K$187,MATCH(D679,Monthly!$B$2:$B$187,0),3)</f>
        <v>8.900000000000019E-3</v>
      </c>
      <c r="K679" s="39">
        <f>INDEX(Monthly!$B$2:$K$187,MATCH(D679,Monthly!$B$2:$B$187,0),5)</f>
        <v>11.527000000000044</v>
      </c>
      <c r="L679" s="39">
        <f>INDEX(Monthly!$B$2:$K$187,MATCH(D679,Monthly!$B$2:$B$187,0),7)</f>
        <v>0</v>
      </c>
      <c r="M679" s="39">
        <f>INDEX(Monthly!$B$2:$K$187,MATCH(D679,Monthly!$B$2:$B$187,0),9)</f>
        <v>9.7838861963527955E-3</v>
      </c>
      <c r="N679" s="42">
        <f>INDEX(Quaterly!$B$2:$E$63,MATCH(B679,Quaterly!$B$2:$B$63,0),4)</f>
        <v>-3.7099999999999991</v>
      </c>
    </row>
    <row r="680" spans="1:14" x14ac:dyDescent="0.3">
      <c r="A680" s="23">
        <v>679</v>
      </c>
      <c r="B680" s="23" t="str">
        <f t="shared" si="30"/>
        <v>Q3-2012</v>
      </c>
      <c r="C680" s="24" t="str">
        <f t="shared" si="31"/>
        <v>Q3</v>
      </c>
      <c r="D680" s="23" t="str">
        <f t="shared" si="32"/>
        <v>8-2012</v>
      </c>
      <c r="E680" s="25">
        <v>41134</v>
      </c>
      <c r="F680" s="31">
        <f>INDEX(GoldPrice!$B$2:$F$4016,MATCH(E680,GoldPrice!$B$2:$B$4016,0),5)</f>
        <v>447800.4158004187</v>
      </c>
      <c r="G680" s="36">
        <f>INDEX(Daily!$B$2:$H$4016,MATCH(E680,Daily!$B$2:$B$4016,0),3)</f>
        <v>-0.17999999999999261</v>
      </c>
      <c r="H680" s="36">
        <f>INDEX(Daily!$B$2:$H$4016,MATCH(E680,Daily!$B$2:$B$4016,0),5)</f>
        <v>-40</v>
      </c>
      <c r="I680" s="36">
        <f>INDEX(Daily!$B$2:$H$4016,MATCH(E680,Daily!$B$2:$B$4016,0),7)</f>
        <v>0.61000000000001364</v>
      </c>
      <c r="J680" s="39">
        <f>INDEX(Monthly!$B$2:$K$187,MATCH(D680,Monthly!$B$2:$B$187,0),3)</f>
        <v>8.900000000000019E-3</v>
      </c>
      <c r="K680" s="39">
        <f>INDEX(Monthly!$B$2:$K$187,MATCH(D680,Monthly!$B$2:$B$187,0),5)</f>
        <v>11.527000000000044</v>
      </c>
      <c r="L680" s="39">
        <f>INDEX(Monthly!$B$2:$K$187,MATCH(D680,Monthly!$B$2:$B$187,0),7)</f>
        <v>0</v>
      </c>
      <c r="M680" s="39">
        <f>INDEX(Monthly!$B$2:$K$187,MATCH(D680,Monthly!$B$2:$B$187,0),9)</f>
        <v>9.7838861963527955E-3</v>
      </c>
      <c r="N680" s="42">
        <f>INDEX(Quaterly!$B$2:$E$63,MATCH(B680,Quaterly!$B$2:$B$63,0),4)</f>
        <v>-3.7099999999999991</v>
      </c>
    </row>
    <row r="681" spans="1:14" x14ac:dyDescent="0.3">
      <c r="A681" s="23">
        <v>680</v>
      </c>
      <c r="B681" s="23" t="str">
        <f t="shared" si="30"/>
        <v>Q3-2012</v>
      </c>
      <c r="C681" s="24" t="str">
        <f t="shared" si="31"/>
        <v>Q3</v>
      </c>
      <c r="D681" s="23" t="str">
        <f t="shared" si="32"/>
        <v>8-2012</v>
      </c>
      <c r="E681" s="25">
        <v>41135</v>
      </c>
      <c r="F681" s="31">
        <f>INDEX(GoldPrice!$B$2:$F$4016,MATCH(E681,GoldPrice!$B$2:$B$4016,0),5)</f>
        <v>49478.359478354454</v>
      </c>
      <c r="G681" s="36">
        <f>INDEX(Daily!$B$2:$H$4016,MATCH(E681,Daily!$B$2:$B$4016,0),3)</f>
        <v>0.64000000000000057</v>
      </c>
      <c r="H681" s="36">
        <f>INDEX(Daily!$B$2:$H$4016,MATCH(E681,Daily!$B$2:$B$4016,0),5)</f>
        <v>100</v>
      </c>
      <c r="I681" s="36">
        <f>INDEX(Daily!$B$2:$H$4016,MATCH(E681,Daily!$B$2:$B$4016,0),7)</f>
        <v>3.3000000000000114</v>
      </c>
      <c r="J681" s="39">
        <f>INDEX(Monthly!$B$2:$K$187,MATCH(D681,Monthly!$B$2:$B$187,0),3)</f>
        <v>8.900000000000019E-3</v>
      </c>
      <c r="K681" s="39">
        <f>INDEX(Monthly!$B$2:$K$187,MATCH(D681,Monthly!$B$2:$B$187,0),5)</f>
        <v>11.527000000000044</v>
      </c>
      <c r="L681" s="39">
        <f>INDEX(Monthly!$B$2:$K$187,MATCH(D681,Monthly!$B$2:$B$187,0),7)</f>
        <v>0</v>
      </c>
      <c r="M681" s="39">
        <f>INDEX(Monthly!$B$2:$K$187,MATCH(D681,Monthly!$B$2:$B$187,0),9)</f>
        <v>9.7838861963527955E-3</v>
      </c>
      <c r="N681" s="42">
        <f>INDEX(Quaterly!$B$2:$E$63,MATCH(B681,Quaterly!$B$2:$B$63,0),4)</f>
        <v>-3.7099999999999991</v>
      </c>
    </row>
    <row r="682" spans="1:14" x14ac:dyDescent="0.3">
      <c r="A682" s="23">
        <v>681</v>
      </c>
      <c r="B682" s="23" t="str">
        <f t="shared" si="30"/>
        <v>Q3-2012</v>
      </c>
      <c r="C682" s="24" t="str">
        <f t="shared" si="31"/>
        <v>Q3</v>
      </c>
      <c r="D682" s="23" t="str">
        <f t="shared" si="32"/>
        <v>8-2012</v>
      </c>
      <c r="E682" s="25">
        <v>41136</v>
      </c>
      <c r="F682" s="31">
        <f>INDEX(GoldPrice!$B$2:$F$4016,MATCH(E682,GoldPrice!$B$2:$B$4016,0),5)</f>
        <v>16926.100926101208</v>
      </c>
      <c r="G682" s="36">
        <f>INDEX(Daily!$B$2:$H$4016,MATCH(E682,Daily!$B$2:$B$4016,0),3)</f>
        <v>0.94999999999998863</v>
      </c>
      <c r="H682" s="36">
        <f>INDEX(Daily!$B$2:$H$4016,MATCH(E682,Daily!$B$2:$B$4016,0),5)</f>
        <v>-70</v>
      </c>
      <c r="I682" s="36">
        <f>INDEX(Daily!$B$2:$H$4016,MATCH(E682,Daily!$B$2:$B$4016,0),7)</f>
        <v>1.2999999999999545</v>
      </c>
      <c r="J682" s="39">
        <f>INDEX(Monthly!$B$2:$K$187,MATCH(D682,Monthly!$B$2:$B$187,0),3)</f>
        <v>8.900000000000019E-3</v>
      </c>
      <c r="K682" s="39">
        <f>INDEX(Monthly!$B$2:$K$187,MATCH(D682,Monthly!$B$2:$B$187,0),5)</f>
        <v>11.527000000000044</v>
      </c>
      <c r="L682" s="39">
        <f>INDEX(Monthly!$B$2:$K$187,MATCH(D682,Monthly!$B$2:$B$187,0),7)</f>
        <v>0</v>
      </c>
      <c r="M682" s="39">
        <f>INDEX(Monthly!$B$2:$K$187,MATCH(D682,Monthly!$B$2:$B$187,0),9)</f>
        <v>9.7838861963527955E-3</v>
      </c>
      <c r="N682" s="42">
        <f>INDEX(Quaterly!$B$2:$E$63,MATCH(B682,Quaterly!$B$2:$B$63,0),4)</f>
        <v>-3.7099999999999991</v>
      </c>
    </row>
    <row r="683" spans="1:14" x14ac:dyDescent="0.3">
      <c r="A683" s="23">
        <v>682</v>
      </c>
      <c r="B683" s="23" t="str">
        <f t="shared" si="30"/>
        <v>Q3-2012</v>
      </c>
      <c r="C683" s="24" t="str">
        <f t="shared" si="31"/>
        <v>Q3</v>
      </c>
      <c r="D683" s="23" t="str">
        <f t="shared" si="32"/>
        <v>8-2012</v>
      </c>
      <c r="E683" s="25">
        <v>41137</v>
      </c>
      <c r="F683" s="31">
        <f>INDEX(GoldPrice!$B$2:$F$4016,MATCH(E683,GoldPrice!$B$2:$B$4016,0),5)</f>
        <v>-195268.94726894423</v>
      </c>
      <c r="G683" s="36">
        <f>INDEX(Daily!$B$2:$H$4016,MATCH(E683,Daily!$B$2:$B$4016,0),3)</f>
        <v>1.3100000000000023</v>
      </c>
      <c r="H683" s="36">
        <f>INDEX(Daily!$B$2:$H$4016,MATCH(E683,Daily!$B$2:$B$4016,0),5)</f>
        <v>0</v>
      </c>
      <c r="I683" s="36">
        <f>INDEX(Daily!$B$2:$H$4016,MATCH(E683,Daily!$B$2:$B$4016,0),7)</f>
        <v>6.0000000000002274E-2</v>
      </c>
      <c r="J683" s="39">
        <f>INDEX(Monthly!$B$2:$K$187,MATCH(D683,Monthly!$B$2:$B$187,0),3)</f>
        <v>8.900000000000019E-3</v>
      </c>
      <c r="K683" s="39">
        <f>INDEX(Monthly!$B$2:$K$187,MATCH(D683,Monthly!$B$2:$B$187,0),5)</f>
        <v>11.527000000000044</v>
      </c>
      <c r="L683" s="39">
        <f>INDEX(Monthly!$B$2:$K$187,MATCH(D683,Monthly!$B$2:$B$187,0),7)</f>
        <v>0</v>
      </c>
      <c r="M683" s="39">
        <f>INDEX(Monthly!$B$2:$K$187,MATCH(D683,Monthly!$B$2:$B$187,0),9)</f>
        <v>9.7838861963527955E-3</v>
      </c>
      <c r="N683" s="42">
        <f>INDEX(Quaterly!$B$2:$E$63,MATCH(B683,Quaterly!$B$2:$B$63,0),4)</f>
        <v>-3.7099999999999991</v>
      </c>
    </row>
    <row r="684" spans="1:14" x14ac:dyDescent="0.3">
      <c r="A684" s="23">
        <v>683</v>
      </c>
      <c r="B684" s="23" t="str">
        <f t="shared" si="30"/>
        <v>Q3-2012</v>
      </c>
      <c r="C684" s="24" t="str">
        <f t="shared" si="31"/>
        <v>Q3</v>
      </c>
      <c r="D684" s="23" t="str">
        <f t="shared" si="32"/>
        <v>8-2012</v>
      </c>
      <c r="E684" s="25">
        <v>41138</v>
      </c>
      <c r="F684" s="31">
        <f>INDEX(GoldPrice!$B$2:$F$4016,MATCH(E684,GoldPrice!$B$2:$B$4016,0),5)</f>
        <v>-15368.739368740469</v>
      </c>
      <c r="G684" s="36">
        <f>INDEX(Daily!$B$2:$H$4016,MATCH(E684,Daily!$B$2:$B$4016,0),3)</f>
        <v>0.34000000000000341</v>
      </c>
      <c r="H684" s="36">
        <f>INDEX(Daily!$B$2:$H$4016,MATCH(E684,Daily!$B$2:$B$4016,0),5)</f>
        <v>10</v>
      </c>
      <c r="I684" s="36">
        <f>INDEX(Daily!$B$2:$H$4016,MATCH(E684,Daily!$B$2:$B$4016,0),7)</f>
        <v>2.6200000000000045</v>
      </c>
      <c r="J684" s="39">
        <f>INDEX(Monthly!$B$2:$K$187,MATCH(D684,Monthly!$B$2:$B$187,0),3)</f>
        <v>8.900000000000019E-3</v>
      </c>
      <c r="K684" s="39">
        <f>INDEX(Monthly!$B$2:$K$187,MATCH(D684,Monthly!$B$2:$B$187,0),5)</f>
        <v>11.527000000000044</v>
      </c>
      <c r="L684" s="39">
        <f>INDEX(Monthly!$B$2:$K$187,MATCH(D684,Monthly!$B$2:$B$187,0),7)</f>
        <v>0</v>
      </c>
      <c r="M684" s="39">
        <f>INDEX(Monthly!$B$2:$K$187,MATCH(D684,Monthly!$B$2:$B$187,0),9)</f>
        <v>9.7838861963527955E-3</v>
      </c>
      <c r="N684" s="42">
        <f>INDEX(Quaterly!$B$2:$E$63,MATCH(B684,Quaterly!$B$2:$B$63,0),4)</f>
        <v>-3.7099999999999991</v>
      </c>
    </row>
    <row r="685" spans="1:14" x14ac:dyDescent="0.3">
      <c r="A685" s="23">
        <v>684</v>
      </c>
      <c r="B685" s="23" t="str">
        <f t="shared" si="30"/>
        <v>Q3-2012</v>
      </c>
      <c r="C685" s="24" t="str">
        <f t="shared" si="31"/>
        <v>Q3</v>
      </c>
      <c r="D685" s="23" t="str">
        <f t="shared" si="32"/>
        <v>8-2012</v>
      </c>
      <c r="E685" s="25">
        <v>41141</v>
      </c>
      <c r="F685" s="31">
        <f>INDEX(GoldPrice!$B$2:$F$4016,MATCH(E685,GoldPrice!$B$2:$B$4016,0),5)</f>
        <v>24626.724626723677</v>
      </c>
      <c r="G685" s="36">
        <f>INDEX(Daily!$B$2:$H$4016,MATCH(E685,Daily!$B$2:$B$4016,0),3)</f>
        <v>3.0000000000001137E-2</v>
      </c>
      <c r="H685" s="36">
        <f>INDEX(Daily!$B$2:$H$4016,MATCH(E685,Daily!$B$2:$B$4016,0),5)</f>
        <v>-20</v>
      </c>
      <c r="I685" s="36">
        <f>INDEX(Daily!$B$2:$H$4016,MATCH(E685,Daily!$B$2:$B$4016,0),7)</f>
        <v>3.8299999999999841</v>
      </c>
      <c r="J685" s="39">
        <f>INDEX(Monthly!$B$2:$K$187,MATCH(D685,Monthly!$B$2:$B$187,0),3)</f>
        <v>8.900000000000019E-3</v>
      </c>
      <c r="K685" s="39">
        <f>INDEX(Monthly!$B$2:$K$187,MATCH(D685,Monthly!$B$2:$B$187,0),5)</f>
        <v>11.527000000000044</v>
      </c>
      <c r="L685" s="39">
        <f>INDEX(Monthly!$B$2:$K$187,MATCH(D685,Monthly!$B$2:$B$187,0),7)</f>
        <v>0</v>
      </c>
      <c r="M685" s="39">
        <f>INDEX(Monthly!$B$2:$K$187,MATCH(D685,Monthly!$B$2:$B$187,0),9)</f>
        <v>9.7838861963527955E-3</v>
      </c>
      <c r="N685" s="42">
        <f>INDEX(Quaterly!$B$2:$E$63,MATCH(B685,Quaterly!$B$2:$B$63,0),4)</f>
        <v>-3.7099999999999991</v>
      </c>
    </row>
    <row r="686" spans="1:14" x14ac:dyDescent="0.3">
      <c r="A686" s="23">
        <v>685</v>
      </c>
      <c r="B686" s="23" t="str">
        <f t="shared" si="30"/>
        <v>Q3-2012</v>
      </c>
      <c r="C686" s="24" t="str">
        <f t="shared" si="31"/>
        <v>Q3</v>
      </c>
      <c r="D686" s="23" t="str">
        <f t="shared" si="32"/>
        <v>8-2012</v>
      </c>
      <c r="E686" s="25">
        <v>41142</v>
      </c>
      <c r="F686" s="31">
        <f>INDEX(GoldPrice!$B$2:$F$4016,MATCH(E686,GoldPrice!$B$2:$B$4016,0),5)</f>
        <v>75951.615951616317</v>
      </c>
      <c r="G686" s="36">
        <f>INDEX(Daily!$B$2:$H$4016,MATCH(E686,Daily!$B$2:$B$4016,0),3)</f>
        <v>0.51999999999999602</v>
      </c>
      <c r="H686" s="36">
        <f>INDEX(Daily!$B$2:$H$4016,MATCH(E686,Daily!$B$2:$B$4016,0),5)</f>
        <v>10</v>
      </c>
      <c r="I686" s="36">
        <f>INDEX(Daily!$B$2:$H$4016,MATCH(E686,Daily!$B$2:$B$4016,0),7)</f>
        <v>-20.439999999999998</v>
      </c>
      <c r="J686" s="39">
        <f>INDEX(Monthly!$B$2:$K$187,MATCH(D686,Monthly!$B$2:$B$187,0),3)</f>
        <v>8.900000000000019E-3</v>
      </c>
      <c r="K686" s="39">
        <f>INDEX(Monthly!$B$2:$K$187,MATCH(D686,Monthly!$B$2:$B$187,0),5)</f>
        <v>11.527000000000044</v>
      </c>
      <c r="L686" s="39">
        <f>INDEX(Monthly!$B$2:$K$187,MATCH(D686,Monthly!$B$2:$B$187,0),7)</f>
        <v>0</v>
      </c>
      <c r="M686" s="39">
        <f>INDEX(Monthly!$B$2:$K$187,MATCH(D686,Monthly!$B$2:$B$187,0),9)</f>
        <v>9.7838861963527955E-3</v>
      </c>
      <c r="N686" s="42">
        <f>INDEX(Quaterly!$B$2:$E$63,MATCH(B686,Quaterly!$B$2:$B$63,0),4)</f>
        <v>-3.7099999999999991</v>
      </c>
    </row>
    <row r="687" spans="1:14" x14ac:dyDescent="0.3">
      <c r="A687" s="23">
        <v>686</v>
      </c>
      <c r="B687" s="23" t="str">
        <f t="shared" si="30"/>
        <v>Q3-2012</v>
      </c>
      <c r="C687" s="24" t="str">
        <f t="shared" si="31"/>
        <v>Q3</v>
      </c>
      <c r="D687" s="23" t="str">
        <f t="shared" si="32"/>
        <v>8-2012</v>
      </c>
      <c r="E687" s="25">
        <v>41143</v>
      </c>
      <c r="F687" s="31">
        <f>INDEX(GoldPrice!$B$2:$F$4016,MATCH(E687,GoldPrice!$B$2:$B$4016,0),5)</f>
        <v>771747.49574749544</v>
      </c>
      <c r="G687" s="36">
        <f>INDEX(Daily!$B$2:$H$4016,MATCH(E687,Daily!$B$2:$B$4016,0),3)</f>
        <v>0.34000000000000341</v>
      </c>
      <c r="H687" s="36">
        <f>INDEX(Daily!$B$2:$H$4016,MATCH(E687,Daily!$B$2:$B$4016,0),5)</f>
        <v>-10</v>
      </c>
      <c r="I687" s="36">
        <f>INDEX(Daily!$B$2:$H$4016,MATCH(E687,Daily!$B$2:$B$4016,0),7)</f>
        <v>-6.6099999999999568</v>
      </c>
      <c r="J687" s="39">
        <f>INDEX(Monthly!$B$2:$K$187,MATCH(D687,Monthly!$B$2:$B$187,0),3)</f>
        <v>8.900000000000019E-3</v>
      </c>
      <c r="K687" s="39">
        <f>INDEX(Monthly!$B$2:$K$187,MATCH(D687,Monthly!$B$2:$B$187,0),5)</f>
        <v>11.527000000000044</v>
      </c>
      <c r="L687" s="39">
        <f>INDEX(Monthly!$B$2:$K$187,MATCH(D687,Monthly!$B$2:$B$187,0),7)</f>
        <v>0</v>
      </c>
      <c r="M687" s="39">
        <f>INDEX(Monthly!$B$2:$K$187,MATCH(D687,Monthly!$B$2:$B$187,0),9)</f>
        <v>9.7838861963527955E-3</v>
      </c>
      <c r="N687" s="42">
        <f>INDEX(Quaterly!$B$2:$E$63,MATCH(B687,Quaterly!$B$2:$B$63,0),4)</f>
        <v>-3.7099999999999991</v>
      </c>
    </row>
    <row r="688" spans="1:14" x14ac:dyDescent="0.3">
      <c r="A688" s="23">
        <v>687</v>
      </c>
      <c r="B688" s="23" t="str">
        <f t="shared" si="30"/>
        <v>Q3-2012</v>
      </c>
      <c r="C688" s="24" t="str">
        <f t="shared" si="31"/>
        <v>Q3</v>
      </c>
      <c r="D688" s="23" t="str">
        <f t="shared" si="32"/>
        <v>8-2012</v>
      </c>
      <c r="E688" s="25">
        <v>41144</v>
      </c>
      <c r="F688" s="31">
        <f>INDEX(GoldPrice!$B$2:$F$4016,MATCH(E688,GoldPrice!$B$2:$B$4016,0),5)</f>
        <v>192685.31468531489</v>
      </c>
      <c r="G688" s="36">
        <f>INDEX(Daily!$B$2:$H$4016,MATCH(E688,Daily!$B$2:$B$4016,0),3)</f>
        <v>-1.019999999999996</v>
      </c>
      <c r="H688" s="36">
        <f>INDEX(Daily!$B$2:$H$4016,MATCH(E688,Daily!$B$2:$B$4016,0),5)</f>
        <v>40</v>
      </c>
      <c r="I688" s="36">
        <f>INDEX(Daily!$B$2:$H$4016,MATCH(E688,Daily!$B$2:$B$4016,0),7)</f>
        <v>-17.410000000000025</v>
      </c>
      <c r="J688" s="39">
        <f>INDEX(Monthly!$B$2:$K$187,MATCH(D688,Monthly!$B$2:$B$187,0),3)</f>
        <v>8.900000000000019E-3</v>
      </c>
      <c r="K688" s="39">
        <f>INDEX(Monthly!$B$2:$K$187,MATCH(D688,Monthly!$B$2:$B$187,0),5)</f>
        <v>11.527000000000044</v>
      </c>
      <c r="L688" s="39">
        <f>INDEX(Monthly!$B$2:$K$187,MATCH(D688,Monthly!$B$2:$B$187,0),7)</f>
        <v>0</v>
      </c>
      <c r="M688" s="39">
        <f>INDEX(Monthly!$B$2:$K$187,MATCH(D688,Monthly!$B$2:$B$187,0),9)</f>
        <v>9.7838861963527955E-3</v>
      </c>
      <c r="N688" s="42">
        <f>INDEX(Quaterly!$B$2:$E$63,MATCH(B688,Quaterly!$B$2:$B$63,0),4)</f>
        <v>-3.7099999999999991</v>
      </c>
    </row>
    <row r="689" spans="1:14" x14ac:dyDescent="0.3">
      <c r="A689" s="23">
        <v>688</v>
      </c>
      <c r="B689" s="23" t="str">
        <f t="shared" si="30"/>
        <v>Q3-2012</v>
      </c>
      <c r="C689" s="24" t="str">
        <f t="shared" si="31"/>
        <v>Q3</v>
      </c>
      <c r="D689" s="23" t="str">
        <f t="shared" si="32"/>
        <v>8-2012</v>
      </c>
      <c r="E689" s="25">
        <v>41145</v>
      </c>
      <c r="F689" s="31">
        <f>INDEX(GoldPrice!$B$2:$F$4016,MATCH(E689,GoldPrice!$B$2:$B$4016,0),5)</f>
        <v>34717.066717065871</v>
      </c>
      <c r="G689" s="36">
        <f>INDEX(Daily!$B$2:$H$4016,MATCH(E689,Daily!$B$2:$B$4016,0),3)</f>
        <v>-9.0000000000003411E-2</v>
      </c>
      <c r="H689" s="36">
        <f>INDEX(Daily!$B$2:$H$4016,MATCH(E689,Daily!$B$2:$B$4016,0),5)</f>
        <v>-30</v>
      </c>
      <c r="I689" s="36">
        <f>INDEX(Daily!$B$2:$H$4016,MATCH(E689,Daily!$B$2:$B$4016,0),7)</f>
        <v>6.9000000000000341</v>
      </c>
      <c r="J689" s="39">
        <f>INDEX(Monthly!$B$2:$K$187,MATCH(D689,Monthly!$B$2:$B$187,0),3)</f>
        <v>8.900000000000019E-3</v>
      </c>
      <c r="K689" s="39">
        <f>INDEX(Monthly!$B$2:$K$187,MATCH(D689,Monthly!$B$2:$B$187,0),5)</f>
        <v>11.527000000000044</v>
      </c>
      <c r="L689" s="39">
        <f>INDEX(Monthly!$B$2:$K$187,MATCH(D689,Monthly!$B$2:$B$187,0),7)</f>
        <v>0</v>
      </c>
      <c r="M689" s="39">
        <f>INDEX(Monthly!$B$2:$K$187,MATCH(D689,Monthly!$B$2:$B$187,0),9)</f>
        <v>9.7838861963527955E-3</v>
      </c>
      <c r="N689" s="42">
        <f>INDEX(Quaterly!$B$2:$E$63,MATCH(B689,Quaterly!$B$2:$B$63,0),4)</f>
        <v>-3.7099999999999991</v>
      </c>
    </row>
    <row r="690" spans="1:14" x14ac:dyDescent="0.3">
      <c r="A690" s="23">
        <v>689</v>
      </c>
      <c r="B690" s="23" t="str">
        <f t="shared" si="30"/>
        <v>Q3-2012</v>
      </c>
      <c r="C690" s="24" t="str">
        <f t="shared" si="31"/>
        <v>Q3</v>
      </c>
      <c r="D690" s="23" t="str">
        <f t="shared" si="32"/>
        <v>8-2012</v>
      </c>
      <c r="E690" s="25">
        <v>41148</v>
      </c>
      <c r="F690" s="31">
        <f>INDEX(GoldPrice!$B$2:$F$4016,MATCH(E690,GoldPrice!$B$2:$B$4016,0),5)</f>
        <v>-53586.845586843789</v>
      </c>
      <c r="G690" s="36">
        <f>INDEX(Daily!$B$2:$H$4016,MATCH(E690,Daily!$B$2:$B$4016,0),3)</f>
        <v>-0.23999999999999488</v>
      </c>
      <c r="H690" s="36">
        <f>INDEX(Daily!$B$2:$H$4016,MATCH(E690,Daily!$B$2:$B$4016,0),5)</f>
        <v>10</v>
      </c>
      <c r="I690" s="36">
        <f>INDEX(Daily!$B$2:$H$4016,MATCH(E690,Daily!$B$2:$B$4016,0),7)</f>
        <v>-13.53000000000003</v>
      </c>
      <c r="J690" s="39">
        <f>INDEX(Monthly!$B$2:$K$187,MATCH(D690,Monthly!$B$2:$B$187,0),3)</f>
        <v>8.900000000000019E-3</v>
      </c>
      <c r="K690" s="39">
        <f>INDEX(Monthly!$B$2:$K$187,MATCH(D690,Monthly!$B$2:$B$187,0),5)</f>
        <v>11.527000000000044</v>
      </c>
      <c r="L690" s="39">
        <f>INDEX(Monthly!$B$2:$K$187,MATCH(D690,Monthly!$B$2:$B$187,0),7)</f>
        <v>0</v>
      </c>
      <c r="M690" s="39">
        <f>INDEX(Monthly!$B$2:$K$187,MATCH(D690,Monthly!$B$2:$B$187,0),9)</f>
        <v>9.7838861963527955E-3</v>
      </c>
      <c r="N690" s="42">
        <f>INDEX(Quaterly!$B$2:$E$63,MATCH(B690,Quaterly!$B$2:$B$63,0),4)</f>
        <v>-3.7099999999999991</v>
      </c>
    </row>
    <row r="691" spans="1:14" x14ac:dyDescent="0.3">
      <c r="A691" s="23">
        <v>690</v>
      </c>
      <c r="B691" s="23" t="str">
        <f t="shared" si="30"/>
        <v>Q3-2012</v>
      </c>
      <c r="C691" s="24" t="str">
        <f t="shared" si="31"/>
        <v>Q3</v>
      </c>
      <c r="D691" s="23" t="str">
        <f t="shared" si="32"/>
        <v>8-2012</v>
      </c>
      <c r="E691" s="25">
        <v>41149</v>
      </c>
      <c r="F691" s="31">
        <f>INDEX(GoldPrice!$B$2:$F$4016,MATCH(E691,GoldPrice!$B$2:$B$4016,0),5)</f>
        <v>80356.076356075704</v>
      </c>
      <c r="G691" s="36">
        <f>INDEX(Daily!$B$2:$H$4016,MATCH(E691,Daily!$B$2:$B$4016,0),3)</f>
        <v>0.75999999999999091</v>
      </c>
      <c r="H691" s="36">
        <f>INDEX(Daily!$B$2:$H$4016,MATCH(E691,Daily!$B$2:$B$4016,0),5)</f>
        <v>10</v>
      </c>
      <c r="I691" s="36">
        <f>INDEX(Daily!$B$2:$H$4016,MATCH(E691,Daily!$B$2:$B$4016,0),7)</f>
        <v>-0.41000000000002501</v>
      </c>
      <c r="J691" s="39">
        <f>INDEX(Monthly!$B$2:$K$187,MATCH(D691,Monthly!$B$2:$B$187,0),3)</f>
        <v>8.900000000000019E-3</v>
      </c>
      <c r="K691" s="39">
        <f>INDEX(Monthly!$B$2:$K$187,MATCH(D691,Monthly!$B$2:$B$187,0),5)</f>
        <v>11.527000000000044</v>
      </c>
      <c r="L691" s="39">
        <f>INDEX(Monthly!$B$2:$K$187,MATCH(D691,Monthly!$B$2:$B$187,0),7)</f>
        <v>0</v>
      </c>
      <c r="M691" s="39">
        <f>INDEX(Monthly!$B$2:$K$187,MATCH(D691,Monthly!$B$2:$B$187,0),9)</f>
        <v>9.7838861963527955E-3</v>
      </c>
      <c r="N691" s="42">
        <f>INDEX(Quaterly!$B$2:$E$63,MATCH(B691,Quaterly!$B$2:$B$63,0),4)</f>
        <v>-3.7099999999999991</v>
      </c>
    </row>
    <row r="692" spans="1:14" x14ac:dyDescent="0.3">
      <c r="A692" s="23">
        <v>691</v>
      </c>
      <c r="B692" s="23" t="str">
        <f t="shared" si="30"/>
        <v>Q3-2012</v>
      </c>
      <c r="C692" s="24" t="str">
        <f t="shared" si="31"/>
        <v>Q3</v>
      </c>
      <c r="D692" s="23" t="str">
        <f t="shared" si="32"/>
        <v>8-2012</v>
      </c>
      <c r="E692" s="25">
        <v>41150</v>
      </c>
      <c r="F692" s="31">
        <f>INDEX(GoldPrice!$B$2:$F$4016,MATCH(E692,GoldPrice!$B$2:$B$4016,0),5)</f>
        <v>238157.62615762651</v>
      </c>
      <c r="G692" s="36">
        <f>INDEX(Daily!$B$2:$H$4016,MATCH(E692,Daily!$B$2:$B$4016,0),3)</f>
        <v>-0.79999999999999716</v>
      </c>
      <c r="H692" s="36">
        <f>INDEX(Daily!$B$2:$H$4016,MATCH(E692,Daily!$B$2:$B$4016,0),5)</f>
        <v>-10</v>
      </c>
      <c r="I692" s="36">
        <f>INDEX(Daily!$B$2:$H$4016,MATCH(E692,Daily!$B$2:$B$4016,0),7)</f>
        <v>7.2800000000000296</v>
      </c>
      <c r="J692" s="39">
        <f>INDEX(Monthly!$B$2:$K$187,MATCH(D692,Monthly!$B$2:$B$187,0),3)</f>
        <v>8.900000000000019E-3</v>
      </c>
      <c r="K692" s="39">
        <f>INDEX(Monthly!$B$2:$K$187,MATCH(D692,Monthly!$B$2:$B$187,0),5)</f>
        <v>11.527000000000044</v>
      </c>
      <c r="L692" s="39">
        <f>INDEX(Monthly!$B$2:$K$187,MATCH(D692,Monthly!$B$2:$B$187,0),7)</f>
        <v>0</v>
      </c>
      <c r="M692" s="39">
        <f>INDEX(Monthly!$B$2:$K$187,MATCH(D692,Monthly!$B$2:$B$187,0),9)</f>
        <v>9.7838861963527955E-3</v>
      </c>
      <c r="N692" s="42">
        <f>INDEX(Quaterly!$B$2:$E$63,MATCH(B692,Quaterly!$B$2:$B$63,0),4)</f>
        <v>-3.7099999999999991</v>
      </c>
    </row>
    <row r="693" spans="1:14" x14ac:dyDescent="0.3">
      <c r="A693" s="23">
        <v>692</v>
      </c>
      <c r="B693" s="23" t="str">
        <f t="shared" si="30"/>
        <v>Q3-2012</v>
      </c>
      <c r="C693" s="24" t="str">
        <f t="shared" si="31"/>
        <v>Q3</v>
      </c>
      <c r="D693" s="23" t="str">
        <f t="shared" si="32"/>
        <v>8-2012</v>
      </c>
      <c r="E693" s="25">
        <v>41151</v>
      </c>
      <c r="F693" s="31">
        <f>INDEX(GoldPrice!$B$2:$F$4016,MATCH(E693,GoldPrice!$B$2:$B$4016,0),5)</f>
        <v>29256.851256851107</v>
      </c>
      <c r="G693" s="36">
        <f>INDEX(Daily!$B$2:$H$4016,MATCH(E693,Daily!$B$2:$B$4016,0),3)</f>
        <v>-0.89000000000000057</v>
      </c>
      <c r="H693" s="36">
        <f>INDEX(Daily!$B$2:$H$4016,MATCH(E693,Daily!$B$2:$B$4016,0),5)</f>
        <v>0</v>
      </c>
      <c r="I693" s="36">
        <f>INDEX(Daily!$B$2:$H$4016,MATCH(E693,Daily!$B$2:$B$4016,0),7)</f>
        <v>4.1899999999999977</v>
      </c>
      <c r="J693" s="39">
        <f>INDEX(Monthly!$B$2:$K$187,MATCH(D693,Monthly!$B$2:$B$187,0),3)</f>
        <v>8.900000000000019E-3</v>
      </c>
      <c r="K693" s="39">
        <f>INDEX(Monthly!$B$2:$K$187,MATCH(D693,Monthly!$B$2:$B$187,0),5)</f>
        <v>11.527000000000044</v>
      </c>
      <c r="L693" s="39">
        <f>INDEX(Monthly!$B$2:$K$187,MATCH(D693,Monthly!$B$2:$B$187,0),7)</f>
        <v>0</v>
      </c>
      <c r="M693" s="39">
        <f>INDEX(Monthly!$B$2:$K$187,MATCH(D693,Monthly!$B$2:$B$187,0),9)</f>
        <v>9.7838861963527955E-3</v>
      </c>
      <c r="N693" s="42">
        <f>INDEX(Quaterly!$B$2:$E$63,MATCH(B693,Quaterly!$B$2:$B$63,0),4)</f>
        <v>-3.7099999999999991</v>
      </c>
    </row>
    <row r="694" spans="1:14" x14ac:dyDescent="0.3">
      <c r="A694" s="23">
        <v>693</v>
      </c>
      <c r="B694" s="23" t="str">
        <f t="shared" si="30"/>
        <v>Q3-2012</v>
      </c>
      <c r="C694" s="24" t="str">
        <f t="shared" si="31"/>
        <v>Q3</v>
      </c>
      <c r="D694" s="23" t="str">
        <f t="shared" si="32"/>
        <v>8-2012</v>
      </c>
      <c r="E694" s="25">
        <v>41152</v>
      </c>
      <c r="F694" s="31">
        <f>INDEX(GoldPrice!$B$2:$F$4016,MATCH(E694,GoldPrice!$B$2:$B$4016,0),5)</f>
        <v>-426304.29030429199</v>
      </c>
      <c r="G694" s="36">
        <f>INDEX(Daily!$B$2:$H$4016,MATCH(E694,Daily!$B$2:$B$4016,0),3)</f>
        <v>1.8599999999999994</v>
      </c>
      <c r="H694" s="36">
        <f>INDEX(Daily!$B$2:$H$4016,MATCH(E694,Daily!$B$2:$B$4016,0),5)</f>
        <v>-50</v>
      </c>
      <c r="I694" s="36">
        <f>INDEX(Daily!$B$2:$H$4016,MATCH(E694,Daily!$B$2:$B$4016,0),7)</f>
        <v>-1.2300000000000182</v>
      </c>
      <c r="J694" s="39">
        <f>INDEX(Monthly!$B$2:$K$187,MATCH(D694,Monthly!$B$2:$B$187,0),3)</f>
        <v>8.900000000000019E-3</v>
      </c>
      <c r="K694" s="39">
        <f>INDEX(Monthly!$B$2:$K$187,MATCH(D694,Monthly!$B$2:$B$187,0),5)</f>
        <v>11.527000000000044</v>
      </c>
      <c r="L694" s="39">
        <f>INDEX(Monthly!$B$2:$K$187,MATCH(D694,Monthly!$B$2:$B$187,0),7)</f>
        <v>0</v>
      </c>
      <c r="M694" s="39">
        <f>INDEX(Monthly!$B$2:$K$187,MATCH(D694,Monthly!$B$2:$B$187,0),9)</f>
        <v>9.7838861963527955E-3</v>
      </c>
      <c r="N694" s="42">
        <f>INDEX(Quaterly!$B$2:$E$63,MATCH(B694,Quaterly!$B$2:$B$63,0),4)</f>
        <v>-3.7099999999999991</v>
      </c>
    </row>
    <row r="695" spans="1:14" x14ac:dyDescent="0.3">
      <c r="A695" s="23">
        <v>694</v>
      </c>
      <c r="B695" s="23" t="str">
        <f t="shared" si="30"/>
        <v>Q3-2012</v>
      </c>
      <c r="C695" s="24" t="str">
        <f t="shared" si="31"/>
        <v>Q3</v>
      </c>
      <c r="D695" s="23" t="str">
        <f t="shared" si="32"/>
        <v>9-2012</v>
      </c>
      <c r="E695" s="25">
        <v>41156</v>
      </c>
      <c r="F695" s="31">
        <f>INDEX(GoldPrice!$B$2:$F$4016,MATCH(E695,GoldPrice!$B$2:$B$4016,0),5)</f>
        <v>-188045.73804573715</v>
      </c>
      <c r="G695" s="36">
        <f>INDEX(Daily!$B$2:$H$4016,MATCH(E695,Daily!$B$2:$B$4016,0),3)</f>
        <v>-1.1299999999999955</v>
      </c>
      <c r="H695" s="36">
        <f>INDEX(Daily!$B$2:$H$4016,MATCH(E695,Daily!$B$2:$B$4016,0),5)</f>
        <v>45</v>
      </c>
      <c r="I695" s="36">
        <f>INDEX(Daily!$B$2:$H$4016,MATCH(E695,Daily!$B$2:$B$4016,0),7)</f>
        <v>6.0600000000000023</v>
      </c>
      <c r="J695" s="39">
        <f>INDEX(Monthly!$B$2:$K$187,MATCH(D695,Monthly!$B$2:$B$187,0),3)</f>
        <v>3.1099999999999961E-2</v>
      </c>
      <c r="K695" s="39">
        <f>INDEX(Monthly!$B$2:$K$187,MATCH(D695,Monthly!$B$2:$B$187,0),5)</f>
        <v>32.271999999999935</v>
      </c>
      <c r="L695" s="39">
        <f>INDEX(Monthly!$B$2:$K$187,MATCH(D695,Monthly!$B$2:$B$187,0),7)</f>
        <v>3.3000000000000113E-3</v>
      </c>
      <c r="M695" s="39">
        <f>INDEX(Monthly!$B$2:$K$187,MATCH(D695,Monthly!$B$2:$B$187,0),9)</f>
        <v>1.0980376166377823E-2</v>
      </c>
      <c r="N695" s="42">
        <f>INDEX(Quaterly!$B$2:$E$63,MATCH(B695,Quaterly!$B$2:$B$63,0),4)</f>
        <v>-3.7099999999999991</v>
      </c>
    </row>
    <row r="696" spans="1:14" x14ac:dyDescent="0.3">
      <c r="A696" s="23">
        <v>695</v>
      </c>
      <c r="B696" s="23" t="str">
        <f t="shared" si="30"/>
        <v>Q3-2012</v>
      </c>
      <c r="C696" s="24" t="str">
        <f t="shared" si="31"/>
        <v>Q3</v>
      </c>
      <c r="D696" s="23" t="str">
        <f t="shared" si="32"/>
        <v>9-2012</v>
      </c>
      <c r="E696" s="25">
        <v>41157</v>
      </c>
      <c r="F696" s="31">
        <f>INDEX(GoldPrice!$B$2:$F$4016,MATCH(E696,GoldPrice!$B$2:$B$4016,0),5)</f>
        <v>773077.67907768115</v>
      </c>
      <c r="G696" s="36">
        <f>INDEX(Daily!$B$2:$H$4016,MATCH(E696,Daily!$B$2:$B$4016,0),3)</f>
        <v>3.0000000000001137E-2</v>
      </c>
      <c r="H696" s="36">
        <f>INDEX(Daily!$B$2:$H$4016,MATCH(E696,Daily!$B$2:$B$4016,0),5)</f>
        <v>0</v>
      </c>
      <c r="I696" s="36">
        <f>INDEX(Daily!$B$2:$H$4016,MATCH(E696,Daily!$B$2:$B$4016,0),7)</f>
        <v>-3.1599999999999682</v>
      </c>
      <c r="J696" s="39">
        <f>INDEX(Monthly!$B$2:$K$187,MATCH(D696,Monthly!$B$2:$B$187,0),3)</f>
        <v>3.1099999999999961E-2</v>
      </c>
      <c r="K696" s="39">
        <f>INDEX(Monthly!$B$2:$K$187,MATCH(D696,Monthly!$B$2:$B$187,0),5)</f>
        <v>32.271999999999935</v>
      </c>
      <c r="L696" s="39">
        <f>INDEX(Monthly!$B$2:$K$187,MATCH(D696,Monthly!$B$2:$B$187,0),7)</f>
        <v>3.3000000000000113E-3</v>
      </c>
      <c r="M696" s="39">
        <f>INDEX(Monthly!$B$2:$K$187,MATCH(D696,Monthly!$B$2:$B$187,0),9)</f>
        <v>1.0980376166377823E-2</v>
      </c>
      <c r="N696" s="42">
        <f>INDEX(Quaterly!$B$2:$E$63,MATCH(B696,Quaterly!$B$2:$B$63,0),4)</f>
        <v>-3.7099999999999991</v>
      </c>
    </row>
    <row r="697" spans="1:14" x14ac:dyDescent="0.3">
      <c r="A697" s="23">
        <v>696</v>
      </c>
      <c r="B697" s="23" t="str">
        <f t="shared" si="30"/>
        <v>Q3-2012</v>
      </c>
      <c r="C697" s="24" t="str">
        <f t="shared" si="31"/>
        <v>Q3</v>
      </c>
      <c r="D697" s="23" t="str">
        <f t="shared" si="32"/>
        <v>9-2012</v>
      </c>
      <c r="E697" s="25">
        <v>41158</v>
      </c>
      <c r="F697" s="31">
        <f>INDEX(GoldPrice!$B$2:$F$4016,MATCH(E697,GoldPrice!$B$2:$B$4016,0),5)</f>
        <v>730570.780570779</v>
      </c>
      <c r="G697" s="36">
        <f>INDEX(Daily!$B$2:$H$4016,MATCH(E697,Daily!$B$2:$B$4016,0),3)</f>
        <v>0.20999999999999375</v>
      </c>
      <c r="H697" s="36">
        <f>INDEX(Daily!$B$2:$H$4016,MATCH(E697,Daily!$B$2:$B$4016,0),5)</f>
        <v>-5</v>
      </c>
      <c r="I697" s="36">
        <f>INDEX(Daily!$B$2:$H$4016,MATCH(E697,Daily!$B$2:$B$4016,0),7)</f>
        <v>-5.5099999999999909</v>
      </c>
      <c r="J697" s="39">
        <f>INDEX(Monthly!$B$2:$K$187,MATCH(D697,Monthly!$B$2:$B$187,0),3)</f>
        <v>3.1099999999999961E-2</v>
      </c>
      <c r="K697" s="39">
        <f>INDEX(Monthly!$B$2:$K$187,MATCH(D697,Monthly!$B$2:$B$187,0),5)</f>
        <v>32.271999999999935</v>
      </c>
      <c r="L697" s="39">
        <f>INDEX(Monthly!$B$2:$K$187,MATCH(D697,Monthly!$B$2:$B$187,0),7)</f>
        <v>3.3000000000000113E-3</v>
      </c>
      <c r="M697" s="39">
        <f>INDEX(Monthly!$B$2:$K$187,MATCH(D697,Monthly!$B$2:$B$187,0),9)</f>
        <v>1.0980376166377823E-2</v>
      </c>
      <c r="N697" s="42">
        <f>INDEX(Quaterly!$B$2:$E$63,MATCH(B697,Quaterly!$B$2:$B$63,0),4)</f>
        <v>-3.7099999999999991</v>
      </c>
    </row>
    <row r="698" spans="1:14" x14ac:dyDescent="0.3">
      <c r="A698" s="23">
        <v>697</v>
      </c>
      <c r="B698" s="23" t="str">
        <f t="shared" si="30"/>
        <v>Q3-2012</v>
      </c>
      <c r="C698" s="24" t="str">
        <f t="shared" si="31"/>
        <v>Q3</v>
      </c>
      <c r="D698" s="23" t="str">
        <f t="shared" si="32"/>
        <v>9-2012</v>
      </c>
      <c r="E698" s="25">
        <v>41159</v>
      </c>
      <c r="F698" s="31">
        <f>INDEX(GoldPrice!$B$2:$F$4016,MATCH(E698,GoldPrice!$B$2:$B$4016,0),5)</f>
        <v>-1099587.601587601</v>
      </c>
      <c r="G698" s="36">
        <f>INDEX(Daily!$B$2:$H$4016,MATCH(E698,Daily!$B$2:$B$4016,0),3)</f>
        <v>0.82999999999999829</v>
      </c>
      <c r="H698" s="36">
        <f>INDEX(Daily!$B$2:$H$4016,MATCH(E698,Daily!$B$2:$B$4016,0),5)</f>
        <v>0</v>
      </c>
      <c r="I698" s="36">
        <f>INDEX(Daily!$B$2:$H$4016,MATCH(E698,Daily!$B$2:$B$4016,0),7)</f>
        <v>4.0999999999999659</v>
      </c>
      <c r="J698" s="39">
        <f>INDEX(Monthly!$B$2:$K$187,MATCH(D698,Monthly!$B$2:$B$187,0),3)</f>
        <v>3.1099999999999961E-2</v>
      </c>
      <c r="K698" s="39">
        <f>INDEX(Monthly!$B$2:$K$187,MATCH(D698,Monthly!$B$2:$B$187,0),5)</f>
        <v>32.271999999999935</v>
      </c>
      <c r="L698" s="39">
        <f>INDEX(Monthly!$B$2:$K$187,MATCH(D698,Monthly!$B$2:$B$187,0),7)</f>
        <v>3.3000000000000113E-3</v>
      </c>
      <c r="M698" s="39">
        <f>INDEX(Monthly!$B$2:$K$187,MATCH(D698,Monthly!$B$2:$B$187,0),9)</f>
        <v>1.0980376166377823E-2</v>
      </c>
      <c r="N698" s="42">
        <f>INDEX(Quaterly!$B$2:$E$63,MATCH(B698,Quaterly!$B$2:$B$63,0),4)</f>
        <v>-3.7099999999999991</v>
      </c>
    </row>
    <row r="699" spans="1:14" x14ac:dyDescent="0.3">
      <c r="A699" s="23">
        <v>698</v>
      </c>
      <c r="B699" s="23" t="str">
        <f t="shared" si="30"/>
        <v>Q3-2012</v>
      </c>
      <c r="C699" s="24" t="str">
        <f t="shared" si="31"/>
        <v>Q3</v>
      </c>
      <c r="D699" s="23" t="str">
        <f t="shared" si="32"/>
        <v>9-2012</v>
      </c>
      <c r="E699" s="25">
        <v>41162</v>
      </c>
      <c r="F699" s="31">
        <f>INDEX(GoldPrice!$B$2:$F$4016,MATCH(E699,GoldPrice!$B$2:$B$4016,0),5)</f>
        <v>745508.97750897706</v>
      </c>
      <c r="G699" s="36">
        <f>INDEX(Daily!$B$2:$H$4016,MATCH(E699,Daily!$B$2:$B$4016,0),3)</f>
        <v>0.10999999999999943</v>
      </c>
      <c r="H699" s="36">
        <f>INDEX(Daily!$B$2:$H$4016,MATCH(E699,Daily!$B$2:$B$4016,0),5)</f>
        <v>10</v>
      </c>
      <c r="I699" s="36">
        <f>INDEX(Daily!$B$2:$H$4016,MATCH(E699,Daily!$B$2:$B$4016,0),7)</f>
        <v>-8.6299999999999955</v>
      </c>
      <c r="J699" s="39">
        <f>INDEX(Monthly!$B$2:$K$187,MATCH(D699,Monthly!$B$2:$B$187,0),3)</f>
        <v>3.1099999999999961E-2</v>
      </c>
      <c r="K699" s="39">
        <f>INDEX(Monthly!$B$2:$K$187,MATCH(D699,Monthly!$B$2:$B$187,0),5)</f>
        <v>32.271999999999935</v>
      </c>
      <c r="L699" s="39">
        <f>INDEX(Monthly!$B$2:$K$187,MATCH(D699,Monthly!$B$2:$B$187,0),7)</f>
        <v>3.3000000000000113E-3</v>
      </c>
      <c r="M699" s="39">
        <f>INDEX(Monthly!$B$2:$K$187,MATCH(D699,Monthly!$B$2:$B$187,0),9)</f>
        <v>1.0980376166377823E-2</v>
      </c>
      <c r="N699" s="42">
        <f>INDEX(Quaterly!$B$2:$E$63,MATCH(B699,Quaterly!$B$2:$B$63,0),4)</f>
        <v>-3.7099999999999991</v>
      </c>
    </row>
    <row r="700" spans="1:14" x14ac:dyDescent="0.3">
      <c r="A700" s="23">
        <v>699</v>
      </c>
      <c r="B700" s="23" t="str">
        <f t="shared" si="30"/>
        <v>Q3-2012</v>
      </c>
      <c r="C700" s="24" t="str">
        <f t="shared" si="31"/>
        <v>Q3</v>
      </c>
      <c r="D700" s="23" t="str">
        <f t="shared" si="32"/>
        <v>9-2012</v>
      </c>
      <c r="E700" s="25">
        <v>41163</v>
      </c>
      <c r="F700" s="31">
        <f>INDEX(GoldPrice!$B$2:$F$4016,MATCH(E700,GoldPrice!$B$2:$B$4016,0),5)</f>
        <v>-35748.25174825266</v>
      </c>
      <c r="G700" s="36">
        <f>INDEX(Daily!$B$2:$H$4016,MATCH(E700,Daily!$B$2:$B$4016,0),3)</f>
        <v>0.51000000000000512</v>
      </c>
      <c r="H700" s="36">
        <f>INDEX(Daily!$B$2:$H$4016,MATCH(E700,Daily!$B$2:$B$4016,0),5)</f>
        <v>-10</v>
      </c>
      <c r="I700" s="36">
        <f>INDEX(Daily!$B$2:$H$4016,MATCH(E700,Daily!$B$2:$B$4016,0),7)</f>
        <v>-2.2599999999999909</v>
      </c>
      <c r="J700" s="39">
        <f>INDEX(Monthly!$B$2:$K$187,MATCH(D700,Monthly!$B$2:$B$187,0),3)</f>
        <v>3.1099999999999961E-2</v>
      </c>
      <c r="K700" s="39">
        <f>INDEX(Monthly!$B$2:$K$187,MATCH(D700,Monthly!$B$2:$B$187,0),5)</f>
        <v>32.271999999999935</v>
      </c>
      <c r="L700" s="39">
        <f>INDEX(Monthly!$B$2:$K$187,MATCH(D700,Monthly!$B$2:$B$187,0),7)</f>
        <v>3.3000000000000113E-3</v>
      </c>
      <c r="M700" s="39">
        <f>INDEX(Monthly!$B$2:$K$187,MATCH(D700,Monthly!$B$2:$B$187,0),9)</f>
        <v>1.0980376166377823E-2</v>
      </c>
      <c r="N700" s="42">
        <f>INDEX(Quaterly!$B$2:$E$63,MATCH(B700,Quaterly!$B$2:$B$63,0),4)</f>
        <v>-3.7099999999999991</v>
      </c>
    </row>
    <row r="701" spans="1:14" x14ac:dyDescent="0.3">
      <c r="A701" s="23">
        <v>700</v>
      </c>
      <c r="B701" s="23" t="str">
        <f t="shared" si="30"/>
        <v>Q3-2012</v>
      </c>
      <c r="C701" s="24" t="str">
        <f t="shared" si="31"/>
        <v>Q3</v>
      </c>
      <c r="D701" s="23" t="str">
        <f t="shared" si="32"/>
        <v>9-2012</v>
      </c>
      <c r="E701" s="25">
        <v>41164</v>
      </c>
      <c r="F701" s="31">
        <f>INDEX(GoldPrice!$B$2:$F$4016,MATCH(E701,GoldPrice!$B$2:$B$4016,0),5)</f>
        <v>445063.69306369498</v>
      </c>
      <c r="G701" s="36">
        <f>INDEX(Daily!$B$2:$H$4016,MATCH(E701,Daily!$B$2:$B$4016,0),3)</f>
        <v>-1.0000000000005116E-2</v>
      </c>
      <c r="H701" s="36">
        <f>INDEX(Daily!$B$2:$H$4016,MATCH(E701,Daily!$B$2:$B$4016,0),5)</f>
        <v>-20</v>
      </c>
      <c r="I701" s="36">
        <f>INDEX(Daily!$B$2:$H$4016,MATCH(E701,Daily!$B$2:$B$4016,0),7)</f>
        <v>1.7300000000000182</v>
      </c>
      <c r="J701" s="39">
        <f>INDEX(Monthly!$B$2:$K$187,MATCH(D701,Monthly!$B$2:$B$187,0),3)</f>
        <v>3.1099999999999961E-2</v>
      </c>
      <c r="K701" s="39">
        <f>INDEX(Monthly!$B$2:$K$187,MATCH(D701,Monthly!$B$2:$B$187,0),5)</f>
        <v>32.271999999999935</v>
      </c>
      <c r="L701" s="39">
        <f>INDEX(Monthly!$B$2:$K$187,MATCH(D701,Monthly!$B$2:$B$187,0),7)</f>
        <v>3.3000000000000113E-3</v>
      </c>
      <c r="M701" s="39">
        <f>INDEX(Monthly!$B$2:$K$187,MATCH(D701,Monthly!$B$2:$B$187,0),9)</f>
        <v>1.0980376166377823E-2</v>
      </c>
      <c r="N701" s="42">
        <f>INDEX(Quaterly!$B$2:$E$63,MATCH(B701,Quaterly!$B$2:$B$63,0),4)</f>
        <v>-3.7099999999999991</v>
      </c>
    </row>
    <row r="702" spans="1:14" x14ac:dyDescent="0.3">
      <c r="A702" s="23">
        <v>701</v>
      </c>
      <c r="B702" s="23" t="str">
        <f t="shared" si="30"/>
        <v>Q3-2012</v>
      </c>
      <c r="C702" s="24" t="str">
        <f t="shared" si="31"/>
        <v>Q3</v>
      </c>
      <c r="D702" s="23" t="str">
        <f t="shared" si="32"/>
        <v>9-2012</v>
      </c>
      <c r="E702" s="25">
        <v>41165</v>
      </c>
      <c r="F702" s="31">
        <f>INDEX(GoldPrice!$B$2:$F$4016,MATCH(E702,GoldPrice!$B$2:$B$4016,0),5)</f>
        <v>-815819.69381969422</v>
      </c>
      <c r="G702" s="36">
        <f>INDEX(Daily!$B$2:$H$4016,MATCH(E702,Daily!$B$2:$B$4016,0),3)</f>
        <v>1.2800000000000011</v>
      </c>
      <c r="H702" s="36">
        <f>INDEX(Daily!$B$2:$H$4016,MATCH(E702,Daily!$B$2:$B$4016,0),5)</f>
        <v>30</v>
      </c>
      <c r="I702" s="36">
        <f>INDEX(Daily!$B$2:$H$4016,MATCH(E702,Daily!$B$2:$B$4016,0),7)</f>
        <v>3.0099999999999909</v>
      </c>
      <c r="J702" s="39">
        <f>INDEX(Monthly!$B$2:$K$187,MATCH(D702,Monthly!$B$2:$B$187,0),3)</f>
        <v>3.1099999999999961E-2</v>
      </c>
      <c r="K702" s="39">
        <f>INDEX(Monthly!$B$2:$K$187,MATCH(D702,Monthly!$B$2:$B$187,0),5)</f>
        <v>32.271999999999935</v>
      </c>
      <c r="L702" s="39">
        <f>INDEX(Monthly!$B$2:$K$187,MATCH(D702,Monthly!$B$2:$B$187,0),7)</f>
        <v>3.3000000000000113E-3</v>
      </c>
      <c r="M702" s="39">
        <f>INDEX(Monthly!$B$2:$K$187,MATCH(D702,Monthly!$B$2:$B$187,0),9)</f>
        <v>1.0980376166377823E-2</v>
      </c>
      <c r="N702" s="42">
        <f>INDEX(Quaterly!$B$2:$E$63,MATCH(B702,Quaterly!$B$2:$B$63,0),4)</f>
        <v>-3.7099999999999991</v>
      </c>
    </row>
    <row r="703" spans="1:14" x14ac:dyDescent="0.3">
      <c r="A703" s="23">
        <v>702</v>
      </c>
      <c r="B703" s="23" t="str">
        <f t="shared" si="30"/>
        <v>Q3-2012</v>
      </c>
      <c r="C703" s="24" t="str">
        <f t="shared" si="31"/>
        <v>Q3</v>
      </c>
      <c r="D703" s="23" t="str">
        <f t="shared" si="32"/>
        <v>9-2012</v>
      </c>
      <c r="E703" s="25">
        <v>41166</v>
      </c>
      <c r="F703" s="31">
        <f>INDEX(GoldPrice!$B$2:$F$4016,MATCH(E703,GoldPrice!$B$2:$B$4016,0),5)</f>
        <v>778971.46097145975</v>
      </c>
      <c r="G703" s="36">
        <f>INDEX(Daily!$B$2:$H$4016,MATCH(E703,Daily!$B$2:$B$4016,0),3)</f>
        <v>0.64000000000000057</v>
      </c>
      <c r="H703" s="36">
        <f>INDEX(Daily!$B$2:$H$4016,MATCH(E703,Daily!$B$2:$B$4016,0),5)</f>
        <v>0</v>
      </c>
      <c r="I703" s="36">
        <f>INDEX(Daily!$B$2:$H$4016,MATCH(E703,Daily!$B$2:$B$4016,0),7)</f>
        <v>7.5099999999999909</v>
      </c>
      <c r="J703" s="39">
        <f>INDEX(Monthly!$B$2:$K$187,MATCH(D703,Monthly!$B$2:$B$187,0),3)</f>
        <v>3.1099999999999961E-2</v>
      </c>
      <c r="K703" s="39">
        <f>INDEX(Monthly!$B$2:$K$187,MATCH(D703,Monthly!$B$2:$B$187,0),5)</f>
        <v>32.271999999999935</v>
      </c>
      <c r="L703" s="39">
        <f>INDEX(Monthly!$B$2:$K$187,MATCH(D703,Monthly!$B$2:$B$187,0),7)</f>
        <v>3.3000000000000113E-3</v>
      </c>
      <c r="M703" s="39">
        <f>INDEX(Monthly!$B$2:$K$187,MATCH(D703,Monthly!$B$2:$B$187,0),9)</f>
        <v>1.0980376166377823E-2</v>
      </c>
      <c r="N703" s="42">
        <f>INDEX(Quaterly!$B$2:$E$63,MATCH(B703,Quaterly!$B$2:$B$63,0),4)</f>
        <v>-3.7099999999999991</v>
      </c>
    </row>
    <row r="704" spans="1:14" x14ac:dyDescent="0.3">
      <c r="A704" s="23">
        <v>703</v>
      </c>
      <c r="B704" s="23" t="str">
        <f t="shared" si="30"/>
        <v>Q3-2012</v>
      </c>
      <c r="C704" s="24" t="str">
        <f t="shared" si="31"/>
        <v>Q3</v>
      </c>
      <c r="D704" s="23" t="str">
        <f t="shared" si="32"/>
        <v>9-2012</v>
      </c>
      <c r="E704" s="25">
        <v>41169</v>
      </c>
      <c r="F704" s="31">
        <f>INDEX(GoldPrice!$B$2:$F$4016,MATCH(E704,GoldPrice!$B$2:$B$4016,0),5)</f>
        <v>-343550.55755055696</v>
      </c>
      <c r="G704" s="36">
        <f>INDEX(Daily!$B$2:$H$4016,MATCH(E704,Daily!$B$2:$B$4016,0),3)</f>
        <v>-2.4299999999999926</v>
      </c>
      <c r="H704" s="36">
        <f>INDEX(Daily!$B$2:$H$4016,MATCH(E704,Daily!$B$2:$B$4016,0),5)</f>
        <v>-10</v>
      </c>
      <c r="I704" s="36">
        <f>INDEX(Daily!$B$2:$H$4016,MATCH(E704,Daily!$B$2:$B$4016,0),7)</f>
        <v>2.8799999999999955</v>
      </c>
      <c r="J704" s="39">
        <f>INDEX(Monthly!$B$2:$K$187,MATCH(D704,Monthly!$B$2:$B$187,0),3)</f>
        <v>3.1099999999999961E-2</v>
      </c>
      <c r="K704" s="39">
        <f>INDEX(Monthly!$B$2:$K$187,MATCH(D704,Monthly!$B$2:$B$187,0),5)</f>
        <v>32.271999999999935</v>
      </c>
      <c r="L704" s="39">
        <f>INDEX(Monthly!$B$2:$K$187,MATCH(D704,Monthly!$B$2:$B$187,0),7)</f>
        <v>3.3000000000000113E-3</v>
      </c>
      <c r="M704" s="39">
        <f>INDEX(Monthly!$B$2:$K$187,MATCH(D704,Monthly!$B$2:$B$187,0),9)</f>
        <v>1.0980376166377823E-2</v>
      </c>
      <c r="N704" s="42">
        <f>INDEX(Quaterly!$B$2:$E$63,MATCH(B704,Quaterly!$B$2:$B$63,0),4)</f>
        <v>-3.7099999999999991</v>
      </c>
    </row>
    <row r="705" spans="1:14" x14ac:dyDescent="0.3">
      <c r="A705" s="23">
        <v>704</v>
      </c>
      <c r="B705" s="23" t="str">
        <f t="shared" si="30"/>
        <v>Q3-2012</v>
      </c>
      <c r="C705" s="24" t="str">
        <f t="shared" si="31"/>
        <v>Q3</v>
      </c>
      <c r="D705" s="23" t="str">
        <f t="shared" si="32"/>
        <v>9-2012</v>
      </c>
      <c r="E705" s="25">
        <v>41170</v>
      </c>
      <c r="F705" s="31">
        <f>INDEX(GoldPrice!$B$2:$F$4016,MATCH(E705,GoldPrice!$B$2:$B$4016,0),5)</f>
        <v>-197654.1296541281</v>
      </c>
      <c r="G705" s="36">
        <f>INDEX(Daily!$B$2:$H$4016,MATCH(E705,Daily!$B$2:$B$4016,0),3)</f>
        <v>-1.2600000000000051</v>
      </c>
      <c r="H705" s="36">
        <f>INDEX(Daily!$B$2:$H$4016,MATCH(E705,Daily!$B$2:$B$4016,0),5)</f>
        <v>-10</v>
      </c>
      <c r="I705" s="36">
        <f>INDEX(Daily!$B$2:$H$4016,MATCH(E705,Daily!$B$2:$B$4016,0),7)</f>
        <v>-7.2400000000000091</v>
      </c>
      <c r="J705" s="39">
        <f>INDEX(Monthly!$B$2:$K$187,MATCH(D705,Monthly!$B$2:$B$187,0),3)</f>
        <v>3.1099999999999961E-2</v>
      </c>
      <c r="K705" s="39">
        <f>INDEX(Monthly!$B$2:$K$187,MATCH(D705,Monthly!$B$2:$B$187,0),5)</f>
        <v>32.271999999999935</v>
      </c>
      <c r="L705" s="39">
        <f>INDEX(Monthly!$B$2:$K$187,MATCH(D705,Monthly!$B$2:$B$187,0),7)</f>
        <v>3.3000000000000113E-3</v>
      </c>
      <c r="M705" s="39">
        <f>INDEX(Monthly!$B$2:$K$187,MATCH(D705,Monthly!$B$2:$B$187,0),9)</f>
        <v>1.0980376166377823E-2</v>
      </c>
      <c r="N705" s="42">
        <f>INDEX(Quaterly!$B$2:$E$63,MATCH(B705,Quaterly!$B$2:$B$63,0),4)</f>
        <v>-3.7099999999999991</v>
      </c>
    </row>
    <row r="706" spans="1:14" x14ac:dyDescent="0.3">
      <c r="A706" s="23">
        <v>705</v>
      </c>
      <c r="B706" s="23" t="str">
        <f t="shared" si="30"/>
        <v>Q3-2012</v>
      </c>
      <c r="C706" s="24" t="str">
        <f t="shared" si="31"/>
        <v>Q3</v>
      </c>
      <c r="D706" s="23" t="str">
        <f t="shared" si="32"/>
        <v>9-2012</v>
      </c>
      <c r="E706" s="25">
        <v>41171</v>
      </c>
      <c r="F706" s="31">
        <f>INDEX(GoldPrice!$B$2:$F$4016,MATCH(E706,GoldPrice!$B$2:$B$4016,0),5)</f>
        <v>-49564.921564921737</v>
      </c>
      <c r="G706" s="36">
        <f>INDEX(Daily!$B$2:$H$4016,MATCH(E706,Daily!$B$2:$B$4016,0),3)</f>
        <v>-3.2800000000000011</v>
      </c>
      <c r="H706" s="36">
        <f>INDEX(Daily!$B$2:$H$4016,MATCH(E706,Daily!$B$2:$B$4016,0),5)</f>
        <v>30</v>
      </c>
      <c r="I706" s="36">
        <f>INDEX(Daily!$B$2:$H$4016,MATCH(E706,Daily!$B$2:$B$4016,0),7)</f>
        <v>4.0000000000020464E-2</v>
      </c>
      <c r="J706" s="39">
        <f>INDEX(Monthly!$B$2:$K$187,MATCH(D706,Monthly!$B$2:$B$187,0),3)</f>
        <v>3.1099999999999961E-2</v>
      </c>
      <c r="K706" s="39">
        <f>INDEX(Monthly!$B$2:$K$187,MATCH(D706,Monthly!$B$2:$B$187,0),5)</f>
        <v>32.271999999999935</v>
      </c>
      <c r="L706" s="39">
        <f>INDEX(Monthly!$B$2:$K$187,MATCH(D706,Monthly!$B$2:$B$187,0),7)</f>
        <v>3.3000000000000113E-3</v>
      </c>
      <c r="M706" s="39">
        <f>INDEX(Monthly!$B$2:$K$187,MATCH(D706,Monthly!$B$2:$B$187,0),9)</f>
        <v>1.0980376166377823E-2</v>
      </c>
      <c r="N706" s="42">
        <f>INDEX(Quaterly!$B$2:$E$63,MATCH(B706,Quaterly!$B$2:$B$63,0),4)</f>
        <v>-3.7099999999999991</v>
      </c>
    </row>
    <row r="707" spans="1:14" x14ac:dyDescent="0.3">
      <c r="A707" s="23">
        <v>706</v>
      </c>
      <c r="B707" s="23" t="str">
        <f t="shared" ref="B707:B770" si="33">C707&amp;"-"&amp;YEAR(E707)</f>
        <v>Q3-2012</v>
      </c>
      <c r="C707" s="24" t="str">
        <f t="shared" ref="C707:C770" si="34">IF(MONTH(E707)&lt;=3,"Q1",IF(MONTH(E707)&lt;=6,"Q2",IF(MONTH(E707)&lt;=9,"Q3","Q4")))</f>
        <v>Q3</v>
      </c>
      <c r="D707" s="23" t="str">
        <f t="shared" ref="D707:D770" si="35">MONTH(E707)&amp;"-"&amp;YEAR(E707)</f>
        <v>9-2012</v>
      </c>
      <c r="E707" s="25">
        <v>41172</v>
      </c>
      <c r="F707" s="31">
        <f>INDEX(GoldPrice!$B$2:$F$4016,MATCH(E707,GoldPrice!$B$2:$B$4016,0),5)</f>
        <v>7127.5751275718212</v>
      </c>
      <c r="G707" s="36">
        <f>INDEX(Daily!$B$2:$H$4016,MATCH(E707,Daily!$B$2:$B$4016,0),3)</f>
        <v>0.17000000000000171</v>
      </c>
      <c r="H707" s="36">
        <f>INDEX(Daily!$B$2:$H$4016,MATCH(E707,Daily!$B$2:$B$4016,0),5)</f>
        <v>10</v>
      </c>
      <c r="I707" s="36">
        <f>INDEX(Daily!$B$2:$H$4016,MATCH(E707,Daily!$B$2:$B$4016,0),7)</f>
        <v>-5.2700000000000387</v>
      </c>
      <c r="J707" s="39">
        <f>INDEX(Monthly!$B$2:$K$187,MATCH(D707,Monthly!$B$2:$B$187,0),3)</f>
        <v>3.1099999999999961E-2</v>
      </c>
      <c r="K707" s="39">
        <f>INDEX(Monthly!$B$2:$K$187,MATCH(D707,Monthly!$B$2:$B$187,0),5)</f>
        <v>32.271999999999935</v>
      </c>
      <c r="L707" s="39">
        <f>INDEX(Monthly!$B$2:$K$187,MATCH(D707,Monthly!$B$2:$B$187,0),7)</f>
        <v>3.3000000000000113E-3</v>
      </c>
      <c r="M707" s="39">
        <f>INDEX(Monthly!$B$2:$K$187,MATCH(D707,Monthly!$B$2:$B$187,0),9)</f>
        <v>1.0980376166377823E-2</v>
      </c>
      <c r="N707" s="42">
        <f>INDEX(Quaterly!$B$2:$E$63,MATCH(B707,Quaterly!$B$2:$B$63,0),4)</f>
        <v>-3.7099999999999991</v>
      </c>
    </row>
    <row r="708" spans="1:14" x14ac:dyDescent="0.3">
      <c r="A708" s="23">
        <v>707</v>
      </c>
      <c r="B708" s="23" t="str">
        <f t="shared" si="33"/>
        <v>Q3-2012</v>
      </c>
      <c r="C708" s="24" t="str">
        <f t="shared" si="34"/>
        <v>Q3</v>
      </c>
      <c r="D708" s="23" t="str">
        <f t="shared" si="35"/>
        <v>9-2012</v>
      </c>
      <c r="E708" s="25">
        <v>41173</v>
      </c>
      <c r="F708" s="31">
        <f>INDEX(GoldPrice!$B$2:$F$4016,MATCH(E708,GoldPrice!$B$2:$B$4016,0),5)</f>
        <v>303838.21583821625</v>
      </c>
      <c r="G708" s="36">
        <f>INDEX(Daily!$B$2:$H$4016,MATCH(E708,Daily!$B$2:$B$4016,0),3)</f>
        <v>0.5</v>
      </c>
      <c r="H708" s="36">
        <f>INDEX(Daily!$B$2:$H$4016,MATCH(E708,Daily!$B$2:$B$4016,0),5)</f>
        <v>-20</v>
      </c>
      <c r="I708" s="36">
        <f>INDEX(Daily!$B$2:$H$4016,MATCH(E708,Daily!$B$2:$B$4016,0),7)</f>
        <v>6.2000000000000455</v>
      </c>
      <c r="J708" s="39">
        <f>INDEX(Monthly!$B$2:$K$187,MATCH(D708,Monthly!$B$2:$B$187,0),3)</f>
        <v>3.1099999999999961E-2</v>
      </c>
      <c r="K708" s="39">
        <f>INDEX(Monthly!$B$2:$K$187,MATCH(D708,Monthly!$B$2:$B$187,0),5)</f>
        <v>32.271999999999935</v>
      </c>
      <c r="L708" s="39">
        <f>INDEX(Monthly!$B$2:$K$187,MATCH(D708,Monthly!$B$2:$B$187,0),7)</f>
        <v>3.3000000000000113E-3</v>
      </c>
      <c r="M708" s="39">
        <f>INDEX(Monthly!$B$2:$K$187,MATCH(D708,Monthly!$B$2:$B$187,0),9)</f>
        <v>1.0980376166377823E-2</v>
      </c>
      <c r="N708" s="42">
        <f>INDEX(Quaterly!$B$2:$E$63,MATCH(B708,Quaterly!$B$2:$B$63,0),4)</f>
        <v>-3.7099999999999991</v>
      </c>
    </row>
    <row r="709" spans="1:14" x14ac:dyDescent="0.3">
      <c r="A709" s="23">
        <v>708</v>
      </c>
      <c r="B709" s="23" t="str">
        <f t="shared" si="33"/>
        <v>Q3-2012</v>
      </c>
      <c r="C709" s="24" t="str">
        <f t="shared" si="34"/>
        <v>Q3</v>
      </c>
      <c r="D709" s="23" t="str">
        <f t="shared" si="35"/>
        <v>9-2012</v>
      </c>
      <c r="E709" s="25">
        <v>41176</v>
      </c>
      <c r="F709" s="31">
        <f>INDEX(GoldPrice!$B$2:$F$4016,MATCH(E709,GoldPrice!$B$2:$B$4016,0),5)</f>
        <v>67796.257796257734</v>
      </c>
      <c r="G709" s="36">
        <f>INDEX(Daily!$B$2:$H$4016,MATCH(E709,Daily!$B$2:$B$4016,0),3)</f>
        <v>-0.95999999999999375</v>
      </c>
      <c r="H709" s="36">
        <f>INDEX(Daily!$B$2:$H$4016,MATCH(E709,Daily!$B$2:$B$4016,0),5)</f>
        <v>10</v>
      </c>
      <c r="I709" s="36">
        <f>INDEX(Daily!$B$2:$H$4016,MATCH(E709,Daily!$B$2:$B$4016,0),7)</f>
        <v>-5.1100000000000136</v>
      </c>
      <c r="J709" s="39">
        <f>INDEX(Monthly!$B$2:$K$187,MATCH(D709,Monthly!$B$2:$B$187,0),3)</f>
        <v>3.1099999999999961E-2</v>
      </c>
      <c r="K709" s="39">
        <f>INDEX(Monthly!$B$2:$K$187,MATCH(D709,Monthly!$B$2:$B$187,0),5)</f>
        <v>32.271999999999935</v>
      </c>
      <c r="L709" s="39">
        <f>INDEX(Monthly!$B$2:$K$187,MATCH(D709,Monthly!$B$2:$B$187,0),7)</f>
        <v>3.3000000000000113E-3</v>
      </c>
      <c r="M709" s="39">
        <f>INDEX(Monthly!$B$2:$K$187,MATCH(D709,Monthly!$B$2:$B$187,0),9)</f>
        <v>1.0980376166377823E-2</v>
      </c>
      <c r="N709" s="42">
        <f>INDEX(Quaterly!$B$2:$E$63,MATCH(B709,Quaterly!$B$2:$B$63,0),4)</f>
        <v>-3.7099999999999991</v>
      </c>
    </row>
    <row r="710" spans="1:14" x14ac:dyDescent="0.3">
      <c r="A710" s="23">
        <v>709</v>
      </c>
      <c r="B710" s="23" t="str">
        <f t="shared" si="33"/>
        <v>Q3-2012</v>
      </c>
      <c r="C710" s="24" t="str">
        <f t="shared" si="34"/>
        <v>Q3</v>
      </c>
      <c r="D710" s="23" t="str">
        <f t="shared" si="35"/>
        <v>9-2012</v>
      </c>
      <c r="E710" s="25">
        <v>41177</v>
      </c>
      <c r="F710" s="31">
        <f>INDEX(GoldPrice!$B$2:$F$4016,MATCH(E710,GoldPrice!$B$2:$B$4016,0),5)</f>
        <v>109870.72387072444</v>
      </c>
      <c r="G710" s="36">
        <f>INDEX(Daily!$B$2:$H$4016,MATCH(E710,Daily!$B$2:$B$4016,0),3)</f>
        <v>-0.61000000000001364</v>
      </c>
      <c r="H710" s="36">
        <f>INDEX(Daily!$B$2:$H$4016,MATCH(E710,Daily!$B$2:$B$4016,0),5)</f>
        <v>-5</v>
      </c>
      <c r="I710" s="36">
        <f>INDEX(Daily!$B$2:$H$4016,MATCH(E710,Daily!$B$2:$B$4016,0),7)</f>
        <v>1.3999999999999773</v>
      </c>
      <c r="J710" s="39">
        <f>INDEX(Monthly!$B$2:$K$187,MATCH(D710,Monthly!$B$2:$B$187,0),3)</f>
        <v>3.1099999999999961E-2</v>
      </c>
      <c r="K710" s="39">
        <f>INDEX(Monthly!$B$2:$K$187,MATCH(D710,Monthly!$B$2:$B$187,0),5)</f>
        <v>32.271999999999935</v>
      </c>
      <c r="L710" s="39">
        <f>INDEX(Monthly!$B$2:$K$187,MATCH(D710,Monthly!$B$2:$B$187,0),7)</f>
        <v>3.3000000000000113E-3</v>
      </c>
      <c r="M710" s="39">
        <f>INDEX(Monthly!$B$2:$K$187,MATCH(D710,Monthly!$B$2:$B$187,0),9)</f>
        <v>1.0980376166377823E-2</v>
      </c>
      <c r="N710" s="42">
        <f>INDEX(Quaterly!$B$2:$E$63,MATCH(B710,Quaterly!$B$2:$B$63,0),4)</f>
        <v>-3.7099999999999991</v>
      </c>
    </row>
    <row r="711" spans="1:14" x14ac:dyDescent="0.3">
      <c r="A711" s="23">
        <v>710</v>
      </c>
      <c r="B711" s="23" t="str">
        <f t="shared" si="33"/>
        <v>Q3-2012</v>
      </c>
      <c r="C711" s="24" t="str">
        <f t="shared" si="34"/>
        <v>Q3</v>
      </c>
      <c r="D711" s="23" t="str">
        <f t="shared" si="35"/>
        <v>9-2012</v>
      </c>
      <c r="E711" s="25">
        <v>41178</v>
      </c>
      <c r="F711" s="31">
        <f>INDEX(GoldPrice!$B$2:$F$4016,MATCH(E711,GoldPrice!$B$2:$B$4016,0),5)</f>
        <v>251399.35739935935</v>
      </c>
      <c r="G711" s="36">
        <f>INDEX(Daily!$B$2:$H$4016,MATCH(E711,Daily!$B$2:$B$4016,0),3)</f>
        <v>-1.1499999999999915</v>
      </c>
      <c r="H711" s="36">
        <f>INDEX(Daily!$B$2:$H$4016,MATCH(E711,Daily!$B$2:$B$4016,0),5)</f>
        <v>5</v>
      </c>
      <c r="I711" s="36">
        <f>INDEX(Daily!$B$2:$H$4016,MATCH(E711,Daily!$B$2:$B$4016,0),7)</f>
        <v>3.3500000000000227</v>
      </c>
      <c r="J711" s="39">
        <f>INDEX(Monthly!$B$2:$K$187,MATCH(D711,Monthly!$B$2:$B$187,0),3)</f>
        <v>3.1099999999999961E-2</v>
      </c>
      <c r="K711" s="39">
        <f>INDEX(Monthly!$B$2:$K$187,MATCH(D711,Monthly!$B$2:$B$187,0),5)</f>
        <v>32.271999999999935</v>
      </c>
      <c r="L711" s="39">
        <f>INDEX(Monthly!$B$2:$K$187,MATCH(D711,Monthly!$B$2:$B$187,0),7)</f>
        <v>3.3000000000000113E-3</v>
      </c>
      <c r="M711" s="39">
        <f>INDEX(Monthly!$B$2:$K$187,MATCH(D711,Monthly!$B$2:$B$187,0),9)</f>
        <v>1.0980376166377823E-2</v>
      </c>
      <c r="N711" s="42">
        <f>INDEX(Quaterly!$B$2:$E$63,MATCH(B711,Quaterly!$B$2:$B$63,0),4)</f>
        <v>-3.7099999999999991</v>
      </c>
    </row>
    <row r="712" spans="1:14" x14ac:dyDescent="0.3">
      <c r="A712" s="23">
        <v>711</v>
      </c>
      <c r="B712" s="23" t="str">
        <f t="shared" si="33"/>
        <v>Q3-2012</v>
      </c>
      <c r="C712" s="24" t="str">
        <f t="shared" si="34"/>
        <v>Q3</v>
      </c>
      <c r="D712" s="23" t="str">
        <f t="shared" si="35"/>
        <v>9-2012</v>
      </c>
      <c r="E712" s="25">
        <v>41179</v>
      </c>
      <c r="F712" s="31">
        <f>INDEX(GoldPrice!$B$2:$F$4016,MATCH(E712,GoldPrice!$B$2:$B$4016,0),5)</f>
        <v>-429029.29502929747</v>
      </c>
      <c r="G712" s="36">
        <f>INDEX(Daily!$B$2:$H$4016,MATCH(E712,Daily!$B$2:$B$4016,0),3)</f>
        <v>1.9699999999999989</v>
      </c>
      <c r="H712" s="36">
        <f>INDEX(Daily!$B$2:$H$4016,MATCH(E712,Daily!$B$2:$B$4016,0),5)</f>
        <v>10</v>
      </c>
      <c r="I712" s="36">
        <f>INDEX(Daily!$B$2:$H$4016,MATCH(E712,Daily!$B$2:$B$4016,0),7)</f>
        <v>-1.7800000000000296</v>
      </c>
      <c r="J712" s="39">
        <f>INDEX(Monthly!$B$2:$K$187,MATCH(D712,Monthly!$B$2:$B$187,0),3)</f>
        <v>3.1099999999999961E-2</v>
      </c>
      <c r="K712" s="39">
        <f>INDEX(Monthly!$B$2:$K$187,MATCH(D712,Monthly!$B$2:$B$187,0),5)</f>
        <v>32.271999999999935</v>
      </c>
      <c r="L712" s="39">
        <f>INDEX(Monthly!$B$2:$K$187,MATCH(D712,Monthly!$B$2:$B$187,0),7)</f>
        <v>3.3000000000000113E-3</v>
      </c>
      <c r="M712" s="39">
        <f>INDEX(Monthly!$B$2:$K$187,MATCH(D712,Monthly!$B$2:$B$187,0),9)</f>
        <v>1.0980376166377823E-2</v>
      </c>
      <c r="N712" s="42">
        <f>INDEX(Quaterly!$B$2:$E$63,MATCH(B712,Quaterly!$B$2:$B$63,0),4)</f>
        <v>-3.7099999999999991</v>
      </c>
    </row>
    <row r="713" spans="1:14" x14ac:dyDescent="0.3">
      <c r="A713" s="23">
        <v>712</v>
      </c>
      <c r="B713" s="23" t="str">
        <f t="shared" si="33"/>
        <v>Q3-2012</v>
      </c>
      <c r="C713" s="24" t="str">
        <f t="shared" si="34"/>
        <v>Q3</v>
      </c>
      <c r="D713" s="23" t="str">
        <f t="shared" si="35"/>
        <v>9-2012</v>
      </c>
      <c r="E713" s="25">
        <v>41180</v>
      </c>
      <c r="F713" s="31">
        <f>INDEX(GoldPrice!$B$2:$F$4016,MATCH(E713,GoldPrice!$B$2:$B$4016,0),5)</f>
        <v>432421.84842184931</v>
      </c>
      <c r="G713" s="36">
        <f>INDEX(Daily!$B$2:$H$4016,MATCH(E713,Daily!$B$2:$B$4016,0),3)</f>
        <v>0.29000000000000625</v>
      </c>
      <c r="H713" s="36">
        <f>INDEX(Daily!$B$2:$H$4016,MATCH(E713,Daily!$B$2:$B$4016,0),5)</f>
        <v>15</v>
      </c>
      <c r="I713" s="36">
        <f>INDEX(Daily!$B$2:$H$4016,MATCH(E713,Daily!$B$2:$B$4016,0),7)</f>
        <v>-0.76999999999998181</v>
      </c>
      <c r="J713" s="39">
        <f>INDEX(Monthly!$B$2:$K$187,MATCH(D713,Monthly!$B$2:$B$187,0),3)</f>
        <v>3.1099999999999961E-2</v>
      </c>
      <c r="K713" s="39">
        <f>INDEX(Monthly!$B$2:$K$187,MATCH(D713,Monthly!$B$2:$B$187,0),5)</f>
        <v>32.271999999999935</v>
      </c>
      <c r="L713" s="39">
        <f>INDEX(Monthly!$B$2:$K$187,MATCH(D713,Monthly!$B$2:$B$187,0),7)</f>
        <v>3.3000000000000113E-3</v>
      </c>
      <c r="M713" s="39">
        <f>INDEX(Monthly!$B$2:$K$187,MATCH(D713,Monthly!$B$2:$B$187,0),9)</f>
        <v>1.0980376166377823E-2</v>
      </c>
      <c r="N713" s="42">
        <f>INDEX(Quaterly!$B$2:$E$63,MATCH(B713,Quaterly!$B$2:$B$63,0),4)</f>
        <v>-3.7099999999999991</v>
      </c>
    </row>
    <row r="714" spans="1:14" x14ac:dyDescent="0.3">
      <c r="A714" s="23">
        <v>713</v>
      </c>
      <c r="B714" s="23" t="str">
        <f t="shared" si="33"/>
        <v>Q4-2012</v>
      </c>
      <c r="C714" s="24" t="str">
        <f t="shared" si="34"/>
        <v>Q4</v>
      </c>
      <c r="D714" s="23" t="str">
        <f t="shared" si="35"/>
        <v>10-2012</v>
      </c>
      <c r="E714" s="25">
        <v>41183</v>
      </c>
      <c r="F714" s="31">
        <f>INDEX(GoldPrice!$B$2:$F$4016,MATCH(E714,GoldPrice!$B$2:$B$4016,0),5)</f>
        <v>-44885.654885653406</v>
      </c>
      <c r="G714" s="36">
        <f>INDEX(Daily!$B$2:$H$4016,MATCH(E714,Daily!$B$2:$B$4016,0),3)</f>
        <v>0.25999999999999091</v>
      </c>
      <c r="H714" s="36">
        <f>INDEX(Daily!$B$2:$H$4016,MATCH(E714,Daily!$B$2:$B$4016,0),5)</f>
        <v>-10</v>
      </c>
      <c r="I714" s="36">
        <f>INDEX(Daily!$B$2:$H$4016,MATCH(E714,Daily!$B$2:$B$4016,0),7)</f>
        <v>-6.0199999999999818</v>
      </c>
      <c r="J714" s="39">
        <f>INDEX(Monthly!$B$2:$K$187,MATCH(D714,Monthly!$B$2:$B$187,0),3)</f>
        <v>1.2300000000000033E-2</v>
      </c>
      <c r="K714" s="39">
        <f>INDEX(Monthly!$B$2:$K$187,MATCH(D714,Monthly!$B$2:$B$187,0),5)</f>
        <v>-15.100999999999999</v>
      </c>
      <c r="L714" s="39">
        <f>INDEX(Monthly!$B$2:$K$187,MATCH(D714,Monthly!$B$2:$B$187,0),7)</f>
        <v>6.6999999999999976E-3</v>
      </c>
      <c r="M714" s="39">
        <f>INDEX(Monthly!$B$2:$K$187,MATCH(D714,Monthly!$B$2:$B$187,0),9)</f>
        <v>9.6334694919353262E-3</v>
      </c>
      <c r="N714" s="42">
        <f>INDEX(Quaterly!$B$2:$E$63,MATCH(B714,Quaterly!$B$2:$B$63,0),4)</f>
        <v>-1.5</v>
      </c>
    </row>
    <row r="715" spans="1:14" x14ac:dyDescent="0.3">
      <c r="A715" s="23">
        <v>714</v>
      </c>
      <c r="B715" s="23" t="str">
        <f t="shared" si="33"/>
        <v>Q4-2012</v>
      </c>
      <c r="C715" s="24" t="str">
        <f t="shared" si="34"/>
        <v>Q4</v>
      </c>
      <c r="D715" s="23" t="str">
        <f t="shared" si="35"/>
        <v>10-2012</v>
      </c>
      <c r="E715" s="25">
        <v>41184</v>
      </c>
      <c r="F715" s="31">
        <f>INDEX(GoldPrice!$B$2:$F$4016,MATCH(E715,GoldPrice!$B$2:$B$4016,0),5)</f>
        <v>429737.66773766652</v>
      </c>
      <c r="G715" s="36">
        <f>INDEX(Daily!$B$2:$H$4016,MATCH(E715,Daily!$B$2:$B$4016,0),3)</f>
        <v>-0.56000000000000227</v>
      </c>
      <c r="H715" s="36">
        <f>INDEX(Daily!$B$2:$H$4016,MATCH(E715,Daily!$B$2:$B$4016,0),5)</f>
        <v>-5</v>
      </c>
      <c r="I715" s="36">
        <f>INDEX(Daily!$B$2:$H$4016,MATCH(E715,Daily!$B$2:$B$4016,0),7)</f>
        <v>-2.2300000000000182</v>
      </c>
      <c r="J715" s="39">
        <f>INDEX(Monthly!$B$2:$K$187,MATCH(D715,Monthly!$B$2:$B$187,0),3)</f>
        <v>1.2300000000000033E-2</v>
      </c>
      <c r="K715" s="39">
        <f>INDEX(Monthly!$B$2:$K$187,MATCH(D715,Monthly!$B$2:$B$187,0),5)</f>
        <v>-15.100999999999999</v>
      </c>
      <c r="L715" s="39">
        <f>INDEX(Monthly!$B$2:$K$187,MATCH(D715,Monthly!$B$2:$B$187,0),7)</f>
        <v>6.6999999999999976E-3</v>
      </c>
      <c r="M715" s="39">
        <f>INDEX(Monthly!$B$2:$K$187,MATCH(D715,Monthly!$B$2:$B$187,0),9)</f>
        <v>9.6334694919353262E-3</v>
      </c>
      <c r="N715" s="42">
        <f>INDEX(Quaterly!$B$2:$E$63,MATCH(B715,Quaterly!$B$2:$B$63,0),4)</f>
        <v>-1.5</v>
      </c>
    </row>
    <row r="716" spans="1:14" x14ac:dyDescent="0.3">
      <c r="A716" s="23">
        <v>715</v>
      </c>
      <c r="B716" s="23" t="str">
        <f t="shared" si="33"/>
        <v>Q4-2012</v>
      </c>
      <c r="C716" s="24" t="str">
        <f t="shared" si="34"/>
        <v>Q4</v>
      </c>
      <c r="D716" s="23" t="str">
        <f t="shared" si="35"/>
        <v>10-2012</v>
      </c>
      <c r="E716" s="25">
        <v>41185</v>
      </c>
      <c r="F716" s="31">
        <f>INDEX(GoldPrice!$B$2:$F$4016,MATCH(E716,GoldPrice!$B$2:$B$4016,0),5)</f>
        <v>-135979.20997921005</v>
      </c>
      <c r="G716" s="36">
        <f>INDEX(Daily!$B$2:$H$4016,MATCH(E716,Daily!$B$2:$B$4016,0),3)</f>
        <v>-3.6899999999999977</v>
      </c>
      <c r="H716" s="36">
        <f>INDEX(Daily!$B$2:$H$4016,MATCH(E716,Daily!$B$2:$B$4016,0),5)</f>
        <v>10</v>
      </c>
      <c r="I716" s="36">
        <f>INDEX(Daily!$B$2:$H$4016,MATCH(E716,Daily!$B$2:$B$4016,0),7)</f>
        <v>1.0500000000000114</v>
      </c>
      <c r="J716" s="39">
        <f>INDEX(Monthly!$B$2:$K$187,MATCH(D716,Monthly!$B$2:$B$187,0),3)</f>
        <v>1.2300000000000033E-2</v>
      </c>
      <c r="K716" s="39">
        <f>INDEX(Monthly!$B$2:$K$187,MATCH(D716,Monthly!$B$2:$B$187,0),5)</f>
        <v>-15.100999999999999</v>
      </c>
      <c r="L716" s="39">
        <f>INDEX(Monthly!$B$2:$K$187,MATCH(D716,Monthly!$B$2:$B$187,0),7)</f>
        <v>6.6999999999999976E-3</v>
      </c>
      <c r="M716" s="39">
        <f>INDEX(Monthly!$B$2:$K$187,MATCH(D716,Monthly!$B$2:$B$187,0),9)</f>
        <v>9.6334694919353262E-3</v>
      </c>
      <c r="N716" s="42">
        <f>INDEX(Quaterly!$B$2:$E$63,MATCH(B716,Quaterly!$B$2:$B$63,0),4)</f>
        <v>-1.5</v>
      </c>
    </row>
    <row r="717" spans="1:14" x14ac:dyDescent="0.3">
      <c r="A717" s="23">
        <v>716</v>
      </c>
      <c r="B717" s="23" t="str">
        <f t="shared" si="33"/>
        <v>Q4-2012</v>
      </c>
      <c r="C717" s="24" t="str">
        <f t="shared" si="34"/>
        <v>Q4</v>
      </c>
      <c r="D717" s="23" t="str">
        <f t="shared" si="35"/>
        <v>10-2012</v>
      </c>
      <c r="E717" s="25">
        <v>41186</v>
      </c>
      <c r="F717" s="31">
        <f>INDEX(GoldPrice!$B$2:$F$4016,MATCH(E717,GoldPrice!$B$2:$B$4016,0),5)</f>
        <v>54934.038934040815</v>
      </c>
      <c r="G717" s="36">
        <f>INDEX(Daily!$B$2:$H$4016,MATCH(E717,Daily!$B$2:$B$4016,0),3)</f>
        <v>3.5</v>
      </c>
      <c r="H717" s="36">
        <f>INDEX(Daily!$B$2:$H$4016,MATCH(E717,Daily!$B$2:$B$4016,0),5)</f>
        <v>0</v>
      </c>
      <c r="I717" s="36">
        <f>INDEX(Daily!$B$2:$H$4016,MATCH(E717,Daily!$B$2:$B$4016,0),7)</f>
        <v>-0.86000000000001364</v>
      </c>
      <c r="J717" s="39">
        <f>INDEX(Monthly!$B$2:$K$187,MATCH(D717,Monthly!$B$2:$B$187,0),3)</f>
        <v>1.2300000000000033E-2</v>
      </c>
      <c r="K717" s="39">
        <f>INDEX(Monthly!$B$2:$K$187,MATCH(D717,Monthly!$B$2:$B$187,0),5)</f>
        <v>-15.100999999999999</v>
      </c>
      <c r="L717" s="39">
        <f>INDEX(Monthly!$B$2:$K$187,MATCH(D717,Monthly!$B$2:$B$187,0),7)</f>
        <v>6.6999999999999976E-3</v>
      </c>
      <c r="M717" s="39">
        <f>INDEX(Monthly!$B$2:$K$187,MATCH(D717,Monthly!$B$2:$B$187,0),9)</f>
        <v>9.6334694919353262E-3</v>
      </c>
      <c r="N717" s="42">
        <f>INDEX(Quaterly!$B$2:$E$63,MATCH(B717,Quaterly!$B$2:$B$63,0),4)</f>
        <v>-1.5</v>
      </c>
    </row>
    <row r="718" spans="1:14" x14ac:dyDescent="0.3">
      <c r="A718" s="23">
        <v>717</v>
      </c>
      <c r="B718" s="23" t="str">
        <f t="shared" si="33"/>
        <v>Q4-2012</v>
      </c>
      <c r="C718" s="24" t="str">
        <f t="shared" si="34"/>
        <v>Q4</v>
      </c>
      <c r="D718" s="23" t="str">
        <f t="shared" si="35"/>
        <v>10-2012</v>
      </c>
      <c r="E718" s="25">
        <v>41187</v>
      </c>
      <c r="F718" s="31">
        <f>INDEX(GoldPrice!$B$2:$F$4016,MATCH(E718,GoldPrice!$B$2:$B$4016,0),5)</f>
        <v>318001.1340011321</v>
      </c>
      <c r="G718" s="36">
        <f>INDEX(Daily!$B$2:$H$4016,MATCH(E718,Daily!$B$2:$B$4016,0),3)</f>
        <v>-1.8199999999999932</v>
      </c>
      <c r="H718" s="36">
        <f>INDEX(Daily!$B$2:$H$4016,MATCH(E718,Daily!$B$2:$B$4016,0),5)</f>
        <v>-10</v>
      </c>
      <c r="I718" s="36">
        <f>INDEX(Daily!$B$2:$H$4016,MATCH(E718,Daily!$B$2:$B$4016,0),7)</f>
        <v>3.6500000000000341</v>
      </c>
      <c r="J718" s="39">
        <f>INDEX(Monthly!$B$2:$K$187,MATCH(D718,Monthly!$B$2:$B$187,0),3)</f>
        <v>1.2300000000000033E-2</v>
      </c>
      <c r="K718" s="39">
        <f>INDEX(Monthly!$B$2:$K$187,MATCH(D718,Monthly!$B$2:$B$187,0),5)</f>
        <v>-15.100999999999999</v>
      </c>
      <c r="L718" s="39">
        <f>INDEX(Monthly!$B$2:$K$187,MATCH(D718,Monthly!$B$2:$B$187,0),7)</f>
        <v>6.6999999999999976E-3</v>
      </c>
      <c r="M718" s="39">
        <f>INDEX(Monthly!$B$2:$K$187,MATCH(D718,Monthly!$B$2:$B$187,0),9)</f>
        <v>9.6334694919353262E-3</v>
      </c>
      <c r="N718" s="42">
        <f>INDEX(Quaterly!$B$2:$E$63,MATCH(B718,Quaterly!$B$2:$B$63,0),4)</f>
        <v>-1.5</v>
      </c>
    </row>
    <row r="719" spans="1:14" x14ac:dyDescent="0.3">
      <c r="A719" s="23">
        <v>718</v>
      </c>
      <c r="B719" s="23" t="str">
        <f t="shared" si="33"/>
        <v>Q4-2012</v>
      </c>
      <c r="C719" s="24" t="str">
        <f t="shared" si="34"/>
        <v>Q4</v>
      </c>
      <c r="D719" s="23" t="str">
        <f t="shared" si="35"/>
        <v>10-2012</v>
      </c>
      <c r="E719" s="25">
        <v>41190</v>
      </c>
      <c r="F719" s="31">
        <f>INDEX(GoldPrice!$B$2:$F$4016,MATCH(E719,GoldPrice!$B$2:$B$4016,0),5)</f>
        <v>-259572.10357210413</v>
      </c>
      <c r="G719" s="36">
        <f>INDEX(Daily!$B$2:$H$4016,MATCH(E719,Daily!$B$2:$B$4016,0),3)</f>
        <v>-0.43999999999999773</v>
      </c>
      <c r="H719" s="36">
        <f>INDEX(Daily!$B$2:$H$4016,MATCH(E719,Daily!$B$2:$B$4016,0),5)</f>
        <v>0</v>
      </c>
      <c r="I719" s="36">
        <f>INDEX(Daily!$B$2:$H$4016,MATCH(E719,Daily!$B$2:$B$4016,0),7)</f>
        <v>5.2899999999999636</v>
      </c>
      <c r="J719" s="39">
        <f>INDEX(Monthly!$B$2:$K$187,MATCH(D719,Monthly!$B$2:$B$187,0),3)</f>
        <v>1.2300000000000033E-2</v>
      </c>
      <c r="K719" s="39">
        <f>INDEX(Monthly!$B$2:$K$187,MATCH(D719,Monthly!$B$2:$B$187,0),5)</f>
        <v>-15.100999999999999</v>
      </c>
      <c r="L719" s="39">
        <f>INDEX(Monthly!$B$2:$K$187,MATCH(D719,Monthly!$B$2:$B$187,0),7)</f>
        <v>6.6999999999999976E-3</v>
      </c>
      <c r="M719" s="39">
        <f>INDEX(Monthly!$B$2:$K$187,MATCH(D719,Monthly!$B$2:$B$187,0),9)</f>
        <v>9.6334694919353262E-3</v>
      </c>
      <c r="N719" s="42">
        <f>INDEX(Quaterly!$B$2:$E$63,MATCH(B719,Quaterly!$B$2:$B$63,0),4)</f>
        <v>-1.5</v>
      </c>
    </row>
    <row r="720" spans="1:14" x14ac:dyDescent="0.3">
      <c r="A720" s="23">
        <v>719</v>
      </c>
      <c r="B720" s="23" t="str">
        <f t="shared" si="33"/>
        <v>Q4-2012</v>
      </c>
      <c r="C720" s="24" t="str">
        <f t="shared" si="34"/>
        <v>Q4</v>
      </c>
      <c r="D720" s="23" t="str">
        <f t="shared" si="35"/>
        <v>10-2012</v>
      </c>
      <c r="E720" s="25">
        <v>41191</v>
      </c>
      <c r="F720" s="31">
        <f>INDEX(GoldPrice!$B$2:$F$4016,MATCH(E720,GoldPrice!$B$2:$B$4016,0),5)</f>
        <v>128915.13891514018</v>
      </c>
      <c r="G720" s="36">
        <f>INDEX(Daily!$B$2:$H$4016,MATCH(E720,Daily!$B$2:$B$4016,0),3)</f>
        <v>2.9899999999999949</v>
      </c>
      <c r="H720" s="36">
        <f>INDEX(Daily!$B$2:$H$4016,MATCH(E720,Daily!$B$2:$B$4016,0),5)</f>
        <v>-10</v>
      </c>
      <c r="I720" s="36">
        <f>INDEX(Daily!$B$2:$H$4016,MATCH(E720,Daily!$B$2:$B$4016,0),7)</f>
        <v>0.22000000000002728</v>
      </c>
      <c r="J720" s="39">
        <f>INDEX(Monthly!$B$2:$K$187,MATCH(D720,Monthly!$B$2:$B$187,0),3)</f>
        <v>1.2300000000000033E-2</v>
      </c>
      <c r="K720" s="39">
        <f>INDEX(Monthly!$B$2:$K$187,MATCH(D720,Monthly!$B$2:$B$187,0),5)</f>
        <v>-15.100999999999999</v>
      </c>
      <c r="L720" s="39">
        <f>INDEX(Monthly!$B$2:$K$187,MATCH(D720,Monthly!$B$2:$B$187,0),7)</f>
        <v>6.6999999999999976E-3</v>
      </c>
      <c r="M720" s="39">
        <f>INDEX(Monthly!$B$2:$K$187,MATCH(D720,Monthly!$B$2:$B$187,0),9)</f>
        <v>9.6334694919353262E-3</v>
      </c>
      <c r="N720" s="42">
        <f>INDEX(Quaterly!$B$2:$E$63,MATCH(B720,Quaterly!$B$2:$B$63,0),4)</f>
        <v>-1.5</v>
      </c>
    </row>
    <row r="721" spans="1:14" x14ac:dyDescent="0.3">
      <c r="A721" s="23">
        <v>720</v>
      </c>
      <c r="B721" s="23" t="str">
        <f t="shared" si="33"/>
        <v>Q4-2012</v>
      </c>
      <c r="C721" s="24" t="str">
        <f t="shared" si="34"/>
        <v>Q4</v>
      </c>
      <c r="D721" s="23" t="str">
        <f t="shared" si="35"/>
        <v>10-2012</v>
      </c>
      <c r="E721" s="25">
        <v>41192</v>
      </c>
      <c r="F721" s="31">
        <f>INDEX(GoldPrice!$B$2:$F$4016,MATCH(E721,GoldPrice!$B$2:$B$4016,0),5)</f>
        <v>-186492.91249291226</v>
      </c>
      <c r="G721" s="36">
        <f>INDEX(Daily!$B$2:$H$4016,MATCH(E721,Daily!$B$2:$B$4016,0),3)</f>
        <v>-1.1800000000000068</v>
      </c>
      <c r="H721" s="36">
        <f>INDEX(Daily!$B$2:$H$4016,MATCH(E721,Daily!$B$2:$B$4016,0),5)</f>
        <v>-20</v>
      </c>
      <c r="I721" s="36">
        <f>INDEX(Daily!$B$2:$H$4016,MATCH(E721,Daily!$B$2:$B$4016,0),7)</f>
        <v>0.99000000000000909</v>
      </c>
      <c r="J721" s="39">
        <f>INDEX(Monthly!$B$2:$K$187,MATCH(D721,Monthly!$B$2:$B$187,0),3)</f>
        <v>1.2300000000000033E-2</v>
      </c>
      <c r="K721" s="39">
        <f>INDEX(Monthly!$B$2:$K$187,MATCH(D721,Monthly!$B$2:$B$187,0),5)</f>
        <v>-15.100999999999999</v>
      </c>
      <c r="L721" s="39">
        <f>INDEX(Monthly!$B$2:$K$187,MATCH(D721,Monthly!$B$2:$B$187,0),7)</f>
        <v>6.6999999999999976E-3</v>
      </c>
      <c r="M721" s="39">
        <f>INDEX(Monthly!$B$2:$K$187,MATCH(D721,Monthly!$B$2:$B$187,0),9)</f>
        <v>9.6334694919353262E-3</v>
      </c>
      <c r="N721" s="42">
        <f>INDEX(Quaterly!$B$2:$E$63,MATCH(B721,Quaterly!$B$2:$B$63,0),4)</f>
        <v>-1.5</v>
      </c>
    </row>
    <row r="722" spans="1:14" x14ac:dyDescent="0.3">
      <c r="A722" s="23">
        <v>721</v>
      </c>
      <c r="B722" s="23" t="str">
        <f t="shared" si="33"/>
        <v>Q4-2012</v>
      </c>
      <c r="C722" s="24" t="str">
        <f t="shared" si="34"/>
        <v>Q4</v>
      </c>
      <c r="D722" s="23" t="str">
        <f t="shared" si="35"/>
        <v>10-2012</v>
      </c>
      <c r="E722" s="25">
        <v>41193</v>
      </c>
      <c r="F722" s="31">
        <f>INDEX(GoldPrice!$B$2:$F$4016,MATCH(E722,GoldPrice!$B$2:$B$4016,0),5)</f>
        <v>18441.882441882044</v>
      </c>
      <c r="G722" s="36">
        <f>INDEX(Daily!$B$2:$H$4016,MATCH(E722,Daily!$B$2:$B$4016,0),3)</f>
        <v>0.95000000000000284</v>
      </c>
      <c r="H722" s="36">
        <f>INDEX(Daily!$B$2:$H$4016,MATCH(E722,Daily!$B$2:$B$4016,0),5)</f>
        <v>10</v>
      </c>
      <c r="I722" s="36">
        <f>INDEX(Daily!$B$2:$H$4016,MATCH(E722,Daily!$B$2:$B$4016,0),7)</f>
        <v>-0.47000000000002728</v>
      </c>
      <c r="J722" s="39">
        <f>INDEX(Monthly!$B$2:$K$187,MATCH(D722,Monthly!$B$2:$B$187,0),3)</f>
        <v>1.2300000000000033E-2</v>
      </c>
      <c r="K722" s="39">
        <f>INDEX(Monthly!$B$2:$K$187,MATCH(D722,Monthly!$B$2:$B$187,0),5)</f>
        <v>-15.100999999999999</v>
      </c>
      <c r="L722" s="39">
        <f>INDEX(Monthly!$B$2:$K$187,MATCH(D722,Monthly!$B$2:$B$187,0),7)</f>
        <v>6.6999999999999976E-3</v>
      </c>
      <c r="M722" s="39">
        <f>INDEX(Monthly!$B$2:$K$187,MATCH(D722,Monthly!$B$2:$B$187,0),9)</f>
        <v>9.6334694919353262E-3</v>
      </c>
      <c r="N722" s="42">
        <f>INDEX(Quaterly!$B$2:$E$63,MATCH(B722,Quaterly!$B$2:$B$63,0),4)</f>
        <v>-1.5</v>
      </c>
    </row>
    <row r="723" spans="1:14" x14ac:dyDescent="0.3">
      <c r="A723" s="23">
        <v>722</v>
      </c>
      <c r="B723" s="23" t="str">
        <f t="shared" si="33"/>
        <v>Q4-2012</v>
      </c>
      <c r="C723" s="24" t="str">
        <f t="shared" si="34"/>
        <v>Q4</v>
      </c>
      <c r="D723" s="23" t="str">
        <f t="shared" si="35"/>
        <v>10-2012</v>
      </c>
      <c r="E723" s="25">
        <v>41194</v>
      </c>
      <c r="F723" s="31">
        <f>INDEX(GoldPrice!$B$2:$F$4016,MATCH(E723,GoldPrice!$B$2:$B$4016,0),5)</f>
        <v>236735.58873558789</v>
      </c>
      <c r="G723" s="36">
        <f>INDEX(Daily!$B$2:$H$4016,MATCH(E723,Daily!$B$2:$B$4016,0),3)</f>
        <v>-0.35999999999999943</v>
      </c>
      <c r="H723" s="36">
        <f>INDEX(Daily!$B$2:$H$4016,MATCH(E723,Daily!$B$2:$B$4016,0),5)</f>
        <v>-20</v>
      </c>
      <c r="I723" s="36">
        <f>INDEX(Daily!$B$2:$H$4016,MATCH(E723,Daily!$B$2:$B$4016,0),7)</f>
        <v>-1.6499999999999773</v>
      </c>
      <c r="J723" s="39">
        <f>INDEX(Monthly!$B$2:$K$187,MATCH(D723,Monthly!$B$2:$B$187,0),3)</f>
        <v>1.2300000000000033E-2</v>
      </c>
      <c r="K723" s="39">
        <f>INDEX(Monthly!$B$2:$K$187,MATCH(D723,Monthly!$B$2:$B$187,0),5)</f>
        <v>-15.100999999999999</v>
      </c>
      <c r="L723" s="39">
        <f>INDEX(Monthly!$B$2:$K$187,MATCH(D723,Monthly!$B$2:$B$187,0),7)</f>
        <v>6.6999999999999976E-3</v>
      </c>
      <c r="M723" s="39">
        <f>INDEX(Monthly!$B$2:$K$187,MATCH(D723,Monthly!$B$2:$B$187,0),9)</f>
        <v>9.6334694919353262E-3</v>
      </c>
      <c r="N723" s="42">
        <f>INDEX(Quaterly!$B$2:$E$63,MATCH(B723,Quaterly!$B$2:$B$63,0),4)</f>
        <v>-1.5</v>
      </c>
    </row>
    <row r="724" spans="1:14" x14ac:dyDescent="0.3">
      <c r="A724" s="23">
        <v>723</v>
      </c>
      <c r="B724" s="23" t="str">
        <f t="shared" si="33"/>
        <v>Q4-2012</v>
      </c>
      <c r="C724" s="24" t="str">
        <f t="shared" si="34"/>
        <v>Q4</v>
      </c>
      <c r="D724" s="23" t="str">
        <f t="shared" si="35"/>
        <v>10-2012</v>
      </c>
      <c r="E724" s="25">
        <v>41197</v>
      </c>
      <c r="F724" s="31">
        <f>INDEX(GoldPrice!$B$2:$F$4016,MATCH(E724,GoldPrice!$B$2:$B$4016,0),5)</f>
        <v>-136845.58684558794</v>
      </c>
      <c r="G724" s="36">
        <f>INDEX(Daily!$B$2:$H$4016,MATCH(E724,Daily!$B$2:$B$4016,0),3)</f>
        <v>1.0000000000005116E-2</v>
      </c>
      <c r="H724" s="36">
        <f>INDEX(Daily!$B$2:$H$4016,MATCH(E724,Daily!$B$2:$B$4016,0),5)</f>
        <v>10</v>
      </c>
      <c r="I724" s="36">
        <f>INDEX(Daily!$B$2:$H$4016,MATCH(E724,Daily!$B$2:$B$4016,0),7)</f>
        <v>-0.98000000000001819</v>
      </c>
      <c r="J724" s="39">
        <f>INDEX(Monthly!$B$2:$K$187,MATCH(D724,Monthly!$B$2:$B$187,0),3)</f>
        <v>1.2300000000000033E-2</v>
      </c>
      <c r="K724" s="39">
        <f>INDEX(Monthly!$B$2:$K$187,MATCH(D724,Monthly!$B$2:$B$187,0),5)</f>
        <v>-15.100999999999999</v>
      </c>
      <c r="L724" s="39">
        <f>INDEX(Monthly!$B$2:$K$187,MATCH(D724,Monthly!$B$2:$B$187,0),7)</f>
        <v>6.6999999999999976E-3</v>
      </c>
      <c r="M724" s="39">
        <f>INDEX(Monthly!$B$2:$K$187,MATCH(D724,Monthly!$B$2:$B$187,0),9)</f>
        <v>9.6334694919353262E-3</v>
      </c>
      <c r="N724" s="42">
        <f>INDEX(Quaterly!$B$2:$E$63,MATCH(B724,Quaterly!$B$2:$B$63,0),4)</f>
        <v>-1.5</v>
      </c>
    </row>
    <row r="725" spans="1:14" x14ac:dyDescent="0.3">
      <c r="A725" s="23">
        <v>724</v>
      </c>
      <c r="B725" s="23" t="str">
        <f t="shared" si="33"/>
        <v>Q4-2012</v>
      </c>
      <c r="C725" s="24" t="str">
        <f t="shared" si="34"/>
        <v>Q4</v>
      </c>
      <c r="D725" s="23" t="str">
        <f t="shared" si="35"/>
        <v>10-2012</v>
      </c>
      <c r="E725" s="25">
        <v>41198</v>
      </c>
      <c r="F725" s="31">
        <f>INDEX(GoldPrice!$B$2:$F$4016,MATCH(E725,GoldPrice!$B$2:$B$4016,0),5)</f>
        <v>-637003.21300321072</v>
      </c>
      <c r="G725" s="36">
        <f>INDEX(Daily!$B$2:$H$4016,MATCH(E725,Daily!$B$2:$B$4016,0),3)</f>
        <v>0.22999999999998977</v>
      </c>
      <c r="H725" s="36">
        <f>INDEX(Daily!$B$2:$H$4016,MATCH(E725,Daily!$B$2:$B$4016,0),5)</f>
        <v>0</v>
      </c>
      <c r="I725" s="36">
        <f>INDEX(Daily!$B$2:$H$4016,MATCH(E725,Daily!$B$2:$B$4016,0),7)</f>
        <v>7.660000000000025</v>
      </c>
      <c r="J725" s="39">
        <f>INDEX(Monthly!$B$2:$K$187,MATCH(D725,Monthly!$B$2:$B$187,0),3)</f>
        <v>1.2300000000000033E-2</v>
      </c>
      <c r="K725" s="39">
        <f>INDEX(Monthly!$B$2:$K$187,MATCH(D725,Monthly!$B$2:$B$187,0),5)</f>
        <v>-15.100999999999999</v>
      </c>
      <c r="L725" s="39">
        <f>INDEX(Monthly!$B$2:$K$187,MATCH(D725,Monthly!$B$2:$B$187,0),7)</f>
        <v>6.6999999999999976E-3</v>
      </c>
      <c r="M725" s="39">
        <f>INDEX(Monthly!$B$2:$K$187,MATCH(D725,Monthly!$B$2:$B$187,0),9)</f>
        <v>9.6334694919353262E-3</v>
      </c>
      <c r="N725" s="42">
        <f>INDEX(Quaterly!$B$2:$E$63,MATCH(B725,Quaterly!$B$2:$B$63,0),4)</f>
        <v>-1.5</v>
      </c>
    </row>
    <row r="726" spans="1:14" x14ac:dyDescent="0.3">
      <c r="A726" s="23">
        <v>725</v>
      </c>
      <c r="B726" s="23" t="str">
        <f t="shared" si="33"/>
        <v>Q4-2012</v>
      </c>
      <c r="C726" s="24" t="str">
        <f t="shared" si="34"/>
        <v>Q4</v>
      </c>
      <c r="D726" s="23" t="str">
        <f t="shared" si="35"/>
        <v>10-2012</v>
      </c>
      <c r="E726" s="25">
        <v>41199</v>
      </c>
      <c r="F726" s="31">
        <f>INDEX(GoldPrice!$B$2:$F$4016,MATCH(E726,GoldPrice!$B$2:$B$4016,0),5)</f>
        <v>142917.0289170295</v>
      </c>
      <c r="G726" s="36">
        <f>INDEX(Daily!$B$2:$H$4016,MATCH(E726,Daily!$B$2:$B$4016,0),3)</f>
        <v>-2.9999999999986926E-2</v>
      </c>
      <c r="H726" s="36">
        <f>INDEX(Daily!$B$2:$H$4016,MATCH(E726,Daily!$B$2:$B$4016,0),5)</f>
        <v>0</v>
      </c>
      <c r="I726" s="36">
        <f>INDEX(Daily!$B$2:$H$4016,MATCH(E726,Daily!$B$2:$B$4016,0),7)</f>
        <v>-2.2000000000000455</v>
      </c>
      <c r="J726" s="39">
        <f>INDEX(Monthly!$B$2:$K$187,MATCH(D726,Monthly!$B$2:$B$187,0),3)</f>
        <v>1.2300000000000033E-2</v>
      </c>
      <c r="K726" s="39">
        <f>INDEX(Monthly!$B$2:$K$187,MATCH(D726,Monthly!$B$2:$B$187,0),5)</f>
        <v>-15.100999999999999</v>
      </c>
      <c r="L726" s="39">
        <f>INDEX(Monthly!$B$2:$K$187,MATCH(D726,Monthly!$B$2:$B$187,0),7)</f>
        <v>6.6999999999999976E-3</v>
      </c>
      <c r="M726" s="39">
        <f>INDEX(Monthly!$B$2:$K$187,MATCH(D726,Monthly!$B$2:$B$187,0),9)</f>
        <v>9.6334694919353262E-3</v>
      </c>
      <c r="N726" s="42">
        <f>INDEX(Quaterly!$B$2:$E$63,MATCH(B726,Quaterly!$B$2:$B$63,0),4)</f>
        <v>-1.5</v>
      </c>
    </row>
    <row r="727" spans="1:14" x14ac:dyDescent="0.3">
      <c r="A727" s="23">
        <v>726</v>
      </c>
      <c r="B727" s="23" t="str">
        <f t="shared" si="33"/>
        <v>Q4-2012</v>
      </c>
      <c r="C727" s="24" t="str">
        <f t="shared" si="34"/>
        <v>Q4</v>
      </c>
      <c r="D727" s="23" t="str">
        <f t="shared" si="35"/>
        <v>10-2012</v>
      </c>
      <c r="E727" s="25">
        <v>41200</v>
      </c>
      <c r="F727" s="31">
        <f>INDEX(GoldPrice!$B$2:$F$4016,MATCH(E727,GoldPrice!$B$2:$B$4016,0),5)</f>
        <v>132308.82630882412</v>
      </c>
      <c r="G727" s="36">
        <f>INDEX(Daily!$B$2:$H$4016,MATCH(E727,Daily!$B$2:$B$4016,0),3)</f>
        <v>-4.0000000000006253E-2</v>
      </c>
      <c r="H727" s="36">
        <f>INDEX(Daily!$B$2:$H$4016,MATCH(E727,Daily!$B$2:$B$4016,0),5)</f>
        <v>-10</v>
      </c>
      <c r="I727" s="36">
        <f>INDEX(Daily!$B$2:$H$4016,MATCH(E727,Daily!$B$2:$B$4016,0),7)</f>
        <v>1.4900000000000091</v>
      </c>
      <c r="J727" s="39">
        <f>INDEX(Monthly!$B$2:$K$187,MATCH(D727,Monthly!$B$2:$B$187,0),3)</f>
        <v>1.2300000000000033E-2</v>
      </c>
      <c r="K727" s="39">
        <f>INDEX(Monthly!$B$2:$K$187,MATCH(D727,Monthly!$B$2:$B$187,0),5)</f>
        <v>-15.100999999999999</v>
      </c>
      <c r="L727" s="39">
        <f>INDEX(Monthly!$B$2:$K$187,MATCH(D727,Monthly!$B$2:$B$187,0),7)</f>
        <v>6.6999999999999976E-3</v>
      </c>
      <c r="M727" s="39">
        <f>INDEX(Monthly!$B$2:$K$187,MATCH(D727,Monthly!$B$2:$B$187,0),9)</f>
        <v>9.6334694919353262E-3</v>
      </c>
      <c r="N727" s="42">
        <f>INDEX(Quaterly!$B$2:$E$63,MATCH(B727,Quaterly!$B$2:$B$63,0),4)</f>
        <v>-1.5</v>
      </c>
    </row>
    <row r="728" spans="1:14" x14ac:dyDescent="0.3">
      <c r="A728" s="23">
        <v>727</v>
      </c>
      <c r="B728" s="23" t="str">
        <f t="shared" si="33"/>
        <v>Q4-2012</v>
      </c>
      <c r="C728" s="24" t="str">
        <f t="shared" si="34"/>
        <v>Q4</v>
      </c>
      <c r="D728" s="23" t="str">
        <f t="shared" si="35"/>
        <v>10-2012</v>
      </c>
      <c r="E728" s="25">
        <v>41201</v>
      </c>
      <c r="F728" s="31">
        <f>INDEX(GoldPrice!$B$2:$F$4016,MATCH(E728,GoldPrice!$B$2:$B$4016,0),5)</f>
        <v>212668.68266868219</v>
      </c>
      <c r="G728" s="36">
        <f>INDEX(Daily!$B$2:$H$4016,MATCH(E728,Daily!$B$2:$B$4016,0),3)</f>
        <v>-2</v>
      </c>
      <c r="H728" s="36">
        <f>INDEX(Daily!$B$2:$H$4016,MATCH(E728,Daily!$B$2:$B$4016,0),5)</f>
        <v>0</v>
      </c>
      <c r="I728" s="36">
        <f>INDEX(Daily!$B$2:$H$4016,MATCH(E728,Daily!$B$2:$B$4016,0),7)</f>
        <v>-0.27999999999997272</v>
      </c>
      <c r="J728" s="39">
        <f>INDEX(Monthly!$B$2:$K$187,MATCH(D728,Monthly!$B$2:$B$187,0),3)</f>
        <v>1.2300000000000033E-2</v>
      </c>
      <c r="K728" s="39">
        <f>INDEX(Monthly!$B$2:$K$187,MATCH(D728,Monthly!$B$2:$B$187,0),5)</f>
        <v>-15.100999999999999</v>
      </c>
      <c r="L728" s="39">
        <f>INDEX(Monthly!$B$2:$K$187,MATCH(D728,Monthly!$B$2:$B$187,0),7)</f>
        <v>6.6999999999999976E-3</v>
      </c>
      <c r="M728" s="39">
        <f>INDEX(Monthly!$B$2:$K$187,MATCH(D728,Monthly!$B$2:$B$187,0),9)</f>
        <v>9.6334694919353262E-3</v>
      </c>
      <c r="N728" s="42">
        <f>INDEX(Quaterly!$B$2:$E$63,MATCH(B728,Quaterly!$B$2:$B$63,0),4)</f>
        <v>-1.5</v>
      </c>
    </row>
    <row r="729" spans="1:14" x14ac:dyDescent="0.3">
      <c r="A729" s="23">
        <v>728</v>
      </c>
      <c r="B729" s="23" t="str">
        <f t="shared" si="33"/>
        <v>Q4-2012</v>
      </c>
      <c r="C729" s="24" t="str">
        <f t="shared" si="34"/>
        <v>Q4</v>
      </c>
      <c r="D729" s="23" t="str">
        <f t="shared" si="35"/>
        <v>10-2012</v>
      </c>
      <c r="E729" s="25">
        <v>41204</v>
      </c>
      <c r="F729" s="31">
        <f>INDEX(GoldPrice!$B$2:$F$4016,MATCH(E729,GoldPrice!$B$2:$B$4016,0),5)</f>
        <v>-729243.62124361843</v>
      </c>
      <c r="G729" s="36">
        <f>INDEX(Daily!$B$2:$H$4016,MATCH(E729,Daily!$B$2:$B$4016,0),3)</f>
        <v>-1.7000000000000028</v>
      </c>
      <c r="H729" s="36">
        <f>INDEX(Daily!$B$2:$H$4016,MATCH(E729,Daily!$B$2:$B$4016,0),5)</f>
        <v>10</v>
      </c>
      <c r="I729" s="36">
        <f>INDEX(Daily!$B$2:$H$4016,MATCH(E729,Daily!$B$2:$B$4016,0),7)</f>
        <v>-1.2300000000000182</v>
      </c>
      <c r="J729" s="39">
        <f>INDEX(Monthly!$B$2:$K$187,MATCH(D729,Monthly!$B$2:$B$187,0),3)</f>
        <v>1.2300000000000033E-2</v>
      </c>
      <c r="K729" s="39">
        <f>INDEX(Monthly!$B$2:$K$187,MATCH(D729,Monthly!$B$2:$B$187,0),5)</f>
        <v>-15.100999999999999</v>
      </c>
      <c r="L729" s="39">
        <f>INDEX(Monthly!$B$2:$K$187,MATCH(D729,Monthly!$B$2:$B$187,0),7)</f>
        <v>6.6999999999999976E-3</v>
      </c>
      <c r="M729" s="39">
        <f>INDEX(Monthly!$B$2:$K$187,MATCH(D729,Monthly!$B$2:$B$187,0),9)</f>
        <v>9.6334694919353262E-3</v>
      </c>
      <c r="N729" s="42">
        <f>INDEX(Quaterly!$B$2:$E$63,MATCH(B729,Quaterly!$B$2:$B$63,0),4)</f>
        <v>-1.5</v>
      </c>
    </row>
    <row r="730" spans="1:14" x14ac:dyDescent="0.3">
      <c r="A730" s="23">
        <v>729</v>
      </c>
      <c r="B730" s="23" t="str">
        <f t="shared" si="33"/>
        <v>Q4-2012</v>
      </c>
      <c r="C730" s="24" t="str">
        <f t="shared" si="34"/>
        <v>Q4</v>
      </c>
      <c r="D730" s="23" t="str">
        <f t="shared" si="35"/>
        <v>10-2012</v>
      </c>
      <c r="E730" s="25">
        <v>41205</v>
      </c>
      <c r="F730" s="31">
        <f>INDEX(GoldPrice!$B$2:$F$4016,MATCH(E730,GoldPrice!$B$2:$B$4016,0),5)</f>
        <v>414557.92855792865</v>
      </c>
      <c r="G730" s="36">
        <f>INDEX(Daily!$B$2:$H$4016,MATCH(E730,Daily!$B$2:$B$4016,0),3)</f>
        <v>-1.6499999999999915</v>
      </c>
      <c r="H730" s="36">
        <f>INDEX(Daily!$B$2:$H$4016,MATCH(E730,Daily!$B$2:$B$4016,0),5)</f>
        <v>0</v>
      </c>
      <c r="I730" s="36">
        <f>INDEX(Daily!$B$2:$H$4016,MATCH(E730,Daily!$B$2:$B$4016,0),7)</f>
        <v>0.70999999999997954</v>
      </c>
      <c r="J730" s="39">
        <f>INDEX(Monthly!$B$2:$K$187,MATCH(D730,Monthly!$B$2:$B$187,0),3)</f>
        <v>1.2300000000000033E-2</v>
      </c>
      <c r="K730" s="39">
        <f>INDEX(Monthly!$B$2:$K$187,MATCH(D730,Monthly!$B$2:$B$187,0),5)</f>
        <v>-15.100999999999999</v>
      </c>
      <c r="L730" s="39">
        <f>INDEX(Monthly!$B$2:$K$187,MATCH(D730,Monthly!$B$2:$B$187,0),7)</f>
        <v>6.6999999999999976E-3</v>
      </c>
      <c r="M730" s="39">
        <f>INDEX(Monthly!$B$2:$K$187,MATCH(D730,Monthly!$B$2:$B$187,0),9)</f>
        <v>9.6334694919353262E-3</v>
      </c>
      <c r="N730" s="42">
        <f>INDEX(Quaterly!$B$2:$E$63,MATCH(B730,Quaterly!$B$2:$B$63,0),4)</f>
        <v>-1.5</v>
      </c>
    </row>
    <row r="731" spans="1:14" x14ac:dyDescent="0.3">
      <c r="A731" s="23">
        <v>730</v>
      </c>
      <c r="B731" s="23" t="str">
        <f t="shared" si="33"/>
        <v>Q4-2012</v>
      </c>
      <c r="C731" s="24" t="str">
        <f t="shared" si="34"/>
        <v>Q4</v>
      </c>
      <c r="D731" s="23" t="str">
        <f t="shared" si="35"/>
        <v>10-2012</v>
      </c>
      <c r="E731" s="25">
        <v>41206</v>
      </c>
      <c r="F731" s="31">
        <f>INDEX(GoldPrice!$B$2:$F$4016,MATCH(E731,GoldPrice!$B$2:$B$4016,0),5)</f>
        <v>9258.3632583618164</v>
      </c>
      <c r="G731" s="36">
        <f>INDEX(Daily!$B$2:$H$4016,MATCH(E731,Daily!$B$2:$B$4016,0),3)</f>
        <v>-1.2600000000000051</v>
      </c>
      <c r="H731" s="36">
        <f>INDEX(Daily!$B$2:$H$4016,MATCH(E731,Daily!$B$2:$B$4016,0),5)</f>
        <v>-5</v>
      </c>
      <c r="I731" s="36">
        <f>INDEX(Daily!$B$2:$H$4016,MATCH(E731,Daily!$B$2:$B$4016,0),7)</f>
        <v>-2.2599999999999909</v>
      </c>
      <c r="J731" s="39">
        <f>INDEX(Monthly!$B$2:$K$187,MATCH(D731,Monthly!$B$2:$B$187,0),3)</f>
        <v>1.2300000000000033E-2</v>
      </c>
      <c r="K731" s="39">
        <f>INDEX(Monthly!$B$2:$K$187,MATCH(D731,Monthly!$B$2:$B$187,0),5)</f>
        <v>-15.100999999999999</v>
      </c>
      <c r="L731" s="39">
        <f>INDEX(Monthly!$B$2:$K$187,MATCH(D731,Monthly!$B$2:$B$187,0),7)</f>
        <v>6.6999999999999976E-3</v>
      </c>
      <c r="M731" s="39">
        <f>INDEX(Monthly!$B$2:$K$187,MATCH(D731,Monthly!$B$2:$B$187,0),9)</f>
        <v>9.6334694919353262E-3</v>
      </c>
      <c r="N731" s="42">
        <f>INDEX(Quaterly!$B$2:$E$63,MATCH(B731,Quaterly!$B$2:$B$63,0),4)</f>
        <v>-1.5</v>
      </c>
    </row>
    <row r="732" spans="1:14" x14ac:dyDescent="0.3">
      <c r="A732" s="23">
        <v>731</v>
      </c>
      <c r="B732" s="23" t="str">
        <f t="shared" si="33"/>
        <v>Q4-2012</v>
      </c>
      <c r="C732" s="24" t="str">
        <f t="shared" si="34"/>
        <v>Q4</v>
      </c>
      <c r="D732" s="23" t="str">
        <f t="shared" si="35"/>
        <v>10-2012</v>
      </c>
      <c r="E732" s="25">
        <v>41207</v>
      </c>
      <c r="F732" s="31">
        <f>INDEX(GoldPrice!$B$2:$F$4016,MATCH(E732,GoldPrice!$B$2:$B$4016,0),5)</f>
        <v>-31052.731052730232</v>
      </c>
      <c r="G732" s="36">
        <f>INDEX(Daily!$B$2:$H$4016,MATCH(E732,Daily!$B$2:$B$4016,0),3)</f>
        <v>0.20000000000000284</v>
      </c>
      <c r="H732" s="36">
        <f>INDEX(Daily!$B$2:$H$4016,MATCH(E732,Daily!$B$2:$B$4016,0),5)</f>
        <v>0</v>
      </c>
      <c r="I732" s="36">
        <f>INDEX(Daily!$B$2:$H$4016,MATCH(E732,Daily!$B$2:$B$4016,0),7)</f>
        <v>-5.5299999999999727</v>
      </c>
      <c r="J732" s="39">
        <f>INDEX(Monthly!$B$2:$K$187,MATCH(D732,Monthly!$B$2:$B$187,0),3)</f>
        <v>1.2300000000000033E-2</v>
      </c>
      <c r="K732" s="39">
        <f>INDEX(Monthly!$B$2:$K$187,MATCH(D732,Monthly!$B$2:$B$187,0),5)</f>
        <v>-15.100999999999999</v>
      </c>
      <c r="L732" s="39">
        <f>INDEX(Monthly!$B$2:$K$187,MATCH(D732,Monthly!$B$2:$B$187,0),7)</f>
        <v>6.6999999999999976E-3</v>
      </c>
      <c r="M732" s="39">
        <f>INDEX(Monthly!$B$2:$K$187,MATCH(D732,Monthly!$B$2:$B$187,0),9)</f>
        <v>9.6334694919353262E-3</v>
      </c>
      <c r="N732" s="42">
        <f>INDEX(Quaterly!$B$2:$E$63,MATCH(B732,Quaterly!$B$2:$B$63,0),4)</f>
        <v>-1.5</v>
      </c>
    </row>
    <row r="733" spans="1:14" x14ac:dyDescent="0.3">
      <c r="A733" s="23">
        <v>732</v>
      </c>
      <c r="B733" s="23" t="str">
        <f t="shared" si="33"/>
        <v>Q4-2012</v>
      </c>
      <c r="C733" s="24" t="str">
        <f t="shared" si="34"/>
        <v>Q4</v>
      </c>
      <c r="D733" s="23" t="str">
        <f t="shared" si="35"/>
        <v>10-2012</v>
      </c>
      <c r="E733" s="25">
        <v>41208</v>
      </c>
      <c r="F733" s="31">
        <f>INDEX(GoldPrice!$B$2:$F$4016,MATCH(E733,GoldPrice!$B$2:$B$4016,0),5)</f>
        <v>-86214.704214703292</v>
      </c>
      <c r="G733" s="36">
        <f>INDEX(Daily!$B$2:$H$4016,MATCH(E733,Daily!$B$2:$B$4016,0),3)</f>
        <v>0.25</v>
      </c>
      <c r="H733" s="36">
        <f>INDEX(Daily!$B$2:$H$4016,MATCH(E733,Daily!$B$2:$B$4016,0),5)</f>
        <v>-5</v>
      </c>
      <c r="I733" s="36">
        <f>INDEX(Daily!$B$2:$H$4016,MATCH(E733,Daily!$B$2:$B$4016,0),7)</f>
        <v>1.7799999999999727</v>
      </c>
      <c r="J733" s="39">
        <f>INDEX(Monthly!$B$2:$K$187,MATCH(D733,Monthly!$B$2:$B$187,0),3)</f>
        <v>1.2300000000000033E-2</v>
      </c>
      <c r="K733" s="39">
        <f>INDEX(Monthly!$B$2:$K$187,MATCH(D733,Monthly!$B$2:$B$187,0),5)</f>
        <v>-15.100999999999999</v>
      </c>
      <c r="L733" s="39">
        <f>INDEX(Monthly!$B$2:$K$187,MATCH(D733,Monthly!$B$2:$B$187,0),7)</f>
        <v>6.6999999999999976E-3</v>
      </c>
      <c r="M733" s="39">
        <f>INDEX(Monthly!$B$2:$K$187,MATCH(D733,Monthly!$B$2:$B$187,0),9)</f>
        <v>9.6334694919353262E-3</v>
      </c>
      <c r="N733" s="42">
        <f>INDEX(Quaterly!$B$2:$E$63,MATCH(B733,Quaterly!$B$2:$B$63,0),4)</f>
        <v>-1.5</v>
      </c>
    </row>
    <row r="734" spans="1:14" x14ac:dyDescent="0.3">
      <c r="A734" s="23">
        <v>733</v>
      </c>
      <c r="B734" s="23" t="str">
        <f t="shared" si="33"/>
        <v>Q4-2012</v>
      </c>
      <c r="C734" s="24" t="str">
        <f t="shared" si="34"/>
        <v>Q4</v>
      </c>
      <c r="D734" s="23" t="str">
        <f t="shared" si="35"/>
        <v>10-2012</v>
      </c>
      <c r="E734" s="25">
        <v>41211</v>
      </c>
      <c r="F734" s="31">
        <f>INDEX(GoldPrice!$B$2:$F$4016,MATCH(E734,GoldPrice!$B$2:$B$4016,0),5)</f>
        <v>-120333.82833383605</v>
      </c>
      <c r="G734" s="36">
        <f>INDEX(Daily!$B$2:$H$4016,MATCH(E734,Daily!$B$2:$B$4016,0),3)</f>
        <v>-0.32000000000000739</v>
      </c>
      <c r="H734" s="36">
        <f>INDEX(Daily!$B$2:$H$4016,MATCH(E734,Daily!$B$2:$B$4016,0),5)</f>
        <v>10</v>
      </c>
      <c r="I734" s="36">
        <f>INDEX(Daily!$B$2:$H$4016,MATCH(E734,Daily!$B$2:$B$4016,0),7)</f>
        <v>-0.33999999999997499</v>
      </c>
      <c r="J734" s="39">
        <f>INDEX(Monthly!$B$2:$K$187,MATCH(D734,Monthly!$B$2:$B$187,0),3)</f>
        <v>1.2300000000000033E-2</v>
      </c>
      <c r="K734" s="39">
        <f>INDEX(Monthly!$B$2:$K$187,MATCH(D734,Monthly!$B$2:$B$187,0),5)</f>
        <v>-15.100999999999999</v>
      </c>
      <c r="L734" s="39">
        <f>INDEX(Monthly!$B$2:$K$187,MATCH(D734,Monthly!$B$2:$B$187,0),7)</f>
        <v>6.6999999999999976E-3</v>
      </c>
      <c r="M734" s="39">
        <f>INDEX(Monthly!$B$2:$K$187,MATCH(D734,Monthly!$B$2:$B$187,0),9)</f>
        <v>9.6334694919353262E-3</v>
      </c>
      <c r="N734" s="42">
        <f>INDEX(Quaterly!$B$2:$E$63,MATCH(B734,Quaterly!$B$2:$B$63,0),4)</f>
        <v>-1.5</v>
      </c>
    </row>
    <row r="735" spans="1:14" x14ac:dyDescent="0.3">
      <c r="A735" s="23">
        <v>734</v>
      </c>
      <c r="B735" s="23" t="str">
        <f t="shared" si="33"/>
        <v>Q4-2012</v>
      </c>
      <c r="C735" s="24" t="str">
        <f t="shared" si="34"/>
        <v>Q4</v>
      </c>
      <c r="D735" s="23" t="str">
        <f t="shared" si="35"/>
        <v>10-2012</v>
      </c>
      <c r="E735" s="25">
        <v>41212</v>
      </c>
      <c r="F735" s="31">
        <f>INDEX(GoldPrice!$B$2:$F$4016,MATCH(E735,GoldPrice!$B$2:$B$4016,0),5)</f>
        <v>57091.441377155483</v>
      </c>
      <c r="G735" s="36">
        <f>INDEX(Daily!$B$2:$H$4016,MATCH(E735,Daily!$B$2:$B$4016,0),3)</f>
        <v>0.13000000000000966</v>
      </c>
      <c r="H735" s="36">
        <f>INDEX(Daily!$B$2:$H$4016,MATCH(E735,Daily!$B$2:$B$4016,0),5)</f>
        <v>-15</v>
      </c>
      <c r="I735" s="36">
        <f>INDEX(Daily!$B$2:$H$4016,MATCH(E735,Daily!$B$2:$B$4016,0),7)</f>
        <v>-1.5</v>
      </c>
      <c r="J735" s="39">
        <f>INDEX(Monthly!$B$2:$K$187,MATCH(D735,Monthly!$B$2:$B$187,0),3)</f>
        <v>1.2300000000000033E-2</v>
      </c>
      <c r="K735" s="39">
        <f>INDEX(Monthly!$B$2:$K$187,MATCH(D735,Monthly!$B$2:$B$187,0),5)</f>
        <v>-15.100999999999999</v>
      </c>
      <c r="L735" s="39">
        <f>INDEX(Monthly!$B$2:$K$187,MATCH(D735,Monthly!$B$2:$B$187,0),7)</f>
        <v>6.6999999999999976E-3</v>
      </c>
      <c r="M735" s="39">
        <f>INDEX(Monthly!$B$2:$K$187,MATCH(D735,Monthly!$B$2:$B$187,0),9)</f>
        <v>9.6334694919353262E-3</v>
      </c>
      <c r="N735" s="42">
        <f>INDEX(Quaterly!$B$2:$E$63,MATCH(B735,Quaterly!$B$2:$B$63,0),4)</f>
        <v>-1.5</v>
      </c>
    </row>
    <row r="736" spans="1:14" x14ac:dyDescent="0.3">
      <c r="A736" s="23">
        <v>735</v>
      </c>
      <c r="B736" s="23" t="str">
        <f t="shared" si="33"/>
        <v>Q4-2012</v>
      </c>
      <c r="C736" s="24" t="str">
        <f t="shared" si="34"/>
        <v>Q4</v>
      </c>
      <c r="D736" s="23" t="str">
        <f t="shared" si="35"/>
        <v>10-2012</v>
      </c>
      <c r="E736" s="25">
        <v>41213</v>
      </c>
      <c r="F736" s="31">
        <f>INDEX(GoldPrice!$B$2:$F$4016,MATCH(E736,GoldPrice!$B$2:$B$4016,0),5)</f>
        <v>-287133.34541905299</v>
      </c>
      <c r="G736" s="36">
        <f>INDEX(Daily!$B$2:$H$4016,MATCH(E736,Daily!$B$2:$B$4016,0),3)</f>
        <v>0.57999999999999829</v>
      </c>
      <c r="H736" s="36">
        <f>INDEX(Daily!$B$2:$H$4016,MATCH(E736,Daily!$B$2:$B$4016,0),5)</f>
        <v>10</v>
      </c>
      <c r="I736" s="36">
        <f>INDEX(Daily!$B$2:$H$4016,MATCH(E736,Daily!$B$2:$B$4016,0),7)</f>
        <v>-1.4399999999999977</v>
      </c>
      <c r="J736" s="39">
        <f>INDEX(Monthly!$B$2:$K$187,MATCH(D736,Monthly!$B$2:$B$187,0),3)</f>
        <v>1.2300000000000033E-2</v>
      </c>
      <c r="K736" s="39">
        <f>INDEX(Monthly!$B$2:$K$187,MATCH(D736,Monthly!$B$2:$B$187,0),5)</f>
        <v>-15.100999999999999</v>
      </c>
      <c r="L736" s="39">
        <f>INDEX(Monthly!$B$2:$K$187,MATCH(D736,Monthly!$B$2:$B$187,0),7)</f>
        <v>6.6999999999999976E-3</v>
      </c>
      <c r="M736" s="39">
        <f>INDEX(Monthly!$B$2:$K$187,MATCH(D736,Monthly!$B$2:$B$187,0),9)</f>
        <v>9.6334694919353262E-3</v>
      </c>
      <c r="N736" s="42">
        <f>INDEX(Quaterly!$B$2:$E$63,MATCH(B736,Quaterly!$B$2:$B$63,0),4)</f>
        <v>-1.5</v>
      </c>
    </row>
    <row r="737" spans="1:14" x14ac:dyDescent="0.3">
      <c r="A737" s="23">
        <v>736</v>
      </c>
      <c r="B737" s="23" t="str">
        <f t="shared" si="33"/>
        <v>Q4-2012</v>
      </c>
      <c r="C737" s="24" t="str">
        <f t="shared" si="34"/>
        <v>Q4</v>
      </c>
      <c r="D737" s="23" t="str">
        <f t="shared" si="35"/>
        <v>11-2012</v>
      </c>
      <c r="E737" s="25">
        <v>41214</v>
      </c>
      <c r="F737" s="31">
        <f>INDEX(GoldPrice!$B$2:$F$4016,MATCH(E737,GoldPrice!$B$2:$B$4016,0),5)</f>
        <v>450570.0245700255</v>
      </c>
      <c r="G737" s="36">
        <f>INDEX(Daily!$B$2:$H$4016,MATCH(E737,Daily!$B$2:$B$4016,0),3)</f>
        <v>0.81999999999999318</v>
      </c>
      <c r="H737" s="36">
        <f>INDEX(Daily!$B$2:$H$4016,MATCH(E737,Daily!$B$2:$B$4016,0),5)</f>
        <v>10</v>
      </c>
      <c r="I737" s="36">
        <f>INDEX(Daily!$B$2:$H$4016,MATCH(E737,Daily!$B$2:$B$4016,0),7)</f>
        <v>-0.47000000000002728</v>
      </c>
      <c r="J737" s="39">
        <f>INDEX(Monthly!$B$2:$K$187,MATCH(D737,Monthly!$B$2:$B$187,0),3)</f>
        <v>6.7999999999999727E-3</v>
      </c>
      <c r="K737" s="39">
        <f>INDEX(Monthly!$B$2:$K$187,MATCH(D737,Monthly!$B$2:$B$187,0),5)</f>
        <v>3.8410000000000082</v>
      </c>
      <c r="L737" s="39">
        <f>INDEX(Monthly!$B$2:$K$187,MATCH(D737,Monthly!$B$2:$B$187,0),7)</f>
        <v>-7.5000000000000067E-3</v>
      </c>
      <c r="M737" s="39">
        <f>INDEX(Monthly!$B$2:$K$187,MATCH(D737,Monthly!$B$2:$B$187,0),9)</f>
        <v>2.2267320133456919E-2</v>
      </c>
      <c r="N737" s="42">
        <f>INDEX(Quaterly!$B$2:$E$63,MATCH(B737,Quaterly!$B$2:$B$63,0),4)</f>
        <v>-1.5</v>
      </c>
    </row>
    <row r="738" spans="1:14" x14ac:dyDescent="0.3">
      <c r="A738" s="23">
        <v>737</v>
      </c>
      <c r="B738" s="23" t="str">
        <f t="shared" si="33"/>
        <v>Q4-2012</v>
      </c>
      <c r="C738" s="24" t="str">
        <f t="shared" si="34"/>
        <v>Q4</v>
      </c>
      <c r="D738" s="23" t="str">
        <f t="shared" si="35"/>
        <v>11-2012</v>
      </c>
      <c r="E738" s="25">
        <v>41215</v>
      </c>
      <c r="F738" s="31">
        <f>INDEX(GoldPrice!$B$2:$F$4016,MATCH(E738,GoldPrice!$B$2:$B$4016,0),5)</f>
        <v>612707.23870723695</v>
      </c>
      <c r="G738" s="36">
        <f>INDEX(Daily!$B$2:$H$4016,MATCH(E738,Daily!$B$2:$B$4016,0),3)</f>
        <v>-2.1499999999999915</v>
      </c>
      <c r="H738" s="36">
        <f>INDEX(Daily!$B$2:$H$4016,MATCH(E738,Daily!$B$2:$B$4016,0),5)</f>
        <v>-10</v>
      </c>
      <c r="I738" s="36">
        <f>INDEX(Daily!$B$2:$H$4016,MATCH(E738,Daily!$B$2:$B$4016,0),7)</f>
        <v>-12.689999999999998</v>
      </c>
      <c r="J738" s="39">
        <f>INDEX(Monthly!$B$2:$K$187,MATCH(D738,Monthly!$B$2:$B$187,0),3)</f>
        <v>6.7999999999999727E-3</v>
      </c>
      <c r="K738" s="39">
        <f>INDEX(Monthly!$B$2:$K$187,MATCH(D738,Monthly!$B$2:$B$187,0),5)</f>
        <v>3.8410000000000082</v>
      </c>
      <c r="L738" s="39">
        <f>INDEX(Monthly!$B$2:$K$187,MATCH(D738,Monthly!$B$2:$B$187,0),7)</f>
        <v>-7.5000000000000067E-3</v>
      </c>
      <c r="M738" s="39">
        <f>INDEX(Monthly!$B$2:$K$187,MATCH(D738,Monthly!$B$2:$B$187,0),9)</f>
        <v>2.2267320133456919E-2</v>
      </c>
      <c r="N738" s="42">
        <f>INDEX(Quaterly!$B$2:$E$63,MATCH(B738,Quaterly!$B$2:$B$63,0),4)</f>
        <v>-1.5</v>
      </c>
    </row>
    <row r="739" spans="1:14" x14ac:dyDescent="0.3">
      <c r="A739" s="23">
        <v>738</v>
      </c>
      <c r="B739" s="23" t="str">
        <f t="shared" si="33"/>
        <v>Q4-2012</v>
      </c>
      <c r="C739" s="24" t="str">
        <f t="shared" si="34"/>
        <v>Q4</v>
      </c>
      <c r="D739" s="23" t="str">
        <f t="shared" si="35"/>
        <v>11-2012</v>
      </c>
      <c r="E739" s="25">
        <v>41218</v>
      </c>
      <c r="F739" s="31">
        <f>INDEX(GoldPrice!$B$2:$F$4016,MATCH(E739,GoldPrice!$B$2:$B$4016,0),5)</f>
        <v>-95730.485730484128</v>
      </c>
      <c r="G739" s="36">
        <f>INDEX(Daily!$B$2:$H$4016,MATCH(E739,Daily!$B$2:$B$4016,0),3)</f>
        <v>0.73999999999999488</v>
      </c>
      <c r="H739" s="36">
        <f>INDEX(Daily!$B$2:$H$4016,MATCH(E739,Daily!$B$2:$B$4016,0),5)</f>
        <v>-25</v>
      </c>
      <c r="I739" s="36">
        <f>INDEX(Daily!$B$2:$H$4016,MATCH(E739,Daily!$B$2:$B$4016,0),7)</f>
        <v>2.0099999999999909</v>
      </c>
      <c r="J739" s="39">
        <f>INDEX(Monthly!$B$2:$K$187,MATCH(D739,Monthly!$B$2:$B$187,0),3)</f>
        <v>6.7999999999999727E-3</v>
      </c>
      <c r="K739" s="39">
        <f>INDEX(Monthly!$B$2:$K$187,MATCH(D739,Monthly!$B$2:$B$187,0),5)</f>
        <v>3.8410000000000082</v>
      </c>
      <c r="L739" s="39">
        <f>INDEX(Monthly!$B$2:$K$187,MATCH(D739,Monthly!$B$2:$B$187,0),7)</f>
        <v>-7.5000000000000067E-3</v>
      </c>
      <c r="M739" s="39">
        <f>INDEX(Monthly!$B$2:$K$187,MATCH(D739,Monthly!$B$2:$B$187,0),9)</f>
        <v>2.2267320133456919E-2</v>
      </c>
      <c r="N739" s="42">
        <f>INDEX(Quaterly!$B$2:$E$63,MATCH(B739,Quaterly!$B$2:$B$63,0),4)</f>
        <v>-1.5</v>
      </c>
    </row>
    <row r="740" spans="1:14" x14ac:dyDescent="0.3">
      <c r="A740" s="23">
        <v>739</v>
      </c>
      <c r="B740" s="23" t="str">
        <f t="shared" si="33"/>
        <v>Q4-2012</v>
      </c>
      <c r="C740" s="24" t="str">
        <f t="shared" si="34"/>
        <v>Q4</v>
      </c>
      <c r="D740" s="23" t="str">
        <f t="shared" si="35"/>
        <v>11-2012</v>
      </c>
      <c r="E740" s="25">
        <v>41219</v>
      </c>
      <c r="F740" s="31">
        <f>INDEX(GoldPrice!$B$2:$F$4016,MATCH(E740,GoldPrice!$B$2:$B$4016,0),5)</f>
        <v>-690497.44849744812</v>
      </c>
      <c r="G740" s="36">
        <f>INDEX(Daily!$B$2:$H$4016,MATCH(E740,Daily!$B$2:$B$4016,0),3)</f>
        <v>2.980000000000004</v>
      </c>
      <c r="H740" s="36">
        <f>INDEX(Daily!$B$2:$H$4016,MATCH(E740,Daily!$B$2:$B$4016,0),5)</f>
        <v>30</v>
      </c>
      <c r="I740" s="36">
        <f>INDEX(Daily!$B$2:$H$4016,MATCH(E740,Daily!$B$2:$B$4016,0),7)</f>
        <v>-0.31999999999999318</v>
      </c>
      <c r="J740" s="39">
        <f>INDEX(Monthly!$B$2:$K$187,MATCH(D740,Monthly!$B$2:$B$187,0),3)</f>
        <v>6.7999999999999727E-3</v>
      </c>
      <c r="K740" s="39">
        <f>INDEX(Monthly!$B$2:$K$187,MATCH(D740,Monthly!$B$2:$B$187,0),5)</f>
        <v>3.8410000000000082</v>
      </c>
      <c r="L740" s="39">
        <f>INDEX(Monthly!$B$2:$K$187,MATCH(D740,Monthly!$B$2:$B$187,0),7)</f>
        <v>-7.5000000000000067E-3</v>
      </c>
      <c r="M740" s="39">
        <f>INDEX(Monthly!$B$2:$K$187,MATCH(D740,Monthly!$B$2:$B$187,0),9)</f>
        <v>2.2267320133456919E-2</v>
      </c>
      <c r="N740" s="42">
        <f>INDEX(Quaterly!$B$2:$E$63,MATCH(B740,Quaterly!$B$2:$B$63,0),4)</f>
        <v>-1.5</v>
      </c>
    </row>
    <row r="741" spans="1:14" x14ac:dyDescent="0.3">
      <c r="A741" s="23">
        <v>740</v>
      </c>
      <c r="B741" s="23" t="str">
        <f t="shared" si="33"/>
        <v>Q4-2012</v>
      </c>
      <c r="C741" s="24" t="str">
        <f t="shared" si="34"/>
        <v>Q4</v>
      </c>
      <c r="D741" s="23" t="str">
        <f t="shared" si="35"/>
        <v>11-2012</v>
      </c>
      <c r="E741" s="25">
        <v>41220</v>
      </c>
      <c r="F741" s="31">
        <f>INDEX(GoldPrice!$B$2:$F$4016,MATCH(E741,GoldPrice!$B$2:$B$4016,0),5)</f>
        <v>621220.94122093916</v>
      </c>
      <c r="G741" s="36">
        <f>INDEX(Daily!$B$2:$H$4016,MATCH(E741,Daily!$B$2:$B$4016,0),3)</f>
        <v>-4.1200000000000045</v>
      </c>
      <c r="H741" s="36">
        <f>INDEX(Daily!$B$2:$H$4016,MATCH(E741,Daily!$B$2:$B$4016,0),5)</f>
        <v>10</v>
      </c>
      <c r="I741" s="36">
        <f>INDEX(Daily!$B$2:$H$4016,MATCH(E741,Daily!$B$2:$B$4016,0),7)</f>
        <v>3.9499999999999886</v>
      </c>
      <c r="J741" s="39">
        <f>INDEX(Monthly!$B$2:$K$187,MATCH(D741,Monthly!$B$2:$B$187,0),3)</f>
        <v>6.7999999999999727E-3</v>
      </c>
      <c r="K741" s="39">
        <f>INDEX(Monthly!$B$2:$K$187,MATCH(D741,Monthly!$B$2:$B$187,0),5)</f>
        <v>3.8410000000000082</v>
      </c>
      <c r="L741" s="39">
        <f>INDEX(Monthly!$B$2:$K$187,MATCH(D741,Monthly!$B$2:$B$187,0),7)</f>
        <v>-7.5000000000000067E-3</v>
      </c>
      <c r="M741" s="39">
        <f>INDEX(Monthly!$B$2:$K$187,MATCH(D741,Monthly!$B$2:$B$187,0),9)</f>
        <v>2.2267320133456919E-2</v>
      </c>
      <c r="N741" s="42">
        <f>INDEX(Quaterly!$B$2:$E$63,MATCH(B741,Quaterly!$B$2:$B$63,0),4)</f>
        <v>-1.5</v>
      </c>
    </row>
    <row r="742" spans="1:14" x14ac:dyDescent="0.3">
      <c r="A742" s="23">
        <v>741</v>
      </c>
      <c r="B742" s="23" t="str">
        <f t="shared" si="33"/>
        <v>Q4-2012</v>
      </c>
      <c r="C742" s="24" t="str">
        <f t="shared" si="34"/>
        <v>Q4</v>
      </c>
      <c r="D742" s="23" t="str">
        <f t="shared" si="35"/>
        <v>11-2012</v>
      </c>
      <c r="E742" s="25">
        <v>41221</v>
      </c>
      <c r="F742" s="31">
        <f>INDEX(GoldPrice!$B$2:$F$4016,MATCH(E742,GoldPrice!$B$2:$B$4016,0),5)</f>
        <v>-186123.60612360761</v>
      </c>
      <c r="G742" s="36">
        <f>INDEX(Daily!$B$2:$H$4016,MATCH(E742,Daily!$B$2:$B$4016,0),3)</f>
        <v>0.56999999999999318</v>
      </c>
      <c r="H742" s="36">
        <f>INDEX(Daily!$B$2:$H$4016,MATCH(E742,Daily!$B$2:$B$4016,0),5)</f>
        <v>-20</v>
      </c>
      <c r="I742" s="36">
        <f>INDEX(Daily!$B$2:$H$4016,MATCH(E742,Daily!$B$2:$B$4016,0),7)</f>
        <v>4.7000000000000455</v>
      </c>
      <c r="J742" s="39">
        <f>INDEX(Monthly!$B$2:$K$187,MATCH(D742,Monthly!$B$2:$B$187,0),3)</f>
        <v>6.7999999999999727E-3</v>
      </c>
      <c r="K742" s="39">
        <f>INDEX(Monthly!$B$2:$K$187,MATCH(D742,Monthly!$B$2:$B$187,0),5)</f>
        <v>3.8410000000000082</v>
      </c>
      <c r="L742" s="39">
        <f>INDEX(Monthly!$B$2:$K$187,MATCH(D742,Monthly!$B$2:$B$187,0),7)</f>
        <v>-7.5000000000000067E-3</v>
      </c>
      <c r="M742" s="39">
        <f>INDEX(Monthly!$B$2:$K$187,MATCH(D742,Monthly!$B$2:$B$187,0),9)</f>
        <v>2.2267320133456919E-2</v>
      </c>
      <c r="N742" s="42">
        <f>INDEX(Quaterly!$B$2:$E$63,MATCH(B742,Quaterly!$B$2:$B$63,0),4)</f>
        <v>-1.5</v>
      </c>
    </row>
    <row r="743" spans="1:14" x14ac:dyDescent="0.3">
      <c r="A743" s="23">
        <v>742</v>
      </c>
      <c r="B743" s="23" t="str">
        <f t="shared" si="33"/>
        <v>Q4-2012</v>
      </c>
      <c r="C743" s="24" t="str">
        <f t="shared" si="34"/>
        <v>Q4</v>
      </c>
      <c r="D743" s="23" t="str">
        <f t="shared" si="35"/>
        <v>11-2012</v>
      </c>
      <c r="E743" s="25">
        <v>41222</v>
      </c>
      <c r="F743" s="31">
        <f>INDEX(GoldPrice!$B$2:$F$4016,MATCH(E743,GoldPrice!$B$2:$B$4016,0),5)</f>
        <v>149414.85541485623</v>
      </c>
      <c r="G743" s="36">
        <f>INDEX(Daily!$B$2:$H$4016,MATCH(E743,Daily!$B$2:$B$4016,0),3)</f>
        <v>1.0100000000000051</v>
      </c>
      <c r="H743" s="36">
        <f>INDEX(Daily!$B$2:$H$4016,MATCH(E743,Daily!$B$2:$B$4016,0),5)</f>
        <v>-5</v>
      </c>
      <c r="I743" s="36">
        <f>INDEX(Daily!$B$2:$H$4016,MATCH(E743,Daily!$B$2:$B$4016,0),7)</f>
        <v>1.1099999999999568</v>
      </c>
      <c r="J743" s="39">
        <f>INDEX(Monthly!$B$2:$K$187,MATCH(D743,Monthly!$B$2:$B$187,0),3)</f>
        <v>6.7999999999999727E-3</v>
      </c>
      <c r="K743" s="39">
        <f>INDEX(Monthly!$B$2:$K$187,MATCH(D743,Monthly!$B$2:$B$187,0),5)</f>
        <v>3.8410000000000082</v>
      </c>
      <c r="L743" s="39">
        <f>INDEX(Monthly!$B$2:$K$187,MATCH(D743,Monthly!$B$2:$B$187,0),7)</f>
        <v>-7.5000000000000067E-3</v>
      </c>
      <c r="M743" s="39">
        <f>INDEX(Monthly!$B$2:$K$187,MATCH(D743,Monthly!$B$2:$B$187,0),9)</f>
        <v>2.2267320133456919E-2</v>
      </c>
      <c r="N743" s="42">
        <f>INDEX(Quaterly!$B$2:$E$63,MATCH(B743,Quaterly!$B$2:$B$63,0),4)</f>
        <v>-1.5</v>
      </c>
    </row>
    <row r="744" spans="1:14" x14ac:dyDescent="0.3">
      <c r="A744" s="23">
        <v>743</v>
      </c>
      <c r="B744" s="23" t="str">
        <f t="shared" si="33"/>
        <v>Q4-2012</v>
      </c>
      <c r="C744" s="24" t="str">
        <f t="shared" si="34"/>
        <v>Q4</v>
      </c>
      <c r="D744" s="23" t="str">
        <f t="shared" si="35"/>
        <v>11-2012</v>
      </c>
      <c r="E744" s="25">
        <v>41225</v>
      </c>
      <c r="F744" s="31">
        <f>INDEX(GoldPrice!$B$2:$F$4016,MATCH(E744,GoldPrice!$B$2:$B$4016,0),5)</f>
        <v>-69621.62162161991</v>
      </c>
      <c r="G744" s="36">
        <f>INDEX(Daily!$B$2:$H$4016,MATCH(E744,Daily!$B$2:$B$4016,0),3)</f>
        <v>-0.51999999999999602</v>
      </c>
      <c r="H744" s="36">
        <f>INDEX(Daily!$B$2:$H$4016,MATCH(E744,Daily!$B$2:$B$4016,0),5)</f>
        <v>15</v>
      </c>
      <c r="I744" s="36">
        <f>INDEX(Daily!$B$2:$H$4016,MATCH(E744,Daily!$B$2:$B$4016,0),7)</f>
        <v>1.910000000000025</v>
      </c>
      <c r="J744" s="39">
        <f>INDEX(Monthly!$B$2:$K$187,MATCH(D744,Monthly!$B$2:$B$187,0),3)</f>
        <v>6.7999999999999727E-3</v>
      </c>
      <c r="K744" s="39">
        <f>INDEX(Monthly!$B$2:$K$187,MATCH(D744,Monthly!$B$2:$B$187,0),5)</f>
        <v>3.8410000000000082</v>
      </c>
      <c r="L744" s="39">
        <f>INDEX(Monthly!$B$2:$K$187,MATCH(D744,Monthly!$B$2:$B$187,0),7)</f>
        <v>-7.5000000000000067E-3</v>
      </c>
      <c r="M744" s="39">
        <f>INDEX(Monthly!$B$2:$K$187,MATCH(D744,Monthly!$B$2:$B$187,0),9)</f>
        <v>2.2267320133456919E-2</v>
      </c>
      <c r="N744" s="42">
        <f>INDEX(Quaterly!$B$2:$E$63,MATCH(B744,Quaterly!$B$2:$B$63,0),4)</f>
        <v>-1.5</v>
      </c>
    </row>
    <row r="745" spans="1:14" x14ac:dyDescent="0.3">
      <c r="A745" s="23">
        <v>744</v>
      </c>
      <c r="B745" s="23" t="str">
        <f t="shared" si="33"/>
        <v>Q4-2012</v>
      </c>
      <c r="C745" s="24" t="str">
        <f t="shared" si="34"/>
        <v>Q4</v>
      </c>
      <c r="D745" s="23" t="str">
        <f t="shared" si="35"/>
        <v>11-2012</v>
      </c>
      <c r="E745" s="25">
        <v>41226</v>
      </c>
      <c r="F745" s="31">
        <f>INDEX(GoldPrice!$B$2:$F$4016,MATCH(E745,GoldPrice!$B$2:$B$4016,0),5)</f>
        <v>39094.689094688743</v>
      </c>
      <c r="G745" s="36">
        <f>INDEX(Daily!$B$2:$H$4016,MATCH(E745,Daily!$B$2:$B$4016,0),3)</f>
        <v>-0.18000000000000682</v>
      </c>
      <c r="H745" s="36">
        <f>INDEX(Daily!$B$2:$H$4016,MATCH(E745,Daily!$B$2:$B$4016,0),5)</f>
        <v>-10</v>
      </c>
      <c r="I745" s="36">
        <f>INDEX(Daily!$B$2:$H$4016,MATCH(E745,Daily!$B$2:$B$4016,0),7)</f>
        <v>-3.3999999999999773</v>
      </c>
      <c r="J745" s="39">
        <f>INDEX(Monthly!$B$2:$K$187,MATCH(D745,Monthly!$B$2:$B$187,0),3)</f>
        <v>6.7999999999999727E-3</v>
      </c>
      <c r="K745" s="39">
        <f>INDEX(Monthly!$B$2:$K$187,MATCH(D745,Monthly!$B$2:$B$187,0),5)</f>
        <v>3.8410000000000082</v>
      </c>
      <c r="L745" s="39">
        <f>INDEX(Monthly!$B$2:$K$187,MATCH(D745,Monthly!$B$2:$B$187,0),7)</f>
        <v>-7.5000000000000067E-3</v>
      </c>
      <c r="M745" s="39">
        <f>INDEX(Monthly!$B$2:$K$187,MATCH(D745,Monthly!$B$2:$B$187,0),9)</f>
        <v>2.2267320133456919E-2</v>
      </c>
      <c r="N745" s="42">
        <f>INDEX(Quaterly!$B$2:$E$63,MATCH(B745,Quaterly!$B$2:$B$63,0),4)</f>
        <v>-1.5</v>
      </c>
    </row>
    <row r="746" spans="1:14" x14ac:dyDescent="0.3">
      <c r="A746" s="23">
        <v>745</v>
      </c>
      <c r="B746" s="23" t="str">
        <f t="shared" si="33"/>
        <v>Q4-2012</v>
      </c>
      <c r="C746" s="24" t="str">
        <f t="shared" si="34"/>
        <v>Q4</v>
      </c>
      <c r="D746" s="23" t="str">
        <f t="shared" si="35"/>
        <v>11-2012</v>
      </c>
      <c r="E746" s="25">
        <v>41227</v>
      </c>
      <c r="F746" s="31">
        <f>INDEX(GoldPrice!$B$2:$F$4016,MATCH(E746,GoldPrice!$B$2:$B$4016,0),5)</f>
        <v>13503.307503305376</v>
      </c>
      <c r="G746" s="36">
        <f>INDEX(Daily!$B$2:$H$4016,MATCH(E746,Daily!$B$2:$B$4016,0),3)</f>
        <v>0.93999999999999773</v>
      </c>
      <c r="H746" s="36">
        <f>INDEX(Daily!$B$2:$H$4016,MATCH(E746,Daily!$B$2:$B$4016,0),5)</f>
        <v>10</v>
      </c>
      <c r="I746" s="36">
        <f>INDEX(Daily!$B$2:$H$4016,MATCH(E746,Daily!$B$2:$B$4016,0),7)</f>
        <v>2.4899999999999523</v>
      </c>
      <c r="J746" s="39">
        <f>INDEX(Monthly!$B$2:$K$187,MATCH(D746,Monthly!$B$2:$B$187,0),3)</f>
        <v>6.7999999999999727E-3</v>
      </c>
      <c r="K746" s="39">
        <f>INDEX(Monthly!$B$2:$K$187,MATCH(D746,Monthly!$B$2:$B$187,0),5)</f>
        <v>3.8410000000000082</v>
      </c>
      <c r="L746" s="39">
        <f>INDEX(Monthly!$B$2:$K$187,MATCH(D746,Monthly!$B$2:$B$187,0),7)</f>
        <v>-7.5000000000000067E-3</v>
      </c>
      <c r="M746" s="39">
        <f>INDEX(Monthly!$B$2:$K$187,MATCH(D746,Monthly!$B$2:$B$187,0),9)</f>
        <v>2.2267320133456919E-2</v>
      </c>
      <c r="N746" s="42">
        <f>INDEX(Quaterly!$B$2:$E$63,MATCH(B746,Quaterly!$B$2:$B$63,0),4)</f>
        <v>-1.5</v>
      </c>
    </row>
    <row r="747" spans="1:14" x14ac:dyDescent="0.3">
      <c r="A747" s="23">
        <v>746</v>
      </c>
      <c r="B747" s="23" t="str">
        <f t="shared" si="33"/>
        <v>Q4-2012</v>
      </c>
      <c r="C747" s="24" t="str">
        <f t="shared" si="34"/>
        <v>Q4</v>
      </c>
      <c r="D747" s="23" t="str">
        <f t="shared" si="35"/>
        <v>11-2012</v>
      </c>
      <c r="E747" s="25">
        <v>41228</v>
      </c>
      <c r="F747" s="31">
        <f>INDEX(GoldPrice!$B$2:$F$4016,MATCH(E747,GoldPrice!$B$2:$B$4016,0),5)</f>
        <v>245109.43110943213</v>
      </c>
      <c r="G747" s="36">
        <f>INDEX(Daily!$B$2:$H$4016,MATCH(E747,Daily!$B$2:$B$4016,0),3)</f>
        <v>-0.86999999999999034</v>
      </c>
      <c r="H747" s="36">
        <f>INDEX(Daily!$B$2:$H$4016,MATCH(E747,Daily!$B$2:$B$4016,0),5)</f>
        <v>0</v>
      </c>
      <c r="I747" s="36">
        <f>INDEX(Daily!$B$2:$H$4016,MATCH(E747,Daily!$B$2:$B$4016,0),7)</f>
        <v>-0.79999999999995453</v>
      </c>
      <c r="J747" s="39">
        <f>INDEX(Monthly!$B$2:$K$187,MATCH(D747,Monthly!$B$2:$B$187,0),3)</f>
        <v>6.7999999999999727E-3</v>
      </c>
      <c r="K747" s="39">
        <f>INDEX(Monthly!$B$2:$K$187,MATCH(D747,Monthly!$B$2:$B$187,0),5)</f>
        <v>3.8410000000000082</v>
      </c>
      <c r="L747" s="39">
        <f>INDEX(Monthly!$B$2:$K$187,MATCH(D747,Monthly!$B$2:$B$187,0),7)</f>
        <v>-7.5000000000000067E-3</v>
      </c>
      <c r="M747" s="39">
        <f>INDEX(Monthly!$B$2:$K$187,MATCH(D747,Monthly!$B$2:$B$187,0),9)</f>
        <v>2.2267320133456919E-2</v>
      </c>
      <c r="N747" s="42">
        <f>INDEX(Quaterly!$B$2:$E$63,MATCH(B747,Quaterly!$B$2:$B$63,0),4)</f>
        <v>-1.5</v>
      </c>
    </row>
    <row r="748" spans="1:14" x14ac:dyDescent="0.3">
      <c r="A748" s="23">
        <v>747</v>
      </c>
      <c r="B748" s="23" t="str">
        <f t="shared" si="33"/>
        <v>Q4-2012</v>
      </c>
      <c r="C748" s="24" t="str">
        <f t="shared" si="34"/>
        <v>Q4</v>
      </c>
      <c r="D748" s="23" t="str">
        <f t="shared" si="35"/>
        <v>11-2012</v>
      </c>
      <c r="E748" s="25">
        <v>41229</v>
      </c>
      <c r="F748" s="31">
        <f>INDEX(GoldPrice!$B$2:$F$4016,MATCH(E748,GoldPrice!$B$2:$B$4016,0),5)</f>
        <v>-76867.132867131382</v>
      </c>
      <c r="G748" s="36">
        <f>INDEX(Daily!$B$2:$H$4016,MATCH(E748,Daily!$B$2:$B$4016,0),3)</f>
        <v>1.1700000000000017</v>
      </c>
      <c r="H748" s="36">
        <f>INDEX(Daily!$B$2:$H$4016,MATCH(E748,Daily!$B$2:$B$4016,0),5)</f>
        <v>-30</v>
      </c>
      <c r="I748" s="36">
        <f>INDEX(Daily!$B$2:$H$4016,MATCH(E748,Daily!$B$2:$B$4016,0),7)</f>
        <v>-1.2000000000000455</v>
      </c>
      <c r="J748" s="39">
        <f>INDEX(Monthly!$B$2:$K$187,MATCH(D748,Monthly!$B$2:$B$187,0),3)</f>
        <v>6.7999999999999727E-3</v>
      </c>
      <c r="K748" s="39">
        <f>INDEX(Monthly!$B$2:$K$187,MATCH(D748,Monthly!$B$2:$B$187,0),5)</f>
        <v>3.8410000000000082</v>
      </c>
      <c r="L748" s="39">
        <f>INDEX(Monthly!$B$2:$K$187,MATCH(D748,Monthly!$B$2:$B$187,0),7)</f>
        <v>-7.5000000000000067E-3</v>
      </c>
      <c r="M748" s="39">
        <f>INDEX(Monthly!$B$2:$K$187,MATCH(D748,Monthly!$B$2:$B$187,0),9)</f>
        <v>2.2267320133456919E-2</v>
      </c>
      <c r="N748" s="42">
        <f>INDEX(Quaterly!$B$2:$E$63,MATCH(B748,Quaterly!$B$2:$B$63,0),4)</f>
        <v>-1.5</v>
      </c>
    </row>
    <row r="749" spans="1:14" x14ac:dyDescent="0.3">
      <c r="A749" s="23">
        <v>748</v>
      </c>
      <c r="B749" s="23" t="str">
        <f t="shared" si="33"/>
        <v>Q4-2012</v>
      </c>
      <c r="C749" s="24" t="str">
        <f t="shared" si="34"/>
        <v>Q4</v>
      </c>
      <c r="D749" s="23" t="str">
        <f t="shared" si="35"/>
        <v>11-2012</v>
      </c>
      <c r="E749" s="25">
        <v>41232</v>
      </c>
      <c r="F749" s="31">
        <f>INDEX(GoldPrice!$B$2:$F$4016,MATCH(E749,GoldPrice!$B$2:$B$4016,0),5)</f>
        <v>-205660.555660557</v>
      </c>
      <c r="G749" s="36">
        <f>INDEX(Daily!$B$2:$H$4016,MATCH(E749,Daily!$B$2:$B$4016,0),3)</f>
        <v>2.4299999999999926</v>
      </c>
      <c r="H749" s="36">
        <f>INDEX(Daily!$B$2:$H$4016,MATCH(E749,Daily!$B$2:$B$4016,0),5)</f>
        <v>35</v>
      </c>
      <c r="I749" s="36">
        <f>INDEX(Daily!$B$2:$H$4016,MATCH(E749,Daily!$B$2:$B$4016,0),7)</f>
        <v>-2.3899999999999864</v>
      </c>
      <c r="J749" s="39">
        <f>INDEX(Monthly!$B$2:$K$187,MATCH(D749,Monthly!$B$2:$B$187,0),3)</f>
        <v>6.7999999999999727E-3</v>
      </c>
      <c r="K749" s="39">
        <f>INDEX(Monthly!$B$2:$K$187,MATCH(D749,Monthly!$B$2:$B$187,0),5)</f>
        <v>3.8410000000000082</v>
      </c>
      <c r="L749" s="39">
        <f>INDEX(Monthly!$B$2:$K$187,MATCH(D749,Monthly!$B$2:$B$187,0),7)</f>
        <v>-7.5000000000000067E-3</v>
      </c>
      <c r="M749" s="39">
        <f>INDEX(Monthly!$B$2:$K$187,MATCH(D749,Monthly!$B$2:$B$187,0),9)</f>
        <v>2.2267320133456919E-2</v>
      </c>
      <c r="N749" s="42">
        <f>INDEX(Quaterly!$B$2:$E$63,MATCH(B749,Quaterly!$B$2:$B$63,0),4)</f>
        <v>-1.5</v>
      </c>
    </row>
    <row r="750" spans="1:14" x14ac:dyDescent="0.3">
      <c r="A750" s="23">
        <v>749</v>
      </c>
      <c r="B750" s="23" t="str">
        <f t="shared" si="33"/>
        <v>Q4-2012</v>
      </c>
      <c r="C750" s="24" t="str">
        <f t="shared" si="34"/>
        <v>Q4</v>
      </c>
      <c r="D750" s="23" t="str">
        <f t="shared" si="35"/>
        <v>11-2012</v>
      </c>
      <c r="E750" s="25">
        <v>41233</v>
      </c>
      <c r="F750" s="31">
        <f>INDEX(GoldPrice!$B$2:$F$4016,MATCH(E750,GoldPrice!$B$2:$B$4016,0),5)</f>
        <v>403141.18314118311</v>
      </c>
      <c r="G750" s="36">
        <f>INDEX(Daily!$B$2:$H$4016,MATCH(E750,Daily!$B$2:$B$4016,0),3)</f>
        <v>-2.5900000000000034</v>
      </c>
      <c r="H750" s="36">
        <f>INDEX(Daily!$B$2:$H$4016,MATCH(E750,Daily!$B$2:$B$4016,0),5)</f>
        <v>-10</v>
      </c>
      <c r="I750" s="36">
        <f>INDEX(Daily!$B$2:$H$4016,MATCH(E750,Daily!$B$2:$B$4016,0),7)</f>
        <v>1.7800000000000296</v>
      </c>
      <c r="J750" s="39">
        <f>INDEX(Monthly!$B$2:$K$187,MATCH(D750,Monthly!$B$2:$B$187,0),3)</f>
        <v>6.7999999999999727E-3</v>
      </c>
      <c r="K750" s="39">
        <f>INDEX(Monthly!$B$2:$K$187,MATCH(D750,Monthly!$B$2:$B$187,0),5)</f>
        <v>3.8410000000000082</v>
      </c>
      <c r="L750" s="39">
        <f>INDEX(Monthly!$B$2:$K$187,MATCH(D750,Monthly!$B$2:$B$187,0),7)</f>
        <v>-7.5000000000000067E-3</v>
      </c>
      <c r="M750" s="39">
        <f>INDEX(Monthly!$B$2:$K$187,MATCH(D750,Monthly!$B$2:$B$187,0),9)</f>
        <v>2.2267320133456919E-2</v>
      </c>
      <c r="N750" s="42">
        <f>INDEX(Quaterly!$B$2:$E$63,MATCH(B750,Quaterly!$B$2:$B$63,0),4)</f>
        <v>-1.5</v>
      </c>
    </row>
    <row r="751" spans="1:14" x14ac:dyDescent="0.3">
      <c r="A751" s="23">
        <v>750</v>
      </c>
      <c r="B751" s="23" t="str">
        <f t="shared" si="33"/>
        <v>Q4-2012</v>
      </c>
      <c r="C751" s="24" t="str">
        <f t="shared" si="34"/>
        <v>Q4</v>
      </c>
      <c r="D751" s="23" t="str">
        <f t="shared" si="35"/>
        <v>11-2012</v>
      </c>
      <c r="E751" s="25">
        <v>41234</v>
      </c>
      <c r="F751" s="31">
        <f>INDEX(GoldPrice!$B$2:$F$4016,MATCH(E751,GoldPrice!$B$2:$B$4016,0),5)</f>
        <v>-193995.46399546415</v>
      </c>
      <c r="G751" s="36">
        <f>INDEX(Daily!$B$2:$H$4016,MATCH(E751,Daily!$B$2:$B$4016,0),3)</f>
        <v>0.62000000000000455</v>
      </c>
      <c r="H751" s="36">
        <f>INDEX(Daily!$B$2:$H$4016,MATCH(E751,Daily!$B$2:$B$4016,0),5)</f>
        <v>0</v>
      </c>
      <c r="I751" s="36">
        <f>INDEX(Daily!$B$2:$H$4016,MATCH(E751,Daily!$B$2:$B$4016,0),7)</f>
        <v>-1.2300000000000182</v>
      </c>
      <c r="J751" s="39">
        <f>INDEX(Monthly!$B$2:$K$187,MATCH(D751,Monthly!$B$2:$B$187,0),3)</f>
        <v>6.7999999999999727E-3</v>
      </c>
      <c r="K751" s="39">
        <f>INDEX(Monthly!$B$2:$K$187,MATCH(D751,Monthly!$B$2:$B$187,0),5)</f>
        <v>3.8410000000000082</v>
      </c>
      <c r="L751" s="39">
        <f>INDEX(Monthly!$B$2:$K$187,MATCH(D751,Monthly!$B$2:$B$187,0),7)</f>
        <v>-7.5000000000000067E-3</v>
      </c>
      <c r="M751" s="39">
        <f>INDEX(Monthly!$B$2:$K$187,MATCH(D751,Monthly!$B$2:$B$187,0),9)</f>
        <v>2.2267320133456919E-2</v>
      </c>
      <c r="N751" s="42">
        <f>INDEX(Quaterly!$B$2:$E$63,MATCH(B751,Quaterly!$B$2:$B$63,0),4)</f>
        <v>-1.5</v>
      </c>
    </row>
    <row r="752" spans="1:14" x14ac:dyDescent="0.3">
      <c r="A752" s="23">
        <v>751</v>
      </c>
      <c r="B752" s="23" t="str">
        <f t="shared" si="33"/>
        <v>Q4-2012</v>
      </c>
      <c r="C752" s="24" t="str">
        <f t="shared" si="34"/>
        <v>Q4</v>
      </c>
      <c r="D752" s="23" t="str">
        <f t="shared" si="35"/>
        <v>11-2012</v>
      </c>
      <c r="E752" s="25">
        <v>41235</v>
      </c>
      <c r="F752" s="31">
        <f>INDEX(GoldPrice!$B$2:$F$4016,MATCH(E752,GoldPrice!$B$2:$B$4016,0),5)</f>
        <v>6826.9028269052505</v>
      </c>
      <c r="G752" s="36">
        <f>INDEX(Daily!$B$2:$H$4016,MATCH(E752,Daily!$B$2:$B$4016,0),3)</f>
        <v>-0.45714285714285552</v>
      </c>
      <c r="H752" s="36">
        <f>INDEX(Daily!$B$2:$H$4016,MATCH(E752,Daily!$B$2:$B$4016,0),5)</f>
        <v>15</v>
      </c>
      <c r="I752" s="36">
        <f>INDEX(Daily!$B$2:$H$4016,MATCH(E752,Daily!$B$2:$B$4016,0),7)</f>
        <v>-0.64999999999997726</v>
      </c>
      <c r="J752" s="39">
        <f>INDEX(Monthly!$B$2:$K$187,MATCH(D752,Monthly!$B$2:$B$187,0),3)</f>
        <v>6.7999999999999727E-3</v>
      </c>
      <c r="K752" s="39">
        <f>INDEX(Monthly!$B$2:$K$187,MATCH(D752,Monthly!$B$2:$B$187,0),5)</f>
        <v>3.8410000000000082</v>
      </c>
      <c r="L752" s="39">
        <f>INDEX(Monthly!$B$2:$K$187,MATCH(D752,Monthly!$B$2:$B$187,0),7)</f>
        <v>-7.5000000000000067E-3</v>
      </c>
      <c r="M752" s="39">
        <f>INDEX(Monthly!$B$2:$K$187,MATCH(D752,Monthly!$B$2:$B$187,0),9)</f>
        <v>2.2267320133456919E-2</v>
      </c>
      <c r="N752" s="42">
        <f>INDEX(Quaterly!$B$2:$E$63,MATCH(B752,Quaterly!$B$2:$B$63,0),4)</f>
        <v>-1.5</v>
      </c>
    </row>
    <row r="753" spans="1:14" x14ac:dyDescent="0.3">
      <c r="A753" s="23">
        <v>752</v>
      </c>
      <c r="B753" s="23" t="str">
        <f t="shared" si="33"/>
        <v>Q4-2012</v>
      </c>
      <c r="C753" s="24" t="str">
        <f t="shared" si="34"/>
        <v>Q4</v>
      </c>
      <c r="D753" s="23" t="str">
        <f t="shared" si="35"/>
        <v>11-2012</v>
      </c>
      <c r="E753" s="25">
        <v>41236</v>
      </c>
      <c r="F753" s="31">
        <f>INDEX(GoldPrice!$B$2:$F$4016,MATCH(E753,GoldPrice!$B$2:$B$4016,0),5)</f>
        <v>-485089.61308961362</v>
      </c>
      <c r="G753" s="36">
        <f>INDEX(Daily!$B$2:$H$4016,MATCH(E753,Daily!$B$2:$B$4016,0),3)</f>
        <v>0.38714285714286234</v>
      </c>
      <c r="H753" s="36">
        <f>INDEX(Daily!$B$2:$H$4016,MATCH(E753,Daily!$B$2:$B$4016,0),5)</f>
        <v>0</v>
      </c>
      <c r="I753" s="36">
        <f>INDEX(Daily!$B$2:$H$4016,MATCH(E753,Daily!$B$2:$B$4016,0),7)</f>
        <v>-1.5100000000000477</v>
      </c>
      <c r="J753" s="39">
        <f>INDEX(Monthly!$B$2:$K$187,MATCH(D753,Monthly!$B$2:$B$187,0),3)</f>
        <v>6.7999999999999727E-3</v>
      </c>
      <c r="K753" s="39">
        <f>INDEX(Monthly!$B$2:$K$187,MATCH(D753,Monthly!$B$2:$B$187,0),5)</f>
        <v>3.8410000000000082</v>
      </c>
      <c r="L753" s="39">
        <f>INDEX(Monthly!$B$2:$K$187,MATCH(D753,Monthly!$B$2:$B$187,0),7)</f>
        <v>-7.5000000000000067E-3</v>
      </c>
      <c r="M753" s="39">
        <f>INDEX(Monthly!$B$2:$K$187,MATCH(D753,Monthly!$B$2:$B$187,0),9)</f>
        <v>2.2267320133456919E-2</v>
      </c>
      <c r="N753" s="42">
        <f>INDEX(Quaterly!$B$2:$E$63,MATCH(B753,Quaterly!$B$2:$B$63,0),4)</f>
        <v>-1.5</v>
      </c>
    </row>
    <row r="754" spans="1:14" x14ac:dyDescent="0.3">
      <c r="A754" s="23">
        <v>753</v>
      </c>
      <c r="B754" s="23" t="str">
        <f t="shared" si="33"/>
        <v>Q4-2012</v>
      </c>
      <c r="C754" s="24" t="str">
        <f t="shared" si="34"/>
        <v>Q4</v>
      </c>
      <c r="D754" s="23" t="str">
        <f t="shared" si="35"/>
        <v>11-2012</v>
      </c>
      <c r="E754" s="25">
        <v>41239</v>
      </c>
      <c r="F754" s="31">
        <f>INDEX(GoldPrice!$B$2:$F$4016,MATCH(E754,GoldPrice!$B$2:$B$4016,0),5)</f>
        <v>238359.10035910085</v>
      </c>
      <c r="G754" s="36">
        <f>INDEX(Daily!$B$2:$H$4016,MATCH(E754,Daily!$B$2:$B$4016,0),3)</f>
        <v>0.26999999999999602</v>
      </c>
      <c r="H754" s="36">
        <f>INDEX(Daily!$B$2:$H$4016,MATCH(E754,Daily!$B$2:$B$4016,0),5)</f>
        <v>0</v>
      </c>
      <c r="I754" s="36">
        <f>INDEX(Daily!$B$2:$H$4016,MATCH(E754,Daily!$B$2:$B$4016,0),7)</f>
        <v>-3.8100000000000023</v>
      </c>
      <c r="J754" s="39">
        <f>INDEX(Monthly!$B$2:$K$187,MATCH(D754,Monthly!$B$2:$B$187,0),3)</f>
        <v>6.7999999999999727E-3</v>
      </c>
      <c r="K754" s="39">
        <f>INDEX(Monthly!$B$2:$K$187,MATCH(D754,Monthly!$B$2:$B$187,0),5)</f>
        <v>3.8410000000000082</v>
      </c>
      <c r="L754" s="39">
        <f>INDEX(Monthly!$B$2:$K$187,MATCH(D754,Monthly!$B$2:$B$187,0),7)</f>
        <v>-7.5000000000000067E-3</v>
      </c>
      <c r="M754" s="39">
        <f>INDEX(Monthly!$B$2:$K$187,MATCH(D754,Monthly!$B$2:$B$187,0),9)</f>
        <v>2.2267320133456919E-2</v>
      </c>
      <c r="N754" s="42">
        <f>INDEX(Quaterly!$B$2:$E$63,MATCH(B754,Quaterly!$B$2:$B$63,0),4)</f>
        <v>-1.5</v>
      </c>
    </row>
    <row r="755" spans="1:14" x14ac:dyDescent="0.3">
      <c r="A755" s="23">
        <v>754</v>
      </c>
      <c r="B755" s="23" t="str">
        <f t="shared" si="33"/>
        <v>Q4-2012</v>
      </c>
      <c r="C755" s="24" t="str">
        <f t="shared" si="34"/>
        <v>Q4</v>
      </c>
      <c r="D755" s="23" t="str">
        <f t="shared" si="35"/>
        <v>11-2012</v>
      </c>
      <c r="E755" s="25">
        <v>41240</v>
      </c>
      <c r="F755" s="31">
        <f>INDEX(GoldPrice!$B$2:$F$4016,MATCH(E755,GoldPrice!$B$2:$B$4016,0),5)</f>
        <v>115011.90701190382</v>
      </c>
      <c r="G755" s="36">
        <f>INDEX(Daily!$B$2:$H$4016,MATCH(E755,Daily!$B$2:$B$4016,0),3)</f>
        <v>-0.46999999999999886</v>
      </c>
      <c r="H755" s="36">
        <f>INDEX(Daily!$B$2:$H$4016,MATCH(E755,Daily!$B$2:$B$4016,0),5)</f>
        <v>0</v>
      </c>
      <c r="I755" s="36">
        <f>INDEX(Daily!$B$2:$H$4016,MATCH(E755,Daily!$B$2:$B$4016,0),7)</f>
        <v>-1.0099999999999909</v>
      </c>
      <c r="J755" s="39">
        <f>INDEX(Monthly!$B$2:$K$187,MATCH(D755,Monthly!$B$2:$B$187,0),3)</f>
        <v>6.7999999999999727E-3</v>
      </c>
      <c r="K755" s="39">
        <f>INDEX(Monthly!$B$2:$K$187,MATCH(D755,Monthly!$B$2:$B$187,0),5)</f>
        <v>3.8410000000000082</v>
      </c>
      <c r="L755" s="39">
        <f>INDEX(Monthly!$B$2:$K$187,MATCH(D755,Monthly!$B$2:$B$187,0),7)</f>
        <v>-7.5000000000000067E-3</v>
      </c>
      <c r="M755" s="39">
        <f>INDEX(Monthly!$B$2:$K$187,MATCH(D755,Monthly!$B$2:$B$187,0),9)</f>
        <v>2.2267320133456919E-2</v>
      </c>
      <c r="N755" s="42">
        <f>INDEX(Quaterly!$B$2:$E$63,MATCH(B755,Quaterly!$B$2:$B$63,0),4)</f>
        <v>-1.5</v>
      </c>
    </row>
    <row r="756" spans="1:14" x14ac:dyDescent="0.3">
      <c r="A756" s="23">
        <v>755</v>
      </c>
      <c r="B756" s="23" t="str">
        <f t="shared" si="33"/>
        <v>Q4-2012</v>
      </c>
      <c r="C756" s="24" t="str">
        <f t="shared" si="34"/>
        <v>Q4</v>
      </c>
      <c r="D756" s="23" t="str">
        <f t="shared" si="35"/>
        <v>11-2012</v>
      </c>
      <c r="E756" s="25">
        <v>41241</v>
      </c>
      <c r="F756" s="31">
        <f>INDEX(GoldPrice!$B$2:$F$4016,MATCH(E756,GoldPrice!$B$2:$B$4016,0),5)</f>
        <v>294370.0623700656</v>
      </c>
      <c r="G756" s="36">
        <f>INDEX(Daily!$B$2:$H$4016,MATCH(E756,Daily!$B$2:$B$4016,0),3)</f>
        <v>-0.71000000000000796</v>
      </c>
      <c r="H756" s="36">
        <f>INDEX(Daily!$B$2:$H$4016,MATCH(E756,Daily!$B$2:$B$4016,0),5)</f>
        <v>-15</v>
      </c>
      <c r="I756" s="36">
        <f>INDEX(Daily!$B$2:$H$4016,MATCH(E756,Daily!$B$2:$B$4016,0),7)</f>
        <v>-1.0999999999999659</v>
      </c>
      <c r="J756" s="39">
        <f>INDEX(Monthly!$B$2:$K$187,MATCH(D756,Monthly!$B$2:$B$187,0),3)</f>
        <v>6.7999999999999727E-3</v>
      </c>
      <c r="K756" s="39">
        <f>INDEX(Monthly!$B$2:$K$187,MATCH(D756,Monthly!$B$2:$B$187,0),5)</f>
        <v>3.8410000000000082</v>
      </c>
      <c r="L756" s="39">
        <f>INDEX(Monthly!$B$2:$K$187,MATCH(D756,Monthly!$B$2:$B$187,0),7)</f>
        <v>-7.5000000000000067E-3</v>
      </c>
      <c r="M756" s="39">
        <f>INDEX(Monthly!$B$2:$K$187,MATCH(D756,Monthly!$B$2:$B$187,0),9)</f>
        <v>2.2267320133456919E-2</v>
      </c>
      <c r="N756" s="42">
        <f>INDEX(Quaterly!$B$2:$E$63,MATCH(B756,Quaterly!$B$2:$B$63,0),4)</f>
        <v>-1.5</v>
      </c>
    </row>
    <row r="757" spans="1:14" x14ac:dyDescent="0.3">
      <c r="A757" s="23">
        <v>756</v>
      </c>
      <c r="B757" s="23" t="str">
        <f t="shared" si="33"/>
        <v>Q4-2012</v>
      </c>
      <c r="C757" s="24" t="str">
        <f t="shared" si="34"/>
        <v>Q4</v>
      </c>
      <c r="D757" s="23" t="str">
        <f t="shared" si="35"/>
        <v>11-2012</v>
      </c>
      <c r="E757" s="25">
        <v>41242</v>
      </c>
      <c r="F757" s="31">
        <f>INDEX(GoldPrice!$B$2:$F$4016,MATCH(E757,GoldPrice!$B$2:$B$4016,0),5)</f>
        <v>-258044.22604422644</v>
      </c>
      <c r="G757" s="36">
        <f>INDEX(Daily!$B$2:$H$4016,MATCH(E757,Daily!$B$2:$B$4016,0),3)</f>
        <v>1.5400000000000063</v>
      </c>
      <c r="H757" s="36">
        <f>INDEX(Daily!$B$2:$H$4016,MATCH(E757,Daily!$B$2:$B$4016,0),5)</f>
        <v>15</v>
      </c>
      <c r="I757" s="36">
        <f>INDEX(Daily!$B$2:$H$4016,MATCH(E757,Daily!$B$2:$B$4016,0),7)</f>
        <v>2.4099999999999682</v>
      </c>
      <c r="J757" s="39">
        <f>INDEX(Monthly!$B$2:$K$187,MATCH(D757,Monthly!$B$2:$B$187,0),3)</f>
        <v>6.7999999999999727E-3</v>
      </c>
      <c r="K757" s="39">
        <f>INDEX(Monthly!$B$2:$K$187,MATCH(D757,Monthly!$B$2:$B$187,0),5)</f>
        <v>3.8410000000000082</v>
      </c>
      <c r="L757" s="39">
        <f>INDEX(Monthly!$B$2:$K$187,MATCH(D757,Monthly!$B$2:$B$187,0),7)</f>
        <v>-7.5000000000000067E-3</v>
      </c>
      <c r="M757" s="39">
        <f>INDEX(Monthly!$B$2:$K$187,MATCH(D757,Monthly!$B$2:$B$187,0),9)</f>
        <v>2.2267320133456919E-2</v>
      </c>
      <c r="N757" s="42">
        <f>INDEX(Quaterly!$B$2:$E$63,MATCH(B757,Quaterly!$B$2:$B$63,0),4)</f>
        <v>-1.5</v>
      </c>
    </row>
    <row r="758" spans="1:14" x14ac:dyDescent="0.3">
      <c r="A758" s="23">
        <v>757</v>
      </c>
      <c r="B758" s="23" t="str">
        <f t="shared" si="33"/>
        <v>Q4-2012</v>
      </c>
      <c r="C758" s="24" t="str">
        <f t="shared" si="34"/>
        <v>Q4</v>
      </c>
      <c r="D758" s="23" t="str">
        <f t="shared" si="35"/>
        <v>11-2012</v>
      </c>
      <c r="E758" s="25">
        <v>41243</v>
      </c>
      <c r="F758" s="31">
        <f>INDEX(GoldPrice!$B$2:$F$4016,MATCH(E758,GoldPrice!$B$2:$B$4016,0),5)</f>
        <v>233274.61727461591</v>
      </c>
      <c r="G758" s="36">
        <f>INDEX(Daily!$B$2:$H$4016,MATCH(E758,Daily!$B$2:$B$4016,0),3)</f>
        <v>0.90000000000000568</v>
      </c>
      <c r="H758" s="36">
        <f>INDEX(Daily!$B$2:$H$4016,MATCH(E758,Daily!$B$2:$B$4016,0),5)</f>
        <v>-5</v>
      </c>
      <c r="I758" s="36">
        <f>INDEX(Daily!$B$2:$H$4016,MATCH(E758,Daily!$B$2:$B$4016,0),7)</f>
        <v>-0.37999999999999545</v>
      </c>
      <c r="J758" s="39">
        <f>INDEX(Monthly!$B$2:$K$187,MATCH(D758,Monthly!$B$2:$B$187,0),3)</f>
        <v>6.7999999999999727E-3</v>
      </c>
      <c r="K758" s="39">
        <f>INDEX(Monthly!$B$2:$K$187,MATCH(D758,Monthly!$B$2:$B$187,0),5)</f>
        <v>3.8410000000000082</v>
      </c>
      <c r="L758" s="39">
        <f>INDEX(Monthly!$B$2:$K$187,MATCH(D758,Monthly!$B$2:$B$187,0),7)</f>
        <v>-7.5000000000000067E-3</v>
      </c>
      <c r="M758" s="39">
        <f>INDEX(Monthly!$B$2:$K$187,MATCH(D758,Monthly!$B$2:$B$187,0),9)</f>
        <v>2.2267320133456919E-2</v>
      </c>
      <c r="N758" s="42">
        <f>INDEX(Quaterly!$B$2:$E$63,MATCH(B758,Quaterly!$B$2:$B$63,0),4)</f>
        <v>-1.5</v>
      </c>
    </row>
    <row r="759" spans="1:14" x14ac:dyDescent="0.3">
      <c r="A759" s="23">
        <v>758</v>
      </c>
      <c r="B759" s="23" t="str">
        <f t="shared" si="33"/>
        <v>Q4-2012</v>
      </c>
      <c r="C759" s="24" t="str">
        <f t="shared" si="34"/>
        <v>Q4</v>
      </c>
      <c r="D759" s="23" t="str">
        <f t="shared" si="35"/>
        <v>12-2012</v>
      </c>
      <c r="E759" s="25">
        <v>41246</v>
      </c>
      <c r="F759" s="31">
        <f>INDEX(GoldPrice!$B$2:$F$4016,MATCH(E759,GoldPrice!$B$2:$B$4016,0),5)</f>
        <v>-264035.91003590822</v>
      </c>
      <c r="G759" s="36">
        <f>INDEX(Daily!$B$2:$H$4016,MATCH(E759,Daily!$B$2:$B$4016,0),3)</f>
        <v>0.14999999999999147</v>
      </c>
      <c r="H759" s="36">
        <f>INDEX(Daily!$B$2:$H$4016,MATCH(E759,Daily!$B$2:$B$4016,0),5)</f>
        <v>-10</v>
      </c>
      <c r="I759" s="36">
        <f>INDEX(Daily!$B$2:$H$4016,MATCH(E759,Daily!$B$2:$B$4016,0),7)</f>
        <v>1.4499999999999886</v>
      </c>
      <c r="J759" s="39">
        <f>INDEX(Monthly!$B$2:$K$187,MATCH(D759,Monthly!$B$2:$B$187,0),3)</f>
        <v>4.0000000000000036E-3</v>
      </c>
      <c r="K759" s="39">
        <f>INDEX(Monthly!$B$2:$K$187,MATCH(D759,Monthly!$B$2:$B$187,0),5)</f>
        <v>-20.72199999999998</v>
      </c>
      <c r="L759" s="39">
        <f>INDEX(Monthly!$B$2:$K$187,MATCH(D759,Monthly!$B$2:$B$187,0),7)</f>
        <v>-5.0000000000000044E-3</v>
      </c>
      <c r="M759" s="39">
        <f>INDEX(Monthly!$B$2:$K$187,MATCH(D759,Monthly!$B$2:$B$187,0),9)</f>
        <v>5.0823683294188564E-2</v>
      </c>
      <c r="N759" s="42">
        <f>INDEX(Quaterly!$B$2:$E$63,MATCH(B759,Quaterly!$B$2:$B$63,0),4)</f>
        <v>-1.5</v>
      </c>
    </row>
    <row r="760" spans="1:14" x14ac:dyDescent="0.3">
      <c r="A760" s="23">
        <v>759</v>
      </c>
      <c r="B760" s="23" t="str">
        <f t="shared" si="33"/>
        <v>Q4-2012</v>
      </c>
      <c r="C760" s="24" t="str">
        <f t="shared" si="34"/>
        <v>Q4</v>
      </c>
      <c r="D760" s="23" t="str">
        <f t="shared" si="35"/>
        <v>12-2012</v>
      </c>
      <c r="E760" s="25">
        <v>41247</v>
      </c>
      <c r="F760" s="31">
        <f>INDEX(GoldPrice!$B$2:$F$4016,MATCH(E760,GoldPrice!$B$2:$B$4016,0),5)</f>
        <v>286741.63674163446</v>
      </c>
      <c r="G760" s="36">
        <f>INDEX(Daily!$B$2:$H$4016,MATCH(E760,Daily!$B$2:$B$4016,0),3)</f>
        <v>-0.64999999999999147</v>
      </c>
      <c r="H760" s="36">
        <f>INDEX(Daily!$B$2:$H$4016,MATCH(E760,Daily!$B$2:$B$4016,0),5)</f>
        <v>0</v>
      </c>
      <c r="I760" s="36">
        <f>INDEX(Daily!$B$2:$H$4016,MATCH(E760,Daily!$B$2:$B$4016,0),7)</f>
        <v>2.8300000000000409</v>
      </c>
      <c r="J760" s="39">
        <f>INDEX(Monthly!$B$2:$K$187,MATCH(D760,Monthly!$B$2:$B$187,0),3)</f>
        <v>4.0000000000000036E-3</v>
      </c>
      <c r="K760" s="39">
        <f>INDEX(Monthly!$B$2:$K$187,MATCH(D760,Monthly!$B$2:$B$187,0),5)</f>
        <v>-20.72199999999998</v>
      </c>
      <c r="L760" s="39">
        <f>INDEX(Monthly!$B$2:$K$187,MATCH(D760,Monthly!$B$2:$B$187,0),7)</f>
        <v>-5.0000000000000044E-3</v>
      </c>
      <c r="M760" s="39">
        <f>INDEX(Monthly!$B$2:$K$187,MATCH(D760,Monthly!$B$2:$B$187,0),9)</f>
        <v>5.0823683294188564E-2</v>
      </c>
      <c r="N760" s="42">
        <f>INDEX(Quaterly!$B$2:$E$63,MATCH(B760,Quaterly!$B$2:$B$63,0),4)</f>
        <v>-1.5</v>
      </c>
    </row>
    <row r="761" spans="1:14" x14ac:dyDescent="0.3">
      <c r="A761" s="23">
        <v>760</v>
      </c>
      <c r="B761" s="23" t="str">
        <f t="shared" si="33"/>
        <v>Q4-2012</v>
      </c>
      <c r="C761" s="24" t="str">
        <f t="shared" si="34"/>
        <v>Q4</v>
      </c>
      <c r="D761" s="23" t="str">
        <f t="shared" si="35"/>
        <v>12-2012</v>
      </c>
      <c r="E761" s="25">
        <v>41248</v>
      </c>
      <c r="F761" s="31">
        <f>INDEX(GoldPrice!$B$2:$F$4016,MATCH(E761,GoldPrice!$B$2:$B$4016,0),5)</f>
        <v>-14909.846909847111</v>
      </c>
      <c r="G761" s="36">
        <f>INDEX(Daily!$B$2:$H$4016,MATCH(E761,Daily!$B$2:$B$4016,0),3)</f>
        <v>-0.68000000000000682</v>
      </c>
      <c r="H761" s="36">
        <f>INDEX(Daily!$B$2:$H$4016,MATCH(E761,Daily!$B$2:$B$4016,0),5)</f>
        <v>5</v>
      </c>
      <c r="I761" s="36">
        <f>INDEX(Daily!$B$2:$H$4016,MATCH(E761,Daily!$B$2:$B$4016,0),7)</f>
        <v>3.589999999999975</v>
      </c>
      <c r="J761" s="39">
        <f>INDEX(Monthly!$B$2:$K$187,MATCH(D761,Monthly!$B$2:$B$187,0),3)</f>
        <v>4.0000000000000036E-3</v>
      </c>
      <c r="K761" s="39">
        <f>INDEX(Monthly!$B$2:$K$187,MATCH(D761,Monthly!$B$2:$B$187,0),5)</f>
        <v>-20.72199999999998</v>
      </c>
      <c r="L761" s="39">
        <f>INDEX(Monthly!$B$2:$K$187,MATCH(D761,Monthly!$B$2:$B$187,0),7)</f>
        <v>-5.0000000000000044E-3</v>
      </c>
      <c r="M761" s="39">
        <f>INDEX(Monthly!$B$2:$K$187,MATCH(D761,Monthly!$B$2:$B$187,0),9)</f>
        <v>5.0823683294188564E-2</v>
      </c>
      <c r="N761" s="42">
        <f>INDEX(Quaterly!$B$2:$E$63,MATCH(B761,Quaterly!$B$2:$B$63,0),4)</f>
        <v>-1.5</v>
      </c>
    </row>
    <row r="762" spans="1:14" x14ac:dyDescent="0.3">
      <c r="A762" s="23">
        <v>761</v>
      </c>
      <c r="B762" s="23" t="str">
        <f t="shared" si="33"/>
        <v>Q4-2012</v>
      </c>
      <c r="C762" s="24" t="str">
        <f t="shared" si="34"/>
        <v>Q4</v>
      </c>
      <c r="D762" s="23" t="str">
        <f t="shared" si="35"/>
        <v>12-2012</v>
      </c>
      <c r="E762" s="25">
        <v>41249</v>
      </c>
      <c r="F762" s="31">
        <f>INDEX(GoldPrice!$B$2:$F$4016,MATCH(E762,GoldPrice!$B$2:$B$4016,0),5)</f>
        <v>-184405.2164052166</v>
      </c>
      <c r="G762" s="36">
        <f>INDEX(Daily!$B$2:$H$4016,MATCH(E762,Daily!$B$2:$B$4016,0),3)</f>
        <v>-1.8900000000000006</v>
      </c>
      <c r="H762" s="36">
        <f>INDEX(Daily!$B$2:$H$4016,MATCH(E762,Daily!$B$2:$B$4016,0),5)</f>
        <v>0</v>
      </c>
      <c r="I762" s="36">
        <f>INDEX(Daily!$B$2:$H$4016,MATCH(E762,Daily!$B$2:$B$4016,0),7)</f>
        <v>0</v>
      </c>
      <c r="J762" s="39">
        <f>INDEX(Monthly!$B$2:$K$187,MATCH(D762,Monthly!$B$2:$B$187,0),3)</f>
        <v>4.0000000000000036E-3</v>
      </c>
      <c r="K762" s="39">
        <f>INDEX(Monthly!$B$2:$K$187,MATCH(D762,Monthly!$B$2:$B$187,0),5)</f>
        <v>-20.72199999999998</v>
      </c>
      <c r="L762" s="39">
        <f>INDEX(Monthly!$B$2:$K$187,MATCH(D762,Monthly!$B$2:$B$187,0),7)</f>
        <v>-5.0000000000000044E-3</v>
      </c>
      <c r="M762" s="39">
        <f>INDEX(Monthly!$B$2:$K$187,MATCH(D762,Monthly!$B$2:$B$187,0),9)</f>
        <v>5.0823683294188564E-2</v>
      </c>
      <c r="N762" s="42">
        <f>INDEX(Quaterly!$B$2:$E$63,MATCH(B762,Quaterly!$B$2:$B$63,0),4)</f>
        <v>-1.5</v>
      </c>
    </row>
    <row r="763" spans="1:14" x14ac:dyDescent="0.3">
      <c r="A763" s="23">
        <v>762</v>
      </c>
      <c r="B763" s="23" t="str">
        <f t="shared" si="33"/>
        <v>Q4-2012</v>
      </c>
      <c r="C763" s="24" t="str">
        <f t="shared" si="34"/>
        <v>Q4</v>
      </c>
      <c r="D763" s="23" t="str">
        <f t="shared" si="35"/>
        <v>12-2012</v>
      </c>
      <c r="E763" s="25">
        <v>41250</v>
      </c>
      <c r="F763" s="31">
        <f>INDEX(GoldPrice!$B$2:$F$4016,MATCH(E763,GoldPrice!$B$2:$B$4016,0),5)</f>
        <v>71057.645057644695</v>
      </c>
      <c r="G763" s="36">
        <f>INDEX(Daily!$B$2:$H$4016,MATCH(E763,Daily!$B$2:$B$4016,0),3)</f>
        <v>-1.9999999999996021E-2</v>
      </c>
      <c r="H763" s="36">
        <f>INDEX(Daily!$B$2:$H$4016,MATCH(E763,Daily!$B$2:$B$4016,0),5)</f>
        <v>-15</v>
      </c>
      <c r="I763" s="36">
        <f>INDEX(Daily!$B$2:$H$4016,MATCH(E763,Daily!$B$2:$B$4016,0),7)</f>
        <v>-1.8899999999999864</v>
      </c>
      <c r="J763" s="39">
        <f>INDEX(Monthly!$B$2:$K$187,MATCH(D763,Monthly!$B$2:$B$187,0),3)</f>
        <v>4.0000000000000036E-3</v>
      </c>
      <c r="K763" s="39">
        <f>INDEX(Monthly!$B$2:$K$187,MATCH(D763,Monthly!$B$2:$B$187,0),5)</f>
        <v>-20.72199999999998</v>
      </c>
      <c r="L763" s="39">
        <f>INDEX(Monthly!$B$2:$K$187,MATCH(D763,Monthly!$B$2:$B$187,0),7)</f>
        <v>-5.0000000000000044E-3</v>
      </c>
      <c r="M763" s="39">
        <f>INDEX(Monthly!$B$2:$K$187,MATCH(D763,Monthly!$B$2:$B$187,0),9)</f>
        <v>5.0823683294188564E-2</v>
      </c>
      <c r="N763" s="42">
        <f>INDEX(Quaterly!$B$2:$E$63,MATCH(B763,Quaterly!$B$2:$B$63,0),4)</f>
        <v>-1.5</v>
      </c>
    </row>
    <row r="764" spans="1:14" x14ac:dyDescent="0.3">
      <c r="A764" s="23">
        <v>763</v>
      </c>
      <c r="B764" s="23" t="str">
        <f t="shared" si="33"/>
        <v>Q4-2012</v>
      </c>
      <c r="C764" s="24" t="str">
        <f t="shared" si="34"/>
        <v>Q4</v>
      </c>
      <c r="D764" s="23" t="str">
        <f t="shared" si="35"/>
        <v>12-2012</v>
      </c>
      <c r="E764" s="25">
        <v>41253</v>
      </c>
      <c r="F764" s="31">
        <f>INDEX(GoldPrice!$B$2:$F$4016,MATCH(E764,GoldPrice!$B$2:$B$4016,0),5)</f>
        <v>-51625.401625398546</v>
      </c>
      <c r="G764" s="36">
        <f>INDEX(Daily!$B$2:$H$4016,MATCH(E764,Daily!$B$2:$B$4016,0),3)</f>
        <v>-0.31000000000000227</v>
      </c>
      <c r="H764" s="36">
        <f>INDEX(Daily!$B$2:$H$4016,MATCH(E764,Daily!$B$2:$B$4016,0),5)</f>
        <v>0</v>
      </c>
      <c r="I764" s="36">
        <f>INDEX(Daily!$B$2:$H$4016,MATCH(E764,Daily!$B$2:$B$4016,0),7)</f>
        <v>2.8899999999999864</v>
      </c>
      <c r="J764" s="39">
        <f>INDEX(Monthly!$B$2:$K$187,MATCH(D764,Monthly!$B$2:$B$187,0),3)</f>
        <v>4.0000000000000036E-3</v>
      </c>
      <c r="K764" s="39">
        <f>INDEX(Monthly!$B$2:$K$187,MATCH(D764,Monthly!$B$2:$B$187,0),5)</f>
        <v>-20.72199999999998</v>
      </c>
      <c r="L764" s="39">
        <f>INDEX(Monthly!$B$2:$K$187,MATCH(D764,Monthly!$B$2:$B$187,0),7)</f>
        <v>-5.0000000000000044E-3</v>
      </c>
      <c r="M764" s="39">
        <f>INDEX(Monthly!$B$2:$K$187,MATCH(D764,Monthly!$B$2:$B$187,0),9)</f>
        <v>5.0823683294188564E-2</v>
      </c>
      <c r="N764" s="42">
        <f>INDEX(Quaterly!$B$2:$E$63,MATCH(B764,Quaterly!$B$2:$B$63,0),4)</f>
        <v>-1.5</v>
      </c>
    </row>
    <row r="765" spans="1:14" x14ac:dyDescent="0.3">
      <c r="A765" s="23">
        <v>764</v>
      </c>
      <c r="B765" s="23" t="str">
        <f t="shared" si="33"/>
        <v>Q4-2012</v>
      </c>
      <c r="C765" s="24" t="str">
        <f t="shared" si="34"/>
        <v>Q4</v>
      </c>
      <c r="D765" s="23" t="str">
        <f t="shared" si="35"/>
        <v>12-2012</v>
      </c>
      <c r="E765" s="25">
        <v>41254</v>
      </c>
      <c r="F765" s="31">
        <f>INDEX(GoldPrice!$B$2:$F$4016,MATCH(E765,GoldPrice!$B$2:$B$4016,0),5)</f>
        <v>665.73426573351026</v>
      </c>
      <c r="G765" s="36">
        <f>INDEX(Daily!$B$2:$H$4016,MATCH(E765,Daily!$B$2:$B$4016,0),3)</f>
        <v>0.21999999999999886</v>
      </c>
      <c r="H765" s="36">
        <f>INDEX(Daily!$B$2:$H$4016,MATCH(E765,Daily!$B$2:$B$4016,0),5)</f>
        <v>27</v>
      </c>
      <c r="I765" s="36">
        <f>INDEX(Daily!$B$2:$H$4016,MATCH(E765,Daily!$B$2:$B$4016,0),7)</f>
        <v>2.6800000000000068</v>
      </c>
      <c r="J765" s="39">
        <f>INDEX(Monthly!$B$2:$K$187,MATCH(D765,Monthly!$B$2:$B$187,0),3)</f>
        <v>4.0000000000000036E-3</v>
      </c>
      <c r="K765" s="39">
        <f>INDEX(Monthly!$B$2:$K$187,MATCH(D765,Monthly!$B$2:$B$187,0),5)</f>
        <v>-20.72199999999998</v>
      </c>
      <c r="L765" s="39">
        <f>INDEX(Monthly!$B$2:$K$187,MATCH(D765,Monthly!$B$2:$B$187,0),7)</f>
        <v>-5.0000000000000044E-3</v>
      </c>
      <c r="M765" s="39">
        <f>INDEX(Monthly!$B$2:$K$187,MATCH(D765,Monthly!$B$2:$B$187,0),9)</f>
        <v>5.0823683294188564E-2</v>
      </c>
      <c r="N765" s="42">
        <f>INDEX(Quaterly!$B$2:$E$63,MATCH(B765,Quaterly!$B$2:$B$63,0),4)</f>
        <v>-1.5</v>
      </c>
    </row>
    <row r="766" spans="1:14" x14ac:dyDescent="0.3">
      <c r="A766" s="23">
        <v>765</v>
      </c>
      <c r="B766" s="23" t="str">
        <f t="shared" si="33"/>
        <v>Q4-2012</v>
      </c>
      <c r="C766" s="24" t="str">
        <f t="shared" si="34"/>
        <v>Q4</v>
      </c>
      <c r="D766" s="23" t="str">
        <f t="shared" si="35"/>
        <v>12-2012</v>
      </c>
      <c r="E766" s="25">
        <v>41255</v>
      </c>
      <c r="F766" s="31">
        <f>INDEX(GoldPrice!$B$2:$F$4016,MATCH(E766,GoldPrice!$B$2:$B$4016,0),5)</f>
        <v>-87315.894915897399</v>
      </c>
      <c r="G766" s="36">
        <f>INDEX(Daily!$B$2:$H$4016,MATCH(E766,Daily!$B$2:$B$4016,0),3)</f>
        <v>0.98999999999999488</v>
      </c>
      <c r="H766" s="36">
        <f>INDEX(Daily!$B$2:$H$4016,MATCH(E766,Daily!$B$2:$B$4016,0),5)</f>
        <v>-27</v>
      </c>
      <c r="I766" s="36">
        <f>INDEX(Daily!$B$2:$H$4016,MATCH(E766,Daily!$B$2:$B$4016,0),7)</f>
        <v>1.7099999999999795</v>
      </c>
      <c r="J766" s="39">
        <f>INDEX(Monthly!$B$2:$K$187,MATCH(D766,Monthly!$B$2:$B$187,0),3)</f>
        <v>4.0000000000000036E-3</v>
      </c>
      <c r="K766" s="39">
        <f>INDEX(Monthly!$B$2:$K$187,MATCH(D766,Monthly!$B$2:$B$187,0),5)</f>
        <v>-20.72199999999998</v>
      </c>
      <c r="L766" s="39">
        <f>INDEX(Monthly!$B$2:$K$187,MATCH(D766,Monthly!$B$2:$B$187,0),7)</f>
        <v>-5.0000000000000044E-3</v>
      </c>
      <c r="M766" s="39">
        <f>INDEX(Monthly!$B$2:$K$187,MATCH(D766,Monthly!$B$2:$B$187,0),9)</f>
        <v>5.0823683294188564E-2</v>
      </c>
      <c r="N766" s="42">
        <f>INDEX(Quaterly!$B$2:$E$63,MATCH(B766,Quaterly!$B$2:$B$63,0),4)</f>
        <v>-1.5</v>
      </c>
    </row>
    <row r="767" spans="1:14" x14ac:dyDescent="0.3">
      <c r="A767" s="23">
        <v>766</v>
      </c>
      <c r="B767" s="23" t="str">
        <f t="shared" si="33"/>
        <v>Q4-2012</v>
      </c>
      <c r="C767" s="24" t="str">
        <f t="shared" si="34"/>
        <v>Q4</v>
      </c>
      <c r="D767" s="23" t="str">
        <f t="shared" si="35"/>
        <v>12-2012</v>
      </c>
      <c r="E767" s="25">
        <v>41256</v>
      </c>
      <c r="F767" s="31">
        <f>INDEX(GoldPrice!$B$2:$F$4016,MATCH(E767,GoldPrice!$B$2:$B$4016,0),5)</f>
        <v>200459.27045927197</v>
      </c>
      <c r="G767" s="36">
        <f>INDEX(Daily!$B$2:$H$4016,MATCH(E767,Daily!$B$2:$B$4016,0),3)</f>
        <v>-0.95999999999999375</v>
      </c>
      <c r="H767" s="36">
        <f>INDEX(Daily!$B$2:$H$4016,MATCH(E767,Daily!$B$2:$B$4016,0),5)</f>
        <v>0</v>
      </c>
      <c r="I767" s="36">
        <f>INDEX(Daily!$B$2:$H$4016,MATCH(E767,Daily!$B$2:$B$4016,0),7)</f>
        <v>0.11000000000001364</v>
      </c>
      <c r="J767" s="39">
        <f>INDEX(Monthly!$B$2:$K$187,MATCH(D767,Monthly!$B$2:$B$187,0),3)</f>
        <v>4.0000000000000036E-3</v>
      </c>
      <c r="K767" s="39">
        <f>INDEX(Monthly!$B$2:$K$187,MATCH(D767,Monthly!$B$2:$B$187,0),5)</f>
        <v>-20.72199999999998</v>
      </c>
      <c r="L767" s="39">
        <f>INDEX(Monthly!$B$2:$K$187,MATCH(D767,Monthly!$B$2:$B$187,0),7)</f>
        <v>-5.0000000000000044E-3</v>
      </c>
      <c r="M767" s="39">
        <f>INDEX(Monthly!$B$2:$K$187,MATCH(D767,Monthly!$B$2:$B$187,0),9)</f>
        <v>5.0823683294188564E-2</v>
      </c>
      <c r="N767" s="42">
        <f>INDEX(Quaterly!$B$2:$E$63,MATCH(B767,Quaterly!$B$2:$B$63,0),4)</f>
        <v>-1.5</v>
      </c>
    </row>
    <row r="768" spans="1:14" x14ac:dyDescent="0.3">
      <c r="A768" s="23">
        <v>767</v>
      </c>
      <c r="B768" s="23" t="str">
        <f t="shared" si="33"/>
        <v>Q4-2012</v>
      </c>
      <c r="C768" s="24" t="str">
        <f t="shared" si="34"/>
        <v>Q4</v>
      </c>
      <c r="D768" s="23" t="str">
        <f t="shared" si="35"/>
        <v>12-2012</v>
      </c>
      <c r="E768" s="25">
        <v>41257</v>
      </c>
      <c r="F768" s="31">
        <f>INDEX(GoldPrice!$B$2:$F$4016,MATCH(E768,GoldPrice!$B$2:$B$4016,0),5)</f>
        <v>-13147.231147229671</v>
      </c>
      <c r="G768" s="36">
        <f>INDEX(Daily!$B$2:$H$4016,MATCH(E768,Daily!$B$2:$B$4016,0),3)</f>
        <v>0.92999999999999261</v>
      </c>
      <c r="H768" s="36">
        <f>INDEX(Daily!$B$2:$H$4016,MATCH(E768,Daily!$B$2:$B$4016,0),5)</f>
        <v>0</v>
      </c>
      <c r="I768" s="36">
        <f>INDEX(Daily!$B$2:$H$4016,MATCH(E768,Daily!$B$2:$B$4016,0),7)</f>
        <v>1.0199999999999818</v>
      </c>
      <c r="J768" s="39">
        <f>INDEX(Monthly!$B$2:$K$187,MATCH(D768,Monthly!$B$2:$B$187,0),3)</f>
        <v>4.0000000000000036E-3</v>
      </c>
      <c r="K768" s="39">
        <f>INDEX(Monthly!$B$2:$K$187,MATCH(D768,Monthly!$B$2:$B$187,0),5)</f>
        <v>-20.72199999999998</v>
      </c>
      <c r="L768" s="39">
        <f>INDEX(Monthly!$B$2:$K$187,MATCH(D768,Monthly!$B$2:$B$187,0),7)</f>
        <v>-5.0000000000000044E-3</v>
      </c>
      <c r="M768" s="39">
        <f>INDEX(Monthly!$B$2:$K$187,MATCH(D768,Monthly!$B$2:$B$187,0),9)</f>
        <v>5.0823683294188564E-2</v>
      </c>
      <c r="N768" s="42">
        <f>INDEX(Quaterly!$B$2:$E$63,MATCH(B768,Quaterly!$B$2:$B$63,0),4)</f>
        <v>-1.5</v>
      </c>
    </row>
    <row r="769" spans="1:14" x14ac:dyDescent="0.3">
      <c r="A769" s="23">
        <v>768</v>
      </c>
      <c r="B769" s="23" t="str">
        <f t="shared" si="33"/>
        <v>Q4-2012</v>
      </c>
      <c r="C769" s="24" t="str">
        <f t="shared" si="34"/>
        <v>Q4</v>
      </c>
      <c r="D769" s="23" t="str">
        <f t="shared" si="35"/>
        <v>12-2012</v>
      </c>
      <c r="E769" s="25">
        <v>41260</v>
      </c>
      <c r="F769" s="31">
        <f>INDEX(GoldPrice!$B$2:$F$4016,MATCH(E769,GoldPrice!$B$2:$B$4016,0),5)</f>
        <v>-98883.386883389205</v>
      </c>
      <c r="G769" s="36">
        <f>INDEX(Daily!$B$2:$H$4016,MATCH(E769,Daily!$B$2:$B$4016,0),3)</f>
        <v>0.39000000000000057</v>
      </c>
      <c r="H769" s="36">
        <f>INDEX(Daily!$B$2:$H$4016,MATCH(E769,Daily!$B$2:$B$4016,0),5)</f>
        <v>0</v>
      </c>
      <c r="I769" s="36">
        <f>INDEX(Daily!$B$2:$H$4016,MATCH(E769,Daily!$B$2:$B$4016,0),7)</f>
        <v>1.4200000000000159</v>
      </c>
      <c r="J769" s="39">
        <f>INDEX(Monthly!$B$2:$K$187,MATCH(D769,Monthly!$B$2:$B$187,0),3)</f>
        <v>4.0000000000000036E-3</v>
      </c>
      <c r="K769" s="39">
        <f>INDEX(Monthly!$B$2:$K$187,MATCH(D769,Monthly!$B$2:$B$187,0),5)</f>
        <v>-20.72199999999998</v>
      </c>
      <c r="L769" s="39">
        <f>INDEX(Monthly!$B$2:$K$187,MATCH(D769,Monthly!$B$2:$B$187,0),7)</f>
        <v>-5.0000000000000044E-3</v>
      </c>
      <c r="M769" s="39">
        <f>INDEX(Monthly!$B$2:$K$187,MATCH(D769,Monthly!$B$2:$B$187,0),9)</f>
        <v>5.0823683294188564E-2</v>
      </c>
      <c r="N769" s="42">
        <f>INDEX(Quaterly!$B$2:$E$63,MATCH(B769,Quaterly!$B$2:$B$63,0),4)</f>
        <v>-1.5</v>
      </c>
    </row>
    <row r="770" spans="1:14" x14ac:dyDescent="0.3">
      <c r="A770" s="23">
        <v>769</v>
      </c>
      <c r="B770" s="23" t="str">
        <f t="shared" si="33"/>
        <v>Q4-2012</v>
      </c>
      <c r="C770" s="24" t="str">
        <f t="shared" si="34"/>
        <v>Q4</v>
      </c>
      <c r="D770" s="23" t="str">
        <f t="shared" si="35"/>
        <v>12-2012</v>
      </c>
      <c r="E770" s="25">
        <v>41261</v>
      </c>
      <c r="F770" s="31">
        <f>INDEX(GoldPrice!$B$2:$F$4016,MATCH(E770,GoldPrice!$B$2:$B$4016,0),5)</f>
        <v>442744.28274428472</v>
      </c>
      <c r="G770" s="36">
        <f>INDEX(Daily!$B$2:$H$4016,MATCH(E770,Daily!$B$2:$B$4016,0),3)</f>
        <v>0.75</v>
      </c>
      <c r="H770" s="36">
        <f>INDEX(Daily!$B$2:$H$4016,MATCH(E770,Daily!$B$2:$B$4016,0),5)</f>
        <v>0</v>
      </c>
      <c r="I770" s="36">
        <f>INDEX(Daily!$B$2:$H$4016,MATCH(E770,Daily!$B$2:$B$4016,0),7)</f>
        <v>-0.24000000000000909</v>
      </c>
      <c r="J770" s="39">
        <f>INDEX(Monthly!$B$2:$K$187,MATCH(D770,Monthly!$B$2:$B$187,0),3)</f>
        <v>4.0000000000000036E-3</v>
      </c>
      <c r="K770" s="39">
        <f>INDEX(Monthly!$B$2:$K$187,MATCH(D770,Monthly!$B$2:$B$187,0),5)</f>
        <v>-20.72199999999998</v>
      </c>
      <c r="L770" s="39">
        <f>INDEX(Monthly!$B$2:$K$187,MATCH(D770,Monthly!$B$2:$B$187,0),7)</f>
        <v>-5.0000000000000044E-3</v>
      </c>
      <c r="M770" s="39">
        <f>INDEX(Monthly!$B$2:$K$187,MATCH(D770,Monthly!$B$2:$B$187,0),9)</f>
        <v>5.0823683294188564E-2</v>
      </c>
      <c r="N770" s="42">
        <f>INDEX(Quaterly!$B$2:$E$63,MATCH(B770,Quaterly!$B$2:$B$63,0),4)</f>
        <v>-1.5</v>
      </c>
    </row>
    <row r="771" spans="1:14" x14ac:dyDescent="0.3">
      <c r="A771" s="23">
        <v>770</v>
      </c>
      <c r="B771" s="23" t="str">
        <f t="shared" ref="B771:B834" si="36">C771&amp;"-"&amp;YEAR(E771)</f>
        <v>Q4-2012</v>
      </c>
      <c r="C771" s="24" t="str">
        <f t="shared" ref="C771:C834" si="37">IF(MONTH(E771)&lt;=3,"Q1",IF(MONTH(E771)&lt;=6,"Q2",IF(MONTH(E771)&lt;=9,"Q3","Q4")))</f>
        <v>Q4</v>
      </c>
      <c r="D771" s="23" t="str">
        <f t="shared" ref="D771:D834" si="38">MONTH(E771)&amp;"-"&amp;YEAR(E771)</f>
        <v>12-2012</v>
      </c>
      <c r="E771" s="25">
        <v>41262</v>
      </c>
      <c r="F771" s="31">
        <f>INDEX(GoldPrice!$B$2:$F$4016,MATCH(E771,GoldPrice!$B$2:$B$4016,0),5)</f>
        <v>-247989.03798903897</v>
      </c>
      <c r="G771" s="36">
        <f>INDEX(Daily!$B$2:$H$4016,MATCH(E771,Daily!$B$2:$B$4016,0),3)</f>
        <v>1.6300000000000097</v>
      </c>
      <c r="H771" s="36">
        <f>INDEX(Daily!$B$2:$H$4016,MATCH(E771,Daily!$B$2:$B$4016,0),5)</f>
        <v>20</v>
      </c>
      <c r="I771" s="36">
        <f>INDEX(Daily!$B$2:$H$4016,MATCH(E771,Daily!$B$2:$B$4016,0),7)</f>
        <v>5.1999999999999886</v>
      </c>
      <c r="J771" s="39">
        <f>INDEX(Monthly!$B$2:$K$187,MATCH(D771,Monthly!$B$2:$B$187,0),3)</f>
        <v>4.0000000000000036E-3</v>
      </c>
      <c r="K771" s="39">
        <f>INDEX(Monthly!$B$2:$K$187,MATCH(D771,Monthly!$B$2:$B$187,0),5)</f>
        <v>-20.72199999999998</v>
      </c>
      <c r="L771" s="39">
        <f>INDEX(Monthly!$B$2:$K$187,MATCH(D771,Monthly!$B$2:$B$187,0),7)</f>
        <v>-5.0000000000000044E-3</v>
      </c>
      <c r="M771" s="39">
        <f>INDEX(Monthly!$B$2:$K$187,MATCH(D771,Monthly!$B$2:$B$187,0),9)</f>
        <v>5.0823683294188564E-2</v>
      </c>
      <c r="N771" s="42">
        <f>INDEX(Quaterly!$B$2:$E$63,MATCH(B771,Quaterly!$B$2:$B$63,0),4)</f>
        <v>-1.5</v>
      </c>
    </row>
    <row r="772" spans="1:14" x14ac:dyDescent="0.3">
      <c r="A772" s="23">
        <v>771</v>
      </c>
      <c r="B772" s="23" t="str">
        <f t="shared" si="36"/>
        <v>Q4-2012</v>
      </c>
      <c r="C772" s="24" t="str">
        <f t="shared" si="37"/>
        <v>Q4</v>
      </c>
      <c r="D772" s="23" t="str">
        <f t="shared" si="38"/>
        <v>12-2012</v>
      </c>
      <c r="E772" s="25">
        <v>41263</v>
      </c>
      <c r="F772" s="31">
        <f>INDEX(GoldPrice!$B$2:$F$4016,MATCH(E772,GoldPrice!$B$2:$B$4016,0),5)</f>
        <v>340227.55622755736</v>
      </c>
      <c r="G772" s="36">
        <f>INDEX(Daily!$B$2:$H$4016,MATCH(E772,Daily!$B$2:$B$4016,0),3)</f>
        <v>0.67000000000000171</v>
      </c>
      <c r="H772" s="36">
        <f>INDEX(Daily!$B$2:$H$4016,MATCH(E772,Daily!$B$2:$B$4016,0),5)</f>
        <v>0</v>
      </c>
      <c r="I772" s="36">
        <f>INDEX(Daily!$B$2:$H$4016,MATCH(E772,Daily!$B$2:$B$4016,0),7)</f>
        <v>1.0900000000000318</v>
      </c>
      <c r="J772" s="39">
        <f>INDEX(Monthly!$B$2:$K$187,MATCH(D772,Monthly!$B$2:$B$187,0),3)</f>
        <v>4.0000000000000036E-3</v>
      </c>
      <c r="K772" s="39">
        <f>INDEX(Monthly!$B$2:$K$187,MATCH(D772,Monthly!$B$2:$B$187,0),5)</f>
        <v>-20.72199999999998</v>
      </c>
      <c r="L772" s="39">
        <f>INDEX(Monthly!$B$2:$K$187,MATCH(D772,Monthly!$B$2:$B$187,0),7)</f>
        <v>-5.0000000000000044E-3</v>
      </c>
      <c r="M772" s="39">
        <f>INDEX(Monthly!$B$2:$K$187,MATCH(D772,Monthly!$B$2:$B$187,0),9)</f>
        <v>5.0823683294188564E-2</v>
      </c>
      <c r="N772" s="42">
        <f>INDEX(Quaterly!$B$2:$E$63,MATCH(B772,Quaterly!$B$2:$B$63,0),4)</f>
        <v>-1.5</v>
      </c>
    </row>
    <row r="773" spans="1:14" x14ac:dyDescent="0.3">
      <c r="A773" s="23">
        <v>772</v>
      </c>
      <c r="B773" s="23" t="str">
        <f t="shared" si="36"/>
        <v>Q4-2012</v>
      </c>
      <c r="C773" s="24" t="str">
        <f t="shared" si="37"/>
        <v>Q4</v>
      </c>
      <c r="D773" s="23" t="str">
        <f t="shared" si="38"/>
        <v>12-2012</v>
      </c>
      <c r="E773" s="25">
        <v>41264</v>
      </c>
      <c r="F773" s="31">
        <f>INDEX(GoldPrice!$B$2:$F$4016,MATCH(E773,GoldPrice!$B$2:$B$4016,0),5)</f>
        <v>-217396.71139671281</v>
      </c>
      <c r="G773" s="36">
        <f>INDEX(Daily!$B$2:$H$4016,MATCH(E773,Daily!$B$2:$B$4016,0),3)</f>
        <v>-1.5600000000000023</v>
      </c>
      <c r="H773" s="36">
        <f>INDEX(Daily!$B$2:$H$4016,MATCH(E773,Daily!$B$2:$B$4016,0),5)</f>
        <v>-5</v>
      </c>
      <c r="I773" s="36">
        <f>INDEX(Daily!$B$2:$H$4016,MATCH(E773,Daily!$B$2:$B$4016,0),7)</f>
        <v>-2.9000000000000341</v>
      </c>
      <c r="J773" s="39">
        <f>INDEX(Monthly!$B$2:$K$187,MATCH(D773,Monthly!$B$2:$B$187,0),3)</f>
        <v>4.0000000000000036E-3</v>
      </c>
      <c r="K773" s="39">
        <f>INDEX(Monthly!$B$2:$K$187,MATCH(D773,Monthly!$B$2:$B$187,0),5)</f>
        <v>-20.72199999999998</v>
      </c>
      <c r="L773" s="39">
        <f>INDEX(Monthly!$B$2:$K$187,MATCH(D773,Monthly!$B$2:$B$187,0),7)</f>
        <v>-5.0000000000000044E-3</v>
      </c>
      <c r="M773" s="39">
        <f>INDEX(Monthly!$B$2:$K$187,MATCH(D773,Monthly!$B$2:$B$187,0),9)</f>
        <v>5.0823683294188564E-2</v>
      </c>
      <c r="N773" s="42">
        <f>INDEX(Quaterly!$B$2:$E$63,MATCH(B773,Quaterly!$B$2:$B$63,0),4)</f>
        <v>-1.5</v>
      </c>
    </row>
    <row r="774" spans="1:14" x14ac:dyDescent="0.3">
      <c r="A774" s="23">
        <v>773</v>
      </c>
      <c r="B774" s="23" t="str">
        <f t="shared" si="36"/>
        <v>Q4-2012</v>
      </c>
      <c r="C774" s="24" t="str">
        <f t="shared" si="37"/>
        <v>Q4</v>
      </c>
      <c r="D774" s="23" t="str">
        <f t="shared" si="38"/>
        <v>12-2012</v>
      </c>
      <c r="E774" s="25">
        <v>41267</v>
      </c>
      <c r="F774" s="31">
        <f>INDEX(GoldPrice!$B$2:$F$4016,MATCH(E774,GoldPrice!$B$2:$B$4016,0),5)</f>
        <v>14143.262143261731</v>
      </c>
      <c r="G774" s="36">
        <f>INDEX(Daily!$B$2:$H$4016,MATCH(E774,Daily!$B$2:$B$4016,0),3)</f>
        <v>9.0000000000003411E-2</v>
      </c>
      <c r="H774" s="36">
        <f>INDEX(Daily!$B$2:$H$4016,MATCH(E774,Daily!$B$2:$B$4016,0),5)</f>
        <v>-5</v>
      </c>
      <c r="I774" s="36">
        <f>INDEX(Daily!$B$2:$H$4016,MATCH(E774,Daily!$B$2:$B$4016,0),7)</f>
        <v>2.9300000000000068</v>
      </c>
      <c r="J774" s="39">
        <f>INDEX(Monthly!$B$2:$K$187,MATCH(D774,Monthly!$B$2:$B$187,0),3)</f>
        <v>4.0000000000000036E-3</v>
      </c>
      <c r="K774" s="39">
        <f>INDEX(Monthly!$B$2:$K$187,MATCH(D774,Monthly!$B$2:$B$187,0),5)</f>
        <v>-20.72199999999998</v>
      </c>
      <c r="L774" s="39">
        <f>INDEX(Monthly!$B$2:$K$187,MATCH(D774,Monthly!$B$2:$B$187,0),7)</f>
        <v>-5.0000000000000044E-3</v>
      </c>
      <c r="M774" s="39">
        <f>INDEX(Monthly!$B$2:$K$187,MATCH(D774,Monthly!$B$2:$B$187,0),9)</f>
        <v>5.0823683294188564E-2</v>
      </c>
      <c r="N774" s="42">
        <f>INDEX(Quaterly!$B$2:$E$63,MATCH(B774,Quaterly!$B$2:$B$63,0),4)</f>
        <v>-1.5</v>
      </c>
    </row>
    <row r="775" spans="1:14" x14ac:dyDescent="0.3">
      <c r="A775" s="23">
        <v>774</v>
      </c>
      <c r="B775" s="23" t="str">
        <f t="shared" si="36"/>
        <v>Q4-2012</v>
      </c>
      <c r="C775" s="24" t="str">
        <f t="shared" si="37"/>
        <v>Q4</v>
      </c>
      <c r="D775" s="23" t="str">
        <f t="shared" si="38"/>
        <v>12-2012</v>
      </c>
      <c r="E775" s="25">
        <v>41268</v>
      </c>
      <c r="F775" s="31">
        <f>INDEX(GoldPrice!$B$2:$F$4016,MATCH(E775,GoldPrice!$B$2:$B$4016,0),5)</f>
        <v>-61632.043632045388</v>
      </c>
      <c r="G775" s="36">
        <f>INDEX(Daily!$B$2:$H$4016,MATCH(E775,Daily!$B$2:$B$4016,0),3)</f>
        <v>-0.31428571428573093</v>
      </c>
      <c r="H775" s="36">
        <f>INDEX(Daily!$B$2:$H$4016,MATCH(E775,Daily!$B$2:$B$4016,0),5)</f>
        <v>-25</v>
      </c>
      <c r="I775" s="36">
        <f>INDEX(Daily!$B$2:$H$4016,MATCH(E775,Daily!$B$2:$B$4016,0),7)</f>
        <v>1.6299999999999955</v>
      </c>
      <c r="J775" s="39">
        <f>INDEX(Monthly!$B$2:$K$187,MATCH(D775,Monthly!$B$2:$B$187,0),3)</f>
        <v>4.0000000000000036E-3</v>
      </c>
      <c r="K775" s="39">
        <f>INDEX(Monthly!$B$2:$K$187,MATCH(D775,Monthly!$B$2:$B$187,0),5)</f>
        <v>-20.72199999999998</v>
      </c>
      <c r="L775" s="39">
        <f>INDEX(Monthly!$B$2:$K$187,MATCH(D775,Monthly!$B$2:$B$187,0),7)</f>
        <v>-5.0000000000000044E-3</v>
      </c>
      <c r="M775" s="39">
        <f>INDEX(Monthly!$B$2:$K$187,MATCH(D775,Monthly!$B$2:$B$187,0),9)</f>
        <v>5.0823683294188564E-2</v>
      </c>
      <c r="N775" s="42">
        <f>INDEX(Quaterly!$B$2:$E$63,MATCH(B775,Quaterly!$B$2:$B$63,0),4)</f>
        <v>-1.5</v>
      </c>
    </row>
    <row r="776" spans="1:14" x14ac:dyDescent="0.3">
      <c r="A776" s="23">
        <v>775</v>
      </c>
      <c r="B776" s="23" t="str">
        <f t="shared" si="36"/>
        <v>Q4-2012</v>
      </c>
      <c r="C776" s="24" t="str">
        <f t="shared" si="37"/>
        <v>Q4</v>
      </c>
      <c r="D776" s="23" t="str">
        <f t="shared" si="38"/>
        <v>12-2012</v>
      </c>
      <c r="E776" s="25">
        <v>41269</v>
      </c>
      <c r="F776" s="31">
        <f>INDEX(GoldPrice!$B$2:$F$4016,MATCH(E776,GoldPrice!$B$2:$B$4016,0),5)</f>
        <v>169013.6350136362</v>
      </c>
      <c r="G776" s="36">
        <f>INDEX(Daily!$B$2:$H$4016,MATCH(E776,Daily!$B$2:$B$4016,0),3)</f>
        <v>2.7342857142857184</v>
      </c>
      <c r="H776" s="36">
        <f>INDEX(Daily!$B$2:$H$4016,MATCH(E776,Daily!$B$2:$B$4016,0),5)</f>
        <v>20</v>
      </c>
      <c r="I776" s="36">
        <f>INDEX(Daily!$B$2:$H$4016,MATCH(E776,Daily!$B$2:$B$4016,0),7)</f>
        <v>4.7600000000000477</v>
      </c>
      <c r="J776" s="39">
        <f>INDEX(Monthly!$B$2:$K$187,MATCH(D776,Monthly!$B$2:$B$187,0),3)</f>
        <v>4.0000000000000036E-3</v>
      </c>
      <c r="K776" s="39">
        <f>INDEX(Monthly!$B$2:$K$187,MATCH(D776,Monthly!$B$2:$B$187,0),5)</f>
        <v>-20.72199999999998</v>
      </c>
      <c r="L776" s="39">
        <f>INDEX(Monthly!$B$2:$K$187,MATCH(D776,Monthly!$B$2:$B$187,0),7)</f>
        <v>-5.0000000000000044E-3</v>
      </c>
      <c r="M776" s="39">
        <f>INDEX(Monthly!$B$2:$K$187,MATCH(D776,Monthly!$B$2:$B$187,0),9)</f>
        <v>5.0823683294188564E-2</v>
      </c>
      <c r="N776" s="42">
        <f>INDEX(Quaterly!$B$2:$E$63,MATCH(B776,Quaterly!$B$2:$B$63,0),4)</f>
        <v>-1.5</v>
      </c>
    </row>
    <row r="777" spans="1:14" x14ac:dyDescent="0.3">
      <c r="A777" s="23">
        <v>776</v>
      </c>
      <c r="B777" s="23" t="str">
        <f t="shared" si="36"/>
        <v>Q4-2012</v>
      </c>
      <c r="C777" s="24" t="str">
        <f t="shared" si="37"/>
        <v>Q4</v>
      </c>
      <c r="D777" s="23" t="str">
        <f t="shared" si="38"/>
        <v>12-2012</v>
      </c>
      <c r="E777" s="25">
        <v>41270</v>
      </c>
      <c r="F777" s="31">
        <f>INDEX(GoldPrice!$B$2:$F$4016,MATCH(E777,GoldPrice!$B$2:$B$4016,0),5)</f>
        <v>-371557.9663579613</v>
      </c>
      <c r="G777" s="36">
        <f>INDEX(Daily!$B$2:$H$4016,MATCH(E777,Daily!$B$2:$B$4016,0),3)</f>
        <v>0.20000000000000284</v>
      </c>
      <c r="H777" s="36">
        <f>INDEX(Daily!$B$2:$H$4016,MATCH(E777,Daily!$B$2:$B$4016,0),5)</f>
        <v>-2</v>
      </c>
      <c r="I777" s="36">
        <f>INDEX(Daily!$B$2:$H$4016,MATCH(E777,Daily!$B$2:$B$4016,0),7)</f>
        <v>3.8700000000000045</v>
      </c>
      <c r="J777" s="39">
        <f>INDEX(Monthly!$B$2:$K$187,MATCH(D777,Monthly!$B$2:$B$187,0),3)</f>
        <v>4.0000000000000036E-3</v>
      </c>
      <c r="K777" s="39">
        <f>INDEX(Monthly!$B$2:$K$187,MATCH(D777,Monthly!$B$2:$B$187,0),5)</f>
        <v>-20.72199999999998</v>
      </c>
      <c r="L777" s="39">
        <f>INDEX(Monthly!$B$2:$K$187,MATCH(D777,Monthly!$B$2:$B$187,0),7)</f>
        <v>-5.0000000000000044E-3</v>
      </c>
      <c r="M777" s="39">
        <f>INDEX(Monthly!$B$2:$K$187,MATCH(D777,Monthly!$B$2:$B$187,0),9)</f>
        <v>5.0823683294188564E-2</v>
      </c>
      <c r="N777" s="42">
        <f>INDEX(Quaterly!$B$2:$E$63,MATCH(B777,Quaterly!$B$2:$B$63,0),4)</f>
        <v>-1.5</v>
      </c>
    </row>
    <row r="778" spans="1:14" x14ac:dyDescent="0.3">
      <c r="A778" s="23">
        <v>777</v>
      </c>
      <c r="B778" s="23" t="str">
        <f t="shared" si="36"/>
        <v>Q4-2012</v>
      </c>
      <c r="C778" s="24" t="str">
        <f t="shared" si="37"/>
        <v>Q4</v>
      </c>
      <c r="D778" s="23" t="str">
        <f t="shared" si="38"/>
        <v>12-2012</v>
      </c>
      <c r="E778" s="25">
        <v>41271</v>
      </c>
      <c r="F778" s="31">
        <f>INDEX(GoldPrice!$B$2:$F$4016,MATCH(E778,GoldPrice!$B$2:$B$4016,0),5)</f>
        <v>174939.17973917723</v>
      </c>
      <c r="G778" s="36">
        <f>INDEX(Daily!$B$2:$H$4016,MATCH(E778,Daily!$B$2:$B$4016,0),3)</f>
        <v>-0.25</v>
      </c>
      <c r="H778" s="36">
        <f>INDEX(Daily!$B$2:$H$4016,MATCH(E778,Daily!$B$2:$B$4016,0),5)</f>
        <v>-3</v>
      </c>
      <c r="I778" s="36">
        <f>INDEX(Daily!$B$2:$H$4016,MATCH(E778,Daily!$B$2:$B$4016,0),7)</f>
        <v>3.7599999999999909</v>
      </c>
      <c r="J778" s="39">
        <f>INDEX(Monthly!$B$2:$K$187,MATCH(D778,Monthly!$B$2:$B$187,0),3)</f>
        <v>4.0000000000000036E-3</v>
      </c>
      <c r="K778" s="39">
        <f>INDEX(Monthly!$B$2:$K$187,MATCH(D778,Monthly!$B$2:$B$187,0),5)</f>
        <v>-20.72199999999998</v>
      </c>
      <c r="L778" s="39">
        <f>INDEX(Monthly!$B$2:$K$187,MATCH(D778,Monthly!$B$2:$B$187,0),7)</f>
        <v>-5.0000000000000044E-3</v>
      </c>
      <c r="M778" s="39">
        <f>INDEX(Monthly!$B$2:$K$187,MATCH(D778,Monthly!$B$2:$B$187,0),9)</f>
        <v>5.0823683294188564E-2</v>
      </c>
      <c r="N778" s="42">
        <f>INDEX(Quaterly!$B$2:$E$63,MATCH(B778,Quaterly!$B$2:$B$63,0),4)</f>
        <v>-1.5</v>
      </c>
    </row>
    <row r="779" spans="1:14" x14ac:dyDescent="0.3">
      <c r="A779" s="23">
        <v>778</v>
      </c>
      <c r="B779" s="23" t="str">
        <f t="shared" si="36"/>
        <v>Q4-2012</v>
      </c>
      <c r="C779" s="24" t="str">
        <f t="shared" si="37"/>
        <v>Q4</v>
      </c>
      <c r="D779" s="23" t="str">
        <f t="shared" si="38"/>
        <v>12-2012</v>
      </c>
      <c r="E779" s="25">
        <v>41274</v>
      </c>
      <c r="F779" s="31">
        <f>INDEX(GoldPrice!$B$2:$F$4016,MATCH(E779,GoldPrice!$B$2:$B$4016,0),5)</f>
        <v>-319480.24948025122</v>
      </c>
      <c r="G779" s="36">
        <f>INDEX(Daily!$B$2:$H$4016,MATCH(E779,Daily!$B$2:$B$4016,0),3)</f>
        <v>1.1700000000000017</v>
      </c>
      <c r="H779" s="36">
        <f>INDEX(Daily!$B$2:$H$4016,MATCH(E779,Daily!$B$2:$B$4016,0),5)</f>
        <v>5</v>
      </c>
      <c r="I779" s="36">
        <f>INDEX(Daily!$B$2:$H$4016,MATCH(E779,Daily!$B$2:$B$4016,0),7)</f>
        <v>-9.8285714285714789</v>
      </c>
      <c r="J779" s="39">
        <f>INDEX(Monthly!$B$2:$K$187,MATCH(D779,Monthly!$B$2:$B$187,0),3)</f>
        <v>4.0000000000000036E-3</v>
      </c>
      <c r="K779" s="39">
        <f>INDEX(Monthly!$B$2:$K$187,MATCH(D779,Monthly!$B$2:$B$187,0),5)</f>
        <v>-20.72199999999998</v>
      </c>
      <c r="L779" s="39">
        <f>INDEX(Monthly!$B$2:$K$187,MATCH(D779,Monthly!$B$2:$B$187,0),7)</f>
        <v>-5.0000000000000044E-3</v>
      </c>
      <c r="M779" s="39">
        <f>INDEX(Monthly!$B$2:$K$187,MATCH(D779,Monthly!$B$2:$B$187,0),9)</f>
        <v>5.0823683294188564E-2</v>
      </c>
      <c r="N779" s="42">
        <f>INDEX(Quaterly!$B$2:$E$63,MATCH(B779,Quaterly!$B$2:$B$63,0),4)</f>
        <v>-1.5</v>
      </c>
    </row>
    <row r="780" spans="1:14" x14ac:dyDescent="0.3">
      <c r="A780" s="23">
        <v>779</v>
      </c>
      <c r="B780" s="23" t="str">
        <f t="shared" si="36"/>
        <v>Q1-2013</v>
      </c>
      <c r="C780" s="24" t="str">
        <f t="shared" si="37"/>
        <v>Q1</v>
      </c>
      <c r="D780" s="23" t="str">
        <f t="shared" si="38"/>
        <v>1-2013</v>
      </c>
      <c r="E780" s="25">
        <v>41276</v>
      </c>
      <c r="F780" s="31">
        <f>INDEX(GoldPrice!$B$2:$F$4016,MATCH(E780,GoldPrice!$B$2:$B$4016,0),5)</f>
        <v>-199812.88981289044</v>
      </c>
      <c r="G780" s="36">
        <f>INDEX(Daily!$B$2:$H$4016,MATCH(E780,Daily!$B$2:$B$4016,0),3)</f>
        <v>1.3100000000000023</v>
      </c>
      <c r="H780" s="36">
        <f>INDEX(Daily!$B$2:$H$4016,MATCH(E780,Daily!$B$2:$B$4016,0),5)</f>
        <v>-5</v>
      </c>
      <c r="I780" s="36">
        <f>INDEX(Daily!$B$2:$H$4016,MATCH(E780,Daily!$B$2:$B$4016,0),7)</f>
        <v>14.448571428571483</v>
      </c>
      <c r="J780" s="39">
        <f>INDEX(Monthly!$B$2:$K$187,MATCH(D780,Monthly!$B$2:$B$187,0),3)</f>
        <v>1.8300000000000038E-2</v>
      </c>
      <c r="K780" s="39">
        <f>INDEX(Monthly!$B$2:$K$187,MATCH(D780,Monthly!$B$2:$B$187,0),5)</f>
        <v>1.7540000000000191</v>
      </c>
      <c r="L780" s="39">
        <f>INDEX(Monthly!$B$2:$K$187,MATCH(D780,Monthly!$B$2:$B$187,0),7)</f>
        <v>2.5000000000000022E-3</v>
      </c>
      <c r="M780" s="39">
        <f>INDEX(Monthly!$B$2:$K$187,MATCH(D780,Monthly!$B$2:$B$187,0),9)</f>
        <v>1.6983578614010435E-2</v>
      </c>
      <c r="N780" s="42">
        <f>INDEX(Quaterly!$B$2:$E$63,MATCH(B780,Quaterly!$B$2:$B$63,0),4)</f>
        <v>2.0399999999999991</v>
      </c>
    </row>
    <row r="781" spans="1:14" x14ac:dyDescent="0.3">
      <c r="A781" s="23">
        <v>780</v>
      </c>
      <c r="B781" s="23" t="str">
        <f t="shared" si="36"/>
        <v>Q1-2013</v>
      </c>
      <c r="C781" s="24" t="str">
        <f t="shared" si="37"/>
        <v>Q1</v>
      </c>
      <c r="D781" s="23" t="str">
        <f t="shared" si="38"/>
        <v>1-2013</v>
      </c>
      <c r="E781" s="25">
        <v>41277</v>
      </c>
      <c r="F781" s="31">
        <f>INDEX(GoldPrice!$B$2:$F$4016,MATCH(E781,GoldPrice!$B$2:$B$4016,0),5)</f>
        <v>643453.41145341098</v>
      </c>
      <c r="G781" s="36">
        <f>INDEX(Daily!$B$2:$H$4016,MATCH(E781,Daily!$B$2:$B$4016,0),3)</f>
        <v>-0.17000000000000171</v>
      </c>
      <c r="H781" s="36">
        <f>INDEX(Daily!$B$2:$H$4016,MATCH(E781,Daily!$B$2:$B$4016,0),5)</f>
        <v>0</v>
      </c>
      <c r="I781" s="36">
        <f>INDEX(Daily!$B$2:$H$4016,MATCH(E781,Daily!$B$2:$B$4016,0),7)</f>
        <v>0.91999999999995907</v>
      </c>
      <c r="J781" s="39">
        <f>INDEX(Monthly!$B$2:$K$187,MATCH(D781,Monthly!$B$2:$B$187,0),3)</f>
        <v>1.8300000000000038E-2</v>
      </c>
      <c r="K781" s="39">
        <f>INDEX(Monthly!$B$2:$K$187,MATCH(D781,Monthly!$B$2:$B$187,0),5)</f>
        <v>1.7540000000000191</v>
      </c>
      <c r="L781" s="39">
        <f>INDEX(Monthly!$B$2:$K$187,MATCH(D781,Monthly!$B$2:$B$187,0),7)</f>
        <v>2.5000000000000022E-3</v>
      </c>
      <c r="M781" s="39">
        <f>INDEX(Monthly!$B$2:$K$187,MATCH(D781,Monthly!$B$2:$B$187,0),9)</f>
        <v>1.6983578614010435E-2</v>
      </c>
      <c r="N781" s="42">
        <f>INDEX(Quaterly!$B$2:$E$63,MATCH(B781,Quaterly!$B$2:$B$63,0),4)</f>
        <v>2.0399999999999991</v>
      </c>
    </row>
    <row r="782" spans="1:14" x14ac:dyDescent="0.3">
      <c r="A782" s="23">
        <v>781</v>
      </c>
      <c r="B782" s="23" t="str">
        <f t="shared" si="36"/>
        <v>Q1-2013</v>
      </c>
      <c r="C782" s="24" t="str">
        <f t="shared" si="37"/>
        <v>Q1</v>
      </c>
      <c r="D782" s="23" t="str">
        <f t="shared" si="38"/>
        <v>1-2013</v>
      </c>
      <c r="E782" s="25">
        <v>41278</v>
      </c>
      <c r="F782" s="31">
        <f>INDEX(GoldPrice!$B$2:$F$4016,MATCH(E782,GoldPrice!$B$2:$B$4016,0),5)</f>
        <v>24156.1141561158</v>
      </c>
      <c r="G782" s="36">
        <f>INDEX(Daily!$B$2:$H$4016,MATCH(E782,Daily!$B$2:$B$4016,0),3)</f>
        <v>0.15000000000000568</v>
      </c>
      <c r="H782" s="36">
        <f>INDEX(Daily!$B$2:$H$4016,MATCH(E782,Daily!$B$2:$B$4016,0),5)</f>
        <v>15</v>
      </c>
      <c r="I782" s="36">
        <f>INDEX(Daily!$B$2:$H$4016,MATCH(E782,Daily!$B$2:$B$4016,0),7)</f>
        <v>6.7900000000000205</v>
      </c>
      <c r="J782" s="39">
        <f>INDEX(Monthly!$B$2:$K$187,MATCH(D782,Monthly!$B$2:$B$187,0),3)</f>
        <v>1.8300000000000038E-2</v>
      </c>
      <c r="K782" s="39">
        <f>INDEX(Monthly!$B$2:$K$187,MATCH(D782,Monthly!$B$2:$B$187,0),5)</f>
        <v>1.7540000000000191</v>
      </c>
      <c r="L782" s="39">
        <f>INDEX(Monthly!$B$2:$K$187,MATCH(D782,Monthly!$B$2:$B$187,0),7)</f>
        <v>2.5000000000000022E-3</v>
      </c>
      <c r="M782" s="39">
        <f>INDEX(Monthly!$B$2:$K$187,MATCH(D782,Monthly!$B$2:$B$187,0),9)</f>
        <v>1.6983578614010435E-2</v>
      </c>
      <c r="N782" s="42">
        <f>INDEX(Quaterly!$B$2:$E$63,MATCH(B782,Quaterly!$B$2:$B$63,0),4)</f>
        <v>2.0399999999999991</v>
      </c>
    </row>
    <row r="783" spans="1:14" x14ac:dyDescent="0.3">
      <c r="A783" s="23">
        <v>782</v>
      </c>
      <c r="B783" s="23" t="str">
        <f t="shared" si="36"/>
        <v>Q1-2013</v>
      </c>
      <c r="C783" s="24" t="str">
        <f t="shared" si="37"/>
        <v>Q1</v>
      </c>
      <c r="D783" s="23" t="str">
        <f t="shared" si="38"/>
        <v>1-2013</v>
      </c>
      <c r="E783" s="25">
        <v>41281</v>
      </c>
      <c r="F783" s="31">
        <f>INDEX(GoldPrice!$B$2:$F$4016,MATCH(E783,GoldPrice!$B$2:$B$4016,0),5)</f>
        <v>199603.47760347649</v>
      </c>
      <c r="G783" s="36">
        <f>INDEX(Daily!$B$2:$H$4016,MATCH(E783,Daily!$B$2:$B$4016,0),3)</f>
        <v>7.9999999999998295E-2</v>
      </c>
      <c r="H783" s="36">
        <f>INDEX(Daily!$B$2:$H$4016,MATCH(E783,Daily!$B$2:$B$4016,0),5)</f>
        <v>-15</v>
      </c>
      <c r="I783" s="36">
        <f>INDEX(Daily!$B$2:$H$4016,MATCH(E783,Daily!$B$2:$B$4016,0),7)</f>
        <v>8.1299999999999955</v>
      </c>
      <c r="J783" s="39">
        <f>INDEX(Monthly!$B$2:$K$187,MATCH(D783,Monthly!$B$2:$B$187,0),3)</f>
        <v>1.8300000000000038E-2</v>
      </c>
      <c r="K783" s="39">
        <f>INDEX(Monthly!$B$2:$K$187,MATCH(D783,Monthly!$B$2:$B$187,0),5)</f>
        <v>1.7540000000000191</v>
      </c>
      <c r="L783" s="39">
        <f>INDEX(Monthly!$B$2:$K$187,MATCH(D783,Monthly!$B$2:$B$187,0),7)</f>
        <v>2.5000000000000022E-3</v>
      </c>
      <c r="M783" s="39">
        <f>INDEX(Monthly!$B$2:$K$187,MATCH(D783,Monthly!$B$2:$B$187,0),9)</f>
        <v>1.6983578614010435E-2</v>
      </c>
      <c r="N783" s="42">
        <f>INDEX(Quaterly!$B$2:$E$63,MATCH(B783,Quaterly!$B$2:$B$63,0),4)</f>
        <v>2.0399999999999991</v>
      </c>
    </row>
    <row r="784" spans="1:14" x14ac:dyDescent="0.3">
      <c r="A784" s="23">
        <v>783</v>
      </c>
      <c r="B784" s="23" t="str">
        <f t="shared" si="36"/>
        <v>Q1-2013</v>
      </c>
      <c r="C784" s="24" t="str">
        <f t="shared" si="37"/>
        <v>Q1</v>
      </c>
      <c r="D784" s="23" t="str">
        <f t="shared" si="38"/>
        <v>1-2013</v>
      </c>
      <c r="E784" s="25">
        <v>41282</v>
      </c>
      <c r="F784" s="31">
        <f>INDEX(GoldPrice!$B$2:$F$4016,MATCH(E784,GoldPrice!$B$2:$B$4016,0),5)</f>
        <v>-331778.4917784892</v>
      </c>
      <c r="G784" s="36">
        <f>INDEX(Daily!$B$2:$H$4016,MATCH(E784,Daily!$B$2:$B$4016,0),3)</f>
        <v>9.9999999999909051E-3</v>
      </c>
      <c r="H784" s="36">
        <f>INDEX(Daily!$B$2:$H$4016,MATCH(E784,Daily!$B$2:$B$4016,0),5)</f>
        <v>0</v>
      </c>
      <c r="I784" s="36">
        <f>INDEX(Daily!$B$2:$H$4016,MATCH(E784,Daily!$B$2:$B$4016,0),7)</f>
        <v>12.970000000000027</v>
      </c>
      <c r="J784" s="39">
        <f>INDEX(Monthly!$B$2:$K$187,MATCH(D784,Monthly!$B$2:$B$187,0),3)</f>
        <v>1.8300000000000038E-2</v>
      </c>
      <c r="K784" s="39">
        <f>INDEX(Monthly!$B$2:$K$187,MATCH(D784,Monthly!$B$2:$B$187,0),5)</f>
        <v>1.7540000000000191</v>
      </c>
      <c r="L784" s="39">
        <f>INDEX(Monthly!$B$2:$K$187,MATCH(D784,Monthly!$B$2:$B$187,0),7)</f>
        <v>2.5000000000000022E-3</v>
      </c>
      <c r="M784" s="39">
        <f>INDEX(Monthly!$B$2:$K$187,MATCH(D784,Monthly!$B$2:$B$187,0),9)</f>
        <v>1.6983578614010435E-2</v>
      </c>
      <c r="N784" s="42">
        <f>INDEX(Quaterly!$B$2:$E$63,MATCH(B784,Quaterly!$B$2:$B$63,0),4)</f>
        <v>2.0399999999999991</v>
      </c>
    </row>
    <row r="785" spans="1:14" x14ac:dyDescent="0.3">
      <c r="A785" s="23">
        <v>784</v>
      </c>
      <c r="B785" s="23" t="str">
        <f t="shared" si="36"/>
        <v>Q1-2013</v>
      </c>
      <c r="C785" s="24" t="str">
        <f t="shared" si="37"/>
        <v>Q1</v>
      </c>
      <c r="D785" s="23" t="str">
        <f t="shared" si="38"/>
        <v>1-2013</v>
      </c>
      <c r="E785" s="25">
        <v>41283</v>
      </c>
      <c r="F785" s="31">
        <f>INDEX(GoldPrice!$B$2:$F$4016,MATCH(E785,GoldPrice!$B$2:$B$4016,0),5)</f>
        <v>115432.24343224242</v>
      </c>
      <c r="G785" s="36">
        <f>INDEX(Daily!$B$2:$H$4016,MATCH(E785,Daily!$B$2:$B$4016,0),3)</f>
        <v>-0.12999999999999545</v>
      </c>
      <c r="H785" s="36">
        <f>INDEX(Daily!$B$2:$H$4016,MATCH(E785,Daily!$B$2:$B$4016,0),5)</f>
        <v>0</v>
      </c>
      <c r="I785" s="36">
        <f>INDEX(Daily!$B$2:$H$4016,MATCH(E785,Daily!$B$2:$B$4016,0),7)</f>
        <v>1.6099999999999568</v>
      </c>
      <c r="J785" s="39">
        <f>INDEX(Monthly!$B$2:$K$187,MATCH(D785,Monthly!$B$2:$B$187,0),3)</f>
        <v>1.8300000000000038E-2</v>
      </c>
      <c r="K785" s="39">
        <f>INDEX(Monthly!$B$2:$K$187,MATCH(D785,Monthly!$B$2:$B$187,0),5)</f>
        <v>1.7540000000000191</v>
      </c>
      <c r="L785" s="39">
        <f>INDEX(Monthly!$B$2:$K$187,MATCH(D785,Monthly!$B$2:$B$187,0),7)</f>
        <v>2.5000000000000022E-3</v>
      </c>
      <c r="M785" s="39">
        <f>INDEX(Monthly!$B$2:$K$187,MATCH(D785,Monthly!$B$2:$B$187,0),9)</f>
        <v>1.6983578614010435E-2</v>
      </c>
      <c r="N785" s="42">
        <f>INDEX(Quaterly!$B$2:$E$63,MATCH(B785,Quaterly!$B$2:$B$63,0),4)</f>
        <v>2.0399999999999991</v>
      </c>
    </row>
    <row r="786" spans="1:14" x14ac:dyDescent="0.3">
      <c r="A786" s="23">
        <v>785</v>
      </c>
      <c r="B786" s="23" t="str">
        <f t="shared" si="36"/>
        <v>Q1-2013</v>
      </c>
      <c r="C786" s="24" t="str">
        <f t="shared" si="37"/>
        <v>Q1</v>
      </c>
      <c r="D786" s="23" t="str">
        <f t="shared" si="38"/>
        <v>1-2013</v>
      </c>
      <c r="E786" s="25">
        <v>41284</v>
      </c>
      <c r="F786" s="31">
        <f>INDEX(GoldPrice!$B$2:$F$4016,MATCH(E786,GoldPrice!$B$2:$B$4016,0),5)</f>
        <v>-634063.50406350568</v>
      </c>
      <c r="G786" s="36">
        <f>INDEX(Daily!$B$2:$H$4016,MATCH(E786,Daily!$B$2:$B$4016,0),3)</f>
        <v>0.73000000000000398</v>
      </c>
      <c r="H786" s="36">
        <f>INDEX(Daily!$B$2:$H$4016,MATCH(E786,Daily!$B$2:$B$4016,0),5)</f>
        <v>0</v>
      </c>
      <c r="I786" s="36">
        <f>INDEX(Daily!$B$2:$H$4016,MATCH(E786,Daily!$B$2:$B$4016,0),7)</f>
        <v>11.350000000000023</v>
      </c>
      <c r="J786" s="39">
        <f>INDEX(Monthly!$B$2:$K$187,MATCH(D786,Monthly!$B$2:$B$187,0),3)</f>
        <v>1.8300000000000038E-2</v>
      </c>
      <c r="K786" s="39">
        <f>INDEX(Monthly!$B$2:$K$187,MATCH(D786,Monthly!$B$2:$B$187,0),5)</f>
        <v>1.7540000000000191</v>
      </c>
      <c r="L786" s="39">
        <f>INDEX(Monthly!$B$2:$K$187,MATCH(D786,Monthly!$B$2:$B$187,0),7)</f>
        <v>2.5000000000000022E-3</v>
      </c>
      <c r="M786" s="39">
        <f>INDEX(Monthly!$B$2:$K$187,MATCH(D786,Monthly!$B$2:$B$187,0),9)</f>
        <v>1.6983578614010435E-2</v>
      </c>
      <c r="N786" s="42">
        <f>INDEX(Quaterly!$B$2:$E$63,MATCH(B786,Quaterly!$B$2:$B$63,0),4)</f>
        <v>2.0399999999999991</v>
      </c>
    </row>
    <row r="787" spans="1:14" x14ac:dyDescent="0.3">
      <c r="A787" s="23">
        <v>786</v>
      </c>
      <c r="B787" s="23" t="str">
        <f t="shared" si="36"/>
        <v>Q1-2013</v>
      </c>
      <c r="C787" s="24" t="str">
        <f t="shared" si="37"/>
        <v>Q1</v>
      </c>
      <c r="D787" s="23" t="str">
        <f t="shared" si="38"/>
        <v>1-2013</v>
      </c>
      <c r="E787" s="25">
        <v>41285</v>
      </c>
      <c r="F787" s="31">
        <f>INDEX(GoldPrice!$B$2:$F$4016,MATCH(E787,GoldPrice!$B$2:$B$4016,0),5)</f>
        <v>-108940.08694008738</v>
      </c>
      <c r="G787" s="36">
        <f>INDEX(Daily!$B$2:$H$4016,MATCH(E787,Daily!$B$2:$B$4016,0),3)</f>
        <v>-0.21000000000000796</v>
      </c>
      <c r="H787" s="36">
        <f>INDEX(Daily!$B$2:$H$4016,MATCH(E787,Daily!$B$2:$B$4016,0),5)</f>
        <v>-15</v>
      </c>
      <c r="I787" s="36">
        <f>INDEX(Daily!$B$2:$H$4016,MATCH(E787,Daily!$B$2:$B$4016,0),7)</f>
        <v>2.5699999999999932</v>
      </c>
      <c r="J787" s="39">
        <f>INDEX(Monthly!$B$2:$K$187,MATCH(D787,Monthly!$B$2:$B$187,0),3)</f>
        <v>1.8300000000000038E-2</v>
      </c>
      <c r="K787" s="39">
        <f>INDEX(Monthly!$B$2:$K$187,MATCH(D787,Monthly!$B$2:$B$187,0),5)</f>
        <v>1.7540000000000191</v>
      </c>
      <c r="L787" s="39">
        <f>INDEX(Monthly!$B$2:$K$187,MATCH(D787,Monthly!$B$2:$B$187,0),7)</f>
        <v>2.5000000000000022E-3</v>
      </c>
      <c r="M787" s="39">
        <f>INDEX(Monthly!$B$2:$K$187,MATCH(D787,Monthly!$B$2:$B$187,0),9)</f>
        <v>1.6983578614010435E-2</v>
      </c>
      <c r="N787" s="42">
        <f>INDEX(Quaterly!$B$2:$E$63,MATCH(B787,Quaterly!$B$2:$B$63,0),4)</f>
        <v>2.0399999999999991</v>
      </c>
    </row>
    <row r="788" spans="1:14" x14ac:dyDescent="0.3">
      <c r="A788" s="23">
        <v>787</v>
      </c>
      <c r="B788" s="23" t="str">
        <f t="shared" si="36"/>
        <v>Q1-2013</v>
      </c>
      <c r="C788" s="24" t="str">
        <f t="shared" si="37"/>
        <v>Q1</v>
      </c>
      <c r="D788" s="23" t="str">
        <f t="shared" si="38"/>
        <v>1-2013</v>
      </c>
      <c r="E788" s="25">
        <v>41288</v>
      </c>
      <c r="F788" s="31">
        <f>INDEX(GoldPrice!$B$2:$F$4016,MATCH(E788,GoldPrice!$B$2:$B$4016,0),5)</f>
        <v>-1341680.1360801347</v>
      </c>
      <c r="G788" s="36">
        <f>INDEX(Daily!$B$2:$H$4016,MATCH(E788,Daily!$B$2:$B$4016,0),3)</f>
        <v>0.67000000000000171</v>
      </c>
      <c r="H788" s="36">
        <f>INDEX(Daily!$B$2:$H$4016,MATCH(E788,Daily!$B$2:$B$4016,0),5)</f>
        <v>41</v>
      </c>
      <c r="I788" s="36">
        <f>INDEX(Daily!$B$2:$H$4016,MATCH(E788,Daily!$B$2:$B$4016,0),7)</f>
        <v>-3.7199999999999704</v>
      </c>
      <c r="J788" s="39">
        <f>INDEX(Monthly!$B$2:$K$187,MATCH(D788,Monthly!$B$2:$B$187,0),3)</f>
        <v>1.8300000000000038E-2</v>
      </c>
      <c r="K788" s="39">
        <f>INDEX(Monthly!$B$2:$K$187,MATCH(D788,Monthly!$B$2:$B$187,0),5)</f>
        <v>1.7540000000000191</v>
      </c>
      <c r="L788" s="39">
        <f>INDEX(Monthly!$B$2:$K$187,MATCH(D788,Monthly!$B$2:$B$187,0),7)</f>
        <v>2.5000000000000022E-3</v>
      </c>
      <c r="M788" s="39">
        <f>INDEX(Monthly!$B$2:$K$187,MATCH(D788,Monthly!$B$2:$B$187,0),9)</f>
        <v>1.6983578614010435E-2</v>
      </c>
      <c r="N788" s="42">
        <f>INDEX(Quaterly!$B$2:$E$63,MATCH(B788,Quaterly!$B$2:$B$63,0),4)</f>
        <v>2.0399999999999991</v>
      </c>
    </row>
    <row r="789" spans="1:14" x14ac:dyDescent="0.3">
      <c r="A789" s="23">
        <v>788</v>
      </c>
      <c r="B789" s="23" t="str">
        <f t="shared" si="36"/>
        <v>Q1-2013</v>
      </c>
      <c r="C789" s="24" t="str">
        <f t="shared" si="37"/>
        <v>Q1</v>
      </c>
      <c r="D789" s="23" t="str">
        <f t="shared" si="38"/>
        <v>1-2013</v>
      </c>
      <c r="E789" s="25">
        <v>41289</v>
      </c>
      <c r="F789" s="31">
        <f>INDEX(GoldPrice!$B$2:$F$4016,MATCH(E789,GoldPrice!$B$2:$B$4016,0),5)</f>
        <v>271540.72954073176</v>
      </c>
      <c r="G789" s="36">
        <f>INDEX(Daily!$B$2:$H$4016,MATCH(E789,Daily!$B$2:$B$4016,0),3)</f>
        <v>-1.0099999999999909</v>
      </c>
      <c r="H789" s="36">
        <f>INDEX(Daily!$B$2:$H$4016,MATCH(E789,Daily!$B$2:$B$4016,0),5)</f>
        <v>0</v>
      </c>
      <c r="I789" s="36">
        <f>INDEX(Daily!$B$2:$H$4016,MATCH(E789,Daily!$B$2:$B$4016,0),7)</f>
        <v>2.4499999999999886</v>
      </c>
      <c r="J789" s="39">
        <f>INDEX(Monthly!$B$2:$K$187,MATCH(D789,Monthly!$B$2:$B$187,0),3)</f>
        <v>1.8300000000000038E-2</v>
      </c>
      <c r="K789" s="39">
        <f>INDEX(Monthly!$B$2:$K$187,MATCH(D789,Monthly!$B$2:$B$187,0),5)</f>
        <v>1.7540000000000191</v>
      </c>
      <c r="L789" s="39">
        <f>INDEX(Monthly!$B$2:$K$187,MATCH(D789,Monthly!$B$2:$B$187,0),7)</f>
        <v>2.5000000000000022E-3</v>
      </c>
      <c r="M789" s="39">
        <f>INDEX(Monthly!$B$2:$K$187,MATCH(D789,Monthly!$B$2:$B$187,0),9)</f>
        <v>1.6983578614010435E-2</v>
      </c>
      <c r="N789" s="42">
        <f>INDEX(Quaterly!$B$2:$E$63,MATCH(B789,Quaterly!$B$2:$B$63,0),4)</f>
        <v>2.0399999999999991</v>
      </c>
    </row>
    <row r="790" spans="1:14" x14ac:dyDescent="0.3">
      <c r="A790" s="23">
        <v>789</v>
      </c>
      <c r="B790" s="23" t="str">
        <f t="shared" si="36"/>
        <v>Q1-2013</v>
      </c>
      <c r="C790" s="24" t="str">
        <f t="shared" si="37"/>
        <v>Q1</v>
      </c>
      <c r="D790" s="23" t="str">
        <f t="shared" si="38"/>
        <v>1-2013</v>
      </c>
      <c r="E790" s="25">
        <v>41290</v>
      </c>
      <c r="F790" s="31">
        <f>INDEX(GoldPrice!$B$2:$F$4016,MATCH(E790,GoldPrice!$B$2:$B$4016,0),5)</f>
        <v>337743.64014363661</v>
      </c>
      <c r="G790" s="36">
        <f>INDEX(Daily!$B$2:$H$4016,MATCH(E790,Daily!$B$2:$B$4016,0),3)</f>
        <v>1.019999999999996</v>
      </c>
      <c r="H790" s="36">
        <f>INDEX(Daily!$B$2:$H$4016,MATCH(E790,Daily!$B$2:$B$4016,0),5)</f>
        <v>-21</v>
      </c>
      <c r="I790" s="36">
        <f>INDEX(Daily!$B$2:$H$4016,MATCH(E790,Daily!$B$2:$B$4016,0),7)</f>
        <v>3.8299999999999841</v>
      </c>
      <c r="J790" s="39">
        <f>INDEX(Monthly!$B$2:$K$187,MATCH(D790,Monthly!$B$2:$B$187,0),3)</f>
        <v>1.8300000000000038E-2</v>
      </c>
      <c r="K790" s="39">
        <f>INDEX(Monthly!$B$2:$K$187,MATCH(D790,Monthly!$B$2:$B$187,0),5)</f>
        <v>1.7540000000000191</v>
      </c>
      <c r="L790" s="39">
        <f>INDEX(Monthly!$B$2:$K$187,MATCH(D790,Monthly!$B$2:$B$187,0),7)</f>
        <v>2.5000000000000022E-3</v>
      </c>
      <c r="M790" s="39">
        <f>INDEX(Monthly!$B$2:$K$187,MATCH(D790,Monthly!$B$2:$B$187,0),9)</f>
        <v>1.6983578614010435E-2</v>
      </c>
      <c r="N790" s="42">
        <f>INDEX(Quaterly!$B$2:$E$63,MATCH(B790,Quaterly!$B$2:$B$63,0),4)</f>
        <v>2.0399999999999991</v>
      </c>
    </row>
    <row r="791" spans="1:14" x14ac:dyDescent="0.3">
      <c r="A791" s="23">
        <v>790</v>
      </c>
      <c r="B791" s="23" t="str">
        <f t="shared" si="36"/>
        <v>Q1-2013</v>
      </c>
      <c r="C791" s="24" t="str">
        <f t="shared" si="37"/>
        <v>Q1</v>
      </c>
      <c r="D791" s="23" t="str">
        <f t="shared" si="38"/>
        <v>1-2013</v>
      </c>
      <c r="E791" s="25">
        <v>41291</v>
      </c>
      <c r="F791" s="31">
        <f>INDEX(GoldPrice!$B$2:$F$4016,MATCH(E791,GoldPrice!$B$2:$B$4016,0),5)</f>
        <v>-171197.50519750267</v>
      </c>
      <c r="G791" s="36">
        <f>INDEX(Daily!$B$2:$H$4016,MATCH(E791,Daily!$B$2:$B$4016,0),3)</f>
        <v>1.2099999999999937</v>
      </c>
      <c r="H791" s="36">
        <f>INDEX(Daily!$B$2:$H$4016,MATCH(E791,Daily!$B$2:$B$4016,0),5)</f>
        <v>0</v>
      </c>
      <c r="I791" s="36">
        <f>INDEX(Daily!$B$2:$H$4016,MATCH(E791,Daily!$B$2:$B$4016,0),7)</f>
        <v>-8.4900000000000091</v>
      </c>
      <c r="J791" s="39">
        <f>INDEX(Monthly!$B$2:$K$187,MATCH(D791,Monthly!$B$2:$B$187,0),3)</f>
        <v>1.8300000000000038E-2</v>
      </c>
      <c r="K791" s="39">
        <f>INDEX(Monthly!$B$2:$K$187,MATCH(D791,Monthly!$B$2:$B$187,0),5)</f>
        <v>1.7540000000000191</v>
      </c>
      <c r="L791" s="39">
        <f>INDEX(Monthly!$B$2:$K$187,MATCH(D791,Monthly!$B$2:$B$187,0),7)</f>
        <v>2.5000000000000022E-3</v>
      </c>
      <c r="M791" s="39">
        <f>INDEX(Monthly!$B$2:$K$187,MATCH(D791,Monthly!$B$2:$B$187,0),9)</f>
        <v>1.6983578614010435E-2</v>
      </c>
      <c r="N791" s="42">
        <f>INDEX(Quaterly!$B$2:$E$63,MATCH(B791,Quaterly!$B$2:$B$63,0),4)</f>
        <v>2.0399999999999991</v>
      </c>
    </row>
    <row r="792" spans="1:14" x14ac:dyDescent="0.3">
      <c r="A792" s="23">
        <v>791</v>
      </c>
      <c r="B792" s="23" t="str">
        <f t="shared" si="36"/>
        <v>Q1-2013</v>
      </c>
      <c r="C792" s="24" t="str">
        <f t="shared" si="37"/>
        <v>Q1</v>
      </c>
      <c r="D792" s="23" t="str">
        <f t="shared" si="38"/>
        <v>1-2013</v>
      </c>
      <c r="E792" s="25">
        <v>41292</v>
      </c>
      <c r="F792" s="31">
        <f>INDEX(GoldPrice!$B$2:$F$4016,MATCH(E792,GoldPrice!$B$2:$B$4016,0),5)</f>
        <v>509811.75581175461</v>
      </c>
      <c r="G792" s="36">
        <f>INDEX(Daily!$B$2:$H$4016,MATCH(E792,Daily!$B$2:$B$4016,0),3)</f>
        <v>0.12000000000000455</v>
      </c>
      <c r="H792" s="36">
        <f>INDEX(Daily!$B$2:$H$4016,MATCH(E792,Daily!$B$2:$B$4016,0),5)</f>
        <v>0</v>
      </c>
      <c r="I792" s="36">
        <f>INDEX(Daily!$B$2:$H$4016,MATCH(E792,Daily!$B$2:$B$4016,0),7)</f>
        <v>-2.5999999999999659</v>
      </c>
      <c r="J792" s="39">
        <f>INDEX(Monthly!$B$2:$K$187,MATCH(D792,Monthly!$B$2:$B$187,0),3)</f>
        <v>1.8300000000000038E-2</v>
      </c>
      <c r="K792" s="39">
        <f>INDEX(Monthly!$B$2:$K$187,MATCH(D792,Monthly!$B$2:$B$187,0),5)</f>
        <v>1.7540000000000191</v>
      </c>
      <c r="L792" s="39">
        <f>INDEX(Monthly!$B$2:$K$187,MATCH(D792,Monthly!$B$2:$B$187,0),7)</f>
        <v>2.5000000000000022E-3</v>
      </c>
      <c r="M792" s="39">
        <f>INDEX(Monthly!$B$2:$K$187,MATCH(D792,Monthly!$B$2:$B$187,0),9)</f>
        <v>1.6983578614010435E-2</v>
      </c>
      <c r="N792" s="42">
        <f>INDEX(Quaterly!$B$2:$E$63,MATCH(B792,Quaterly!$B$2:$B$63,0),4)</f>
        <v>2.0399999999999991</v>
      </c>
    </row>
    <row r="793" spans="1:14" x14ac:dyDescent="0.3">
      <c r="A793" s="23">
        <v>792</v>
      </c>
      <c r="B793" s="23" t="str">
        <f t="shared" si="36"/>
        <v>Q1-2013</v>
      </c>
      <c r="C793" s="24" t="str">
        <f t="shared" si="37"/>
        <v>Q1</v>
      </c>
      <c r="D793" s="23" t="str">
        <f t="shared" si="38"/>
        <v>1-2013</v>
      </c>
      <c r="E793" s="25">
        <v>41295</v>
      </c>
      <c r="F793" s="31">
        <f>INDEX(GoldPrice!$B$2:$F$4016,MATCH(E793,GoldPrice!$B$2:$B$4016,0),5)</f>
        <v>224831.51443151385</v>
      </c>
      <c r="G793" s="36">
        <f>INDEX(Daily!$B$2:$H$4016,MATCH(E793,Daily!$B$2:$B$4016,0),3)</f>
        <v>-1.2785714285714391</v>
      </c>
      <c r="H793" s="36">
        <f>INDEX(Daily!$B$2:$H$4016,MATCH(E793,Daily!$B$2:$B$4016,0),5)</f>
        <v>0</v>
      </c>
      <c r="I793" s="36">
        <f>INDEX(Daily!$B$2:$H$4016,MATCH(E793,Daily!$B$2:$B$4016,0),7)</f>
        <v>-6.3700000000000045</v>
      </c>
      <c r="J793" s="39">
        <f>INDEX(Monthly!$B$2:$K$187,MATCH(D793,Monthly!$B$2:$B$187,0),3)</f>
        <v>1.8300000000000038E-2</v>
      </c>
      <c r="K793" s="39">
        <f>INDEX(Monthly!$B$2:$K$187,MATCH(D793,Monthly!$B$2:$B$187,0),5)</f>
        <v>1.7540000000000191</v>
      </c>
      <c r="L793" s="39">
        <f>INDEX(Monthly!$B$2:$K$187,MATCH(D793,Monthly!$B$2:$B$187,0),7)</f>
        <v>2.5000000000000022E-3</v>
      </c>
      <c r="M793" s="39">
        <f>INDEX(Monthly!$B$2:$K$187,MATCH(D793,Monthly!$B$2:$B$187,0),9)</f>
        <v>1.6983578614010435E-2</v>
      </c>
      <c r="N793" s="42">
        <f>INDEX(Quaterly!$B$2:$E$63,MATCH(B793,Quaterly!$B$2:$B$63,0),4)</f>
        <v>2.0399999999999991</v>
      </c>
    </row>
    <row r="794" spans="1:14" x14ac:dyDescent="0.3">
      <c r="A794" s="23">
        <v>793</v>
      </c>
      <c r="B794" s="23" t="str">
        <f t="shared" si="36"/>
        <v>Q1-2013</v>
      </c>
      <c r="C794" s="24" t="str">
        <f t="shared" si="37"/>
        <v>Q1</v>
      </c>
      <c r="D794" s="23" t="str">
        <f t="shared" si="38"/>
        <v>1-2013</v>
      </c>
      <c r="E794" s="25">
        <v>41296</v>
      </c>
      <c r="F794" s="31">
        <f>INDEX(GoldPrice!$B$2:$F$4016,MATCH(E794,GoldPrice!$B$2:$B$4016,0),5)</f>
        <v>77580.883980885148</v>
      </c>
      <c r="G794" s="36">
        <f>INDEX(Daily!$B$2:$H$4016,MATCH(E794,Daily!$B$2:$B$4016,0),3)</f>
        <v>1.7585714285714431</v>
      </c>
      <c r="H794" s="36">
        <f>INDEX(Daily!$B$2:$H$4016,MATCH(E794,Daily!$B$2:$B$4016,0),5)</f>
        <v>0</v>
      </c>
      <c r="I794" s="36">
        <f>INDEX(Daily!$B$2:$H$4016,MATCH(E794,Daily!$B$2:$B$4016,0),7)</f>
        <v>-4.9399999999999977</v>
      </c>
      <c r="J794" s="39">
        <f>INDEX(Monthly!$B$2:$K$187,MATCH(D794,Monthly!$B$2:$B$187,0),3)</f>
        <v>1.8300000000000038E-2</v>
      </c>
      <c r="K794" s="39">
        <f>INDEX(Monthly!$B$2:$K$187,MATCH(D794,Monthly!$B$2:$B$187,0),5)</f>
        <v>1.7540000000000191</v>
      </c>
      <c r="L794" s="39">
        <f>INDEX(Monthly!$B$2:$K$187,MATCH(D794,Monthly!$B$2:$B$187,0),7)</f>
        <v>2.5000000000000022E-3</v>
      </c>
      <c r="M794" s="39">
        <f>INDEX(Monthly!$B$2:$K$187,MATCH(D794,Monthly!$B$2:$B$187,0),9)</f>
        <v>1.6983578614010435E-2</v>
      </c>
      <c r="N794" s="42">
        <f>INDEX(Quaterly!$B$2:$E$63,MATCH(B794,Quaterly!$B$2:$B$63,0),4)</f>
        <v>2.0399999999999991</v>
      </c>
    </row>
    <row r="795" spans="1:14" x14ac:dyDescent="0.3">
      <c r="A795" s="23">
        <v>794</v>
      </c>
      <c r="B795" s="23" t="str">
        <f t="shared" si="36"/>
        <v>Q1-2013</v>
      </c>
      <c r="C795" s="24" t="str">
        <f t="shared" si="37"/>
        <v>Q1</v>
      </c>
      <c r="D795" s="23" t="str">
        <f t="shared" si="38"/>
        <v>1-2013</v>
      </c>
      <c r="E795" s="25">
        <v>41297</v>
      </c>
      <c r="F795" s="31">
        <f>INDEX(GoldPrice!$B$2:$F$4016,MATCH(E795,GoldPrice!$B$2:$B$4016,0),5)</f>
        <v>2309.5823095813394</v>
      </c>
      <c r="G795" s="36">
        <f>INDEX(Daily!$B$2:$H$4016,MATCH(E795,Daily!$B$2:$B$4016,0),3)</f>
        <v>-1.0300000000000011</v>
      </c>
      <c r="H795" s="36">
        <f>INDEX(Daily!$B$2:$H$4016,MATCH(E795,Daily!$B$2:$B$4016,0),5)</f>
        <v>0</v>
      </c>
      <c r="I795" s="36">
        <f>INDEX(Daily!$B$2:$H$4016,MATCH(E795,Daily!$B$2:$B$4016,0),7)</f>
        <v>0.51999999999998181</v>
      </c>
      <c r="J795" s="39">
        <f>INDEX(Monthly!$B$2:$K$187,MATCH(D795,Monthly!$B$2:$B$187,0),3)</f>
        <v>1.8300000000000038E-2</v>
      </c>
      <c r="K795" s="39">
        <f>INDEX(Monthly!$B$2:$K$187,MATCH(D795,Monthly!$B$2:$B$187,0),5)</f>
        <v>1.7540000000000191</v>
      </c>
      <c r="L795" s="39">
        <f>INDEX(Monthly!$B$2:$K$187,MATCH(D795,Monthly!$B$2:$B$187,0),7)</f>
        <v>2.5000000000000022E-3</v>
      </c>
      <c r="M795" s="39">
        <f>INDEX(Monthly!$B$2:$K$187,MATCH(D795,Monthly!$B$2:$B$187,0),9)</f>
        <v>1.6983578614010435E-2</v>
      </c>
      <c r="N795" s="42">
        <f>INDEX(Quaterly!$B$2:$E$63,MATCH(B795,Quaterly!$B$2:$B$63,0),4)</f>
        <v>2.0399999999999991</v>
      </c>
    </row>
    <row r="796" spans="1:14" x14ac:dyDescent="0.3">
      <c r="A796" s="23">
        <v>795</v>
      </c>
      <c r="B796" s="23" t="str">
        <f t="shared" si="36"/>
        <v>Q1-2013</v>
      </c>
      <c r="C796" s="24" t="str">
        <f t="shared" si="37"/>
        <v>Q1</v>
      </c>
      <c r="D796" s="23" t="str">
        <f t="shared" si="38"/>
        <v>1-2013</v>
      </c>
      <c r="E796" s="25">
        <v>41298</v>
      </c>
      <c r="F796" s="31">
        <f>INDEX(GoldPrice!$B$2:$F$4016,MATCH(E796,GoldPrice!$B$2:$B$4016,0),5)</f>
        <v>264430.92043092102</v>
      </c>
      <c r="G796" s="36">
        <f>INDEX(Daily!$B$2:$H$4016,MATCH(E796,Daily!$B$2:$B$4016,0),3)</f>
        <v>0.28999999999999204</v>
      </c>
      <c r="H796" s="36">
        <f>INDEX(Daily!$B$2:$H$4016,MATCH(E796,Daily!$B$2:$B$4016,0),5)</f>
        <v>0</v>
      </c>
      <c r="I796" s="36">
        <f>INDEX(Daily!$B$2:$H$4016,MATCH(E796,Daily!$B$2:$B$4016,0),7)</f>
        <v>9.0299999999999727</v>
      </c>
      <c r="J796" s="39">
        <f>INDEX(Monthly!$B$2:$K$187,MATCH(D796,Monthly!$B$2:$B$187,0),3)</f>
        <v>1.8300000000000038E-2</v>
      </c>
      <c r="K796" s="39">
        <f>INDEX(Monthly!$B$2:$K$187,MATCH(D796,Monthly!$B$2:$B$187,0),5)</f>
        <v>1.7540000000000191</v>
      </c>
      <c r="L796" s="39">
        <f>INDEX(Monthly!$B$2:$K$187,MATCH(D796,Monthly!$B$2:$B$187,0),7)</f>
        <v>2.5000000000000022E-3</v>
      </c>
      <c r="M796" s="39">
        <f>INDEX(Monthly!$B$2:$K$187,MATCH(D796,Monthly!$B$2:$B$187,0),9)</f>
        <v>1.6983578614010435E-2</v>
      </c>
      <c r="N796" s="42">
        <f>INDEX(Quaterly!$B$2:$E$63,MATCH(B796,Quaterly!$B$2:$B$63,0),4)</f>
        <v>2.0399999999999991</v>
      </c>
    </row>
    <row r="797" spans="1:14" x14ac:dyDescent="0.3">
      <c r="A797" s="23">
        <v>796</v>
      </c>
      <c r="B797" s="23" t="str">
        <f t="shared" si="36"/>
        <v>Q1-2013</v>
      </c>
      <c r="C797" s="24" t="str">
        <f t="shared" si="37"/>
        <v>Q1</v>
      </c>
      <c r="D797" s="23" t="str">
        <f t="shared" si="38"/>
        <v>1-2013</v>
      </c>
      <c r="E797" s="25">
        <v>41299</v>
      </c>
      <c r="F797" s="31">
        <f>INDEX(GoldPrice!$B$2:$F$4016,MATCH(E797,GoldPrice!$B$2:$B$4016,0),5)</f>
        <v>-337545.6435456425</v>
      </c>
      <c r="G797" s="36">
        <f>INDEX(Daily!$B$2:$H$4016,MATCH(E797,Daily!$B$2:$B$4016,0),3)</f>
        <v>-0.19999999999998863</v>
      </c>
      <c r="H797" s="36">
        <f>INDEX(Daily!$B$2:$H$4016,MATCH(E797,Daily!$B$2:$B$4016,0),5)</f>
        <v>-5</v>
      </c>
      <c r="I797" s="36">
        <f>INDEX(Daily!$B$2:$H$4016,MATCH(E797,Daily!$B$2:$B$4016,0),7)</f>
        <v>15.689999999999998</v>
      </c>
      <c r="J797" s="39">
        <f>INDEX(Monthly!$B$2:$K$187,MATCH(D797,Monthly!$B$2:$B$187,0),3)</f>
        <v>1.8300000000000038E-2</v>
      </c>
      <c r="K797" s="39">
        <f>INDEX(Monthly!$B$2:$K$187,MATCH(D797,Monthly!$B$2:$B$187,0),5)</f>
        <v>1.7540000000000191</v>
      </c>
      <c r="L797" s="39">
        <f>INDEX(Monthly!$B$2:$K$187,MATCH(D797,Monthly!$B$2:$B$187,0),7)</f>
        <v>2.5000000000000022E-3</v>
      </c>
      <c r="M797" s="39">
        <f>INDEX(Monthly!$B$2:$K$187,MATCH(D797,Monthly!$B$2:$B$187,0),9)</f>
        <v>1.6983578614010435E-2</v>
      </c>
      <c r="N797" s="42">
        <f>INDEX(Quaterly!$B$2:$E$63,MATCH(B797,Quaterly!$B$2:$B$63,0),4)</f>
        <v>2.0399999999999991</v>
      </c>
    </row>
    <row r="798" spans="1:14" x14ac:dyDescent="0.3">
      <c r="A798" s="23">
        <v>797</v>
      </c>
      <c r="B798" s="23" t="str">
        <f t="shared" si="36"/>
        <v>Q1-2013</v>
      </c>
      <c r="C798" s="24" t="str">
        <f t="shared" si="37"/>
        <v>Q1</v>
      </c>
      <c r="D798" s="23" t="str">
        <f t="shared" si="38"/>
        <v>1-2013</v>
      </c>
      <c r="E798" s="25">
        <v>41302</v>
      </c>
      <c r="F798" s="31">
        <f>INDEX(GoldPrice!$B$2:$F$4016,MATCH(E798,GoldPrice!$B$2:$B$4016,0),5)</f>
        <v>-237055.37705537677</v>
      </c>
      <c r="G798" s="36">
        <f>INDEX(Daily!$B$2:$H$4016,MATCH(E798,Daily!$B$2:$B$4016,0),3)</f>
        <v>0.79999999999999716</v>
      </c>
      <c r="H798" s="36">
        <f>INDEX(Daily!$B$2:$H$4016,MATCH(E798,Daily!$B$2:$B$4016,0),5)</f>
        <v>0</v>
      </c>
      <c r="I798" s="36">
        <f>INDEX(Daily!$B$2:$H$4016,MATCH(E798,Daily!$B$2:$B$4016,0),7)</f>
        <v>11.510000000000048</v>
      </c>
      <c r="J798" s="39">
        <f>INDEX(Monthly!$B$2:$K$187,MATCH(D798,Monthly!$B$2:$B$187,0),3)</f>
        <v>1.8300000000000038E-2</v>
      </c>
      <c r="K798" s="39">
        <f>INDEX(Monthly!$B$2:$K$187,MATCH(D798,Monthly!$B$2:$B$187,0),5)</f>
        <v>1.7540000000000191</v>
      </c>
      <c r="L798" s="39">
        <f>INDEX(Monthly!$B$2:$K$187,MATCH(D798,Monthly!$B$2:$B$187,0),7)</f>
        <v>2.5000000000000022E-3</v>
      </c>
      <c r="M798" s="39">
        <f>INDEX(Monthly!$B$2:$K$187,MATCH(D798,Monthly!$B$2:$B$187,0),9)</f>
        <v>1.6983578614010435E-2</v>
      </c>
      <c r="N798" s="42">
        <f>INDEX(Quaterly!$B$2:$E$63,MATCH(B798,Quaterly!$B$2:$B$63,0),4)</f>
        <v>2.0399999999999991</v>
      </c>
    </row>
    <row r="799" spans="1:14" x14ac:dyDescent="0.3">
      <c r="A799" s="23">
        <v>798</v>
      </c>
      <c r="B799" s="23" t="str">
        <f t="shared" si="36"/>
        <v>Q1-2013</v>
      </c>
      <c r="C799" s="24" t="str">
        <f t="shared" si="37"/>
        <v>Q1</v>
      </c>
      <c r="D799" s="23" t="str">
        <f t="shared" si="38"/>
        <v>1-2013</v>
      </c>
      <c r="E799" s="25">
        <v>41303</v>
      </c>
      <c r="F799" s="31">
        <f>INDEX(GoldPrice!$B$2:$F$4016,MATCH(E799,GoldPrice!$B$2:$B$4016,0),5)</f>
        <v>-19442.449442449957</v>
      </c>
      <c r="G799" s="36">
        <f>INDEX(Daily!$B$2:$H$4016,MATCH(E799,Daily!$B$2:$B$4016,0),3)</f>
        <v>1.6700000000000017</v>
      </c>
      <c r="H799" s="36">
        <f>INDEX(Daily!$B$2:$H$4016,MATCH(E799,Daily!$B$2:$B$4016,0),5)</f>
        <v>15</v>
      </c>
      <c r="I799" s="36">
        <f>INDEX(Daily!$B$2:$H$4016,MATCH(E799,Daily!$B$2:$B$4016,0),7)</f>
        <v>4.4099999999999682</v>
      </c>
      <c r="J799" s="39">
        <f>INDEX(Monthly!$B$2:$K$187,MATCH(D799,Monthly!$B$2:$B$187,0),3)</f>
        <v>1.8300000000000038E-2</v>
      </c>
      <c r="K799" s="39">
        <f>INDEX(Monthly!$B$2:$K$187,MATCH(D799,Monthly!$B$2:$B$187,0),5)</f>
        <v>1.7540000000000191</v>
      </c>
      <c r="L799" s="39">
        <f>INDEX(Monthly!$B$2:$K$187,MATCH(D799,Monthly!$B$2:$B$187,0),7)</f>
        <v>2.5000000000000022E-3</v>
      </c>
      <c r="M799" s="39">
        <f>INDEX(Monthly!$B$2:$K$187,MATCH(D799,Monthly!$B$2:$B$187,0),9)</f>
        <v>1.6983578614010435E-2</v>
      </c>
      <c r="N799" s="42">
        <f>INDEX(Quaterly!$B$2:$E$63,MATCH(B799,Quaterly!$B$2:$B$63,0),4)</f>
        <v>2.0399999999999991</v>
      </c>
    </row>
    <row r="800" spans="1:14" x14ac:dyDescent="0.3">
      <c r="A800" s="23">
        <v>799</v>
      </c>
      <c r="B800" s="23" t="str">
        <f t="shared" si="36"/>
        <v>Q1-2013</v>
      </c>
      <c r="C800" s="24" t="str">
        <f t="shared" si="37"/>
        <v>Q1</v>
      </c>
      <c r="D800" s="23" t="str">
        <f t="shared" si="38"/>
        <v>1-2013</v>
      </c>
      <c r="E800" s="25">
        <v>41304</v>
      </c>
      <c r="F800" s="31">
        <f>INDEX(GoldPrice!$B$2:$F$4016,MATCH(E800,GoldPrice!$B$2:$B$4016,0),5)</f>
        <v>-170601.77660177648</v>
      </c>
      <c r="G800" s="36">
        <f>INDEX(Daily!$B$2:$H$4016,MATCH(E800,Daily!$B$2:$B$4016,0),3)</f>
        <v>0.35999999999999943</v>
      </c>
      <c r="H800" s="36">
        <f>INDEX(Daily!$B$2:$H$4016,MATCH(E800,Daily!$B$2:$B$4016,0),5)</f>
        <v>-25</v>
      </c>
      <c r="I800" s="36">
        <f>INDEX(Daily!$B$2:$H$4016,MATCH(E800,Daily!$B$2:$B$4016,0),7)</f>
        <v>3.5900000000000318</v>
      </c>
      <c r="J800" s="39">
        <f>INDEX(Monthly!$B$2:$K$187,MATCH(D800,Monthly!$B$2:$B$187,0),3)</f>
        <v>1.8300000000000038E-2</v>
      </c>
      <c r="K800" s="39">
        <f>INDEX(Monthly!$B$2:$K$187,MATCH(D800,Monthly!$B$2:$B$187,0),5)</f>
        <v>1.7540000000000191</v>
      </c>
      <c r="L800" s="39">
        <f>INDEX(Monthly!$B$2:$K$187,MATCH(D800,Monthly!$B$2:$B$187,0),7)</f>
        <v>2.5000000000000022E-3</v>
      </c>
      <c r="M800" s="39">
        <f>INDEX(Monthly!$B$2:$K$187,MATCH(D800,Monthly!$B$2:$B$187,0),9)</f>
        <v>1.6983578614010435E-2</v>
      </c>
      <c r="N800" s="42">
        <f>INDEX(Quaterly!$B$2:$E$63,MATCH(B800,Quaterly!$B$2:$B$63,0),4)</f>
        <v>2.0399999999999991</v>
      </c>
    </row>
    <row r="801" spans="1:14" x14ac:dyDescent="0.3">
      <c r="A801" s="23">
        <v>800</v>
      </c>
      <c r="B801" s="23" t="str">
        <f t="shared" si="36"/>
        <v>Q1-2013</v>
      </c>
      <c r="C801" s="24" t="str">
        <f t="shared" si="37"/>
        <v>Q1</v>
      </c>
      <c r="D801" s="23" t="str">
        <f t="shared" si="38"/>
        <v>1-2013</v>
      </c>
      <c r="E801" s="25">
        <v>41305</v>
      </c>
      <c r="F801" s="31">
        <f>INDEX(GoldPrice!$B$2:$F$4016,MATCH(E801,GoldPrice!$B$2:$B$4016,0),5)</f>
        <v>1937284.8232848234</v>
      </c>
      <c r="G801" s="36">
        <f>INDEX(Daily!$B$2:$H$4016,MATCH(E801,Daily!$B$2:$B$4016,0),3)</f>
        <v>-0.32999999999999829</v>
      </c>
      <c r="H801" s="36">
        <f>INDEX(Daily!$B$2:$H$4016,MATCH(E801,Daily!$B$2:$B$4016,0),5)</f>
        <v>5</v>
      </c>
      <c r="I801" s="36">
        <f>INDEX(Daily!$B$2:$H$4016,MATCH(E801,Daily!$B$2:$B$4016,0),7)</f>
        <v>-7.8100000000000023</v>
      </c>
      <c r="J801" s="39">
        <f>INDEX(Monthly!$B$2:$K$187,MATCH(D801,Monthly!$B$2:$B$187,0),3)</f>
        <v>1.8300000000000038E-2</v>
      </c>
      <c r="K801" s="39">
        <f>INDEX(Monthly!$B$2:$K$187,MATCH(D801,Monthly!$B$2:$B$187,0),5)</f>
        <v>1.7540000000000191</v>
      </c>
      <c r="L801" s="39">
        <f>INDEX(Monthly!$B$2:$K$187,MATCH(D801,Monthly!$B$2:$B$187,0),7)</f>
        <v>2.5000000000000022E-3</v>
      </c>
      <c r="M801" s="39">
        <f>INDEX(Monthly!$B$2:$K$187,MATCH(D801,Monthly!$B$2:$B$187,0),9)</f>
        <v>1.6983578614010435E-2</v>
      </c>
      <c r="N801" s="42">
        <f>INDEX(Quaterly!$B$2:$E$63,MATCH(B801,Quaterly!$B$2:$B$63,0),4)</f>
        <v>2.0399999999999991</v>
      </c>
    </row>
    <row r="802" spans="1:14" x14ac:dyDescent="0.3">
      <c r="A802" s="23">
        <v>801</v>
      </c>
      <c r="B802" s="23" t="str">
        <f t="shared" si="36"/>
        <v>Q1-2013</v>
      </c>
      <c r="C802" s="24" t="str">
        <f t="shared" si="37"/>
        <v>Q1</v>
      </c>
      <c r="D802" s="23" t="str">
        <f t="shared" si="38"/>
        <v>2-2013</v>
      </c>
      <c r="E802" s="25">
        <v>41306</v>
      </c>
      <c r="F802" s="31">
        <f>INDEX(GoldPrice!$B$2:$F$4016,MATCH(E802,GoldPrice!$B$2:$B$4016,0),5)</f>
        <v>-1802134.5681345686</v>
      </c>
      <c r="G802" s="36">
        <f>INDEX(Daily!$B$2:$H$4016,MATCH(E802,Daily!$B$2:$B$4016,0),3)</f>
        <v>-0.19000000000001194</v>
      </c>
      <c r="H802" s="36">
        <f>INDEX(Daily!$B$2:$H$4016,MATCH(E802,Daily!$B$2:$B$4016,0),5)</f>
        <v>-5</v>
      </c>
      <c r="I802" s="36">
        <f>INDEX(Daily!$B$2:$H$4016,MATCH(E802,Daily!$B$2:$B$4016,0),7)</f>
        <v>3.6299999999999955</v>
      </c>
      <c r="J802" s="39">
        <f>INDEX(Monthly!$B$2:$K$187,MATCH(D802,Monthly!$B$2:$B$187,0),3)</f>
        <v>1.969999999999994E-2</v>
      </c>
      <c r="K802" s="39">
        <f>INDEX(Monthly!$B$2:$K$187,MATCH(D802,Monthly!$B$2:$B$187,0),5)</f>
        <v>-16.552000000000021</v>
      </c>
      <c r="L802" s="39">
        <f>INDEX(Monthly!$B$2:$K$187,MATCH(D802,Monthly!$B$2:$B$187,0),7)</f>
        <v>0</v>
      </c>
      <c r="M802" s="39">
        <f>INDEX(Monthly!$B$2:$K$187,MATCH(D802,Monthly!$B$2:$B$187,0),9)</f>
        <v>5.3625025646277229E-3</v>
      </c>
      <c r="N802" s="42">
        <f>INDEX(Quaterly!$B$2:$E$63,MATCH(B802,Quaterly!$B$2:$B$63,0),4)</f>
        <v>2.0399999999999991</v>
      </c>
    </row>
    <row r="803" spans="1:14" x14ac:dyDescent="0.3">
      <c r="A803" s="23">
        <v>802</v>
      </c>
      <c r="B803" s="23" t="str">
        <f t="shared" si="36"/>
        <v>Q1-2013</v>
      </c>
      <c r="C803" s="24" t="str">
        <f t="shared" si="37"/>
        <v>Q1</v>
      </c>
      <c r="D803" s="23" t="str">
        <f t="shared" si="38"/>
        <v>2-2013</v>
      </c>
      <c r="E803" s="25">
        <v>41309</v>
      </c>
      <c r="F803" s="31">
        <f>INDEX(GoldPrice!$B$2:$F$4016,MATCH(E803,GoldPrice!$B$2:$B$4016,0),5)</f>
        <v>-55463.995463997126</v>
      </c>
      <c r="G803" s="36">
        <f>INDEX(Daily!$B$2:$H$4016,MATCH(E803,Daily!$B$2:$B$4016,0),3)</f>
        <v>-1.25</v>
      </c>
      <c r="H803" s="36">
        <f>INDEX(Daily!$B$2:$H$4016,MATCH(E803,Daily!$B$2:$B$4016,0),5)</f>
        <v>10</v>
      </c>
      <c r="I803" s="36">
        <f>INDEX(Daily!$B$2:$H$4016,MATCH(E803,Daily!$B$2:$B$4016,0),7)</f>
        <v>-1.0400000000000205</v>
      </c>
      <c r="J803" s="39">
        <f>INDEX(Monthly!$B$2:$K$187,MATCH(D803,Monthly!$B$2:$B$187,0),3)</f>
        <v>1.969999999999994E-2</v>
      </c>
      <c r="K803" s="39">
        <f>INDEX(Monthly!$B$2:$K$187,MATCH(D803,Monthly!$B$2:$B$187,0),5)</f>
        <v>-16.552000000000021</v>
      </c>
      <c r="L803" s="39">
        <f>INDEX(Monthly!$B$2:$K$187,MATCH(D803,Monthly!$B$2:$B$187,0),7)</f>
        <v>0</v>
      </c>
      <c r="M803" s="39">
        <f>INDEX(Monthly!$B$2:$K$187,MATCH(D803,Monthly!$B$2:$B$187,0),9)</f>
        <v>5.3625025646277229E-3</v>
      </c>
      <c r="N803" s="42">
        <f>INDEX(Quaterly!$B$2:$E$63,MATCH(B803,Quaterly!$B$2:$B$63,0),4)</f>
        <v>2.0399999999999991</v>
      </c>
    </row>
    <row r="804" spans="1:14" x14ac:dyDescent="0.3">
      <c r="A804" s="23">
        <v>803</v>
      </c>
      <c r="B804" s="23" t="str">
        <f t="shared" si="36"/>
        <v>Q1-2013</v>
      </c>
      <c r="C804" s="24" t="str">
        <f t="shared" si="37"/>
        <v>Q1</v>
      </c>
      <c r="D804" s="23" t="str">
        <f t="shared" si="38"/>
        <v>2-2013</v>
      </c>
      <c r="E804" s="25">
        <v>41310</v>
      </c>
      <c r="F804" s="31">
        <f>INDEX(GoldPrice!$B$2:$F$4016,MATCH(E804,GoldPrice!$B$2:$B$4016,0),5)</f>
        <v>108278.20827820897</v>
      </c>
      <c r="G804" s="36">
        <f>INDEX(Daily!$B$2:$H$4016,MATCH(E804,Daily!$B$2:$B$4016,0),3)</f>
        <v>0.47000000000001307</v>
      </c>
      <c r="H804" s="36">
        <f>INDEX(Daily!$B$2:$H$4016,MATCH(E804,Daily!$B$2:$B$4016,0),5)</f>
        <v>-10</v>
      </c>
      <c r="I804" s="36">
        <f>INDEX(Daily!$B$2:$H$4016,MATCH(E804,Daily!$B$2:$B$4016,0),7)</f>
        <v>-5.0199999999999818</v>
      </c>
      <c r="J804" s="39">
        <f>INDEX(Monthly!$B$2:$K$187,MATCH(D804,Monthly!$B$2:$B$187,0),3)</f>
        <v>1.969999999999994E-2</v>
      </c>
      <c r="K804" s="39">
        <f>INDEX(Monthly!$B$2:$K$187,MATCH(D804,Monthly!$B$2:$B$187,0),5)</f>
        <v>-16.552000000000021</v>
      </c>
      <c r="L804" s="39">
        <f>INDEX(Monthly!$B$2:$K$187,MATCH(D804,Monthly!$B$2:$B$187,0),7)</f>
        <v>0</v>
      </c>
      <c r="M804" s="39">
        <f>INDEX(Monthly!$B$2:$K$187,MATCH(D804,Monthly!$B$2:$B$187,0),9)</f>
        <v>5.3625025646277229E-3</v>
      </c>
      <c r="N804" s="42">
        <f>INDEX(Quaterly!$B$2:$E$63,MATCH(B804,Quaterly!$B$2:$B$63,0),4)</f>
        <v>2.0399999999999991</v>
      </c>
    </row>
    <row r="805" spans="1:14" x14ac:dyDescent="0.3">
      <c r="A805" s="23">
        <v>804</v>
      </c>
      <c r="B805" s="23" t="str">
        <f t="shared" si="36"/>
        <v>Q1-2013</v>
      </c>
      <c r="C805" s="24" t="str">
        <f t="shared" si="37"/>
        <v>Q1</v>
      </c>
      <c r="D805" s="23" t="str">
        <f t="shared" si="38"/>
        <v>2-2013</v>
      </c>
      <c r="E805" s="25">
        <v>41311</v>
      </c>
      <c r="F805" s="31">
        <f>INDEX(GoldPrice!$B$2:$F$4016,MATCH(E805,GoldPrice!$B$2:$B$4016,0),5)</f>
        <v>-179703.269703269</v>
      </c>
      <c r="G805" s="36">
        <f>INDEX(Daily!$B$2:$H$4016,MATCH(E805,Daily!$B$2:$B$4016,0),3)</f>
        <v>-0.24000000000000909</v>
      </c>
      <c r="H805" s="36">
        <f>INDEX(Daily!$B$2:$H$4016,MATCH(E805,Daily!$B$2:$B$4016,0),5)</f>
        <v>5</v>
      </c>
      <c r="I805" s="36">
        <f>INDEX(Daily!$B$2:$H$4016,MATCH(E805,Daily!$B$2:$B$4016,0),7)</f>
        <v>11</v>
      </c>
      <c r="J805" s="39">
        <f>INDEX(Monthly!$B$2:$K$187,MATCH(D805,Monthly!$B$2:$B$187,0),3)</f>
        <v>1.969999999999994E-2</v>
      </c>
      <c r="K805" s="39">
        <f>INDEX(Monthly!$B$2:$K$187,MATCH(D805,Monthly!$B$2:$B$187,0),5)</f>
        <v>-16.552000000000021</v>
      </c>
      <c r="L805" s="39">
        <f>INDEX(Monthly!$B$2:$K$187,MATCH(D805,Monthly!$B$2:$B$187,0),7)</f>
        <v>0</v>
      </c>
      <c r="M805" s="39">
        <f>INDEX(Monthly!$B$2:$K$187,MATCH(D805,Monthly!$B$2:$B$187,0),9)</f>
        <v>5.3625025646277229E-3</v>
      </c>
      <c r="N805" s="42">
        <f>INDEX(Quaterly!$B$2:$E$63,MATCH(B805,Quaterly!$B$2:$B$63,0),4)</f>
        <v>2.0399999999999991</v>
      </c>
    </row>
    <row r="806" spans="1:14" x14ac:dyDescent="0.3">
      <c r="A806" s="23">
        <v>805</v>
      </c>
      <c r="B806" s="23" t="str">
        <f t="shared" si="36"/>
        <v>Q1-2013</v>
      </c>
      <c r="C806" s="24" t="str">
        <f t="shared" si="37"/>
        <v>Q1</v>
      </c>
      <c r="D806" s="23" t="str">
        <f t="shared" si="38"/>
        <v>2-2013</v>
      </c>
      <c r="E806" s="25">
        <v>41312</v>
      </c>
      <c r="F806" s="31">
        <f>INDEX(GoldPrice!$B$2:$F$4016,MATCH(E806,GoldPrice!$B$2:$B$4016,0),5)</f>
        <v>357474.57947457954</v>
      </c>
      <c r="G806" s="36">
        <f>INDEX(Daily!$B$2:$H$4016,MATCH(E806,Daily!$B$2:$B$4016,0),3)</f>
        <v>-0.59999999999999432</v>
      </c>
      <c r="H806" s="36">
        <f>INDEX(Daily!$B$2:$H$4016,MATCH(E806,Daily!$B$2:$B$4016,0),5)</f>
        <v>-10</v>
      </c>
      <c r="I806" s="36">
        <f>INDEX(Daily!$B$2:$H$4016,MATCH(E806,Daily!$B$2:$B$4016,0),7)</f>
        <v>2.2599999999999909</v>
      </c>
      <c r="J806" s="39">
        <f>INDEX(Monthly!$B$2:$K$187,MATCH(D806,Monthly!$B$2:$B$187,0),3)</f>
        <v>1.969999999999994E-2</v>
      </c>
      <c r="K806" s="39">
        <f>INDEX(Monthly!$B$2:$K$187,MATCH(D806,Monthly!$B$2:$B$187,0),5)</f>
        <v>-16.552000000000021</v>
      </c>
      <c r="L806" s="39">
        <f>INDEX(Monthly!$B$2:$K$187,MATCH(D806,Monthly!$B$2:$B$187,0),7)</f>
        <v>0</v>
      </c>
      <c r="M806" s="39">
        <f>INDEX(Monthly!$B$2:$K$187,MATCH(D806,Monthly!$B$2:$B$187,0),9)</f>
        <v>5.3625025646277229E-3</v>
      </c>
      <c r="N806" s="42">
        <f>INDEX(Quaterly!$B$2:$E$63,MATCH(B806,Quaterly!$B$2:$B$63,0),4)</f>
        <v>2.0399999999999991</v>
      </c>
    </row>
    <row r="807" spans="1:14" x14ac:dyDescent="0.3">
      <c r="A807" s="23">
        <v>806</v>
      </c>
      <c r="B807" s="23" t="str">
        <f t="shared" si="36"/>
        <v>Q1-2013</v>
      </c>
      <c r="C807" s="24" t="str">
        <f t="shared" si="37"/>
        <v>Q1</v>
      </c>
      <c r="D807" s="23" t="str">
        <f t="shared" si="38"/>
        <v>2-2013</v>
      </c>
      <c r="E807" s="25">
        <v>41313</v>
      </c>
      <c r="F807" s="31">
        <f>INDEX(GoldPrice!$B$2:$F$4016,MATCH(E807,GoldPrice!$B$2:$B$4016,0),5)</f>
        <v>53999.243999242783</v>
      </c>
      <c r="G807" s="36">
        <f>INDEX(Daily!$B$2:$H$4016,MATCH(E807,Daily!$B$2:$B$4016,0),3)</f>
        <v>-0.13000000000000966</v>
      </c>
      <c r="H807" s="36">
        <f>INDEX(Daily!$B$2:$H$4016,MATCH(E807,Daily!$B$2:$B$4016,0),5)</f>
        <v>20</v>
      </c>
      <c r="I807" s="36">
        <f>INDEX(Daily!$B$2:$H$4016,MATCH(E807,Daily!$B$2:$B$4016,0),7)</f>
        <v>3.4099999999999682</v>
      </c>
      <c r="J807" s="39">
        <f>INDEX(Monthly!$B$2:$K$187,MATCH(D807,Monthly!$B$2:$B$187,0),3)</f>
        <v>1.969999999999994E-2</v>
      </c>
      <c r="K807" s="39">
        <f>INDEX(Monthly!$B$2:$K$187,MATCH(D807,Monthly!$B$2:$B$187,0),5)</f>
        <v>-16.552000000000021</v>
      </c>
      <c r="L807" s="39">
        <f>INDEX(Monthly!$B$2:$K$187,MATCH(D807,Monthly!$B$2:$B$187,0),7)</f>
        <v>0</v>
      </c>
      <c r="M807" s="39">
        <f>INDEX(Monthly!$B$2:$K$187,MATCH(D807,Monthly!$B$2:$B$187,0),9)</f>
        <v>5.3625025646277229E-3</v>
      </c>
      <c r="N807" s="42">
        <f>INDEX(Quaterly!$B$2:$E$63,MATCH(B807,Quaterly!$B$2:$B$63,0),4)</f>
        <v>2.0399999999999991</v>
      </c>
    </row>
    <row r="808" spans="1:14" x14ac:dyDescent="0.3">
      <c r="A808" s="23">
        <v>807</v>
      </c>
      <c r="B808" s="23" t="str">
        <f t="shared" si="36"/>
        <v>Q1-2013</v>
      </c>
      <c r="C808" s="24" t="str">
        <f t="shared" si="37"/>
        <v>Q1</v>
      </c>
      <c r="D808" s="23" t="str">
        <f t="shared" si="38"/>
        <v>2-2013</v>
      </c>
      <c r="E808" s="25">
        <v>41316</v>
      </c>
      <c r="F808" s="31">
        <f>INDEX(GoldPrice!$B$2:$F$4016,MATCH(E808,GoldPrice!$B$2:$B$4016,0),5)</f>
        <v>280170.85617085546</v>
      </c>
      <c r="G808" s="36">
        <f>INDEX(Daily!$B$2:$H$4016,MATCH(E808,Daily!$B$2:$B$4016,0),3)</f>
        <v>1.3000000000000114</v>
      </c>
      <c r="H808" s="36">
        <f>INDEX(Daily!$B$2:$H$4016,MATCH(E808,Daily!$B$2:$B$4016,0),5)</f>
        <v>0</v>
      </c>
      <c r="I808" s="36">
        <f>INDEX(Daily!$B$2:$H$4016,MATCH(E808,Daily!$B$2:$B$4016,0),7)</f>
        <v>-8.8928571428571104</v>
      </c>
      <c r="J808" s="39">
        <f>INDEX(Monthly!$B$2:$K$187,MATCH(D808,Monthly!$B$2:$B$187,0),3)</f>
        <v>1.969999999999994E-2</v>
      </c>
      <c r="K808" s="39">
        <f>INDEX(Monthly!$B$2:$K$187,MATCH(D808,Monthly!$B$2:$B$187,0),5)</f>
        <v>-16.552000000000021</v>
      </c>
      <c r="L808" s="39">
        <f>INDEX(Monthly!$B$2:$K$187,MATCH(D808,Monthly!$B$2:$B$187,0),7)</f>
        <v>0</v>
      </c>
      <c r="M808" s="39">
        <f>INDEX(Monthly!$B$2:$K$187,MATCH(D808,Monthly!$B$2:$B$187,0),9)</f>
        <v>5.3625025646277229E-3</v>
      </c>
      <c r="N808" s="42">
        <f>INDEX(Quaterly!$B$2:$E$63,MATCH(B808,Quaterly!$B$2:$B$63,0),4)</f>
        <v>2.0399999999999991</v>
      </c>
    </row>
    <row r="809" spans="1:14" x14ac:dyDescent="0.3">
      <c r="A809" s="23">
        <v>808</v>
      </c>
      <c r="B809" s="23" t="str">
        <f t="shared" si="36"/>
        <v>Q1-2013</v>
      </c>
      <c r="C809" s="24" t="str">
        <f t="shared" si="37"/>
        <v>Q1</v>
      </c>
      <c r="D809" s="23" t="str">
        <f t="shared" si="38"/>
        <v>2-2013</v>
      </c>
      <c r="E809" s="25">
        <v>41317</v>
      </c>
      <c r="F809" s="31">
        <f>INDEX(GoldPrice!$B$2:$F$4016,MATCH(E809,GoldPrice!$B$2:$B$4016,0),5)</f>
        <v>-7869.9678699672222</v>
      </c>
      <c r="G809" s="36">
        <f>INDEX(Daily!$B$2:$H$4016,MATCH(E809,Daily!$B$2:$B$4016,0),3)</f>
        <v>0.46999999999999886</v>
      </c>
      <c r="H809" s="36">
        <f>INDEX(Daily!$B$2:$H$4016,MATCH(E809,Daily!$B$2:$B$4016,0),5)</f>
        <v>0</v>
      </c>
      <c r="I809" s="36">
        <f>INDEX(Daily!$B$2:$H$4016,MATCH(E809,Daily!$B$2:$B$4016,0),7)</f>
        <v>0.76387755102047095</v>
      </c>
      <c r="J809" s="39">
        <f>INDEX(Monthly!$B$2:$K$187,MATCH(D809,Monthly!$B$2:$B$187,0),3)</f>
        <v>1.969999999999994E-2</v>
      </c>
      <c r="K809" s="39">
        <f>INDEX(Monthly!$B$2:$K$187,MATCH(D809,Monthly!$B$2:$B$187,0),5)</f>
        <v>-16.552000000000021</v>
      </c>
      <c r="L809" s="39">
        <f>INDEX(Monthly!$B$2:$K$187,MATCH(D809,Monthly!$B$2:$B$187,0),7)</f>
        <v>0</v>
      </c>
      <c r="M809" s="39">
        <f>INDEX(Monthly!$B$2:$K$187,MATCH(D809,Monthly!$B$2:$B$187,0),9)</f>
        <v>5.3625025646277229E-3</v>
      </c>
      <c r="N809" s="42">
        <f>INDEX(Quaterly!$B$2:$E$63,MATCH(B809,Quaterly!$B$2:$B$63,0),4)</f>
        <v>2.0399999999999991</v>
      </c>
    </row>
    <row r="810" spans="1:14" x14ac:dyDescent="0.3">
      <c r="A810" s="23">
        <v>809</v>
      </c>
      <c r="B810" s="23" t="str">
        <f t="shared" si="36"/>
        <v>Q1-2013</v>
      </c>
      <c r="C810" s="24" t="str">
        <f t="shared" si="37"/>
        <v>Q1</v>
      </c>
      <c r="D810" s="23" t="str">
        <f t="shared" si="38"/>
        <v>2-2013</v>
      </c>
      <c r="E810" s="25">
        <v>41318</v>
      </c>
      <c r="F810" s="31">
        <f>INDEX(GoldPrice!$B$2:$F$4016,MATCH(E810,GoldPrice!$B$2:$B$4016,0),5)</f>
        <v>70829.710829712451</v>
      </c>
      <c r="G810" s="36">
        <f>INDEX(Daily!$B$2:$H$4016,MATCH(E810,Daily!$B$2:$B$4016,0),3)</f>
        <v>-0.45000000000000284</v>
      </c>
      <c r="H810" s="36">
        <f>INDEX(Daily!$B$2:$H$4016,MATCH(E810,Daily!$B$2:$B$4016,0),5)</f>
        <v>0</v>
      </c>
      <c r="I810" s="36">
        <f>INDEX(Daily!$B$2:$H$4016,MATCH(E810,Daily!$B$2:$B$4016,0),7)</f>
        <v>0.35443148688045767</v>
      </c>
      <c r="J810" s="39">
        <f>INDEX(Monthly!$B$2:$K$187,MATCH(D810,Monthly!$B$2:$B$187,0),3)</f>
        <v>1.969999999999994E-2</v>
      </c>
      <c r="K810" s="39">
        <f>INDEX(Monthly!$B$2:$K$187,MATCH(D810,Monthly!$B$2:$B$187,0),5)</f>
        <v>-16.552000000000021</v>
      </c>
      <c r="L810" s="39">
        <f>INDEX(Monthly!$B$2:$K$187,MATCH(D810,Monthly!$B$2:$B$187,0),7)</f>
        <v>0</v>
      </c>
      <c r="M810" s="39">
        <f>INDEX(Monthly!$B$2:$K$187,MATCH(D810,Monthly!$B$2:$B$187,0),9)</f>
        <v>5.3625025646277229E-3</v>
      </c>
      <c r="N810" s="42">
        <f>INDEX(Quaterly!$B$2:$E$63,MATCH(B810,Quaterly!$B$2:$B$63,0),4)</f>
        <v>2.0399999999999991</v>
      </c>
    </row>
    <row r="811" spans="1:14" x14ac:dyDescent="0.3">
      <c r="A811" s="23">
        <v>810</v>
      </c>
      <c r="B811" s="23" t="str">
        <f t="shared" si="36"/>
        <v>Q1-2013</v>
      </c>
      <c r="C811" s="24" t="str">
        <f t="shared" si="37"/>
        <v>Q1</v>
      </c>
      <c r="D811" s="23" t="str">
        <f t="shared" si="38"/>
        <v>2-2013</v>
      </c>
      <c r="E811" s="25">
        <v>41319</v>
      </c>
      <c r="F811" s="31">
        <f>INDEX(GoldPrice!$B$2:$F$4016,MATCH(E811,GoldPrice!$B$2:$B$4016,0),5)</f>
        <v>149529.3895293884</v>
      </c>
      <c r="G811" s="36">
        <f>INDEX(Daily!$B$2:$H$4016,MATCH(E811,Daily!$B$2:$B$4016,0),3)</f>
        <v>0.26999999999999602</v>
      </c>
      <c r="H811" s="36">
        <f>INDEX(Daily!$B$2:$H$4016,MATCH(E811,Daily!$B$2:$B$4016,0),5)</f>
        <v>0</v>
      </c>
      <c r="I811" s="36">
        <f>INDEX(Daily!$B$2:$H$4016,MATCH(E811,Daily!$B$2:$B$4016,0),7)</f>
        <v>0.55363598500622402</v>
      </c>
      <c r="J811" s="39">
        <f>INDEX(Monthly!$B$2:$K$187,MATCH(D811,Monthly!$B$2:$B$187,0),3)</f>
        <v>1.969999999999994E-2</v>
      </c>
      <c r="K811" s="39">
        <f>INDEX(Monthly!$B$2:$K$187,MATCH(D811,Monthly!$B$2:$B$187,0),5)</f>
        <v>-16.552000000000021</v>
      </c>
      <c r="L811" s="39">
        <f>INDEX(Monthly!$B$2:$K$187,MATCH(D811,Monthly!$B$2:$B$187,0),7)</f>
        <v>0</v>
      </c>
      <c r="M811" s="39">
        <f>INDEX(Monthly!$B$2:$K$187,MATCH(D811,Monthly!$B$2:$B$187,0),9)</f>
        <v>5.3625025646277229E-3</v>
      </c>
      <c r="N811" s="42">
        <f>INDEX(Quaterly!$B$2:$E$63,MATCH(B811,Quaterly!$B$2:$B$63,0),4)</f>
        <v>2.0399999999999991</v>
      </c>
    </row>
    <row r="812" spans="1:14" x14ac:dyDescent="0.3">
      <c r="A812" s="23">
        <v>811</v>
      </c>
      <c r="B812" s="23" t="str">
        <f t="shared" si="36"/>
        <v>Q1-2013</v>
      </c>
      <c r="C812" s="24" t="str">
        <f t="shared" si="37"/>
        <v>Q1</v>
      </c>
      <c r="D812" s="23" t="str">
        <f t="shared" si="38"/>
        <v>2-2013</v>
      </c>
      <c r="E812" s="25">
        <v>41320</v>
      </c>
      <c r="F812" s="31">
        <f>INDEX(GoldPrice!$B$2:$F$4016,MATCH(E812,GoldPrice!$B$2:$B$4016,0),5)</f>
        <v>57664.335664335638</v>
      </c>
      <c r="G812" s="36">
        <f>INDEX(Daily!$B$2:$H$4016,MATCH(E812,Daily!$B$2:$B$4016,0),3)</f>
        <v>-1.3499999999999943</v>
      </c>
      <c r="H812" s="36">
        <f>INDEX(Daily!$B$2:$H$4016,MATCH(E812,Daily!$B$2:$B$4016,0),5)</f>
        <v>0</v>
      </c>
      <c r="I812" s="36">
        <f>INDEX(Daily!$B$2:$H$4016,MATCH(E812,Daily!$B$2:$B$4016,0),7)</f>
        <v>1.3498696971499839</v>
      </c>
      <c r="J812" s="39">
        <f>INDEX(Monthly!$B$2:$K$187,MATCH(D812,Monthly!$B$2:$B$187,0),3)</f>
        <v>1.969999999999994E-2</v>
      </c>
      <c r="K812" s="39">
        <f>INDEX(Monthly!$B$2:$K$187,MATCH(D812,Monthly!$B$2:$B$187,0),5)</f>
        <v>-16.552000000000021</v>
      </c>
      <c r="L812" s="39">
        <f>INDEX(Monthly!$B$2:$K$187,MATCH(D812,Monthly!$B$2:$B$187,0),7)</f>
        <v>0</v>
      </c>
      <c r="M812" s="39">
        <f>INDEX(Monthly!$B$2:$K$187,MATCH(D812,Monthly!$B$2:$B$187,0),9)</f>
        <v>5.3625025646277229E-3</v>
      </c>
      <c r="N812" s="42">
        <f>INDEX(Quaterly!$B$2:$E$63,MATCH(B812,Quaterly!$B$2:$B$63,0),4)</f>
        <v>2.0399999999999991</v>
      </c>
    </row>
    <row r="813" spans="1:14" x14ac:dyDescent="0.3">
      <c r="A813" s="23">
        <v>812</v>
      </c>
      <c r="B813" s="23" t="str">
        <f t="shared" si="36"/>
        <v>Q1-2013</v>
      </c>
      <c r="C813" s="24" t="str">
        <f t="shared" si="37"/>
        <v>Q1</v>
      </c>
      <c r="D813" s="23" t="str">
        <f t="shared" si="38"/>
        <v>2-2013</v>
      </c>
      <c r="E813" s="25">
        <v>41323</v>
      </c>
      <c r="F813" s="31">
        <f>INDEX(GoldPrice!$B$2:$F$4016,MATCH(E813,GoldPrice!$B$2:$B$4016,0),5)</f>
        <v>-629668.9796689786</v>
      </c>
      <c r="G813" s="36">
        <f>INDEX(Daily!$B$2:$H$4016,MATCH(E813,Daily!$B$2:$B$4016,0),3)</f>
        <v>0.66714285714286348</v>
      </c>
      <c r="H813" s="36">
        <f>INDEX(Daily!$B$2:$H$4016,MATCH(E813,Daily!$B$2:$B$4016,0),5)</f>
        <v>-10</v>
      </c>
      <c r="I813" s="36">
        <f>INDEX(Daily!$B$2:$H$4016,MATCH(E813,Daily!$B$2:$B$4016,0),7)</f>
        <v>5.7910424227999897</v>
      </c>
      <c r="J813" s="39">
        <f>INDEX(Monthly!$B$2:$K$187,MATCH(D813,Monthly!$B$2:$B$187,0),3)</f>
        <v>1.969999999999994E-2</v>
      </c>
      <c r="K813" s="39">
        <f>INDEX(Monthly!$B$2:$K$187,MATCH(D813,Monthly!$B$2:$B$187,0),5)</f>
        <v>-16.552000000000021</v>
      </c>
      <c r="L813" s="39">
        <f>INDEX(Monthly!$B$2:$K$187,MATCH(D813,Monthly!$B$2:$B$187,0),7)</f>
        <v>0</v>
      </c>
      <c r="M813" s="39">
        <f>INDEX(Monthly!$B$2:$K$187,MATCH(D813,Monthly!$B$2:$B$187,0),9)</f>
        <v>5.3625025646277229E-3</v>
      </c>
      <c r="N813" s="42">
        <f>INDEX(Quaterly!$B$2:$E$63,MATCH(B813,Quaterly!$B$2:$B$63,0),4)</f>
        <v>2.0399999999999991</v>
      </c>
    </row>
    <row r="814" spans="1:14" x14ac:dyDescent="0.3">
      <c r="A814" s="23">
        <v>813</v>
      </c>
      <c r="B814" s="23" t="str">
        <f t="shared" si="36"/>
        <v>Q1-2013</v>
      </c>
      <c r="C814" s="24" t="str">
        <f t="shared" si="37"/>
        <v>Q1</v>
      </c>
      <c r="D814" s="23" t="str">
        <f t="shared" si="38"/>
        <v>2-2013</v>
      </c>
      <c r="E814" s="25">
        <v>41324</v>
      </c>
      <c r="F814" s="31">
        <f>INDEX(GoldPrice!$B$2:$F$4016,MATCH(E814,GoldPrice!$B$2:$B$4016,0),5)</f>
        <v>699393.41739341989</v>
      </c>
      <c r="G814" s="36">
        <f>INDEX(Daily!$B$2:$H$4016,MATCH(E814,Daily!$B$2:$B$4016,0),3)</f>
        <v>7.2857142857131407E-2</v>
      </c>
      <c r="H814" s="36">
        <f>INDEX(Daily!$B$2:$H$4016,MATCH(E814,Daily!$B$2:$B$4016,0),5)</f>
        <v>20</v>
      </c>
      <c r="I814" s="36">
        <f>INDEX(Daily!$B$2:$H$4016,MATCH(E814,Daily!$B$2:$B$4016,0),7)</f>
        <v>-3.1700000000000159</v>
      </c>
      <c r="J814" s="39">
        <f>INDEX(Monthly!$B$2:$K$187,MATCH(D814,Monthly!$B$2:$B$187,0),3)</f>
        <v>1.969999999999994E-2</v>
      </c>
      <c r="K814" s="39">
        <f>INDEX(Monthly!$B$2:$K$187,MATCH(D814,Monthly!$B$2:$B$187,0),5)</f>
        <v>-16.552000000000021</v>
      </c>
      <c r="L814" s="39">
        <f>INDEX(Monthly!$B$2:$K$187,MATCH(D814,Monthly!$B$2:$B$187,0),7)</f>
        <v>0</v>
      </c>
      <c r="M814" s="39">
        <f>INDEX(Monthly!$B$2:$K$187,MATCH(D814,Monthly!$B$2:$B$187,0),9)</f>
        <v>5.3625025646277229E-3</v>
      </c>
      <c r="N814" s="42">
        <f>INDEX(Quaterly!$B$2:$E$63,MATCH(B814,Quaterly!$B$2:$B$63,0),4)</f>
        <v>2.0399999999999991</v>
      </c>
    </row>
    <row r="815" spans="1:14" x14ac:dyDescent="0.3">
      <c r="A815" s="23">
        <v>814</v>
      </c>
      <c r="B815" s="23" t="str">
        <f t="shared" si="36"/>
        <v>Q1-2013</v>
      </c>
      <c r="C815" s="24" t="str">
        <f t="shared" si="37"/>
        <v>Q1</v>
      </c>
      <c r="D815" s="23" t="str">
        <f t="shared" si="38"/>
        <v>2-2013</v>
      </c>
      <c r="E815" s="25">
        <v>41325</v>
      </c>
      <c r="F815" s="31">
        <f>INDEX(GoldPrice!$B$2:$F$4016,MATCH(E815,GoldPrice!$B$2:$B$4016,0),5)</f>
        <v>177508.22150821984</v>
      </c>
      <c r="G815" s="36">
        <f>INDEX(Daily!$B$2:$H$4016,MATCH(E815,Daily!$B$2:$B$4016,0),3)</f>
        <v>-1.769999999999996</v>
      </c>
      <c r="H815" s="36">
        <f>INDEX(Daily!$B$2:$H$4016,MATCH(E815,Daily!$B$2:$B$4016,0),5)</f>
        <v>10</v>
      </c>
      <c r="I815" s="36">
        <f>INDEX(Daily!$B$2:$H$4016,MATCH(E815,Daily!$B$2:$B$4016,0),7)</f>
        <v>4.0500000000000114</v>
      </c>
      <c r="J815" s="39">
        <f>INDEX(Monthly!$B$2:$K$187,MATCH(D815,Monthly!$B$2:$B$187,0),3)</f>
        <v>1.969999999999994E-2</v>
      </c>
      <c r="K815" s="39">
        <f>INDEX(Monthly!$B$2:$K$187,MATCH(D815,Monthly!$B$2:$B$187,0),5)</f>
        <v>-16.552000000000021</v>
      </c>
      <c r="L815" s="39">
        <f>INDEX(Monthly!$B$2:$K$187,MATCH(D815,Monthly!$B$2:$B$187,0),7)</f>
        <v>0</v>
      </c>
      <c r="M815" s="39">
        <f>INDEX(Monthly!$B$2:$K$187,MATCH(D815,Monthly!$B$2:$B$187,0),9)</f>
        <v>5.3625025646277229E-3</v>
      </c>
      <c r="N815" s="42">
        <f>INDEX(Quaterly!$B$2:$E$63,MATCH(B815,Quaterly!$B$2:$B$63,0),4)</f>
        <v>2.0399999999999991</v>
      </c>
    </row>
    <row r="816" spans="1:14" x14ac:dyDescent="0.3">
      <c r="A816" s="23">
        <v>815</v>
      </c>
      <c r="B816" s="23" t="str">
        <f t="shared" si="36"/>
        <v>Q1-2013</v>
      </c>
      <c r="C816" s="24" t="str">
        <f t="shared" si="37"/>
        <v>Q1</v>
      </c>
      <c r="D816" s="23" t="str">
        <f t="shared" si="38"/>
        <v>2-2013</v>
      </c>
      <c r="E816" s="25">
        <v>41326</v>
      </c>
      <c r="F816" s="31">
        <f>INDEX(GoldPrice!$B$2:$F$4016,MATCH(E816,GoldPrice!$B$2:$B$4016,0),5)</f>
        <v>-275246.6452466473</v>
      </c>
      <c r="G816" s="36">
        <f>INDEX(Daily!$B$2:$H$4016,MATCH(E816,Daily!$B$2:$B$4016,0),3)</f>
        <v>-2.1299999999999955</v>
      </c>
      <c r="H816" s="36">
        <f>INDEX(Daily!$B$2:$H$4016,MATCH(E816,Daily!$B$2:$B$4016,0),5)</f>
        <v>30</v>
      </c>
      <c r="I816" s="36">
        <f>INDEX(Daily!$B$2:$H$4016,MATCH(E816,Daily!$B$2:$B$4016,0),7)</f>
        <v>-18.099999999999966</v>
      </c>
      <c r="J816" s="39">
        <f>INDEX(Monthly!$B$2:$K$187,MATCH(D816,Monthly!$B$2:$B$187,0),3)</f>
        <v>1.969999999999994E-2</v>
      </c>
      <c r="K816" s="39">
        <f>INDEX(Monthly!$B$2:$K$187,MATCH(D816,Monthly!$B$2:$B$187,0),5)</f>
        <v>-16.552000000000021</v>
      </c>
      <c r="L816" s="39">
        <f>INDEX(Monthly!$B$2:$K$187,MATCH(D816,Monthly!$B$2:$B$187,0),7)</f>
        <v>0</v>
      </c>
      <c r="M816" s="39">
        <f>INDEX(Monthly!$B$2:$K$187,MATCH(D816,Monthly!$B$2:$B$187,0),9)</f>
        <v>5.3625025646277229E-3</v>
      </c>
      <c r="N816" s="42">
        <f>INDEX(Quaterly!$B$2:$E$63,MATCH(B816,Quaterly!$B$2:$B$63,0),4)</f>
        <v>2.0399999999999991</v>
      </c>
    </row>
    <row r="817" spans="1:14" x14ac:dyDescent="0.3">
      <c r="A817" s="23">
        <v>816</v>
      </c>
      <c r="B817" s="23" t="str">
        <f t="shared" si="36"/>
        <v>Q1-2013</v>
      </c>
      <c r="C817" s="24" t="str">
        <f t="shared" si="37"/>
        <v>Q1</v>
      </c>
      <c r="D817" s="23" t="str">
        <f t="shared" si="38"/>
        <v>2-2013</v>
      </c>
      <c r="E817" s="25">
        <v>41327</v>
      </c>
      <c r="F817" s="31">
        <f>INDEX(GoldPrice!$B$2:$F$4016,MATCH(E817,GoldPrice!$B$2:$B$4016,0),5)</f>
        <v>263398.22339821979</v>
      </c>
      <c r="G817" s="36">
        <f>INDEX(Daily!$B$2:$H$4016,MATCH(E817,Daily!$B$2:$B$4016,0),3)</f>
        <v>0.32999999999999829</v>
      </c>
      <c r="H817" s="36">
        <f>INDEX(Daily!$B$2:$H$4016,MATCH(E817,Daily!$B$2:$B$4016,0),5)</f>
        <v>-10</v>
      </c>
      <c r="I817" s="36">
        <f>INDEX(Daily!$B$2:$H$4016,MATCH(E817,Daily!$B$2:$B$4016,0),7)</f>
        <v>0.95999999999997954</v>
      </c>
      <c r="J817" s="39">
        <f>INDEX(Monthly!$B$2:$K$187,MATCH(D817,Monthly!$B$2:$B$187,0),3)</f>
        <v>1.969999999999994E-2</v>
      </c>
      <c r="K817" s="39">
        <f>INDEX(Monthly!$B$2:$K$187,MATCH(D817,Monthly!$B$2:$B$187,0),5)</f>
        <v>-16.552000000000021</v>
      </c>
      <c r="L817" s="39">
        <f>INDEX(Monthly!$B$2:$K$187,MATCH(D817,Monthly!$B$2:$B$187,0),7)</f>
        <v>0</v>
      </c>
      <c r="M817" s="39">
        <f>INDEX(Monthly!$B$2:$K$187,MATCH(D817,Monthly!$B$2:$B$187,0),9)</f>
        <v>5.3625025646277229E-3</v>
      </c>
      <c r="N817" s="42">
        <f>INDEX(Quaterly!$B$2:$E$63,MATCH(B817,Quaterly!$B$2:$B$63,0),4)</f>
        <v>2.0399999999999991</v>
      </c>
    </row>
    <row r="818" spans="1:14" x14ac:dyDescent="0.3">
      <c r="A818" s="23">
        <v>817</v>
      </c>
      <c r="B818" s="23" t="str">
        <f t="shared" si="36"/>
        <v>Q1-2013</v>
      </c>
      <c r="C818" s="24" t="str">
        <f t="shared" si="37"/>
        <v>Q1</v>
      </c>
      <c r="D818" s="23" t="str">
        <f t="shared" si="38"/>
        <v>2-2013</v>
      </c>
      <c r="E818" s="25">
        <v>41330</v>
      </c>
      <c r="F818" s="31">
        <f>INDEX(GoldPrice!$B$2:$F$4016,MATCH(E818,GoldPrice!$B$2:$B$4016,0),5)</f>
        <v>-257628.42562842369</v>
      </c>
      <c r="G818" s="36">
        <f>INDEX(Daily!$B$2:$H$4016,MATCH(E818,Daily!$B$2:$B$4016,0),3)</f>
        <v>-0.38000000000000966</v>
      </c>
      <c r="H818" s="36">
        <f>INDEX(Daily!$B$2:$H$4016,MATCH(E818,Daily!$B$2:$B$4016,0),5)</f>
        <v>0</v>
      </c>
      <c r="I818" s="36">
        <f>INDEX(Daily!$B$2:$H$4016,MATCH(E818,Daily!$B$2:$B$4016,0),7)</f>
        <v>6</v>
      </c>
      <c r="J818" s="39">
        <f>INDEX(Monthly!$B$2:$K$187,MATCH(D818,Monthly!$B$2:$B$187,0),3)</f>
        <v>1.969999999999994E-2</v>
      </c>
      <c r="K818" s="39">
        <f>INDEX(Monthly!$B$2:$K$187,MATCH(D818,Monthly!$B$2:$B$187,0),5)</f>
        <v>-16.552000000000021</v>
      </c>
      <c r="L818" s="39">
        <f>INDEX(Monthly!$B$2:$K$187,MATCH(D818,Monthly!$B$2:$B$187,0),7)</f>
        <v>0</v>
      </c>
      <c r="M818" s="39">
        <f>INDEX(Monthly!$B$2:$K$187,MATCH(D818,Monthly!$B$2:$B$187,0),9)</f>
        <v>5.3625025646277229E-3</v>
      </c>
      <c r="N818" s="42">
        <f>INDEX(Quaterly!$B$2:$E$63,MATCH(B818,Quaterly!$B$2:$B$63,0),4)</f>
        <v>2.0399999999999991</v>
      </c>
    </row>
    <row r="819" spans="1:14" x14ac:dyDescent="0.3">
      <c r="A819" s="23">
        <v>818</v>
      </c>
      <c r="B819" s="23" t="str">
        <f t="shared" si="36"/>
        <v>Q1-2013</v>
      </c>
      <c r="C819" s="24" t="str">
        <f t="shared" si="37"/>
        <v>Q1</v>
      </c>
      <c r="D819" s="23" t="str">
        <f t="shared" si="38"/>
        <v>2-2013</v>
      </c>
      <c r="E819" s="25">
        <v>41331</v>
      </c>
      <c r="F819" s="31">
        <f>INDEX(GoldPrice!$B$2:$F$4016,MATCH(E819,GoldPrice!$B$2:$B$4016,0),5)</f>
        <v>-772913.24891324714</v>
      </c>
      <c r="G819" s="36">
        <f>INDEX(Daily!$B$2:$H$4016,MATCH(E819,Daily!$B$2:$B$4016,0),3)</f>
        <v>-0.10999999999999943</v>
      </c>
      <c r="H819" s="36">
        <f>INDEX(Daily!$B$2:$H$4016,MATCH(E819,Daily!$B$2:$B$4016,0),5)</f>
        <v>-20</v>
      </c>
      <c r="I819" s="36">
        <f>INDEX(Daily!$B$2:$H$4016,MATCH(E819,Daily!$B$2:$B$4016,0),7)</f>
        <v>-18.639999999999986</v>
      </c>
      <c r="J819" s="39">
        <f>INDEX(Monthly!$B$2:$K$187,MATCH(D819,Monthly!$B$2:$B$187,0),3)</f>
        <v>1.969999999999994E-2</v>
      </c>
      <c r="K819" s="39">
        <f>INDEX(Monthly!$B$2:$K$187,MATCH(D819,Monthly!$B$2:$B$187,0),5)</f>
        <v>-16.552000000000021</v>
      </c>
      <c r="L819" s="39">
        <f>INDEX(Monthly!$B$2:$K$187,MATCH(D819,Monthly!$B$2:$B$187,0),7)</f>
        <v>0</v>
      </c>
      <c r="M819" s="39">
        <f>INDEX(Monthly!$B$2:$K$187,MATCH(D819,Monthly!$B$2:$B$187,0),9)</f>
        <v>5.3625025646277229E-3</v>
      </c>
      <c r="N819" s="42">
        <f>INDEX(Quaterly!$B$2:$E$63,MATCH(B819,Quaterly!$B$2:$B$63,0),4)</f>
        <v>2.0399999999999991</v>
      </c>
    </row>
    <row r="820" spans="1:14" x14ac:dyDescent="0.3">
      <c r="A820" s="23">
        <v>819</v>
      </c>
      <c r="B820" s="23" t="str">
        <f t="shared" si="36"/>
        <v>Q1-2013</v>
      </c>
      <c r="C820" s="24" t="str">
        <f t="shared" si="37"/>
        <v>Q1</v>
      </c>
      <c r="D820" s="23" t="str">
        <f t="shared" si="38"/>
        <v>2-2013</v>
      </c>
      <c r="E820" s="25">
        <v>41332</v>
      </c>
      <c r="F820" s="31">
        <f>INDEX(GoldPrice!$B$2:$F$4016,MATCH(E820,GoldPrice!$B$2:$B$4016,0),5)</f>
        <v>-825197.5051975064</v>
      </c>
      <c r="G820" s="36">
        <f>INDEX(Daily!$B$2:$H$4016,MATCH(E820,Daily!$B$2:$B$4016,0),3)</f>
        <v>0.21000000000000796</v>
      </c>
      <c r="H820" s="36">
        <f>INDEX(Daily!$B$2:$H$4016,MATCH(E820,Daily!$B$2:$B$4016,0),5)</f>
        <v>50</v>
      </c>
      <c r="I820" s="36">
        <f>INDEX(Daily!$B$2:$H$4016,MATCH(E820,Daily!$B$2:$B$4016,0),7)</f>
        <v>0.67000000000001592</v>
      </c>
      <c r="J820" s="39">
        <f>INDEX(Monthly!$B$2:$K$187,MATCH(D820,Monthly!$B$2:$B$187,0),3)</f>
        <v>1.969999999999994E-2</v>
      </c>
      <c r="K820" s="39">
        <f>INDEX(Monthly!$B$2:$K$187,MATCH(D820,Monthly!$B$2:$B$187,0),5)</f>
        <v>-16.552000000000021</v>
      </c>
      <c r="L820" s="39">
        <f>INDEX(Monthly!$B$2:$K$187,MATCH(D820,Monthly!$B$2:$B$187,0),7)</f>
        <v>0</v>
      </c>
      <c r="M820" s="39">
        <f>INDEX(Monthly!$B$2:$K$187,MATCH(D820,Monthly!$B$2:$B$187,0),9)</f>
        <v>5.3625025646277229E-3</v>
      </c>
      <c r="N820" s="42">
        <f>INDEX(Quaterly!$B$2:$E$63,MATCH(B820,Quaterly!$B$2:$B$63,0),4)</f>
        <v>2.0399999999999991</v>
      </c>
    </row>
    <row r="821" spans="1:14" x14ac:dyDescent="0.3">
      <c r="A821" s="23">
        <v>820</v>
      </c>
      <c r="B821" s="23" t="str">
        <f t="shared" si="36"/>
        <v>Q1-2013</v>
      </c>
      <c r="C821" s="24" t="str">
        <f t="shared" si="37"/>
        <v>Q1</v>
      </c>
      <c r="D821" s="23" t="str">
        <f t="shared" si="38"/>
        <v>2-2013</v>
      </c>
      <c r="E821" s="25">
        <v>41333</v>
      </c>
      <c r="F821" s="31">
        <f>INDEX(GoldPrice!$B$2:$F$4016,MATCH(E821,GoldPrice!$B$2:$B$4016,0),5)</f>
        <v>3108665.2806652822</v>
      </c>
      <c r="G821" s="36">
        <f>INDEX(Daily!$B$2:$H$4016,MATCH(E821,Daily!$B$2:$B$4016,0),3)</f>
        <v>-0.81000000000000227</v>
      </c>
      <c r="H821" s="36">
        <f>INDEX(Daily!$B$2:$H$4016,MATCH(E821,Daily!$B$2:$B$4016,0),5)</f>
        <v>40</v>
      </c>
      <c r="I821" s="36">
        <f>INDEX(Daily!$B$2:$H$4016,MATCH(E821,Daily!$B$2:$B$4016,0),7)</f>
        <v>8.839999999999975</v>
      </c>
      <c r="J821" s="39">
        <f>INDEX(Monthly!$B$2:$K$187,MATCH(D821,Monthly!$B$2:$B$187,0),3)</f>
        <v>1.969999999999994E-2</v>
      </c>
      <c r="K821" s="39">
        <f>INDEX(Monthly!$B$2:$K$187,MATCH(D821,Monthly!$B$2:$B$187,0),5)</f>
        <v>-16.552000000000021</v>
      </c>
      <c r="L821" s="39">
        <f>INDEX(Monthly!$B$2:$K$187,MATCH(D821,Monthly!$B$2:$B$187,0),7)</f>
        <v>0</v>
      </c>
      <c r="M821" s="39">
        <f>INDEX(Monthly!$B$2:$K$187,MATCH(D821,Monthly!$B$2:$B$187,0),9)</f>
        <v>5.3625025646277229E-3</v>
      </c>
      <c r="N821" s="42">
        <f>INDEX(Quaterly!$B$2:$E$63,MATCH(B821,Quaterly!$B$2:$B$63,0),4)</f>
        <v>2.0399999999999991</v>
      </c>
    </row>
    <row r="822" spans="1:14" x14ac:dyDescent="0.3">
      <c r="A822" s="23">
        <v>821</v>
      </c>
      <c r="B822" s="23" t="str">
        <f t="shared" si="36"/>
        <v>Q1-2013</v>
      </c>
      <c r="C822" s="24" t="str">
        <f t="shared" si="37"/>
        <v>Q1</v>
      </c>
      <c r="D822" s="23" t="str">
        <f t="shared" si="38"/>
        <v>3-2013</v>
      </c>
      <c r="E822" s="25">
        <v>41334</v>
      </c>
      <c r="F822" s="31">
        <f>INDEX(GoldPrice!$B$2:$F$4016,MATCH(E822,GoldPrice!$B$2:$B$4016,0),5)</f>
        <v>-2902575.3165753186</v>
      </c>
      <c r="G822" s="36">
        <f>INDEX(Daily!$B$2:$H$4016,MATCH(E822,Daily!$B$2:$B$4016,0),3)</f>
        <v>-1.3200000000000074</v>
      </c>
      <c r="H822" s="36">
        <f>INDEX(Daily!$B$2:$H$4016,MATCH(E822,Daily!$B$2:$B$4016,0),5)</f>
        <v>-30</v>
      </c>
      <c r="I822" s="36">
        <f>INDEX(Daily!$B$2:$H$4016,MATCH(E822,Daily!$B$2:$B$4016,0),7)</f>
        <v>2.589999999999975</v>
      </c>
      <c r="J822" s="39">
        <f>INDEX(Monthly!$B$2:$K$187,MATCH(D822,Monthly!$B$2:$B$187,0),3)</f>
        <v>-2.9000000000000137E-3</v>
      </c>
      <c r="K822" s="39">
        <f>INDEX(Monthly!$B$2:$K$187,MATCH(D822,Monthly!$B$2:$B$187,0),5)</f>
        <v>-101.42199999999997</v>
      </c>
      <c r="L822" s="39">
        <f>INDEX(Monthly!$B$2:$K$187,MATCH(D822,Monthly!$B$2:$B$187,0),7)</f>
        <v>-7.9999999999999932E-3</v>
      </c>
      <c r="M822" s="39">
        <f>INDEX(Monthly!$B$2:$K$187,MATCH(D822,Monthly!$B$2:$B$187,0),9)</f>
        <v>1.4649171046816359E-2</v>
      </c>
      <c r="N822" s="42">
        <f>INDEX(Quaterly!$B$2:$E$63,MATCH(B822,Quaterly!$B$2:$B$63,0),4)</f>
        <v>2.0399999999999991</v>
      </c>
    </row>
    <row r="823" spans="1:14" x14ac:dyDescent="0.3">
      <c r="A823" s="23">
        <v>822</v>
      </c>
      <c r="B823" s="23" t="str">
        <f t="shared" si="36"/>
        <v>Q1-2013</v>
      </c>
      <c r="C823" s="24" t="str">
        <f t="shared" si="37"/>
        <v>Q1</v>
      </c>
      <c r="D823" s="23" t="str">
        <f t="shared" si="38"/>
        <v>3-2013</v>
      </c>
      <c r="E823" s="25">
        <v>41337</v>
      </c>
      <c r="F823" s="31">
        <f>INDEX(GoldPrice!$B$2:$F$4016,MATCH(E823,GoldPrice!$B$2:$B$4016,0),5)</f>
        <v>219299.56529957056</v>
      </c>
      <c r="G823" s="36">
        <f>INDEX(Daily!$B$2:$H$4016,MATCH(E823,Daily!$B$2:$B$4016,0),3)</f>
        <v>-0.57999999999999829</v>
      </c>
      <c r="H823" s="36">
        <f>INDEX(Daily!$B$2:$H$4016,MATCH(E823,Daily!$B$2:$B$4016,0),5)</f>
        <v>40</v>
      </c>
      <c r="I823" s="36">
        <f>INDEX(Daily!$B$2:$H$4016,MATCH(E823,Daily!$B$2:$B$4016,0),7)</f>
        <v>-8.4099999999999682</v>
      </c>
      <c r="J823" s="39">
        <f>INDEX(Monthly!$B$2:$K$187,MATCH(D823,Monthly!$B$2:$B$187,0),3)</f>
        <v>-2.9000000000000137E-3</v>
      </c>
      <c r="K823" s="39">
        <f>INDEX(Monthly!$B$2:$K$187,MATCH(D823,Monthly!$B$2:$B$187,0),5)</f>
        <v>-101.42199999999997</v>
      </c>
      <c r="L823" s="39">
        <f>INDEX(Monthly!$B$2:$K$187,MATCH(D823,Monthly!$B$2:$B$187,0),7)</f>
        <v>-7.9999999999999932E-3</v>
      </c>
      <c r="M823" s="39">
        <f>INDEX(Monthly!$B$2:$K$187,MATCH(D823,Monthly!$B$2:$B$187,0),9)</f>
        <v>1.4649171046816359E-2</v>
      </c>
      <c r="N823" s="42">
        <f>INDEX(Quaterly!$B$2:$E$63,MATCH(B823,Quaterly!$B$2:$B$63,0),4)</f>
        <v>2.0399999999999991</v>
      </c>
    </row>
    <row r="824" spans="1:14" x14ac:dyDescent="0.3">
      <c r="A824" s="23">
        <v>823</v>
      </c>
      <c r="B824" s="23" t="str">
        <f t="shared" si="36"/>
        <v>Q1-2013</v>
      </c>
      <c r="C824" s="24" t="str">
        <f t="shared" si="37"/>
        <v>Q1</v>
      </c>
      <c r="D824" s="23" t="str">
        <f t="shared" si="38"/>
        <v>3-2013</v>
      </c>
      <c r="E824" s="25">
        <v>41338</v>
      </c>
      <c r="F824" s="31">
        <f>INDEX(GoldPrice!$B$2:$F$4016,MATCH(E824,GoldPrice!$B$2:$B$4016,0),5)</f>
        <v>108519.37251937017</v>
      </c>
      <c r="G824" s="36">
        <f>INDEX(Daily!$B$2:$H$4016,MATCH(E824,Daily!$B$2:$B$4016,0),3)</f>
        <v>0.75</v>
      </c>
      <c r="H824" s="36">
        <f>INDEX(Daily!$B$2:$H$4016,MATCH(E824,Daily!$B$2:$B$4016,0),5)</f>
        <v>10</v>
      </c>
      <c r="I824" s="36">
        <f>INDEX(Daily!$B$2:$H$4016,MATCH(E824,Daily!$B$2:$B$4016,0),7)</f>
        <v>-6.6200000000000045</v>
      </c>
      <c r="J824" s="39">
        <f>INDEX(Monthly!$B$2:$K$187,MATCH(D824,Monthly!$B$2:$B$187,0),3)</f>
        <v>-2.9000000000000137E-3</v>
      </c>
      <c r="K824" s="39">
        <f>INDEX(Monthly!$B$2:$K$187,MATCH(D824,Monthly!$B$2:$B$187,0),5)</f>
        <v>-101.42199999999997</v>
      </c>
      <c r="L824" s="39">
        <f>INDEX(Monthly!$B$2:$K$187,MATCH(D824,Monthly!$B$2:$B$187,0),7)</f>
        <v>-7.9999999999999932E-3</v>
      </c>
      <c r="M824" s="39">
        <f>INDEX(Monthly!$B$2:$K$187,MATCH(D824,Monthly!$B$2:$B$187,0),9)</f>
        <v>1.4649171046816359E-2</v>
      </c>
      <c r="N824" s="42">
        <f>INDEX(Quaterly!$B$2:$E$63,MATCH(B824,Quaterly!$B$2:$B$63,0),4)</f>
        <v>2.0399999999999991</v>
      </c>
    </row>
    <row r="825" spans="1:14" x14ac:dyDescent="0.3">
      <c r="A825" s="23">
        <v>824</v>
      </c>
      <c r="B825" s="23" t="str">
        <f t="shared" si="36"/>
        <v>Q1-2013</v>
      </c>
      <c r="C825" s="24" t="str">
        <f t="shared" si="37"/>
        <v>Q1</v>
      </c>
      <c r="D825" s="23" t="str">
        <f t="shared" si="38"/>
        <v>3-2013</v>
      </c>
      <c r="E825" s="25">
        <v>41339</v>
      </c>
      <c r="F825" s="31">
        <f>INDEX(GoldPrice!$B$2:$F$4016,MATCH(E825,GoldPrice!$B$2:$B$4016,0),5)</f>
        <v>185711.96371196583</v>
      </c>
      <c r="G825" s="36">
        <f>INDEX(Daily!$B$2:$H$4016,MATCH(E825,Daily!$B$2:$B$4016,0),3)</f>
        <v>-0.40999999999999659</v>
      </c>
      <c r="H825" s="36">
        <f>INDEX(Daily!$B$2:$H$4016,MATCH(E825,Daily!$B$2:$B$4016,0),5)</f>
        <v>-30</v>
      </c>
      <c r="I825" s="36">
        <f>INDEX(Daily!$B$2:$H$4016,MATCH(E825,Daily!$B$2:$B$4016,0),7)</f>
        <v>8.9699999999999704</v>
      </c>
      <c r="J825" s="39">
        <f>INDEX(Monthly!$B$2:$K$187,MATCH(D825,Monthly!$B$2:$B$187,0),3)</f>
        <v>-2.9000000000000137E-3</v>
      </c>
      <c r="K825" s="39">
        <f>INDEX(Monthly!$B$2:$K$187,MATCH(D825,Monthly!$B$2:$B$187,0),5)</f>
        <v>-101.42199999999997</v>
      </c>
      <c r="L825" s="39">
        <f>INDEX(Monthly!$B$2:$K$187,MATCH(D825,Monthly!$B$2:$B$187,0),7)</f>
        <v>-7.9999999999999932E-3</v>
      </c>
      <c r="M825" s="39">
        <f>INDEX(Monthly!$B$2:$K$187,MATCH(D825,Monthly!$B$2:$B$187,0),9)</f>
        <v>1.4649171046816359E-2</v>
      </c>
      <c r="N825" s="42">
        <f>INDEX(Quaterly!$B$2:$E$63,MATCH(B825,Quaterly!$B$2:$B$63,0),4)</f>
        <v>2.0399999999999991</v>
      </c>
    </row>
    <row r="826" spans="1:14" x14ac:dyDescent="0.3">
      <c r="A826" s="23">
        <v>825</v>
      </c>
      <c r="B826" s="23" t="str">
        <f t="shared" si="36"/>
        <v>Q1-2013</v>
      </c>
      <c r="C826" s="24" t="str">
        <f t="shared" si="37"/>
        <v>Q1</v>
      </c>
      <c r="D826" s="23" t="str">
        <f t="shared" si="38"/>
        <v>3-2013</v>
      </c>
      <c r="E826" s="25">
        <v>41340</v>
      </c>
      <c r="F826" s="31">
        <f>INDEX(GoldPrice!$B$2:$F$4016,MATCH(E826,GoldPrice!$B$2:$B$4016,0),5)</f>
        <v>10647.892647888511</v>
      </c>
      <c r="G826" s="36">
        <f>INDEX(Daily!$B$2:$H$4016,MATCH(E826,Daily!$B$2:$B$4016,0),3)</f>
        <v>1.0600000000000023</v>
      </c>
      <c r="H826" s="36">
        <f>INDEX(Daily!$B$2:$H$4016,MATCH(E826,Daily!$B$2:$B$4016,0),5)</f>
        <v>-20</v>
      </c>
      <c r="I826" s="36">
        <f>INDEX(Daily!$B$2:$H$4016,MATCH(E826,Daily!$B$2:$B$4016,0),7)</f>
        <v>-4.4599999999999795</v>
      </c>
      <c r="J826" s="39">
        <f>INDEX(Monthly!$B$2:$K$187,MATCH(D826,Monthly!$B$2:$B$187,0),3)</f>
        <v>-2.9000000000000137E-3</v>
      </c>
      <c r="K826" s="39">
        <f>INDEX(Monthly!$B$2:$K$187,MATCH(D826,Monthly!$B$2:$B$187,0),5)</f>
        <v>-101.42199999999997</v>
      </c>
      <c r="L826" s="39">
        <f>INDEX(Monthly!$B$2:$K$187,MATCH(D826,Monthly!$B$2:$B$187,0),7)</f>
        <v>-7.9999999999999932E-3</v>
      </c>
      <c r="M826" s="39">
        <f>INDEX(Monthly!$B$2:$K$187,MATCH(D826,Monthly!$B$2:$B$187,0),9)</f>
        <v>1.4649171046816359E-2</v>
      </c>
      <c r="N826" s="42">
        <f>INDEX(Quaterly!$B$2:$E$63,MATCH(B826,Quaterly!$B$2:$B$63,0),4)</f>
        <v>2.0399999999999991</v>
      </c>
    </row>
    <row r="827" spans="1:14" x14ac:dyDescent="0.3">
      <c r="A827" s="23">
        <v>826</v>
      </c>
      <c r="B827" s="23" t="str">
        <f t="shared" si="36"/>
        <v>Q1-2013</v>
      </c>
      <c r="C827" s="24" t="str">
        <f t="shared" si="37"/>
        <v>Q1</v>
      </c>
      <c r="D827" s="23" t="str">
        <f t="shared" si="38"/>
        <v>3-2013</v>
      </c>
      <c r="E827" s="25">
        <v>41341</v>
      </c>
      <c r="F827" s="31">
        <f>INDEX(GoldPrice!$B$2:$F$4016,MATCH(E827,GoldPrice!$B$2:$B$4016,0),5)</f>
        <v>-90359.856359854341</v>
      </c>
      <c r="G827" s="36">
        <f>INDEX(Daily!$B$2:$H$4016,MATCH(E827,Daily!$B$2:$B$4016,0),3)</f>
        <v>0.48000000000000398</v>
      </c>
      <c r="H827" s="36">
        <f>INDEX(Daily!$B$2:$H$4016,MATCH(E827,Daily!$B$2:$B$4016,0),5)</f>
        <v>10</v>
      </c>
      <c r="I827" s="36">
        <f>INDEX(Daily!$B$2:$H$4016,MATCH(E827,Daily!$B$2:$B$4016,0),7)</f>
        <v>4.0500000000000114</v>
      </c>
      <c r="J827" s="39">
        <f>INDEX(Monthly!$B$2:$K$187,MATCH(D827,Monthly!$B$2:$B$187,0),3)</f>
        <v>-2.9000000000000137E-3</v>
      </c>
      <c r="K827" s="39">
        <f>INDEX(Monthly!$B$2:$K$187,MATCH(D827,Monthly!$B$2:$B$187,0),5)</f>
        <v>-101.42199999999997</v>
      </c>
      <c r="L827" s="39">
        <f>INDEX(Monthly!$B$2:$K$187,MATCH(D827,Monthly!$B$2:$B$187,0),7)</f>
        <v>-7.9999999999999932E-3</v>
      </c>
      <c r="M827" s="39">
        <f>INDEX(Monthly!$B$2:$K$187,MATCH(D827,Monthly!$B$2:$B$187,0),9)</f>
        <v>1.4649171046816359E-2</v>
      </c>
      <c r="N827" s="42">
        <f>INDEX(Quaterly!$B$2:$E$63,MATCH(B827,Quaterly!$B$2:$B$63,0),4)</f>
        <v>2.0399999999999991</v>
      </c>
    </row>
    <row r="828" spans="1:14" x14ac:dyDescent="0.3">
      <c r="A828" s="23">
        <v>827</v>
      </c>
      <c r="B828" s="23" t="str">
        <f t="shared" si="36"/>
        <v>Q1-2013</v>
      </c>
      <c r="C828" s="24" t="str">
        <f t="shared" si="37"/>
        <v>Q1</v>
      </c>
      <c r="D828" s="23" t="str">
        <f t="shared" si="38"/>
        <v>3-2013</v>
      </c>
      <c r="E828" s="25">
        <v>41344</v>
      </c>
      <c r="F828" s="31">
        <f>INDEX(GoldPrice!$B$2:$F$4016,MATCH(E828,GoldPrice!$B$2:$B$4016,0),5)</f>
        <v>-118969.57096957043</v>
      </c>
      <c r="G828" s="36">
        <f>INDEX(Daily!$B$2:$H$4016,MATCH(E828,Daily!$B$2:$B$4016,0),3)</f>
        <v>5.9999999999988063E-2</v>
      </c>
      <c r="H828" s="36">
        <f>INDEX(Daily!$B$2:$H$4016,MATCH(E828,Daily!$B$2:$B$4016,0),5)</f>
        <v>0</v>
      </c>
      <c r="I828" s="36">
        <f>INDEX(Daily!$B$2:$H$4016,MATCH(E828,Daily!$B$2:$B$4016,0),7)</f>
        <v>5.8199999999999932</v>
      </c>
      <c r="J828" s="39">
        <f>INDEX(Monthly!$B$2:$K$187,MATCH(D828,Monthly!$B$2:$B$187,0),3)</f>
        <v>-2.9000000000000137E-3</v>
      </c>
      <c r="K828" s="39">
        <f>INDEX(Monthly!$B$2:$K$187,MATCH(D828,Monthly!$B$2:$B$187,0),5)</f>
        <v>-101.42199999999997</v>
      </c>
      <c r="L828" s="39">
        <f>INDEX(Monthly!$B$2:$K$187,MATCH(D828,Monthly!$B$2:$B$187,0),7)</f>
        <v>-7.9999999999999932E-3</v>
      </c>
      <c r="M828" s="39">
        <f>INDEX(Monthly!$B$2:$K$187,MATCH(D828,Monthly!$B$2:$B$187,0),9)</f>
        <v>1.4649171046816359E-2</v>
      </c>
      <c r="N828" s="42">
        <f>INDEX(Quaterly!$B$2:$E$63,MATCH(B828,Quaterly!$B$2:$B$63,0),4)</f>
        <v>2.0399999999999991</v>
      </c>
    </row>
    <row r="829" spans="1:14" x14ac:dyDescent="0.3">
      <c r="A829" s="23">
        <v>828</v>
      </c>
      <c r="B829" s="23" t="str">
        <f t="shared" si="36"/>
        <v>Q1-2013</v>
      </c>
      <c r="C829" s="24" t="str">
        <f t="shared" si="37"/>
        <v>Q1</v>
      </c>
      <c r="D829" s="23" t="str">
        <f t="shared" si="38"/>
        <v>3-2013</v>
      </c>
      <c r="E829" s="25">
        <v>41345</v>
      </c>
      <c r="F829" s="31">
        <f>INDEX(GoldPrice!$B$2:$F$4016,MATCH(E829,GoldPrice!$B$2:$B$4016,0),5)</f>
        <v>-208601.02060102299</v>
      </c>
      <c r="G829" s="36">
        <f>INDEX(Daily!$B$2:$H$4016,MATCH(E829,Daily!$B$2:$B$4016,0),3)</f>
        <v>0.37000000000000455</v>
      </c>
      <c r="H829" s="36">
        <f>INDEX(Daily!$B$2:$H$4016,MATCH(E829,Daily!$B$2:$B$4016,0),5)</f>
        <v>10</v>
      </c>
      <c r="I829" s="36">
        <f>INDEX(Daily!$B$2:$H$4016,MATCH(E829,Daily!$B$2:$B$4016,0),7)</f>
        <v>-1.160000000000025</v>
      </c>
      <c r="J829" s="39">
        <f>INDEX(Monthly!$B$2:$K$187,MATCH(D829,Monthly!$B$2:$B$187,0),3)</f>
        <v>-2.9000000000000137E-3</v>
      </c>
      <c r="K829" s="39">
        <f>INDEX(Monthly!$B$2:$K$187,MATCH(D829,Monthly!$B$2:$B$187,0),5)</f>
        <v>-101.42199999999997</v>
      </c>
      <c r="L829" s="39">
        <f>INDEX(Monthly!$B$2:$K$187,MATCH(D829,Monthly!$B$2:$B$187,0),7)</f>
        <v>-7.9999999999999932E-3</v>
      </c>
      <c r="M829" s="39">
        <f>INDEX(Monthly!$B$2:$K$187,MATCH(D829,Monthly!$B$2:$B$187,0),9)</f>
        <v>1.4649171046816359E-2</v>
      </c>
      <c r="N829" s="42">
        <f>INDEX(Quaterly!$B$2:$E$63,MATCH(B829,Quaterly!$B$2:$B$63,0),4)</f>
        <v>2.0399999999999991</v>
      </c>
    </row>
    <row r="830" spans="1:14" x14ac:dyDescent="0.3">
      <c r="A830" s="23">
        <v>829</v>
      </c>
      <c r="B830" s="23" t="str">
        <f t="shared" si="36"/>
        <v>Q1-2013</v>
      </c>
      <c r="C830" s="24" t="str">
        <f t="shared" si="37"/>
        <v>Q1</v>
      </c>
      <c r="D830" s="23" t="str">
        <f t="shared" si="38"/>
        <v>3-2013</v>
      </c>
      <c r="E830" s="25">
        <v>41346</v>
      </c>
      <c r="F830" s="31">
        <f>INDEX(GoldPrice!$B$2:$F$4016,MATCH(E830,GoldPrice!$B$2:$B$4016,0),5)</f>
        <v>230609.71460971609</v>
      </c>
      <c r="G830" s="36">
        <f>INDEX(Daily!$B$2:$H$4016,MATCH(E830,Daily!$B$2:$B$4016,0),3)</f>
        <v>3.0000000000001137E-2</v>
      </c>
      <c r="H830" s="36">
        <f>INDEX(Daily!$B$2:$H$4016,MATCH(E830,Daily!$B$2:$B$4016,0),5)</f>
        <v>0</v>
      </c>
      <c r="I830" s="36">
        <f>INDEX(Daily!$B$2:$H$4016,MATCH(E830,Daily!$B$2:$B$4016,0),7)</f>
        <v>-2.1599999999999682</v>
      </c>
      <c r="J830" s="39">
        <f>INDEX(Monthly!$B$2:$K$187,MATCH(D830,Monthly!$B$2:$B$187,0),3)</f>
        <v>-2.9000000000000137E-3</v>
      </c>
      <c r="K830" s="39">
        <f>INDEX(Monthly!$B$2:$K$187,MATCH(D830,Monthly!$B$2:$B$187,0),5)</f>
        <v>-101.42199999999997</v>
      </c>
      <c r="L830" s="39">
        <f>INDEX(Monthly!$B$2:$K$187,MATCH(D830,Monthly!$B$2:$B$187,0),7)</f>
        <v>-7.9999999999999932E-3</v>
      </c>
      <c r="M830" s="39">
        <f>INDEX(Monthly!$B$2:$K$187,MATCH(D830,Monthly!$B$2:$B$187,0),9)</f>
        <v>1.4649171046816359E-2</v>
      </c>
      <c r="N830" s="42">
        <f>INDEX(Quaterly!$B$2:$E$63,MATCH(B830,Quaterly!$B$2:$B$63,0),4)</f>
        <v>2.0399999999999991</v>
      </c>
    </row>
    <row r="831" spans="1:14" x14ac:dyDescent="0.3">
      <c r="A831" s="23">
        <v>830</v>
      </c>
      <c r="B831" s="23" t="str">
        <f t="shared" si="36"/>
        <v>Q1-2013</v>
      </c>
      <c r="C831" s="24" t="str">
        <f t="shared" si="37"/>
        <v>Q1</v>
      </c>
      <c r="D831" s="23" t="str">
        <f t="shared" si="38"/>
        <v>3-2013</v>
      </c>
      <c r="E831" s="25">
        <v>41347</v>
      </c>
      <c r="F831" s="31">
        <f>INDEX(GoldPrice!$B$2:$F$4016,MATCH(E831,GoldPrice!$B$2:$B$4016,0),5)</f>
        <v>-64350.784350782633</v>
      </c>
      <c r="G831" s="36">
        <f>INDEX(Daily!$B$2:$H$4016,MATCH(E831,Daily!$B$2:$B$4016,0),3)</f>
        <v>0.56000000000000227</v>
      </c>
      <c r="H831" s="36">
        <f>INDEX(Daily!$B$2:$H$4016,MATCH(E831,Daily!$B$2:$B$4016,0),5)</f>
        <v>-10</v>
      </c>
      <c r="I831" s="36">
        <f>INDEX(Daily!$B$2:$H$4016,MATCH(E831,Daily!$B$2:$B$4016,0),7)</f>
        <v>1.4200000000000159</v>
      </c>
      <c r="J831" s="39">
        <f>INDEX(Monthly!$B$2:$K$187,MATCH(D831,Monthly!$B$2:$B$187,0),3)</f>
        <v>-2.9000000000000137E-3</v>
      </c>
      <c r="K831" s="39">
        <f>INDEX(Monthly!$B$2:$K$187,MATCH(D831,Monthly!$B$2:$B$187,0),5)</f>
        <v>-101.42199999999997</v>
      </c>
      <c r="L831" s="39">
        <f>INDEX(Monthly!$B$2:$K$187,MATCH(D831,Monthly!$B$2:$B$187,0),7)</f>
        <v>-7.9999999999999932E-3</v>
      </c>
      <c r="M831" s="39">
        <f>INDEX(Monthly!$B$2:$K$187,MATCH(D831,Monthly!$B$2:$B$187,0),9)</f>
        <v>1.4649171046816359E-2</v>
      </c>
      <c r="N831" s="42">
        <f>INDEX(Quaterly!$B$2:$E$63,MATCH(B831,Quaterly!$B$2:$B$63,0),4)</f>
        <v>2.0399999999999991</v>
      </c>
    </row>
    <row r="832" spans="1:14" x14ac:dyDescent="0.3">
      <c r="A832" s="23">
        <v>831</v>
      </c>
      <c r="B832" s="23" t="str">
        <f t="shared" si="36"/>
        <v>Q1-2013</v>
      </c>
      <c r="C832" s="24" t="str">
        <f t="shared" si="37"/>
        <v>Q1</v>
      </c>
      <c r="D832" s="23" t="str">
        <f t="shared" si="38"/>
        <v>3-2013</v>
      </c>
      <c r="E832" s="25">
        <v>41348</v>
      </c>
      <c r="F832" s="31">
        <f>INDEX(GoldPrice!$B$2:$F$4016,MATCH(E832,GoldPrice!$B$2:$B$4016,0),5)</f>
        <v>-34113.778113782406</v>
      </c>
      <c r="G832" s="36">
        <f>INDEX(Daily!$B$2:$H$4016,MATCH(E832,Daily!$B$2:$B$4016,0),3)</f>
        <v>0.45999999999999375</v>
      </c>
      <c r="H832" s="36">
        <f>INDEX(Daily!$B$2:$H$4016,MATCH(E832,Daily!$B$2:$B$4016,0),5)</f>
        <v>20</v>
      </c>
      <c r="I832" s="36">
        <f>INDEX(Daily!$B$2:$H$4016,MATCH(E832,Daily!$B$2:$B$4016,0),7)</f>
        <v>6.75</v>
      </c>
      <c r="J832" s="39">
        <f>INDEX(Monthly!$B$2:$K$187,MATCH(D832,Monthly!$B$2:$B$187,0),3)</f>
        <v>-2.9000000000000137E-3</v>
      </c>
      <c r="K832" s="39">
        <f>INDEX(Monthly!$B$2:$K$187,MATCH(D832,Monthly!$B$2:$B$187,0),5)</f>
        <v>-101.42199999999997</v>
      </c>
      <c r="L832" s="39">
        <f>INDEX(Monthly!$B$2:$K$187,MATCH(D832,Monthly!$B$2:$B$187,0),7)</f>
        <v>-7.9999999999999932E-3</v>
      </c>
      <c r="M832" s="39">
        <f>INDEX(Monthly!$B$2:$K$187,MATCH(D832,Monthly!$B$2:$B$187,0),9)</f>
        <v>1.4649171046816359E-2</v>
      </c>
      <c r="N832" s="42">
        <f>INDEX(Quaterly!$B$2:$E$63,MATCH(B832,Quaterly!$B$2:$B$63,0),4)</f>
        <v>2.0399999999999991</v>
      </c>
    </row>
    <row r="833" spans="1:14" x14ac:dyDescent="0.3">
      <c r="A833" s="23">
        <v>832</v>
      </c>
      <c r="B833" s="23" t="str">
        <f t="shared" si="36"/>
        <v>Q1-2013</v>
      </c>
      <c r="C833" s="24" t="str">
        <f t="shared" si="37"/>
        <v>Q1</v>
      </c>
      <c r="D833" s="23" t="str">
        <f t="shared" si="38"/>
        <v>3-2013</v>
      </c>
      <c r="E833" s="25">
        <v>41351</v>
      </c>
      <c r="F833" s="31">
        <f>INDEX(GoldPrice!$B$2:$F$4016,MATCH(E833,GoldPrice!$B$2:$B$4016,0),5)</f>
        <v>-109328.67132867128</v>
      </c>
      <c r="G833" s="36">
        <f>INDEX(Daily!$B$2:$H$4016,MATCH(E833,Daily!$B$2:$B$4016,0),3)</f>
        <v>0.21999999999999886</v>
      </c>
      <c r="H833" s="36">
        <f>INDEX(Daily!$B$2:$H$4016,MATCH(E833,Daily!$B$2:$B$4016,0),5)</f>
        <v>-10</v>
      </c>
      <c r="I833" s="36">
        <f>INDEX(Daily!$B$2:$H$4016,MATCH(E833,Daily!$B$2:$B$4016,0),7)</f>
        <v>-2.2200000000000273</v>
      </c>
      <c r="J833" s="39">
        <f>INDEX(Monthly!$B$2:$K$187,MATCH(D833,Monthly!$B$2:$B$187,0),3)</f>
        <v>-2.9000000000000137E-3</v>
      </c>
      <c r="K833" s="39">
        <f>INDEX(Monthly!$B$2:$K$187,MATCH(D833,Monthly!$B$2:$B$187,0),5)</f>
        <v>-101.42199999999997</v>
      </c>
      <c r="L833" s="39">
        <f>INDEX(Monthly!$B$2:$K$187,MATCH(D833,Monthly!$B$2:$B$187,0),7)</f>
        <v>-7.9999999999999932E-3</v>
      </c>
      <c r="M833" s="39">
        <f>INDEX(Monthly!$B$2:$K$187,MATCH(D833,Monthly!$B$2:$B$187,0),9)</f>
        <v>1.4649171046816359E-2</v>
      </c>
      <c r="N833" s="42">
        <f>INDEX(Quaterly!$B$2:$E$63,MATCH(B833,Quaterly!$B$2:$B$63,0),4)</f>
        <v>2.0399999999999991</v>
      </c>
    </row>
    <row r="834" spans="1:14" x14ac:dyDescent="0.3">
      <c r="A834" s="23">
        <v>833</v>
      </c>
      <c r="B834" s="23" t="str">
        <f t="shared" si="36"/>
        <v>Q1-2013</v>
      </c>
      <c r="C834" s="24" t="str">
        <f t="shared" si="37"/>
        <v>Q1</v>
      </c>
      <c r="D834" s="23" t="str">
        <f t="shared" si="38"/>
        <v>3-2013</v>
      </c>
      <c r="E834" s="25">
        <v>41352</v>
      </c>
      <c r="F834" s="31">
        <f>INDEX(GoldPrice!$B$2:$F$4016,MATCH(E834,GoldPrice!$B$2:$B$4016,0),5)</f>
        <v>-188853.9784539789</v>
      </c>
      <c r="G834" s="36">
        <f>INDEX(Daily!$B$2:$H$4016,MATCH(E834,Daily!$B$2:$B$4016,0),3)</f>
        <v>-1.269999999999996</v>
      </c>
      <c r="H834" s="36">
        <f>INDEX(Daily!$B$2:$H$4016,MATCH(E834,Daily!$B$2:$B$4016,0),5)</f>
        <v>27</v>
      </c>
      <c r="I834" s="36">
        <f>INDEX(Daily!$B$2:$H$4016,MATCH(E834,Daily!$B$2:$B$4016,0),7)</f>
        <v>1.3500000000000227</v>
      </c>
      <c r="J834" s="39">
        <f>INDEX(Monthly!$B$2:$K$187,MATCH(D834,Monthly!$B$2:$B$187,0),3)</f>
        <v>-2.9000000000000137E-3</v>
      </c>
      <c r="K834" s="39">
        <f>INDEX(Monthly!$B$2:$K$187,MATCH(D834,Monthly!$B$2:$B$187,0),5)</f>
        <v>-101.42199999999997</v>
      </c>
      <c r="L834" s="39">
        <f>INDEX(Monthly!$B$2:$K$187,MATCH(D834,Monthly!$B$2:$B$187,0),7)</f>
        <v>-7.9999999999999932E-3</v>
      </c>
      <c r="M834" s="39">
        <f>INDEX(Monthly!$B$2:$K$187,MATCH(D834,Monthly!$B$2:$B$187,0),9)</f>
        <v>1.4649171046816359E-2</v>
      </c>
      <c r="N834" s="42">
        <f>INDEX(Quaterly!$B$2:$E$63,MATCH(B834,Quaterly!$B$2:$B$63,0),4)</f>
        <v>2.0399999999999991</v>
      </c>
    </row>
    <row r="835" spans="1:14" x14ac:dyDescent="0.3">
      <c r="A835" s="23">
        <v>834</v>
      </c>
      <c r="B835" s="23" t="str">
        <f t="shared" ref="B835:B898" si="39">C835&amp;"-"&amp;YEAR(E835)</f>
        <v>Q1-2013</v>
      </c>
      <c r="C835" s="24" t="str">
        <f t="shared" ref="C835:C898" si="40">IF(MONTH(E835)&lt;=3,"Q1",IF(MONTH(E835)&lt;=6,"Q2",IF(MONTH(E835)&lt;=9,"Q3","Q4")))</f>
        <v>Q1</v>
      </c>
      <c r="D835" s="23" t="str">
        <f t="shared" ref="D835:D898" si="41">MONTH(E835)&amp;"-"&amp;YEAR(E835)</f>
        <v>3-2013</v>
      </c>
      <c r="E835" s="25">
        <v>41353</v>
      </c>
      <c r="F835" s="31">
        <f>INDEX(GoldPrice!$B$2:$F$4016,MATCH(E835,GoldPrice!$B$2:$B$4016,0),5)</f>
        <v>56912.568512570113</v>
      </c>
      <c r="G835" s="36">
        <f>INDEX(Daily!$B$2:$H$4016,MATCH(E835,Daily!$B$2:$B$4016,0),3)</f>
        <v>0.76999999999999602</v>
      </c>
      <c r="H835" s="36">
        <f>INDEX(Daily!$B$2:$H$4016,MATCH(E835,Daily!$B$2:$B$4016,0),5)</f>
        <v>-22</v>
      </c>
      <c r="I835" s="36">
        <f>INDEX(Daily!$B$2:$H$4016,MATCH(E835,Daily!$B$2:$B$4016,0),7)</f>
        <v>6.5600000000000023</v>
      </c>
      <c r="J835" s="39">
        <f>INDEX(Monthly!$B$2:$K$187,MATCH(D835,Monthly!$B$2:$B$187,0),3)</f>
        <v>-2.9000000000000137E-3</v>
      </c>
      <c r="K835" s="39">
        <f>INDEX(Monthly!$B$2:$K$187,MATCH(D835,Monthly!$B$2:$B$187,0),5)</f>
        <v>-101.42199999999997</v>
      </c>
      <c r="L835" s="39">
        <f>INDEX(Monthly!$B$2:$K$187,MATCH(D835,Monthly!$B$2:$B$187,0),7)</f>
        <v>-7.9999999999999932E-3</v>
      </c>
      <c r="M835" s="39">
        <f>INDEX(Monthly!$B$2:$K$187,MATCH(D835,Monthly!$B$2:$B$187,0),9)</f>
        <v>1.4649171046816359E-2</v>
      </c>
      <c r="N835" s="42">
        <f>INDEX(Quaterly!$B$2:$E$63,MATCH(B835,Quaterly!$B$2:$B$63,0),4)</f>
        <v>2.0399999999999991</v>
      </c>
    </row>
    <row r="836" spans="1:14" x14ac:dyDescent="0.3">
      <c r="A836" s="23">
        <v>835</v>
      </c>
      <c r="B836" s="23" t="str">
        <f t="shared" si="39"/>
        <v>Q1-2013</v>
      </c>
      <c r="C836" s="24" t="str">
        <f t="shared" si="40"/>
        <v>Q1</v>
      </c>
      <c r="D836" s="23" t="str">
        <f t="shared" si="41"/>
        <v>3-2013</v>
      </c>
      <c r="E836" s="25">
        <v>41354</v>
      </c>
      <c r="F836" s="31">
        <f>INDEX(GoldPrice!$B$2:$F$4016,MATCH(E836,GoldPrice!$B$2:$B$4016,0),5)</f>
        <v>-202101.7577017583</v>
      </c>
      <c r="G836" s="36">
        <f>INDEX(Daily!$B$2:$H$4016,MATCH(E836,Daily!$B$2:$B$4016,0),3)</f>
        <v>-0.75</v>
      </c>
      <c r="H836" s="36">
        <f>INDEX(Daily!$B$2:$H$4016,MATCH(E836,Daily!$B$2:$B$4016,0),5)</f>
        <v>2</v>
      </c>
      <c r="I836" s="36">
        <f>INDEX(Daily!$B$2:$H$4016,MATCH(E836,Daily!$B$2:$B$4016,0),7)</f>
        <v>4.75</v>
      </c>
      <c r="J836" s="39">
        <f>INDEX(Monthly!$B$2:$K$187,MATCH(D836,Monthly!$B$2:$B$187,0),3)</f>
        <v>-2.9000000000000137E-3</v>
      </c>
      <c r="K836" s="39">
        <f>INDEX(Monthly!$B$2:$K$187,MATCH(D836,Monthly!$B$2:$B$187,0),5)</f>
        <v>-101.42199999999997</v>
      </c>
      <c r="L836" s="39">
        <f>INDEX(Monthly!$B$2:$K$187,MATCH(D836,Monthly!$B$2:$B$187,0),7)</f>
        <v>-7.9999999999999932E-3</v>
      </c>
      <c r="M836" s="39">
        <f>INDEX(Monthly!$B$2:$K$187,MATCH(D836,Monthly!$B$2:$B$187,0),9)</f>
        <v>1.4649171046816359E-2</v>
      </c>
      <c r="N836" s="42">
        <f>INDEX(Quaterly!$B$2:$E$63,MATCH(B836,Quaterly!$B$2:$B$63,0),4)</f>
        <v>2.0399999999999991</v>
      </c>
    </row>
    <row r="837" spans="1:14" x14ac:dyDescent="0.3">
      <c r="A837" s="23">
        <v>836</v>
      </c>
      <c r="B837" s="23" t="str">
        <f t="shared" si="39"/>
        <v>Q1-2013</v>
      </c>
      <c r="C837" s="24" t="str">
        <f t="shared" si="40"/>
        <v>Q1</v>
      </c>
      <c r="D837" s="23" t="str">
        <f t="shared" si="41"/>
        <v>3-2013</v>
      </c>
      <c r="E837" s="25">
        <v>41355</v>
      </c>
      <c r="F837" s="31">
        <f>INDEX(GoldPrice!$B$2:$F$4016,MATCH(E837,GoldPrice!$B$2:$B$4016,0),5)</f>
        <v>118738.3103383109</v>
      </c>
      <c r="G837" s="36">
        <f>INDEX(Daily!$B$2:$H$4016,MATCH(E837,Daily!$B$2:$B$4016,0),3)</f>
        <v>0.95000000000000284</v>
      </c>
      <c r="H837" s="36">
        <f>INDEX(Daily!$B$2:$H$4016,MATCH(E837,Daily!$B$2:$B$4016,0),5)</f>
        <v>-7</v>
      </c>
      <c r="I837" s="36">
        <f>INDEX(Daily!$B$2:$H$4016,MATCH(E837,Daily!$B$2:$B$4016,0),7)</f>
        <v>-1.8000000000000114</v>
      </c>
      <c r="J837" s="39">
        <f>INDEX(Monthly!$B$2:$K$187,MATCH(D837,Monthly!$B$2:$B$187,0),3)</f>
        <v>-2.9000000000000137E-3</v>
      </c>
      <c r="K837" s="39">
        <f>INDEX(Monthly!$B$2:$K$187,MATCH(D837,Monthly!$B$2:$B$187,0),5)</f>
        <v>-101.42199999999997</v>
      </c>
      <c r="L837" s="39">
        <f>INDEX(Monthly!$B$2:$K$187,MATCH(D837,Monthly!$B$2:$B$187,0),7)</f>
        <v>-7.9999999999999932E-3</v>
      </c>
      <c r="M837" s="39">
        <f>INDEX(Monthly!$B$2:$K$187,MATCH(D837,Monthly!$B$2:$B$187,0),9)</f>
        <v>1.4649171046816359E-2</v>
      </c>
      <c r="N837" s="42">
        <f>INDEX(Quaterly!$B$2:$E$63,MATCH(B837,Quaterly!$B$2:$B$63,0),4)</f>
        <v>2.0399999999999991</v>
      </c>
    </row>
    <row r="838" spans="1:14" x14ac:dyDescent="0.3">
      <c r="A838" s="23">
        <v>837</v>
      </c>
      <c r="B838" s="23" t="str">
        <f t="shared" si="39"/>
        <v>Q1-2013</v>
      </c>
      <c r="C838" s="24" t="str">
        <f t="shared" si="40"/>
        <v>Q1</v>
      </c>
      <c r="D838" s="23" t="str">
        <f t="shared" si="41"/>
        <v>3-2013</v>
      </c>
      <c r="E838" s="25">
        <v>41358</v>
      </c>
      <c r="F838" s="31">
        <f>INDEX(GoldPrice!$B$2:$F$4016,MATCH(E838,GoldPrice!$B$2:$B$4016,0),5)</f>
        <v>-84695.142695143819</v>
      </c>
      <c r="G838" s="36">
        <f>INDEX(Daily!$B$2:$H$4016,MATCH(E838,Daily!$B$2:$B$4016,0),3)</f>
        <v>1.1400000000000006</v>
      </c>
      <c r="H838" s="36">
        <f>INDEX(Daily!$B$2:$H$4016,MATCH(E838,Daily!$B$2:$B$4016,0),5)</f>
        <v>0</v>
      </c>
      <c r="I838" s="36">
        <f>INDEX(Daily!$B$2:$H$4016,MATCH(E838,Daily!$B$2:$B$4016,0),7)</f>
        <v>3.5799999999999841</v>
      </c>
      <c r="J838" s="39">
        <f>INDEX(Monthly!$B$2:$K$187,MATCH(D838,Monthly!$B$2:$B$187,0),3)</f>
        <v>-2.9000000000000137E-3</v>
      </c>
      <c r="K838" s="39">
        <f>INDEX(Monthly!$B$2:$K$187,MATCH(D838,Monthly!$B$2:$B$187,0),5)</f>
        <v>-101.42199999999997</v>
      </c>
      <c r="L838" s="39">
        <f>INDEX(Monthly!$B$2:$K$187,MATCH(D838,Monthly!$B$2:$B$187,0),7)</f>
        <v>-7.9999999999999932E-3</v>
      </c>
      <c r="M838" s="39">
        <f>INDEX(Monthly!$B$2:$K$187,MATCH(D838,Monthly!$B$2:$B$187,0),9)</f>
        <v>1.4649171046816359E-2</v>
      </c>
      <c r="N838" s="42">
        <f>INDEX(Quaterly!$B$2:$E$63,MATCH(B838,Quaterly!$B$2:$B$63,0),4)</f>
        <v>2.0399999999999991</v>
      </c>
    </row>
    <row r="839" spans="1:14" x14ac:dyDescent="0.3">
      <c r="A839" s="23">
        <v>838</v>
      </c>
      <c r="B839" s="23" t="str">
        <f t="shared" si="39"/>
        <v>Q1-2013</v>
      </c>
      <c r="C839" s="24" t="str">
        <f t="shared" si="40"/>
        <v>Q1</v>
      </c>
      <c r="D839" s="23" t="str">
        <f t="shared" si="41"/>
        <v>3-2013</v>
      </c>
      <c r="E839" s="25">
        <v>41359</v>
      </c>
      <c r="F839" s="31">
        <f>INDEX(GoldPrice!$B$2:$F$4016,MATCH(E839,GoldPrice!$B$2:$B$4016,0),5)</f>
        <v>19176.715176716447</v>
      </c>
      <c r="G839" s="36">
        <f>INDEX(Daily!$B$2:$H$4016,MATCH(E839,Daily!$B$2:$B$4016,0),3)</f>
        <v>1.4399999999999977</v>
      </c>
      <c r="H839" s="36">
        <f>INDEX(Daily!$B$2:$H$4016,MATCH(E839,Daily!$B$2:$B$4016,0),5)</f>
        <v>0</v>
      </c>
      <c r="I839" s="36">
        <f>INDEX(Daily!$B$2:$H$4016,MATCH(E839,Daily!$B$2:$B$4016,0),7)</f>
        <v>-4.1100000000000136</v>
      </c>
      <c r="J839" s="39">
        <f>INDEX(Monthly!$B$2:$K$187,MATCH(D839,Monthly!$B$2:$B$187,0),3)</f>
        <v>-2.9000000000000137E-3</v>
      </c>
      <c r="K839" s="39">
        <f>INDEX(Monthly!$B$2:$K$187,MATCH(D839,Monthly!$B$2:$B$187,0),5)</f>
        <v>-101.42199999999997</v>
      </c>
      <c r="L839" s="39">
        <f>INDEX(Monthly!$B$2:$K$187,MATCH(D839,Monthly!$B$2:$B$187,0),7)</f>
        <v>-7.9999999999999932E-3</v>
      </c>
      <c r="M839" s="39">
        <f>INDEX(Monthly!$B$2:$K$187,MATCH(D839,Monthly!$B$2:$B$187,0),9)</f>
        <v>1.4649171046816359E-2</v>
      </c>
      <c r="N839" s="42">
        <f>INDEX(Quaterly!$B$2:$E$63,MATCH(B839,Quaterly!$B$2:$B$63,0),4)</f>
        <v>2.0399999999999991</v>
      </c>
    </row>
    <row r="840" spans="1:14" x14ac:dyDescent="0.3">
      <c r="A840" s="23">
        <v>839</v>
      </c>
      <c r="B840" s="23" t="str">
        <f t="shared" si="39"/>
        <v>Q1-2013</v>
      </c>
      <c r="C840" s="24" t="str">
        <f t="shared" si="40"/>
        <v>Q1</v>
      </c>
      <c r="D840" s="23" t="str">
        <f t="shared" si="41"/>
        <v>3-2013</v>
      </c>
      <c r="E840" s="25">
        <v>41360</v>
      </c>
      <c r="F840" s="31">
        <f>INDEX(GoldPrice!$B$2:$F$4016,MATCH(E840,GoldPrice!$B$2:$B$4016,0),5)</f>
        <v>-402338.68833868951</v>
      </c>
      <c r="G840" s="36">
        <f>INDEX(Daily!$B$2:$H$4016,MATCH(E840,Daily!$B$2:$B$4016,0),3)</f>
        <v>0.54000000000000625</v>
      </c>
      <c r="H840" s="36">
        <f>INDEX(Daily!$B$2:$H$4016,MATCH(E840,Daily!$B$2:$B$4016,0),5)</f>
        <v>-10</v>
      </c>
      <c r="I840" s="36">
        <f>INDEX(Daily!$B$2:$H$4016,MATCH(E840,Daily!$B$2:$B$4016,0),7)</f>
        <v>1.8000000000000114</v>
      </c>
      <c r="J840" s="39">
        <f>INDEX(Monthly!$B$2:$K$187,MATCH(D840,Monthly!$B$2:$B$187,0),3)</f>
        <v>-2.9000000000000137E-3</v>
      </c>
      <c r="K840" s="39">
        <f>INDEX(Monthly!$B$2:$K$187,MATCH(D840,Monthly!$B$2:$B$187,0),5)</f>
        <v>-101.42199999999997</v>
      </c>
      <c r="L840" s="39">
        <f>INDEX(Monthly!$B$2:$K$187,MATCH(D840,Monthly!$B$2:$B$187,0),7)</f>
        <v>-7.9999999999999932E-3</v>
      </c>
      <c r="M840" s="39">
        <f>INDEX(Monthly!$B$2:$K$187,MATCH(D840,Monthly!$B$2:$B$187,0),9)</f>
        <v>1.4649171046816359E-2</v>
      </c>
      <c r="N840" s="42">
        <f>INDEX(Quaterly!$B$2:$E$63,MATCH(B840,Quaterly!$B$2:$B$63,0),4)</f>
        <v>2.0399999999999991</v>
      </c>
    </row>
    <row r="841" spans="1:14" x14ac:dyDescent="0.3">
      <c r="A841" s="23">
        <v>840</v>
      </c>
      <c r="B841" s="23" t="str">
        <f t="shared" si="39"/>
        <v>Q1-2013</v>
      </c>
      <c r="C841" s="24" t="str">
        <f t="shared" si="40"/>
        <v>Q1</v>
      </c>
      <c r="D841" s="23" t="str">
        <f t="shared" si="41"/>
        <v>3-2013</v>
      </c>
      <c r="E841" s="25">
        <v>41361</v>
      </c>
      <c r="F841" s="31">
        <f>INDEX(GoldPrice!$B$2:$F$4016,MATCH(E841,GoldPrice!$B$2:$B$4016,0),5)</f>
        <v>568154.22415422648</v>
      </c>
      <c r="G841" s="36">
        <f>INDEX(Daily!$B$2:$H$4016,MATCH(E841,Daily!$B$2:$B$4016,0),3)</f>
        <v>0.70999999999999375</v>
      </c>
      <c r="H841" s="36">
        <f>INDEX(Daily!$B$2:$H$4016,MATCH(E841,Daily!$B$2:$B$4016,0),5)</f>
        <v>10</v>
      </c>
      <c r="I841" s="36">
        <f>INDEX(Daily!$B$2:$H$4016,MATCH(E841,Daily!$B$2:$B$4016,0),7)</f>
        <v>-0.58999999999997499</v>
      </c>
      <c r="J841" s="39">
        <f>INDEX(Monthly!$B$2:$K$187,MATCH(D841,Monthly!$B$2:$B$187,0),3)</f>
        <v>-2.9000000000000137E-3</v>
      </c>
      <c r="K841" s="39">
        <f>INDEX(Monthly!$B$2:$K$187,MATCH(D841,Monthly!$B$2:$B$187,0),5)</f>
        <v>-101.42199999999997</v>
      </c>
      <c r="L841" s="39">
        <f>INDEX(Monthly!$B$2:$K$187,MATCH(D841,Monthly!$B$2:$B$187,0),7)</f>
        <v>-7.9999999999999932E-3</v>
      </c>
      <c r="M841" s="39">
        <f>INDEX(Monthly!$B$2:$K$187,MATCH(D841,Monthly!$B$2:$B$187,0),9)</f>
        <v>1.4649171046816359E-2</v>
      </c>
      <c r="N841" s="42">
        <f>INDEX(Quaterly!$B$2:$E$63,MATCH(B841,Quaterly!$B$2:$B$63,0),4)</f>
        <v>2.0399999999999991</v>
      </c>
    </row>
    <row r="842" spans="1:14" x14ac:dyDescent="0.3">
      <c r="A842" s="23">
        <v>841</v>
      </c>
      <c r="B842" s="23" t="str">
        <f t="shared" si="39"/>
        <v>Q1-2013</v>
      </c>
      <c r="C842" s="24" t="str">
        <f t="shared" si="40"/>
        <v>Q1</v>
      </c>
      <c r="D842" s="23" t="str">
        <f t="shared" si="41"/>
        <v>3-2013</v>
      </c>
      <c r="E842" s="25">
        <v>41362</v>
      </c>
      <c r="F842" s="31">
        <f>INDEX(GoldPrice!$B$2:$F$4016,MATCH(E842,GoldPrice!$B$2:$B$4016,0),5)</f>
        <v>-167889.74268973991</v>
      </c>
      <c r="G842" s="36">
        <f>INDEX(Daily!$B$2:$H$4016,MATCH(E842,Daily!$B$2:$B$4016,0),3)</f>
        <v>-2.4699999999999847</v>
      </c>
      <c r="H842" s="36">
        <f>INDEX(Daily!$B$2:$H$4016,MATCH(E842,Daily!$B$2:$B$4016,0),5)</f>
        <v>5</v>
      </c>
      <c r="I842" s="36">
        <f>INDEX(Daily!$B$2:$H$4016,MATCH(E842,Daily!$B$2:$B$4016,0),7)</f>
        <v>0.37000000000000455</v>
      </c>
      <c r="J842" s="39">
        <f>INDEX(Monthly!$B$2:$K$187,MATCH(D842,Monthly!$B$2:$B$187,0),3)</f>
        <v>-2.9000000000000137E-3</v>
      </c>
      <c r="K842" s="39">
        <f>INDEX(Monthly!$B$2:$K$187,MATCH(D842,Monthly!$B$2:$B$187,0),5)</f>
        <v>-101.42199999999997</v>
      </c>
      <c r="L842" s="39">
        <f>INDEX(Monthly!$B$2:$K$187,MATCH(D842,Monthly!$B$2:$B$187,0),7)</f>
        <v>-7.9999999999999932E-3</v>
      </c>
      <c r="M842" s="39">
        <f>INDEX(Monthly!$B$2:$K$187,MATCH(D842,Monthly!$B$2:$B$187,0),9)</f>
        <v>1.4649171046816359E-2</v>
      </c>
      <c r="N842" s="42">
        <f>INDEX(Quaterly!$B$2:$E$63,MATCH(B842,Quaterly!$B$2:$B$63,0),4)</f>
        <v>2.0399999999999991</v>
      </c>
    </row>
    <row r="843" spans="1:14" x14ac:dyDescent="0.3">
      <c r="A843" s="23">
        <v>842</v>
      </c>
      <c r="B843" s="23" t="str">
        <f t="shared" si="39"/>
        <v>Q2-2013</v>
      </c>
      <c r="C843" s="24" t="str">
        <f t="shared" si="40"/>
        <v>Q2</v>
      </c>
      <c r="D843" s="23" t="str">
        <f t="shared" si="41"/>
        <v>4-2013</v>
      </c>
      <c r="E843" s="25">
        <v>41365</v>
      </c>
      <c r="F843" s="31">
        <f>INDEX(GoldPrice!$B$2:$F$4016,MATCH(E843,GoldPrice!$B$2:$B$4016,0),5)</f>
        <v>75648.956448953599</v>
      </c>
      <c r="G843" s="36">
        <f>INDEX(Daily!$B$2:$H$4016,MATCH(E843,Daily!$B$2:$B$4016,0),3)</f>
        <v>2.3299999999999841</v>
      </c>
      <c r="H843" s="36">
        <f>INDEX(Daily!$B$2:$H$4016,MATCH(E843,Daily!$B$2:$B$4016,0),5)</f>
        <v>-5</v>
      </c>
      <c r="I843" s="36">
        <f>INDEX(Daily!$B$2:$H$4016,MATCH(E843,Daily!$B$2:$B$4016,0),7)</f>
        <v>14.769999999999982</v>
      </c>
      <c r="J843" s="39">
        <f>INDEX(Monthly!$B$2:$K$187,MATCH(D843,Monthly!$B$2:$B$187,0),3)</f>
        <v>3.0000000000007798E-4</v>
      </c>
      <c r="K843" s="39">
        <f>INDEX(Monthly!$B$2:$K$187,MATCH(D843,Monthly!$B$2:$B$187,0),5)</f>
        <v>35.048999999999978</v>
      </c>
      <c r="L843" s="39">
        <f>INDEX(Monthly!$B$2:$K$187,MATCH(D843,Monthly!$B$2:$B$187,0),7)</f>
        <v>-7.0000000000000062E-3</v>
      </c>
      <c r="M843" s="39">
        <f>INDEX(Monthly!$B$2:$K$187,MATCH(D843,Monthly!$B$2:$B$187,0),9)</f>
        <v>6.1834429231434297E-3</v>
      </c>
      <c r="N843" s="42">
        <f>INDEX(Quaterly!$B$2:$E$63,MATCH(B843,Quaterly!$B$2:$B$63,0),4)</f>
        <v>5.5700000000000021</v>
      </c>
    </row>
    <row r="844" spans="1:14" x14ac:dyDescent="0.3">
      <c r="A844" s="23">
        <v>843</v>
      </c>
      <c r="B844" s="23" t="str">
        <f t="shared" si="39"/>
        <v>Q2-2013</v>
      </c>
      <c r="C844" s="24" t="str">
        <f t="shared" si="40"/>
        <v>Q2</v>
      </c>
      <c r="D844" s="23" t="str">
        <f t="shared" si="41"/>
        <v>4-2013</v>
      </c>
      <c r="E844" s="25">
        <v>41366</v>
      </c>
      <c r="F844" s="31">
        <f>INDEX(GoldPrice!$B$2:$F$4016,MATCH(E844,GoldPrice!$B$2:$B$4016,0),5)</f>
        <v>455714.60971461236</v>
      </c>
      <c r="G844" s="36">
        <f>INDEX(Daily!$B$2:$H$4016,MATCH(E844,Daily!$B$2:$B$4016,0),3)</f>
        <v>0.13000000000000966</v>
      </c>
      <c r="H844" s="36">
        <f>INDEX(Daily!$B$2:$H$4016,MATCH(E844,Daily!$B$2:$B$4016,0),5)</f>
        <v>-10</v>
      </c>
      <c r="I844" s="36">
        <f>INDEX(Daily!$B$2:$H$4016,MATCH(E844,Daily!$B$2:$B$4016,0),7)</f>
        <v>3.6200000000000045</v>
      </c>
      <c r="J844" s="39">
        <f>INDEX(Monthly!$B$2:$K$187,MATCH(D844,Monthly!$B$2:$B$187,0),3)</f>
        <v>3.0000000000007798E-4</v>
      </c>
      <c r="K844" s="39">
        <f>INDEX(Monthly!$B$2:$K$187,MATCH(D844,Monthly!$B$2:$B$187,0),5)</f>
        <v>35.048999999999978</v>
      </c>
      <c r="L844" s="39">
        <f>INDEX(Monthly!$B$2:$K$187,MATCH(D844,Monthly!$B$2:$B$187,0),7)</f>
        <v>-7.0000000000000062E-3</v>
      </c>
      <c r="M844" s="39">
        <f>INDEX(Monthly!$B$2:$K$187,MATCH(D844,Monthly!$B$2:$B$187,0),9)</f>
        <v>6.1834429231434297E-3</v>
      </c>
      <c r="N844" s="42">
        <f>INDEX(Quaterly!$B$2:$E$63,MATCH(B844,Quaterly!$B$2:$B$63,0),4)</f>
        <v>5.5700000000000021</v>
      </c>
    </row>
    <row r="845" spans="1:14" x14ac:dyDescent="0.3">
      <c r="A845" s="23">
        <v>844</v>
      </c>
      <c r="B845" s="23" t="str">
        <f t="shared" si="39"/>
        <v>Q2-2013</v>
      </c>
      <c r="C845" s="24" t="str">
        <f t="shared" si="40"/>
        <v>Q2</v>
      </c>
      <c r="D845" s="23" t="str">
        <f t="shared" si="41"/>
        <v>4-2013</v>
      </c>
      <c r="E845" s="25">
        <v>41367</v>
      </c>
      <c r="F845" s="31">
        <f>INDEX(GoldPrice!$B$2:$F$4016,MATCH(E845,GoldPrice!$B$2:$B$4016,0),5)</f>
        <v>126648.27064826712</v>
      </c>
      <c r="G845" s="36">
        <f>INDEX(Daily!$B$2:$H$4016,MATCH(E845,Daily!$B$2:$B$4016,0),3)</f>
        <v>-2.210000000000008</v>
      </c>
      <c r="H845" s="36">
        <f>INDEX(Daily!$B$2:$H$4016,MATCH(E845,Daily!$B$2:$B$4016,0),5)</f>
        <v>5</v>
      </c>
      <c r="I845" s="36">
        <f>INDEX(Daily!$B$2:$H$4016,MATCH(E845,Daily!$B$2:$B$4016,0),7)</f>
        <v>-3.5</v>
      </c>
      <c r="J845" s="39">
        <f>INDEX(Monthly!$B$2:$K$187,MATCH(D845,Monthly!$B$2:$B$187,0),3)</f>
        <v>3.0000000000007798E-4</v>
      </c>
      <c r="K845" s="39">
        <f>INDEX(Monthly!$B$2:$K$187,MATCH(D845,Monthly!$B$2:$B$187,0),5)</f>
        <v>35.048999999999978</v>
      </c>
      <c r="L845" s="39">
        <f>INDEX(Monthly!$B$2:$K$187,MATCH(D845,Monthly!$B$2:$B$187,0),7)</f>
        <v>-7.0000000000000062E-3</v>
      </c>
      <c r="M845" s="39">
        <f>INDEX(Monthly!$B$2:$K$187,MATCH(D845,Monthly!$B$2:$B$187,0),9)</f>
        <v>6.1834429231434297E-3</v>
      </c>
      <c r="N845" s="42">
        <f>INDEX(Quaterly!$B$2:$E$63,MATCH(B845,Quaterly!$B$2:$B$63,0),4)</f>
        <v>5.5700000000000021</v>
      </c>
    </row>
    <row r="846" spans="1:14" x14ac:dyDescent="0.3">
      <c r="A846" s="23">
        <v>845</v>
      </c>
      <c r="B846" s="23" t="str">
        <f t="shared" si="39"/>
        <v>Q2-2013</v>
      </c>
      <c r="C846" s="24" t="str">
        <f t="shared" si="40"/>
        <v>Q2</v>
      </c>
      <c r="D846" s="23" t="str">
        <f t="shared" si="41"/>
        <v>4-2013</v>
      </c>
      <c r="E846" s="25">
        <v>41368</v>
      </c>
      <c r="F846" s="31">
        <f>INDEX(GoldPrice!$B$2:$F$4016,MATCH(E846,GoldPrice!$B$2:$B$4016,0),5)</f>
        <v>-306590.81459081545</v>
      </c>
      <c r="G846" s="36">
        <f>INDEX(Daily!$B$2:$H$4016,MATCH(E846,Daily!$B$2:$B$4016,0),3)</f>
        <v>-1.7599999999999909</v>
      </c>
      <c r="H846" s="36">
        <f>INDEX(Daily!$B$2:$H$4016,MATCH(E846,Daily!$B$2:$B$4016,0),5)</f>
        <v>-15</v>
      </c>
      <c r="I846" s="36">
        <f>INDEX(Daily!$B$2:$H$4016,MATCH(E846,Daily!$B$2:$B$4016,0),7)</f>
        <v>-8.5799999999999841</v>
      </c>
      <c r="J846" s="39">
        <f>INDEX(Monthly!$B$2:$K$187,MATCH(D846,Monthly!$B$2:$B$187,0),3)</f>
        <v>3.0000000000007798E-4</v>
      </c>
      <c r="K846" s="39">
        <f>INDEX(Monthly!$B$2:$K$187,MATCH(D846,Monthly!$B$2:$B$187,0),5)</f>
        <v>35.048999999999978</v>
      </c>
      <c r="L846" s="39">
        <f>INDEX(Monthly!$B$2:$K$187,MATCH(D846,Monthly!$B$2:$B$187,0),7)</f>
        <v>-7.0000000000000062E-3</v>
      </c>
      <c r="M846" s="39">
        <f>INDEX(Monthly!$B$2:$K$187,MATCH(D846,Monthly!$B$2:$B$187,0),9)</f>
        <v>6.1834429231434297E-3</v>
      </c>
      <c r="N846" s="42">
        <f>INDEX(Quaterly!$B$2:$E$63,MATCH(B846,Quaterly!$B$2:$B$63,0),4)</f>
        <v>5.5700000000000021</v>
      </c>
    </row>
    <row r="847" spans="1:14" x14ac:dyDescent="0.3">
      <c r="A847" s="23">
        <v>846</v>
      </c>
      <c r="B847" s="23" t="str">
        <f t="shared" si="39"/>
        <v>Q2-2013</v>
      </c>
      <c r="C847" s="24" t="str">
        <f t="shared" si="40"/>
        <v>Q2</v>
      </c>
      <c r="D847" s="23" t="str">
        <f t="shared" si="41"/>
        <v>4-2013</v>
      </c>
      <c r="E847" s="25">
        <v>41369</v>
      </c>
      <c r="F847" s="31">
        <f>INDEX(GoldPrice!$B$2:$F$4016,MATCH(E847,GoldPrice!$B$2:$B$4016,0),5)</f>
        <v>-302889.81288981438</v>
      </c>
      <c r="G847" s="36">
        <f>INDEX(Daily!$B$2:$H$4016,MATCH(E847,Daily!$B$2:$B$4016,0),3)</f>
        <v>-0.5</v>
      </c>
      <c r="H847" s="36">
        <f>INDEX(Daily!$B$2:$H$4016,MATCH(E847,Daily!$B$2:$B$4016,0),5)</f>
        <v>0</v>
      </c>
      <c r="I847" s="36">
        <f>INDEX(Daily!$B$2:$H$4016,MATCH(E847,Daily!$B$2:$B$4016,0),7)</f>
        <v>5.2299999999999613</v>
      </c>
      <c r="J847" s="39">
        <f>INDEX(Monthly!$B$2:$K$187,MATCH(D847,Monthly!$B$2:$B$187,0),3)</f>
        <v>3.0000000000007798E-4</v>
      </c>
      <c r="K847" s="39">
        <f>INDEX(Monthly!$B$2:$K$187,MATCH(D847,Monthly!$B$2:$B$187,0),5)</f>
        <v>35.048999999999978</v>
      </c>
      <c r="L847" s="39">
        <f>INDEX(Monthly!$B$2:$K$187,MATCH(D847,Monthly!$B$2:$B$187,0),7)</f>
        <v>-7.0000000000000062E-3</v>
      </c>
      <c r="M847" s="39">
        <f>INDEX(Monthly!$B$2:$K$187,MATCH(D847,Monthly!$B$2:$B$187,0),9)</f>
        <v>6.1834429231434297E-3</v>
      </c>
      <c r="N847" s="42">
        <f>INDEX(Quaterly!$B$2:$E$63,MATCH(B847,Quaterly!$B$2:$B$63,0),4)</f>
        <v>5.5700000000000021</v>
      </c>
    </row>
    <row r="848" spans="1:14" x14ac:dyDescent="0.3">
      <c r="A848" s="23">
        <v>847</v>
      </c>
      <c r="B848" s="23" t="str">
        <f t="shared" si="39"/>
        <v>Q2-2013</v>
      </c>
      <c r="C848" s="24" t="str">
        <f t="shared" si="40"/>
        <v>Q2</v>
      </c>
      <c r="D848" s="23" t="str">
        <f t="shared" si="41"/>
        <v>4-2013</v>
      </c>
      <c r="E848" s="25">
        <v>41372</v>
      </c>
      <c r="F848" s="31">
        <f>INDEX(GoldPrice!$B$2:$F$4016,MATCH(E848,GoldPrice!$B$2:$B$4016,0),5)</f>
        <v>103721.41372141615</v>
      </c>
      <c r="G848" s="36">
        <f>INDEX(Daily!$B$2:$H$4016,MATCH(E848,Daily!$B$2:$B$4016,0),3)</f>
        <v>0.59999999999999432</v>
      </c>
      <c r="H848" s="36">
        <f>INDEX(Daily!$B$2:$H$4016,MATCH(E848,Daily!$B$2:$B$4016,0),5)</f>
        <v>0</v>
      </c>
      <c r="I848" s="36">
        <f>INDEX(Daily!$B$2:$H$4016,MATCH(E848,Daily!$B$2:$B$4016,0),7)</f>
        <v>4.0800000000000409</v>
      </c>
      <c r="J848" s="39">
        <f>INDEX(Monthly!$B$2:$K$187,MATCH(D848,Monthly!$B$2:$B$187,0),3)</f>
        <v>3.0000000000007798E-4</v>
      </c>
      <c r="K848" s="39">
        <f>INDEX(Monthly!$B$2:$K$187,MATCH(D848,Monthly!$B$2:$B$187,0),5)</f>
        <v>35.048999999999978</v>
      </c>
      <c r="L848" s="39">
        <f>INDEX(Monthly!$B$2:$K$187,MATCH(D848,Monthly!$B$2:$B$187,0),7)</f>
        <v>-7.0000000000000062E-3</v>
      </c>
      <c r="M848" s="39">
        <f>INDEX(Monthly!$B$2:$K$187,MATCH(D848,Monthly!$B$2:$B$187,0),9)</f>
        <v>6.1834429231434297E-3</v>
      </c>
      <c r="N848" s="42">
        <f>INDEX(Quaterly!$B$2:$E$63,MATCH(B848,Quaterly!$B$2:$B$63,0),4)</f>
        <v>5.5700000000000021</v>
      </c>
    </row>
    <row r="849" spans="1:14" x14ac:dyDescent="0.3">
      <c r="A849" s="23">
        <v>848</v>
      </c>
      <c r="B849" s="23" t="str">
        <f t="shared" si="39"/>
        <v>Q2-2013</v>
      </c>
      <c r="C849" s="24" t="str">
        <f t="shared" si="40"/>
        <v>Q2</v>
      </c>
      <c r="D849" s="23" t="str">
        <f t="shared" si="41"/>
        <v>4-2013</v>
      </c>
      <c r="E849" s="25">
        <v>41373</v>
      </c>
      <c r="F849" s="31">
        <f>INDEX(GoldPrice!$B$2:$F$4016,MATCH(E849,GoldPrice!$B$2:$B$4016,0),5)</f>
        <v>-340382.53638253734</v>
      </c>
      <c r="G849" s="36">
        <f>INDEX(Daily!$B$2:$H$4016,MATCH(E849,Daily!$B$2:$B$4016,0),3)</f>
        <v>0.82000000000000739</v>
      </c>
      <c r="H849" s="36">
        <f>INDEX(Daily!$B$2:$H$4016,MATCH(E849,Daily!$B$2:$B$4016,0),5)</f>
        <v>-20</v>
      </c>
      <c r="I849" s="36">
        <f>INDEX(Daily!$B$2:$H$4016,MATCH(E849,Daily!$B$2:$B$4016,0),7)</f>
        <v>3.8299999999999841</v>
      </c>
      <c r="J849" s="39">
        <f>INDEX(Monthly!$B$2:$K$187,MATCH(D849,Monthly!$B$2:$B$187,0),3)</f>
        <v>3.0000000000007798E-4</v>
      </c>
      <c r="K849" s="39">
        <f>INDEX(Monthly!$B$2:$K$187,MATCH(D849,Monthly!$B$2:$B$187,0),5)</f>
        <v>35.048999999999978</v>
      </c>
      <c r="L849" s="39">
        <f>INDEX(Monthly!$B$2:$K$187,MATCH(D849,Monthly!$B$2:$B$187,0),7)</f>
        <v>-7.0000000000000062E-3</v>
      </c>
      <c r="M849" s="39">
        <f>INDEX(Monthly!$B$2:$K$187,MATCH(D849,Monthly!$B$2:$B$187,0),9)</f>
        <v>6.1834429231434297E-3</v>
      </c>
      <c r="N849" s="42">
        <f>INDEX(Quaterly!$B$2:$E$63,MATCH(B849,Quaterly!$B$2:$B$63,0),4)</f>
        <v>5.5700000000000021</v>
      </c>
    </row>
    <row r="850" spans="1:14" x14ac:dyDescent="0.3">
      <c r="A850" s="23">
        <v>849</v>
      </c>
      <c r="B850" s="23" t="str">
        <f t="shared" si="39"/>
        <v>Q2-2013</v>
      </c>
      <c r="C850" s="24" t="str">
        <f t="shared" si="40"/>
        <v>Q2</v>
      </c>
      <c r="D850" s="23" t="str">
        <f t="shared" si="41"/>
        <v>4-2013</v>
      </c>
      <c r="E850" s="25">
        <v>41374</v>
      </c>
      <c r="F850" s="31">
        <f>INDEX(GoldPrice!$B$2:$F$4016,MATCH(E850,GoldPrice!$B$2:$B$4016,0),5)</f>
        <v>499313.55131355301</v>
      </c>
      <c r="G850" s="36">
        <f>INDEX(Daily!$B$2:$H$4016,MATCH(E850,Daily!$B$2:$B$4016,0),3)</f>
        <v>0.40999999999999659</v>
      </c>
      <c r="H850" s="36">
        <f>INDEX(Daily!$B$2:$H$4016,MATCH(E850,Daily!$B$2:$B$4016,0),5)</f>
        <v>-50</v>
      </c>
      <c r="I850" s="36">
        <f>INDEX(Daily!$B$2:$H$4016,MATCH(E850,Daily!$B$2:$B$4016,0),7)</f>
        <v>-13.990000000000009</v>
      </c>
      <c r="J850" s="39">
        <f>INDEX(Monthly!$B$2:$K$187,MATCH(D850,Monthly!$B$2:$B$187,0),3)</f>
        <v>3.0000000000007798E-4</v>
      </c>
      <c r="K850" s="39">
        <f>INDEX(Monthly!$B$2:$K$187,MATCH(D850,Monthly!$B$2:$B$187,0),5)</f>
        <v>35.048999999999978</v>
      </c>
      <c r="L850" s="39">
        <f>INDEX(Monthly!$B$2:$K$187,MATCH(D850,Monthly!$B$2:$B$187,0),7)</f>
        <v>-7.0000000000000062E-3</v>
      </c>
      <c r="M850" s="39">
        <f>INDEX(Monthly!$B$2:$K$187,MATCH(D850,Monthly!$B$2:$B$187,0),9)</f>
        <v>6.1834429231434297E-3</v>
      </c>
      <c r="N850" s="42">
        <f>INDEX(Quaterly!$B$2:$E$63,MATCH(B850,Quaterly!$B$2:$B$63,0),4)</f>
        <v>5.5700000000000021</v>
      </c>
    </row>
    <row r="851" spans="1:14" x14ac:dyDescent="0.3">
      <c r="A851" s="23">
        <v>850</v>
      </c>
      <c r="B851" s="23" t="str">
        <f t="shared" si="39"/>
        <v>Q2-2013</v>
      </c>
      <c r="C851" s="24" t="str">
        <f t="shared" si="40"/>
        <v>Q2</v>
      </c>
      <c r="D851" s="23" t="str">
        <f t="shared" si="41"/>
        <v>4-2013</v>
      </c>
      <c r="E851" s="25">
        <v>41375</v>
      </c>
      <c r="F851" s="31">
        <f>INDEX(GoldPrice!$B$2:$F$4016,MATCH(E851,GoldPrice!$B$2:$B$4016,0),5)</f>
        <v>-354484.97448497638</v>
      </c>
      <c r="G851" s="36">
        <f>INDEX(Daily!$B$2:$H$4016,MATCH(E851,Daily!$B$2:$B$4016,0),3)</f>
        <v>-1.1500000000000057</v>
      </c>
      <c r="H851" s="36">
        <f>INDEX(Daily!$B$2:$H$4016,MATCH(E851,Daily!$B$2:$B$4016,0),5)</f>
        <v>0</v>
      </c>
      <c r="I851" s="36">
        <f>INDEX(Daily!$B$2:$H$4016,MATCH(E851,Daily!$B$2:$B$4016,0),7)</f>
        <v>7.5699999999999932</v>
      </c>
      <c r="J851" s="39">
        <f>INDEX(Monthly!$B$2:$K$187,MATCH(D851,Monthly!$B$2:$B$187,0),3)</f>
        <v>3.0000000000007798E-4</v>
      </c>
      <c r="K851" s="39">
        <f>INDEX(Monthly!$B$2:$K$187,MATCH(D851,Monthly!$B$2:$B$187,0),5)</f>
        <v>35.048999999999978</v>
      </c>
      <c r="L851" s="39">
        <f>INDEX(Monthly!$B$2:$K$187,MATCH(D851,Monthly!$B$2:$B$187,0),7)</f>
        <v>-7.0000000000000062E-3</v>
      </c>
      <c r="M851" s="39">
        <f>INDEX(Monthly!$B$2:$K$187,MATCH(D851,Monthly!$B$2:$B$187,0),9)</f>
        <v>6.1834429231434297E-3</v>
      </c>
      <c r="N851" s="42">
        <f>INDEX(Quaterly!$B$2:$E$63,MATCH(B851,Quaterly!$B$2:$B$63,0),4)</f>
        <v>5.5700000000000021</v>
      </c>
    </row>
    <row r="852" spans="1:14" x14ac:dyDescent="0.3">
      <c r="A852" s="23">
        <v>851</v>
      </c>
      <c r="B852" s="23" t="str">
        <f t="shared" si="39"/>
        <v>Q2-2013</v>
      </c>
      <c r="C852" s="24" t="str">
        <f t="shared" si="40"/>
        <v>Q2</v>
      </c>
      <c r="D852" s="23" t="str">
        <f t="shared" si="41"/>
        <v>4-2013</v>
      </c>
      <c r="E852" s="25">
        <v>41376</v>
      </c>
      <c r="F852" s="31">
        <f>INDEX(GoldPrice!$B$2:$F$4016,MATCH(E852,GoldPrice!$B$2:$B$4016,0),5)</f>
        <v>896816.4808164835</v>
      </c>
      <c r="G852" s="36">
        <f>INDEX(Daily!$B$2:$H$4016,MATCH(E852,Daily!$B$2:$B$4016,0),3)</f>
        <v>-2.2099999999999937</v>
      </c>
      <c r="H852" s="36">
        <f>INDEX(Daily!$B$2:$H$4016,MATCH(E852,Daily!$B$2:$B$4016,0),5)</f>
        <v>0</v>
      </c>
      <c r="I852" s="36">
        <f>INDEX(Daily!$B$2:$H$4016,MATCH(E852,Daily!$B$2:$B$4016,0),7)</f>
        <v>-9.8000000000000114</v>
      </c>
      <c r="J852" s="39">
        <f>INDEX(Monthly!$B$2:$K$187,MATCH(D852,Monthly!$B$2:$B$187,0),3)</f>
        <v>3.0000000000007798E-4</v>
      </c>
      <c r="K852" s="39">
        <f>INDEX(Monthly!$B$2:$K$187,MATCH(D852,Monthly!$B$2:$B$187,0),5)</f>
        <v>35.048999999999978</v>
      </c>
      <c r="L852" s="39">
        <f>INDEX(Monthly!$B$2:$K$187,MATCH(D852,Monthly!$B$2:$B$187,0),7)</f>
        <v>-7.0000000000000062E-3</v>
      </c>
      <c r="M852" s="39">
        <f>INDEX(Monthly!$B$2:$K$187,MATCH(D852,Monthly!$B$2:$B$187,0),9)</f>
        <v>6.1834429231434297E-3</v>
      </c>
      <c r="N852" s="42">
        <f>INDEX(Quaterly!$B$2:$E$63,MATCH(B852,Quaterly!$B$2:$B$63,0),4)</f>
        <v>5.5700000000000021</v>
      </c>
    </row>
    <row r="853" spans="1:14" x14ac:dyDescent="0.3">
      <c r="A853" s="23">
        <v>852</v>
      </c>
      <c r="B853" s="23" t="str">
        <f t="shared" si="39"/>
        <v>Q2-2013</v>
      </c>
      <c r="C853" s="24" t="str">
        <f t="shared" si="40"/>
        <v>Q2</v>
      </c>
      <c r="D853" s="23" t="str">
        <f t="shared" si="41"/>
        <v>4-2013</v>
      </c>
      <c r="E853" s="25">
        <v>41379</v>
      </c>
      <c r="F853" s="31">
        <f>INDEX(GoldPrice!$B$2:$F$4016,MATCH(E853,GoldPrice!$B$2:$B$4016,0),5)</f>
        <v>619803.81780381873</v>
      </c>
      <c r="G853" s="36">
        <f>INDEX(Daily!$B$2:$H$4016,MATCH(E853,Daily!$B$2:$B$4016,0),3)</f>
        <v>-2.480000000000004</v>
      </c>
      <c r="H853" s="36">
        <f>INDEX(Daily!$B$2:$H$4016,MATCH(E853,Daily!$B$2:$B$4016,0),5)</f>
        <v>40</v>
      </c>
      <c r="I853" s="36">
        <f>INDEX(Daily!$B$2:$H$4016,MATCH(E853,Daily!$B$2:$B$4016,0),7)</f>
        <v>-14.25</v>
      </c>
      <c r="J853" s="39">
        <f>INDEX(Monthly!$B$2:$K$187,MATCH(D853,Monthly!$B$2:$B$187,0),3)</f>
        <v>3.0000000000007798E-4</v>
      </c>
      <c r="K853" s="39">
        <f>INDEX(Monthly!$B$2:$K$187,MATCH(D853,Monthly!$B$2:$B$187,0),5)</f>
        <v>35.048999999999978</v>
      </c>
      <c r="L853" s="39">
        <f>INDEX(Monthly!$B$2:$K$187,MATCH(D853,Monthly!$B$2:$B$187,0),7)</f>
        <v>-7.0000000000000062E-3</v>
      </c>
      <c r="M853" s="39">
        <f>INDEX(Monthly!$B$2:$K$187,MATCH(D853,Monthly!$B$2:$B$187,0),9)</f>
        <v>6.1834429231434297E-3</v>
      </c>
      <c r="N853" s="42">
        <f>INDEX(Quaterly!$B$2:$E$63,MATCH(B853,Quaterly!$B$2:$B$63,0),4)</f>
        <v>5.5700000000000021</v>
      </c>
    </row>
    <row r="854" spans="1:14" x14ac:dyDescent="0.3">
      <c r="A854" s="23">
        <v>853</v>
      </c>
      <c r="B854" s="23" t="str">
        <f t="shared" si="39"/>
        <v>Q2-2013</v>
      </c>
      <c r="C854" s="24" t="str">
        <f t="shared" si="40"/>
        <v>Q2</v>
      </c>
      <c r="D854" s="23" t="str">
        <f t="shared" si="41"/>
        <v>4-2013</v>
      </c>
      <c r="E854" s="25">
        <v>41380</v>
      </c>
      <c r="F854" s="31">
        <f>INDEX(GoldPrice!$B$2:$F$4016,MATCH(E854,GoldPrice!$B$2:$B$4016,0),5)</f>
        <v>-444829.33282933384</v>
      </c>
      <c r="G854" s="36">
        <f>INDEX(Daily!$B$2:$H$4016,MATCH(E854,Daily!$B$2:$B$4016,0),3)</f>
        <v>-1.9999999999996021E-2</v>
      </c>
      <c r="H854" s="36">
        <f>INDEX(Daily!$B$2:$H$4016,MATCH(E854,Daily!$B$2:$B$4016,0),5)</f>
        <v>30</v>
      </c>
      <c r="I854" s="36">
        <f>INDEX(Daily!$B$2:$H$4016,MATCH(E854,Daily!$B$2:$B$4016,0),7)</f>
        <v>-1.9499999999999886</v>
      </c>
      <c r="J854" s="39">
        <f>INDEX(Monthly!$B$2:$K$187,MATCH(D854,Monthly!$B$2:$B$187,0),3)</f>
        <v>3.0000000000007798E-4</v>
      </c>
      <c r="K854" s="39">
        <f>INDEX(Monthly!$B$2:$K$187,MATCH(D854,Monthly!$B$2:$B$187,0),5)</f>
        <v>35.048999999999978</v>
      </c>
      <c r="L854" s="39">
        <f>INDEX(Monthly!$B$2:$K$187,MATCH(D854,Monthly!$B$2:$B$187,0),7)</f>
        <v>-7.0000000000000062E-3</v>
      </c>
      <c r="M854" s="39">
        <f>INDEX(Monthly!$B$2:$K$187,MATCH(D854,Monthly!$B$2:$B$187,0),9)</f>
        <v>6.1834429231434297E-3</v>
      </c>
      <c r="N854" s="42">
        <f>INDEX(Quaterly!$B$2:$E$63,MATCH(B854,Quaterly!$B$2:$B$63,0),4)</f>
        <v>5.5700000000000021</v>
      </c>
    </row>
    <row r="855" spans="1:14" x14ac:dyDescent="0.3">
      <c r="A855" s="23">
        <v>854</v>
      </c>
      <c r="B855" s="23" t="str">
        <f t="shared" si="39"/>
        <v>Q2-2013</v>
      </c>
      <c r="C855" s="24" t="str">
        <f t="shared" si="40"/>
        <v>Q2</v>
      </c>
      <c r="D855" s="23" t="str">
        <f t="shared" si="41"/>
        <v>4-2013</v>
      </c>
      <c r="E855" s="25">
        <v>41381</v>
      </c>
      <c r="F855" s="31">
        <f>INDEX(GoldPrice!$B$2:$F$4016,MATCH(E855,GoldPrice!$B$2:$B$4016,0),5)</f>
        <v>113434.73823473603</v>
      </c>
      <c r="G855" s="36">
        <f>INDEX(Daily!$B$2:$H$4016,MATCH(E855,Daily!$B$2:$B$4016,0),3)</f>
        <v>-2.0799999999999983</v>
      </c>
      <c r="H855" s="36">
        <f>INDEX(Daily!$B$2:$H$4016,MATCH(E855,Daily!$B$2:$B$4016,0),5)</f>
        <v>-39</v>
      </c>
      <c r="I855" s="36">
        <f>INDEX(Daily!$B$2:$H$4016,MATCH(E855,Daily!$B$2:$B$4016,0),7)</f>
        <v>5.9200000000000159</v>
      </c>
      <c r="J855" s="39">
        <f>INDEX(Monthly!$B$2:$K$187,MATCH(D855,Monthly!$B$2:$B$187,0),3)</f>
        <v>3.0000000000007798E-4</v>
      </c>
      <c r="K855" s="39">
        <f>INDEX(Monthly!$B$2:$K$187,MATCH(D855,Monthly!$B$2:$B$187,0),5)</f>
        <v>35.048999999999978</v>
      </c>
      <c r="L855" s="39">
        <f>INDEX(Monthly!$B$2:$K$187,MATCH(D855,Monthly!$B$2:$B$187,0),7)</f>
        <v>-7.0000000000000062E-3</v>
      </c>
      <c r="M855" s="39">
        <f>INDEX(Monthly!$B$2:$K$187,MATCH(D855,Monthly!$B$2:$B$187,0),9)</f>
        <v>6.1834429231434297E-3</v>
      </c>
      <c r="N855" s="42">
        <f>INDEX(Quaterly!$B$2:$E$63,MATCH(B855,Quaterly!$B$2:$B$63,0),4)</f>
        <v>5.5700000000000021</v>
      </c>
    </row>
    <row r="856" spans="1:14" x14ac:dyDescent="0.3">
      <c r="A856" s="23">
        <v>855</v>
      </c>
      <c r="B856" s="23" t="str">
        <f t="shared" si="39"/>
        <v>Q2-2013</v>
      </c>
      <c r="C856" s="24" t="str">
        <f t="shared" si="40"/>
        <v>Q2</v>
      </c>
      <c r="D856" s="23" t="str">
        <f t="shared" si="41"/>
        <v>4-2013</v>
      </c>
      <c r="E856" s="25">
        <v>41382</v>
      </c>
      <c r="F856" s="31">
        <f>INDEX(GoldPrice!$B$2:$F$4016,MATCH(E856,GoldPrice!$B$2:$B$4016,0),5)</f>
        <v>-114026.3088263087</v>
      </c>
      <c r="G856" s="36">
        <f>INDEX(Daily!$B$2:$H$4016,MATCH(E856,Daily!$B$2:$B$4016,0),3)</f>
        <v>1.1799999999999926</v>
      </c>
      <c r="H856" s="36">
        <f>INDEX(Daily!$B$2:$H$4016,MATCH(E856,Daily!$B$2:$B$4016,0),5)</f>
        <v>9</v>
      </c>
      <c r="I856" s="36">
        <f>INDEX(Daily!$B$2:$H$4016,MATCH(E856,Daily!$B$2:$B$4016,0),7)</f>
        <v>-10.78000000000003</v>
      </c>
      <c r="J856" s="39">
        <f>INDEX(Monthly!$B$2:$K$187,MATCH(D856,Monthly!$B$2:$B$187,0),3)</f>
        <v>3.0000000000007798E-4</v>
      </c>
      <c r="K856" s="39">
        <f>INDEX(Monthly!$B$2:$K$187,MATCH(D856,Monthly!$B$2:$B$187,0),5)</f>
        <v>35.048999999999978</v>
      </c>
      <c r="L856" s="39">
        <f>INDEX(Monthly!$B$2:$K$187,MATCH(D856,Monthly!$B$2:$B$187,0),7)</f>
        <v>-7.0000000000000062E-3</v>
      </c>
      <c r="M856" s="39">
        <f>INDEX(Monthly!$B$2:$K$187,MATCH(D856,Monthly!$B$2:$B$187,0),9)</f>
        <v>6.1834429231434297E-3</v>
      </c>
      <c r="N856" s="42">
        <f>INDEX(Quaterly!$B$2:$E$63,MATCH(B856,Quaterly!$B$2:$B$63,0),4)</f>
        <v>5.5700000000000021</v>
      </c>
    </row>
    <row r="857" spans="1:14" x14ac:dyDescent="0.3">
      <c r="A857" s="23">
        <v>856</v>
      </c>
      <c r="B857" s="23" t="str">
        <f t="shared" si="39"/>
        <v>Q2-2013</v>
      </c>
      <c r="C857" s="24" t="str">
        <f t="shared" si="40"/>
        <v>Q2</v>
      </c>
      <c r="D857" s="23" t="str">
        <f t="shared" si="41"/>
        <v>4-2013</v>
      </c>
      <c r="E857" s="25">
        <v>41383</v>
      </c>
      <c r="F857" s="31">
        <f>INDEX(GoldPrice!$B$2:$F$4016,MATCH(E857,GoldPrice!$B$2:$B$4016,0),5)</f>
        <v>-52066.528066527098</v>
      </c>
      <c r="G857" s="36">
        <f>INDEX(Daily!$B$2:$H$4016,MATCH(E857,Daily!$B$2:$B$4016,0),3)</f>
        <v>0.21000000000000796</v>
      </c>
      <c r="H857" s="36">
        <f>INDEX(Daily!$B$2:$H$4016,MATCH(E857,Daily!$B$2:$B$4016,0),5)</f>
        <v>0</v>
      </c>
      <c r="I857" s="36">
        <f>INDEX(Daily!$B$2:$H$4016,MATCH(E857,Daily!$B$2:$B$4016,0),7)</f>
        <v>13.951428571428607</v>
      </c>
      <c r="J857" s="39">
        <f>INDEX(Monthly!$B$2:$K$187,MATCH(D857,Monthly!$B$2:$B$187,0),3)</f>
        <v>3.0000000000007798E-4</v>
      </c>
      <c r="K857" s="39">
        <f>INDEX(Monthly!$B$2:$K$187,MATCH(D857,Monthly!$B$2:$B$187,0),5)</f>
        <v>35.048999999999978</v>
      </c>
      <c r="L857" s="39">
        <f>INDEX(Monthly!$B$2:$K$187,MATCH(D857,Monthly!$B$2:$B$187,0),7)</f>
        <v>-7.0000000000000062E-3</v>
      </c>
      <c r="M857" s="39">
        <f>INDEX(Monthly!$B$2:$K$187,MATCH(D857,Monthly!$B$2:$B$187,0),9)</f>
        <v>6.1834429231434297E-3</v>
      </c>
      <c r="N857" s="42">
        <f>INDEX(Quaterly!$B$2:$E$63,MATCH(B857,Quaterly!$B$2:$B$63,0),4)</f>
        <v>5.5700000000000021</v>
      </c>
    </row>
    <row r="858" spans="1:14" x14ac:dyDescent="0.3">
      <c r="A858" s="23">
        <v>857</v>
      </c>
      <c r="B858" s="23" t="str">
        <f t="shared" si="39"/>
        <v>Q2-2013</v>
      </c>
      <c r="C858" s="24" t="str">
        <f t="shared" si="40"/>
        <v>Q2</v>
      </c>
      <c r="D858" s="23" t="str">
        <f t="shared" si="41"/>
        <v>4-2013</v>
      </c>
      <c r="E858" s="25">
        <v>41386</v>
      </c>
      <c r="F858" s="31">
        <f>INDEX(GoldPrice!$B$2:$F$4016,MATCH(E858,GoldPrice!$B$2:$B$4016,0),5)</f>
        <v>252283.87828387693</v>
      </c>
      <c r="G858" s="36">
        <f>INDEX(Daily!$B$2:$H$4016,MATCH(E858,Daily!$B$2:$B$4016,0),3)</f>
        <v>0.76999999999999602</v>
      </c>
      <c r="H858" s="36">
        <f>INDEX(Daily!$B$2:$H$4016,MATCH(E858,Daily!$B$2:$B$4016,0),5)</f>
        <v>30</v>
      </c>
      <c r="I858" s="36">
        <f>INDEX(Daily!$B$2:$H$4016,MATCH(E858,Daily!$B$2:$B$4016,0),7)</f>
        <v>-18.73142857142858</v>
      </c>
      <c r="J858" s="39">
        <f>INDEX(Monthly!$B$2:$K$187,MATCH(D858,Monthly!$B$2:$B$187,0),3)</f>
        <v>3.0000000000007798E-4</v>
      </c>
      <c r="K858" s="39">
        <f>INDEX(Monthly!$B$2:$K$187,MATCH(D858,Monthly!$B$2:$B$187,0),5)</f>
        <v>35.048999999999978</v>
      </c>
      <c r="L858" s="39">
        <f>INDEX(Monthly!$B$2:$K$187,MATCH(D858,Monthly!$B$2:$B$187,0),7)</f>
        <v>-7.0000000000000062E-3</v>
      </c>
      <c r="M858" s="39">
        <f>INDEX(Monthly!$B$2:$K$187,MATCH(D858,Monthly!$B$2:$B$187,0),9)</f>
        <v>6.1834429231434297E-3</v>
      </c>
      <c r="N858" s="42">
        <f>INDEX(Quaterly!$B$2:$E$63,MATCH(B858,Quaterly!$B$2:$B$63,0),4)</f>
        <v>5.5700000000000021</v>
      </c>
    </row>
    <row r="859" spans="1:14" x14ac:dyDescent="0.3">
      <c r="A859" s="23">
        <v>858</v>
      </c>
      <c r="B859" s="23" t="str">
        <f t="shared" si="39"/>
        <v>Q2-2013</v>
      </c>
      <c r="C859" s="24" t="str">
        <f t="shared" si="40"/>
        <v>Q2</v>
      </c>
      <c r="D859" s="23" t="str">
        <f t="shared" si="41"/>
        <v>4-2013</v>
      </c>
      <c r="E859" s="25">
        <v>41387</v>
      </c>
      <c r="F859" s="31">
        <f>INDEX(GoldPrice!$B$2:$F$4016,MATCH(E859,GoldPrice!$B$2:$B$4016,0),5)</f>
        <v>175925.15592515841</v>
      </c>
      <c r="G859" s="36">
        <f>INDEX(Daily!$B$2:$H$4016,MATCH(E859,Daily!$B$2:$B$4016,0),3)</f>
        <v>0.39999999999999147</v>
      </c>
      <c r="H859" s="36">
        <f>INDEX(Daily!$B$2:$H$4016,MATCH(E859,Daily!$B$2:$B$4016,0),5)</f>
        <v>0</v>
      </c>
      <c r="I859" s="36">
        <f>INDEX(Daily!$B$2:$H$4016,MATCH(E859,Daily!$B$2:$B$4016,0),7)</f>
        <v>5.2599999999999909</v>
      </c>
      <c r="J859" s="39">
        <f>INDEX(Monthly!$B$2:$K$187,MATCH(D859,Monthly!$B$2:$B$187,0),3)</f>
        <v>3.0000000000007798E-4</v>
      </c>
      <c r="K859" s="39">
        <f>INDEX(Monthly!$B$2:$K$187,MATCH(D859,Monthly!$B$2:$B$187,0),5)</f>
        <v>35.048999999999978</v>
      </c>
      <c r="L859" s="39">
        <f>INDEX(Monthly!$B$2:$K$187,MATCH(D859,Monthly!$B$2:$B$187,0),7)</f>
        <v>-7.0000000000000062E-3</v>
      </c>
      <c r="M859" s="39">
        <f>INDEX(Monthly!$B$2:$K$187,MATCH(D859,Monthly!$B$2:$B$187,0),9)</f>
        <v>6.1834429231434297E-3</v>
      </c>
      <c r="N859" s="42">
        <f>INDEX(Quaterly!$B$2:$E$63,MATCH(B859,Quaterly!$B$2:$B$63,0),4)</f>
        <v>5.5700000000000021</v>
      </c>
    </row>
    <row r="860" spans="1:14" x14ac:dyDescent="0.3">
      <c r="A860" s="23">
        <v>859</v>
      </c>
      <c r="B860" s="23" t="str">
        <f t="shared" si="39"/>
        <v>Q2-2013</v>
      </c>
      <c r="C860" s="24" t="str">
        <f t="shared" si="40"/>
        <v>Q2</v>
      </c>
      <c r="D860" s="23" t="str">
        <f t="shared" si="41"/>
        <v>4-2013</v>
      </c>
      <c r="E860" s="25">
        <v>41388</v>
      </c>
      <c r="F860" s="31">
        <f>INDEX(GoldPrice!$B$2:$F$4016,MATCH(E860,GoldPrice!$B$2:$B$4016,0),5)</f>
        <v>-203846.15384615958</v>
      </c>
      <c r="G860" s="36">
        <f>INDEX(Daily!$B$2:$H$4016,MATCH(E860,Daily!$B$2:$B$4016,0),3)</f>
        <v>1.8599999999999994</v>
      </c>
      <c r="H860" s="36">
        <f>INDEX(Daily!$B$2:$H$4016,MATCH(E860,Daily!$B$2:$B$4016,0),5)</f>
        <v>0</v>
      </c>
      <c r="I860" s="36">
        <f>INDEX(Daily!$B$2:$H$4016,MATCH(E860,Daily!$B$2:$B$4016,0),7)</f>
        <v>-0.80000000000001137</v>
      </c>
      <c r="J860" s="39">
        <f>INDEX(Monthly!$B$2:$K$187,MATCH(D860,Monthly!$B$2:$B$187,0),3)</f>
        <v>3.0000000000007798E-4</v>
      </c>
      <c r="K860" s="39">
        <f>INDEX(Monthly!$B$2:$K$187,MATCH(D860,Monthly!$B$2:$B$187,0),5)</f>
        <v>35.048999999999978</v>
      </c>
      <c r="L860" s="39">
        <f>INDEX(Monthly!$B$2:$K$187,MATCH(D860,Monthly!$B$2:$B$187,0),7)</f>
        <v>-7.0000000000000062E-3</v>
      </c>
      <c r="M860" s="39">
        <f>INDEX(Monthly!$B$2:$K$187,MATCH(D860,Monthly!$B$2:$B$187,0),9)</f>
        <v>6.1834429231434297E-3</v>
      </c>
      <c r="N860" s="42">
        <f>INDEX(Quaterly!$B$2:$E$63,MATCH(B860,Quaterly!$B$2:$B$63,0),4)</f>
        <v>5.5700000000000021</v>
      </c>
    </row>
    <row r="861" spans="1:14" x14ac:dyDescent="0.3">
      <c r="A861" s="23">
        <v>860</v>
      </c>
      <c r="B861" s="23" t="str">
        <f t="shared" si="39"/>
        <v>Q2-2013</v>
      </c>
      <c r="C861" s="24" t="str">
        <f t="shared" si="40"/>
        <v>Q2</v>
      </c>
      <c r="D861" s="23" t="str">
        <f t="shared" si="41"/>
        <v>4-2013</v>
      </c>
      <c r="E861" s="25">
        <v>41389</v>
      </c>
      <c r="F861" s="31">
        <f>INDEX(GoldPrice!$B$2:$F$4016,MATCH(E861,GoldPrice!$B$2:$B$4016,0),5)</f>
        <v>-354633.52863352373</v>
      </c>
      <c r="G861" s="36">
        <f>INDEX(Daily!$B$2:$H$4016,MATCH(E861,Daily!$B$2:$B$4016,0),3)</f>
        <v>2.2000000000000028</v>
      </c>
      <c r="H861" s="36">
        <f>INDEX(Daily!$B$2:$H$4016,MATCH(E861,Daily!$B$2:$B$4016,0),5)</f>
        <v>-20</v>
      </c>
      <c r="I861" s="36">
        <f>INDEX(Daily!$B$2:$H$4016,MATCH(E861,Daily!$B$2:$B$4016,0),7)</f>
        <v>3.6999999999999886</v>
      </c>
      <c r="J861" s="39">
        <f>INDEX(Monthly!$B$2:$K$187,MATCH(D861,Monthly!$B$2:$B$187,0),3)</f>
        <v>3.0000000000007798E-4</v>
      </c>
      <c r="K861" s="39">
        <f>INDEX(Monthly!$B$2:$K$187,MATCH(D861,Monthly!$B$2:$B$187,0),5)</f>
        <v>35.048999999999978</v>
      </c>
      <c r="L861" s="39">
        <f>INDEX(Monthly!$B$2:$K$187,MATCH(D861,Monthly!$B$2:$B$187,0),7)</f>
        <v>-7.0000000000000062E-3</v>
      </c>
      <c r="M861" s="39">
        <f>INDEX(Monthly!$B$2:$K$187,MATCH(D861,Monthly!$B$2:$B$187,0),9)</f>
        <v>6.1834429231434297E-3</v>
      </c>
      <c r="N861" s="42">
        <f>INDEX(Quaterly!$B$2:$E$63,MATCH(B861,Quaterly!$B$2:$B$63,0),4)</f>
        <v>5.5700000000000021</v>
      </c>
    </row>
    <row r="862" spans="1:14" x14ac:dyDescent="0.3">
      <c r="A862" s="23">
        <v>861</v>
      </c>
      <c r="B862" s="23" t="str">
        <f t="shared" si="39"/>
        <v>Q2-2013</v>
      </c>
      <c r="C862" s="24" t="str">
        <f t="shared" si="40"/>
        <v>Q2</v>
      </c>
      <c r="D862" s="23" t="str">
        <f t="shared" si="41"/>
        <v>4-2013</v>
      </c>
      <c r="E862" s="25">
        <v>41390</v>
      </c>
      <c r="F862" s="31">
        <f>INDEX(GoldPrice!$B$2:$F$4016,MATCH(E862,GoldPrice!$B$2:$B$4016,0),5)</f>
        <v>706364.01436401531</v>
      </c>
      <c r="G862" s="36">
        <f>INDEX(Daily!$B$2:$H$4016,MATCH(E862,Daily!$B$2:$B$4016,0),3)</f>
        <v>-0.64000000000000057</v>
      </c>
      <c r="H862" s="36">
        <f>INDEX(Daily!$B$2:$H$4016,MATCH(E862,Daily!$B$2:$B$4016,0),5)</f>
        <v>-70</v>
      </c>
      <c r="I862" s="36">
        <f>INDEX(Daily!$B$2:$H$4016,MATCH(E862,Daily!$B$2:$B$4016,0),7)</f>
        <v>-2.0799999999999841</v>
      </c>
      <c r="J862" s="39">
        <f>INDEX(Monthly!$B$2:$K$187,MATCH(D862,Monthly!$B$2:$B$187,0),3)</f>
        <v>3.0000000000007798E-4</v>
      </c>
      <c r="K862" s="39">
        <f>INDEX(Monthly!$B$2:$K$187,MATCH(D862,Monthly!$B$2:$B$187,0),5)</f>
        <v>35.048999999999978</v>
      </c>
      <c r="L862" s="39">
        <f>INDEX(Monthly!$B$2:$K$187,MATCH(D862,Monthly!$B$2:$B$187,0),7)</f>
        <v>-7.0000000000000062E-3</v>
      </c>
      <c r="M862" s="39">
        <f>INDEX(Monthly!$B$2:$K$187,MATCH(D862,Monthly!$B$2:$B$187,0),9)</f>
        <v>6.1834429231434297E-3</v>
      </c>
      <c r="N862" s="42">
        <f>INDEX(Quaterly!$B$2:$E$63,MATCH(B862,Quaterly!$B$2:$B$63,0),4)</f>
        <v>5.5700000000000021</v>
      </c>
    </row>
    <row r="863" spans="1:14" x14ac:dyDescent="0.3">
      <c r="A863" s="23">
        <v>862</v>
      </c>
      <c r="B863" s="23" t="str">
        <f t="shared" si="39"/>
        <v>Q2-2013</v>
      </c>
      <c r="C863" s="24" t="str">
        <f t="shared" si="40"/>
        <v>Q2</v>
      </c>
      <c r="D863" s="23" t="str">
        <f t="shared" si="41"/>
        <v>4-2013</v>
      </c>
      <c r="E863" s="25">
        <v>41393</v>
      </c>
      <c r="F863" s="31">
        <f>INDEX(GoldPrice!$B$2:$F$4016,MATCH(E863,GoldPrice!$B$2:$B$4016,0),5)</f>
        <v>-217106.78510678932</v>
      </c>
      <c r="G863" s="36">
        <f>INDEX(Daily!$B$2:$H$4016,MATCH(E863,Daily!$B$2:$B$4016,0),3)</f>
        <v>1.460000000000008</v>
      </c>
      <c r="H863" s="36">
        <f>INDEX(Daily!$B$2:$H$4016,MATCH(E863,Daily!$B$2:$B$4016,0),5)</f>
        <v>0</v>
      </c>
      <c r="I863" s="36">
        <f>INDEX(Daily!$B$2:$H$4016,MATCH(E863,Daily!$B$2:$B$4016,0),7)</f>
        <v>0.70163265306121048</v>
      </c>
      <c r="J863" s="39">
        <f>INDEX(Monthly!$B$2:$K$187,MATCH(D863,Monthly!$B$2:$B$187,0),3)</f>
        <v>3.0000000000007798E-4</v>
      </c>
      <c r="K863" s="39">
        <f>INDEX(Monthly!$B$2:$K$187,MATCH(D863,Monthly!$B$2:$B$187,0),5)</f>
        <v>35.048999999999978</v>
      </c>
      <c r="L863" s="39">
        <f>INDEX(Monthly!$B$2:$K$187,MATCH(D863,Monthly!$B$2:$B$187,0),7)</f>
        <v>-7.0000000000000062E-3</v>
      </c>
      <c r="M863" s="39">
        <f>INDEX(Monthly!$B$2:$K$187,MATCH(D863,Monthly!$B$2:$B$187,0),9)</f>
        <v>6.1834429231434297E-3</v>
      </c>
      <c r="N863" s="42">
        <f>INDEX(Quaterly!$B$2:$E$63,MATCH(B863,Quaterly!$B$2:$B$63,0),4)</f>
        <v>5.5700000000000021</v>
      </c>
    </row>
    <row r="864" spans="1:14" x14ac:dyDescent="0.3">
      <c r="A864" s="23">
        <v>863</v>
      </c>
      <c r="B864" s="23" t="str">
        <f t="shared" si="39"/>
        <v>Q2-2013</v>
      </c>
      <c r="C864" s="24" t="str">
        <f t="shared" si="40"/>
        <v>Q2</v>
      </c>
      <c r="D864" s="23" t="str">
        <f t="shared" si="41"/>
        <v>4-2013</v>
      </c>
      <c r="E864" s="25">
        <v>41394</v>
      </c>
      <c r="F864" s="31">
        <f>INDEX(GoldPrice!$B$2:$F$4016,MATCH(E864,GoldPrice!$B$2:$B$4016,0),5)</f>
        <v>324484.59648459777</v>
      </c>
      <c r="G864" s="36">
        <f>INDEX(Daily!$B$2:$H$4016,MATCH(E864,Daily!$B$2:$B$4016,0),3)</f>
        <v>-0.87000000000000455</v>
      </c>
      <c r="H864" s="36">
        <f>INDEX(Daily!$B$2:$H$4016,MATCH(E864,Daily!$B$2:$B$4016,0),5)</f>
        <v>0</v>
      </c>
      <c r="I864" s="36">
        <f>INDEX(Daily!$B$2:$H$4016,MATCH(E864,Daily!$B$2:$B$4016,0),7)</f>
        <v>0.28594752186586447</v>
      </c>
      <c r="J864" s="39">
        <f>INDEX(Monthly!$B$2:$K$187,MATCH(D864,Monthly!$B$2:$B$187,0),3)</f>
        <v>3.0000000000007798E-4</v>
      </c>
      <c r="K864" s="39">
        <f>INDEX(Monthly!$B$2:$K$187,MATCH(D864,Monthly!$B$2:$B$187,0),5)</f>
        <v>35.048999999999978</v>
      </c>
      <c r="L864" s="39">
        <f>INDEX(Monthly!$B$2:$K$187,MATCH(D864,Monthly!$B$2:$B$187,0),7)</f>
        <v>-7.0000000000000062E-3</v>
      </c>
      <c r="M864" s="39">
        <f>INDEX(Monthly!$B$2:$K$187,MATCH(D864,Monthly!$B$2:$B$187,0),9)</f>
        <v>6.1834429231434297E-3</v>
      </c>
      <c r="N864" s="42">
        <f>INDEX(Quaterly!$B$2:$E$63,MATCH(B864,Quaterly!$B$2:$B$63,0),4)</f>
        <v>5.5700000000000021</v>
      </c>
    </row>
    <row r="865" spans="1:14" x14ac:dyDescent="0.3">
      <c r="A865" s="23">
        <v>864</v>
      </c>
      <c r="B865" s="23" t="str">
        <f t="shared" si="39"/>
        <v>Q2-2013</v>
      </c>
      <c r="C865" s="24" t="str">
        <f t="shared" si="40"/>
        <v>Q2</v>
      </c>
      <c r="D865" s="23" t="str">
        <f t="shared" si="41"/>
        <v>5-2013</v>
      </c>
      <c r="E865" s="25">
        <v>41395</v>
      </c>
      <c r="F865" s="31">
        <f>INDEX(GoldPrice!$B$2:$F$4016,MATCH(E865,GoldPrice!$B$2:$B$4016,0),5)</f>
        <v>-325388.61138860881</v>
      </c>
      <c r="G865" s="36">
        <f>INDEX(Daily!$B$2:$H$4016,MATCH(E865,Daily!$B$2:$B$4016,0),3)</f>
        <v>-2.480000000000004</v>
      </c>
      <c r="H865" s="36">
        <f>INDEX(Daily!$B$2:$H$4016,MATCH(E865,Daily!$B$2:$B$4016,0),5)</f>
        <v>0</v>
      </c>
      <c r="I865" s="36">
        <f>INDEX(Daily!$B$2:$H$4016,MATCH(E865,Daily!$B$2:$B$4016,0),7)</f>
        <v>-1.6662640566430582</v>
      </c>
      <c r="J865" s="39">
        <f>INDEX(Monthly!$B$2:$K$187,MATCH(D865,Monthly!$B$2:$B$187,0),3)</f>
        <v>-9.000000000000119E-4</v>
      </c>
      <c r="K865" s="39">
        <f>INDEX(Monthly!$B$2:$K$187,MATCH(D865,Monthly!$B$2:$B$187,0),5)</f>
        <v>-91.848000000000013</v>
      </c>
      <c r="L865" s="39">
        <f>INDEX(Monthly!$B$2:$K$187,MATCH(D865,Monthly!$B$2:$B$187,0),7)</f>
        <v>5.0000000000000044E-3</v>
      </c>
      <c r="M865" s="39">
        <f>INDEX(Monthly!$B$2:$K$187,MATCH(D865,Monthly!$B$2:$B$187,0),9)</f>
        <v>8.4745527796446906E-3</v>
      </c>
      <c r="N865" s="42">
        <f>INDEX(Quaterly!$B$2:$E$63,MATCH(B865,Quaterly!$B$2:$B$63,0),4)</f>
        <v>5.5700000000000021</v>
      </c>
    </row>
    <row r="866" spans="1:14" x14ac:dyDescent="0.3">
      <c r="A866" s="23">
        <v>865</v>
      </c>
      <c r="B866" s="23" t="str">
        <f t="shared" si="39"/>
        <v>Q2-2013</v>
      </c>
      <c r="C866" s="24" t="str">
        <f t="shared" si="40"/>
        <v>Q2</v>
      </c>
      <c r="D866" s="23" t="str">
        <f t="shared" si="41"/>
        <v>5-2013</v>
      </c>
      <c r="E866" s="25">
        <v>41396</v>
      </c>
      <c r="F866" s="31">
        <f>INDEX(GoldPrice!$B$2:$F$4016,MATCH(E866,GoldPrice!$B$2:$B$4016,0),5)</f>
        <v>-654773.92877392843</v>
      </c>
      <c r="G866" s="36">
        <f>INDEX(Daily!$B$2:$H$4016,MATCH(E866,Daily!$B$2:$B$4016,0),3)</f>
        <v>2.960000000000008</v>
      </c>
      <c r="H866" s="36">
        <f>INDEX(Daily!$B$2:$H$4016,MATCH(E866,Daily!$B$2:$B$4016,0),5)</f>
        <v>100</v>
      </c>
      <c r="I866" s="36">
        <f>INDEX(Daily!$B$2:$H$4016,MATCH(E866,Daily!$B$2:$B$4016,0),7)</f>
        <v>-0.81131611828402583</v>
      </c>
      <c r="J866" s="39">
        <f>INDEX(Monthly!$B$2:$K$187,MATCH(D866,Monthly!$B$2:$B$187,0),3)</f>
        <v>-9.000000000000119E-4</v>
      </c>
      <c r="K866" s="39">
        <f>INDEX(Monthly!$B$2:$K$187,MATCH(D866,Monthly!$B$2:$B$187,0),5)</f>
        <v>-91.848000000000013</v>
      </c>
      <c r="L866" s="39">
        <f>INDEX(Monthly!$B$2:$K$187,MATCH(D866,Monthly!$B$2:$B$187,0),7)</f>
        <v>5.0000000000000044E-3</v>
      </c>
      <c r="M866" s="39">
        <f>INDEX(Monthly!$B$2:$K$187,MATCH(D866,Monthly!$B$2:$B$187,0),9)</f>
        <v>8.4745527796446906E-3</v>
      </c>
      <c r="N866" s="42">
        <f>INDEX(Quaterly!$B$2:$E$63,MATCH(B866,Quaterly!$B$2:$B$63,0),4)</f>
        <v>5.5700000000000021</v>
      </c>
    </row>
    <row r="867" spans="1:14" x14ac:dyDescent="0.3">
      <c r="A867" s="23">
        <v>866</v>
      </c>
      <c r="B867" s="23" t="str">
        <f t="shared" si="39"/>
        <v>Q2-2013</v>
      </c>
      <c r="C867" s="24" t="str">
        <f t="shared" si="40"/>
        <v>Q2</v>
      </c>
      <c r="D867" s="23" t="str">
        <f t="shared" si="41"/>
        <v>5-2013</v>
      </c>
      <c r="E867" s="25">
        <v>41397</v>
      </c>
      <c r="F867" s="31">
        <f>INDEX(GoldPrice!$B$2:$F$4016,MATCH(E867,GoldPrice!$B$2:$B$4016,0),5)</f>
        <v>58212.058212056756</v>
      </c>
      <c r="G867" s="36">
        <f>INDEX(Daily!$B$2:$H$4016,MATCH(E867,Daily!$B$2:$B$4016,0),3)</f>
        <v>1.5499999999999972</v>
      </c>
      <c r="H867" s="36">
        <f>INDEX(Daily!$B$2:$H$4016,MATCH(E867,Daily!$B$2:$B$4016,0),5)</f>
        <v>5</v>
      </c>
      <c r="I867" s="36">
        <f>INDEX(Daily!$B$2:$H$4016,MATCH(E867,Daily!$B$2:$B$4016,0),7)</f>
        <v>2.2200000000000273</v>
      </c>
      <c r="J867" s="39">
        <f>INDEX(Monthly!$B$2:$K$187,MATCH(D867,Monthly!$B$2:$B$187,0),3)</f>
        <v>-9.000000000000119E-4</v>
      </c>
      <c r="K867" s="39">
        <f>INDEX(Monthly!$B$2:$K$187,MATCH(D867,Monthly!$B$2:$B$187,0),5)</f>
        <v>-91.848000000000013</v>
      </c>
      <c r="L867" s="39">
        <f>INDEX(Monthly!$B$2:$K$187,MATCH(D867,Monthly!$B$2:$B$187,0),7)</f>
        <v>5.0000000000000044E-3</v>
      </c>
      <c r="M867" s="39">
        <f>INDEX(Monthly!$B$2:$K$187,MATCH(D867,Monthly!$B$2:$B$187,0),9)</f>
        <v>8.4745527796446906E-3</v>
      </c>
      <c r="N867" s="42">
        <f>INDEX(Quaterly!$B$2:$E$63,MATCH(B867,Quaterly!$B$2:$B$63,0),4)</f>
        <v>5.5700000000000021</v>
      </c>
    </row>
    <row r="868" spans="1:14" x14ac:dyDescent="0.3">
      <c r="A868" s="23">
        <v>867</v>
      </c>
      <c r="B868" s="23" t="str">
        <f t="shared" si="39"/>
        <v>Q2-2013</v>
      </c>
      <c r="C868" s="24" t="str">
        <f t="shared" si="40"/>
        <v>Q2</v>
      </c>
      <c r="D868" s="23" t="str">
        <f t="shared" si="41"/>
        <v>5-2013</v>
      </c>
      <c r="E868" s="25">
        <v>41400</v>
      </c>
      <c r="F868" s="31">
        <f>INDEX(GoldPrice!$B$2:$F$4016,MATCH(E868,GoldPrice!$B$2:$B$4016,0),5)</f>
        <v>-454535.24853524566</v>
      </c>
      <c r="G868" s="36">
        <f>INDEX(Daily!$B$2:$H$4016,MATCH(E868,Daily!$B$2:$B$4016,0),3)</f>
        <v>0.54999999999999716</v>
      </c>
      <c r="H868" s="36">
        <f>INDEX(Daily!$B$2:$H$4016,MATCH(E868,Daily!$B$2:$B$4016,0),5)</f>
        <v>-5</v>
      </c>
      <c r="I868" s="36">
        <f>INDEX(Daily!$B$2:$H$4016,MATCH(E868,Daily!$B$2:$B$4016,0),7)</f>
        <v>13.079999999999984</v>
      </c>
      <c r="J868" s="39">
        <f>INDEX(Monthly!$B$2:$K$187,MATCH(D868,Monthly!$B$2:$B$187,0),3)</f>
        <v>-9.000000000000119E-4</v>
      </c>
      <c r="K868" s="39">
        <f>INDEX(Monthly!$B$2:$K$187,MATCH(D868,Monthly!$B$2:$B$187,0),5)</f>
        <v>-91.848000000000013</v>
      </c>
      <c r="L868" s="39">
        <f>INDEX(Monthly!$B$2:$K$187,MATCH(D868,Monthly!$B$2:$B$187,0),7)</f>
        <v>5.0000000000000044E-3</v>
      </c>
      <c r="M868" s="39">
        <f>INDEX(Monthly!$B$2:$K$187,MATCH(D868,Monthly!$B$2:$B$187,0),9)</f>
        <v>8.4745527796446906E-3</v>
      </c>
      <c r="N868" s="42">
        <f>INDEX(Quaterly!$B$2:$E$63,MATCH(B868,Quaterly!$B$2:$B$63,0),4)</f>
        <v>5.5700000000000021</v>
      </c>
    </row>
    <row r="869" spans="1:14" x14ac:dyDescent="0.3">
      <c r="A869" s="23">
        <v>868</v>
      </c>
      <c r="B869" s="23" t="str">
        <f t="shared" si="39"/>
        <v>Q2-2013</v>
      </c>
      <c r="C869" s="24" t="str">
        <f t="shared" si="40"/>
        <v>Q2</v>
      </c>
      <c r="D869" s="23" t="str">
        <f t="shared" si="41"/>
        <v>5-2013</v>
      </c>
      <c r="E869" s="25">
        <v>41401</v>
      </c>
      <c r="F869" s="31">
        <f>INDEX(GoldPrice!$B$2:$F$4016,MATCH(E869,GoldPrice!$B$2:$B$4016,0),5)</f>
        <v>-198067.66206766665</v>
      </c>
      <c r="G869" s="36">
        <f>INDEX(Daily!$B$2:$H$4016,MATCH(E869,Daily!$B$2:$B$4016,0),3)</f>
        <v>-0.51999999999999602</v>
      </c>
      <c r="H869" s="36">
        <f>INDEX(Daily!$B$2:$H$4016,MATCH(E869,Daily!$B$2:$B$4016,0),5)</f>
        <v>0</v>
      </c>
      <c r="I869" s="36">
        <f>INDEX(Daily!$B$2:$H$4016,MATCH(E869,Daily!$B$2:$B$4016,0),7)</f>
        <v>-2.7400000000000091</v>
      </c>
      <c r="J869" s="39">
        <f>INDEX(Monthly!$B$2:$K$187,MATCH(D869,Monthly!$B$2:$B$187,0),3)</f>
        <v>-9.000000000000119E-4</v>
      </c>
      <c r="K869" s="39">
        <f>INDEX(Monthly!$B$2:$K$187,MATCH(D869,Monthly!$B$2:$B$187,0),5)</f>
        <v>-91.848000000000013</v>
      </c>
      <c r="L869" s="39">
        <f>INDEX(Monthly!$B$2:$K$187,MATCH(D869,Monthly!$B$2:$B$187,0),7)</f>
        <v>5.0000000000000044E-3</v>
      </c>
      <c r="M869" s="39">
        <f>INDEX(Monthly!$B$2:$K$187,MATCH(D869,Monthly!$B$2:$B$187,0),9)</f>
        <v>8.4745527796446906E-3</v>
      </c>
      <c r="N869" s="42">
        <f>INDEX(Quaterly!$B$2:$E$63,MATCH(B869,Quaterly!$B$2:$B$63,0),4)</f>
        <v>5.5700000000000021</v>
      </c>
    </row>
    <row r="870" spans="1:14" x14ac:dyDescent="0.3">
      <c r="A870" s="23">
        <v>869</v>
      </c>
      <c r="B870" s="23" t="str">
        <f t="shared" si="39"/>
        <v>Q2-2013</v>
      </c>
      <c r="C870" s="24" t="str">
        <f t="shared" si="40"/>
        <v>Q2</v>
      </c>
      <c r="D870" s="23" t="str">
        <f t="shared" si="41"/>
        <v>5-2013</v>
      </c>
      <c r="E870" s="25">
        <v>41402</v>
      </c>
      <c r="F870" s="31">
        <f>INDEX(GoldPrice!$B$2:$F$4016,MATCH(E870,GoldPrice!$B$2:$B$4016,0),5)</f>
        <v>-473618.59761859849</v>
      </c>
      <c r="G870" s="36">
        <f>INDEX(Daily!$B$2:$H$4016,MATCH(E870,Daily!$B$2:$B$4016,0),3)</f>
        <v>0.95999999999999375</v>
      </c>
      <c r="H870" s="36">
        <f>INDEX(Daily!$B$2:$H$4016,MATCH(E870,Daily!$B$2:$B$4016,0),5)</f>
        <v>0</v>
      </c>
      <c r="I870" s="36">
        <f>INDEX(Daily!$B$2:$H$4016,MATCH(E870,Daily!$B$2:$B$4016,0),7)</f>
        <v>-0.50999999999999091</v>
      </c>
      <c r="J870" s="39">
        <f>INDEX(Monthly!$B$2:$K$187,MATCH(D870,Monthly!$B$2:$B$187,0),3)</f>
        <v>-9.000000000000119E-4</v>
      </c>
      <c r="K870" s="39">
        <f>INDEX(Monthly!$B$2:$K$187,MATCH(D870,Monthly!$B$2:$B$187,0),5)</f>
        <v>-91.848000000000013</v>
      </c>
      <c r="L870" s="39">
        <f>INDEX(Monthly!$B$2:$K$187,MATCH(D870,Monthly!$B$2:$B$187,0),7)</f>
        <v>5.0000000000000044E-3</v>
      </c>
      <c r="M870" s="39">
        <f>INDEX(Monthly!$B$2:$K$187,MATCH(D870,Monthly!$B$2:$B$187,0),9)</f>
        <v>8.4745527796446906E-3</v>
      </c>
      <c r="N870" s="42">
        <f>INDEX(Quaterly!$B$2:$E$63,MATCH(B870,Quaterly!$B$2:$B$63,0),4)</f>
        <v>5.5700000000000021</v>
      </c>
    </row>
    <row r="871" spans="1:14" x14ac:dyDescent="0.3">
      <c r="A871" s="23">
        <v>870</v>
      </c>
      <c r="B871" s="23" t="str">
        <f t="shared" si="39"/>
        <v>Q2-2013</v>
      </c>
      <c r="C871" s="24" t="str">
        <f t="shared" si="40"/>
        <v>Q2</v>
      </c>
      <c r="D871" s="23" t="str">
        <f t="shared" si="41"/>
        <v>5-2013</v>
      </c>
      <c r="E871" s="25">
        <v>41403</v>
      </c>
      <c r="F871" s="31">
        <f>INDEX(GoldPrice!$B$2:$F$4016,MATCH(E871,GoldPrice!$B$2:$B$4016,0),5)</f>
        <v>339516.53751654178</v>
      </c>
      <c r="G871" s="36">
        <f>INDEX(Daily!$B$2:$H$4016,MATCH(E871,Daily!$B$2:$B$4016,0),3)</f>
        <v>-0.14999999999999147</v>
      </c>
      <c r="H871" s="36">
        <f>INDEX(Daily!$B$2:$H$4016,MATCH(E871,Daily!$B$2:$B$4016,0),5)</f>
        <v>10</v>
      </c>
      <c r="I871" s="36">
        <f>INDEX(Daily!$B$2:$H$4016,MATCH(E871,Daily!$B$2:$B$4016,0),7)</f>
        <v>1.1500000000000341</v>
      </c>
      <c r="J871" s="39">
        <f>INDEX(Monthly!$B$2:$K$187,MATCH(D871,Monthly!$B$2:$B$187,0),3)</f>
        <v>-9.000000000000119E-4</v>
      </c>
      <c r="K871" s="39">
        <f>INDEX(Monthly!$B$2:$K$187,MATCH(D871,Monthly!$B$2:$B$187,0),5)</f>
        <v>-91.848000000000013</v>
      </c>
      <c r="L871" s="39">
        <f>INDEX(Monthly!$B$2:$K$187,MATCH(D871,Monthly!$B$2:$B$187,0),7)</f>
        <v>5.0000000000000044E-3</v>
      </c>
      <c r="M871" s="39">
        <f>INDEX(Monthly!$B$2:$K$187,MATCH(D871,Monthly!$B$2:$B$187,0),9)</f>
        <v>8.4745527796446906E-3</v>
      </c>
      <c r="N871" s="42">
        <f>INDEX(Quaterly!$B$2:$E$63,MATCH(B871,Quaterly!$B$2:$B$63,0),4)</f>
        <v>5.5700000000000021</v>
      </c>
    </row>
    <row r="872" spans="1:14" x14ac:dyDescent="0.3">
      <c r="A872" s="23">
        <v>871</v>
      </c>
      <c r="B872" s="23" t="str">
        <f t="shared" si="39"/>
        <v>Q2-2013</v>
      </c>
      <c r="C872" s="24" t="str">
        <f t="shared" si="40"/>
        <v>Q2</v>
      </c>
      <c r="D872" s="23" t="str">
        <f t="shared" si="41"/>
        <v>5-2013</v>
      </c>
      <c r="E872" s="25">
        <v>41404</v>
      </c>
      <c r="F872" s="31">
        <f>INDEX(GoldPrice!$B$2:$F$4016,MATCH(E872,GoldPrice!$B$2:$B$4016,0),5)</f>
        <v>276097.14609714597</v>
      </c>
      <c r="G872" s="36">
        <f>INDEX(Daily!$B$2:$H$4016,MATCH(E872,Daily!$B$2:$B$4016,0),3)</f>
        <v>-0.28000000000000114</v>
      </c>
      <c r="H872" s="36">
        <f>INDEX(Daily!$B$2:$H$4016,MATCH(E872,Daily!$B$2:$B$4016,0),5)</f>
        <v>0</v>
      </c>
      <c r="I872" s="36">
        <f>INDEX(Daily!$B$2:$H$4016,MATCH(E872,Daily!$B$2:$B$4016,0),7)</f>
        <v>-0.12000000000000455</v>
      </c>
      <c r="J872" s="39">
        <f>INDEX(Monthly!$B$2:$K$187,MATCH(D872,Monthly!$B$2:$B$187,0),3)</f>
        <v>-9.000000000000119E-4</v>
      </c>
      <c r="K872" s="39">
        <f>INDEX(Monthly!$B$2:$K$187,MATCH(D872,Monthly!$B$2:$B$187,0),5)</f>
        <v>-91.848000000000013</v>
      </c>
      <c r="L872" s="39">
        <f>INDEX(Monthly!$B$2:$K$187,MATCH(D872,Monthly!$B$2:$B$187,0),7)</f>
        <v>5.0000000000000044E-3</v>
      </c>
      <c r="M872" s="39">
        <f>INDEX(Monthly!$B$2:$K$187,MATCH(D872,Monthly!$B$2:$B$187,0),9)</f>
        <v>8.4745527796446906E-3</v>
      </c>
      <c r="N872" s="42">
        <f>INDEX(Quaterly!$B$2:$E$63,MATCH(B872,Quaterly!$B$2:$B$63,0),4)</f>
        <v>5.5700000000000021</v>
      </c>
    </row>
    <row r="873" spans="1:14" x14ac:dyDescent="0.3">
      <c r="A873" s="23">
        <v>872</v>
      </c>
      <c r="B873" s="23" t="str">
        <f t="shared" si="39"/>
        <v>Q2-2013</v>
      </c>
      <c r="C873" s="24" t="str">
        <f t="shared" si="40"/>
        <v>Q2</v>
      </c>
      <c r="D873" s="23" t="str">
        <f t="shared" si="41"/>
        <v>5-2013</v>
      </c>
      <c r="E873" s="25">
        <v>41407</v>
      </c>
      <c r="F873" s="31">
        <f>INDEX(GoldPrice!$B$2:$F$4016,MATCH(E873,GoldPrice!$B$2:$B$4016,0),5)</f>
        <v>-43144.96314496547</v>
      </c>
      <c r="G873" s="36">
        <f>INDEX(Daily!$B$2:$H$4016,MATCH(E873,Daily!$B$2:$B$4016,0),3)</f>
        <v>-1.0499999999999972</v>
      </c>
      <c r="H873" s="36">
        <f>INDEX(Daily!$B$2:$H$4016,MATCH(E873,Daily!$B$2:$B$4016,0),5)</f>
        <v>18</v>
      </c>
      <c r="I873" s="36">
        <f>INDEX(Daily!$B$2:$H$4016,MATCH(E873,Daily!$B$2:$B$4016,0),7)</f>
        <v>2.8299999999999841</v>
      </c>
      <c r="J873" s="39">
        <f>INDEX(Monthly!$B$2:$K$187,MATCH(D873,Monthly!$B$2:$B$187,0),3)</f>
        <v>-9.000000000000119E-4</v>
      </c>
      <c r="K873" s="39">
        <f>INDEX(Monthly!$B$2:$K$187,MATCH(D873,Monthly!$B$2:$B$187,0),5)</f>
        <v>-91.848000000000013</v>
      </c>
      <c r="L873" s="39">
        <f>INDEX(Monthly!$B$2:$K$187,MATCH(D873,Monthly!$B$2:$B$187,0),7)</f>
        <v>5.0000000000000044E-3</v>
      </c>
      <c r="M873" s="39">
        <f>INDEX(Monthly!$B$2:$K$187,MATCH(D873,Monthly!$B$2:$B$187,0),9)</f>
        <v>8.4745527796446906E-3</v>
      </c>
      <c r="N873" s="42">
        <f>INDEX(Quaterly!$B$2:$E$63,MATCH(B873,Quaterly!$B$2:$B$63,0),4)</f>
        <v>5.5700000000000021</v>
      </c>
    </row>
    <row r="874" spans="1:14" x14ac:dyDescent="0.3">
      <c r="A874" s="23">
        <v>873</v>
      </c>
      <c r="B874" s="23" t="str">
        <f t="shared" si="39"/>
        <v>Q2-2013</v>
      </c>
      <c r="C874" s="24" t="str">
        <f t="shared" si="40"/>
        <v>Q2</v>
      </c>
      <c r="D874" s="23" t="str">
        <f t="shared" si="41"/>
        <v>5-2013</v>
      </c>
      <c r="E874" s="25">
        <v>41408</v>
      </c>
      <c r="F874" s="31">
        <f>INDEX(GoldPrice!$B$2:$F$4016,MATCH(E874,GoldPrice!$B$2:$B$4016,0),5)</f>
        <v>124512.94651294872</v>
      </c>
      <c r="G874" s="36">
        <f>INDEX(Daily!$B$2:$H$4016,MATCH(E874,Daily!$B$2:$B$4016,0),3)</f>
        <v>-0.80000000000001137</v>
      </c>
      <c r="H874" s="36">
        <f>INDEX(Daily!$B$2:$H$4016,MATCH(E874,Daily!$B$2:$B$4016,0),5)</f>
        <v>-18</v>
      </c>
      <c r="I874" s="36">
        <f>INDEX(Daily!$B$2:$H$4016,MATCH(E874,Daily!$B$2:$B$4016,0),7)</f>
        <v>-5.0799999999999841</v>
      </c>
      <c r="J874" s="39">
        <f>INDEX(Monthly!$B$2:$K$187,MATCH(D874,Monthly!$B$2:$B$187,0),3)</f>
        <v>-9.000000000000119E-4</v>
      </c>
      <c r="K874" s="39">
        <f>INDEX(Monthly!$B$2:$K$187,MATCH(D874,Monthly!$B$2:$B$187,0),5)</f>
        <v>-91.848000000000013</v>
      </c>
      <c r="L874" s="39">
        <f>INDEX(Monthly!$B$2:$K$187,MATCH(D874,Monthly!$B$2:$B$187,0),7)</f>
        <v>5.0000000000000044E-3</v>
      </c>
      <c r="M874" s="39">
        <f>INDEX(Monthly!$B$2:$K$187,MATCH(D874,Monthly!$B$2:$B$187,0),9)</f>
        <v>8.4745527796446906E-3</v>
      </c>
      <c r="N874" s="42">
        <f>INDEX(Quaterly!$B$2:$E$63,MATCH(B874,Quaterly!$B$2:$B$63,0),4)</f>
        <v>5.5700000000000021</v>
      </c>
    </row>
    <row r="875" spans="1:14" x14ac:dyDescent="0.3">
      <c r="A875" s="23">
        <v>874</v>
      </c>
      <c r="B875" s="23" t="str">
        <f t="shared" si="39"/>
        <v>Q2-2013</v>
      </c>
      <c r="C875" s="24" t="str">
        <f t="shared" si="40"/>
        <v>Q2</v>
      </c>
      <c r="D875" s="23" t="str">
        <f t="shared" si="41"/>
        <v>5-2013</v>
      </c>
      <c r="E875" s="25">
        <v>41409</v>
      </c>
      <c r="F875" s="31">
        <f>INDEX(GoldPrice!$B$2:$F$4016,MATCH(E875,GoldPrice!$B$2:$B$4016,0),5)</f>
        <v>295998.10999810696</v>
      </c>
      <c r="G875" s="36">
        <f>INDEX(Daily!$B$2:$H$4016,MATCH(E875,Daily!$B$2:$B$4016,0),3)</f>
        <v>-9.9999999999909051E-3</v>
      </c>
      <c r="H875" s="36">
        <f>INDEX(Daily!$B$2:$H$4016,MATCH(E875,Daily!$B$2:$B$4016,0),5)</f>
        <v>0</v>
      </c>
      <c r="I875" s="36">
        <f>INDEX(Daily!$B$2:$H$4016,MATCH(E875,Daily!$B$2:$B$4016,0),7)</f>
        <v>2.1200000000000045</v>
      </c>
      <c r="J875" s="39">
        <f>INDEX(Monthly!$B$2:$K$187,MATCH(D875,Monthly!$B$2:$B$187,0),3)</f>
        <v>-9.000000000000119E-4</v>
      </c>
      <c r="K875" s="39">
        <f>INDEX(Monthly!$B$2:$K$187,MATCH(D875,Monthly!$B$2:$B$187,0),5)</f>
        <v>-91.848000000000013</v>
      </c>
      <c r="L875" s="39">
        <f>INDEX(Monthly!$B$2:$K$187,MATCH(D875,Monthly!$B$2:$B$187,0),7)</f>
        <v>5.0000000000000044E-3</v>
      </c>
      <c r="M875" s="39">
        <f>INDEX(Monthly!$B$2:$K$187,MATCH(D875,Monthly!$B$2:$B$187,0),9)</f>
        <v>8.4745527796446906E-3</v>
      </c>
      <c r="N875" s="42">
        <f>INDEX(Quaterly!$B$2:$E$63,MATCH(B875,Quaterly!$B$2:$B$63,0),4)</f>
        <v>5.5700000000000021</v>
      </c>
    </row>
    <row r="876" spans="1:14" x14ac:dyDescent="0.3">
      <c r="A876" s="23">
        <v>875</v>
      </c>
      <c r="B876" s="23" t="str">
        <f t="shared" si="39"/>
        <v>Q2-2013</v>
      </c>
      <c r="C876" s="24" t="str">
        <f t="shared" si="40"/>
        <v>Q2</v>
      </c>
      <c r="D876" s="23" t="str">
        <f t="shared" si="41"/>
        <v>5-2013</v>
      </c>
      <c r="E876" s="25">
        <v>41410</v>
      </c>
      <c r="F876" s="31">
        <f>INDEX(GoldPrice!$B$2:$F$4016,MATCH(E876,GoldPrice!$B$2:$B$4016,0),5)</f>
        <v>-171333.96333396062</v>
      </c>
      <c r="G876" s="36">
        <f>INDEX(Daily!$B$2:$H$4016,MATCH(E876,Daily!$B$2:$B$4016,0),3)</f>
        <v>0.89999999999999147</v>
      </c>
      <c r="H876" s="36">
        <f>INDEX(Daily!$B$2:$H$4016,MATCH(E876,Daily!$B$2:$B$4016,0),5)</f>
        <v>0</v>
      </c>
      <c r="I876" s="36">
        <f>INDEX(Daily!$B$2:$H$4016,MATCH(E876,Daily!$B$2:$B$4016,0),7)</f>
        <v>4.3699999999999477</v>
      </c>
      <c r="J876" s="39">
        <f>INDEX(Monthly!$B$2:$K$187,MATCH(D876,Monthly!$B$2:$B$187,0),3)</f>
        <v>-9.000000000000119E-4</v>
      </c>
      <c r="K876" s="39">
        <f>INDEX(Monthly!$B$2:$K$187,MATCH(D876,Monthly!$B$2:$B$187,0),5)</f>
        <v>-91.848000000000013</v>
      </c>
      <c r="L876" s="39">
        <f>INDEX(Monthly!$B$2:$K$187,MATCH(D876,Monthly!$B$2:$B$187,0),7)</f>
        <v>5.0000000000000044E-3</v>
      </c>
      <c r="M876" s="39">
        <f>INDEX(Monthly!$B$2:$K$187,MATCH(D876,Monthly!$B$2:$B$187,0),9)</f>
        <v>8.4745527796446906E-3</v>
      </c>
      <c r="N876" s="42">
        <f>INDEX(Quaterly!$B$2:$E$63,MATCH(B876,Quaterly!$B$2:$B$63,0),4)</f>
        <v>5.5700000000000021</v>
      </c>
    </row>
    <row r="877" spans="1:14" x14ac:dyDescent="0.3">
      <c r="A877" s="23">
        <v>876</v>
      </c>
      <c r="B877" s="23" t="str">
        <f t="shared" si="39"/>
        <v>Q2-2013</v>
      </c>
      <c r="C877" s="24" t="str">
        <f t="shared" si="40"/>
        <v>Q2</v>
      </c>
      <c r="D877" s="23" t="str">
        <f t="shared" si="41"/>
        <v>5-2013</v>
      </c>
      <c r="E877" s="25">
        <v>41411</v>
      </c>
      <c r="F877" s="31">
        <f>INDEX(GoldPrice!$B$2:$F$4016,MATCH(E877,GoldPrice!$B$2:$B$4016,0),5)</f>
        <v>410148.93214892969</v>
      </c>
      <c r="G877" s="36">
        <f>INDEX(Daily!$B$2:$H$4016,MATCH(E877,Daily!$B$2:$B$4016,0),3)</f>
        <v>0.87000000000000455</v>
      </c>
      <c r="H877" s="36">
        <f>INDEX(Daily!$B$2:$H$4016,MATCH(E877,Daily!$B$2:$B$4016,0),5)</f>
        <v>30</v>
      </c>
      <c r="I877" s="36">
        <f>INDEX(Daily!$B$2:$H$4016,MATCH(E877,Daily!$B$2:$B$4016,0),7)</f>
        <v>-2.7399999999999523</v>
      </c>
      <c r="J877" s="39">
        <f>INDEX(Monthly!$B$2:$K$187,MATCH(D877,Monthly!$B$2:$B$187,0),3)</f>
        <v>-9.000000000000119E-4</v>
      </c>
      <c r="K877" s="39">
        <f>INDEX(Monthly!$B$2:$K$187,MATCH(D877,Monthly!$B$2:$B$187,0),5)</f>
        <v>-91.848000000000013</v>
      </c>
      <c r="L877" s="39">
        <f>INDEX(Monthly!$B$2:$K$187,MATCH(D877,Monthly!$B$2:$B$187,0),7)</f>
        <v>5.0000000000000044E-3</v>
      </c>
      <c r="M877" s="39">
        <f>INDEX(Monthly!$B$2:$K$187,MATCH(D877,Monthly!$B$2:$B$187,0),9)</f>
        <v>8.4745527796446906E-3</v>
      </c>
      <c r="N877" s="42">
        <f>INDEX(Quaterly!$B$2:$E$63,MATCH(B877,Quaterly!$B$2:$B$63,0),4)</f>
        <v>5.5700000000000021</v>
      </c>
    </row>
    <row r="878" spans="1:14" x14ac:dyDescent="0.3">
      <c r="A878" s="23">
        <v>877</v>
      </c>
      <c r="B878" s="23" t="str">
        <f t="shared" si="39"/>
        <v>Q2-2013</v>
      </c>
      <c r="C878" s="24" t="str">
        <f t="shared" si="40"/>
        <v>Q2</v>
      </c>
      <c r="D878" s="23" t="str">
        <f t="shared" si="41"/>
        <v>5-2013</v>
      </c>
      <c r="E878" s="25">
        <v>41414</v>
      </c>
      <c r="F878" s="31">
        <f>INDEX(GoldPrice!$B$2:$F$4016,MATCH(E878,GoldPrice!$B$2:$B$4016,0),5)</f>
        <v>-597261.38726138696</v>
      </c>
      <c r="G878" s="36">
        <f>INDEX(Daily!$B$2:$H$4016,MATCH(E878,Daily!$B$2:$B$4016,0),3)</f>
        <v>0.57000000000000739</v>
      </c>
      <c r="H878" s="36">
        <f>INDEX(Daily!$B$2:$H$4016,MATCH(E878,Daily!$B$2:$B$4016,0),5)</f>
        <v>0</v>
      </c>
      <c r="I878" s="36">
        <f>INDEX(Daily!$B$2:$H$4016,MATCH(E878,Daily!$B$2:$B$4016,0),7)</f>
        <v>4.6699999999999591</v>
      </c>
      <c r="J878" s="39">
        <f>INDEX(Monthly!$B$2:$K$187,MATCH(D878,Monthly!$B$2:$B$187,0),3)</f>
        <v>-9.000000000000119E-4</v>
      </c>
      <c r="K878" s="39">
        <f>INDEX(Monthly!$B$2:$K$187,MATCH(D878,Monthly!$B$2:$B$187,0),5)</f>
        <v>-91.848000000000013</v>
      </c>
      <c r="L878" s="39">
        <f>INDEX(Monthly!$B$2:$K$187,MATCH(D878,Monthly!$B$2:$B$187,0),7)</f>
        <v>5.0000000000000044E-3</v>
      </c>
      <c r="M878" s="39">
        <f>INDEX(Monthly!$B$2:$K$187,MATCH(D878,Monthly!$B$2:$B$187,0),9)</f>
        <v>8.4745527796446906E-3</v>
      </c>
      <c r="N878" s="42">
        <f>INDEX(Quaterly!$B$2:$E$63,MATCH(B878,Quaterly!$B$2:$B$63,0),4)</f>
        <v>5.5700000000000021</v>
      </c>
    </row>
    <row r="879" spans="1:14" x14ac:dyDescent="0.3">
      <c r="A879" s="23">
        <v>878</v>
      </c>
      <c r="B879" s="23" t="str">
        <f t="shared" si="39"/>
        <v>Q2-2013</v>
      </c>
      <c r="C879" s="24" t="str">
        <f t="shared" si="40"/>
        <v>Q2</v>
      </c>
      <c r="D879" s="23" t="str">
        <f t="shared" si="41"/>
        <v>5-2013</v>
      </c>
      <c r="E879" s="25">
        <v>41415</v>
      </c>
      <c r="F879" s="31">
        <f>INDEX(GoldPrice!$B$2:$F$4016,MATCH(E879,GoldPrice!$B$2:$B$4016,0),5)</f>
        <v>249405.0274050273</v>
      </c>
      <c r="G879" s="36">
        <f>INDEX(Daily!$B$2:$H$4016,MATCH(E879,Daily!$B$2:$B$4016,0),3)</f>
        <v>-0.74000000000000909</v>
      </c>
      <c r="H879" s="36">
        <f>INDEX(Daily!$B$2:$H$4016,MATCH(E879,Daily!$B$2:$B$4016,0),5)</f>
        <v>-35</v>
      </c>
      <c r="I879" s="36">
        <f>INDEX(Daily!$B$2:$H$4016,MATCH(E879,Daily!$B$2:$B$4016,0),7)</f>
        <v>7.910000000000025</v>
      </c>
      <c r="J879" s="39">
        <f>INDEX(Monthly!$B$2:$K$187,MATCH(D879,Monthly!$B$2:$B$187,0),3)</f>
        <v>-9.000000000000119E-4</v>
      </c>
      <c r="K879" s="39">
        <f>INDEX(Monthly!$B$2:$K$187,MATCH(D879,Monthly!$B$2:$B$187,0),5)</f>
        <v>-91.848000000000013</v>
      </c>
      <c r="L879" s="39">
        <f>INDEX(Monthly!$B$2:$K$187,MATCH(D879,Monthly!$B$2:$B$187,0),7)</f>
        <v>5.0000000000000044E-3</v>
      </c>
      <c r="M879" s="39">
        <f>INDEX(Monthly!$B$2:$K$187,MATCH(D879,Monthly!$B$2:$B$187,0),9)</f>
        <v>8.4745527796446906E-3</v>
      </c>
      <c r="N879" s="42">
        <f>INDEX(Quaterly!$B$2:$E$63,MATCH(B879,Quaterly!$B$2:$B$63,0),4)</f>
        <v>5.5700000000000021</v>
      </c>
    </row>
    <row r="880" spans="1:14" x14ac:dyDescent="0.3">
      <c r="A880" s="23">
        <v>879</v>
      </c>
      <c r="B880" s="23" t="str">
        <f t="shared" si="39"/>
        <v>Q2-2013</v>
      </c>
      <c r="C880" s="24" t="str">
        <f t="shared" si="40"/>
        <v>Q2</v>
      </c>
      <c r="D880" s="23" t="str">
        <f t="shared" si="41"/>
        <v>5-2013</v>
      </c>
      <c r="E880" s="25">
        <v>41416</v>
      </c>
      <c r="F880" s="31">
        <f>INDEX(GoldPrice!$B$2:$F$4016,MATCH(E880,GoldPrice!$B$2:$B$4016,0),5)</f>
        <v>314415.04441504925</v>
      </c>
      <c r="G880" s="36">
        <f>INDEX(Daily!$B$2:$H$4016,MATCH(E880,Daily!$B$2:$B$4016,0),3)</f>
        <v>-1.5699999999999932</v>
      </c>
      <c r="H880" s="36">
        <f>INDEX(Daily!$B$2:$H$4016,MATCH(E880,Daily!$B$2:$B$4016,0),5)</f>
        <v>55</v>
      </c>
      <c r="I880" s="36">
        <f>INDEX(Daily!$B$2:$H$4016,MATCH(E880,Daily!$B$2:$B$4016,0),7)</f>
        <v>2.0500000000000114</v>
      </c>
      <c r="J880" s="39">
        <f>INDEX(Monthly!$B$2:$K$187,MATCH(D880,Monthly!$B$2:$B$187,0),3)</f>
        <v>-9.000000000000119E-4</v>
      </c>
      <c r="K880" s="39">
        <f>INDEX(Monthly!$B$2:$K$187,MATCH(D880,Monthly!$B$2:$B$187,0),5)</f>
        <v>-91.848000000000013</v>
      </c>
      <c r="L880" s="39">
        <f>INDEX(Monthly!$B$2:$K$187,MATCH(D880,Monthly!$B$2:$B$187,0),7)</f>
        <v>5.0000000000000044E-3</v>
      </c>
      <c r="M880" s="39">
        <f>INDEX(Monthly!$B$2:$K$187,MATCH(D880,Monthly!$B$2:$B$187,0),9)</f>
        <v>8.4745527796446906E-3</v>
      </c>
      <c r="N880" s="42">
        <f>INDEX(Quaterly!$B$2:$E$63,MATCH(B880,Quaterly!$B$2:$B$63,0),4)</f>
        <v>5.5700000000000021</v>
      </c>
    </row>
    <row r="881" spans="1:14" x14ac:dyDescent="0.3">
      <c r="A881" s="23">
        <v>880</v>
      </c>
      <c r="B881" s="23" t="str">
        <f t="shared" si="39"/>
        <v>Q2-2013</v>
      </c>
      <c r="C881" s="24" t="str">
        <f t="shared" si="40"/>
        <v>Q2</v>
      </c>
      <c r="D881" s="23" t="str">
        <f t="shared" si="41"/>
        <v>5-2013</v>
      </c>
      <c r="E881" s="25">
        <v>41417</v>
      </c>
      <c r="F881" s="31">
        <f>INDEX(GoldPrice!$B$2:$F$4016,MATCH(E881,GoldPrice!$B$2:$B$4016,0),5)</f>
        <v>-486821.39482139796</v>
      </c>
      <c r="G881" s="36">
        <f>INDEX(Daily!$B$2:$H$4016,MATCH(E881,Daily!$B$2:$B$4016,0),3)</f>
        <v>0.14000000000000057</v>
      </c>
      <c r="H881" s="36">
        <f>INDEX(Daily!$B$2:$H$4016,MATCH(E881,Daily!$B$2:$B$4016,0),5)</f>
        <v>0</v>
      </c>
      <c r="I881" s="36">
        <f>INDEX(Daily!$B$2:$H$4016,MATCH(E881,Daily!$B$2:$B$4016,0),7)</f>
        <v>-4.0099999999999909</v>
      </c>
      <c r="J881" s="39">
        <f>INDEX(Monthly!$B$2:$K$187,MATCH(D881,Monthly!$B$2:$B$187,0),3)</f>
        <v>-9.000000000000119E-4</v>
      </c>
      <c r="K881" s="39">
        <f>INDEX(Monthly!$B$2:$K$187,MATCH(D881,Monthly!$B$2:$B$187,0),5)</f>
        <v>-91.848000000000013</v>
      </c>
      <c r="L881" s="39">
        <f>INDEX(Monthly!$B$2:$K$187,MATCH(D881,Monthly!$B$2:$B$187,0),7)</f>
        <v>5.0000000000000044E-3</v>
      </c>
      <c r="M881" s="39">
        <f>INDEX(Monthly!$B$2:$K$187,MATCH(D881,Monthly!$B$2:$B$187,0),9)</f>
        <v>8.4745527796446906E-3</v>
      </c>
      <c r="N881" s="42">
        <f>INDEX(Quaterly!$B$2:$E$63,MATCH(B881,Quaterly!$B$2:$B$63,0),4)</f>
        <v>5.5700000000000021</v>
      </c>
    </row>
    <row r="882" spans="1:14" x14ac:dyDescent="0.3">
      <c r="A882" s="23">
        <v>881</v>
      </c>
      <c r="B882" s="23" t="str">
        <f t="shared" si="39"/>
        <v>Q2-2013</v>
      </c>
      <c r="C882" s="24" t="str">
        <f t="shared" si="40"/>
        <v>Q2</v>
      </c>
      <c r="D882" s="23" t="str">
        <f t="shared" si="41"/>
        <v>5-2013</v>
      </c>
      <c r="E882" s="25">
        <v>41418</v>
      </c>
      <c r="F882" s="31">
        <f>INDEX(GoldPrice!$B$2:$F$4016,MATCH(E882,GoldPrice!$B$2:$B$4016,0),5)</f>
        <v>115342.65734265745</v>
      </c>
      <c r="G882" s="36">
        <f>INDEX(Daily!$B$2:$H$4016,MATCH(E882,Daily!$B$2:$B$4016,0),3)</f>
        <v>-0.28000000000000114</v>
      </c>
      <c r="H882" s="36">
        <f>INDEX(Daily!$B$2:$H$4016,MATCH(E882,Daily!$B$2:$B$4016,0),5)</f>
        <v>-60</v>
      </c>
      <c r="I882" s="36">
        <f>INDEX(Daily!$B$2:$H$4016,MATCH(E882,Daily!$B$2:$B$4016,0),7)</f>
        <v>2.0199999999999818</v>
      </c>
      <c r="J882" s="39">
        <f>INDEX(Monthly!$B$2:$K$187,MATCH(D882,Monthly!$B$2:$B$187,0),3)</f>
        <v>-9.000000000000119E-4</v>
      </c>
      <c r="K882" s="39">
        <f>INDEX(Monthly!$B$2:$K$187,MATCH(D882,Monthly!$B$2:$B$187,0),5)</f>
        <v>-91.848000000000013</v>
      </c>
      <c r="L882" s="39">
        <f>INDEX(Monthly!$B$2:$K$187,MATCH(D882,Monthly!$B$2:$B$187,0),7)</f>
        <v>5.0000000000000044E-3</v>
      </c>
      <c r="M882" s="39">
        <f>INDEX(Monthly!$B$2:$K$187,MATCH(D882,Monthly!$B$2:$B$187,0),9)</f>
        <v>8.4745527796446906E-3</v>
      </c>
      <c r="N882" s="42">
        <f>INDEX(Quaterly!$B$2:$E$63,MATCH(B882,Quaterly!$B$2:$B$63,0),4)</f>
        <v>5.5700000000000021</v>
      </c>
    </row>
    <row r="883" spans="1:14" x14ac:dyDescent="0.3">
      <c r="A883" s="23">
        <v>882</v>
      </c>
      <c r="B883" s="23" t="str">
        <f t="shared" si="39"/>
        <v>Q2-2013</v>
      </c>
      <c r="C883" s="24" t="str">
        <f t="shared" si="40"/>
        <v>Q2</v>
      </c>
      <c r="D883" s="23" t="str">
        <f t="shared" si="41"/>
        <v>5-2013</v>
      </c>
      <c r="E883" s="25">
        <v>41421</v>
      </c>
      <c r="F883" s="31">
        <f>INDEX(GoldPrice!$B$2:$F$4016,MATCH(E883,GoldPrice!$B$2:$B$4016,0),5)</f>
        <v>254364.23036422953</v>
      </c>
      <c r="G883" s="36">
        <f>INDEX(Daily!$B$2:$H$4016,MATCH(E883,Daily!$B$2:$B$4016,0),3)</f>
        <v>1.067142857142855</v>
      </c>
      <c r="H883" s="36">
        <f>INDEX(Daily!$B$2:$H$4016,MATCH(E883,Daily!$B$2:$B$4016,0),5)</f>
        <v>60</v>
      </c>
      <c r="I883" s="36">
        <f>INDEX(Daily!$B$2:$H$4016,MATCH(E883,Daily!$B$2:$B$4016,0),7)</f>
        <v>12.169999999999959</v>
      </c>
      <c r="J883" s="39">
        <f>INDEX(Monthly!$B$2:$K$187,MATCH(D883,Monthly!$B$2:$B$187,0),3)</f>
        <v>-9.000000000000119E-4</v>
      </c>
      <c r="K883" s="39">
        <f>INDEX(Monthly!$B$2:$K$187,MATCH(D883,Monthly!$B$2:$B$187,0),5)</f>
        <v>-91.848000000000013</v>
      </c>
      <c r="L883" s="39">
        <f>INDEX(Monthly!$B$2:$K$187,MATCH(D883,Monthly!$B$2:$B$187,0),7)</f>
        <v>5.0000000000000044E-3</v>
      </c>
      <c r="M883" s="39">
        <f>INDEX(Monthly!$B$2:$K$187,MATCH(D883,Monthly!$B$2:$B$187,0),9)</f>
        <v>8.4745527796446906E-3</v>
      </c>
      <c r="N883" s="42">
        <f>INDEX(Quaterly!$B$2:$E$63,MATCH(B883,Quaterly!$B$2:$B$63,0),4)</f>
        <v>5.5700000000000021</v>
      </c>
    </row>
    <row r="884" spans="1:14" x14ac:dyDescent="0.3">
      <c r="A884" s="23">
        <v>883</v>
      </c>
      <c r="B884" s="23" t="str">
        <f t="shared" si="39"/>
        <v>Q2-2013</v>
      </c>
      <c r="C884" s="24" t="str">
        <f t="shared" si="40"/>
        <v>Q2</v>
      </c>
      <c r="D884" s="23" t="str">
        <f t="shared" si="41"/>
        <v>5-2013</v>
      </c>
      <c r="E884" s="25">
        <v>41422</v>
      </c>
      <c r="F884" s="31">
        <f>INDEX(GoldPrice!$B$2:$F$4016,MATCH(E884,GoldPrice!$B$2:$B$4016,0),5)</f>
        <v>-134772.84877284616</v>
      </c>
      <c r="G884" s="36">
        <f>INDEX(Daily!$B$2:$H$4016,MATCH(E884,Daily!$B$2:$B$4016,0),3)</f>
        <v>-0.25714285714285268</v>
      </c>
      <c r="H884" s="36">
        <f>INDEX(Daily!$B$2:$H$4016,MATCH(E884,Daily!$B$2:$B$4016,0),5)</f>
        <v>-10</v>
      </c>
      <c r="I884" s="36">
        <f>INDEX(Daily!$B$2:$H$4016,MATCH(E884,Daily!$B$2:$B$4016,0),7)</f>
        <v>3.9200000000000728</v>
      </c>
      <c r="J884" s="39">
        <f>INDEX(Monthly!$B$2:$K$187,MATCH(D884,Monthly!$B$2:$B$187,0),3)</f>
        <v>-9.000000000000119E-4</v>
      </c>
      <c r="K884" s="39">
        <f>INDEX(Monthly!$B$2:$K$187,MATCH(D884,Monthly!$B$2:$B$187,0),5)</f>
        <v>-91.848000000000013</v>
      </c>
      <c r="L884" s="39">
        <f>INDEX(Monthly!$B$2:$K$187,MATCH(D884,Monthly!$B$2:$B$187,0),7)</f>
        <v>5.0000000000000044E-3</v>
      </c>
      <c r="M884" s="39">
        <f>INDEX(Monthly!$B$2:$K$187,MATCH(D884,Monthly!$B$2:$B$187,0),9)</f>
        <v>8.4745527796446906E-3</v>
      </c>
      <c r="N884" s="42">
        <f>INDEX(Quaterly!$B$2:$E$63,MATCH(B884,Quaterly!$B$2:$B$63,0),4)</f>
        <v>5.5700000000000021</v>
      </c>
    </row>
    <row r="885" spans="1:14" x14ac:dyDescent="0.3">
      <c r="A885" s="23">
        <v>884</v>
      </c>
      <c r="B885" s="23" t="str">
        <f t="shared" si="39"/>
        <v>Q2-2013</v>
      </c>
      <c r="C885" s="24" t="str">
        <f t="shared" si="40"/>
        <v>Q2</v>
      </c>
      <c r="D885" s="23" t="str">
        <f t="shared" si="41"/>
        <v>5-2013</v>
      </c>
      <c r="E885" s="25">
        <v>41423</v>
      </c>
      <c r="F885" s="31">
        <f>INDEX(GoldPrice!$B$2:$F$4016,MATCH(E885,GoldPrice!$B$2:$B$4016,0),5)</f>
        <v>-224354.9423549436</v>
      </c>
      <c r="G885" s="36">
        <f>INDEX(Daily!$B$2:$H$4016,MATCH(E885,Daily!$B$2:$B$4016,0),3)</f>
        <v>-1.5200000000000102</v>
      </c>
      <c r="H885" s="36">
        <f>INDEX(Daily!$B$2:$H$4016,MATCH(E885,Daily!$B$2:$B$4016,0),5)</f>
        <v>20</v>
      </c>
      <c r="I885" s="36">
        <f>INDEX(Daily!$B$2:$H$4016,MATCH(E885,Daily!$B$2:$B$4016,0),7)</f>
        <v>-1.2400000000000091</v>
      </c>
      <c r="J885" s="39">
        <f>INDEX(Monthly!$B$2:$K$187,MATCH(D885,Monthly!$B$2:$B$187,0),3)</f>
        <v>-9.000000000000119E-4</v>
      </c>
      <c r="K885" s="39">
        <f>INDEX(Monthly!$B$2:$K$187,MATCH(D885,Monthly!$B$2:$B$187,0),5)</f>
        <v>-91.848000000000013</v>
      </c>
      <c r="L885" s="39">
        <f>INDEX(Monthly!$B$2:$K$187,MATCH(D885,Monthly!$B$2:$B$187,0),7)</f>
        <v>5.0000000000000044E-3</v>
      </c>
      <c r="M885" s="39">
        <f>INDEX(Monthly!$B$2:$K$187,MATCH(D885,Monthly!$B$2:$B$187,0),9)</f>
        <v>8.4745527796446906E-3</v>
      </c>
      <c r="N885" s="42">
        <f>INDEX(Quaterly!$B$2:$E$63,MATCH(B885,Quaterly!$B$2:$B$63,0),4)</f>
        <v>5.5700000000000021</v>
      </c>
    </row>
    <row r="886" spans="1:14" x14ac:dyDescent="0.3">
      <c r="A886" s="23">
        <v>885</v>
      </c>
      <c r="B886" s="23" t="str">
        <f t="shared" si="39"/>
        <v>Q2-2013</v>
      </c>
      <c r="C886" s="24" t="str">
        <f t="shared" si="40"/>
        <v>Q2</v>
      </c>
      <c r="D886" s="23" t="str">
        <f t="shared" si="41"/>
        <v>5-2013</v>
      </c>
      <c r="E886" s="25">
        <v>41424</v>
      </c>
      <c r="F886" s="31">
        <f>INDEX(GoldPrice!$B$2:$F$4016,MATCH(E886,GoldPrice!$B$2:$B$4016,0),5)</f>
        <v>-200390.09639009833</v>
      </c>
      <c r="G886" s="36">
        <f>INDEX(Daily!$B$2:$H$4016,MATCH(E886,Daily!$B$2:$B$4016,0),3)</f>
        <v>0.43999999999999773</v>
      </c>
      <c r="H886" s="36">
        <f>INDEX(Daily!$B$2:$H$4016,MATCH(E886,Daily!$B$2:$B$4016,0),5)</f>
        <v>0</v>
      </c>
      <c r="I886" s="36">
        <f>INDEX(Daily!$B$2:$H$4016,MATCH(E886,Daily!$B$2:$B$4016,0),7)</f>
        <v>6.3600000000000136</v>
      </c>
      <c r="J886" s="39">
        <f>INDEX(Monthly!$B$2:$K$187,MATCH(D886,Monthly!$B$2:$B$187,0),3)</f>
        <v>-9.000000000000119E-4</v>
      </c>
      <c r="K886" s="39">
        <f>INDEX(Monthly!$B$2:$K$187,MATCH(D886,Monthly!$B$2:$B$187,0),5)</f>
        <v>-91.848000000000013</v>
      </c>
      <c r="L886" s="39">
        <f>INDEX(Monthly!$B$2:$K$187,MATCH(D886,Monthly!$B$2:$B$187,0),7)</f>
        <v>5.0000000000000044E-3</v>
      </c>
      <c r="M886" s="39">
        <f>INDEX(Monthly!$B$2:$K$187,MATCH(D886,Monthly!$B$2:$B$187,0),9)</f>
        <v>8.4745527796446906E-3</v>
      </c>
      <c r="N886" s="42">
        <f>INDEX(Quaterly!$B$2:$E$63,MATCH(B886,Quaterly!$B$2:$B$63,0),4)</f>
        <v>5.5700000000000021</v>
      </c>
    </row>
    <row r="887" spans="1:14" x14ac:dyDescent="0.3">
      <c r="A887" s="23">
        <v>886</v>
      </c>
      <c r="B887" s="23" t="str">
        <f t="shared" si="39"/>
        <v>Q2-2013</v>
      </c>
      <c r="C887" s="24" t="str">
        <f t="shared" si="40"/>
        <v>Q2</v>
      </c>
      <c r="D887" s="23" t="str">
        <f t="shared" si="41"/>
        <v>5-2013</v>
      </c>
      <c r="E887" s="25">
        <v>41425</v>
      </c>
      <c r="F887" s="31">
        <f>INDEX(GoldPrice!$B$2:$F$4016,MATCH(E887,GoldPrice!$B$2:$B$4016,0),5)</f>
        <v>3189242.8652428687</v>
      </c>
      <c r="G887" s="36">
        <f>INDEX(Daily!$B$2:$H$4016,MATCH(E887,Daily!$B$2:$B$4016,0),3)</f>
        <v>-1.6399999999999864</v>
      </c>
      <c r="H887" s="36">
        <f>INDEX(Daily!$B$2:$H$4016,MATCH(E887,Daily!$B$2:$B$4016,0),5)</f>
        <v>10</v>
      </c>
      <c r="I887" s="36">
        <f>INDEX(Daily!$B$2:$H$4016,MATCH(E887,Daily!$B$2:$B$4016,0),7)</f>
        <v>-3.0600000000000591</v>
      </c>
      <c r="J887" s="39">
        <f>INDEX(Monthly!$B$2:$K$187,MATCH(D887,Monthly!$B$2:$B$187,0),3)</f>
        <v>-9.000000000000119E-4</v>
      </c>
      <c r="K887" s="39">
        <f>INDEX(Monthly!$B$2:$K$187,MATCH(D887,Monthly!$B$2:$B$187,0),5)</f>
        <v>-91.848000000000013</v>
      </c>
      <c r="L887" s="39">
        <f>INDEX(Monthly!$B$2:$K$187,MATCH(D887,Monthly!$B$2:$B$187,0),7)</f>
        <v>5.0000000000000044E-3</v>
      </c>
      <c r="M887" s="39">
        <f>INDEX(Monthly!$B$2:$K$187,MATCH(D887,Monthly!$B$2:$B$187,0),9)</f>
        <v>8.4745527796446906E-3</v>
      </c>
      <c r="N887" s="42">
        <f>INDEX(Quaterly!$B$2:$E$63,MATCH(B887,Quaterly!$B$2:$B$63,0),4)</f>
        <v>5.5700000000000021</v>
      </c>
    </row>
    <row r="888" spans="1:14" x14ac:dyDescent="0.3">
      <c r="A888" s="23">
        <v>887</v>
      </c>
      <c r="B888" s="23" t="str">
        <f t="shared" si="39"/>
        <v>Q2-2013</v>
      </c>
      <c r="C888" s="24" t="str">
        <f t="shared" si="40"/>
        <v>Q2</v>
      </c>
      <c r="D888" s="23" t="str">
        <f t="shared" si="41"/>
        <v>6-2013</v>
      </c>
      <c r="E888" s="25">
        <v>41428</v>
      </c>
      <c r="F888" s="31">
        <f>INDEX(GoldPrice!$B$2:$F$4016,MATCH(E888,GoldPrice!$B$2:$B$4016,0),5)</f>
        <v>-3147078.813078817</v>
      </c>
      <c r="G888" s="36">
        <f>INDEX(Daily!$B$2:$H$4016,MATCH(E888,Daily!$B$2:$B$4016,0),3)</f>
        <v>1.4799999999999898</v>
      </c>
      <c r="H888" s="36">
        <f>INDEX(Daily!$B$2:$H$4016,MATCH(E888,Daily!$B$2:$B$4016,0),5)</f>
        <v>-15</v>
      </c>
      <c r="I888" s="36">
        <f>INDEX(Daily!$B$2:$H$4016,MATCH(E888,Daily!$B$2:$B$4016,0),7)</f>
        <v>-1.3600000000000136</v>
      </c>
      <c r="J888" s="39">
        <f>INDEX(Monthly!$B$2:$K$187,MATCH(D888,Monthly!$B$2:$B$187,0),3)</f>
        <v>8.0000000000002292E-4</v>
      </c>
      <c r="K888" s="39">
        <f>INDEX(Monthly!$B$2:$K$187,MATCH(D888,Monthly!$B$2:$B$187,0),5)</f>
        <v>-4.7400000000000091</v>
      </c>
      <c r="L888" s="39">
        <f>INDEX(Monthly!$B$2:$K$187,MATCH(D888,Monthly!$B$2:$B$187,0),7)</f>
        <v>-9.999999999999995E-3</v>
      </c>
      <c r="M888" s="39">
        <f>INDEX(Monthly!$B$2:$K$187,MATCH(D888,Monthly!$B$2:$B$187,0),9)</f>
        <v>1.8873850893142845E-2</v>
      </c>
      <c r="N888" s="42">
        <f>INDEX(Quaterly!$B$2:$E$63,MATCH(B888,Quaterly!$B$2:$B$63,0),4)</f>
        <v>5.5700000000000021</v>
      </c>
    </row>
    <row r="889" spans="1:14" x14ac:dyDescent="0.3">
      <c r="A889" s="23">
        <v>888</v>
      </c>
      <c r="B889" s="23" t="str">
        <f t="shared" si="39"/>
        <v>Q2-2013</v>
      </c>
      <c r="C889" s="24" t="str">
        <f t="shared" si="40"/>
        <v>Q2</v>
      </c>
      <c r="D889" s="23" t="str">
        <f t="shared" si="41"/>
        <v>6-2013</v>
      </c>
      <c r="E889" s="25">
        <v>41429</v>
      </c>
      <c r="F889" s="31">
        <f>INDEX(GoldPrice!$B$2:$F$4016,MATCH(E889,GoldPrice!$B$2:$B$4016,0),5)</f>
        <v>226232.84823285043</v>
      </c>
      <c r="G889" s="36">
        <f>INDEX(Daily!$B$2:$H$4016,MATCH(E889,Daily!$B$2:$B$4016,0),3)</f>
        <v>-4.9999999999997158E-2</v>
      </c>
      <c r="H889" s="36">
        <f>INDEX(Daily!$B$2:$H$4016,MATCH(E889,Daily!$B$2:$B$4016,0),5)</f>
        <v>5</v>
      </c>
      <c r="I889" s="36">
        <f>INDEX(Daily!$B$2:$H$4016,MATCH(E889,Daily!$B$2:$B$4016,0),7)</f>
        <v>-6.339999999999975</v>
      </c>
      <c r="J889" s="39">
        <f>INDEX(Monthly!$B$2:$K$187,MATCH(D889,Monthly!$B$2:$B$187,0),3)</f>
        <v>8.0000000000002292E-4</v>
      </c>
      <c r="K889" s="39">
        <f>INDEX(Monthly!$B$2:$K$187,MATCH(D889,Monthly!$B$2:$B$187,0),5)</f>
        <v>-4.7400000000000091</v>
      </c>
      <c r="L889" s="39">
        <f>INDEX(Monthly!$B$2:$K$187,MATCH(D889,Monthly!$B$2:$B$187,0),7)</f>
        <v>-9.999999999999995E-3</v>
      </c>
      <c r="M889" s="39">
        <f>INDEX(Monthly!$B$2:$K$187,MATCH(D889,Monthly!$B$2:$B$187,0),9)</f>
        <v>1.8873850893142845E-2</v>
      </c>
      <c r="N889" s="42">
        <f>INDEX(Quaterly!$B$2:$E$63,MATCH(B889,Quaterly!$B$2:$B$63,0),4)</f>
        <v>5.5700000000000021</v>
      </c>
    </row>
    <row r="890" spans="1:14" x14ac:dyDescent="0.3">
      <c r="A890" s="23">
        <v>889</v>
      </c>
      <c r="B890" s="23" t="str">
        <f t="shared" si="39"/>
        <v>Q2-2013</v>
      </c>
      <c r="C890" s="24" t="str">
        <f t="shared" si="40"/>
        <v>Q2</v>
      </c>
      <c r="D890" s="23" t="str">
        <f t="shared" si="41"/>
        <v>6-2013</v>
      </c>
      <c r="E890" s="25">
        <v>41430</v>
      </c>
      <c r="F890" s="31">
        <f>INDEX(GoldPrice!$B$2:$F$4016,MATCH(E890,GoldPrice!$B$2:$B$4016,0),5)</f>
        <v>-41762.993762996048</v>
      </c>
      <c r="G890" s="36">
        <f>INDEX(Daily!$B$2:$H$4016,MATCH(E890,Daily!$B$2:$B$4016,0),3)</f>
        <v>0.29999999999999716</v>
      </c>
      <c r="H890" s="36">
        <f>INDEX(Daily!$B$2:$H$4016,MATCH(E890,Daily!$B$2:$B$4016,0),5)</f>
        <v>20</v>
      </c>
      <c r="I890" s="36">
        <f>INDEX(Daily!$B$2:$H$4016,MATCH(E890,Daily!$B$2:$B$4016,0),7)</f>
        <v>3.9499999999999886</v>
      </c>
      <c r="J890" s="39">
        <f>INDEX(Monthly!$B$2:$K$187,MATCH(D890,Monthly!$B$2:$B$187,0),3)</f>
        <v>8.0000000000002292E-4</v>
      </c>
      <c r="K890" s="39">
        <f>INDEX(Monthly!$B$2:$K$187,MATCH(D890,Monthly!$B$2:$B$187,0),5)</f>
        <v>-4.7400000000000091</v>
      </c>
      <c r="L890" s="39">
        <f>INDEX(Monthly!$B$2:$K$187,MATCH(D890,Monthly!$B$2:$B$187,0),7)</f>
        <v>-9.999999999999995E-3</v>
      </c>
      <c r="M890" s="39">
        <f>INDEX(Monthly!$B$2:$K$187,MATCH(D890,Monthly!$B$2:$B$187,0),9)</f>
        <v>1.8873850893142845E-2</v>
      </c>
      <c r="N890" s="42">
        <f>INDEX(Quaterly!$B$2:$E$63,MATCH(B890,Quaterly!$B$2:$B$63,0),4)</f>
        <v>5.5700000000000021</v>
      </c>
    </row>
    <row r="891" spans="1:14" x14ac:dyDescent="0.3">
      <c r="A891" s="23">
        <v>890</v>
      </c>
      <c r="B891" s="23" t="str">
        <f t="shared" si="39"/>
        <v>Q2-2013</v>
      </c>
      <c r="C891" s="24" t="str">
        <f t="shared" si="40"/>
        <v>Q2</v>
      </c>
      <c r="D891" s="23" t="str">
        <f t="shared" si="41"/>
        <v>6-2013</v>
      </c>
      <c r="E891" s="25">
        <v>41431</v>
      </c>
      <c r="F891" s="31">
        <f>INDEX(GoldPrice!$B$2:$F$4016,MATCH(E891,GoldPrice!$B$2:$B$4016,0),5)</f>
        <v>-383952.37195236981</v>
      </c>
      <c r="G891" s="36">
        <f>INDEX(Daily!$B$2:$H$4016,MATCH(E891,Daily!$B$2:$B$4016,0),3)</f>
        <v>1.0499999999999972</v>
      </c>
      <c r="H891" s="36">
        <f>INDEX(Daily!$B$2:$H$4016,MATCH(E891,Daily!$B$2:$B$4016,0),5)</f>
        <v>-10</v>
      </c>
      <c r="I891" s="36">
        <f>INDEX(Daily!$B$2:$H$4016,MATCH(E891,Daily!$B$2:$B$4016,0),7)</f>
        <v>6.2599999999999909</v>
      </c>
      <c r="J891" s="39">
        <f>INDEX(Monthly!$B$2:$K$187,MATCH(D891,Monthly!$B$2:$B$187,0),3)</f>
        <v>8.0000000000002292E-4</v>
      </c>
      <c r="K891" s="39">
        <f>INDEX(Monthly!$B$2:$K$187,MATCH(D891,Monthly!$B$2:$B$187,0),5)</f>
        <v>-4.7400000000000091</v>
      </c>
      <c r="L891" s="39">
        <f>INDEX(Monthly!$B$2:$K$187,MATCH(D891,Monthly!$B$2:$B$187,0),7)</f>
        <v>-9.999999999999995E-3</v>
      </c>
      <c r="M891" s="39">
        <f>INDEX(Monthly!$B$2:$K$187,MATCH(D891,Monthly!$B$2:$B$187,0),9)</f>
        <v>1.8873850893142845E-2</v>
      </c>
      <c r="N891" s="42">
        <f>INDEX(Quaterly!$B$2:$E$63,MATCH(B891,Quaterly!$B$2:$B$63,0),4)</f>
        <v>5.5700000000000021</v>
      </c>
    </row>
    <row r="892" spans="1:14" x14ac:dyDescent="0.3">
      <c r="A892" s="23">
        <v>891</v>
      </c>
      <c r="B892" s="23" t="str">
        <f t="shared" si="39"/>
        <v>Q2-2013</v>
      </c>
      <c r="C892" s="24" t="str">
        <f t="shared" si="40"/>
        <v>Q2</v>
      </c>
      <c r="D892" s="23" t="str">
        <f t="shared" si="41"/>
        <v>6-2013</v>
      </c>
      <c r="E892" s="25">
        <v>41432</v>
      </c>
      <c r="F892" s="31">
        <f>INDEX(GoldPrice!$B$2:$F$4016,MATCH(E892,GoldPrice!$B$2:$B$4016,0),5)</f>
        <v>488443.01644301414</v>
      </c>
      <c r="G892" s="36">
        <f>INDEX(Daily!$B$2:$H$4016,MATCH(E892,Daily!$B$2:$B$4016,0),3)</f>
        <v>1.4000000000000057</v>
      </c>
      <c r="H892" s="36">
        <f>INDEX(Daily!$B$2:$H$4016,MATCH(E892,Daily!$B$2:$B$4016,0),5)</f>
        <v>10</v>
      </c>
      <c r="I892" s="36">
        <f>INDEX(Daily!$B$2:$H$4016,MATCH(E892,Daily!$B$2:$B$4016,0),7)</f>
        <v>7.07000000000005</v>
      </c>
      <c r="J892" s="39">
        <f>INDEX(Monthly!$B$2:$K$187,MATCH(D892,Monthly!$B$2:$B$187,0),3)</f>
        <v>8.0000000000002292E-4</v>
      </c>
      <c r="K892" s="39">
        <f>INDEX(Monthly!$B$2:$K$187,MATCH(D892,Monthly!$B$2:$B$187,0),5)</f>
        <v>-4.7400000000000091</v>
      </c>
      <c r="L892" s="39">
        <f>INDEX(Monthly!$B$2:$K$187,MATCH(D892,Monthly!$B$2:$B$187,0),7)</f>
        <v>-9.999999999999995E-3</v>
      </c>
      <c r="M892" s="39">
        <f>INDEX(Monthly!$B$2:$K$187,MATCH(D892,Monthly!$B$2:$B$187,0),9)</f>
        <v>1.8873850893142845E-2</v>
      </c>
      <c r="N892" s="42">
        <f>INDEX(Quaterly!$B$2:$E$63,MATCH(B892,Quaterly!$B$2:$B$63,0),4)</f>
        <v>5.5700000000000021</v>
      </c>
    </row>
    <row r="893" spans="1:14" x14ac:dyDescent="0.3">
      <c r="A893" s="23">
        <v>892</v>
      </c>
      <c r="B893" s="23" t="str">
        <f t="shared" si="39"/>
        <v>Q2-2013</v>
      </c>
      <c r="C893" s="24" t="str">
        <f t="shared" si="40"/>
        <v>Q2</v>
      </c>
      <c r="D893" s="23" t="str">
        <f t="shared" si="41"/>
        <v>6-2013</v>
      </c>
      <c r="E893" s="25">
        <v>41435</v>
      </c>
      <c r="F893" s="31">
        <f>INDEX(GoldPrice!$B$2:$F$4016,MATCH(E893,GoldPrice!$B$2:$B$4016,0),5)</f>
        <v>-140803.25080325082</v>
      </c>
      <c r="G893" s="36">
        <f>INDEX(Daily!$B$2:$H$4016,MATCH(E893,Daily!$B$2:$B$4016,0),3)</f>
        <v>-0.29000000000000625</v>
      </c>
      <c r="H893" s="36">
        <f>INDEX(Daily!$B$2:$H$4016,MATCH(E893,Daily!$B$2:$B$4016,0),5)</f>
        <v>0</v>
      </c>
      <c r="I893" s="36">
        <f>INDEX(Daily!$B$2:$H$4016,MATCH(E893,Daily!$B$2:$B$4016,0),7)</f>
        <v>-3.4100000000000819</v>
      </c>
      <c r="J893" s="39">
        <f>INDEX(Monthly!$B$2:$K$187,MATCH(D893,Monthly!$B$2:$B$187,0),3)</f>
        <v>8.0000000000002292E-4</v>
      </c>
      <c r="K893" s="39">
        <f>INDEX(Monthly!$B$2:$K$187,MATCH(D893,Monthly!$B$2:$B$187,0),5)</f>
        <v>-4.7400000000000091</v>
      </c>
      <c r="L893" s="39">
        <f>INDEX(Monthly!$B$2:$K$187,MATCH(D893,Monthly!$B$2:$B$187,0),7)</f>
        <v>-9.999999999999995E-3</v>
      </c>
      <c r="M893" s="39">
        <f>INDEX(Monthly!$B$2:$K$187,MATCH(D893,Monthly!$B$2:$B$187,0),9)</f>
        <v>1.8873850893142845E-2</v>
      </c>
      <c r="N893" s="42">
        <f>INDEX(Quaterly!$B$2:$E$63,MATCH(B893,Quaterly!$B$2:$B$63,0),4)</f>
        <v>5.5700000000000021</v>
      </c>
    </row>
    <row r="894" spans="1:14" x14ac:dyDescent="0.3">
      <c r="A894" s="23">
        <v>893</v>
      </c>
      <c r="B894" s="23" t="str">
        <f t="shared" si="39"/>
        <v>Q2-2013</v>
      </c>
      <c r="C894" s="24" t="str">
        <f t="shared" si="40"/>
        <v>Q2</v>
      </c>
      <c r="D894" s="23" t="str">
        <f t="shared" si="41"/>
        <v>6-2013</v>
      </c>
      <c r="E894" s="25">
        <v>41436</v>
      </c>
      <c r="F894" s="31">
        <f>INDEX(GoldPrice!$B$2:$F$4016,MATCH(E894,GoldPrice!$B$2:$B$4016,0),5)</f>
        <v>-14760.9147609137</v>
      </c>
      <c r="G894" s="36">
        <f>INDEX(Daily!$B$2:$H$4016,MATCH(E894,Daily!$B$2:$B$4016,0),3)</f>
        <v>-0.31999999999999318</v>
      </c>
      <c r="H894" s="36">
        <f>INDEX(Daily!$B$2:$H$4016,MATCH(E894,Daily!$B$2:$B$4016,0),5)</f>
        <v>20</v>
      </c>
      <c r="I894" s="36">
        <f>INDEX(Daily!$B$2:$H$4016,MATCH(E894,Daily!$B$2:$B$4016,0),7)</f>
        <v>-2.6099999999999</v>
      </c>
      <c r="J894" s="39">
        <f>INDEX(Monthly!$B$2:$K$187,MATCH(D894,Monthly!$B$2:$B$187,0),3)</f>
        <v>8.0000000000002292E-4</v>
      </c>
      <c r="K894" s="39">
        <f>INDEX(Monthly!$B$2:$K$187,MATCH(D894,Monthly!$B$2:$B$187,0),5)</f>
        <v>-4.7400000000000091</v>
      </c>
      <c r="L894" s="39">
        <f>INDEX(Monthly!$B$2:$K$187,MATCH(D894,Monthly!$B$2:$B$187,0),7)</f>
        <v>-9.999999999999995E-3</v>
      </c>
      <c r="M894" s="39">
        <f>INDEX(Monthly!$B$2:$K$187,MATCH(D894,Monthly!$B$2:$B$187,0),9)</f>
        <v>1.8873850893142845E-2</v>
      </c>
      <c r="N894" s="42">
        <f>INDEX(Quaterly!$B$2:$E$63,MATCH(B894,Quaterly!$B$2:$B$63,0),4)</f>
        <v>5.5700000000000021</v>
      </c>
    </row>
    <row r="895" spans="1:14" x14ac:dyDescent="0.3">
      <c r="A895" s="23">
        <v>894</v>
      </c>
      <c r="B895" s="23" t="str">
        <f t="shared" si="39"/>
        <v>Q2-2013</v>
      </c>
      <c r="C895" s="24" t="str">
        <f t="shared" si="40"/>
        <v>Q2</v>
      </c>
      <c r="D895" s="23" t="str">
        <f t="shared" si="41"/>
        <v>6-2013</v>
      </c>
      <c r="E895" s="25">
        <v>41437</v>
      </c>
      <c r="F895" s="31">
        <f>INDEX(GoldPrice!$B$2:$F$4016,MATCH(E895,GoldPrice!$B$2:$B$4016,0),5)</f>
        <v>-184144.77414477244</v>
      </c>
      <c r="G895" s="36">
        <f>INDEX(Daily!$B$2:$H$4016,MATCH(E895,Daily!$B$2:$B$4016,0),3)</f>
        <v>0.48000000000000398</v>
      </c>
      <c r="H895" s="36">
        <f>INDEX(Daily!$B$2:$H$4016,MATCH(E895,Daily!$B$2:$B$4016,0),5)</f>
        <v>-20</v>
      </c>
      <c r="I895" s="36">
        <f>INDEX(Daily!$B$2:$H$4016,MATCH(E895,Daily!$B$2:$B$4016,0),7)</f>
        <v>-3.7100000000000364</v>
      </c>
      <c r="J895" s="39">
        <f>INDEX(Monthly!$B$2:$K$187,MATCH(D895,Monthly!$B$2:$B$187,0),3)</f>
        <v>8.0000000000002292E-4</v>
      </c>
      <c r="K895" s="39">
        <f>INDEX(Monthly!$B$2:$K$187,MATCH(D895,Monthly!$B$2:$B$187,0),5)</f>
        <v>-4.7400000000000091</v>
      </c>
      <c r="L895" s="39">
        <f>INDEX(Monthly!$B$2:$K$187,MATCH(D895,Monthly!$B$2:$B$187,0),7)</f>
        <v>-9.999999999999995E-3</v>
      </c>
      <c r="M895" s="39">
        <f>INDEX(Monthly!$B$2:$K$187,MATCH(D895,Monthly!$B$2:$B$187,0),9)</f>
        <v>1.8873850893142845E-2</v>
      </c>
      <c r="N895" s="42">
        <f>INDEX(Quaterly!$B$2:$E$63,MATCH(B895,Quaterly!$B$2:$B$63,0),4)</f>
        <v>5.5700000000000021</v>
      </c>
    </row>
    <row r="896" spans="1:14" x14ac:dyDescent="0.3">
      <c r="A896" s="23">
        <v>895</v>
      </c>
      <c r="B896" s="23" t="str">
        <f t="shared" si="39"/>
        <v>Q2-2013</v>
      </c>
      <c r="C896" s="24" t="str">
        <f t="shared" si="40"/>
        <v>Q2</v>
      </c>
      <c r="D896" s="23" t="str">
        <f t="shared" si="41"/>
        <v>6-2013</v>
      </c>
      <c r="E896" s="25">
        <v>41438</v>
      </c>
      <c r="F896" s="31">
        <f>INDEX(GoldPrice!$B$2:$F$4016,MATCH(E896,GoldPrice!$B$2:$B$4016,0),5)</f>
        <v>168988.09298809618</v>
      </c>
      <c r="G896" s="36">
        <f>INDEX(Daily!$B$2:$H$4016,MATCH(E896,Daily!$B$2:$B$4016,0),3)</f>
        <v>0.67999999999999261</v>
      </c>
      <c r="H896" s="36">
        <f>INDEX(Daily!$B$2:$H$4016,MATCH(E896,Daily!$B$2:$B$4016,0),5)</f>
        <v>35</v>
      </c>
      <c r="I896" s="36">
        <f>INDEX(Daily!$B$2:$H$4016,MATCH(E896,Daily!$B$2:$B$4016,0),7)</f>
        <v>-3.1499999999999773</v>
      </c>
      <c r="J896" s="39">
        <f>INDEX(Monthly!$B$2:$K$187,MATCH(D896,Monthly!$B$2:$B$187,0),3)</f>
        <v>8.0000000000002292E-4</v>
      </c>
      <c r="K896" s="39">
        <f>INDEX(Monthly!$B$2:$K$187,MATCH(D896,Monthly!$B$2:$B$187,0),5)</f>
        <v>-4.7400000000000091</v>
      </c>
      <c r="L896" s="39">
        <f>INDEX(Monthly!$B$2:$K$187,MATCH(D896,Monthly!$B$2:$B$187,0),7)</f>
        <v>-9.999999999999995E-3</v>
      </c>
      <c r="M896" s="39">
        <f>INDEX(Monthly!$B$2:$K$187,MATCH(D896,Monthly!$B$2:$B$187,0),9)</f>
        <v>1.8873850893142845E-2</v>
      </c>
      <c r="N896" s="42">
        <f>INDEX(Quaterly!$B$2:$E$63,MATCH(B896,Quaterly!$B$2:$B$63,0),4)</f>
        <v>5.5700000000000021</v>
      </c>
    </row>
    <row r="897" spans="1:14" x14ac:dyDescent="0.3">
      <c r="A897" s="23">
        <v>896</v>
      </c>
      <c r="B897" s="23" t="str">
        <f t="shared" si="39"/>
        <v>Q2-2013</v>
      </c>
      <c r="C897" s="24" t="str">
        <f t="shared" si="40"/>
        <v>Q2</v>
      </c>
      <c r="D897" s="23" t="str">
        <f t="shared" si="41"/>
        <v>6-2013</v>
      </c>
      <c r="E897" s="25">
        <v>41439</v>
      </c>
      <c r="F897" s="31">
        <f>INDEX(GoldPrice!$B$2:$F$4016,MATCH(E897,GoldPrice!$B$2:$B$4016,0),5)</f>
        <v>-316082.02608203143</v>
      </c>
      <c r="G897" s="36">
        <f>INDEX(Daily!$B$2:$H$4016,MATCH(E897,Daily!$B$2:$B$4016,0),3)</f>
        <v>1.1700000000000017</v>
      </c>
      <c r="H897" s="36">
        <f>INDEX(Daily!$B$2:$H$4016,MATCH(E897,Daily!$B$2:$B$4016,0),5)</f>
        <v>-65</v>
      </c>
      <c r="I897" s="36">
        <f>INDEX(Daily!$B$2:$H$4016,MATCH(E897,Daily!$B$2:$B$4016,0),7)</f>
        <v>-6.0600000000000591</v>
      </c>
      <c r="J897" s="39">
        <f>INDEX(Monthly!$B$2:$K$187,MATCH(D897,Monthly!$B$2:$B$187,0),3)</f>
        <v>8.0000000000002292E-4</v>
      </c>
      <c r="K897" s="39">
        <f>INDEX(Monthly!$B$2:$K$187,MATCH(D897,Monthly!$B$2:$B$187,0),5)</f>
        <v>-4.7400000000000091</v>
      </c>
      <c r="L897" s="39">
        <f>INDEX(Monthly!$B$2:$K$187,MATCH(D897,Monthly!$B$2:$B$187,0),7)</f>
        <v>-9.999999999999995E-3</v>
      </c>
      <c r="M897" s="39">
        <f>INDEX(Monthly!$B$2:$K$187,MATCH(D897,Monthly!$B$2:$B$187,0),9)</f>
        <v>1.8873850893142845E-2</v>
      </c>
      <c r="N897" s="42">
        <f>INDEX(Quaterly!$B$2:$E$63,MATCH(B897,Quaterly!$B$2:$B$63,0),4)</f>
        <v>5.5700000000000021</v>
      </c>
    </row>
    <row r="898" spans="1:14" x14ac:dyDescent="0.3">
      <c r="A898" s="23">
        <v>897</v>
      </c>
      <c r="B898" s="23" t="str">
        <f t="shared" si="39"/>
        <v>Q2-2013</v>
      </c>
      <c r="C898" s="24" t="str">
        <f t="shared" si="40"/>
        <v>Q2</v>
      </c>
      <c r="D898" s="23" t="str">
        <f t="shared" si="41"/>
        <v>6-2013</v>
      </c>
      <c r="E898" s="25">
        <v>41442</v>
      </c>
      <c r="F898" s="31">
        <f>INDEX(GoldPrice!$B$2:$F$4016,MATCH(E898,GoldPrice!$B$2:$B$4016,0),5)</f>
        <v>-101383.85938385874</v>
      </c>
      <c r="G898" s="36">
        <f>INDEX(Daily!$B$2:$H$4016,MATCH(E898,Daily!$B$2:$B$4016,0),3)</f>
        <v>3.0000000000001137E-2</v>
      </c>
      <c r="H898" s="36">
        <f>INDEX(Daily!$B$2:$H$4016,MATCH(E898,Daily!$B$2:$B$4016,0),5)</f>
        <v>60</v>
      </c>
      <c r="I898" s="36">
        <f>INDEX(Daily!$B$2:$H$4016,MATCH(E898,Daily!$B$2:$B$4016,0),7)</f>
        <v>-10.509999999999991</v>
      </c>
      <c r="J898" s="39">
        <f>INDEX(Monthly!$B$2:$K$187,MATCH(D898,Monthly!$B$2:$B$187,0),3)</f>
        <v>8.0000000000002292E-4</v>
      </c>
      <c r="K898" s="39">
        <f>INDEX(Monthly!$B$2:$K$187,MATCH(D898,Monthly!$B$2:$B$187,0),5)</f>
        <v>-4.7400000000000091</v>
      </c>
      <c r="L898" s="39">
        <f>INDEX(Monthly!$B$2:$K$187,MATCH(D898,Monthly!$B$2:$B$187,0),7)</f>
        <v>-9.999999999999995E-3</v>
      </c>
      <c r="M898" s="39">
        <f>INDEX(Monthly!$B$2:$K$187,MATCH(D898,Monthly!$B$2:$B$187,0),9)</f>
        <v>1.8873850893142845E-2</v>
      </c>
      <c r="N898" s="42">
        <f>INDEX(Quaterly!$B$2:$E$63,MATCH(B898,Quaterly!$B$2:$B$63,0),4)</f>
        <v>5.5700000000000021</v>
      </c>
    </row>
    <row r="899" spans="1:14" x14ac:dyDescent="0.3">
      <c r="A899" s="23">
        <v>898</v>
      </c>
      <c r="B899" s="23" t="str">
        <f t="shared" ref="B899:B962" si="42">C899&amp;"-"&amp;YEAR(E899)</f>
        <v>Q2-2013</v>
      </c>
      <c r="C899" s="24" t="str">
        <f t="shared" ref="C899:C962" si="43">IF(MONTH(E899)&lt;=3,"Q1",IF(MONTH(E899)&lt;=6,"Q2",IF(MONTH(E899)&lt;=9,"Q3","Q4")))</f>
        <v>Q2</v>
      </c>
      <c r="D899" s="23" t="str">
        <f t="shared" ref="D899:D962" si="44">MONTH(E899)&amp;"-"&amp;YEAR(E899)</f>
        <v>6-2013</v>
      </c>
      <c r="E899" s="25">
        <v>41443</v>
      </c>
      <c r="F899" s="31">
        <f>INDEX(GoldPrice!$B$2:$F$4016,MATCH(E899,GoldPrice!$B$2:$B$4016,0),5)</f>
        <v>-37606.879606876522</v>
      </c>
      <c r="G899" s="36">
        <f>INDEX(Daily!$B$2:$H$4016,MATCH(E899,Daily!$B$2:$B$4016,0),3)</f>
        <v>0.59999999999999432</v>
      </c>
      <c r="H899" s="36">
        <f>INDEX(Daily!$B$2:$H$4016,MATCH(E899,Daily!$B$2:$B$4016,0),5)</f>
        <v>5</v>
      </c>
      <c r="I899" s="36">
        <f>INDEX(Daily!$B$2:$H$4016,MATCH(E899,Daily!$B$2:$B$4016,0),7)</f>
        <v>0.36000000000001364</v>
      </c>
      <c r="J899" s="39">
        <f>INDEX(Monthly!$B$2:$K$187,MATCH(D899,Monthly!$B$2:$B$187,0),3)</f>
        <v>8.0000000000002292E-4</v>
      </c>
      <c r="K899" s="39">
        <f>INDEX(Monthly!$B$2:$K$187,MATCH(D899,Monthly!$B$2:$B$187,0),5)</f>
        <v>-4.7400000000000091</v>
      </c>
      <c r="L899" s="39">
        <f>INDEX(Monthly!$B$2:$K$187,MATCH(D899,Monthly!$B$2:$B$187,0),7)</f>
        <v>-9.999999999999995E-3</v>
      </c>
      <c r="M899" s="39">
        <f>INDEX(Monthly!$B$2:$K$187,MATCH(D899,Monthly!$B$2:$B$187,0),9)</f>
        <v>1.8873850893142845E-2</v>
      </c>
      <c r="N899" s="42">
        <f>INDEX(Quaterly!$B$2:$E$63,MATCH(B899,Quaterly!$B$2:$B$63,0),4)</f>
        <v>5.5700000000000021</v>
      </c>
    </row>
    <row r="900" spans="1:14" x14ac:dyDescent="0.3">
      <c r="A900" s="23">
        <v>899</v>
      </c>
      <c r="B900" s="23" t="str">
        <f t="shared" si="42"/>
        <v>Q2-2013</v>
      </c>
      <c r="C900" s="24" t="str">
        <f t="shared" si="43"/>
        <v>Q2</v>
      </c>
      <c r="D900" s="23" t="str">
        <f t="shared" si="44"/>
        <v>6-2013</v>
      </c>
      <c r="E900" s="25">
        <v>41444</v>
      </c>
      <c r="F900" s="31">
        <f>INDEX(GoldPrice!$B$2:$F$4016,MATCH(E900,GoldPrice!$B$2:$B$4016,0),5)</f>
        <v>-211317.33131733164</v>
      </c>
      <c r="G900" s="36">
        <f>INDEX(Daily!$B$2:$H$4016,MATCH(E900,Daily!$B$2:$B$4016,0),3)</f>
        <v>-0.21999999999999886</v>
      </c>
      <c r="H900" s="36">
        <f>INDEX(Daily!$B$2:$H$4016,MATCH(E900,Daily!$B$2:$B$4016,0),5)</f>
        <v>0</v>
      </c>
      <c r="I900" s="36">
        <f>INDEX(Daily!$B$2:$H$4016,MATCH(E900,Daily!$B$2:$B$4016,0),7)</f>
        <v>4.4900000000000091</v>
      </c>
      <c r="J900" s="39">
        <f>INDEX(Monthly!$B$2:$K$187,MATCH(D900,Monthly!$B$2:$B$187,0),3)</f>
        <v>8.0000000000002292E-4</v>
      </c>
      <c r="K900" s="39">
        <f>INDEX(Monthly!$B$2:$K$187,MATCH(D900,Monthly!$B$2:$B$187,0),5)</f>
        <v>-4.7400000000000091</v>
      </c>
      <c r="L900" s="39">
        <f>INDEX(Monthly!$B$2:$K$187,MATCH(D900,Monthly!$B$2:$B$187,0),7)</f>
        <v>-9.999999999999995E-3</v>
      </c>
      <c r="M900" s="39">
        <f>INDEX(Monthly!$B$2:$K$187,MATCH(D900,Monthly!$B$2:$B$187,0),9)</f>
        <v>1.8873850893142845E-2</v>
      </c>
      <c r="N900" s="42">
        <f>INDEX(Quaterly!$B$2:$E$63,MATCH(B900,Quaterly!$B$2:$B$63,0),4)</f>
        <v>5.5700000000000021</v>
      </c>
    </row>
    <row r="901" spans="1:14" x14ac:dyDescent="0.3">
      <c r="A901" s="23">
        <v>900</v>
      </c>
      <c r="B901" s="23" t="str">
        <f t="shared" si="42"/>
        <v>Q2-2013</v>
      </c>
      <c r="C901" s="24" t="str">
        <f t="shared" si="43"/>
        <v>Q2</v>
      </c>
      <c r="D901" s="23" t="str">
        <f t="shared" si="44"/>
        <v>6-2013</v>
      </c>
      <c r="E901" s="25">
        <v>41445</v>
      </c>
      <c r="F901" s="31">
        <f>INDEX(GoldPrice!$B$2:$F$4016,MATCH(E901,GoldPrice!$B$2:$B$4016,0),5)</f>
        <v>714647.13664713129</v>
      </c>
      <c r="G901" s="36">
        <f>INDEX(Daily!$B$2:$H$4016,MATCH(E901,Daily!$B$2:$B$4016,0),3)</f>
        <v>-3.3499999999999943</v>
      </c>
      <c r="H901" s="36">
        <f>INDEX(Daily!$B$2:$H$4016,MATCH(E901,Daily!$B$2:$B$4016,0),5)</f>
        <v>0</v>
      </c>
      <c r="I901" s="36">
        <f>INDEX(Daily!$B$2:$H$4016,MATCH(E901,Daily!$B$2:$B$4016,0),7)</f>
        <v>-3.8600000000000136</v>
      </c>
      <c r="J901" s="39">
        <f>INDEX(Monthly!$B$2:$K$187,MATCH(D901,Monthly!$B$2:$B$187,0),3)</f>
        <v>8.0000000000002292E-4</v>
      </c>
      <c r="K901" s="39">
        <f>INDEX(Monthly!$B$2:$K$187,MATCH(D901,Monthly!$B$2:$B$187,0),5)</f>
        <v>-4.7400000000000091</v>
      </c>
      <c r="L901" s="39">
        <f>INDEX(Monthly!$B$2:$K$187,MATCH(D901,Monthly!$B$2:$B$187,0),7)</f>
        <v>-9.999999999999995E-3</v>
      </c>
      <c r="M901" s="39">
        <f>INDEX(Monthly!$B$2:$K$187,MATCH(D901,Monthly!$B$2:$B$187,0),9)</f>
        <v>1.8873850893142845E-2</v>
      </c>
      <c r="N901" s="42">
        <f>INDEX(Quaterly!$B$2:$E$63,MATCH(B901,Quaterly!$B$2:$B$63,0),4)</f>
        <v>5.5700000000000021</v>
      </c>
    </row>
    <row r="902" spans="1:14" x14ac:dyDescent="0.3">
      <c r="A902" s="23">
        <v>901</v>
      </c>
      <c r="B902" s="23" t="str">
        <f t="shared" si="42"/>
        <v>Q2-2013</v>
      </c>
      <c r="C902" s="24" t="str">
        <f t="shared" si="43"/>
        <v>Q2</v>
      </c>
      <c r="D902" s="23" t="str">
        <f t="shared" si="44"/>
        <v>6-2013</v>
      </c>
      <c r="E902" s="25">
        <v>41446</v>
      </c>
      <c r="F902" s="31">
        <f>INDEX(GoldPrice!$B$2:$F$4016,MATCH(E902,GoldPrice!$B$2:$B$4016,0),5)</f>
        <v>-140644.11264410615</v>
      </c>
      <c r="G902" s="36">
        <f>INDEX(Daily!$B$2:$H$4016,MATCH(E902,Daily!$B$2:$B$4016,0),3)</f>
        <v>-1.0799999999999983</v>
      </c>
      <c r="H902" s="36">
        <f>INDEX(Daily!$B$2:$H$4016,MATCH(E902,Daily!$B$2:$B$4016,0),5)</f>
        <v>0</v>
      </c>
      <c r="I902" s="36">
        <f>INDEX(Daily!$B$2:$H$4016,MATCH(E902,Daily!$B$2:$B$4016,0),7)</f>
        <v>-0.67000000000001592</v>
      </c>
      <c r="J902" s="39">
        <f>INDEX(Monthly!$B$2:$K$187,MATCH(D902,Monthly!$B$2:$B$187,0),3)</f>
        <v>8.0000000000002292E-4</v>
      </c>
      <c r="K902" s="39">
        <f>INDEX(Monthly!$B$2:$K$187,MATCH(D902,Monthly!$B$2:$B$187,0),5)</f>
        <v>-4.7400000000000091</v>
      </c>
      <c r="L902" s="39">
        <f>INDEX(Monthly!$B$2:$K$187,MATCH(D902,Monthly!$B$2:$B$187,0),7)</f>
        <v>-9.999999999999995E-3</v>
      </c>
      <c r="M902" s="39">
        <f>INDEX(Monthly!$B$2:$K$187,MATCH(D902,Monthly!$B$2:$B$187,0),9)</f>
        <v>1.8873850893142845E-2</v>
      </c>
      <c r="N902" s="42">
        <f>INDEX(Quaterly!$B$2:$E$63,MATCH(B902,Quaterly!$B$2:$B$63,0),4)</f>
        <v>5.5700000000000021</v>
      </c>
    </row>
    <row r="903" spans="1:14" x14ac:dyDescent="0.3">
      <c r="A903" s="23">
        <v>902</v>
      </c>
      <c r="B903" s="23" t="str">
        <f t="shared" si="42"/>
        <v>Q2-2013</v>
      </c>
      <c r="C903" s="24" t="str">
        <f t="shared" si="43"/>
        <v>Q2</v>
      </c>
      <c r="D903" s="23" t="str">
        <f t="shared" si="44"/>
        <v>6-2013</v>
      </c>
      <c r="E903" s="25">
        <v>41449</v>
      </c>
      <c r="F903" s="31">
        <f>INDEX(GoldPrice!$B$2:$F$4016,MATCH(E903,GoldPrice!$B$2:$B$4016,0),5)</f>
        <v>-164643.35664336011</v>
      </c>
      <c r="G903" s="36">
        <f>INDEX(Daily!$B$2:$H$4016,MATCH(E903,Daily!$B$2:$B$4016,0),3)</f>
        <v>1.2599999999999909</v>
      </c>
      <c r="H903" s="36">
        <f>INDEX(Daily!$B$2:$H$4016,MATCH(E903,Daily!$B$2:$B$4016,0),5)</f>
        <v>0</v>
      </c>
      <c r="I903" s="36">
        <f>INDEX(Daily!$B$2:$H$4016,MATCH(E903,Daily!$B$2:$B$4016,0),7)</f>
        <v>-9.0999999999999659</v>
      </c>
      <c r="J903" s="39">
        <f>INDEX(Monthly!$B$2:$K$187,MATCH(D903,Monthly!$B$2:$B$187,0),3)</f>
        <v>8.0000000000002292E-4</v>
      </c>
      <c r="K903" s="39">
        <f>INDEX(Monthly!$B$2:$K$187,MATCH(D903,Monthly!$B$2:$B$187,0),5)</f>
        <v>-4.7400000000000091</v>
      </c>
      <c r="L903" s="39">
        <f>INDEX(Monthly!$B$2:$K$187,MATCH(D903,Monthly!$B$2:$B$187,0),7)</f>
        <v>-9.999999999999995E-3</v>
      </c>
      <c r="M903" s="39">
        <f>INDEX(Monthly!$B$2:$K$187,MATCH(D903,Monthly!$B$2:$B$187,0),9)</f>
        <v>1.8873850893142845E-2</v>
      </c>
      <c r="N903" s="42">
        <f>INDEX(Quaterly!$B$2:$E$63,MATCH(B903,Quaterly!$B$2:$B$63,0),4)</f>
        <v>5.5700000000000021</v>
      </c>
    </row>
    <row r="904" spans="1:14" x14ac:dyDescent="0.3">
      <c r="A904" s="23">
        <v>903</v>
      </c>
      <c r="B904" s="23" t="str">
        <f t="shared" si="42"/>
        <v>Q2-2013</v>
      </c>
      <c r="C904" s="24" t="str">
        <f t="shared" si="43"/>
        <v>Q2</v>
      </c>
      <c r="D904" s="23" t="str">
        <f t="shared" si="44"/>
        <v>6-2013</v>
      </c>
      <c r="E904" s="25">
        <v>41450</v>
      </c>
      <c r="F904" s="31">
        <f>INDEX(GoldPrice!$B$2:$F$4016,MATCH(E904,GoldPrice!$B$2:$B$4016,0),5)</f>
        <v>-168195.04819504917</v>
      </c>
      <c r="G904" s="36">
        <f>INDEX(Daily!$B$2:$H$4016,MATCH(E904,Daily!$B$2:$B$4016,0),3)</f>
        <v>0.18000000000000682</v>
      </c>
      <c r="H904" s="36">
        <f>INDEX(Daily!$B$2:$H$4016,MATCH(E904,Daily!$B$2:$B$4016,0),5)</f>
        <v>0</v>
      </c>
      <c r="I904" s="36">
        <f>INDEX(Daily!$B$2:$H$4016,MATCH(E904,Daily!$B$2:$B$4016,0),7)</f>
        <v>-16.720000000000027</v>
      </c>
      <c r="J904" s="39">
        <f>INDEX(Monthly!$B$2:$K$187,MATCH(D904,Monthly!$B$2:$B$187,0),3)</f>
        <v>8.0000000000002292E-4</v>
      </c>
      <c r="K904" s="39">
        <f>INDEX(Monthly!$B$2:$K$187,MATCH(D904,Monthly!$B$2:$B$187,0),5)</f>
        <v>-4.7400000000000091</v>
      </c>
      <c r="L904" s="39">
        <f>INDEX(Monthly!$B$2:$K$187,MATCH(D904,Monthly!$B$2:$B$187,0),7)</f>
        <v>-9.999999999999995E-3</v>
      </c>
      <c r="M904" s="39">
        <f>INDEX(Monthly!$B$2:$K$187,MATCH(D904,Monthly!$B$2:$B$187,0),9)</f>
        <v>1.8873850893142845E-2</v>
      </c>
      <c r="N904" s="42">
        <f>INDEX(Quaterly!$B$2:$E$63,MATCH(B904,Quaterly!$B$2:$B$63,0),4)</f>
        <v>5.5700000000000021</v>
      </c>
    </row>
    <row r="905" spans="1:14" x14ac:dyDescent="0.3">
      <c r="A905" s="23">
        <v>904</v>
      </c>
      <c r="B905" s="23" t="str">
        <f t="shared" si="42"/>
        <v>Q2-2013</v>
      </c>
      <c r="C905" s="24" t="str">
        <f t="shared" si="43"/>
        <v>Q2</v>
      </c>
      <c r="D905" s="23" t="str">
        <f t="shared" si="44"/>
        <v>6-2013</v>
      </c>
      <c r="E905" s="25">
        <v>41451</v>
      </c>
      <c r="F905" s="31">
        <f>INDEX(GoldPrice!$B$2:$F$4016,MATCH(E905,GoldPrice!$B$2:$B$4016,0),5)</f>
        <v>-481208.08920808509</v>
      </c>
      <c r="G905" s="36">
        <f>INDEX(Daily!$B$2:$H$4016,MATCH(E905,Daily!$B$2:$B$4016,0),3)</f>
        <v>0.21999999999999886</v>
      </c>
      <c r="H905" s="36">
        <f>INDEX(Daily!$B$2:$H$4016,MATCH(E905,Daily!$B$2:$B$4016,0),5)</f>
        <v>0</v>
      </c>
      <c r="I905" s="36">
        <f>INDEX(Daily!$B$2:$H$4016,MATCH(E905,Daily!$B$2:$B$4016,0),7)</f>
        <v>0.50999999999999091</v>
      </c>
      <c r="J905" s="39">
        <f>INDEX(Monthly!$B$2:$K$187,MATCH(D905,Monthly!$B$2:$B$187,0),3)</f>
        <v>8.0000000000002292E-4</v>
      </c>
      <c r="K905" s="39">
        <f>INDEX(Monthly!$B$2:$K$187,MATCH(D905,Monthly!$B$2:$B$187,0),5)</f>
        <v>-4.7400000000000091</v>
      </c>
      <c r="L905" s="39">
        <f>INDEX(Monthly!$B$2:$K$187,MATCH(D905,Monthly!$B$2:$B$187,0),7)</f>
        <v>-9.999999999999995E-3</v>
      </c>
      <c r="M905" s="39">
        <f>INDEX(Monthly!$B$2:$K$187,MATCH(D905,Monthly!$B$2:$B$187,0),9)</f>
        <v>1.8873850893142845E-2</v>
      </c>
      <c r="N905" s="42">
        <f>INDEX(Quaterly!$B$2:$E$63,MATCH(B905,Quaterly!$B$2:$B$63,0),4)</f>
        <v>5.5700000000000021</v>
      </c>
    </row>
    <row r="906" spans="1:14" x14ac:dyDescent="0.3">
      <c r="A906" s="23">
        <v>905</v>
      </c>
      <c r="B906" s="23" t="str">
        <f t="shared" si="42"/>
        <v>Q2-2013</v>
      </c>
      <c r="C906" s="24" t="str">
        <f t="shared" si="43"/>
        <v>Q2</v>
      </c>
      <c r="D906" s="23" t="str">
        <f t="shared" si="44"/>
        <v>6-2013</v>
      </c>
      <c r="E906" s="25">
        <v>41452</v>
      </c>
      <c r="F906" s="31">
        <f>INDEX(GoldPrice!$B$2:$F$4016,MATCH(E906,GoldPrice!$B$2:$B$4016,0),5)</f>
        <v>-578521.26252127066</v>
      </c>
      <c r="G906" s="36">
        <f>INDEX(Daily!$B$2:$H$4016,MATCH(E906,Daily!$B$2:$B$4016,0),3)</f>
        <v>1.5300000000000011</v>
      </c>
      <c r="H906" s="36">
        <f>INDEX(Daily!$B$2:$H$4016,MATCH(E906,Daily!$B$2:$B$4016,0),5)</f>
        <v>-35</v>
      </c>
      <c r="I906" s="36">
        <f>INDEX(Daily!$B$2:$H$4016,MATCH(E906,Daily!$B$2:$B$4016,0),7)</f>
        <v>9.4200000000000159</v>
      </c>
      <c r="J906" s="39">
        <f>INDEX(Monthly!$B$2:$K$187,MATCH(D906,Monthly!$B$2:$B$187,0),3)</f>
        <v>8.0000000000002292E-4</v>
      </c>
      <c r="K906" s="39">
        <f>INDEX(Monthly!$B$2:$K$187,MATCH(D906,Monthly!$B$2:$B$187,0),5)</f>
        <v>-4.7400000000000091</v>
      </c>
      <c r="L906" s="39">
        <f>INDEX(Monthly!$B$2:$K$187,MATCH(D906,Monthly!$B$2:$B$187,0),7)</f>
        <v>-9.999999999999995E-3</v>
      </c>
      <c r="M906" s="39">
        <f>INDEX(Monthly!$B$2:$K$187,MATCH(D906,Monthly!$B$2:$B$187,0),9)</f>
        <v>1.8873850893142845E-2</v>
      </c>
      <c r="N906" s="42">
        <f>INDEX(Quaterly!$B$2:$E$63,MATCH(B906,Quaterly!$B$2:$B$63,0),4)</f>
        <v>5.5700000000000021</v>
      </c>
    </row>
    <row r="907" spans="1:14" x14ac:dyDescent="0.3">
      <c r="A907" s="23">
        <v>906</v>
      </c>
      <c r="B907" s="23" t="str">
        <f t="shared" si="42"/>
        <v>Q2-2013</v>
      </c>
      <c r="C907" s="24" t="str">
        <f t="shared" si="43"/>
        <v>Q2</v>
      </c>
      <c r="D907" s="23" t="str">
        <f t="shared" si="44"/>
        <v>6-2013</v>
      </c>
      <c r="E907" s="25">
        <v>41453</v>
      </c>
      <c r="F907" s="31">
        <f>INDEX(GoldPrice!$B$2:$F$4016,MATCH(E907,GoldPrice!$B$2:$B$4016,0),5)</f>
        <v>-4145.5301455259323</v>
      </c>
      <c r="G907" s="36">
        <f>INDEX(Daily!$B$2:$H$4016,MATCH(E907,Daily!$B$2:$B$4016,0),3)</f>
        <v>-0.64000000000000057</v>
      </c>
      <c r="H907" s="36">
        <f>INDEX(Daily!$B$2:$H$4016,MATCH(E907,Daily!$B$2:$B$4016,0),5)</f>
        <v>170</v>
      </c>
      <c r="I907" s="36">
        <f>INDEX(Daily!$B$2:$H$4016,MATCH(E907,Daily!$B$2:$B$4016,0),7)</f>
        <v>-1.8199999999999932</v>
      </c>
      <c r="J907" s="39">
        <f>INDEX(Monthly!$B$2:$K$187,MATCH(D907,Monthly!$B$2:$B$187,0),3)</f>
        <v>8.0000000000002292E-4</v>
      </c>
      <c r="K907" s="39">
        <f>INDEX(Monthly!$B$2:$K$187,MATCH(D907,Monthly!$B$2:$B$187,0),5)</f>
        <v>-4.7400000000000091</v>
      </c>
      <c r="L907" s="39">
        <f>INDEX(Monthly!$B$2:$K$187,MATCH(D907,Monthly!$B$2:$B$187,0),7)</f>
        <v>-9.999999999999995E-3</v>
      </c>
      <c r="M907" s="39">
        <f>INDEX(Monthly!$B$2:$K$187,MATCH(D907,Monthly!$B$2:$B$187,0),9)</f>
        <v>1.8873850893142845E-2</v>
      </c>
      <c r="N907" s="42">
        <f>INDEX(Quaterly!$B$2:$E$63,MATCH(B907,Quaterly!$B$2:$B$63,0),4)</f>
        <v>5.5700000000000021</v>
      </c>
    </row>
    <row r="908" spans="1:14" x14ac:dyDescent="0.3">
      <c r="A908" s="23">
        <v>907</v>
      </c>
      <c r="B908" s="23" t="str">
        <f t="shared" si="42"/>
        <v>Q3-2013</v>
      </c>
      <c r="C908" s="24" t="str">
        <f t="shared" si="43"/>
        <v>Q3</v>
      </c>
      <c r="D908" s="23" t="str">
        <f t="shared" si="44"/>
        <v>7-2013</v>
      </c>
      <c r="E908" s="25">
        <v>41456</v>
      </c>
      <c r="F908" s="31">
        <f>INDEX(GoldPrice!$B$2:$F$4016,MATCH(E908,GoldPrice!$B$2:$B$4016,0),5)</f>
        <v>-225767.15176715329</v>
      </c>
      <c r="G908" s="36">
        <f>INDEX(Daily!$B$2:$H$4016,MATCH(E908,Daily!$B$2:$B$4016,0),3)</f>
        <v>1.5799999999999983</v>
      </c>
      <c r="H908" s="36">
        <f>INDEX(Daily!$B$2:$H$4016,MATCH(E908,Daily!$B$2:$B$4016,0),5)</f>
        <v>-40</v>
      </c>
      <c r="I908" s="36">
        <f>INDEX(Daily!$B$2:$H$4016,MATCH(E908,Daily!$B$2:$B$4016,0),7)</f>
        <v>-1.089999999999975</v>
      </c>
      <c r="J908" s="39">
        <f>INDEX(Monthly!$B$2:$K$187,MATCH(D908,Monthly!$B$2:$B$187,0),3)</f>
        <v>4.0000000000000036E-3</v>
      </c>
      <c r="K908" s="39">
        <f>INDEX(Monthly!$B$2:$K$187,MATCH(D908,Monthly!$B$2:$B$187,0),5)</f>
        <v>14.194000000000017</v>
      </c>
      <c r="L908" s="39">
        <f>INDEX(Monthly!$B$2:$K$187,MATCH(D908,Monthly!$B$2:$B$187,0),7)</f>
        <v>-1.0000000000000009E-2</v>
      </c>
      <c r="M908" s="39">
        <f>INDEX(Monthly!$B$2:$K$187,MATCH(D908,Monthly!$B$2:$B$187,0),9)</f>
        <v>1.9279499032775233E-3</v>
      </c>
      <c r="N908" s="42">
        <f>INDEX(Quaterly!$B$2:$E$63,MATCH(B908,Quaterly!$B$2:$B$63,0),4)</f>
        <v>-11.060000000000002</v>
      </c>
    </row>
    <row r="909" spans="1:14" x14ac:dyDescent="0.3">
      <c r="A909" s="23">
        <v>908</v>
      </c>
      <c r="B909" s="23" t="str">
        <f t="shared" si="42"/>
        <v>Q3-2013</v>
      </c>
      <c r="C909" s="24" t="str">
        <f t="shared" si="43"/>
        <v>Q3</v>
      </c>
      <c r="D909" s="23" t="str">
        <f t="shared" si="44"/>
        <v>7-2013</v>
      </c>
      <c r="E909" s="25">
        <v>41457</v>
      </c>
      <c r="F909" s="31">
        <f>INDEX(GoldPrice!$B$2:$F$4016,MATCH(E909,GoldPrice!$B$2:$B$4016,0),5)</f>
        <v>568278.96427896991</v>
      </c>
      <c r="G909" s="36">
        <f>INDEX(Daily!$B$2:$H$4016,MATCH(E909,Daily!$B$2:$B$4016,0),3)</f>
        <v>1.710000000000008</v>
      </c>
      <c r="H909" s="36">
        <f>INDEX(Daily!$B$2:$H$4016,MATCH(E909,Daily!$B$2:$B$4016,0),5)</f>
        <v>30</v>
      </c>
      <c r="I909" s="36">
        <f>INDEX(Daily!$B$2:$H$4016,MATCH(E909,Daily!$B$2:$B$4016,0),7)</f>
        <v>9.7999999999999545</v>
      </c>
      <c r="J909" s="39">
        <f>INDEX(Monthly!$B$2:$K$187,MATCH(D909,Monthly!$B$2:$B$187,0),3)</f>
        <v>4.0000000000000036E-3</v>
      </c>
      <c r="K909" s="39">
        <f>INDEX(Monthly!$B$2:$K$187,MATCH(D909,Monthly!$B$2:$B$187,0),5)</f>
        <v>14.194000000000017</v>
      </c>
      <c r="L909" s="39">
        <f>INDEX(Monthly!$B$2:$K$187,MATCH(D909,Monthly!$B$2:$B$187,0),7)</f>
        <v>-1.0000000000000009E-2</v>
      </c>
      <c r="M909" s="39">
        <f>INDEX(Monthly!$B$2:$K$187,MATCH(D909,Monthly!$B$2:$B$187,0),9)</f>
        <v>1.9279499032775233E-3</v>
      </c>
      <c r="N909" s="42">
        <f>INDEX(Quaterly!$B$2:$E$63,MATCH(B909,Quaterly!$B$2:$B$63,0),4)</f>
        <v>-11.060000000000002</v>
      </c>
    </row>
    <row r="910" spans="1:14" x14ac:dyDescent="0.3">
      <c r="A910" s="23">
        <v>909</v>
      </c>
      <c r="B910" s="23" t="str">
        <f t="shared" si="42"/>
        <v>Q3-2013</v>
      </c>
      <c r="C910" s="24" t="str">
        <f t="shared" si="43"/>
        <v>Q3</v>
      </c>
      <c r="D910" s="23" t="str">
        <f t="shared" si="44"/>
        <v>7-2013</v>
      </c>
      <c r="E910" s="25">
        <v>41458</v>
      </c>
      <c r="F910" s="31">
        <f>INDEX(GoldPrice!$B$2:$F$4016,MATCH(E910,GoldPrice!$B$2:$B$4016,0),5)</f>
        <v>-64371.952371954918</v>
      </c>
      <c r="G910" s="36">
        <f>INDEX(Daily!$B$2:$H$4016,MATCH(E910,Daily!$B$2:$B$4016,0),3)</f>
        <v>2.269999999999996</v>
      </c>
      <c r="H910" s="36">
        <f>INDEX(Daily!$B$2:$H$4016,MATCH(E910,Daily!$B$2:$B$4016,0),5)</f>
        <v>30</v>
      </c>
      <c r="I910" s="36">
        <f>INDEX(Daily!$B$2:$H$4016,MATCH(E910,Daily!$B$2:$B$4016,0),7)</f>
        <v>-2.4899999999999523</v>
      </c>
      <c r="J910" s="39">
        <f>INDEX(Monthly!$B$2:$K$187,MATCH(D910,Monthly!$B$2:$B$187,0),3)</f>
        <v>4.0000000000000036E-3</v>
      </c>
      <c r="K910" s="39">
        <f>INDEX(Monthly!$B$2:$K$187,MATCH(D910,Monthly!$B$2:$B$187,0),5)</f>
        <v>14.194000000000017</v>
      </c>
      <c r="L910" s="39">
        <f>INDEX(Monthly!$B$2:$K$187,MATCH(D910,Monthly!$B$2:$B$187,0),7)</f>
        <v>-1.0000000000000009E-2</v>
      </c>
      <c r="M910" s="39">
        <f>INDEX(Monthly!$B$2:$K$187,MATCH(D910,Monthly!$B$2:$B$187,0),9)</f>
        <v>1.9279499032775233E-3</v>
      </c>
      <c r="N910" s="42">
        <f>INDEX(Quaterly!$B$2:$E$63,MATCH(B910,Quaterly!$B$2:$B$63,0),4)</f>
        <v>-11.060000000000002</v>
      </c>
    </row>
    <row r="911" spans="1:14" x14ac:dyDescent="0.3">
      <c r="A911" s="23">
        <v>910</v>
      </c>
      <c r="B911" s="23" t="str">
        <f t="shared" si="42"/>
        <v>Q3-2013</v>
      </c>
      <c r="C911" s="24" t="str">
        <f t="shared" si="43"/>
        <v>Q3</v>
      </c>
      <c r="D911" s="23" t="str">
        <f t="shared" si="44"/>
        <v>7-2013</v>
      </c>
      <c r="E911" s="25">
        <v>41459</v>
      </c>
      <c r="F911" s="31">
        <f>INDEX(GoldPrice!$B$2:$F$4016,MATCH(E911,GoldPrice!$B$2:$B$4016,0),5)</f>
        <v>799798.9577989541</v>
      </c>
      <c r="G911" s="36">
        <f>INDEX(Daily!$B$2:$H$4016,MATCH(E911,Daily!$B$2:$B$4016,0),3)</f>
        <v>-4.2642857142857054</v>
      </c>
      <c r="H911" s="36">
        <f>INDEX(Daily!$B$2:$H$4016,MATCH(E911,Daily!$B$2:$B$4016,0),5)</f>
        <v>30</v>
      </c>
      <c r="I911" s="36">
        <f>INDEX(Daily!$B$2:$H$4016,MATCH(E911,Daily!$B$2:$B$4016,0),7)</f>
        <v>-0.12999999999999545</v>
      </c>
      <c r="J911" s="39">
        <f>INDEX(Monthly!$B$2:$K$187,MATCH(D911,Monthly!$B$2:$B$187,0),3)</f>
        <v>4.0000000000000036E-3</v>
      </c>
      <c r="K911" s="39">
        <f>INDEX(Monthly!$B$2:$K$187,MATCH(D911,Monthly!$B$2:$B$187,0),5)</f>
        <v>14.194000000000017</v>
      </c>
      <c r="L911" s="39">
        <f>INDEX(Monthly!$B$2:$K$187,MATCH(D911,Monthly!$B$2:$B$187,0),7)</f>
        <v>-1.0000000000000009E-2</v>
      </c>
      <c r="M911" s="39">
        <f>INDEX(Monthly!$B$2:$K$187,MATCH(D911,Monthly!$B$2:$B$187,0),9)</f>
        <v>1.9279499032775233E-3</v>
      </c>
      <c r="N911" s="42">
        <f>INDEX(Quaterly!$B$2:$E$63,MATCH(B911,Quaterly!$B$2:$B$63,0),4)</f>
        <v>-11.060000000000002</v>
      </c>
    </row>
    <row r="912" spans="1:14" x14ac:dyDescent="0.3">
      <c r="A912" s="23">
        <v>911</v>
      </c>
      <c r="B912" s="23" t="str">
        <f t="shared" si="42"/>
        <v>Q3-2013</v>
      </c>
      <c r="C912" s="24" t="str">
        <f t="shared" si="43"/>
        <v>Q3</v>
      </c>
      <c r="D912" s="23" t="str">
        <f t="shared" si="44"/>
        <v>7-2013</v>
      </c>
      <c r="E912" s="25">
        <v>41460</v>
      </c>
      <c r="F912" s="31">
        <f>INDEX(GoldPrice!$B$2:$F$4016,MATCH(E912,GoldPrice!$B$2:$B$4016,0),5)</f>
        <v>261493.42549342662</v>
      </c>
      <c r="G912" s="36">
        <f>INDEX(Daily!$B$2:$H$4016,MATCH(E912,Daily!$B$2:$B$4016,0),3)</f>
        <v>5.4342857142857071</v>
      </c>
      <c r="H912" s="36">
        <f>INDEX(Daily!$B$2:$H$4016,MATCH(E912,Daily!$B$2:$B$4016,0),5)</f>
        <v>10</v>
      </c>
      <c r="I912" s="36">
        <f>INDEX(Daily!$B$2:$H$4016,MATCH(E912,Daily!$B$2:$B$4016,0),7)</f>
        <v>-1.5600000000000023</v>
      </c>
      <c r="J912" s="39">
        <f>INDEX(Monthly!$B$2:$K$187,MATCH(D912,Monthly!$B$2:$B$187,0),3)</f>
        <v>4.0000000000000036E-3</v>
      </c>
      <c r="K912" s="39">
        <f>INDEX(Monthly!$B$2:$K$187,MATCH(D912,Monthly!$B$2:$B$187,0),5)</f>
        <v>14.194000000000017</v>
      </c>
      <c r="L912" s="39">
        <f>INDEX(Monthly!$B$2:$K$187,MATCH(D912,Monthly!$B$2:$B$187,0),7)</f>
        <v>-1.0000000000000009E-2</v>
      </c>
      <c r="M912" s="39">
        <f>INDEX(Monthly!$B$2:$K$187,MATCH(D912,Monthly!$B$2:$B$187,0),9)</f>
        <v>1.9279499032775233E-3</v>
      </c>
      <c r="N912" s="42">
        <f>INDEX(Quaterly!$B$2:$E$63,MATCH(B912,Quaterly!$B$2:$B$63,0),4)</f>
        <v>-11.060000000000002</v>
      </c>
    </row>
    <row r="913" spans="1:14" x14ac:dyDescent="0.3">
      <c r="A913" s="23">
        <v>912</v>
      </c>
      <c r="B913" s="23" t="str">
        <f t="shared" si="42"/>
        <v>Q3-2013</v>
      </c>
      <c r="C913" s="24" t="str">
        <f t="shared" si="43"/>
        <v>Q3</v>
      </c>
      <c r="D913" s="23" t="str">
        <f t="shared" si="44"/>
        <v>7-2013</v>
      </c>
      <c r="E913" s="25">
        <v>41463</v>
      </c>
      <c r="F913" s="31">
        <f>INDEX(GoldPrice!$B$2:$F$4016,MATCH(E913,GoldPrice!$B$2:$B$4016,0),5)</f>
        <v>-767082.59308259562</v>
      </c>
      <c r="G913" s="36">
        <f>INDEX(Daily!$B$2:$H$4016,MATCH(E913,Daily!$B$2:$B$4016,0),3)</f>
        <v>-6.0000000000002274E-2</v>
      </c>
      <c r="H913" s="36">
        <f>INDEX(Daily!$B$2:$H$4016,MATCH(E913,Daily!$B$2:$B$4016,0),5)</f>
        <v>-60</v>
      </c>
      <c r="I913" s="36">
        <f>INDEX(Daily!$B$2:$H$4016,MATCH(E913,Daily!$B$2:$B$4016,0),7)</f>
        <v>-2.8900000000000432</v>
      </c>
      <c r="J913" s="39">
        <f>INDEX(Monthly!$B$2:$K$187,MATCH(D913,Monthly!$B$2:$B$187,0),3)</f>
        <v>4.0000000000000036E-3</v>
      </c>
      <c r="K913" s="39">
        <f>INDEX(Monthly!$B$2:$K$187,MATCH(D913,Monthly!$B$2:$B$187,0),5)</f>
        <v>14.194000000000017</v>
      </c>
      <c r="L913" s="39">
        <f>INDEX(Monthly!$B$2:$K$187,MATCH(D913,Monthly!$B$2:$B$187,0),7)</f>
        <v>-1.0000000000000009E-2</v>
      </c>
      <c r="M913" s="39">
        <f>INDEX(Monthly!$B$2:$K$187,MATCH(D913,Monthly!$B$2:$B$187,0),9)</f>
        <v>1.9279499032775233E-3</v>
      </c>
      <c r="N913" s="42">
        <f>INDEX(Quaterly!$B$2:$E$63,MATCH(B913,Quaterly!$B$2:$B$63,0),4)</f>
        <v>-11.060000000000002</v>
      </c>
    </row>
    <row r="914" spans="1:14" x14ac:dyDescent="0.3">
      <c r="A914" s="23">
        <v>913</v>
      </c>
      <c r="B914" s="23" t="str">
        <f t="shared" si="42"/>
        <v>Q3-2013</v>
      </c>
      <c r="C914" s="24" t="str">
        <f t="shared" si="43"/>
        <v>Q3</v>
      </c>
      <c r="D914" s="23" t="str">
        <f t="shared" si="44"/>
        <v>7-2013</v>
      </c>
      <c r="E914" s="25">
        <v>41464</v>
      </c>
      <c r="F914" s="31">
        <f>INDEX(GoldPrice!$B$2:$F$4016,MATCH(E914,GoldPrice!$B$2:$B$4016,0),5)</f>
        <v>-161982.98998298869</v>
      </c>
      <c r="G914" s="36">
        <f>INDEX(Daily!$B$2:$H$4016,MATCH(E914,Daily!$B$2:$B$4016,0),3)</f>
        <v>0.42999999999999261</v>
      </c>
      <c r="H914" s="36">
        <f>INDEX(Daily!$B$2:$H$4016,MATCH(E914,Daily!$B$2:$B$4016,0),5)</f>
        <v>70</v>
      </c>
      <c r="I914" s="36">
        <f>INDEX(Daily!$B$2:$H$4016,MATCH(E914,Daily!$B$2:$B$4016,0),7)</f>
        <v>2.7300000000000182</v>
      </c>
      <c r="J914" s="39">
        <f>INDEX(Monthly!$B$2:$K$187,MATCH(D914,Monthly!$B$2:$B$187,0),3)</f>
        <v>4.0000000000000036E-3</v>
      </c>
      <c r="K914" s="39">
        <f>INDEX(Monthly!$B$2:$K$187,MATCH(D914,Monthly!$B$2:$B$187,0),5)</f>
        <v>14.194000000000017</v>
      </c>
      <c r="L914" s="39">
        <f>INDEX(Monthly!$B$2:$K$187,MATCH(D914,Monthly!$B$2:$B$187,0),7)</f>
        <v>-1.0000000000000009E-2</v>
      </c>
      <c r="M914" s="39">
        <f>INDEX(Monthly!$B$2:$K$187,MATCH(D914,Monthly!$B$2:$B$187,0),9)</f>
        <v>1.9279499032775233E-3</v>
      </c>
      <c r="N914" s="42">
        <f>INDEX(Quaterly!$B$2:$E$63,MATCH(B914,Quaterly!$B$2:$B$63,0),4)</f>
        <v>-11.060000000000002</v>
      </c>
    </row>
    <row r="915" spans="1:14" x14ac:dyDescent="0.3">
      <c r="A915" s="23">
        <v>914</v>
      </c>
      <c r="B915" s="23" t="str">
        <f t="shared" si="42"/>
        <v>Q3-2013</v>
      </c>
      <c r="C915" s="24" t="str">
        <f t="shared" si="43"/>
        <v>Q3</v>
      </c>
      <c r="D915" s="23" t="str">
        <f t="shared" si="44"/>
        <v>7-2013</v>
      </c>
      <c r="E915" s="25">
        <v>41465</v>
      </c>
      <c r="F915" s="31">
        <f>INDEX(GoldPrice!$B$2:$F$4016,MATCH(E915,GoldPrice!$B$2:$B$4016,0),5)</f>
        <v>-104086.18408618495</v>
      </c>
      <c r="G915" s="36">
        <f>INDEX(Daily!$B$2:$H$4016,MATCH(E915,Daily!$B$2:$B$4016,0),3)</f>
        <v>2.9500000000000028</v>
      </c>
      <c r="H915" s="36">
        <f>INDEX(Daily!$B$2:$H$4016,MATCH(E915,Daily!$B$2:$B$4016,0),5)</f>
        <v>0</v>
      </c>
      <c r="I915" s="36">
        <f>INDEX(Daily!$B$2:$H$4016,MATCH(E915,Daily!$B$2:$B$4016,0),7)</f>
        <v>-1.0699999999999932</v>
      </c>
      <c r="J915" s="39">
        <f>INDEX(Monthly!$B$2:$K$187,MATCH(D915,Monthly!$B$2:$B$187,0),3)</f>
        <v>4.0000000000000036E-3</v>
      </c>
      <c r="K915" s="39">
        <f>INDEX(Monthly!$B$2:$K$187,MATCH(D915,Monthly!$B$2:$B$187,0),5)</f>
        <v>14.194000000000017</v>
      </c>
      <c r="L915" s="39">
        <f>INDEX(Monthly!$B$2:$K$187,MATCH(D915,Monthly!$B$2:$B$187,0),7)</f>
        <v>-1.0000000000000009E-2</v>
      </c>
      <c r="M915" s="39">
        <f>INDEX(Monthly!$B$2:$K$187,MATCH(D915,Monthly!$B$2:$B$187,0),9)</f>
        <v>1.9279499032775233E-3</v>
      </c>
      <c r="N915" s="42">
        <f>INDEX(Quaterly!$B$2:$E$63,MATCH(B915,Quaterly!$B$2:$B$63,0),4)</f>
        <v>-11.060000000000002</v>
      </c>
    </row>
    <row r="916" spans="1:14" x14ac:dyDescent="0.3">
      <c r="A916" s="23">
        <v>915</v>
      </c>
      <c r="B916" s="23" t="str">
        <f t="shared" si="42"/>
        <v>Q3-2013</v>
      </c>
      <c r="C916" s="24" t="str">
        <f t="shared" si="43"/>
        <v>Q3</v>
      </c>
      <c r="D916" s="23" t="str">
        <f t="shared" si="44"/>
        <v>7-2013</v>
      </c>
      <c r="E916" s="25">
        <v>41466</v>
      </c>
      <c r="F916" s="31">
        <f>INDEX(GoldPrice!$B$2:$F$4016,MATCH(E916,GoldPrice!$B$2:$B$4016,0),5)</f>
        <v>-405723.68172367662</v>
      </c>
      <c r="G916" s="36">
        <f>INDEX(Daily!$B$2:$H$4016,MATCH(E916,Daily!$B$2:$B$4016,0),3)</f>
        <v>-1.6400000000000006</v>
      </c>
      <c r="H916" s="36">
        <f>INDEX(Daily!$B$2:$H$4016,MATCH(E916,Daily!$B$2:$B$4016,0),5)</f>
        <v>-20</v>
      </c>
      <c r="I916" s="36">
        <f>INDEX(Daily!$B$2:$H$4016,MATCH(E916,Daily!$B$2:$B$4016,0),7)</f>
        <v>4.0000000000020464E-2</v>
      </c>
      <c r="J916" s="39">
        <f>INDEX(Monthly!$B$2:$K$187,MATCH(D916,Monthly!$B$2:$B$187,0),3)</f>
        <v>4.0000000000000036E-3</v>
      </c>
      <c r="K916" s="39">
        <f>INDEX(Monthly!$B$2:$K$187,MATCH(D916,Monthly!$B$2:$B$187,0),5)</f>
        <v>14.194000000000017</v>
      </c>
      <c r="L916" s="39">
        <f>INDEX(Monthly!$B$2:$K$187,MATCH(D916,Monthly!$B$2:$B$187,0),7)</f>
        <v>-1.0000000000000009E-2</v>
      </c>
      <c r="M916" s="39">
        <f>INDEX(Monthly!$B$2:$K$187,MATCH(D916,Monthly!$B$2:$B$187,0),9)</f>
        <v>1.9279499032775233E-3</v>
      </c>
      <c r="N916" s="42">
        <f>INDEX(Quaterly!$B$2:$E$63,MATCH(B916,Quaterly!$B$2:$B$63,0),4)</f>
        <v>-11.060000000000002</v>
      </c>
    </row>
    <row r="917" spans="1:14" x14ac:dyDescent="0.3">
      <c r="A917" s="23">
        <v>916</v>
      </c>
      <c r="B917" s="23" t="str">
        <f t="shared" si="42"/>
        <v>Q3-2013</v>
      </c>
      <c r="C917" s="24" t="str">
        <f t="shared" si="43"/>
        <v>Q3</v>
      </c>
      <c r="D917" s="23" t="str">
        <f t="shared" si="44"/>
        <v>7-2013</v>
      </c>
      <c r="E917" s="25">
        <v>41467</v>
      </c>
      <c r="F917" s="31">
        <f>INDEX(GoldPrice!$B$2:$F$4016,MATCH(E917,GoldPrice!$B$2:$B$4016,0),5)</f>
        <v>-193782.27178227529</v>
      </c>
      <c r="G917" s="36">
        <f>INDEX(Daily!$B$2:$H$4016,MATCH(E917,Daily!$B$2:$B$4016,0),3)</f>
        <v>1.0799999999999983</v>
      </c>
      <c r="H917" s="36">
        <f>INDEX(Daily!$B$2:$H$4016,MATCH(E917,Daily!$B$2:$B$4016,0),5)</f>
        <v>-20</v>
      </c>
      <c r="I917" s="36">
        <f>INDEX(Daily!$B$2:$H$4016,MATCH(E917,Daily!$B$2:$B$4016,0),7)</f>
        <v>9.5199999999999818</v>
      </c>
      <c r="J917" s="39">
        <f>INDEX(Monthly!$B$2:$K$187,MATCH(D917,Monthly!$B$2:$B$187,0),3)</f>
        <v>4.0000000000000036E-3</v>
      </c>
      <c r="K917" s="39">
        <f>INDEX(Monthly!$B$2:$K$187,MATCH(D917,Monthly!$B$2:$B$187,0),5)</f>
        <v>14.194000000000017</v>
      </c>
      <c r="L917" s="39">
        <f>INDEX(Monthly!$B$2:$K$187,MATCH(D917,Monthly!$B$2:$B$187,0),7)</f>
        <v>-1.0000000000000009E-2</v>
      </c>
      <c r="M917" s="39">
        <f>INDEX(Monthly!$B$2:$K$187,MATCH(D917,Monthly!$B$2:$B$187,0),9)</f>
        <v>1.9279499032775233E-3</v>
      </c>
      <c r="N917" s="42">
        <f>INDEX(Quaterly!$B$2:$E$63,MATCH(B917,Quaterly!$B$2:$B$63,0),4)</f>
        <v>-11.060000000000002</v>
      </c>
    </row>
    <row r="918" spans="1:14" x14ac:dyDescent="0.3">
      <c r="A918" s="23">
        <v>917</v>
      </c>
      <c r="B918" s="23" t="str">
        <f t="shared" si="42"/>
        <v>Q3-2013</v>
      </c>
      <c r="C918" s="24" t="str">
        <f t="shared" si="43"/>
        <v>Q3</v>
      </c>
      <c r="D918" s="23" t="str">
        <f t="shared" si="44"/>
        <v>7-2013</v>
      </c>
      <c r="E918" s="25">
        <v>41470</v>
      </c>
      <c r="F918" s="31">
        <f>INDEX(GoldPrice!$B$2:$F$4016,MATCH(E918,GoldPrice!$B$2:$B$4016,0),5)</f>
        <v>44131.166131168604</v>
      </c>
      <c r="G918" s="36">
        <f>INDEX(Daily!$B$2:$H$4016,MATCH(E918,Daily!$B$2:$B$4016,0),3)</f>
        <v>0.35000000000000853</v>
      </c>
      <c r="H918" s="36">
        <f>INDEX(Daily!$B$2:$H$4016,MATCH(E918,Daily!$B$2:$B$4016,0),5)</f>
        <v>10</v>
      </c>
      <c r="I918" s="36">
        <f>INDEX(Daily!$B$2:$H$4016,MATCH(E918,Daily!$B$2:$B$4016,0),7)</f>
        <v>0.11000000000001364</v>
      </c>
      <c r="J918" s="39">
        <f>INDEX(Monthly!$B$2:$K$187,MATCH(D918,Monthly!$B$2:$B$187,0),3)</f>
        <v>4.0000000000000036E-3</v>
      </c>
      <c r="K918" s="39">
        <f>INDEX(Monthly!$B$2:$K$187,MATCH(D918,Monthly!$B$2:$B$187,0),5)</f>
        <v>14.194000000000017</v>
      </c>
      <c r="L918" s="39">
        <f>INDEX(Monthly!$B$2:$K$187,MATCH(D918,Monthly!$B$2:$B$187,0),7)</f>
        <v>-1.0000000000000009E-2</v>
      </c>
      <c r="M918" s="39">
        <f>INDEX(Monthly!$B$2:$K$187,MATCH(D918,Monthly!$B$2:$B$187,0),9)</f>
        <v>1.9279499032775233E-3</v>
      </c>
      <c r="N918" s="42">
        <f>INDEX(Quaterly!$B$2:$E$63,MATCH(B918,Quaterly!$B$2:$B$63,0),4)</f>
        <v>-11.060000000000002</v>
      </c>
    </row>
    <row r="919" spans="1:14" x14ac:dyDescent="0.3">
      <c r="A919" s="23">
        <v>918</v>
      </c>
      <c r="B919" s="23" t="str">
        <f t="shared" si="42"/>
        <v>Q3-2013</v>
      </c>
      <c r="C919" s="24" t="str">
        <f t="shared" si="43"/>
        <v>Q3</v>
      </c>
      <c r="D919" s="23" t="str">
        <f t="shared" si="44"/>
        <v>7-2013</v>
      </c>
      <c r="E919" s="25">
        <v>41471</v>
      </c>
      <c r="F919" s="31">
        <f>INDEX(GoldPrice!$B$2:$F$4016,MATCH(E919,GoldPrice!$B$2:$B$4016,0),5)</f>
        <v>-237364.20336420462</v>
      </c>
      <c r="G919" s="36">
        <f>INDEX(Daily!$B$2:$H$4016,MATCH(E919,Daily!$B$2:$B$4016,0),3)</f>
        <v>-0.32000000000000739</v>
      </c>
      <c r="H919" s="36">
        <f>INDEX(Daily!$B$2:$H$4016,MATCH(E919,Daily!$B$2:$B$4016,0),5)</f>
        <v>-5</v>
      </c>
      <c r="I919" s="36">
        <f>INDEX(Daily!$B$2:$H$4016,MATCH(E919,Daily!$B$2:$B$4016,0),7)</f>
        <v>2.1200000000000045</v>
      </c>
      <c r="J919" s="39">
        <f>INDEX(Monthly!$B$2:$K$187,MATCH(D919,Monthly!$B$2:$B$187,0),3)</f>
        <v>4.0000000000000036E-3</v>
      </c>
      <c r="K919" s="39">
        <f>INDEX(Monthly!$B$2:$K$187,MATCH(D919,Monthly!$B$2:$B$187,0),5)</f>
        <v>14.194000000000017</v>
      </c>
      <c r="L919" s="39">
        <f>INDEX(Monthly!$B$2:$K$187,MATCH(D919,Monthly!$B$2:$B$187,0),7)</f>
        <v>-1.0000000000000009E-2</v>
      </c>
      <c r="M919" s="39">
        <f>INDEX(Monthly!$B$2:$K$187,MATCH(D919,Monthly!$B$2:$B$187,0),9)</f>
        <v>1.9279499032775233E-3</v>
      </c>
      <c r="N919" s="42">
        <f>INDEX(Quaterly!$B$2:$E$63,MATCH(B919,Quaterly!$B$2:$B$63,0),4)</f>
        <v>-11.060000000000002</v>
      </c>
    </row>
    <row r="920" spans="1:14" x14ac:dyDescent="0.3">
      <c r="A920" s="23">
        <v>919</v>
      </c>
      <c r="B920" s="23" t="str">
        <f t="shared" si="42"/>
        <v>Q3-2013</v>
      </c>
      <c r="C920" s="24" t="str">
        <f t="shared" si="43"/>
        <v>Q3</v>
      </c>
      <c r="D920" s="23" t="str">
        <f t="shared" si="44"/>
        <v>7-2013</v>
      </c>
      <c r="E920" s="25">
        <v>41472</v>
      </c>
      <c r="F920" s="31">
        <f>INDEX(GoldPrice!$B$2:$F$4016,MATCH(E920,GoldPrice!$B$2:$B$4016,0),5)</f>
        <v>332647.51464751363</v>
      </c>
      <c r="G920" s="36">
        <f>INDEX(Daily!$B$2:$H$4016,MATCH(E920,Daily!$B$2:$B$4016,0),3)</f>
        <v>0.51000000000000512</v>
      </c>
      <c r="H920" s="36">
        <f>INDEX(Daily!$B$2:$H$4016,MATCH(E920,Daily!$B$2:$B$4016,0),5)</f>
        <v>25</v>
      </c>
      <c r="I920" s="36">
        <f>INDEX(Daily!$B$2:$H$4016,MATCH(E920,Daily!$B$2:$B$4016,0),7)</f>
        <v>1.2799999999999727</v>
      </c>
      <c r="J920" s="39">
        <f>INDEX(Monthly!$B$2:$K$187,MATCH(D920,Monthly!$B$2:$B$187,0),3)</f>
        <v>4.0000000000000036E-3</v>
      </c>
      <c r="K920" s="39">
        <f>INDEX(Monthly!$B$2:$K$187,MATCH(D920,Monthly!$B$2:$B$187,0),5)</f>
        <v>14.194000000000017</v>
      </c>
      <c r="L920" s="39">
        <f>INDEX(Monthly!$B$2:$K$187,MATCH(D920,Monthly!$B$2:$B$187,0),7)</f>
        <v>-1.0000000000000009E-2</v>
      </c>
      <c r="M920" s="39">
        <f>INDEX(Monthly!$B$2:$K$187,MATCH(D920,Monthly!$B$2:$B$187,0),9)</f>
        <v>1.9279499032775233E-3</v>
      </c>
      <c r="N920" s="42">
        <f>INDEX(Quaterly!$B$2:$E$63,MATCH(B920,Quaterly!$B$2:$B$63,0),4)</f>
        <v>-11.060000000000002</v>
      </c>
    </row>
    <row r="921" spans="1:14" x14ac:dyDescent="0.3">
      <c r="A921" s="23">
        <v>920</v>
      </c>
      <c r="B921" s="23" t="str">
        <f t="shared" si="42"/>
        <v>Q3-2013</v>
      </c>
      <c r="C921" s="24" t="str">
        <f t="shared" si="43"/>
        <v>Q3</v>
      </c>
      <c r="D921" s="23" t="str">
        <f t="shared" si="44"/>
        <v>7-2013</v>
      </c>
      <c r="E921" s="25">
        <v>41473</v>
      </c>
      <c r="F921" s="31">
        <f>INDEX(GoldPrice!$B$2:$F$4016,MATCH(E921,GoldPrice!$B$2:$B$4016,0),5)</f>
        <v>-17245.889245886356</v>
      </c>
      <c r="G921" s="36">
        <f>INDEX(Daily!$B$2:$H$4016,MATCH(E921,Daily!$B$2:$B$4016,0),3)</f>
        <v>1.5499999999999972</v>
      </c>
      <c r="H921" s="36">
        <f>INDEX(Daily!$B$2:$H$4016,MATCH(E921,Daily!$B$2:$B$4016,0),5)</f>
        <v>10</v>
      </c>
      <c r="I921" s="36">
        <f>INDEX(Daily!$B$2:$H$4016,MATCH(E921,Daily!$B$2:$B$4016,0),7)</f>
        <v>-0.66000000000002501</v>
      </c>
      <c r="J921" s="39">
        <f>INDEX(Monthly!$B$2:$K$187,MATCH(D921,Monthly!$B$2:$B$187,0),3)</f>
        <v>4.0000000000000036E-3</v>
      </c>
      <c r="K921" s="39">
        <f>INDEX(Monthly!$B$2:$K$187,MATCH(D921,Monthly!$B$2:$B$187,0),5)</f>
        <v>14.194000000000017</v>
      </c>
      <c r="L921" s="39">
        <f>INDEX(Monthly!$B$2:$K$187,MATCH(D921,Monthly!$B$2:$B$187,0),7)</f>
        <v>-1.0000000000000009E-2</v>
      </c>
      <c r="M921" s="39">
        <f>INDEX(Monthly!$B$2:$K$187,MATCH(D921,Monthly!$B$2:$B$187,0),9)</f>
        <v>1.9279499032775233E-3</v>
      </c>
      <c r="N921" s="42">
        <f>INDEX(Quaterly!$B$2:$E$63,MATCH(B921,Quaterly!$B$2:$B$63,0),4)</f>
        <v>-11.060000000000002</v>
      </c>
    </row>
    <row r="922" spans="1:14" x14ac:dyDescent="0.3">
      <c r="A922" s="23">
        <v>921</v>
      </c>
      <c r="B922" s="23" t="str">
        <f t="shared" si="42"/>
        <v>Q3-2013</v>
      </c>
      <c r="C922" s="24" t="str">
        <f t="shared" si="43"/>
        <v>Q3</v>
      </c>
      <c r="D922" s="23" t="str">
        <f t="shared" si="44"/>
        <v>7-2013</v>
      </c>
      <c r="E922" s="25">
        <v>41474</v>
      </c>
      <c r="F922" s="31">
        <f>INDEX(GoldPrice!$B$2:$F$4016,MATCH(E922,GoldPrice!$B$2:$B$4016,0),5)</f>
        <v>-40590.436590436846</v>
      </c>
      <c r="G922" s="36">
        <f>INDEX(Daily!$B$2:$H$4016,MATCH(E922,Daily!$B$2:$B$4016,0),3)</f>
        <v>6.0000000000002274E-2</v>
      </c>
      <c r="H922" s="36">
        <f>INDEX(Daily!$B$2:$H$4016,MATCH(E922,Daily!$B$2:$B$4016,0),5)</f>
        <v>-40</v>
      </c>
      <c r="I922" s="36">
        <f>INDEX(Daily!$B$2:$H$4016,MATCH(E922,Daily!$B$2:$B$4016,0),7)</f>
        <v>6.9200000000000159</v>
      </c>
      <c r="J922" s="39">
        <f>INDEX(Monthly!$B$2:$K$187,MATCH(D922,Monthly!$B$2:$B$187,0),3)</f>
        <v>4.0000000000000036E-3</v>
      </c>
      <c r="K922" s="39">
        <f>INDEX(Monthly!$B$2:$K$187,MATCH(D922,Monthly!$B$2:$B$187,0),5)</f>
        <v>14.194000000000017</v>
      </c>
      <c r="L922" s="39">
        <f>INDEX(Monthly!$B$2:$K$187,MATCH(D922,Monthly!$B$2:$B$187,0),7)</f>
        <v>-1.0000000000000009E-2</v>
      </c>
      <c r="M922" s="39">
        <f>INDEX(Monthly!$B$2:$K$187,MATCH(D922,Monthly!$B$2:$B$187,0),9)</f>
        <v>1.9279499032775233E-3</v>
      </c>
      <c r="N922" s="42">
        <f>INDEX(Quaterly!$B$2:$E$63,MATCH(B922,Quaterly!$B$2:$B$63,0),4)</f>
        <v>-11.060000000000002</v>
      </c>
    </row>
    <row r="923" spans="1:14" x14ac:dyDescent="0.3">
      <c r="A923" s="23">
        <v>922</v>
      </c>
      <c r="B923" s="23" t="str">
        <f t="shared" si="42"/>
        <v>Q3-2013</v>
      </c>
      <c r="C923" s="24" t="str">
        <f t="shared" si="43"/>
        <v>Q3</v>
      </c>
      <c r="D923" s="23" t="str">
        <f t="shared" si="44"/>
        <v>7-2013</v>
      </c>
      <c r="E923" s="25">
        <v>41477</v>
      </c>
      <c r="F923" s="31">
        <f>INDEX(GoldPrice!$B$2:$F$4016,MATCH(E923,GoldPrice!$B$2:$B$4016,0),5)</f>
        <v>-230773.01077301428</v>
      </c>
      <c r="G923" s="36">
        <f>INDEX(Daily!$B$2:$H$4016,MATCH(E923,Daily!$B$2:$B$4016,0),3)</f>
        <v>-1.3900000000000006</v>
      </c>
      <c r="H923" s="36">
        <f>INDEX(Daily!$B$2:$H$4016,MATCH(E923,Daily!$B$2:$B$4016,0),5)</f>
        <v>0</v>
      </c>
      <c r="I923" s="36">
        <f>INDEX(Daily!$B$2:$H$4016,MATCH(E923,Daily!$B$2:$B$4016,0),7)</f>
        <v>2.4000000000000341</v>
      </c>
      <c r="J923" s="39">
        <f>INDEX(Monthly!$B$2:$K$187,MATCH(D923,Monthly!$B$2:$B$187,0),3)</f>
        <v>4.0000000000000036E-3</v>
      </c>
      <c r="K923" s="39">
        <f>INDEX(Monthly!$B$2:$K$187,MATCH(D923,Monthly!$B$2:$B$187,0),5)</f>
        <v>14.194000000000017</v>
      </c>
      <c r="L923" s="39">
        <f>INDEX(Monthly!$B$2:$K$187,MATCH(D923,Monthly!$B$2:$B$187,0),7)</f>
        <v>-1.0000000000000009E-2</v>
      </c>
      <c r="M923" s="39">
        <f>INDEX(Monthly!$B$2:$K$187,MATCH(D923,Monthly!$B$2:$B$187,0),9)</f>
        <v>1.9279499032775233E-3</v>
      </c>
      <c r="N923" s="42">
        <f>INDEX(Quaterly!$B$2:$E$63,MATCH(B923,Quaterly!$B$2:$B$63,0),4)</f>
        <v>-11.060000000000002</v>
      </c>
    </row>
    <row r="924" spans="1:14" x14ac:dyDescent="0.3">
      <c r="A924" s="23">
        <v>923</v>
      </c>
      <c r="B924" s="23" t="str">
        <f t="shared" si="42"/>
        <v>Q3-2013</v>
      </c>
      <c r="C924" s="24" t="str">
        <f t="shared" si="43"/>
        <v>Q3</v>
      </c>
      <c r="D924" s="23" t="str">
        <f t="shared" si="44"/>
        <v>7-2013</v>
      </c>
      <c r="E924" s="25">
        <v>41478</v>
      </c>
      <c r="F924" s="31">
        <f>INDEX(GoldPrice!$B$2:$F$4016,MATCH(E924,GoldPrice!$B$2:$B$4016,0),5)</f>
        <v>480835.38083538786</v>
      </c>
      <c r="G924" s="36">
        <f>INDEX(Daily!$B$2:$H$4016,MATCH(E924,Daily!$B$2:$B$4016,0),3)</f>
        <v>0.51999999999999602</v>
      </c>
      <c r="H924" s="36">
        <f>INDEX(Daily!$B$2:$H$4016,MATCH(E924,Daily!$B$2:$B$4016,0),5)</f>
        <v>0</v>
      </c>
      <c r="I924" s="36">
        <f>INDEX(Daily!$B$2:$H$4016,MATCH(E924,Daily!$B$2:$B$4016,0),7)</f>
        <v>-1.8700000000000045</v>
      </c>
      <c r="J924" s="39">
        <f>INDEX(Monthly!$B$2:$K$187,MATCH(D924,Monthly!$B$2:$B$187,0),3)</f>
        <v>4.0000000000000036E-3</v>
      </c>
      <c r="K924" s="39">
        <f>INDEX(Monthly!$B$2:$K$187,MATCH(D924,Monthly!$B$2:$B$187,0),5)</f>
        <v>14.194000000000017</v>
      </c>
      <c r="L924" s="39">
        <f>INDEX(Monthly!$B$2:$K$187,MATCH(D924,Monthly!$B$2:$B$187,0),7)</f>
        <v>-1.0000000000000009E-2</v>
      </c>
      <c r="M924" s="39">
        <f>INDEX(Monthly!$B$2:$K$187,MATCH(D924,Monthly!$B$2:$B$187,0),9)</f>
        <v>1.9279499032775233E-3</v>
      </c>
      <c r="N924" s="42">
        <f>INDEX(Quaterly!$B$2:$E$63,MATCH(B924,Quaterly!$B$2:$B$63,0),4)</f>
        <v>-11.060000000000002</v>
      </c>
    </row>
    <row r="925" spans="1:14" x14ac:dyDescent="0.3">
      <c r="A925" s="23">
        <v>924</v>
      </c>
      <c r="B925" s="23" t="str">
        <f t="shared" si="42"/>
        <v>Q3-2013</v>
      </c>
      <c r="C925" s="24" t="str">
        <f t="shared" si="43"/>
        <v>Q3</v>
      </c>
      <c r="D925" s="23" t="str">
        <f t="shared" si="44"/>
        <v>7-2013</v>
      </c>
      <c r="E925" s="25">
        <v>41479</v>
      </c>
      <c r="F925" s="31">
        <f>INDEX(GoldPrice!$B$2:$F$4016,MATCH(E925,GoldPrice!$B$2:$B$4016,0),5)</f>
        <v>396819.12681912258</v>
      </c>
      <c r="G925" s="36">
        <f>INDEX(Daily!$B$2:$H$4016,MATCH(E925,Daily!$B$2:$B$4016,0),3)</f>
        <v>-1.7199999999999989</v>
      </c>
      <c r="H925" s="36">
        <f>INDEX(Daily!$B$2:$H$4016,MATCH(E925,Daily!$B$2:$B$4016,0),5)</f>
        <v>0</v>
      </c>
      <c r="I925" s="36">
        <f>INDEX(Daily!$B$2:$H$4016,MATCH(E925,Daily!$B$2:$B$4016,0),7)</f>
        <v>-10.110000000000014</v>
      </c>
      <c r="J925" s="39">
        <f>INDEX(Monthly!$B$2:$K$187,MATCH(D925,Monthly!$B$2:$B$187,0),3)</f>
        <v>4.0000000000000036E-3</v>
      </c>
      <c r="K925" s="39">
        <f>INDEX(Monthly!$B$2:$K$187,MATCH(D925,Monthly!$B$2:$B$187,0),5)</f>
        <v>14.194000000000017</v>
      </c>
      <c r="L925" s="39">
        <f>INDEX(Monthly!$B$2:$K$187,MATCH(D925,Monthly!$B$2:$B$187,0),7)</f>
        <v>-1.0000000000000009E-2</v>
      </c>
      <c r="M925" s="39">
        <f>INDEX(Monthly!$B$2:$K$187,MATCH(D925,Monthly!$B$2:$B$187,0),9)</f>
        <v>1.9279499032775233E-3</v>
      </c>
      <c r="N925" s="42">
        <f>INDEX(Quaterly!$B$2:$E$63,MATCH(B925,Quaterly!$B$2:$B$63,0),4)</f>
        <v>-11.060000000000002</v>
      </c>
    </row>
    <row r="926" spans="1:14" x14ac:dyDescent="0.3">
      <c r="A926" s="23">
        <v>925</v>
      </c>
      <c r="B926" s="23" t="str">
        <f t="shared" si="42"/>
        <v>Q3-2013</v>
      </c>
      <c r="C926" s="24" t="str">
        <f t="shared" si="43"/>
        <v>Q3</v>
      </c>
      <c r="D926" s="23" t="str">
        <f t="shared" si="44"/>
        <v>7-2013</v>
      </c>
      <c r="E926" s="25">
        <v>41480</v>
      </c>
      <c r="F926" s="31">
        <f>INDEX(GoldPrice!$B$2:$F$4016,MATCH(E926,GoldPrice!$B$2:$B$4016,0),5)</f>
        <v>-704076.73407673463</v>
      </c>
      <c r="G926" s="36">
        <f>INDEX(Daily!$B$2:$H$4016,MATCH(E926,Daily!$B$2:$B$4016,0),3)</f>
        <v>6.0000000000002274E-2</v>
      </c>
      <c r="H926" s="36">
        <f>INDEX(Daily!$B$2:$H$4016,MATCH(E926,Daily!$B$2:$B$4016,0),5)</f>
        <v>5</v>
      </c>
      <c r="I926" s="36">
        <f>INDEX(Daily!$B$2:$H$4016,MATCH(E926,Daily!$B$2:$B$4016,0),7)</f>
        <v>-2.4000000000000341</v>
      </c>
      <c r="J926" s="39">
        <f>INDEX(Monthly!$B$2:$K$187,MATCH(D926,Monthly!$B$2:$B$187,0),3)</f>
        <v>4.0000000000000036E-3</v>
      </c>
      <c r="K926" s="39">
        <f>INDEX(Monthly!$B$2:$K$187,MATCH(D926,Monthly!$B$2:$B$187,0),5)</f>
        <v>14.194000000000017</v>
      </c>
      <c r="L926" s="39">
        <f>INDEX(Monthly!$B$2:$K$187,MATCH(D926,Monthly!$B$2:$B$187,0),7)</f>
        <v>-1.0000000000000009E-2</v>
      </c>
      <c r="M926" s="39">
        <f>INDEX(Monthly!$B$2:$K$187,MATCH(D926,Monthly!$B$2:$B$187,0),9)</f>
        <v>1.9279499032775233E-3</v>
      </c>
      <c r="N926" s="42">
        <f>INDEX(Quaterly!$B$2:$E$63,MATCH(B926,Quaterly!$B$2:$B$63,0),4)</f>
        <v>-11.060000000000002</v>
      </c>
    </row>
    <row r="927" spans="1:14" x14ac:dyDescent="0.3">
      <c r="A927" s="23">
        <v>926</v>
      </c>
      <c r="B927" s="23" t="str">
        <f t="shared" si="42"/>
        <v>Q3-2013</v>
      </c>
      <c r="C927" s="24" t="str">
        <f t="shared" si="43"/>
        <v>Q3</v>
      </c>
      <c r="D927" s="23" t="str">
        <f t="shared" si="44"/>
        <v>7-2013</v>
      </c>
      <c r="E927" s="25">
        <v>41481</v>
      </c>
      <c r="F927" s="31">
        <f>INDEX(GoldPrice!$B$2:$F$4016,MATCH(E927,GoldPrice!$B$2:$B$4016,0),5)</f>
        <v>292006.42600642517</v>
      </c>
      <c r="G927" s="36">
        <f>INDEX(Daily!$B$2:$H$4016,MATCH(E927,Daily!$B$2:$B$4016,0),3)</f>
        <v>-0.70999999999999375</v>
      </c>
      <c r="H927" s="36">
        <f>INDEX(Daily!$B$2:$H$4016,MATCH(E927,Daily!$B$2:$B$4016,0),5)</f>
        <v>-25</v>
      </c>
      <c r="I927" s="36">
        <f>INDEX(Daily!$B$2:$H$4016,MATCH(E927,Daily!$B$2:$B$4016,0),7)</f>
        <v>2.1500000000000341</v>
      </c>
      <c r="J927" s="39">
        <f>INDEX(Monthly!$B$2:$K$187,MATCH(D927,Monthly!$B$2:$B$187,0),3)</f>
        <v>4.0000000000000036E-3</v>
      </c>
      <c r="K927" s="39">
        <f>INDEX(Monthly!$B$2:$K$187,MATCH(D927,Monthly!$B$2:$B$187,0),5)</f>
        <v>14.194000000000017</v>
      </c>
      <c r="L927" s="39">
        <f>INDEX(Monthly!$B$2:$K$187,MATCH(D927,Monthly!$B$2:$B$187,0),7)</f>
        <v>-1.0000000000000009E-2</v>
      </c>
      <c r="M927" s="39">
        <f>INDEX(Monthly!$B$2:$K$187,MATCH(D927,Monthly!$B$2:$B$187,0),9)</f>
        <v>1.9279499032775233E-3</v>
      </c>
      <c r="N927" s="42">
        <f>INDEX(Quaterly!$B$2:$E$63,MATCH(B927,Quaterly!$B$2:$B$63,0),4)</f>
        <v>-11.060000000000002</v>
      </c>
    </row>
    <row r="928" spans="1:14" x14ac:dyDescent="0.3">
      <c r="A928" s="23">
        <v>927</v>
      </c>
      <c r="B928" s="23" t="str">
        <f t="shared" si="42"/>
        <v>Q3-2013</v>
      </c>
      <c r="C928" s="24" t="str">
        <f t="shared" si="43"/>
        <v>Q3</v>
      </c>
      <c r="D928" s="23" t="str">
        <f t="shared" si="44"/>
        <v>7-2013</v>
      </c>
      <c r="E928" s="25">
        <v>41484</v>
      </c>
      <c r="F928" s="31">
        <f>INDEX(GoldPrice!$B$2:$F$4016,MATCH(E928,GoldPrice!$B$2:$B$4016,0),5)</f>
        <v>-157366.47136647254</v>
      </c>
      <c r="G928" s="36">
        <f>INDEX(Daily!$B$2:$H$4016,MATCH(E928,Daily!$B$2:$B$4016,0),3)</f>
        <v>-0.15000000000000568</v>
      </c>
      <c r="H928" s="36">
        <f>INDEX(Daily!$B$2:$H$4016,MATCH(E928,Daily!$B$2:$B$4016,0),5)</f>
        <v>20</v>
      </c>
      <c r="I928" s="36">
        <f>INDEX(Daily!$B$2:$H$4016,MATCH(E928,Daily!$B$2:$B$4016,0),7)</f>
        <v>-8.2400000000000091</v>
      </c>
      <c r="J928" s="39">
        <f>INDEX(Monthly!$B$2:$K$187,MATCH(D928,Monthly!$B$2:$B$187,0),3)</f>
        <v>4.0000000000000036E-3</v>
      </c>
      <c r="K928" s="39">
        <f>INDEX(Monthly!$B$2:$K$187,MATCH(D928,Monthly!$B$2:$B$187,0),5)</f>
        <v>14.194000000000017</v>
      </c>
      <c r="L928" s="39">
        <f>INDEX(Monthly!$B$2:$K$187,MATCH(D928,Monthly!$B$2:$B$187,0),7)</f>
        <v>-1.0000000000000009E-2</v>
      </c>
      <c r="M928" s="39">
        <f>INDEX(Monthly!$B$2:$K$187,MATCH(D928,Monthly!$B$2:$B$187,0),9)</f>
        <v>1.9279499032775233E-3</v>
      </c>
      <c r="N928" s="42">
        <f>INDEX(Quaterly!$B$2:$E$63,MATCH(B928,Quaterly!$B$2:$B$63,0),4)</f>
        <v>-11.060000000000002</v>
      </c>
    </row>
    <row r="929" spans="1:14" x14ac:dyDescent="0.3">
      <c r="A929" s="23">
        <v>928</v>
      </c>
      <c r="B929" s="23" t="str">
        <f t="shared" si="42"/>
        <v>Q3-2013</v>
      </c>
      <c r="C929" s="24" t="str">
        <f t="shared" si="43"/>
        <v>Q3</v>
      </c>
      <c r="D929" s="23" t="str">
        <f t="shared" si="44"/>
        <v>7-2013</v>
      </c>
      <c r="E929" s="25">
        <v>41485</v>
      </c>
      <c r="F929" s="31">
        <f>INDEX(GoldPrice!$B$2:$F$4016,MATCH(E929,GoldPrice!$B$2:$B$4016,0),5)</f>
        <v>-179414.09941409528</v>
      </c>
      <c r="G929" s="36">
        <f>INDEX(Daily!$B$2:$H$4016,MATCH(E929,Daily!$B$2:$B$4016,0),3)</f>
        <v>-1.4699999999999989</v>
      </c>
      <c r="H929" s="36">
        <f>INDEX(Daily!$B$2:$H$4016,MATCH(E929,Daily!$B$2:$B$4016,0),5)</f>
        <v>-70</v>
      </c>
      <c r="I929" s="36">
        <f>INDEX(Daily!$B$2:$H$4016,MATCH(E929,Daily!$B$2:$B$4016,0),7)</f>
        <v>2.8500000000000227</v>
      </c>
      <c r="J929" s="39">
        <f>INDEX(Monthly!$B$2:$K$187,MATCH(D929,Monthly!$B$2:$B$187,0),3)</f>
        <v>4.0000000000000036E-3</v>
      </c>
      <c r="K929" s="39">
        <f>INDEX(Monthly!$B$2:$K$187,MATCH(D929,Monthly!$B$2:$B$187,0),5)</f>
        <v>14.194000000000017</v>
      </c>
      <c r="L929" s="39">
        <f>INDEX(Monthly!$B$2:$K$187,MATCH(D929,Monthly!$B$2:$B$187,0),7)</f>
        <v>-1.0000000000000009E-2</v>
      </c>
      <c r="M929" s="39">
        <f>INDEX(Monthly!$B$2:$K$187,MATCH(D929,Monthly!$B$2:$B$187,0),9)</f>
        <v>1.9279499032775233E-3</v>
      </c>
      <c r="N929" s="42">
        <f>INDEX(Quaterly!$B$2:$E$63,MATCH(B929,Quaterly!$B$2:$B$63,0),4)</f>
        <v>-11.060000000000002</v>
      </c>
    </row>
    <row r="930" spans="1:14" x14ac:dyDescent="0.3">
      <c r="A930" s="23">
        <v>929</v>
      </c>
      <c r="B930" s="23" t="str">
        <f t="shared" si="42"/>
        <v>Q3-2013</v>
      </c>
      <c r="C930" s="24" t="str">
        <f t="shared" si="43"/>
        <v>Q3</v>
      </c>
      <c r="D930" s="23" t="str">
        <f t="shared" si="44"/>
        <v>7-2013</v>
      </c>
      <c r="E930" s="25">
        <v>41486</v>
      </c>
      <c r="F930" s="31">
        <f>INDEX(GoldPrice!$B$2:$F$4016,MATCH(E930,GoldPrice!$B$2:$B$4016,0),5)</f>
        <v>3265380.0793800764</v>
      </c>
      <c r="G930" s="36">
        <f>INDEX(Daily!$B$2:$H$4016,MATCH(E930,Daily!$B$2:$B$4016,0),3)</f>
        <v>1.9599999999999937</v>
      </c>
      <c r="H930" s="36">
        <f>INDEX(Daily!$B$2:$H$4016,MATCH(E930,Daily!$B$2:$B$4016,0),5)</f>
        <v>10</v>
      </c>
      <c r="I930" s="36">
        <f>INDEX(Daily!$B$2:$H$4016,MATCH(E930,Daily!$B$2:$B$4016,0),7)</f>
        <v>3.3100000000000023</v>
      </c>
      <c r="J930" s="39">
        <f>INDEX(Monthly!$B$2:$K$187,MATCH(D930,Monthly!$B$2:$B$187,0),3)</f>
        <v>4.0000000000000036E-3</v>
      </c>
      <c r="K930" s="39">
        <f>INDEX(Monthly!$B$2:$K$187,MATCH(D930,Monthly!$B$2:$B$187,0),5)</f>
        <v>14.194000000000017</v>
      </c>
      <c r="L930" s="39">
        <f>INDEX(Monthly!$B$2:$K$187,MATCH(D930,Monthly!$B$2:$B$187,0),7)</f>
        <v>-1.0000000000000009E-2</v>
      </c>
      <c r="M930" s="39">
        <f>INDEX(Monthly!$B$2:$K$187,MATCH(D930,Monthly!$B$2:$B$187,0),9)</f>
        <v>1.9279499032775233E-3</v>
      </c>
      <c r="N930" s="42">
        <f>INDEX(Quaterly!$B$2:$E$63,MATCH(B930,Quaterly!$B$2:$B$63,0),4)</f>
        <v>-11.060000000000002</v>
      </c>
    </row>
    <row r="931" spans="1:14" x14ac:dyDescent="0.3">
      <c r="A931" s="23">
        <v>930</v>
      </c>
      <c r="B931" s="23" t="str">
        <f t="shared" si="42"/>
        <v>Q3-2013</v>
      </c>
      <c r="C931" s="24" t="str">
        <f t="shared" si="43"/>
        <v>Q3</v>
      </c>
      <c r="D931" s="23" t="str">
        <f t="shared" si="44"/>
        <v>8-2013</v>
      </c>
      <c r="E931" s="25">
        <v>41487</v>
      </c>
      <c r="F931" s="31">
        <f>INDEX(GoldPrice!$B$2:$F$4016,MATCH(E931,GoldPrice!$B$2:$B$4016,0),5)</f>
        <v>-3357714.23171423</v>
      </c>
      <c r="G931" s="36">
        <f>INDEX(Daily!$B$2:$H$4016,MATCH(E931,Daily!$B$2:$B$4016,0),3)</f>
        <v>2.8300000000000125</v>
      </c>
      <c r="H931" s="36">
        <f>INDEX(Daily!$B$2:$H$4016,MATCH(E931,Daily!$B$2:$B$4016,0),5)</f>
        <v>-10</v>
      </c>
      <c r="I931" s="36">
        <f>INDEX(Daily!$B$2:$H$4016,MATCH(E931,Daily!$B$2:$B$4016,0),7)</f>
        <v>0.57999999999998408</v>
      </c>
      <c r="J931" s="39">
        <f>INDEX(Monthly!$B$2:$K$187,MATCH(D931,Monthly!$B$2:$B$187,0),3)</f>
        <v>1.2499999999999956E-2</v>
      </c>
      <c r="K931" s="39">
        <f>INDEX(Monthly!$B$2:$K$187,MATCH(D931,Monthly!$B$2:$B$187,0),5)</f>
        <v>53.631000000000029</v>
      </c>
      <c r="L931" s="39">
        <f>INDEX(Monthly!$B$2:$K$187,MATCH(D931,Monthly!$B$2:$B$187,0),7)</f>
        <v>0</v>
      </c>
      <c r="M931" s="39">
        <f>INDEX(Monthly!$B$2:$K$187,MATCH(D931,Monthly!$B$2:$B$187,0),9)</f>
        <v>1.462037568330299E-2</v>
      </c>
      <c r="N931" s="42">
        <f>INDEX(Quaterly!$B$2:$E$63,MATCH(B931,Quaterly!$B$2:$B$63,0),4)</f>
        <v>-11.060000000000002</v>
      </c>
    </row>
    <row r="932" spans="1:14" x14ac:dyDescent="0.3">
      <c r="A932" s="23">
        <v>931</v>
      </c>
      <c r="B932" s="23" t="str">
        <f t="shared" si="42"/>
        <v>Q3-2013</v>
      </c>
      <c r="C932" s="24" t="str">
        <f t="shared" si="43"/>
        <v>Q3</v>
      </c>
      <c r="D932" s="23" t="str">
        <f t="shared" si="44"/>
        <v>8-2013</v>
      </c>
      <c r="E932" s="25">
        <v>41488</v>
      </c>
      <c r="F932" s="31">
        <f>INDEX(GoldPrice!$B$2:$F$4016,MATCH(E932,GoldPrice!$B$2:$B$4016,0),5)</f>
        <v>-193793.98979398608</v>
      </c>
      <c r="G932" s="36">
        <f>INDEX(Daily!$B$2:$H$4016,MATCH(E932,Daily!$B$2:$B$4016,0),3)</f>
        <v>-0.99000000000000909</v>
      </c>
      <c r="H932" s="36">
        <f>INDEX(Daily!$B$2:$H$4016,MATCH(E932,Daily!$B$2:$B$4016,0),5)</f>
        <v>-20</v>
      </c>
      <c r="I932" s="36">
        <f>INDEX(Daily!$B$2:$H$4016,MATCH(E932,Daily!$B$2:$B$4016,0),7)</f>
        <v>2.2300000000000182</v>
      </c>
      <c r="J932" s="39">
        <f>INDEX(Monthly!$B$2:$K$187,MATCH(D932,Monthly!$B$2:$B$187,0),3)</f>
        <v>1.2499999999999956E-2</v>
      </c>
      <c r="K932" s="39">
        <f>INDEX(Monthly!$B$2:$K$187,MATCH(D932,Monthly!$B$2:$B$187,0),5)</f>
        <v>53.631000000000029</v>
      </c>
      <c r="L932" s="39">
        <f>INDEX(Monthly!$B$2:$K$187,MATCH(D932,Monthly!$B$2:$B$187,0),7)</f>
        <v>0</v>
      </c>
      <c r="M932" s="39">
        <f>INDEX(Monthly!$B$2:$K$187,MATCH(D932,Monthly!$B$2:$B$187,0),9)</f>
        <v>1.462037568330299E-2</v>
      </c>
      <c r="N932" s="42">
        <f>INDEX(Quaterly!$B$2:$E$63,MATCH(B932,Quaterly!$B$2:$B$63,0),4)</f>
        <v>-11.060000000000002</v>
      </c>
    </row>
    <row r="933" spans="1:14" x14ac:dyDescent="0.3">
      <c r="A933" s="23">
        <v>932</v>
      </c>
      <c r="B933" s="23" t="str">
        <f t="shared" si="42"/>
        <v>Q3-2013</v>
      </c>
      <c r="C933" s="24" t="str">
        <f t="shared" si="43"/>
        <v>Q3</v>
      </c>
      <c r="D933" s="23" t="str">
        <f t="shared" si="44"/>
        <v>8-2013</v>
      </c>
      <c r="E933" s="25">
        <v>41491</v>
      </c>
      <c r="F933" s="31">
        <f>INDEX(GoldPrice!$B$2:$F$4016,MATCH(E933,GoldPrice!$B$2:$B$4016,0),5)</f>
        <v>327216.40521640331</v>
      </c>
      <c r="G933" s="36">
        <f>INDEX(Daily!$B$2:$H$4016,MATCH(E933,Daily!$B$2:$B$4016,0),3)</f>
        <v>-0.32999999999999829</v>
      </c>
      <c r="H933" s="36">
        <f>INDEX(Daily!$B$2:$H$4016,MATCH(E933,Daily!$B$2:$B$4016,0),5)</f>
        <v>-30</v>
      </c>
      <c r="I933" s="36">
        <f>INDEX(Daily!$B$2:$H$4016,MATCH(E933,Daily!$B$2:$B$4016,0),7)</f>
        <v>-1</v>
      </c>
      <c r="J933" s="39">
        <f>INDEX(Monthly!$B$2:$K$187,MATCH(D933,Monthly!$B$2:$B$187,0),3)</f>
        <v>1.2499999999999956E-2</v>
      </c>
      <c r="K933" s="39">
        <f>INDEX(Monthly!$B$2:$K$187,MATCH(D933,Monthly!$B$2:$B$187,0),5)</f>
        <v>53.631000000000029</v>
      </c>
      <c r="L933" s="39">
        <f>INDEX(Monthly!$B$2:$K$187,MATCH(D933,Monthly!$B$2:$B$187,0),7)</f>
        <v>0</v>
      </c>
      <c r="M933" s="39">
        <f>INDEX(Monthly!$B$2:$K$187,MATCH(D933,Monthly!$B$2:$B$187,0),9)</f>
        <v>1.462037568330299E-2</v>
      </c>
      <c r="N933" s="42">
        <f>INDEX(Quaterly!$B$2:$E$63,MATCH(B933,Quaterly!$B$2:$B$63,0),4)</f>
        <v>-11.060000000000002</v>
      </c>
    </row>
    <row r="934" spans="1:14" x14ac:dyDescent="0.3">
      <c r="A934" s="23">
        <v>933</v>
      </c>
      <c r="B934" s="23" t="str">
        <f t="shared" si="42"/>
        <v>Q3-2013</v>
      </c>
      <c r="C934" s="24" t="str">
        <f t="shared" si="43"/>
        <v>Q3</v>
      </c>
      <c r="D934" s="23" t="str">
        <f t="shared" si="44"/>
        <v>8-2013</v>
      </c>
      <c r="E934" s="25">
        <v>41492</v>
      </c>
      <c r="F934" s="31">
        <f>INDEX(GoldPrice!$B$2:$F$4016,MATCH(E934,GoldPrice!$B$2:$B$4016,0),5)</f>
        <v>178570.02457002178</v>
      </c>
      <c r="G934" s="36">
        <f>INDEX(Daily!$B$2:$H$4016,MATCH(E934,Daily!$B$2:$B$4016,0),3)</f>
        <v>-1.2900000000000063</v>
      </c>
      <c r="H934" s="36">
        <f>INDEX(Daily!$B$2:$H$4016,MATCH(E934,Daily!$B$2:$B$4016,0),5)</f>
        <v>-20</v>
      </c>
      <c r="I934" s="36">
        <f>INDEX(Daily!$B$2:$H$4016,MATCH(E934,Daily!$B$2:$B$4016,0),7)</f>
        <v>2.8999999999999773</v>
      </c>
      <c r="J934" s="39">
        <f>INDEX(Monthly!$B$2:$K$187,MATCH(D934,Monthly!$B$2:$B$187,0),3)</f>
        <v>1.2499999999999956E-2</v>
      </c>
      <c r="K934" s="39">
        <f>INDEX(Monthly!$B$2:$K$187,MATCH(D934,Monthly!$B$2:$B$187,0),5)</f>
        <v>53.631000000000029</v>
      </c>
      <c r="L934" s="39">
        <f>INDEX(Monthly!$B$2:$K$187,MATCH(D934,Monthly!$B$2:$B$187,0),7)</f>
        <v>0</v>
      </c>
      <c r="M934" s="39">
        <f>INDEX(Monthly!$B$2:$K$187,MATCH(D934,Monthly!$B$2:$B$187,0),9)</f>
        <v>1.462037568330299E-2</v>
      </c>
      <c r="N934" s="42">
        <f>INDEX(Quaterly!$B$2:$E$63,MATCH(B934,Quaterly!$B$2:$B$63,0),4)</f>
        <v>-11.060000000000002</v>
      </c>
    </row>
    <row r="935" spans="1:14" x14ac:dyDescent="0.3">
      <c r="A935" s="23">
        <v>934</v>
      </c>
      <c r="B935" s="23" t="str">
        <f t="shared" si="42"/>
        <v>Q3-2013</v>
      </c>
      <c r="C935" s="24" t="str">
        <f t="shared" si="43"/>
        <v>Q3</v>
      </c>
      <c r="D935" s="23" t="str">
        <f t="shared" si="44"/>
        <v>8-2013</v>
      </c>
      <c r="E935" s="25">
        <v>41493</v>
      </c>
      <c r="F935" s="31">
        <f>INDEX(GoldPrice!$B$2:$F$4016,MATCH(E935,GoldPrice!$B$2:$B$4016,0),5)</f>
        <v>-226726.13872613385</v>
      </c>
      <c r="G935" s="36">
        <f>INDEX(Daily!$B$2:$H$4016,MATCH(E935,Daily!$B$2:$B$4016,0),3)</f>
        <v>-0.90999999999999659</v>
      </c>
      <c r="H935" s="36">
        <f>INDEX(Daily!$B$2:$H$4016,MATCH(E935,Daily!$B$2:$B$4016,0),5)</f>
        <v>-20</v>
      </c>
      <c r="I935" s="36">
        <f>INDEX(Daily!$B$2:$H$4016,MATCH(E935,Daily!$B$2:$B$4016,0),7)</f>
        <v>3.5400000000000205</v>
      </c>
      <c r="J935" s="39">
        <f>INDEX(Monthly!$B$2:$K$187,MATCH(D935,Monthly!$B$2:$B$187,0),3)</f>
        <v>1.2499999999999956E-2</v>
      </c>
      <c r="K935" s="39">
        <f>INDEX(Monthly!$B$2:$K$187,MATCH(D935,Monthly!$B$2:$B$187,0),5)</f>
        <v>53.631000000000029</v>
      </c>
      <c r="L935" s="39">
        <f>INDEX(Monthly!$B$2:$K$187,MATCH(D935,Monthly!$B$2:$B$187,0),7)</f>
        <v>0</v>
      </c>
      <c r="M935" s="39">
        <f>INDEX(Monthly!$B$2:$K$187,MATCH(D935,Monthly!$B$2:$B$187,0),9)</f>
        <v>1.462037568330299E-2</v>
      </c>
      <c r="N935" s="42">
        <f>INDEX(Quaterly!$B$2:$E$63,MATCH(B935,Quaterly!$B$2:$B$63,0),4)</f>
        <v>-11.060000000000002</v>
      </c>
    </row>
    <row r="936" spans="1:14" x14ac:dyDescent="0.3">
      <c r="A936" s="23">
        <v>935</v>
      </c>
      <c r="B936" s="23" t="str">
        <f t="shared" si="42"/>
        <v>Q3-2013</v>
      </c>
      <c r="C936" s="24" t="str">
        <f t="shared" si="43"/>
        <v>Q3</v>
      </c>
      <c r="D936" s="23" t="str">
        <f t="shared" si="44"/>
        <v>8-2013</v>
      </c>
      <c r="E936" s="25">
        <v>41494</v>
      </c>
      <c r="F936" s="31">
        <f>INDEX(GoldPrice!$B$2:$F$4016,MATCH(E936,GoldPrice!$B$2:$B$4016,0),5)</f>
        <v>-171020.60102060437</v>
      </c>
      <c r="G936" s="36">
        <f>INDEX(Daily!$B$2:$H$4016,MATCH(E936,Daily!$B$2:$B$4016,0),3)</f>
        <v>-0.95999999999999375</v>
      </c>
      <c r="H936" s="36">
        <f>INDEX(Daily!$B$2:$H$4016,MATCH(E936,Daily!$B$2:$B$4016,0),5)</f>
        <v>30</v>
      </c>
      <c r="I936" s="36">
        <f>INDEX(Daily!$B$2:$H$4016,MATCH(E936,Daily!$B$2:$B$4016,0),7)</f>
        <v>-1.8799999999999955</v>
      </c>
      <c r="J936" s="39">
        <f>INDEX(Monthly!$B$2:$K$187,MATCH(D936,Monthly!$B$2:$B$187,0),3)</f>
        <v>1.2499999999999956E-2</v>
      </c>
      <c r="K936" s="39">
        <f>INDEX(Monthly!$B$2:$K$187,MATCH(D936,Monthly!$B$2:$B$187,0),5)</f>
        <v>53.631000000000029</v>
      </c>
      <c r="L936" s="39">
        <f>INDEX(Monthly!$B$2:$K$187,MATCH(D936,Monthly!$B$2:$B$187,0),7)</f>
        <v>0</v>
      </c>
      <c r="M936" s="39">
        <f>INDEX(Monthly!$B$2:$K$187,MATCH(D936,Monthly!$B$2:$B$187,0),9)</f>
        <v>1.462037568330299E-2</v>
      </c>
      <c r="N936" s="42">
        <f>INDEX(Quaterly!$B$2:$E$63,MATCH(B936,Quaterly!$B$2:$B$63,0),4)</f>
        <v>-11.060000000000002</v>
      </c>
    </row>
    <row r="937" spans="1:14" x14ac:dyDescent="0.3">
      <c r="A937" s="23">
        <v>936</v>
      </c>
      <c r="B937" s="23" t="str">
        <f t="shared" si="42"/>
        <v>Q3-2013</v>
      </c>
      <c r="C937" s="24" t="str">
        <f t="shared" si="43"/>
        <v>Q3</v>
      </c>
      <c r="D937" s="23" t="str">
        <f t="shared" si="44"/>
        <v>8-2013</v>
      </c>
      <c r="E937" s="25">
        <v>41495</v>
      </c>
      <c r="F937" s="31">
        <f>INDEX(GoldPrice!$B$2:$F$4016,MATCH(E937,GoldPrice!$B$2:$B$4016,0),5)</f>
        <v>184956.34095633775</v>
      </c>
      <c r="G937" s="36">
        <f>INDEX(Daily!$B$2:$H$4016,MATCH(E937,Daily!$B$2:$B$4016,0),3)</f>
        <v>2.5900000000000034</v>
      </c>
      <c r="H937" s="36">
        <f>INDEX(Daily!$B$2:$H$4016,MATCH(E937,Daily!$B$2:$B$4016,0),5)</f>
        <v>0</v>
      </c>
      <c r="I937" s="36">
        <f>INDEX(Daily!$B$2:$H$4016,MATCH(E937,Daily!$B$2:$B$4016,0),7)</f>
        <v>2.3999999999999773</v>
      </c>
      <c r="J937" s="39">
        <f>INDEX(Monthly!$B$2:$K$187,MATCH(D937,Monthly!$B$2:$B$187,0),3)</f>
        <v>1.2499999999999956E-2</v>
      </c>
      <c r="K937" s="39">
        <f>INDEX(Monthly!$B$2:$K$187,MATCH(D937,Monthly!$B$2:$B$187,0),5)</f>
        <v>53.631000000000029</v>
      </c>
      <c r="L937" s="39">
        <f>INDEX(Monthly!$B$2:$K$187,MATCH(D937,Monthly!$B$2:$B$187,0),7)</f>
        <v>0</v>
      </c>
      <c r="M937" s="39">
        <f>INDEX(Monthly!$B$2:$K$187,MATCH(D937,Monthly!$B$2:$B$187,0),9)</f>
        <v>1.462037568330299E-2</v>
      </c>
      <c r="N937" s="42">
        <f>INDEX(Quaterly!$B$2:$E$63,MATCH(B937,Quaterly!$B$2:$B$63,0),4)</f>
        <v>-11.060000000000002</v>
      </c>
    </row>
    <row r="938" spans="1:14" x14ac:dyDescent="0.3">
      <c r="A938" s="23">
        <v>937</v>
      </c>
      <c r="B938" s="23" t="str">
        <f t="shared" si="42"/>
        <v>Q3-2013</v>
      </c>
      <c r="C938" s="24" t="str">
        <f t="shared" si="43"/>
        <v>Q3</v>
      </c>
      <c r="D938" s="23" t="str">
        <f t="shared" si="44"/>
        <v>8-2013</v>
      </c>
      <c r="E938" s="25">
        <v>41498</v>
      </c>
      <c r="F938" s="31">
        <f>INDEX(GoldPrice!$B$2:$F$4016,MATCH(E938,GoldPrice!$B$2:$B$4016,0),5)</f>
        <v>-272295.97429597378</v>
      </c>
      <c r="G938" s="36">
        <f>INDEX(Daily!$B$2:$H$4016,MATCH(E938,Daily!$B$2:$B$4016,0),3)</f>
        <v>0.14999999999999147</v>
      </c>
      <c r="H938" s="36">
        <f>INDEX(Daily!$B$2:$H$4016,MATCH(E938,Daily!$B$2:$B$4016,0),5)</f>
        <v>5</v>
      </c>
      <c r="I938" s="36">
        <f>INDEX(Daily!$B$2:$H$4016,MATCH(E938,Daily!$B$2:$B$4016,0),7)</f>
        <v>-1.160000000000025</v>
      </c>
      <c r="J938" s="39">
        <f>INDEX(Monthly!$B$2:$K$187,MATCH(D938,Monthly!$B$2:$B$187,0),3)</f>
        <v>1.2499999999999956E-2</v>
      </c>
      <c r="K938" s="39">
        <f>INDEX(Monthly!$B$2:$K$187,MATCH(D938,Monthly!$B$2:$B$187,0),5)</f>
        <v>53.631000000000029</v>
      </c>
      <c r="L938" s="39">
        <f>INDEX(Monthly!$B$2:$K$187,MATCH(D938,Monthly!$B$2:$B$187,0),7)</f>
        <v>0</v>
      </c>
      <c r="M938" s="39">
        <f>INDEX(Monthly!$B$2:$K$187,MATCH(D938,Monthly!$B$2:$B$187,0),9)</f>
        <v>1.462037568330299E-2</v>
      </c>
      <c r="N938" s="42">
        <f>INDEX(Quaterly!$B$2:$E$63,MATCH(B938,Quaterly!$B$2:$B$63,0),4)</f>
        <v>-11.060000000000002</v>
      </c>
    </row>
    <row r="939" spans="1:14" x14ac:dyDescent="0.3">
      <c r="A939" s="23">
        <v>938</v>
      </c>
      <c r="B939" s="23" t="str">
        <f t="shared" si="42"/>
        <v>Q3-2013</v>
      </c>
      <c r="C939" s="24" t="str">
        <f t="shared" si="43"/>
        <v>Q3</v>
      </c>
      <c r="D939" s="23" t="str">
        <f t="shared" si="44"/>
        <v>8-2013</v>
      </c>
      <c r="E939" s="25">
        <v>41499</v>
      </c>
      <c r="F939" s="31">
        <f>INDEX(GoldPrice!$B$2:$F$4016,MATCH(E939,GoldPrice!$B$2:$B$4016,0),5)</f>
        <v>190085.80608580634</v>
      </c>
      <c r="G939" s="36">
        <f>INDEX(Daily!$B$2:$H$4016,MATCH(E939,Daily!$B$2:$B$4016,0),3)</f>
        <v>0.59000000000000341</v>
      </c>
      <c r="H939" s="36">
        <f>INDEX(Daily!$B$2:$H$4016,MATCH(E939,Daily!$B$2:$B$4016,0),5)</f>
        <v>-5</v>
      </c>
      <c r="I939" s="36">
        <f>INDEX(Daily!$B$2:$H$4016,MATCH(E939,Daily!$B$2:$B$4016,0),7)</f>
        <v>-1.7299999999999613</v>
      </c>
      <c r="J939" s="39">
        <f>INDEX(Monthly!$B$2:$K$187,MATCH(D939,Monthly!$B$2:$B$187,0),3)</f>
        <v>1.2499999999999956E-2</v>
      </c>
      <c r="K939" s="39">
        <f>INDEX(Monthly!$B$2:$K$187,MATCH(D939,Monthly!$B$2:$B$187,0),5)</f>
        <v>53.631000000000029</v>
      </c>
      <c r="L939" s="39">
        <f>INDEX(Monthly!$B$2:$K$187,MATCH(D939,Monthly!$B$2:$B$187,0),7)</f>
        <v>0</v>
      </c>
      <c r="M939" s="39">
        <f>INDEX(Monthly!$B$2:$K$187,MATCH(D939,Monthly!$B$2:$B$187,0),9)</f>
        <v>1.462037568330299E-2</v>
      </c>
      <c r="N939" s="42">
        <f>INDEX(Quaterly!$B$2:$E$63,MATCH(B939,Quaterly!$B$2:$B$63,0),4)</f>
        <v>-11.060000000000002</v>
      </c>
    </row>
    <row r="940" spans="1:14" x14ac:dyDescent="0.3">
      <c r="A940" s="23">
        <v>939</v>
      </c>
      <c r="B940" s="23" t="str">
        <f t="shared" si="42"/>
        <v>Q3-2013</v>
      </c>
      <c r="C940" s="24" t="str">
        <f t="shared" si="43"/>
        <v>Q3</v>
      </c>
      <c r="D940" s="23" t="str">
        <f t="shared" si="44"/>
        <v>8-2013</v>
      </c>
      <c r="E940" s="25">
        <v>41500</v>
      </c>
      <c r="F940" s="31">
        <f>INDEX(GoldPrice!$B$2:$F$4016,MATCH(E940,GoldPrice!$B$2:$B$4016,0),5)</f>
        <v>-373890.37989037856</v>
      </c>
      <c r="G940" s="36">
        <f>INDEX(Daily!$B$2:$H$4016,MATCH(E940,Daily!$B$2:$B$4016,0),3)</f>
        <v>0.10999999999999943</v>
      </c>
      <c r="H940" s="36">
        <f>INDEX(Daily!$B$2:$H$4016,MATCH(E940,Daily!$B$2:$B$4016,0),5)</f>
        <v>0</v>
      </c>
      <c r="I940" s="36">
        <f>INDEX(Daily!$B$2:$H$4016,MATCH(E940,Daily!$B$2:$B$4016,0),7)</f>
        <v>5.839999999999975</v>
      </c>
      <c r="J940" s="39">
        <f>INDEX(Monthly!$B$2:$K$187,MATCH(D940,Monthly!$B$2:$B$187,0),3)</f>
        <v>1.2499999999999956E-2</v>
      </c>
      <c r="K940" s="39">
        <f>INDEX(Monthly!$B$2:$K$187,MATCH(D940,Monthly!$B$2:$B$187,0),5)</f>
        <v>53.631000000000029</v>
      </c>
      <c r="L940" s="39">
        <f>INDEX(Monthly!$B$2:$K$187,MATCH(D940,Monthly!$B$2:$B$187,0),7)</f>
        <v>0</v>
      </c>
      <c r="M940" s="39">
        <f>INDEX(Monthly!$B$2:$K$187,MATCH(D940,Monthly!$B$2:$B$187,0),9)</f>
        <v>1.462037568330299E-2</v>
      </c>
      <c r="N940" s="42">
        <f>INDEX(Quaterly!$B$2:$E$63,MATCH(B940,Quaterly!$B$2:$B$63,0),4)</f>
        <v>-11.060000000000002</v>
      </c>
    </row>
    <row r="941" spans="1:14" x14ac:dyDescent="0.3">
      <c r="A941" s="23">
        <v>940</v>
      </c>
      <c r="B941" s="23" t="str">
        <f t="shared" si="42"/>
        <v>Q3-2013</v>
      </c>
      <c r="C941" s="24" t="str">
        <f t="shared" si="43"/>
        <v>Q3</v>
      </c>
      <c r="D941" s="23" t="str">
        <f t="shared" si="44"/>
        <v>8-2013</v>
      </c>
      <c r="E941" s="25">
        <v>41501</v>
      </c>
      <c r="F941" s="31">
        <f>INDEX(GoldPrice!$B$2:$F$4016,MATCH(E941,GoldPrice!$B$2:$B$4016,0),5)</f>
        <v>-269638.6316386275</v>
      </c>
      <c r="G941" s="36">
        <f>INDEX(Daily!$B$2:$H$4016,MATCH(E941,Daily!$B$2:$B$4016,0),3)</f>
        <v>0.54000000000000625</v>
      </c>
      <c r="H941" s="36">
        <f>INDEX(Daily!$B$2:$H$4016,MATCH(E941,Daily!$B$2:$B$4016,0),5)</f>
        <v>0</v>
      </c>
      <c r="I941" s="36">
        <f>INDEX(Daily!$B$2:$H$4016,MATCH(E941,Daily!$B$2:$B$4016,0),7)</f>
        <v>4.6500000000000341</v>
      </c>
      <c r="J941" s="39">
        <f>INDEX(Monthly!$B$2:$K$187,MATCH(D941,Monthly!$B$2:$B$187,0),3)</f>
        <v>1.2499999999999956E-2</v>
      </c>
      <c r="K941" s="39">
        <f>INDEX(Monthly!$B$2:$K$187,MATCH(D941,Monthly!$B$2:$B$187,0),5)</f>
        <v>53.631000000000029</v>
      </c>
      <c r="L941" s="39">
        <f>INDEX(Monthly!$B$2:$K$187,MATCH(D941,Monthly!$B$2:$B$187,0),7)</f>
        <v>0</v>
      </c>
      <c r="M941" s="39">
        <f>INDEX(Monthly!$B$2:$K$187,MATCH(D941,Monthly!$B$2:$B$187,0),9)</f>
        <v>1.462037568330299E-2</v>
      </c>
      <c r="N941" s="42">
        <f>INDEX(Quaterly!$B$2:$E$63,MATCH(B941,Quaterly!$B$2:$B$63,0),4)</f>
        <v>-11.060000000000002</v>
      </c>
    </row>
    <row r="942" spans="1:14" x14ac:dyDescent="0.3">
      <c r="A942" s="23">
        <v>941</v>
      </c>
      <c r="B942" s="23" t="str">
        <f t="shared" si="42"/>
        <v>Q3-2013</v>
      </c>
      <c r="C942" s="24" t="str">
        <f t="shared" si="43"/>
        <v>Q3</v>
      </c>
      <c r="D942" s="23" t="str">
        <f t="shared" si="44"/>
        <v>8-2013</v>
      </c>
      <c r="E942" s="25">
        <v>41502</v>
      </c>
      <c r="F942" s="31">
        <f>INDEX(GoldPrice!$B$2:$F$4016,MATCH(E942,GoldPrice!$B$2:$B$4016,0),5)</f>
        <v>33932.715932711959</v>
      </c>
      <c r="G942" s="36">
        <f>INDEX(Daily!$B$2:$H$4016,MATCH(E942,Daily!$B$2:$B$4016,0),3)</f>
        <v>0.14999999999999147</v>
      </c>
      <c r="H942" s="36">
        <f>INDEX(Daily!$B$2:$H$4016,MATCH(E942,Daily!$B$2:$B$4016,0),5)</f>
        <v>5</v>
      </c>
      <c r="I942" s="36">
        <f>INDEX(Daily!$B$2:$H$4016,MATCH(E942,Daily!$B$2:$B$4016,0),7)</f>
        <v>-0.43000000000000682</v>
      </c>
      <c r="J942" s="39">
        <f>INDEX(Monthly!$B$2:$K$187,MATCH(D942,Monthly!$B$2:$B$187,0),3)</f>
        <v>1.2499999999999956E-2</v>
      </c>
      <c r="K942" s="39">
        <f>INDEX(Monthly!$B$2:$K$187,MATCH(D942,Monthly!$B$2:$B$187,0),5)</f>
        <v>53.631000000000029</v>
      </c>
      <c r="L942" s="39">
        <f>INDEX(Monthly!$B$2:$K$187,MATCH(D942,Monthly!$B$2:$B$187,0),7)</f>
        <v>0</v>
      </c>
      <c r="M942" s="39">
        <f>INDEX(Monthly!$B$2:$K$187,MATCH(D942,Monthly!$B$2:$B$187,0),9)</f>
        <v>1.462037568330299E-2</v>
      </c>
      <c r="N942" s="42">
        <f>INDEX(Quaterly!$B$2:$E$63,MATCH(B942,Quaterly!$B$2:$B$63,0),4)</f>
        <v>-11.060000000000002</v>
      </c>
    </row>
    <row r="943" spans="1:14" x14ac:dyDescent="0.3">
      <c r="A943" s="23">
        <v>942</v>
      </c>
      <c r="B943" s="23" t="str">
        <f t="shared" si="42"/>
        <v>Q3-2013</v>
      </c>
      <c r="C943" s="24" t="str">
        <f t="shared" si="43"/>
        <v>Q3</v>
      </c>
      <c r="D943" s="23" t="str">
        <f t="shared" si="44"/>
        <v>8-2013</v>
      </c>
      <c r="E943" s="25">
        <v>41505</v>
      </c>
      <c r="F943" s="31">
        <f>INDEX(GoldPrice!$B$2:$F$4016,MATCH(E943,GoldPrice!$B$2:$B$4016,0),5)</f>
        <v>252794.17879417911</v>
      </c>
      <c r="G943" s="36">
        <f>INDEX(Daily!$B$2:$H$4016,MATCH(E943,Daily!$B$2:$B$4016,0),3)</f>
        <v>-0.43999999999999773</v>
      </c>
      <c r="H943" s="36">
        <f>INDEX(Daily!$B$2:$H$4016,MATCH(E943,Daily!$B$2:$B$4016,0),5)</f>
        <v>-5</v>
      </c>
      <c r="I943" s="36">
        <f>INDEX(Daily!$B$2:$H$4016,MATCH(E943,Daily!$B$2:$B$4016,0),7)</f>
        <v>3.2299999999999613</v>
      </c>
      <c r="J943" s="39">
        <f>INDEX(Monthly!$B$2:$K$187,MATCH(D943,Monthly!$B$2:$B$187,0),3)</f>
        <v>1.2499999999999956E-2</v>
      </c>
      <c r="K943" s="39">
        <f>INDEX(Monthly!$B$2:$K$187,MATCH(D943,Monthly!$B$2:$B$187,0),5)</f>
        <v>53.631000000000029</v>
      </c>
      <c r="L943" s="39">
        <f>INDEX(Monthly!$B$2:$K$187,MATCH(D943,Monthly!$B$2:$B$187,0),7)</f>
        <v>0</v>
      </c>
      <c r="M943" s="39">
        <f>INDEX(Monthly!$B$2:$K$187,MATCH(D943,Monthly!$B$2:$B$187,0),9)</f>
        <v>1.462037568330299E-2</v>
      </c>
      <c r="N943" s="42">
        <f>INDEX(Quaterly!$B$2:$E$63,MATCH(B943,Quaterly!$B$2:$B$63,0),4)</f>
        <v>-11.060000000000002</v>
      </c>
    </row>
    <row r="944" spans="1:14" x14ac:dyDescent="0.3">
      <c r="A944" s="23">
        <v>943</v>
      </c>
      <c r="B944" s="23" t="str">
        <f t="shared" si="42"/>
        <v>Q3-2013</v>
      </c>
      <c r="C944" s="24" t="str">
        <f t="shared" si="43"/>
        <v>Q3</v>
      </c>
      <c r="D944" s="23" t="str">
        <f t="shared" si="44"/>
        <v>8-2013</v>
      </c>
      <c r="E944" s="25">
        <v>41506</v>
      </c>
      <c r="F944" s="31">
        <f>INDEX(GoldPrice!$B$2:$F$4016,MATCH(E944,GoldPrice!$B$2:$B$4016,0),5)</f>
        <v>-309909.65790965408</v>
      </c>
      <c r="G944" s="36">
        <f>INDEX(Daily!$B$2:$H$4016,MATCH(E944,Daily!$B$2:$B$4016,0),3)</f>
        <v>-2.2399999999999949</v>
      </c>
      <c r="H944" s="36">
        <f>INDEX(Daily!$B$2:$H$4016,MATCH(E944,Daily!$B$2:$B$4016,0),5)</f>
        <v>0</v>
      </c>
      <c r="I944" s="36">
        <f>INDEX(Daily!$B$2:$H$4016,MATCH(E944,Daily!$B$2:$B$4016,0),7)</f>
        <v>-6.2099999999999795</v>
      </c>
      <c r="J944" s="39">
        <f>INDEX(Monthly!$B$2:$K$187,MATCH(D944,Monthly!$B$2:$B$187,0),3)</f>
        <v>1.2499999999999956E-2</v>
      </c>
      <c r="K944" s="39">
        <f>INDEX(Monthly!$B$2:$K$187,MATCH(D944,Monthly!$B$2:$B$187,0),5)</f>
        <v>53.631000000000029</v>
      </c>
      <c r="L944" s="39">
        <f>INDEX(Monthly!$B$2:$K$187,MATCH(D944,Monthly!$B$2:$B$187,0),7)</f>
        <v>0</v>
      </c>
      <c r="M944" s="39">
        <f>INDEX(Monthly!$B$2:$K$187,MATCH(D944,Monthly!$B$2:$B$187,0),9)</f>
        <v>1.462037568330299E-2</v>
      </c>
      <c r="N944" s="42">
        <f>INDEX(Quaterly!$B$2:$E$63,MATCH(B944,Quaterly!$B$2:$B$63,0),4)</f>
        <v>-11.060000000000002</v>
      </c>
    </row>
    <row r="945" spans="1:14" x14ac:dyDescent="0.3">
      <c r="A945" s="23">
        <v>944</v>
      </c>
      <c r="B945" s="23" t="str">
        <f t="shared" si="42"/>
        <v>Q3-2013</v>
      </c>
      <c r="C945" s="24" t="str">
        <f t="shared" si="43"/>
        <v>Q3</v>
      </c>
      <c r="D945" s="23" t="str">
        <f t="shared" si="44"/>
        <v>8-2013</v>
      </c>
      <c r="E945" s="25">
        <v>41507</v>
      </c>
      <c r="F945" s="31">
        <f>INDEX(GoldPrice!$B$2:$F$4016,MATCH(E945,GoldPrice!$B$2:$B$4016,0),5)</f>
        <v>-60177.660177662969</v>
      </c>
      <c r="G945" s="36">
        <f>INDEX(Daily!$B$2:$H$4016,MATCH(E945,Daily!$B$2:$B$4016,0),3)</f>
        <v>-0.96999999999999886</v>
      </c>
      <c r="H945" s="36">
        <f>INDEX(Daily!$B$2:$H$4016,MATCH(E945,Daily!$B$2:$B$4016,0),5)</f>
        <v>0</v>
      </c>
      <c r="I945" s="36">
        <f>INDEX(Daily!$B$2:$H$4016,MATCH(E945,Daily!$B$2:$B$4016,0),7)</f>
        <v>-2.1100000000000136</v>
      </c>
      <c r="J945" s="39">
        <f>INDEX(Monthly!$B$2:$K$187,MATCH(D945,Monthly!$B$2:$B$187,0),3)</f>
        <v>1.2499999999999956E-2</v>
      </c>
      <c r="K945" s="39">
        <f>INDEX(Monthly!$B$2:$K$187,MATCH(D945,Monthly!$B$2:$B$187,0),5)</f>
        <v>53.631000000000029</v>
      </c>
      <c r="L945" s="39">
        <f>INDEX(Monthly!$B$2:$K$187,MATCH(D945,Monthly!$B$2:$B$187,0),7)</f>
        <v>0</v>
      </c>
      <c r="M945" s="39">
        <f>INDEX(Monthly!$B$2:$K$187,MATCH(D945,Monthly!$B$2:$B$187,0),9)</f>
        <v>1.462037568330299E-2</v>
      </c>
      <c r="N945" s="42">
        <f>INDEX(Quaterly!$B$2:$E$63,MATCH(B945,Quaterly!$B$2:$B$63,0),4)</f>
        <v>-11.060000000000002</v>
      </c>
    </row>
    <row r="946" spans="1:14" x14ac:dyDescent="0.3">
      <c r="A946" s="23">
        <v>945</v>
      </c>
      <c r="B946" s="23" t="str">
        <f t="shared" si="42"/>
        <v>Q3-2013</v>
      </c>
      <c r="C946" s="24" t="str">
        <f t="shared" si="43"/>
        <v>Q3</v>
      </c>
      <c r="D946" s="23" t="str">
        <f t="shared" si="44"/>
        <v>8-2013</v>
      </c>
      <c r="E946" s="25">
        <v>41508</v>
      </c>
      <c r="F946" s="31">
        <f>INDEX(GoldPrice!$B$2:$F$4016,MATCH(E946,GoldPrice!$B$2:$B$4016,0),5)</f>
        <v>-131022.49102249369</v>
      </c>
      <c r="G946" s="36">
        <f>INDEX(Daily!$B$2:$H$4016,MATCH(E946,Daily!$B$2:$B$4016,0),3)</f>
        <v>1</v>
      </c>
      <c r="H946" s="36">
        <f>INDEX(Daily!$B$2:$H$4016,MATCH(E946,Daily!$B$2:$B$4016,0),5)</f>
        <v>40</v>
      </c>
      <c r="I946" s="36">
        <f>INDEX(Daily!$B$2:$H$4016,MATCH(E946,Daily!$B$2:$B$4016,0),7)</f>
        <v>-6.5799999999999841</v>
      </c>
      <c r="J946" s="39">
        <f>INDEX(Monthly!$B$2:$K$187,MATCH(D946,Monthly!$B$2:$B$187,0),3)</f>
        <v>1.2499999999999956E-2</v>
      </c>
      <c r="K946" s="39">
        <f>INDEX(Monthly!$B$2:$K$187,MATCH(D946,Monthly!$B$2:$B$187,0),5)</f>
        <v>53.631000000000029</v>
      </c>
      <c r="L946" s="39">
        <f>INDEX(Monthly!$B$2:$K$187,MATCH(D946,Monthly!$B$2:$B$187,0),7)</f>
        <v>0</v>
      </c>
      <c r="M946" s="39">
        <f>INDEX(Monthly!$B$2:$K$187,MATCH(D946,Monthly!$B$2:$B$187,0),9)</f>
        <v>1.462037568330299E-2</v>
      </c>
      <c r="N946" s="42">
        <f>INDEX(Quaterly!$B$2:$E$63,MATCH(B946,Quaterly!$B$2:$B$63,0),4)</f>
        <v>-11.060000000000002</v>
      </c>
    </row>
    <row r="947" spans="1:14" x14ac:dyDescent="0.3">
      <c r="A947" s="23">
        <v>946</v>
      </c>
      <c r="B947" s="23" t="str">
        <f t="shared" si="42"/>
        <v>Q3-2013</v>
      </c>
      <c r="C947" s="24" t="str">
        <f t="shared" si="43"/>
        <v>Q3</v>
      </c>
      <c r="D947" s="23" t="str">
        <f t="shared" si="44"/>
        <v>8-2013</v>
      </c>
      <c r="E947" s="25">
        <v>41509</v>
      </c>
      <c r="F947" s="31">
        <f>INDEX(GoldPrice!$B$2:$F$4016,MATCH(E947,GoldPrice!$B$2:$B$4016,0),5)</f>
        <v>-421551.31355131045</v>
      </c>
      <c r="G947" s="36">
        <f>INDEX(Daily!$B$2:$H$4016,MATCH(E947,Daily!$B$2:$B$4016,0),3)</f>
        <v>1.5499999999999972</v>
      </c>
      <c r="H947" s="36">
        <f>INDEX(Daily!$B$2:$H$4016,MATCH(E947,Daily!$B$2:$B$4016,0),5)</f>
        <v>10</v>
      </c>
      <c r="I947" s="36">
        <f>INDEX(Daily!$B$2:$H$4016,MATCH(E947,Daily!$B$2:$B$4016,0),7)</f>
        <v>-9.3000000000000114</v>
      </c>
      <c r="J947" s="39">
        <f>INDEX(Monthly!$B$2:$K$187,MATCH(D947,Monthly!$B$2:$B$187,0),3)</f>
        <v>1.2499999999999956E-2</v>
      </c>
      <c r="K947" s="39">
        <f>INDEX(Monthly!$B$2:$K$187,MATCH(D947,Monthly!$B$2:$B$187,0),5)</f>
        <v>53.631000000000029</v>
      </c>
      <c r="L947" s="39">
        <f>INDEX(Monthly!$B$2:$K$187,MATCH(D947,Monthly!$B$2:$B$187,0),7)</f>
        <v>0</v>
      </c>
      <c r="M947" s="39">
        <f>INDEX(Monthly!$B$2:$K$187,MATCH(D947,Monthly!$B$2:$B$187,0),9)</f>
        <v>1.462037568330299E-2</v>
      </c>
      <c r="N947" s="42">
        <f>INDEX(Quaterly!$B$2:$E$63,MATCH(B947,Quaterly!$B$2:$B$63,0),4)</f>
        <v>-11.060000000000002</v>
      </c>
    </row>
    <row r="948" spans="1:14" x14ac:dyDescent="0.3">
      <c r="A948" s="23">
        <v>947</v>
      </c>
      <c r="B948" s="23" t="str">
        <f t="shared" si="42"/>
        <v>Q3-2013</v>
      </c>
      <c r="C948" s="24" t="str">
        <f t="shared" si="43"/>
        <v>Q3</v>
      </c>
      <c r="D948" s="23" t="str">
        <f t="shared" si="44"/>
        <v>8-2013</v>
      </c>
      <c r="E948" s="25">
        <v>41512</v>
      </c>
      <c r="F948" s="31">
        <f>INDEX(GoldPrice!$B$2:$F$4016,MATCH(E948,GoldPrice!$B$2:$B$4016,0),5)</f>
        <v>222048.00604800507</v>
      </c>
      <c r="G948" s="36">
        <f>INDEX(Daily!$B$2:$H$4016,MATCH(E948,Daily!$B$2:$B$4016,0),3)</f>
        <v>-0.60000000000000853</v>
      </c>
      <c r="H948" s="36">
        <f>INDEX(Daily!$B$2:$H$4016,MATCH(E948,Daily!$B$2:$B$4016,0),5)</f>
        <v>20</v>
      </c>
      <c r="I948" s="36">
        <f>INDEX(Daily!$B$2:$H$4016,MATCH(E948,Daily!$B$2:$B$4016,0),7)</f>
        <v>3.7200000000000273</v>
      </c>
      <c r="J948" s="39">
        <f>INDEX(Monthly!$B$2:$K$187,MATCH(D948,Monthly!$B$2:$B$187,0),3)</f>
        <v>1.2499999999999956E-2</v>
      </c>
      <c r="K948" s="39">
        <f>INDEX(Monthly!$B$2:$K$187,MATCH(D948,Monthly!$B$2:$B$187,0),5)</f>
        <v>53.631000000000029</v>
      </c>
      <c r="L948" s="39">
        <f>INDEX(Monthly!$B$2:$K$187,MATCH(D948,Monthly!$B$2:$B$187,0),7)</f>
        <v>0</v>
      </c>
      <c r="M948" s="39">
        <f>INDEX(Monthly!$B$2:$K$187,MATCH(D948,Monthly!$B$2:$B$187,0),9)</f>
        <v>1.462037568330299E-2</v>
      </c>
      <c r="N948" s="42">
        <f>INDEX(Quaterly!$B$2:$E$63,MATCH(B948,Quaterly!$B$2:$B$63,0),4)</f>
        <v>-11.060000000000002</v>
      </c>
    </row>
    <row r="949" spans="1:14" x14ac:dyDescent="0.3">
      <c r="A949" s="23">
        <v>948</v>
      </c>
      <c r="B949" s="23" t="str">
        <f t="shared" si="42"/>
        <v>Q3-2013</v>
      </c>
      <c r="C949" s="24" t="str">
        <f t="shared" si="43"/>
        <v>Q3</v>
      </c>
      <c r="D949" s="23" t="str">
        <f t="shared" si="44"/>
        <v>8-2013</v>
      </c>
      <c r="E949" s="25">
        <v>41513</v>
      </c>
      <c r="F949" s="31">
        <f>INDEX(GoldPrice!$B$2:$F$4016,MATCH(E949,GoldPrice!$B$2:$B$4016,0),5)</f>
        <v>-310359.47835947573</v>
      </c>
      <c r="G949" s="36">
        <f>INDEX(Daily!$B$2:$H$4016,MATCH(E949,Daily!$B$2:$B$4016,0),3)</f>
        <v>3.230000000000004</v>
      </c>
      <c r="H949" s="36">
        <f>INDEX(Daily!$B$2:$H$4016,MATCH(E949,Daily!$B$2:$B$4016,0),5)</f>
        <v>-10</v>
      </c>
      <c r="I949" s="36">
        <f>INDEX(Daily!$B$2:$H$4016,MATCH(E949,Daily!$B$2:$B$4016,0),7)</f>
        <v>-4.9700000000000273</v>
      </c>
      <c r="J949" s="39">
        <f>INDEX(Monthly!$B$2:$K$187,MATCH(D949,Monthly!$B$2:$B$187,0),3)</f>
        <v>1.2499999999999956E-2</v>
      </c>
      <c r="K949" s="39">
        <f>INDEX(Monthly!$B$2:$K$187,MATCH(D949,Monthly!$B$2:$B$187,0),5)</f>
        <v>53.631000000000029</v>
      </c>
      <c r="L949" s="39">
        <f>INDEX(Monthly!$B$2:$K$187,MATCH(D949,Monthly!$B$2:$B$187,0),7)</f>
        <v>0</v>
      </c>
      <c r="M949" s="39">
        <f>INDEX(Monthly!$B$2:$K$187,MATCH(D949,Monthly!$B$2:$B$187,0),9)</f>
        <v>1.462037568330299E-2</v>
      </c>
      <c r="N949" s="42">
        <f>INDEX(Quaterly!$B$2:$E$63,MATCH(B949,Quaterly!$B$2:$B$63,0),4)</f>
        <v>-11.060000000000002</v>
      </c>
    </row>
    <row r="950" spans="1:14" x14ac:dyDescent="0.3">
      <c r="A950" s="23">
        <v>949</v>
      </c>
      <c r="B950" s="23" t="str">
        <f t="shared" si="42"/>
        <v>Q3-2013</v>
      </c>
      <c r="C950" s="24" t="str">
        <f t="shared" si="43"/>
        <v>Q3</v>
      </c>
      <c r="D950" s="23" t="str">
        <f t="shared" si="44"/>
        <v>8-2013</v>
      </c>
      <c r="E950" s="25">
        <v>41514</v>
      </c>
      <c r="F950" s="31">
        <f>INDEX(GoldPrice!$B$2:$F$4016,MATCH(E950,GoldPrice!$B$2:$B$4016,0),5)</f>
        <v>637741.82574182376</v>
      </c>
      <c r="G950" s="36">
        <f>INDEX(Daily!$B$2:$H$4016,MATCH(E950,Daily!$B$2:$B$4016,0),3)</f>
        <v>1.0600000000000023</v>
      </c>
      <c r="H950" s="36">
        <f>INDEX(Daily!$B$2:$H$4016,MATCH(E950,Daily!$B$2:$B$4016,0),5)</f>
        <v>-30</v>
      </c>
      <c r="I950" s="36">
        <f>INDEX(Daily!$B$2:$H$4016,MATCH(E950,Daily!$B$2:$B$4016,0),7)</f>
        <v>-12.269999999999982</v>
      </c>
      <c r="J950" s="39">
        <f>INDEX(Monthly!$B$2:$K$187,MATCH(D950,Monthly!$B$2:$B$187,0),3)</f>
        <v>1.2499999999999956E-2</v>
      </c>
      <c r="K950" s="39">
        <f>INDEX(Monthly!$B$2:$K$187,MATCH(D950,Monthly!$B$2:$B$187,0),5)</f>
        <v>53.631000000000029</v>
      </c>
      <c r="L950" s="39">
        <f>INDEX(Monthly!$B$2:$K$187,MATCH(D950,Monthly!$B$2:$B$187,0),7)</f>
        <v>0</v>
      </c>
      <c r="M950" s="39">
        <f>INDEX(Monthly!$B$2:$K$187,MATCH(D950,Monthly!$B$2:$B$187,0),9)</f>
        <v>1.462037568330299E-2</v>
      </c>
      <c r="N950" s="42">
        <f>INDEX(Quaterly!$B$2:$E$63,MATCH(B950,Quaterly!$B$2:$B$63,0),4)</f>
        <v>-11.060000000000002</v>
      </c>
    </row>
    <row r="951" spans="1:14" x14ac:dyDescent="0.3">
      <c r="A951" s="23">
        <v>950</v>
      </c>
      <c r="B951" s="23" t="str">
        <f t="shared" si="42"/>
        <v>Q3-2013</v>
      </c>
      <c r="C951" s="24" t="str">
        <f t="shared" si="43"/>
        <v>Q3</v>
      </c>
      <c r="D951" s="23" t="str">
        <f t="shared" si="44"/>
        <v>8-2013</v>
      </c>
      <c r="E951" s="25">
        <v>41515</v>
      </c>
      <c r="F951" s="31">
        <f>INDEX(GoldPrice!$B$2:$F$4016,MATCH(E951,GoldPrice!$B$2:$B$4016,0),5)</f>
        <v>-164058.21205821633</v>
      </c>
      <c r="G951" s="36">
        <f>INDEX(Daily!$B$2:$H$4016,MATCH(E951,Daily!$B$2:$B$4016,0),3)</f>
        <v>-1.6599999999999966</v>
      </c>
      <c r="H951" s="36">
        <f>INDEX(Daily!$B$2:$H$4016,MATCH(E951,Daily!$B$2:$B$4016,0),5)</f>
        <v>20</v>
      </c>
      <c r="I951" s="36">
        <f>INDEX(Daily!$B$2:$H$4016,MATCH(E951,Daily!$B$2:$B$4016,0),7)</f>
        <v>-4.75</v>
      </c>
      <c r="J951" s="39">
        <f>INDEX(Monthly!$B$2:$K$187,MATCH(D951,Monthly!$B$2:$B$187,0),3)</f>
        <v>1.2499999999999956E-2</v>
      </c>
      <c r="K951" s="39">
        <f>INDEX(Monthly!$B$2:$K$187,MATCH(D951,Monthly!$B$2:$B$187,0),5)</f>
        <v>53.631000000000029</v>
      </c>
      <c r="L951" s="39">
        <f>INDEX(Monthly!$B$2:$K$187,MATCH(D951,Monthly!$B$2:$B$187,0),7)</f>
        <v>0</v>
      </c>
      <c r="M951" s="39">
        <f>INDEX(Monthly!$B$2:$K$187,MATCH(D951,Monthly!$B$2:$B$187,0),9)</f>
        <v>1.462037568330299E-2</v>
      </c>
      <c r="N951" s="42">
        <f>INDEX(Quaterly!$B$2:$E$63,MATCH(B951,Quaterly!$B$2:$B$63,0),4)</f>
        <v>-11.060000000000002</v>
      </c>
    </row>
    <row r="952" spans="1:14" x14ac:dyDescent="0.3">
      <c r="A952" s="23">
        <v>951</v>
      </c>
      <c r="B952" s="23" t="str">
        <f t="shared" si="42"/>
        <v>Q3-2013</v>
      </c>
      <c r="C952" s="24" t="str">
        <f t="shared" si="43"/>
        <v>Q3</v>
      </c>
      <c r="D952" s="23" t="str">
        <f t="shared" si="44"/>
        <v>8-2013</v>
      </c>
      <c r="E952" s="25">
        <v>41516</v>
      </c>
      <c r="F952" s="31">
        <f>INDEX(GoldPrice!$B$2:$F$4016,MATCH(E952,GoldPrice!$B$2:$B$4016,0),5)</f>
        <v>148241.16424116865</v>
      </c>
      <c r="G952" s="36">
        <f>INDEX(Daily!$B$2:$H$4016,MATCH(E952,Daily!$B$2:$B$4016,0),3)</f>
        <v>-0.53000000000000114</v>
      </c>
      <c r="H952" s="36">
        <f>INDEX(Daily!$B$2:$H$4016,MATCH(E952,Daily!$B$2:$B$4016,0),5)</f>
        <v>0</v>
      </c>
      <c r="I952" s="36">
        <f>INDEX(Daily!$B$2:$H$4016,MATCH(E952,Daily!$B$2:$B$4016,0),7)</f>
        <v>4.1499999999999773</v>
      </c>
      <c r="J952" s="39">
        <f>INDEX(Monthly!$B$2:$K$187,MATCH(D952,Monthly!$B$2:$B$187,0),3)</f>
        <v>1.2499999999999956E-2</v>
      </c>
      <c r="K952" s="39">
        <f>INDEX(Monthly!$B$2:$K$187,MATCH(D952,Monthly!$B$2:$B$187,0),5)</f>
        <v>53.631000000000029</v>
      </c>
      <c r="L952" s="39">
        <f>INDEX(Monthly!$B$2:$K$187,MATCH(D952,Monthly!$B$2:$B$187,0),7)</f>
        <v>0</v>
      </c>
      <c r="M952" s="39">
        <f>INDEX(Monthly!$B$2:$K$187,MATCH(D952,Monthly!$B$2:$B$187,0),9)</f>
        <v>1.462037568330299E-2</v>
      </c>
      <c r="N952" s="42">
        <f>INDEX(Quaterly!$B$2:$E$63,MATCH(B952,Quaterly!$B$2:$B$63,0),4)</f>
        <v>-11.060000000000002</v>
      </c>
    </row>
    <row r="953" spans="1:14" x14ac:dyDescent="0.3">
      <c r="A953" s="23">
        <v>952</v>
      </c>
      <c r="B953" s="23" t="str">
        <f t="shared" si="42"/>
        <v>Q3-2013</v>
      </c>
      <c r="C953" s="24" t="str">
        <f t="shared" si="43"/>
        <v>Q3</v>
      </c>
      <c r="D953" s="23" t="str">
        <f t="shared" si="44"/>
        <v>9-2013</v>
      </c>
      <c r="E953" s="25">
        <v>41520</v>
      </c>
      <c r="F953" s="31">
        <f>INDEX(GoldPrice!$B$2:$F$4016,MATCH(E953,GoldPrice!$B$2:$B$4016,0),5)</f>
        <v>-333871.10187110305</v>
      </c>
      <c r="G953" s="36">
        <f>INDEX(Daily!$B$2:$H$4016,MATCH(E953,Daily!$B$2:$B$4016,0),3)</f>
        <v>0.68999999999999773</v>
      </c>
      <c r="H953" s="36">
        <f>INDEX(Daily!$B$2:$H$4016,MATCH(E953,Daily!$B$2:$B$4016,0),5)</f>
        <v>0</v>
      </c>
      <c r="I953" s="36">
        <f>INDEX(Daily!$B$2:$H$4016,MATCH(E953,Daily!$B$2:$B$4016,0),7)</f>
        <v>-0.52999999999997272</v>
      </c>
      <c r="J953" s="39">
        <f>INDEX(Monthly!$B$2:$K$187,MATCH(D953,Monthly!$B$2:$B$187,0),3)</f>
        <v>1.6100000000000003E-2</v>
      </c>
      <c r="K953" s="39">
        <f>INDEX(Monthly!$B$2:$K$187,MATCH(D953,Monthly!$B$2:$B$187,0),5)</f>
        <v>-7.8900000000000432</v>
      </c>
      <c r="L953" s="39">
        <f>INDEX(Monthly!$B$2:$K$187,MATCH(D953,Monthly!$B$2:$B$187,0),7)</f>
        <v>0</v>
      </c>
      <c r="M953" s="39">
        <f>INDEX(Monthly!$B$2:$K$187,MATCH(D953,Monthly!$B$2:$B$187,0),9)</f>
        <v>1.1260331899596677E-2</v>
      </c>
      <c r="N953" s="42">
        <f>INDEX(Quaterly!$B$2:$E$63,MATCH(B953,Quaterly!$B$2:$B$63,0),4)</f>
        <v>-11.060000000000002</v>
      </c>
    </row>
    <row r="954" spans="1:14" x14ac:dyDescent="0.3">
      <c r="A954" s="23">
        <v>953</v>
      </c>
      <c r="B954" s="23" t="str">
        <f t="shared" si="42"/>
        <v>Q3-2013</v>
      </c>
      <c r="C954" s="24" t="str">
        <f t="shared" si="43"/>
        <v>Q3</v>
      </c>
      <c r="D954" s="23" t="str">
        <f t="shared" si="44"/>
        <v>9-2013</v>
      </c>
      <c r="E954" s="25">
        <v>41521</v>
      </c>
      <c r="F954" s="31">
        <f>INDEX(GoldPrice!$B$2:$F$4016,MATCH(E954,GoldPrice!$B$2:$B$4016,0),5)</f>
        <v>441849.55584955215</v>
      </c>
      <c r="G954" s="36">
        <f>INDEX(Daily!$B$2:$H$4016,MATCH(E954,Daily!$B$2:$B$4016,0),3)</f>
        <v>-1.3799999999999955</v>
      </c>
      <c r="H954" s="36">
        <f>INDEX(Daily!$B$2:$H$4016,MATCH(E954,Daily!$B$2:$B$4016,0),5)</f>
        <v>20</v>
      </c>
      <c r="I954" s="36">
        <f>INDEX(Daily!$B$2:$H$4016,MATCH(E954,Daily!$B$2:$B$4016,0),7)</f>
        <v>-0.72000000000002728</v>
      </c>
      <c r="J954" s="39">
        <f>INDEX(Monthly!$B$2:$K$187,MATCH(D954,Monthly!$B$2:$B$187,0),3)</f>
        <v>1.6100000000000003E-2</v>
      </c>
      <c r="K954" s="39">
        <f>INDEX(Monthly!$B$2:$K$187,MATCH(D954,Monthly!$B$2:$B$187,0),5)</f>
        <v>-7.8900000000000432</v>
      </c>
      <c r="L954" s="39">
        <f>INDEX(Monthly!$B$2:$K$187,MATCH(D954,Monthly!$B$2:$B$187,0),7)</f>
        <v>0</v>
      </c>
      <c r="M954" s="39">
        <f>INDEX(Monthly!$B$2:$K$187,MATCH(D954,Monthly!$B$2:$B$187,0),9)</f>
        <v>1.1260331899596677E-2</v>
      </c>
      <c r="N954" s="42">
        <f>INDEX(Quaterly!$B$2:$E$63,MATCH(B954,Quaterly!$B$2:$B$63,0),4)</f>
        <v>-11.060000000000002</v>
      </c>
    </row>
    <row r="955" spans="1:14" x14ac:dyDescent="0.3">
      <c r="A955" s="23">
        <v>954</v>
      </c>
      <c r="B955" s="23" t="str">
        <f t="shared" si="42"/>
        <v>Q3-2013</v>
      </c>
      <c r="C955" s="24" t="str">
        <f t="shared" si="43"/>
        <v>Q3</v>
      </c>
      <c r="D955" s="23" t="str">
        <f t="shared" si="44"/>
        <v>9-2013</v>
      </c>
      <c r="E955" s="25">
        <v>41522</v>
      </c>
      <c r="F955" s="31">
        <f>INDEX(GoldPrice!$B$2:$F$4016,MATCH(E955,GoldPrice!$B$2:$B$4016,0),5)</f>
        <v>309256.47325647995</v>
      </c>
      <c r="G955" s="36">
        <f>INDEX(Daily!$B$2:$H$4016,MATCH(E955,Daily!$B$2:$B$4016,0),3)</f>
        <v>1.2099999999999937</v>
      </c>
      <c r="H955" s="36">
        <f>INDEX(Daily!$B$2:$H$4016,MATCH(E955,Daily!$B$2:$B$4016,0),5)</f>
        <v>-20</v>
      </c>
      <c r="I955" s="36">
        <f>INDEX(Daily!$B$2:$H$4016,MATCH(E955,Daily!$B$2:$B$4016,0),7)</f>
        <v>6.1200000000000045</v>
      </c>
      <c r="J955" s="39">
        <f>INDEX(Monthly!$B$2:$K$187,MATCH(D955,Monthly!$B$2:$B$187,0),3)</f>
        <v>1.6100000000000003E-2</v>
      </c>
      <c r="K955" s="39">
        <f>INDEX(Monthly!$B$2:$K$187,MATCH(D955,Monthly!$B$2:$B$187,0),5)</f>
        <v>-7.8900000000000432</v>
      </c>
      <c r="L955" s="39">
        <f>INDEX(Monthly!$B$2:$K$187,MATCH(D955,Monthly!$B$2:$B$187,0),7)</f>
        <v>0</v>
      </c>
      <c r="M955" s="39">
        <f>INDEX(Monthly!$B$2:$K$187,MATCH(D955,Monthly!$B$2:$B$187,0),9)</f>
        <v>1.1260331899596677E-2</v>
      </c>
      <c r="N955" s="42">
        <f>INDEX(Quaterly!$B$2:$E$63,MATCH(B955,Quaterly!$B$2:$B$63,0),4)</f>
        <v>-11.060000000000002</v>
      </c>
    </row>
    <row r="956" spans="1:14" x14ac:dyDescent="0.3">
      <c r="A956" s="23">
        <v>955</v>
      </c>
      <c r="B956" s="23" t="str">
        <f t="shared" si="42"/>
        <v>Q3-2013</v>
      </c>
      <c r="C956" s="24" t="str">
        <f t="shared" si="43"/>
        <v>Q3</v>
      </c>
      <c r="D956" s="23" t="str">
        <f t="shared" si="44"/>
        <v>9-2013</v>
      </c>
      <c r="E956" s="25">
        <v>41523</v>
      </c>
      <c r="F956" s="31">
        <f>INDEX(GoldPrice!$B$2:$F$4016,MATCH(E956,GoldPrice!$B$2:$B$4016,0),5)</f>
        <v>-367147.60914761201</v>
      </c>
      <c r="G956" s="36">
        <f>INDEX(Daily!$B$2:$H$4016,MATCH(E956,Daily!$B$2:$B$4016,0),3)</f>
        <v>2.1200000000000045</v>
      </c>
      <c r="H956" s="36">
        <f>INDEX(Daily!$B$2:$H$4016,MATCH(E956,Daily!$B$2:$B$4016,0),5)</f>
        <v>0</v>
      </c>
      <c r="I956" s="36">
        <f>INDEX(Daily!$B$2:$H$4016,MATCH(E956,Daily!$B$2:$B$4016,0),7)</f>
        <v>2.4599999999999795</v>
      </c>
      <c r="J956" s="39">
        <f>INDEX(Monthly!$B$2:$K$187,MATCH(D956,Monthly!$B$2:$B$187,0),3)</f>
        <v>1.6100000000000003E-2</v>
      </c>
      <c r="K956" s="39">
        <f>INDEX(Monthly!$B$2:$K$187,MATCH(D956,Monthly!$B$2:$B$187,0),5)</f>
        <v>-7.8900000000000432</v>
      </c>
      <c r="L956" s="39">
        <f>INDEX(Monthly!$B$2:$K$187,MATCH(D956,Monthly!$B$2:$B$187,0),7)</f>
        <v>0</v>
      </c>
      <c r="M956" s="39">
        <f>INDEX(Monthly!$B$2:$K$187,MATCH(D956,Monthly!$B$2:$B$187,0),9)</f>
        <v>1.1260331899596677E-2</v>
      </c>
      <c r="N956" s="42">
        <f>INDEX(Quaterly!$B$2:$E$63,MATCH(B956,Quaterly!$B$2:$B$63,0),4)</f>
        <v>-11.060000000000002</v>
      </c>
    </row>
    <row r="957" spans="1:14" x14ac:dyDescent="0.3">
      <c r="A957" s="23">
        <v>956</v>
      </c>
      <c r="B957" s="23" t="str">
        <f t="shared" si="42"/>
        <v>Q3-2013</v>
      </c>
      <c r="C957" s="24" t="str">
        <f t="shared" si="43"/>
        <v>Q3</v>
      </c>
      <c r="D957" s="23" t="str">
        <f t="shared" si="44"/>
        <v>9-2013</v>
      </c>
      <c r="E957" s="25">
        <v>41526</v>
      </c>
      <c r="F957" s="31">
        <f>INDEX(GoldPrice!$B$2:$F$4016,MATCH(E957,GoldPrice!$B$2:$B$4016,0),5)</f>
        <v>159371.76337176189</v>
      </c>
      <c r="G957" s="36">
        <f>INDEX(Daily!$B$2:$H$4016,MATCH(E957,Daily!$B$2:$B$4016,0),3)</f>
        <v>-1</v>
      </c>
      <c r="H957" s="36">
        <f>INDEX(Daily!$B$2:$H$4016,MATCH(E957,Daily!$B$2:$B$4016,0),5)</f>
        <v>-20</v>
      </c>
      <c r="I957" s="36">
        <f>INDEX(Daily!$B$2:$H$4016,MATCH(E957,Daily!$B$2:$B$4016,0),7)</f>
        <v>-9.8699999999999477</v>
      </c>
      <c r="J957" s="39">
        <f>INDEX(Monthly!$B$2:$K$187,MATCH(D957,Monthly!$B$2:$B$187,0),3)</f>
        <v>1.6100000000000003E-2</v>
      </c>
      <c r="K957" s="39">
        <f>INDEX(Monthly!$B$2:$K$187,MATCH(D957,Monthly!$B$2:$B$187,0),5)</f>
        <v>-7.8900000000000432</v>
      </c>
      <c r="L957" s="39">
        <f>INDEX(Monthly!$B$2:$K$187,MATCH(D957,Monthly!$B$2:$B$187,0),7)</f>
        <v>0</v>
      </c>
      <c r="M957" s="39">
        <f>INDEX(Monthly!$B$2:$K$187,MATCH(D957,Monthly!$B$2:$B$187,0),9)</f>
        <v>1.1260331899596677E-2</v>
      </c>
      <c r="N957" s="42">
        <f>INDEX(Quaterly!$B$2:$E$63,MATCH(B957,Quaterly!$B$2:$B$63,0),4)</f>
        <v>-11.060000000000002</v>
      </c>
    </row>
    <row r="958" spans="1:14" x14ac:dyDescent="0.3">
      <c r="A958" s="23">
        <v>957</v>
      </c>
      <c r="B958" s="23" t="str">
        <f t="shared" si="42"/>
        <v>Q3-2013</v>
      </c>
      <c r="C958" s="24" t="str">
        <f t="shared" si="43"/>
        <v>Q3</v>
      </c>
      <c r="D958" s="23" t="str">
        <f t="shared" si="44"/>
        <v>9-2013</v>
      </c>
      <c r="E958" s="25">
        <v>41527</v>
      </c>
      <c r="F958" s="31">
        <f>INDEX(GoldPrice!$B$2:$F$4016,MATCH(E958,GoldPrice!$B$2:$B$4016,0),5)</f>
        <v>262726.89472689852</v>
      </c>
      <c r="G958" s="36">
        <f>INDEX(Daily!$B$2:$H$4016,MATCH(E958,Daily!$B$2:$B$4016,0),3)</f>
        <v>-2.1400000000000006</v>
      </c>
      <c r="H958" s="36">
        <f>INDEX(Daily!$B$2:$H$4016,MATCH(E958,Daily!$B$2:$B$4016,0),5)</f>
        <v>-20</v>
      </c>
      <c r="I958" s="36">
        <f>INDEX(Daily!$B$2:$H$4016,MATCH(E958,Daily!$B$2:$B$4016,0),7)</f>
        <v>4.3699999999999477</v>
      </c>
      <c r="J958" s="39">
        <f>INDEX(Monthly!$B$2:$K$187,MATCH(D958,Monthly!$B$2:$B$187,0),3)</f>
        <v>1.6100000000000003E-2</v>
      </c>
      <c r="K958" s="39">
        <f>INDEX(Monthly!$B$2:$K$187,MATCH(D958,Monthly!$B$2:$B$187,0),5)</f>
        <v>-7.8900000000000432</v>
      </c>
      <c r="L958" s="39">
        <f>INDEX(Monthly!$B$2:$K$187,MATCH(D958,Monthly!$B$2:$B$187,0),7)</f>
        <v>0</v>
      </c>
      <c r="M958" s="39">
        <f>INDEX(Monthly!$B$2:$K$187,MATCH(D958,Monthly!$B$2:$B$187,0),9)</f>
        <v>1.1260331899596677E-2</v>
      </c>
      <c r="N958" s="42">
        <f>INDEX(Quaterly!$B$2:$E$63,MATCH(B958,Quaterly!$B$2:$B$63,0),4)</f>
        <v>-11.060000000000002</v>
      </c>
    </row>
    <row r="959" spans="1:14" x14ac:dyDescent="0.3">
      <c r="A959" s="23">
        <v>958</v>
      </c>
      <c r="B959" s="23" t="str">
        <f t="shared" si="42"/>
        <v>Q3-2013</v>
      </c>
      <c r="C959" s="24" t="str">
        <f t="shared" si="43"/>
        <v>Q3</v>
      </c>
      <c r="D959" s="23" t="str">
        <f t="shared" si="44"/>
        <v>9-2013</v>
      </c>
      <c r="E959" s="25">
        <v>41528</v>
      </c>
      <c r="F959" s="31">
        <f>INDEX(GoldPrice!$B$2:$F$4016,MATCH(E959,GoldPrice!$B$2:$B$4016,0),5)</f>
        <v>-227745.98374598846</v>
      </c>
      <c r="G959" s="36">
        <f>INDEX(Daily!$B$2:$H$4016,MATCH(E959,Daily!$B$2:$B$4016,0),3)</f>
        <v>0.17000000000000171</v>
      </c>
      <c r="H959" s="36">
        <f>INDEX(Daily!$B$2:$H$4016,MATCH(E959,Daily!$B$2:$B$4016,0),5)</f>
        <v>30</v>
      </c>
      <c r="I959" s="36">
        <f>INDEX(Daily!$B$2:$H$4016,MATCH(E959,Daily!$B$2:$B$4016,0),7)</f>
        <v>1.8700000000000045</v>
      </c>
      <c r="J959" s="39">
        <f>INDEX(Monthly!$B$2:$K$187,MATCH(D959,Monthly!$B$2:$B$187,0),3)</f>
        <v>1.6100000000000003E-2</v>
      </c>
      <c r="K959" s="39">
        <f>INDEX(Monthly!$B$2:$K$187,MATCH(D959,Monthly!$B$2:$B$187,0),5)</f>
        <v>-7.8900000000000432</v>
      </c>
      <c r="L959" s="39">
        <f>INDEX(Monthly!$B$2:$K$187,MATCH(D959,Monthly!$B$2:$B$187,0),7)</f>
        <v>0</v>
      </c>
      <c r="M959" s="39">
        <f>INDEX(Monthly!$B$2:$K$187,MATCH(D959,Monthly!$B$2:$B$187,0),9)</f>
        <v>1.1260331899596677E-2</v>
      </c>
      <c r="N959" s="42">
        <f>INDEX(Quaterly!$B$2:$E$63,MATCH(B959,Quaterly!$B$2:$B$63,0),4)</f>
        <v>-11.060000000000002</v>
      </c>
    </row>
    <row r="960" spans="1:14" x14ac:dyDescent="0.3">
      <c r="A960" s="23">
        <v>959</v>
      </c>
      <c r="B960" s="23" t="str">
        <f t="shared" si="42"/>
        <v>Q3-2013</v>
      </c>
      <c r="C960" s="24" t="str">
        <f t="shared" si="43"/>
        <v>Q3</v>
      </c>
      <c r="D960" s="23" t="str">
        <f t="shared" si="44"/>
        <v>9-2013</v>
      </c>
      <c r="E960" s="25">
        <v>41529</v>
      </c>
      <c r="F960" s="31">
        <f>INDEX(GoldPrice!$B$2:$F$4016,MATCH(E960,GoldPrice!$B$2:$B$4016,0),5)</f>
        <v>274805.89680589736</v>
      </c>
      <c r="G960" s="36">
        <f>INDEX(Daily!$B$2:$H$4016,MATCH(E960,Daily!$B$2:$B$4016,0),3)</f>
        <v>1.0699999999999932</v>
      </c>
      <c r="H960" s="36">
        <f>INDEX(Daily!$B$2:$H$4016,MATCH(E960,Daily!$B$2:$B$4016,0),5)</f>
        <v>-30</v>
      </c>
      <c r="I960" s="36">
        <f>INDEX(Daily!$B$2:$H$4016,MATCH(E960,Daily!$B$2:$B$4016,0),7)</f>
        <v>-0.81000000000000227</v>
      </c>
      <c r="J960" s="39">
        <f>INDEX(Monthly!$B$2:$K$187,MATCH(D960,Monthly!$B$2:$B$187,0),3)</f>
        <v>1.6100000000000003E-2</v>
      </c>
      <c r="K960" s="39">
        <f>INDEX(Monthly!$B$2:$K$187,MATCH(D960,Monthly!$B$2:$B$187,0),5)</f>
        <v>-7.8900000000000432</v>
      </c>
      <c r="L960" s="39">
        <f>INDEX(Monthly!$B$2:$K$187,MATCH(D960,Monthly!$B$2:$B$187,0),7)</f>
        <v>0</v>
      </c>
      <c r="M960" s="39">
        <f>INDEX(Monthly!$B$2:$K$187,MATCH(D960,Monthly!$B$2:$B$187,0),9)</f>
        <v>1.1260331899596677E-2</v>
      </c>
      <c r="N960" s="42">
        <f>INDEX(Quaterly!$B$2:$E$63,MATCH(B960,Quaterly!$B$2:$B$63,0),4)</f>
        <v>-11.060000000000002</v>
      </c>
    </row>
    <row r="961" spans="1:14" x14ac:dyDescent="0.3">
      <c r="A961" s="23">
        <v>960</v>
      </c>
      <c r="B961" s="23" t="str">
        <f t="shared" si="42"/>
        <v>Q3-2013</v>
      </c>
      <c r="C961" s="24" t="str">
        <f t="shared" si="43"/>
        <v>Q3</v>
      </c>
      <c r="D961" s="23" t="str">
        <f t="shared" si="44"/>
        <v>9-2013</v>
      </c>
      <c r="E961" s="25">
        <v>41530</v>
      </c>
      <c r="F961" s="31">
        <f>INDEX(GoldPrice!$B$2:$F$4016,MATCH(E961,GoldPrice!$B$2:$B$4016,0),5)</f>
        <v>602.9106029085815</v>
      </c>
      <c r="G961" s="36">
        <f>INDEX(Daily!$B$2:$H$4016,MATCH(E961,Daily!$B$2:$B$4016,0),3)</f>
        <v>-0.40999999999999659</v>
      </c>
      <c r="H961" s="36">
        <f>INDEX(Daily!$B$2:$H$4016,MATCH(E961,Daily!$B$2:$B$4016,0),5)</f>
        <v>0</v>
      </c>
      <c r="I961" s="36">
        <f>INDEX(Daily!$B$2:$H$4016,MATCH(E961,Daily!$B$2:$B$4016,0),7)</f>
        <v>0.83000000000004093</v>
      </c>
      <c r="J961" s="39">
        <f>INDEX(Monthly!$B$2:$K$187,MATCH(D961,Monthly!$B$2:$B$187,0),3)</f>
        <v>1.6100000000000003E-2</v>
      </c>
      <c r="K961" s="39">
        <f>INDEX(Monthly!$B$2:$K$187,MATCH(D961,Monthly!$B$2:$B$187,0),5)</f>
        <v>-7.8900000000000432</v>
      </c>
      <c r="L961" s="39">
        <f>INDEX(Monthly!$B$2:$K$187,MATCH(D961,Monthly!$B$2:$B$187,0),7)</f>
        <v>0</v>
      </c>
      <c r="M961" s="39">
        <f>INDEX(Monthly!$B$2:$K$187,MATCH(D961,Monthly!$B$2:$B$187,0),9)</f>
        <v>1.1260331899596677E-2</v>
      </c>
      <c r="N961" s="42">
        <f>INDEX(Quaterly!$B$2:$E$63,MATCH(B961,Quaterly!$B$2:$B$63,0),4)</f>
        <v>-11.060000000000002</v>
      </c>
    </row>
    <row r="962" spans="1:14" x14ac:dyDescent="0.3">
      <c r="A962" s="23">
        <v>961</v>
      </c>
      <c r="B962" s="23" t="str">
        <f t="shared" si="42"/>
        <v>Q3-2013</v>
      </c>
      <c r="C962" s="24" t="str">
        <f t="shared" si="43"/>
        <v>Q3</v>
      </c>
      <c r="D962" s="23" t="str">
        <f t="shared" si="44"/>
        <v>9-2013</v>
      </c>
      <c r="E962" s="25">
        <v>41533</v>
      </c>
      <c r="F962" s="31">
        <f>INDEX(GoldPrice!$B$2:$F$4016,MATCH(E962,GoldPrice!$B$2:$B$4016,0),5)</f>
        <v>-41360.045360043645</v>
      </c>
      <c r="G962" s="36">
        <f>INDEX(Daily!$B$2:$H$4016,MATCH(E962,Daily!$B$2:$B$4016,0),3)</f>
        <v>-1.769999999999996</v>
      </c>
      <c r="H962" s="36">
        <f>INDEX(Daily!$B$2:$H$4016,MATCH(E962,Daily!$B$2:$B$4016,0),5)</f>
        <v>10</v>
      </c>
      <c r="I962" s="36">
        <f>INDEX(Daily!$B$2:$H$4016,MATCH(E962,Daily!$B$2:$B$4016,0),7)</f>
        <v>-0.85000000000002274</v>
      </c>
      <c r="J962" s="39">
        <f>INDEX(Monthly!$B$2:$K$187,MATCH(D962,Monthly!$B$2:$B$187,0),3)</f>
        <v>1.6100000000000003E-2</v>
      </c>
      <c r="K962" s="39">
        <f>INDEX(Monthly!$B$2:$K$187,MATCH(D962,Monthly!$B$2:$B$187,0),5)</f>
        <v>-7.8900000000000432</v>
      </c>
      <c r="L962" s="39">
        <f>INDEX(Monthly!$B$2:$K$187,MATCH(D962,Monthly!$B$2:$B$187,0),7)</f>
        <v>0</v>
      </c>
      <c r="M962" s="39">
        <f>INDEX(Monthly!$B$2:$K$187,MATCH(D962,Monthly!$B$2:$B$187,0),9)</f>
        <v>1.1260331899596677E-2</v>
      </c>
      <c r="N962" s="42">
        <f>INDEX(Quaterly!$B$2:$E$63,MATCH(B962,Quaterly!$B$2:$B$63,0),4)</f>
        <v>-11.060000000000002</v>
      </c>
    </row>
    <row r="963" spans="1:14" x14ac:dyDescent="0.3">
      <c r="A963" s="23">
        <v>962</v>
      </c>
      <c r="B963" s="23" t="str">
        <f t="shared" ref="B963:B1026" si="45">C963&amp;"-"&amp;YEAR(E963)</f>
        <v>Q3-2013</v>
      </c>
      <c r="C963" s="24" t="str">
        <f t="shared" ref="C963:C1026" si="46">IF(MONTH(E963)&lt;=3,"Q1",IF(MONTH(E963)&lt;=6,"Q2",IF(MONTH(E963)&lt;=9,"Q3","Q4")))</f>
        <v>Q3</v>
      </c>
      <c r="D963" s="23" t="str">
        <f t="shared" ref="D963:D1026" si="47">MONTH(E963)&amp;"-"&amp;YEAR(E963)</f>
        <v>9-2013</v>
      </c>
      <c r="E963" s="25">
        <v>41534</v>
      </c>
      <c r="F963" s="31">
        <f>INDEX(GoldPrice!$B$2:$F$4016,MATCH(E963,GoldPrice!$B$2:$B$4016,0),5)</f>
        <v>83930.069930072874</v>
      </c>
      <c r="G963" s="36">
        <f>INDEX(Daily!$B$2:$H$4016,MATCH(E963,Daily!$B$2:$B$4016,0),3)</f>
        <v>-1.1800000000000068</v>
      </c>
      <c r="H963" s="36">
        <f>INDEX(Daily!$B$2:$H$4016,MATCH(E963,Daily!$B$2:$B$4016,0),5)</f>
        <v>0</v>
      </c>
      <c r="I963" s="36">
        <f>INDEX(Daily!$B$2:$H$4016,MATCH(E963,Daily!$B$2:$B$4016,0),7)</f>
        <v>2.160000000000025</v>
      </c>
      <c r="J963" s="39">
        <f>INDEX(Monthly!$B$2:$K$187,MATCH(D963,Monthly!$B$2:$B$187,0),3)</f>
        <v>1.6100000000000003E-2</v>
      </c>
      <c r="K963" s="39">
        <f>INDEX(Monthly!$B$2:$K$187,MATCH(D963,Monthly!$B$2:$B$187,0),5)</f>
        <v>-7.8900000000000432</v>
      </c>
      <c r="L963" s="39">
        <f>INDEX(Monthly!$B$2:$K$187,MATCH(D963,Monthly!$B$2:$B$187,0),7)</f>
        <v>0</v>
      </c>
      <c r="M963" s="39">
        <f>INDEX(Monthly!$B$2:$K$187,MATCH(D963,Monthly!$B$2:$B$187,0),9)</f>
        <v>1.1260331899596677E-2</v>
      </c>
      <c r="N963" s="42">
        <f>INDEX(Quaterly!$B$2:$E$63,MATCH(B963,Quaterly!$B$2:$B$63,0),4)</f>
        <v>-11.060000000000002</v>
      </c>
    </row>
    <row r="964" spans="1:14" x14ac:dyDescent="0.3">
      <c r="A964" s="23">
        <v>963</v>
      </c>
      <c r="B964" s="23" t="str">
        <f t="shared" si="45"/>
        <v>Q3-2013</v>
      </c>
      <c r="C964" s="24" t="str">
        <f t="shared" si="46"/>
        <v>Q3</v>
      </c>
      <c r="D964" s="23" t="str">
        <f t="shared" si="47"/>
        <v>9-2013</v>
      </c>
      <c r="E964" s="25">
        <v>41535</v>
      </c>
      <c r="F964" s="31">
        <f>INDEX(GoldPrice!$B$2:$F$4016,MATCH(E964,GoldPrice!$B$2:$B$4016,0),5)</f>
        <v>-112669.0606690608</v>
      </c>
      <c r="G964" s="36">
        <f>INDEX(Daily!$B$2:$H$4016,MATCH(E964,Daily!$B$2:$B$4016,0),3)</f>
        <v>2.8700000000000045</v>
      </c>
      <c r="H964" s="36">
        <f>INDEX(Daily!$B$2:$H$4016,MATCH(E964,Daily!$B$2:$B$4016,0),5)</f>
        <v>20</v>
      </c>
      <c r="I964" s="36">
        <f>INDEX(Daily!$B$2:$H$4016,MATCH(E964,Daily!$B$2:$B$4016,0),7)</f>
        <v>-3.4700000000000273</v>
      </c>
      <c r="J964" s="39">
        <f>INDEX(Monthly!$B$2:$K$187,MATCH(D964,Monthly!$B$2:$B$187,0),3)</f>
        <v>1.6100000000000003E-2</v>
      </c>
      <c r="K964" s="39">
        <f>INDEX(Monthly!$B$2:$K$187,MATCH(D964,Monthly!$B$2:$B$187,0),5)</f>
        <v>-7.8900000000000432</v>
      </c>
      <c r="L964" s="39">
        <f>INDEX(Monthly!$B$2:$K$187,MATCH(D964,Monthly!$B$2:$B$187,0),7)</f>
        <v>0</v>
      </c>
      <c r="M964" s="39">
        <f>INDEX(Monthly!$B$2:$K$187,MATCH(D964,Monthly!$B$2:$B$187,0),9)</f>
        <v>1.1260331899596677E-2</v>
      </c>
      <c r="N964" s="42">
        <f>INDEX(Quaterly!$B$2:$E$63,MATCH(B964,Quaterly!$B$2:$B$63,0),4)</f>
        <v>-11.060000000000002</v>
      </c>
    </row>
    <row r="965" spans="1:14" x14ac:dyDescent="0.3">
      <c r="A965" s="23">
        <v>964</v>
      </c>
      <c r="B965" s="23" t="str">
        <f t="shared" si="45"/>
        <v>Q3-2013</v>
      </c>
      <c r="C965" s="24" t="str">
        <f t="shared" si="46"/>
        <v>Q3</v>
      </c>
      <c r="D965" s="23" t="str">
        <f t="shared" si="47"/>
        <v>9-2013</v>
      </c>
      <c r="E965" s="25">
        <v>41536</v>
      </c>
      <c r="F965" s="31">
        <f>INDEX(GoldPrice!$B$2:$F$4016,MATCH(E965,GoldPrice!$B$2:$B$4016,0),5)</f>
        <v>-382732.5647325702</v>
      </c>
      <c r="G965" s="36">
        <f>INDEX(Daily!$B$2:$H$4016,MATCH(E965,Daily!$B$2:$B$4016,0),3)</f>
        <v>-1.9699999999999989</v>
      </c>
      <c r="H965" s="36">
        <f>INDEX(Daily!$B$2:$H$4016,MATCH(E965,Daily!$B$2:$B$4016,0),5)</f>
        <v>-10</v>
      </c>
      <c r="I965" s="36">
        <f>INDEX(Daily!$B$2:$H$4016,MATCH(E965,Daily!$B$2:$B$4016,0),7)</f>
        <v>1.8299999999999841</v>
      </c>
      <c r="J965" s="39">
        <f>INDEX(Monthly!$B$2:$K$187,MATCH(D965,Monthly!$B$2:$B$187,0),3)</f>
        <v>1.6100000000000003E-2</v>
      </c>
      <c r="K965" s="39">
        <f>INDEX(Monthly!$B$2:$K$187,MATCH(D965,Monthly!$B$2:$B$187,0),5)</f>
        <v>-7.8900000000000432</v>
      </c>
      <c r="L965" s="39">
        <f>INDEX(Monthly!$B$2:$K$187,MATCH(D965,Monthly!$B$2:$B$187,0),7)</f>
        <v>0</v>
      </c>
      <c r="M965" s="39">
        <f>INDEX(Monthly!$B$2:$K$187,MATCH(D965,Monthly!$B$2:$B$187,0),9)</f>
        <v>1.1260331899596677E-2</v>
      </c>
      <c r="N965" s="42">
        <f>INDEX(Quaterly!$B$2:$E$63,MATCH(B965,Quaterly!$B$2:$B$63,0),4)</f>
        <v>-11.060000000000002</v>
      </c>
    </row>
    <row r="966" spans="1:14" x14ac:dyDescent="0.3">
      <c r="A966" s="23">
        <v>965</v>
      </c>
      <c r="B966" s="23" t="str">
        <f t="shared" si="45"/>
        <v>Q3-2013</v>
      </c>
      <c r="C966" s="24" t="str">
        <f t="shared" si="46"/>
        <v>Q3</v>
      </c>
      <c r="D966" s="23" t="str">
        <f t="shared" si="47"/>
        <v>9-2013</v>
      </c>
      <c r="E966" s="25">
        <v>41537</v>
      </c>
      <c r="F966" s="31">
        <f>INDEX(GoldPrice!$B$2:$F$4016,MATCH(E966,GoldPrice!$B$2:$B$4016,0),5)</f>
        <v>398762.04876205325</v>
      </c>
      <c r="G966" s="36">
        <f>INDEX(Daily!$B$2:$H$4016,MATCH(E966,Daily!$B$2:$B$4016,0),3)</f>
        <v>-1.5600000000000023</v>
      </c>
      <c r="H966" s="36">
        <f>INDEX(Daily!$B$2:$H$4016,MATCH(E966,Daily!$B$2:$B$4016,0),5)</f>
        <v>-20</v>
      </c>
      <c r="I966" s="36">
        <f>INDEX(Daily!$B$2:$H$4016,MATCH(E966,Daily!$B$2:$B$4016,0),7)</f>
        <v>1.1000000000000227</v>
      </c>
      <c r="J966" s="39">
        <f>INDEX(Monthly!$B$2:$K$187,MATCH(D966,Monthly!$B$2:$B$187,0),3)</f>
        <v>1.6100000000000003E-2</v>
      </c>
      <c r="K966" s="39">
        <f>INDEX(Monthly!$B$2:$K$187,MATCH(D966,Monthly!$B$2:$B$187,0),5)</f>
        <v>-7.8900000000000432</v>
      </c>
      <c r="L966" s="39">
        <f>INDEX(Monthly!$B$2:$K$187,MATCH(D966,Monthly!$B$2:$B$187,0),7)</f>
        <v>0</v>
      </c>
      <c r="M966" s="39">
        <f>INDEX(Monthly!$B$2:$K$187,MATCH(D966,Monthly!$B$2:$B$187,0),9)</f>
        <v>1.1260331899596677E-2</v>
      </c>
      <c r="N966" s="42">
        <f>INDEX(Quaterly!$B$2:$E$63,MATCH(B966,Quaterly!$B$2:$B$63,0),4)</f>
        <v>-11.060000000000002</v>
      </c>
    </row>
    <row r="967" spans="1:14" x14ac:dyDescent="0.3">
      <c r="A967" s="23">
        <v>966</v>
      </c>
      <c r="B967" s="23" t="str">
        <f t="shared" si="45"/>
        <v>Q3-2013</v>
      </c>
      <c r="C967" s="24" t="str">
        <f t="shared" si="46"/>
        <v>Q3</v>
      </c>
      <c r="D967" s="23" t="str">
        <f t="shared" si="47"/>
        <v>9-2013</v>
      </c>
      <c r="E967" s="25">
        <v>41540</v>
      </c>
      <c r="F967" s="31">
        <f>INDEX(GoldPrice!$B$2:$F$4016,MATCH(E967,GoldPrice!$B$2:$B$4016,0),5)</f>
        <v>-120755.62275562435</v>
      </c>
      <c r="G967" s="36">
        <f>INDEX(Daily!$B$2:$H$4016,MATCH(E967,Daily!$B$2:$B$4016,0),3)</f>
        <v>-1.0799999999999983</v>
      </c>
      <c r="H967" s="36">
        <f>INDEX(Daily!$B$2:$H$4016,MATCH(E967,Daily!$B$2:$B$4016,0),5)</f>
        <v>0</v>
      </c>
      <c r="I967" s="36">
        <f>INDEX(Daily!$B$2:$H$4016,MATCH(E967,Daily!$B$2:$B$4016,0),7)</f>
        <v>1.8999999999999773</v>
      </c>
      <c r="J967" s="39">
        <f>INDEX(Monthly!$B$2:$K$187,MATCH(D967,Monthly!$B$2:$B$187,0),3)</f>
        <v>1.6100000000000003E-2</v>
      </c>
      <c r="K967" s="39">
        <f>INDEX(Monthly!$B$2:$K$187,MATCH(D967,Monthly!$B$2:$B$187,0),5)</f>
        <v>-7.8900000000000432</v>
      </c>
      <c r="L967" s="39">
        <f>INDEX(Monthly!$B$2:$K$187,MATCH(D967,Monthly!$B$2:$B$187,0),7)</f>
        <v>0</v>
      </c>
      <c r="M967" s="39">
        <f>INDEX(Monthly!$B$2:$K$187,MATCH(D967,Monthly!$B$2:$B$187,0),9)</f>
        <v>1.1260331899596677E-2</v>
      </c>
      <c r="N967" s="42">
        <f>INDEX(Quaterly!$B$2:$E$63,MATCH(B967,Quaterly!$B$2:$B$63,0),4)</f>
        <v>-11.060000000000002</v>
      </c>
    </row>
    <row r="968" spans="1:14" x14ac:dyDescent="0.3">
      <c r="A968" s="23">
        <v>967</v>
      </c>
      <c r="B968" s="23" t="str">
        <f t="shared" si="45"/>
        <v>Q3-2013</v>
      </c>
      <c r="C968" s="24" t="str">
        <f t="shared" si="46"/>
        <v>Q3</v>
      </c>
      <c r="D968" s="23" t="str">
        <f t="shared" si="47"/>
        <v>9-2013</v>
      </c>
      <c r="E968" s="25">
        <v>41541</v>
      </c>
      <c r="F968" s="31">
        <f>INDEX(GoldPrice!$B$2:$F$4016,MATCH(E968,GoldPrice!$B$2:$B$4016,0),5)</f>
        <v>63758.835758838803</v>
      </c>
      <c r="G968" s="36">
        <f>INDEX(Daily!$B$2:$H$4016,MATCH(E968,Daily!$B$2:$B$4016,0),3)</f>
        <v>-0.40000000000000568</v>
      </c>
      <c r="H968" s="36">
        <f>INDEX(Daily!$B$2:$H$4016,MATCH(E968,Daily!$B$2:$B$4016,0),5)</f>
        <v>10</v>
      </c>
      <c r="I968" s="36">
        <f>INDEX(Daily!$B$2:$H$4016,MATCH(E968,Daily!$B$2:$B$4016,0),7)</f>
        <v>3.7300000000000182</v>
      </c>
      <c r="J968" s="39">
        <f>INDEX(Monthly!$B$2:$K$187,MATCH(D968,Monthly!$B$2:$B$187,0),3)</f>
        <v>1.6100000000000003E-2</v>
      </c>
      <c r="K968" s="39">
        <f>INDEX(Monthly!$B$2:$K$187,MATCH(D968,Monthly!$B$2:$B$187,0),5)</f>
        <v>-7.8900000000000432</v>
      </c>
      <c r="L968" s="39">
        <f>INDEX(Monthly!$B$2:$K$187,MATCH(D968,Monthly!$B$2:$B$187,0),7)</f>
        <v>0</v>
      </c>
      <c r="M968" s="39">
        <f>INDEX(Monthly!$B$2:$K$187,MATCH(D968,Monthly!$B$2:$B$187,0),9)</f>
        <v>1.1260331899596677E-2</v>
      </c>
      <c r="N968" s="42">
        <f>INDEX(Quaterly!$B$2:$E$63,MATCH(B968,Quaterly!$B$2:$B$63,0),4)</f>
        <v>-11.060000000000002</v>
      </c>
    </row>
    <row r="969" spans="1:14" x14ac:dyDescent="0.3">
      <c r="A969" s="23">
        <v>968</v>
      </c>
      <c r="B969" s="23" t="str">
        <f t="shared" si="45"/>
        <v>Q3-2013</v>
      </c>
      <c r="C969" s="24" t="str">
        <f t="shared" si="46"/>
        <v>Q3</v>
      </c>
      <c r="D969" s="23" t="str">
        <f t="shared" si="47"/>
        <v>9-2013</v>
      </c>
      <c r="E969" s="25">
        <v>41542</v>
      </c>
      <c r="F969" s="31">
        <f>INDEX(GoldPrice!$B$2:$F$4016,MATCH(E969,GoldPrice!$B$2:$B$4016,0),5)</f>
        <v>-347286.71328671649</v>
      </c>
      <c r="G969" s="36">
        <f>INDEX(Daily!$B$2:$H$4016,MATCH(E969,Daily!$B$2:$B$4016,0),3)</f>
        <v>-0.53999999999999204</v>
      </c>
      <c r="H969" s="36">
        <f>INDEX(Daily!$B$2:$H$4016,MATCH(E969,Daily!$B$2:$B$4016,0),5)</f>
        <v>0</v>
      </c>
      <c r="I969" s="36">
        <f>INDEX(Daily!$B$2:$H$4016,MATCH(E969,Daily!$B$2:$B$4016,0),7)</f>
        <v>3.4000000000000341</v>
      </c>
      <c r="J969" s="39">
        <f>INDEX(Monthly!$B$2:$K$187,MATCH(D969,Monthly!$B$2:$B$187,0),3)</f>
        <v>1.6100000000000003E-2</v>
      </c>
      <c r="K969" s="39">
        <f>INDEX(Monthly!$B$2:$K$187,MATCH(D969,Monthly!$B$2:$B$187,0),5)</f>
        <v>-7.8900000000000432</v>
      </c>
      <c r="L969" s="39">
        <f>INDEX(Monthly!$B$2:$K$187,MATCH(D969,Monthly!$B$2:$B$187,0),7)</f>
        <v>0</v>
      </c>
      <c r="M969" s="39">
        <f>INDEX(Monthly!$B$2:$K$187,MATCH(D969,Monthly!$B$2:$B$187,0),9)</f>
        <v>1.1260331899596677E-2</v>
      </c>
      <c r="N969" s="42">
        <f>INDEX(Quaterly!$B$2:$E$63,MATCH(B969,Quaterly!$B$2:$B$63,0),4)</f>
        <v>-11.060000000000002</v>
      </c>
    </row>
    <row r="970" spans="1:14" x14ac:dyDescent="0.3">
      <c r="A970" s="23">
        <v>969</v>
      </c>
      <c r="B970" s="23" t="str">
        <f t="shared" si="45"/>
        <v>Q3-2013</v>
      </c>
      <c r="C970" s="24" t="str">
        <f t="shared" si="46"/>
        <v>Q3</v>
      </c>
      <c r="D970" s="23" t="str">
        <f t="shared" si="47"/>
        <v>9-2013</v>
      </c>
      <c r="E970" s="25">
        <v>41543</v>
      </c>
      <c r="F970" s="31">
        <f>INDEX(GoldPrice!$B$2:$F$4016,MATCH(E970,GoldPrice!$B$2:$B$4016,0),5)</f>
        <v>266111.88811189309</v>
      </c>
      <c r="G970" s="36">
        <f>INDEX(Daily!$B$2:$H$4016,MATCH(E970,Daily!$B$2:$B$4016,0),3)</f>
        <v>0.41999999999998749</v>
      </c>
      <c r="H970" s="36">
        <f>INDEX(Daily!$B$2:$H$4016,MATCH(E970,Daily!$B$2:$B$4016,0),5)</f>
        <v>0</v>
      </c>
      <c r="I970" s="36">
        <f>INDEX(Daily!$B$2:$H$4016,MATCH(E970,Daily!$B$2:$B$4016,0),7)</f>
        <v>-1.1100000000000136</v>
      </c>
      <c r="J970" s="39">
        <f>INDEX(Monthly!$B$2:$K$187,MATCH(D970,Monthly!$B$2:$B$187,0),3)</f>
        <v>1.6100000000000003E-2</v>
      </c>
      <c r="K970" s="39">
        <f>INDEX(Monthly!$B$2:$K$187,MATCH(D970,Monthly!$B$2:$B$187,0),5)</f>
        <v>-7.8900000000000432</v>
      </c>
      <c r="L970" s="39">
        <f>INDEX(Monthly!$B$2:$K$187,MATCH(D970,Monthly!$B$2:$B$187,0),7)</f>
        <v>0</v>
      </c>
      <c r="M970" s="39">
        <f>INDEX(Monthly!$B$2:$K$187,MATCH(D970,Monthly!$B$2:$B$187,0),9)</f>
        <v>1.1260331899596677E-2</v>
      </c>
      <c r="N970" s="42">
        <f>INDEX(Quaterly!$B$2:$E$63,MATCH(B970,Quaterly!$B$2:$B$63,0),4)</f>
        <v>-11.060000000000002</v>
      </c>
    </row>
    <row r="971" spans="1:14" x14ac:dyDescent="0.3">
      <c r="A971" s="23">
        <v>970</v>
      </c>
      <c r="B971" s="23" t="str">
        <f t="shared" si="45"/>
        <v>Q3-2013</v>
      </c>
      <c r="C971" s="24" t="str">
        <f t="shared" si="46"/>
        <v>Q3</v>
      </c>
      <c r="D971" s="23" t="str">
        <f t="shared" si="47"/>
        <v>9-2013</v>
      </c>
      <c r="E971" s="25">
        <v>41544</v>
      </c>
      <c r="F971" s="31">
        <f>INDEX(GoldPrice!$B$2:$F$4016,MATCH(E971,GoldPrice!$B$2:$B$4016,0),5)</f>
        <v>-368232.31903232262</v>
      </c>
      <c r="G971" s="36">
        <f>INDEX(Daily!$B$2:$H$4016,MATCH(E971,Daily!$B$2:$B$4016,0),3)</f>
        <v>-0.23999999999999488</v>
      </c>
      <c r="H971" s="36">
        <f>INDEX(Daily!$B$2:$H$4016,MATCH(E971,Daily!$B$2:$B$4016,0),5)</f>
        <v>22</v>
      </c>
      <c r="I971" s="36">
        <f>INDEX(Daily!$B$2:$H$4016,MATCH(E971,Daily!$B$2:$B$4016,0),7)</f>
        <v>1.5</v>
      </c>
      <c r="J971" s="39">
        <f>INDEX(Monthly!$B$2:$K$187,MATCH(D971,Monthly!$B$2:$B$187,0),3)</f>
        <v>1.6100000000000003E-2</v>
      </c>
      <c r="K971" s="39">
        <f>INDEX(Monthly!$B$2:$K$187,MATCH(D971,Monthly!$B$2:$B$187,0),5)</f>
        <v>-7.8900000000000432</v>
      </c>
      <c r="L971" s="39">
        <f>INDEX(Monthly!$B$2:$K$187,MATCH(D971,Monthly!$B$2:$B$187,0),7)</f>
        <v>0</v>
      </c>
      <c r="M971" s="39">
        <f>INDEX(Monthly!$B$2:$K$187,MATCH(D971,Monthly!$B$2:$B$187,0),9)</f>
        <v>1.1260331899596677E-2</v>
      </c>
      <c r="N971" s="42">
        <f>INDEX(Quaterly!$B$2:$E$63,MATCH(B971,Quaterly!$B$2:$B$63,0),4)</f>
        <v>-11.060000000000002</v>
      </c>
    </row>
    <row r="972" spans="1:14" x14ac:dyDescent="0.3">
      <c r="A972" s="23">
        <v>971</v>
      </c>
      <c r="B972" s="23" t="str">
        <f t="shared" si="45"/>
        <v>Q3-2013</v>
      </c>
      <c r="C972" s="24" t="str">
        <f t="shared" si="46"/>
        <v>Q3</v>
      </c>
      <c r="D972" s="23" t="str">
        <f t="shared" si="47"/>
        <v>9-2013</v>
      </c>
      <c r="E972" s="25">
        <v>41547</v>
      </c>
      <c r="F972" s="31">
        <f>INDEX(GoldPrice!$B$2:$F$4016,MATCH(E972,GoldPrice!$B$2:$B$4016,0),5)</f>
        <v>839932.18673218787</v>
      </c>
      <c r="G972" s="36">
        <f>INDEX(Daily!$B$2:$H$4016,MATCH(E972,Daily!$B$2:$B$4016,0),3)</f>
        <v>-0.5</v>
      </c>
      <c r="H972" s="36">
        <f>INDEX(Daily!$B$2:$H$4016,MATCH(E972,Daily!$B$2:$B$4016,0),5)</f>
        <v>0</v>
      </c>
      <c r="I972" s="36">
        <f>INDEX(Daily!$B$2:$H$4016,MATCH(E972,Daily!$B$2:$B$4016,0),7)</f>
        <v>6.0199999999999818</v>
      </c>
      <c r="J972" s="39">
        <f>INDEX(Monthly!$B$2:$K$187,MATCH(D972,Monthly!$B$2:$B$187,0),3)</f>
        <v>1.6100000000000003E-2</v>
      </c>
      <c r="K972" s="39">
        <f>INDEX(Monthly!$B$2:$K$187,MATCH(D972,Monthly!$B$2:$B$187,0),5)</f>
        <v>-7.8900000000000432</v>
      </c>
      <c r="L972" s="39">
        <f>INDEX(Monthly!$B$2:$K$187,MATCH(D972,Monthly!$B$2:$B$187,0),7)</f>
        <v>0</v>
      </c>
      <c r="M972" s="39">
        <f>INDEX(Monthly!$B$2:$K$187,MATCH(D972,Monthly!$B$2:$B$187,0),9)</f>
        <v>1.1260331899596677E-2</v>
      </c>
      <c r="N972" s="42">
        <f>INDEX(Quaterly!$B$2:$E$63,MATCH(B972,Quaterly!$B$2:$B$63,0),4)</f>
        <v>-11.060000000000002</v>
      </c>
    </row>
    <row r="973" spans="1:14" x14ac:dyDescent="0.3">
      <c r="A973" s="23">
        <v>972</v>
      </c>
      <c r="B973" s="23" t="str">
        <f t="shared" si="45"/>
        <v>Q4-2013</v>
      </c>
      <c r="C973" s="24" t="str">
        <f t="shared" si="46"/>
        <v>Q4</v>
      </c>
      <c r="D973" s="23" t="str">
        <f t="shared" si="47"/>
        <v>10-2013</v>
      </c>
      <c r="E973" s="25">
        <v>41548</v>
      </c>
      <c r="F973" s="31">
        <f>INDEX(GoldPrice!$B$2:$F$4016,MATCH(E973,GoldPrice!$B$2:$B$4016,0),5)</f>
        <v>137796.63579663634</v>
      </c>
      <c r="G973" s="36">
        <f>INDEX(Daily!$B$2:$H$4016,MATCH(E973,Daily!$B$2:$B$4016,0),3)</f>
        <v>-0.26999999999999602</v>
      </c>
      <c r="H973" s="36">
        <f>INDEX(Daily!$B$2:$H$4016,MATCH(E973,Daily!$B$2:$B$4016,0),5)</f>
        <v>-22</v>
      </c>
      <c r="I973" s="36">
        <f>INDEX(Daily!$B$2:$H$4016,MATCH(E973,Daily!$B$2:$B$4016,0),7)</f>
        <v>-0.38999999999998636</v>
      </c>
      <c r="J973" s="39">
        <f>INDEX(Monthly!$B$2:$K$187,MATCH(D973,Monthly!$B$2:$B$187,0),3)</f>
        <v>7.6000000000000512E-3</v>
      </c>
      <c r="K973" s="39">
        <f>INDEX(Monthly!$B$2:$K$187,MATCH(D973,Monthly!$B$2:$B$187,0),5)</f>
        <v>14.770000000000039</v>
      </c>
      <c r="L973" s="39">
        <f>INDEX(Monthly!$B$2:$K$187,MATCH(D973,Monthly!$B$2:$B$187,0),7)</f>
        <v>0</v>
      </c>
      <c r="M973" s="39">
        <f>INDEX(Monthly!$B$2:$K$187,MATCH(D973,Monthly!$B$2:$B$187,0),9)</f>
        <v>1.2591800737239122E-2</v>
      </c>
      <c r="N973" s="42">
        <f>INDEX(Quaterly!$B$2:$E$63,MATCH(B973,Quaterly!$B$2:$B$63,0),4)</f>
        <v>-5.2499999999999991</v>
      </c>
    </row>
    <row r="974" spans="1:14" x14ac:dyDescent="0.3">
      <c r="A974" s="23">
        <v>973</v>
      </c>
      <c r="B974" s="23" t="str">
        <f t="shared" si="45"/>
        <v>Q4-2013</v>
      </c>
      <c r="C974" s="24" t="str">
        <f t="shared" si="46"/>
        <v>Q4</v>
      </c>
      <c r="D974" s="23" t="str">
        <f t="shared" si="47"/>
        <v>10-2013</v>
      </c>
      <c r="E974" s="25">
        <v>41549</v>
      </c>
      <c r="F974" s="31">
        <f>INDEX(GoldPrice!$B$2:$F$4016,MATCH(E974,GoldPrice!$B$2:$B$4016,0),5)</f>
        <v>-721664.33566433564</v>
      </c>
      <c r="G974" s="36">
        <f>INDEX(Daily!$B$2:$H$4016,MATCH(E974,Daily!$B$2:$B$4016,0),3)</f>
        <v>2.0600000000000023</v>
      </c>
      <c r="H974" s="36">
        <f>INDEX(Daily!$B$2:$H$4016,MATCH(E974,Daily!$B$2:$B$4016,0),5)</f>
        <v>0</v>
      </c>
      <c r="I974" s="36">
        <f>INDEX(Daily!$B$2:$H$4016,MATCH(E974,Daily!$B$2:$B$4016,0),7)</f>
        <v>2.1499999999999773</v>
      </c>
      <c r="J974" s="39">
        <f>INDEX(Monthly!$B$2:$K$187,MATCH(D974,Monthly!$B$2:$B$187,0),3)</f>
        <v>7.6000000000000512E-3</v>
      </c>
      <c r="K974" s="39">
        <f>INDEX(Monthly!$B$2:$K$187,MATCH(D974,Monthly!$B$2:$B$187,0),5)</f>
        <v>14.770000000000039</v>
      </c>
      <c r="L974" s="39">
        <f>INDEX(Monthly!$B$2:$K$187,MATCH(D974,Monthly!$B$2:$B$187,0),7)</f>
        <v>0</v>
      </c>
      <c r="M974" s="39">
        <f>INDEX(Monthly!$B$2:$K$187,MATCH(D974,Monthly!$B$2:$B$187,0),9)</f>
        <v>1.2591800737239122E-2</v>
      </c>
      <c r="N974" s="42">
        <f>INDEX(Quaterly!$B$2:$E$63,MATCH(B974,Quaterly!$B$2:$B$63,0),4)</f>
        <v>-5.2499999999999991</v>
      </c>
    </row>
    <row r="975" spans="1:14" x14ac:dyDescent="0.3">
      <c r="A975" s="23">
        <v>974</v>
      </c>
      <c r="B975" s="23" t="str">
        <f t="shared" si="45"/>
        <v>Q4-2013</v>
      </c>
      <c r="C975" s="24" t="str">
        <f t="shared" si="46"/>
        <v>Q4</v>
      </c>
      <c r="D975" s="23" t="str">
        <f t="shared" si="47"/>
        <v>10-2013</v>
      </c>
      <c r="E975" s="25">
        <v>41550</v>
      </c>
      <c r="F975" s="31">
        <f>INDEX(GoldPrice!$B$2:$F$4016,MATCH(E975,GoldPrice!$B$2:$B$4016,0),5)</f>
        <v>131020.97902097553</v>
      </c>
      <c r="G975" s="36">
        <f>INDEX(Daily!$B$2:$H$4016,MATCH(E975,Daily!$B$2:$B$4016,0),3)</f>
        <v>-0.85999999999999943</v>
      </c>
      <c r="H975" s="36">
        <f>INDEX(Daily!$B$2:$H$4016,MATCH(E975,Daily!$B$2:$B$4016,0),5)</f>
        <v>0</v>
      </c>
      <c r="I975" s="36">
        <f>INDEX(Daily!$B$2:$H$4016,MATCH(E975,Daily!$B$2:$B$4016,0),7)</f>
        <v>-2.089999999999975</v>
      </c>
      <c r="J975" s="39">
        <f>INDEX(Monthly!$B$2:$K$187,MATCH(D975,Monthly!$B$2:$B$187,0),3)</f>
        <v>7.6000000000000512E-3</v>
      </c>
      <c r="K975" s="39">
        <f>INDEX(Monthly!$B$2:$K$187,MATCH(D975,Monthly!$B$2:$B$187,0),5)</f>
        <v>14.770000000000039</v>
      </c>
      <c r="L975" s="39">
        <f>INDEX(Monthly!$B$2:$K$187,MATCH(D975,Monthly!$B$2:$B$187,0),7)</f>
        <v>0</v>
      </c>
      <c r="M975" s="39">
        <f>INDEX(Monthly!$B$2:$K$187,MATCH(D975,Monthly!$B$2:$B$187,0),9)</f>
        <v>1.2591800737239122E-2</v>
      </c>
      <c r="N975" s="42">
        <f>INDEX(Quaterly!$B$2:$E$63,MATCH(B975,Quaterly!$B$2:$B$63,0),4)</f>
        <v>-5.2499999999999991</v>
      </c>
    </row>
    <row r="976" spans="1:14" x14ac:dyDescent="0.3">
      <c r="A976" s="23">
        <v>975</v>
      </c>
      <c r="B976" s="23" t="str">
        <f t="shared" si="45"/>
        <v>Q4-2013</v>
      </c>
      <c r="C976" s="24" t="str">
        <f t="shared" si="46"/>
        <v>Q4</v>
      </c>
      <c r="D976" s="23" t="str">
        <f t="shared" si="47"/>
        <v>10-2013</v>
      </c>
      <c r="E976" s="25">
        <v>41551</v>
      </c>
      <c r="F976" s="31">
        <f>INDEX(GoldPrice!$B$2:$F$4016,MATCH(E976,GoldPrice!$B$2:$B$4016,0),5)</f>
        <v>142769.23076923192</v>
      </c>
      <c r="G976" s="36">
        <f>INDEX(Daily!$B$2:$H$4016,MATCH(E976,Daily!$B$2:$B$4016,0),3)</f>
        <v>0.53999999999999204</v>
      </c>
      <c r="H976" s="36">
        <f>INDEX(Daily!$B$2:$H$4016,MATCH(E976,Daily!$B$2:$B$4016,0),5)</f>
        <v>0</v>
      </c>
      <c r="I976" s="36">
        <f>INDEX(Daily!$B$2:$H$4016,MATCH(E976,Daily!$B$2:$B$4016,0),7)</f>
        <v>5.1999999999999886</v>
      </c>
      <c r="J976" s="39">
        <f>INDEX(Monthly!$B$2:$K$187,MATCH(D976,Monthly!$B$2:$B$187,0),3)</f>
        <v>7.6000000000000512E-3</v>
      </c>
      <c r="K976" s="39">
        <f>INDEX(Monthly!$B$2:$K$187,MATCH(D976,Monthly!$B$2:$B$187,0),5)</f>
        <v>14.770000000000039</v>
      </c>
      <c r="L976" s="39">
        <f>INDEX(Monthly!$B$2:$K$187,MATCH(D976,Monthly!$B$2:$B$187,0),7)</f>
        <v>0</v>
      </c>
      <c r="M976" s="39">
        <f>INDEX(Monthly!$B$2:$K$187,MATCH(D976,Monthly!$B$2:$B$187,0),9)</f>
        <v>1.2591800737239122E-2</v>
      </c>
      <c r="N976" s="42">
        <f>INDEX(Quaterly!$B$2:$E$63,MATCH(B976,Quaterly!$B$2:$B$63,0),4)</f>
        <v>-5.2499999999999991</v>
      </c>
    </row>
    <row r="977" spans="1:14" x14ac:dyDescent="0.3">
      <c r="A977" s="23">
        <v>976</v>
      </c>
      <c r="B977" s="23" t="str">
        <f t="shared" si="45"/>
        <v>Q4-2013</v>
      </c>
      <c r="C977" s="24" t="str">
        <f t="shared" si="46"/>
        <v>Q4</v>
      </c>
      <c r="D977" s="23" t="str">
        <f t="shared" si="47"/>
        <v>10-2013</v>
      </c>
      <c r="E977" s="25">
        <v>41554</v>
      </c>
      <c r="F977" s="31">
        <f>INDEX(GoldPrice!$B$2:$F$4016,MATCH(E977,GoldPrice!$B$2:$B$4016,0),5)</f>
        <v>-270755.24475524575</v>
      </c>
      <c r="G977" s="36">
        <f>INDEX(Daily!$B$2:$H$4016,MATCH(E977,Daily!$B$2:$B$4016,0),3)</f>
        <v>-0.76000000000000512</v>
      </c>
      <c r="H977" s="36">
        <f>INDEX(Daily!$B$2:$H$4016,MATCH(E977,Daily!$B$2:$B$4016,0),5)</f>
        <v>0</v>
      </c>
      <c r="I977" s="36">
        <f>INDEX(Daily!$B$2:$H$4016,MATCH(E977,Daily!$B$2:$B$4016,0),7)</f>
        <v>2.9700000000000273</v>
      </c>
      <c r="J977" s="39">
        <f>INDEX(Monthly!$B$2:$K$187,MATCH(D977,Monthly!$B$2:$B$187,0),3)</f>
        <v>7.6000000000000512E-3</v>
      </c>
      <c r="K977" s="39">
        <f>INDEX(Monthly!$B$2:$K$187,MATCH(D977,Monthly!$B$2:$B$187,0),5)</f>
        <v>14.770000000000039</v>
      </c>
      <c r="L977" s="39">
        <f>INDEX(Monthly!$B$2:$K$187,MATCH(D977,Monthly!$B$2:$B$187,0),7)</f>
        <v>0</v>
      </c>
      <c r="M977" s="39">
        <f>INDEX(Monthly!$B$2:$K$187,MATCH(D977,Monthly!$B$2:$B$187,0),9)</f>
        <v>1.2591800737239122E-2</v>
      </c>
      <c r="N977" s="42">
        <f>INDEX(Quaterly!$B$2:$E$63,MATCH(B977,Quaterly!$B$2:$B$63,0),4)</f>
        <v>-5.2499999999999991</v>
      </c>
    </row>
    <row r="978" spans="1:14" x14ac:dyDescent="0.3">
      <c r="A978" s="23">
        <v>977</v>
      </c>
      <c r="B978" s="23" t="str">
        <f t="shared" si="45"/>
        <v>Q4-2013</v>
      </c>
      <c r="C978" s="24" t="str">
        <f t="shared" si="46"/>
        <v>Q4</v>
      </c>
      <c r="D978" s="23" t="str">
        <f t="shared" si="47"/>
        <v>10-2013</v>
      </c>
      <c r="E978" s="25">
        <v>41555</v>
      </c>
      <c r="F978" s="31">
        <f>INDEX(GoldPrice!$B$2:$F$4016,MATCH(E978,GoldPrice!$B$2:$B$4016,0),5)</f>
        <v>69566.433566436172</v>
      </c>
      <c r="G978" s="36">
        <f>INDEX(Daily!$B$2:$H$4016,MATCH(E978,Daily!$B$2:$B$4016,0),3)</f>
        <v>0.47000000000001307</v>
      </c>
      <c r="H978" s="36">
        <f>INDEX(Daily!$B$2:$H$4016,MATCH(E978,Daily!$B$2:$B$4016,0),5)</f>
        <v>0</v>
      </c>
      <c r="I978" s="36">
        <f>INDEX(Daily!$B$2:$H$4016,MATCH(E978,Daily!$B$2:$B$4016,0),7)</f>
        <v>1.75</v>
      </c>
      <c r="J978" s="39">
        <f>INDEX(Monthly!$B$2:$K$187,MATCH(D978,Monthly!$B$2:$B$187,0),3)</f>
        <v>7.6000000000000512E-3</v>
      </c>
      <c r="K978" s="39">
        <f>INDEX(Monthly!$B$2:$K$187,MATCH(D978,Monthly!$B$2:$B$187,0),5)</f>
        <v>14.770000000000039</v>
      </c>
      <c r="L978" s="39">
        <f>INDEX(Monthly!$B$2:$K$187,MATCH(D978,Monthly!$B$2:$B$187,0),7)</f>
        <v>0</v>
      </c>
      <c r="M978" s="39">
        <f>INDEX(Monthly!$B$2:$K$187,MATCH(D978,Monthly!$B$2:$B$187,0),9)</f>
        <v>1.2591800737239122E-2</v>
      </c>
      <c r="N978" s="42">
        <f>INDEX(Quaterly!$B$2:$E$63,MATCH(B978,Quaterly!$B$2:$B$63,0),4)</f>
        <v>-5.2499999999999991</v>
      </c>
    </row>
    <row r="979" spans="1:14" x14ac:dyDescent="0.3">
      <c r="A979" s="23">
        <v>978</v>
      </c>
      <c r="B979" s="23" t="str">
        <f t="shared" si="45"/>
        <v>Q4-2013</v>
      </c>
      <c r="C979" s="24" t="str">
        <f t="shared" si="46"/>
        <v>Q4</v>
      </c>
      <c r="D979" s="23" t="str">
        <f t="shared" si="47"/>
        <v>10-2013</v>
      </c>
      <c r="E979" s="25">
        <v>41556</v>
      </c>
      <c r="F979" s="31">
        <f>INDEX(GoldPrice!$B$2:$F$4016,MATCH(E979,GoldPrice!$B$2:$B$4016,0),5)</f>
        <v>215832.16783216223</v>
      </c>
      <c r="G979" s="36">
        <f>INDEX(Daily!$B$2:$H$4016,MATCH(E979,Daily!$B$2:$B$4016,0),3)</f>
        <v>-1.9100000000000108</v>
      </c>
      <c r="H979" s="36">
        <f>INDEX(Daily!$B$2:$H$4016,MATCH(E979,Daily!$B$2:$B$4016,0),5)</f>
        <v>0</v>
      </c>
      <c r="I979" s="36">
        <f>INDEX(Daily!$B$2:$H$4016,MATCH(E979,Daily!$B$2:$B$4016,0),7)</f>
        <v>-1.5500000000000114</v>
      </c>
      <c r="J979" s="39">
        <f>INDEX(Monthly!$B$2:$K$187,MATCH(D979,Monthly!$B$2:$B$187,0),3)</f>
        <v>7.6000000000000512E-3</v>
      </c>
      <c r="K979" s="39">
        <f>INDEX(Monthly!$B$2:$K$187,MATCH(D979,Monthly!$B$2:$B$187,0),5)</f>
        <v>14.770000000000039</v>
      </c>
      <c r="L979" s="39">
        <f>INDEX(Monthly!$B$2:$K$187,MATCH(D979,Monthly!$B$2:$B$187,0),7)</f>
        <v>0</v>
      </c>
      <c r="M979" s="39">
        <f>INDEX(Monthly!$B$2:$K$187,MATCH(D979,Monthly!$B$2:$B$187,0),9)</f>
        <v>1.2591800737239122E-2</v>
      </c>
      <c r="N979" s="42">
        <f>INDEX(Quaterly!$B$2:$E$63,MATCH(B979,Quaterly!$B$2:$B$63,0),4)</f>
        <v>-5.2499999999999991</v>
      </c>
    </row>
    <row r="980" spans="1:14" x14ac:dyDescent="0.3">
      <c r="A980" s="23">
        <v>979</v>
      </c>
      <c r="B980" s="23" t="str">
        <f t="shared" si="45"/>
        <v>Q4-2013</v>
      </c>
      <c r="C980" s="24" t="str">
        <f t="shared" si="46"/>
        <v>Q4</v>
      </c>
      <c r="D980" s="23" t="str">
        <f t="shared" si="47"/>
        <v>10-2013</v>
      </c>
      <c r="E980" s="25">
        <v>41557</v>
      </c>
      <c r="F980" s="31">
        <f>INDEX(GoldPrice!$B$2:$F$4016,MATCH(E980,GoldPrice!$B$2:$B$4016,0),5)</f>
        <v>108927.23492724076</v>
      </c>
      <c r="G980" s="36">
        <f>INDEX(Daily!$B$2:$H$4016,MATCH(E980,Daily!$B$2:$B$4016,0),3)</f>
        <v>1.4500000000000028</v>
      </c>
      <c r="H980" s="36">
        <f>INDEX(Daily!$B$2:$H$4016,MATCH(E980,Daily!$B$2:$B$4016,0),5)</f>
        <v>-15</v>
      </c>
      <c r="I980" s="36">
        <f>INDEX(Daily!$B$2:$H$4016,MATCH(E980,Daily!$B$2:$B$4016,0),7)</f>
        <v>-5.8600000000000136</v>
      </c>
      <c r="J980" s="39">
        <f>INDEX(Monthly!$B$2:$K$187,MATCH(D980,Monthly!$B$2:$B$187,0),3)</f>
        <v>7.6000000000000512E-3</v>
      </c>
      <c r="K980" s="39">
        <f>INDEX(Monthly!$B$2:$K$187,MATCH(D980,Monthly!$B$2:$B$187,0),5)</f>
        <v>14.770000000000039</v>
      </c>
      <c r="L980" s="39">
        <f>INDEX(Monthly!$B$2:$K$187,MATCH(D980,Monthly!$B$2:$B$187,0),7)</f>
        <v>0</v>
      </c>
      <c r="M980" s="39">
        <f>INDEX(Monthly!$B$2:$K$187,MATCH(D980,Monthly!$B$2:$B$187,0),9)</f>
        <v>1.2591800737239122E-2</v>
      </c>
      <c r="N980" s="42">
        <f>INDEX(Quaterly!$B$2:$E$63,MATCH(B980,Quaterly!$B$2:$B$63,0),4)</f>
        <v>-5.2499999999999991</v>
      </c>
    </row>
    <row r="981" spans="1:14" x14ac:dyDescent="0.3">
      <c r="A981" s="23">
        <v>980</v>
      </c>
      <c r="B981" s="23" t="str">
        <f t="shared" si="45"/>
        <v>Q4-2013</v>
      </c>
      <c r="C981" s="24" t="str">
        <f t="shared" si="46"/>
        <v>Q4</v>
      </c>
      <c r="D981" s="23" t="str">
        <f t="shared" si="47"/>
        <v>10-2013</v>
      </c>
      <c r="E981" s="25">
        <v>41558</v>
      </c>
      <c r="F981" s="31">
        <f>INDEX(GoldPrice!$B$2:$F$4016,MATCH(E981,GoldPrice!$B$2:$B$4016,0),5)</f>
        <v>375675.67567567527</v>
      </c>
      <c r="G981" s="36">
        <f>INDEX(Daily!$B$2:$H$4016,MATCH(E981,Daily!$B$2:$B$4016,0),3)</f>
        <v>-0.90999999999999659</v>
      </c>
      <c r="H981" s="36">
        <f>INDEX(Daily!$B$2:$H$4016,MATCH(E981,Daily!$B$2:$B$4016,0),5)</f>
        <v>0</v>
      </c>
      <c r="I981" s="36">
        <f>INDEX(Daily!$B$2:$H$4016,MATCH(E981,Daily!$B$2:$B$4016,0),7)</f>
        <v>-0.28000000000002956</v>
      </c>
      <c r="J981" s="39">
        <f>INDEX(Monthly!$B$2:$K$187,MATCH(D981,Monthly!$B$2:$B$187,0),3)</f>
        <v>7.6000000000000512E-3</v>
      </c>
      <c r="K981" s="39">
        <f>INDEX(Monthly!$B$2:$K$187,MATCH(D981,Monthly!$B$2:$B$187,0),5)</f>
        <v>14.770000000000039</v>
      </c>
      <c r="L981" s="39">
        <f>INDEX(Monthly!$B$2:$K$187,MATCH(D981,Monthly!$B$2:$B$187,0),7)</f>
        <v>0</v>
      </c>
      <c r="M981" s="39">
        <f>INDEX(Monthly!$B$2:$K$187,MATCH(D981,Monthly!$B$2:$B$187,0),9)</f>
        <v>1.2591800737239122E-2</v>
      </c>
      <c r="N981" s="42">
        <f>INDEX(Quaterly!$B$2:$E$63,MATCH(B981,Quaterly!$B$2:$B$63,0),4)</f>
        <v>-5.2499999999999991</v>
      </c>
    </row>
    <row r="982" spans="1:14" x14ac:dyDescent="0.3">
      <c r="A982" s="23">
        <v>981</v>
      </c>
      <c r="B982" s="23" t="str">
        <f t="shared" si="45"/>
        <v>Q4-2013</v>
      </c>
      <c r="C982" s="24" t="str">
        <f t="shared" si="46"/>
        <v>Q4</v>
      </c>
      <c r="D982" s="23" t="str">
        <f t="shared" si="47"/>
        <v>10-2013</v>
      </c>
      <c r="E982" s="25">
        <v>41561</v>
      </c>
      <c r="F982" s="31">
        <f>INDEX(GoldPrice!$B$2:$F$4016,MATCH(E982,GoldPrice!$B$2:$B$4016,0),5)</f>
        <v>-208659.61065961421</v>
      </c>
      <c r="G982" s="36">
        <f>INDEX(Daily!$B$2:$H$4016,MATCH(E982,Daily!$B$2:$B$4016,0),3)</f>
        <v>0.28999999999999204</v>
      </c>
      <c r="H982" s="36">
        <f>INDEX(Daily!$B$2:$H$4016,MATCH(E982,Daily!$B$2:$B$4016,0),5)</f>
        <v>5</v>
      </c>
      <c r="I982" s="36">
        <f>INDEX(Daily!$B$2:$H$4016,MATCH(E982,Daily!$B$2:$B$4016,0),7)</f>
        <v>-0.90999999999996817</v>
      </c>
      <c r="J982" s="39">
        <f>INDEX(Monthly!$B$2:$K$187,MATCH(D982,Monthly!$B$2:$B$187,0),3)</f>
        <v>7.6000000000000512E-3</v>
      </c>
      <c r="K982" s="39">
        <f>INDEX(Monthly!$B$2:$K$187,MATCH(D982,Monthly!$B$2:$B$187,0),5)</f>
        <v>14.770000000000039</v>
      </c>
      <c r="L982" s="39">
        <f>INDEX(Monthly!$B$2:$K$187,MATCH(D982,Monthly!$B$2:$B$187,0),7)</f>
        <v>0</v>
      </c>
      <c r="M982" s="39">
        <f>INDEX(Monthly!$B$2:$K$187,MATCH(D982,Monthly!$B$2:$B$187,0),9)</f>
        <v>1.2591800737239122E-2</v>
      </c>
      <c r="N982" s="42">
        <f>INDEX(Quaterly!$B$2:$E$63,MATCH(B982,Quaterly!$B$2:$B$63,0),4)</f>
        <v>-5.2499999999999991</v>
      </c>
    </row>
    <row r="983" spans="1:14" x14ac:dyDescent="0.3">
      <c r="A983" s="23">
        <v>982</v>
      </c>
      <c r="B983" s="23" t="str">
        <f t="shared" si="45"/>
        <v>Q4-2013</v>
      </c>
      <c r="C983" s="24" t="str">
        <f t="shared" si="46"/>
        <v>Q4</v>
      </c>
      <c r="D983" s="23" t="str">
        <f t="shared" si="47"/>
        <v>10-2013</v>
      </c>
      <c r="E983" s="25">
        <v>41562</v>
      </c>
      <c r="F983" s="31">
        <f>INDEX(GoldPrice!$B$2:$F$4016,MATCH(E983,GoldPrice!$B$2:$B$4016,0),5)</f>
        <v>-115815.91381591186</v>
      </c>
      <c r="G983" s="36">
        <f>INDEX(Daily!$B$2:$H$4016,MATCH(E983,Daily!$B$2:$B$4016,0),3)</f>
        <v>-1.3099999999999881</v>
      </c>
      <c r="H983" s="36">
        <f>INDEX(Daily!$B$2:$H$4016,MATCH(E983,Daily!$B$2:$B$4016,0),5)</f>
        <v>0</v>
      </c>
      <c r="I983" s="36">
        <f>INDEX(Daily!$B$2:$H$4016,MATCH(E983,Daily!$B$2:$B$4016,0),7)</f>
        <v>2.1000000000000227</v>
      </c>
      <c r="J983" s="39">
        <f>INDEX(Monthly!$B$2:$K$187,MATCH(D983,Monthly!$B$2:$B$187,0),3)</f>
        <v>7.6000000000000512E-3</v>
      </c>
      <c r="K983" s="39">
        <f>INDEX(Monthly!$B$2:$K$187,MATCH(D983,Monthly!$B$2:$B$187,0),5)</f>
        <v>14.770000000000039</v>
      </c>
      <c r="L983" s="39">
        <f>INDEX(Monthly!$B$2:$K$187,MATCH(D983,Monthly!$B$2:$B$187,0),7)</f>
        <v>0</v>
      </c>
      <c r="M983" s="39">
        <f>INDEX(Monthly!$B$2:$K$187,MATCH(D983,Monthly!$B$2:$B$187,0),9)</f>
        <v>1.2591800737239122E-2</v>
      </c>
      <c r="N983" s="42">
        <f>INDEX(Quaterly!$B$2:$E$63,MATCH(B983,Quaterly!$B$2:$B$63,0),4)</f>
        <v>-5.2499999999999991</v>
      </c>
    </row>
    <row r="984" spans="1:14" x14ac:dyDescent="0.3">
      <c r="A984" s="23">
        <v>983</v>
      </c>
      <c r="B984" s="23" t="str">
        <f t="shared" si="45"/>
        <v>Q4-2013</v>
      </c>
      <c r="C984" s="24" t="str">
        <f t="shared" si="46"/>
        <v>Q4</v>
      </c>
      <c r="D984" s="23" t="str">
        <f t="shared" si="47"/>
        <v>10-2013</v>
      </c>
      <c r="E984" s="25">
        <v>41563</v>
      </c>
      <c r="F984" s="31">
        <f>INDEX(GoldPrice!$B$2:$F$4016,MATCH(E984,GoldPrice!$B$2:$B$4016,0),5)</f>
        <v>-52812.322812322527</v>
      </c>
      <c r="G984" s="36">
        <f>INDEX(Daily!$B$2:$H$4016,MATCH(E984,Daily!$B$2:$B$4016,0),3)</f>
        <v>1.1899999999999977</v>
      </c>
      <c r="H984" s="36">
        <f>INDEX(Daily!$B$2:$H$4016,MATCH(E984,Daily!$B$2:$B$4016,0),5)</f>
        <v>20</v>
      </c>
      <c r="I984" s="36">
        <f>INDEX(Daily!$B$2:$H$4016,MATCH(E984,Daily!$B$2:$B$4016,0),7)</f>
        <v>3.2399999999999523</v>
      </c>
      <c r="J984" s="39">
        <f>INDEX(Monthly!$B$2:$K$187,MATCH(D984,Monthly!$B$2:$B$187,0),3)</f>
        <v>7.6000000000000512E-3</v>
      </c>
      <c r="K984" s="39">
        <f>INDEX(Monthly!$B$2:$K$187,MATCH(D984,Monthly!$B$2:$B$187,0),5)</f>
        <v>14.770000000000039</v>
      </c>
      <c r="L984" s="39">
        <f>INDEX(Monthly!$B$2:$K$187,MATCH(D984,Monthly!$B$2:$B$187,0),7)</f>
        <v>0</v>
      </c>
      <c r="M984" s="39">
        <f>INDEX(Monthly!$B$2:$K$187,MATCH(D984,Monthly!$B$2:$B$187,0),9)</f>
        <v>1.2591800737239122E-2</v>
      </c>
      <c r="N984" s="42">
        <f>INDEX(Quaterly!$B$2:$E$63,MATCH(B984,Quaterly!$B$2:$B$63,0),4)</f>
        <v>-5.2499999999999991</v>
      </c>
    </row>
    <row r="985" spans="1:14" x14ac:dyDescent="0.3">
      <c r="A985" s="23">
        <v>984</v>
      </c>
      <c r="B985" s="23" t="str">
        <f t="shared" si="45"/>
        <v>Q4-2013</v>
      </c>
      <c r="C985" s="24" t="str">
        <f t="shared" si="46"/>
        <v>Q4</v>
      </c>
      <c r="D985" s="23" t="str">
        <f t="shared" si="47"/>
        <v>10-2013</v>
      </c>
      <c r="E985" s="25">
        <v>41564</v>
      </c>
      <c r="F985" s="31">
        <f>INDEX(GoldPrice!$B$2:$F$4016,MATCH(E985,GoldPrice!$B$2:$B$4016,0),5)</f>
        <v>-529231.14723114669</v>
      </c>
      <c r="G985" s="36">
        <f>INDEX(Daily!$B$2:$H$4016,MATCH(E985,Daily!$B$2:$B$4016,0),3)</f>
        <v>-1.6200000000000045</v>
      </c>
      <c r="H985" s="36">
        <f>INDEX(Daily!$B$2:$H$4016,MATCH(E985,Daily!$B$2:$B$4016,0),5)</f>
        <v>-10</v>
      </c>
      <c r="I985" s="36">
        <f>INDEX(Daily!$B$2:$H$4016,MATCH(E985,Daily!$B$2:$B$4016,0),7)</f>
        <v>0.62999999999999545</v>
      </c>
      <c r="J985" s="39">
        <f>INDEX(Monthly!$B$2:$K$187,MATCH(D985,Monthly!$B$2:$B$187,0),3)</f>
        <v>7.6000000000000512E-3</v>
      </c>
      <c r="K985" s="39">
        <f>INDEX(Monthly!$B$2:$K$187,MATCH(D985,Monthly!$B$2:$B$187,0),5)</f>
        <v>14.770000000000039</v>
      </c>
      <c r="L985" s="39">
        <f>INDEX(Monthly!$B$2:$K$187,MATCH(D985,Monthly!$B$2:$B$187,0),7)</f>
        <v>0</v>
      </c>
      <c r="M985" s="39">
        <f>INDEX(Monthly!$B$2:$K$187,MATCH(D985,Monthly!$B$2:$B$187,0),9)</f>
        <v>1.2591800737239122E-2</v>
      </c>
      <c r="N985" s="42">
        <f>INDEX(Quaterly!$B$2:$E$63,MATCH(B985,Quaterly!$B$2:$B$63,0),4)</f>
        <v>-5.2499999999999991</v>
      </c>
    </row>
    <row r="986" spans="1:14" x14ac:dyDescent="0.3">
      <c r="A986" s="23">
        <v>985</v>
      </c>
      <c r="B986" s="23" t="str">
        <f t="shared" si="45"/>
        <v>Q4-2013</v>
      </c>
      <c r="C986" s="24" t="str">
        <f t="shared" si="46"/>
        <v>Q4</v>
      </c>
      <c r="D986" s="23" t="str">
        <f t="shared" si="47"/>
        <v>10-2013</v>
      </c>
      <c r="E986" s="25">
        <v>41565</v>
      </c>
      <c r="F986" s="31">
        <f>INDEX(GoldPrice!$B$2:$F$4016,MATCH(E986,GoldPrice!$B$2:$B$4016,0),5)</f>
        <v>162335.66433566064</v>
      </c>
      <c r="G986" s="36">
        <f>INDEX(Daily!$B$2:$H$4016,MATCH(E986,Daily!$B$2:$B$4016,0),3)</f>
        <v>0.15000000000000568</v>
      </c>
      <c r="H986" s="36">
        <f>INDEX(Daily!$B$2:$H$4016,MATCH(E986,Daily!$B$2:$B$4016,0),5)</f>
        <v>0</v>
      </c>
      <c r="I986" s="36">
        <f>INDEX(Daily!$B$2:$H$4016,MATCH(E986,Daily!$B$2:$B$4016,0),7)</f>
        <v>1.2400000000000091</v>
      </c>
      <c r="J986" s="39">
        <f>INDEX(Monthly!$B$2:$K$187,MATCH(D986,Monthly!$B$2:$B$187,0),3)</f>
        <v>7.6000000000000512E-3</v>
      </c>
      <c r="K986" s="39">
        <f>INDEX(Monthly!$B$2:$K$187,MATCH(D986,Monthly!$B$2:$B$187,0),5)</f>
        <v>14.770000000000039</v>
      </c>
      <c r="L986" s="39">
        <f>INDEX(Monthly!$B$2:$K$187,MATCH(D986,Monthly!$B$2:$B$187,0),7)</f>
        <v>0</v>
      </c>
      <c r="M986" s="39">
        <f>INDEX(Monthly!$B$2:$K$187,MATCH(D986,Monthly!$B$2:$B$187,0),9)</f>
        <v>1.2591800737239122E-2</v>
      </c>
      <c r="N986" s="42">
        <f>INDEX(Quaterly!$B$2:$E$63,MATCH(B986,Quaterly!$B$2:$B$63,0),4)</f>
        <v>-5.2499999999999991</v>
      </c>
    </row>
    <row r="987" spans="1:14" x14ac:dyDescent="0.3">
      <c r="A987" s="23">
        <v>986</v>
      </c>
      <c r="B987" s="23" t="str">
        <f t="shared" si="45"/>
        <v>Q4-2013</v>
      </c>
      <c r="C987" s="24" t="str">
        <f t="shared" si="46"/>
        <v>Q4</v>
      </c>
      <c r="D987" s="23" t="str">
        <f t="shared" si="47"/>
        <v>10-2013</v>
      </c>
      <c r="E987" s="25">
        <v>41568</v>
      </c>
      <c r="F987" s="31">
        <f>INDEX(GoldPrice!$B$2:$F$4016,MATCH(E987,GoldPrice!$B$2:$B$4016,0),5)</f>
        <v>-25753.921753916889</v>
      </c>
      <c r="G987" s="36">
        <f>INDEX(Daily!$B$2:$H$4016,MATCH(E987,Daily!$B$2:$B$4016,0),3)</f>
        <v>-1.5900000000000034</v>
      </c>
      <c r="H987" s="36">
        <f>INDEX(Daily!$B$2:$H$4016,MATCH(E987,Daily!$B$2:$B$4016,0),5)</f>
        <v>-5</v>
      </c>
      <c r="I987" s="36">
        <f>INDEX(Daily!$B$2:$H$4016,MATCH(E987,Daily!$B$2:$B$4016,0),7)</f>
        <v>0.74000000000000909</v>
      </c>
      <c r="J987" s="39">
        <f>INDEX(Monthly!$B$2:$K$187,MATCH(D987,Monthly!$B$2:$B$187,0),3)</f>
        <v>7.6000000000000512E-3</v>
      </c>
      <c r="K987" s="39">
        <f>INDEX(Monthly!$B$2:$K$187,MATCH(D987,Monthly!$B$2:$B$187,0),5)</f>
        <v>14.770000000000039</v>
      </c>
      <c r="L987" s="39">
        <f>INDEX(Monthly!$B$2:$K$187,MATCH(D987,Monthly!$B$2:$B$187,0),7)</f>
        <v>0</v>
      </c>
      <c r="M987" s="39">
        <f>INDEX(Monthly!$B$2:$K$187,MATCH(D987,Monthly!$B$2:$B$187,0),9)</f>
        <v>1.2591800737239122E-2</v>
      </c>
      <c r="N987" s="42">
        <f>INDEX(Quaterly!$B$2:$E$63,MATCH(B987,Quaterly!$B$2:$B$63,0),4)</f>
        <v>-5.2499999999999991</v>
      </c>
    </row>
    <row r="988" spans="1:14" x14ac:dyDescent="0.3">
      <c r="A988" s="23">
        <v>987</v>
      </c>
      <c r="B988" s="23" t="str">
        <f t="shared" si="45"/>
        <v>Q4-2013</v>
      </c>
      <c r="C988" s="24" t="str">
        <f t="shared" si="46"/>
        <v>Q4</v>
      </c>
      <c r="D988" s="23" t="str">
        <f t="shared" si="47"/>
        <v>10-2013</v>
      </c>
      <c r="E988" s="25">
        <v>41569</v>
      </c>
      <c r="F988" s="31">
        <f>INDEX(GoldPrice!$B$2:$F$4016,MATCH(E988,GoldPrice!$B$2:$B$4016,0),5)</f>
        <v>-482124.74012473971</v>
      </c>
      <c r="G988" s="36">
        <f>INDEX(Daily!$B$2:$H$4016,MATCH(E988,Daily!$B$2:$B$4016,0),3)</f>
        <v>-1.6500000000000057</v>
      </c>
      <c r="H988" s="36">
        <f>INDEX(Daily!$B$2:$H$4016,MATCH(E988,Daily!$B$2:$B$4016,0),5)</f>
        <v>-5</v>
      </c>
      <c r="I988" s="36">
        <f>INDEX(Daily!$B$2:$H$4016,MATCH(E988,Daily!$B$2:$B$4016,0),7)</f>
        <v>-1</v>
      </c>
      <c r="J988" s="39">
        <f>INDEX(Monthly!$B$2:$K$187,MATCH(D988,Monthly!$B$2:$B$187,0),3)</f>
        <v>7.6000000000000512E-3</v>
      </c>
      <c r="K988" s="39">
        <f>INDEX(Monthly!$B$2:$K$187,MATCH(D988,Monthly!$B$2:$B$187,0),5)</f>
        <v>14.770000000000039</v>
      </c>
      <c r="L988" s="39">
        <f>INDEX(Monthly!$B$2:$K$187,MATCH(D988,Monthly!$B$2:$B$187,0),7)</f>
        <v>0</v>
      </c>
      <c r="M988" s="39">
        <f>INDEX(Monthly!$B$2:$K$187,MATCH(D988,Monthly!$B$2:$B$187,0),9)</f>
        <v>1.2591800737239122E-2</v>
      </c>
      <c r="N988" s="42">
        <f>INDEX(Quaterly!$B$2:$E$63,MATCH(B988,Quaterly!$B$2:$B$63,0),4)</f>
        <v>-5.2499999999999991</v>
      </c>
    </row>
    <row r="989" spans="1:14" x14ac:dyDescent="0.3">
      <c r="A989" s="23">
        <v>988</v>
      </c>
      <c r="B989" s="23" t="str">
        <f t="shared" si="45"/>
        <v>Q4-2013</v>
      </c>
      <c r="C989" s="24" t="str">
        <f t="shared" si="46"/>
        <v>Q4</v>
      </c>
      <c r="D989" s="23" t="str">
        <f t="shared" si="47"/>
        <v>10-2013</v>
      </c>
      <c r="E989" s="25">
        <v>41570</v>
      </c>
      <c r="F989" s="31">
        <f>INDEX(GoldPrice!$B$2:$F$4016,MATCH(E989,GoldPrice!$B$2:$B$4016,0),5)</f>
        <v>237053.86505386233</v>
      </c>
      <c r="G989" s="36">
        <f>INDEX(Daily!$B$2:$H$4016,MATCH(E989,Daily!$B$2:$B$4016,0),3)</f>
        <v>-0.72999999999998977</v>
      </c>
      <c r="H989" s="36">
        <f>INDEX(Daily!$B$2:$H$4016,MATCH(E989,Daily!$B$2:$B$4016,0),5)</f>
        <v>0</v>
      </c>
      <c r="I989" s="36">
        <f>INDEX(Daily!$B$2:$H$4016,MATCH(E989,Daily!$B$2:$B$4016,0),7)</f>
        <v>3.4800000000000182</v>
      </c>
      <c r="J989" s="39">
        <f>INDEX(Monthly!$B$2:$K$187,MATCH(D989,Monthly!$B$2:$B$187,0),3)</f>
        <v>7.6000000000000512E-3</v>
      </c>
      <c r="K989" s="39">
        <f>INDEX(Monthly!$B$2:$K$187,MATCH(D989,Monthly!$B$2:$B$187,0),5)</f>
        <v>14.770000000000039</v>
      </c>
      <c r="L989" s="39">
        <f>INDEX(Monthly!$B$2:$K$187,MATCH(D989,Monthly!$B$2:$B$187,0),7)</f>
        <v>0</v>
      </c>
      <c r="M989" s="39">
        <f>INDEX(Monthly!$B$2:$K$187,MATCH(D989,Monthly!$B$2:$B$187,0),9)</f>
        <v>1.2591800737239122E-2</v>
      </c>
      <c r="N989" s="42">
        <f>INDEX(Quaterly!$B$2:$E$63,MATCH(B989,Quaterly!$B$2:$B$63,0),4)</f>
        <v>-5.2499999999999991</v>
      </c>
    </row>
    <row r="990" spans="1:14" x14ac:dyDescent="0.3">
      <c r="A990" s="23">
        <v>989</v>
      </c>
      <c r="B990" s="23" t="str">
        <f t="shared" si="45"/>
        <v>Q4-2013</v>
      </c>
      <c r="C990" s="24" t="str">
        <f t="shared" si="46"/>
        <v>Q4</v>
      </c>
      <c r="D990" s="23" t="str">
        <f t="shared" si="47"/>
        <v>10-2013</v>
      </c>
      <c r="E990" s="25">
        <v>41571</v>
      </c>
      <c r="F990" s="31">
        <f>INDEX(GoldPrice!$B$2:$F$4016,MATCH(E990,GoldPrice!$B$2:$B$4016,0),5)</f>
        <v>-294661.12266112119</v>
      </c>
      <c r="G990" s="36">
        <f>INDEX(Daily!$B$2:$H$4016,MATCH(E990,Daily!$B$2:$B$4016,0),3)</f>
        <v>-0.25</v>
      </c>
      <c r="H990" s="36">
        <f>INDEX(Daily!$B$2:$H$4016,MATCH(E990,Daily!$B$2:$B$4016,0),5)</f>
        <v>-5</v>
      </c>
      <c r="I990" s="36">
        <f>INDEX(Daily!$B$2:$H$4016,MATCH(E990,Daily!$B$2:$B$4016,0),7)</f>
        <v>-2.8799999999999955</v>
      </c>
      <c r="J990" s="39">
        <f>INDEX(Monthly!$B$2:$K$187,MATCH(D990,Monthly!$B$2:$B$187,0),3)</f>
        <v>7.6000000000000512E-3</v>
      </c>
      <c r="K990" s="39">
        <f>INDEX(Monthly!$B$2:$K$187,MATCH(D990,Monthly!$B$2:$B$187,0),5)</f>
        <v>14.770000000000039</v>
      </c>
      <c r="L990" s="39">
        <f>INDEX(Monthly!$B$2:$K$187,MATCH(D990,Monthly!$B$2:$B$187,0),7)</f>
        <v>0</v>
      </c>
      <c r="M990" s="39">
        <f>INDEX(Monthly!$B$2:$K$187,MATCH(D990,Monthly!$B$2:$B$187,0),9)</f>
        <v>1.2591800737239122E-2</v>
      </c>
      <c r="N990" s="42">
        <f>INDEX(Quaterly!$B$2:$E$63,MATCH(B990,Quaterly!$B$2:$B$63,0),4)</f>
        <v>-5.2499999999999991</v>
      </c>
    </row>
    <row r="991" spans="1:14" x14ac:dyDescent="0.3">
      <c r="A991" s="23">
        <v>990</v>
      </c>
      <c r="B991" s="23" t="str">
        <f t="shared" si="45"/>
        <v>Q4-2013</v>
      </c>
      <c r="C991" s="24" t="str">
        <f t="shared" si="46"/>
        <v>Q4</v>
      </c>
      <c r="D991" s="23" t="str">
        <f t="shared" si="47"/>
        <v>10-2013</v>
      </c>
      <c r="E991" s="25">
        <v>41572</v>
      </c>
      <c r="F991" s="31">
        <f>INDEX(GoldPrice!$B$2:$F$4016,MATCH(E991,GoldPrice!$B$2:$B$4016,0),5)</f>
        <v>-50164.052164055407</v>
      </c>
      <c r="G991" s="36">
        <f>INDEX(Daily!$B$2:$H$4016,MATCH(E991,Daily!$B$2:$B$4016,0),3)</f>
        <v>0.75</v>
      </c>
      <c r="H991" s="36">
        <f>INDEX(Daily!$B$2:$H$4016,MATCH(E991,Daily!$B$2:$B$4016,0),5)</f>
        <v>5</v>
      </c>
      <c r="I991" s="36">
        <f>INDEX(Daily!$B$2:$H$4016,MATCH(E991,Daily!$B$2:$B$4016,0),7)</f>
        <v>-0.42000000000001592</v>
      </c>
      <c r="J991" s="39">
        <f>INDEX(Monthly!$B$2:$K$187,MATCH(D991,Monthly!$B$2:$B$187,0),3)</f>
        <v>7.6000000000000512E-3</v>
      </c>
      <c r="K991" s="39">
        <f>INDEX(Monthly!$B$2:$K$187,MATCH(D991,Monthly!$B$2:$B$187,0),5)</f>
        <v>14.770000000000039</v>
      </c>
      <c r="L991" s="39">
        <f>INDEX(Monthly!$B$2:$K$187,MATCH(D991,Monthly!$B$2:$B$187,0),7)</f>
        <v>0</v>
      </c>
      <c r="M991" s="39">
        <f>INDEX(Monthly!$B$2:$K$187,MATCH(D991,Monthly!$B$2:$B$187,0),9)</f>
        <v>1.2591800737239122E-2</v>
      </c>
      <c r="N991" s="42">
        <f>INDEX(Quaterly!$B$2:$E$63,MATCH(B991,Quaterly!$B$2:$B$63,0),4)</f>
        <v>-5.2499999999999991</v>
      </c>
    </row>
    <row r="992" spans="1:14" x14ac:dyDescent="0.3">
      <c r="A992" s="23">
        <v>991</v>
      </c>
      <c r="B992" s="23" t="str">
        <f t="shared" si="45"/>
        <v>Q4-2013</v>
      </c>
      <c r="C992" s="24" t="str">
        <f t="shared" si="46"/>
        <v>Q4</v>
      </c>
      <c r="D992" s="23" t="str">
        <f t="shared" si="47"/>
        <v>10-2013</v>
      </c>
      <c r="E992" s="25">
        <v>41575</v>
      </c>
      <c r="F992" s="31">
        <f>INDEX(GoldPrice!$B$2:$F$4016,MATCH(E992,GoldPrice!$B$2:$B$4016,0),5)</f>
        <v>11485.163485165685</v>
      </c>
      <c r="G992" s="36">
        <f>INDEX(Daily!$B$2:$H$4016,MATCH(E992,Daily!$B$2:$B$4016,0),3)</f>
        <v>1.3399999999999892</v>
      </c>
      <c r="H992" s="36">
        <f>INDEX(Daily!$B$2:$H$4016,MATCH(E992,Daily!$B$2:$B$4016,0),5)</f>
        <v>-5</v>
      </c>
      <c r="I992" s="36">
        <f>INDEX(Daily!$B$2:$H$4016,MATCH(E992,Daily!$B$2:$B$4016,0),7)</f>
        <v>-4.2900000000000205</v>
      </c>
      <c r="J992" s="39">
        <f>INDEX(Monthly!$B$2:$K$187,MATCH(D992,Monthly!$B$2:$B$187,0),3)</f>
        <v>7.6000000000000512E-3</v>
      </c>
      <c r="K992" s="39">
        <f>INDEX(Monthly!$B$2:$K$187,MATCH(D992,Monthly!$B$2:$B$187,0),5)</f>
        <v>14.770000000000039</v>
      </c>
      <c r="L992" s="39">
        <f>INDEX(Monthly!$B$2:$K$187,MATCH(D992,Monthly!$B$2:$B$187,0),7)</f>
        <v>0</v>
      </c>
      <c r="M992" s="39">
        <f>INDEX(Monthly!$B$2:$K$187,MATCH(D992,Monthly!$B$2:$B$187,0),9)</f>
        <v>1.2591800737239122E-2</v>
      </c>
      <c r="N992" s="42">
        <f>INDEX(Quaterly!$B$2:$E$63,MATCH(B992,Quaterly!$B$2:$B$63,0),4)</f>
        <v>-5.2499999999999991</v>
      </c>
    </row>
    <row r="993" spans="1:14" x14ac:dyDescent="0.3">
      <c r="A993" s="23">
        <v>992</v>
      </c>
      <c r="B993" s="23" t="str">
        <f t="shared" si="45"/>
        <v>Q4-2013</v>
      </c>
      <c r="C993" s="24" t="str">
        <f t="shared" si="46"/>
        <v>Q4</v>
      </c>
      <c r="D993" s="23" t="str">
        <f t="shared" si="47"/>
        <v>10-2013</v>
      </c>
      <c r="E993" s="25">
        <v>41576</v>
      </c>
      <c r="F993" s="31">
        <f>INDEX(GoldPrice!$B$2:$F$4016,MATCH(E993,GoldPrice!$B$2:$B$4016,0),5)</f>
        <v>53257.607257608324</v>
      </c>
      <c r="G993" s="36">
        <f>INDEX(Daily!$B$2:$H$4016,MATCH(E993,Daily!$B$2:$B$4016,0),3)</f>
        <v>-0.44999999999998863</v>
      </c>
      <c r="H993" s="36">
        <f>INDEX(Daily!$B$2:$H$4016,MATCH(E993,Daily!$B$2:$B$4016,0),5)</f>
        <v>5</v>
      </c>
      <c r="I993" s="36">
        <f>INDEX(Daily!$B$2:$H$4016,MATCH(E993,Daily!$B$2:$B$4016,0),7)</f>
        <v>0.62000000000000455</v>
      </c>
      <c r="J993" s="39">
        <f>INDEX(Monthly!$B$2:$K$187,MATCH(D993,Monthly!$B$2:$B$187,0),3)</f>
        <v>7.6000000000000512E-3</v>
      </c>
      <c r="K993" s="39">
        <f>INDEX(Monthly!$B$2:$K$187,MATCH(D993,Monthly!$B$2:$B$187,0),5)</f>
        <v>14.770000000000039</v>
      </c>
      <c r="L993" s="39">
        <f>INDEX(Monthly!$B$2:$K$187,MATCH(D993,Monthly!$B$2:$B$187,0),7)</f>
        <v>0</v>
      </c>
      <c r="M993" s="39">
        <f>INDEX(Monthly!$B$2:$K$187,MATCH(D993,Monthly!$B$2:$B$187,0),9)</f>
        <v>1.2591800737239122E-2</v>
      </c>
      <c r="N993" s="42">
        <f>INDEX(Quaterly!$B$2:$E$63,MATCH(B993,Quaterly!$B$2:$B$63,0),4)</f>
        <v>-5.2499999999999991</v>
      </c>
    </row>
    <row r="994" spans="1:14" x14ac:dyDescent="0.3">
      <c r="A994" s="23">
        <v>993</v>
      </c>
      <c r="B994" s="23" t="str">
        <f t="shared" si="45"/>
        <v>Q4-2013</v>
      </c>
      <c r="C994" s="24" t="str">
        <f t="shared" si="46"/>
        <v>Q4</v>
      </c>
      <c r="D994" s="23" t="str">
        <f t="shared" si="47"/>
        <v>10-2013</v>
      </c>
      <c r="E994" s="25">
        <v>41577</v>
      </c>
      <c r="F994" s="31">
        <f>INDEX(GoldPrice!$B$2:$F$4016,MATCH(E994,GoldPrice!$B$2:$B$4016,0),5)</f>
        <v>-50558.684558685869</v>
      </c>
      <c r="G994" s="36">
        <f>INDEX(Daily!$B$2:$H$4016,MATCH(E994,Daily!$B$2:$B$4016,0),3)</f>
        <v>-1.480000000000004</v>
      </c>
      <c r="H994" s="36">
        <f>INDEX(Daily!$B$2:$H$4016,MATCH(E994,Daily!$B$2:$B$4016,0),5)</f>
        <v>0</v>
      </c>
      <c r="I994" s="36">
        <f>INDEX(Daily!$B$2:$H$4016,MATCH(E994,Daily!$B$2:$B$4016,0),7)</f>
        <v>1.9900000000000091</v>
      </c>
      <c r="J994" s="39">
        <f>INDEX(Monthly!$B$2:$K$187,MATCH(D994,Monthly!$B$2:$B$187,0),3)</f>
        <v>7.6000000000000512E-3</v>
      </c>
      <c r="K994" s="39">
        <f>INDEX(Monthly!$B$2:$K$187,MATCH(D994,Monthly!$B$2:$B$187,0),5)</f>
        <v>14.770000000000039</v>
      </c>
      <c r="L994" s="39">
        <f>INDEX(Monthly!$B$2:$K$187,MATCH(D994,Monthly!$B$2:$B$187,0),7)</f>
        <v>0</v>
      </c>
      <c r="M994" s="39">
        <f>INDEX(Monthly!$B$2:$K$187,MATCH(D994,Monthly!$B$2:$B$187,0),9)</f>
        <v>1.2591800737239122E-2</v>
      </c>
      <c r="N994" s="42">
        <f>INDEX(Quaterly!$B$2:$E$63,MATCH(B994,Quaterly!$B$2:$B$63,0),4)</f>
        <v>-5.2499999999999991</v>
      </c>
    </row>
    <row r="995" spans="1:14" x14ac:dyDescent="0.3">
      <c r="A995" s="23">
        <v>994</v>
      </c>
      <c r="B995" s="23" t="str">
        <f t="shared" si="45"/>
        <v>Q4-2013</v>
      </c>
      <c r="C995" s="24" t="str">
        <f t="shared" si="46"/>
        <v>Q4</v>
      </c>
      <c r="D995" s="23" t="str">
        <f t="shared" si="47"/>
        <v>10-2013</v>
      </c>
      <c r="E995" s="25">
        <v>41578</v>
      </c>
      <c r="F995" s="31">
        <f>INDEX(GoldPrice!$B$2:$F$4016,MATCH(E995,GoldPrice!$B$2:$B$4016,0),5)</f>
        <v>1554786.9967870004</v>
      </c>
      <c r="G995" s="36">
        <f>INDEX(Daily!$B$2:$H$4016,MATCH(E995,Daily!$B$2:$B$4016,0),3)</f>
        <v>-0.51999999999999602</v>
      </c>
      <c r="H995" s="36">
        <f>INDEX(Daily!$B$2:$H$4016,MATCH(E995,Daily!$B$2:$B$4016,0),5)</f>
        <v>0</v>
      </c>
      <c r="I995" s="36">
        <f>INDEX(Daily!$B$2:$H$4016,MATCH(E995,Daily!$B$2:$B$4016,0),7)</f>
        <v>-1.6599999999999682</v>
      </c>
      <c r="J995" s="39">
        <f>INDEX(Monthly!$B$2:$K$187,MATCH(D995,Monthly!$B$2:$B$187,0),3)</f>
        <v>7.6000000000000512E-3</v>
      </c>
      <c r="K995" s="39">
        <f>INDEX(Monthly!$B$2:$K$187,MATCH(D995,Monthly!$B$2:$B$187,0),5)</f>
        <v>14.770000000000039</v>
      </c>
      <c r="L995" s="39">
        <f>INDEX(Monthly!$B$2:$K$187,MATCH(D995,Monthly!$B$2:$B$187,0),7)</f>
        <v>0</v>
      </c>
      <c r="M995" s="39">
        <f>INDEX(Monthly!$B$2:$K$187,MATCH(D995,Monthly!$B$2:$B$187,0),9)</f>
        <v>1.2591800737239122E-2</v>
      </c>
      <c r="N995" s="42">
        <f>INDEX(Quaterly!$B$2:$E$63,MATCH(B995,Quaterly!$B$2:$B$63,0),4)</f>
        <v>-5.2499999999999991</v>
      </c>
    </row>
    <row r="996" spans="1:14" x14ac:dyDescent="0.3">
      <c r="A996" s="23">
        <v>995</v>
      </c>
      <c r="B996" s="23" t="str">
        <f t="shared" si="45"/>
        <v>Q4-2013</v>
      </c>
      <c r="C996" s="24" t="str">
        <f t="shared" si="46"/>
        <v>Q4</v>
      </c>
      <c r="D996" s="23" t="str">
        <f t="shared" si="47"/>
        <v>11-2013</v>
      </c>
      <c r="E996" s="25">
        <v>41579</v>
      </c>
      <c r="F996" s="31">
        <f>INDEX(GoldPrice!$B$2:$F$4016,MATCH(E996,GoldPrice!$B$2:$B$4016,0),5)</f>
        <v>-1322666.7926667929</v>
      </c>
      <c r="G996" s="36">
        <f>INDEX(Daily!$B$2:$H$4016,MATCH(E996,Daily!$B$2:$B$4016,0),3)</f>
        <v>-1.730000000000004</v>
      </c>
      <c r="H996" s="36">
        <f>INDEX(Daily!$B$2:$H$4016,MATCH(E996,Daily!$B$2:$B$4016,0),5)</f>
        <v>0</v>
      </c>
      <c r="I996" s="36">
        <f>INDEX(Daily!$B$2:$H$4016,MATCH(E996,Daily!$B$2:$B$4016,0),7)</f>
        <v>-0.33000000000004093</v>
      </c>
      <c r="J996" s="39">
        <f>INDEX(Monthly!$B$2:$K$187,MATCH(D996,Monthly!$B$2:$B$187,0),3)</f>
        <v>5.1999999999999824E-3</v>
      </c>
      <c r="K996" s="39">
        <f>INDEX(Monthly!$B$2:$K$187,MATCH(D996,Monthly!$B$2:$B$187,0),5)</f>
        <v>-52.900000000000034</v>
      </c>
      <c r="L996" s="39">
        <f>INDEX(Monthly!$B$2:$K$187,MATCH(D996,Monthly!$B$2:$B$187,0),7)</f>
        <v>-3.7999999999999978E-3</v>
      </c>
      <c r="M996" s="39">
        <f>INDEX(Monthly!$B$2:$K$187,MATCH(D996,Monthly!$B$2:$B$187,0),9)</f>
        <v>1.9254777168702795E-2</v>
      </c>
      <c r="N996" s="42">
        <f>INDEX(Quaterly!$B$2:$E$63,MATCH(B996,Quaterly!$B$2:$B$63,0),4)</f>
        <v>-5.2499999999999991</v>
      </c>
    </row>
    <row r="997" spans="1:14" x14ac:dyDescent="0.3">
      <c r="A997" s="23">
        <v>996</v>
      </c>
      <c r="B997" s="23" t="str">
        <f t="shared" si="45"/>
        <v>Q4-2013</v>
      </c>
      <c r="C997" s="24" t="str">
        <f t="shared" si="46"/>
        <v>Q4</v>
      </c>
      <c r="D997" s="23" t="str">
        <f t="shared" si="47"/>
        <v>11-2013</v>
      </c>
      <c r="E997" s="25">
        <v>41582</v>
      </c>
      <c r="F997" s="31">
        <f>INDEX(GoldPrice!$B$2:$F$4016,MATCH(E997,GoldPrice!$B$2:$B$4016,0),5)</f>
        <v>-163904.74390474334</v>
      </c>
      <c r="G997" s="36">
        <f>INDEX(Daily!$B$2:$H$4016,MATCH(E997,Daily!$B$2:$B$4016,0),3)</f>
        <v>1.9999999999996021E-2</v>
      </c>
      <c r="H997" s="36">
        <f>INDEX(Daily!$B$2:$H$4016,MATCH(E997,Daily!$B$2:$B$4016,0),5)</f>
        <v>0</v>
      </c>
      <c r="I997" s="36">
        <f>INDEX(Daily!$B$2:$H$4016,MATCH(E997,Daily!$B$2:$B$4016,0),7)</f>
        <v>-9.9999999999909051E-3</v>
      </c>
      <c r="J997" s="39">
        <f>INDEX(Monthly!$B$2:$K$187,MATCH(D997,Monthly!$B$2:$B$187,0),3)</f>
        <v>5.1999999999999824E-3</v>
      </c>
      <c r="K997" s="39">
        <f>INDEX(Monthly!$B$2:$K$187,MATCH(D997,Monthly!$B$2:$B$187,0),5)</f>
        <v>-52.900000000000034</v>
      </c>
      <c r="L997" s="39">
        <f>INDEX(Monthly!$B$2:$K$187,MATCH(D997,Monthly!$B$2:$B$187,0),7)</f>
        <v>-3.7999999999999978E-3</v>
      </c>
      <c r="M997" s="39">
        <f>INDEX(Monthly!$B$2:$K$187,MATCH(D997,Monthly!$B$2:$B$187,0),9)</f>
        <v>1.9254777168702795E-2</v>
      </c>
      <c r="N997" s="42">
        <f>INDEX(Quaterly!$B$2:$E$63,MATCH(B997,Quaterly!$B$2:$B$63,0),4)</f>
        <v>-5.2499999999999991</v>
      </c>
    </row>
    <row r="998" spans="1:14" x14ac:dyDescent="0.3">
      <c r="A998" s="23">
        <v>997</v>
      </c>
      <c r="B998" s="23" t="str">
        <f t="shared" si="45"/>
        <v>Q4-2013</v>
      </c>
      <c r="C998" s="24" t="str">
        <f t="shared" si="46"/>
        <v>Q4</v>
      </c>
      <c r="D998" s="23" t="str">
        <f t="shared" si="47"/>
        <v>11-2013</v>
      </c>
      <c r="E998" s="25">
        <v>41583</v>
      </c>
      <c r="F998" s="31">
        <f>INDEX(GoldPrice!$B$2:$F$4016,MATCH(E998,GoldPrice!$B$2:$B$4016,0),5)</f>
        <v>25069.363069359213</v>
      </c>
      <c r="G998" s="36">
        <f>INDEX(Daily!$B$2:$H$4016,MATCH(E998,Daily!$B$2:$B$4016,0),3)</f>
        <v>-1.1799999999999926</v>
      </c>
      <c r="H998" s="36">
        <f>INDEX(Daily!$B$2:$H$4016,MATCH(E998,Daily!$B$2:$B$4016,0),5)</f>
        <v>-10</v>
      </c>
      <c r="I998" s="36">
        <f>INDEX(Daily!$B$2:$H$4016,MATCH(E998,Daily!$B$2:$B$4016,0),7)</f>
        <v>2.7200000000000273</v>
      </c>
      <c r="J998" s="39">
        <f>INDEX(Monthly!$B$2:$K$187,MATCH(D998,Monthly!$B$2:$B$187,0),3)</f>
        <v>5.1999999999999824E-3</v>
      </c>
      <c r="K998" s="39">
        <f>INDEX(Monthly!$B$2:$K$187,MATCH(D998,Monthly!$B$2:$B$187,0),5)</f>
        <v>-52.900000000000034</v>
      </c>
      <c r="L998" s="39">
        <f>INDEX(Monthly!$B$2:$K$187,MATCH(D998,Monthly!$B$2:$B$187,0),7)</f>
        <v>-3.7999999999999978E-3</v>
      </c>
      <c r="M998" s="39">
        <f>INDEX(Monthly!$B$2:$K$187,MATCH(D998,Monthly!$B$2:$B$187,0),9)</f>
        <v>1.9254777168702795E-2</v>
      </c>
      <c r="N998" s="42">
        <f>INDEX(Quaterly!$B$2:$E$63,MATCH(B998,Quaterly!$B$2:$B$63,0),4)</f>
        <v>-5.2499999999999991</v>
      </c>
    </row>
    <row r="999" spans="1:14" x14ac:dyDescent="0.3">
      <c r="A999" s="23">
        <v>998</v>
      </c>
      <c r="B999" s="23" t="str">
        <f t="shared" si="45"/>
        <v>Q4-2013</v>
      </c>
      <c r="C999" s="24" t="str">
        <f t="shared" si="46"/>
        <v>Q4</v>
      </c>
      <c r="D999" s="23" t="str">
        <f t="shared" si="47"/>
        <v>11-2013</v>
      </c>
      <c r="E999" s="25">
        <v>41584</v>
      </c>
      <c r="F999" s="31">
        <f>INDEX(GoldPrice!$B$2:$F$4016,MATCH(E999,GoldPrice!$B$2:$B$4016,0),5)</f>
        <v>-144472.50047250092</v>
      </c>
      <c r="G999" s="36">
        <f>INDEX(Daily!$B$2:$H$4016,MATCH(E999,Daily!$B$2:$B$4016,0),3)</f>
        <v>1.3399999999999892</v>
      </c>
      <c r="H999" s="36">
        <f>INDEX(Daily!$B$2:$H$4016,MATCH(E999,Daily!$B$2:$B$4016,0),5)</f>
        <v>10</v>
      </c>
      <c r="I999" s="36">
        <f>INDEX(Daily!$B$2:$H$4016,MATCH(E999,Daily!$B$2:$B$4016,0),7)</f>
        <v>2.7299999999999613</v>
      </c>
      <c r="J999" s="39">
        <f>INDEX(Monthly!$B$2:$K$187,MATCH(D999,Monthly!$B$2:$B$187,0),3)</f>
        <v>5.1999999999999824E-3</v>
      </c>
      <c r="K999" s="39">
        <f>INDEX(Monthly!$B$2:$K$187,MATCH(D999,Monthly!$B$2:$B$187,0),5)</f>
        <v>-52.900000000000034</v>
      </c>
      <c r="L999" s="39">
        <f>INDEX(Monthly!$B$2:$K$187,MATCH(D999,Monthly!$B$2:$B$187,0),7)</f>
        <v>-3.7999999999999978E-3</v>
      </c>
      <c r="M999" s="39">
        <f>INDEX(Monthly!$B$2:$K$187,MATCH(D999,Monthly!$B$2:$B$187,0),9)</f>
        <v>1.9254777168702795E-2</v>
      </c>
      <c r="N999" s="42">
        <f>INDEX(Quaterly!$B$2:$E$63,MATCH(B999,Quaterly!$B$2:$B$63,0),4)</f>
        <v>-5.2499999999999991</v>
      </c>
    </row>
    <row r="1000" spans="1:14" x14ac:dyDescent="0.3">
      <c r="A1000" s="23">
        <v>999</v>
      </c>
      <c r="B1000" s="23" t="str">
        <f t="shared" si="45"/>
        <v>Q4-2013</v>
      </c>
      <c r="C1000" s="24" t="str">
        <f t="shared" si="46"/>
        <v>Q4</v>
      </c>
      <c r="D1000" s="23" t="str">
        <f t="shared" si="47"/>
        <v>11-2013</v>
      </c>
      <c r="E1000" s="25">
        <v>41585</v>
      </c>
      <c r="F1000" s="31">
        <f>INDEX(GoldPrice!$B$2:$F$4016,MATCH(E1000,GoldPrice!$B$2:$B$4016,0),5)</f>
        <v>208209.41220941022</v>
      </c>
      <c r="G1000" s="36">
        <f>INDEX(Daily!$B$2:$H$4016,MATCH(E1000,Daily!$B$2:$B$4016,0),3)</f>
        <v>-0.48999999999999488</v>
      </c>
      <c r="H1000" s="36">
        <f>INDEX(Daily!$B$2:$H$4016,MATCH(E1000,Daily!$B$2:$B$4016,0),5)</f>
        <v>0</v>
      </c>
      <c r="I1000" s="36">
        <f>INDEX(Daily!$B$2:$H$4016,MATCH(E1000,Daily!$B$2:$B$4016,0),7)</f>
        <v>-2.6599999999999682</v>
      </c>
      <c r="J1000" s="39">
        <f>INDEX(Monthly!$B$2:$K$187,MATCH(D1000,Monthly!$B$2:$B$187,0),3)</f>
        <v>5.1999999999999824E-3</v>
      </c>
      <c r="K1000" s="39">
        <f>INDEX(Monthly!$B$2:$K$187,MATCH(D1000,Monthly!$B$2:$B$187,0),5)</f>
        <v>-52.900000000000034</v>
      </c>
      <c r="L1000" s="39">
        <f>INDEX(Monthly!$B$2:$K$187,MATCH(D1000,Monthly!$B$2:$B$187,0),7)</f>
        <v>-3.7999999999999978E-3</v>
      </c>
      <c r="M1000" s="39">
        <f>INDEX(Monthly!$B$2:$K$187,MATCH(D1000,Monthly!$B$2:$B$187,0),9)</f>
        <v>1.9254777168702795E-2</v>
      </c>
      <c r="N1000" s="42">
        <f>INDEX(Quaterly!$B$2:$E$63,MATCH(B1000,Quaterly!$B$2:$B$63,0),4)</f>
        <v>-5.2499999999999991</v>
      </c>
    </row>
    <row r="1001" spans="1:14" x14ac:dyDescent="0.3">
      <c r="A1001" s="23">
        <v>1000</v>
      </c>
      <c r="B1001" s="23" t="str">
        <f t="shared" si="45"/>
        <v>Q4-2013</v>
      </c>
      <c r="C1001" s="24" t="str">
        <f t="shared" si="46"/>
        <v>Q4</v>
      </c>
      <c r="D1001" s="23" t="str">
        <f t="shared" si="47"/>
        <v>11-2013</v>
      </c>
      <c r="E1001" s="25">
        <v>41586</v>
      </c>
      <c r="F1001" s="31">
        <f>INDEX(GoldPrice!$B$2:$F$4016,MATCH(E1001,GoldPrice!$B$2:$B$4016,0),5)</f>
        <v>300882.2528822571</v>
      </c>
      <c r="G1001" s="36">
        <f>INDEX(Daily!$B$2:$H$4016,MATCH(E1001,Daily!$B$2:$B$4016,0),3)</f>
        <v>0.31000000000000227</v>
      </c>
      <c r="H1001" s="36">
        <f>INDEX(Daily!$B$2:$H$4016,MATCH(E1001,Daily!$B$2:$B$4016,0),5)</f>
        <v>0</v>
      </c>
      <c r="I1001" s="36">
        <f>INDEX(Daily!$B$2:$H$4016,MATCH(E1001,Daily!$B$2:$B$4016,0),7)</f>
        <v>-1.25</v>
      </c>
      <c r="J1001" s="39">
        <f>INDEX(Monthly!$B$2:$K$187,MATCH(D1001,Monthly!$B$2:$B$187,0),3)</f>
        <v>5.1999999999999824E-3</v>
      </c>
      <c r="K1001" s="39">
        <f>INDEX(Monthly!$B$2:$K$187,MATCH(D1001,Monthly!$B$2:$B$187,0),5)</f>
        <v>-52.900000000000034</v>
      </c>
      <c r="L1001" s="39">
        <f>INDEX(Monthly!$B$2:$K$187,MATCH(D1001,Monthly!$B$2:$B$187,0),7)</f>
        <v>-3.7999999999999978E-3</v>
      </c>
      <c r="M1001" s="39">
        <f>INDEX(Monthly!$B$2:$K$187,MATCH(D1001,Monthly!$B$2:$B$187,0),9)</f>
        <v>1.9254777168702795E-2</v>
      </c>
      <c r="N1001" s="42">
        <f>INDEX(Quaterly!$B$2:$E$63,MATCH(B1001,Quaterly!$B$2:$B$63,0),4)</f>
        <v>-5.2499999999999991</v>
      </c>
    </row>
    <row r="1002" spans="1:14" x14ac:dyDescent="0.3">
      <c r="A1002" s="23">
        <v>1001</v>
      </c>
      <c r="B1002" s="23" t="str">
        <f t="shared" si="45"/>
        <v>Q4-2013</v>
      </c>
      <c r="C1002" s="24" t="str">
        <f t="shared" si="46"/>
        <v>Q4</v>
      </c>
      <c r="D1002" s="23" t="str">
        <f t="shared" si="47"/>
        <v>11-2013</v>
      </c>
      <c r="E1002" s="25">
        <v>41589</v>
      </c>
      <c r="F1002" s="31">
        <f>INDEX(GoldPrice!$B$2:$F$4016,MATCH(E1002,GoldPrice!$B$2:$B$4016,0),5)</f>
        <v>-114222.26422226429</v>
      </c>
      <c r="G1002" s="36">
        <f>INDEX(Daily!$B$2:$H$4016,MATCH(E1002,Daily!$B$2:$B$4016,0),3)</f>
        <v>0.56999999999999318</v>
      </c>
      <c r="H1002" s="36">
        <f>INDEX(Daily!$B$2:$H$4016,MATCH(E1002,Daily!$B$2:$B$4016,0),5)</f>
        <v>0</v>
      </c>
      <c r="I1002" s="36">
        <f>INDEX(Daily!$B$2:$H$4016,MATCH(E1002,Daily!$B$2:$B$4016,0),7)</f>
        <v>2.4699999999999704</v>
      </c>
      <c r="J1002" s="39">
        <f>INDEX(Monthly!$B$2:$K$187,MATCH(D1002,Monthly!$B$2:$B$187,0),3)</f>
        <v>5.1999999999999824E-3</v>
      </c>
      <c r="K1002" s="39">
        <f>INDEX(Monthly!$B$2:$K$187,MATCH(D1002,Monthly!$B$2:$B$187,0),5)</f>
        <v>-52.900000000000034</v>
      </c>
      <c r="L1002" s="39">
        <f>INDEX(Monthly!$B$2:$K$187,MATCH(D1002,Monthly!$B$2:$B$187,0),7)</f>
        <v>-3.7999999999999978E-3</v>
      </c>
      <c r="M1002" s="39">
        <f>INDEX(Monthly!$B$2:$K$187,MATCH(D1002,Monthly!$B$2:$B$187,0),9)</f>
        <v>1.9254777168702795E-2</v>
      </c>
      <c r="N1002" s="42">
        <f>INDEX(Quaterly!$B$2:$E$63,MATCH(B1002,Quaterly!$B$2:$B$63,0),4)</f>
        <v>-5.2499999999999991</v>
      </c>
    </row>
    <row r="1003" spans="1:14" x14ac:dyDescent="0.3">
      <c r="A1003" s="23">
        <v>1002</v>
      </c>
      <c r="B1003" s="23" t="str">
        <f t="shared" si="45"/>
        <v>Q4-2013</v>
      </c>
      <c r="C1003" s="24" t="str">
        <f t="shared" si="46"/>
        <v>Q4</v>
      </c>
      <c r="D1003" s="23" t="str">
        <f t="shared" si="47"/>
        <v>11-2013</v>
      </c>
      <c r="E1003" s="25">
        <v>41590</v>
      </c>
      <c r="F1003" s="31">
        <f>INDEX(GoldPrice!$B$2:$F$4016,MATCH(E1003,GoldPrice!$B$2:$B$4016,0),5)</f>
        <v>127771.30977131054</v>
      </c>
      <c r="G1003" s="36">
        <f>INDEX(Daily!$B$2:$H$4016,MATCH(E1003,Daily!$B$2:$B$4016,0),3)</f>
        <v>-2.0099999999999909</v>
      </c>
      <c r="H1003" s="36">
        <f>INDEX(Daily!$B$2:$H$4016,MATCH(E1003,Daily!$B$2:$B$4016,0),5)</f>
        <v>0</v>
      </c>
      <c r="I1003" s="36">
        <f>INDEX(Daily!$B$2:$H$4016,MATCH(E1003,Daily!$B$2:$B$4016,0),7)</f>
        <v>-3.4300000000000068</v>
      </c>
      <c r="J1003" s="39">
        <f>INDEX(Monthly!$B$2:$K$187,MATCH(D1003,Monthly!$B$2:$B$187,0),3)</f>
        <v>5.1999999999999824E-3</v>
      </c>
      <c r="K1003" s="39">
        <f>INDEX(Monthly!$B$2:$K$187,MATCH(D1003,Monthly!$B$2:$B$187,0),5)</f>
        <v>-52.900000000000034</v>
      </c>
      <c r="L1003" s="39">
        <f>INDEX(Monthly!$B$2:$K$187,MATCH(D1003,Monthly!$B$2:$B$187,0),7)</f>
        <v>-3.7999999999999978E-3</v>
      </c>
      <c r="M1003" s="39">
        <f>INDEX(Monthly!$B$2:$K$187,MATCH(D1003,Monthly!$B$2:$B$187,0),9)</f>
        <v>1.9254777168702795E-2</v>
      </c>
      <c r="N1003" s="42">
        <f>INDEX(Quaterly!$B$2:$E$63,MATCH(B1003,Quaterly!$B$2:$B$63,0),4)</f>
        <v>-5.2499999999999991</v>
      </c>
    </row>
    <row r="1004" spans="1:14" x14ac:dyDescent="0.3">
      <c r="A1004" s="23">
        <v>1003</v>
      </c>
      <c r="B1004" s="23" t="str">
        <f t="shared" si="45"/>
        <v>Q4-2013</v>
      </c>
      <c r="C1004" s="24" t="str">
        <f t="shared" si="46"/>
        <v>Q4</v>
      </c>
      <c r="D1004" s="23" t="str">
        <f t="shared" si="47"/>
        <v>11-2013</v>
      </c>
      <c r="E1004" s="25">
        <v>41591</v>
      </c>
      <c r="F1004" s="31">
        <f>INDEX(GoldPrice!$B$2:$F$4016,MATCH(E1004,GoldPrice!$B$2:$B$4016,0),5)</f>
        <v>-55377.811377812177</v>
      </c>
      <c r="G1004" s="36">
        <f>INDEX(Daily!$B$2:$H$4016,MATCH(E1004,Daily!$B$2:$B$4016,0),3)</f>
        <v>0.78999999999999204</v>
      </c>
      <c r="H1004" s="36">
        <f>INDEX(Daily!$B$2:$H$4016,MATCH(E1004,Daily!$B$2:$B$4016,0),5)</f>
        <v>0</v>
      </c>
      <c r="I1004" s="36">
        <f>INDEX(Daily!$B$2:$H$4016,MATCH(E1004,Daily!$B$2:$B$4016,0),7)</f>
        <v>-1.5299999999999727</v>
      </c>
      <c r="J1004" s="39">
        <f>INDEX(Monthly!$B$2:$K$187,MATCH(D1004,Monthly!$B$2:$B$187,0),3)</f>
        <v>5.1999999999999824E-3</v>
      </c>
      <c r="K1004" s="39">
        <f>INDEX(Monthly!$B$2:$K$187,MATCH(D1004,Monthly!$B$2:$B$187,0),5)</f>
        <v>-52.900000000000034</v>
      </c>
      <c r="L1004" s="39">
        <f>INDEX(Monthly!$B$2:$K$187,MATCH(D1004,Monthly!$B$2:$B$187,0),7)</f>
        <v>-3.7999999999999978E-3</v>
      </c>
      <c r="M1004" s="39">
        <f>INDEX(Monthly!$B$2:$K$187,MATCH(D1004,Monthly!$B$2:$B$187,0),9)</f>
        <v>1.9254777168702795E-2</v>
      </c>
      <c r="N1004" s="42">
        <f>INDEX(Quaterly!$B$2:$E$63,MATCH(B1004,Quaterly!$B$2:$B$63,0),4)</f>
        <v>-5.2499999999999991</v>
      </c>
    </row>
    <row r="1005" spans="1:14" x14ac:dyDescent="0.3">
      <c r="A1005" s="23">
        <v>1004</v>
      </c>
      <c r="B1005" s="23" t="str">
        <f t="shared" si="45"/>
        <v>Q4-2013</v>
      </c>
      <c r="C1005" s="24" t="str">
        <f t="shared" si="46"/>
        <v>Q4</v>
      </c>
      <c r="D1005" s="23" t="str">
        <f t="shared" si="47"/>
        <v>11-2013</v>
      </c>
      <c r="E1005" s="25">
        <v>41592</v>
      </c>
      <c r="F1005" s="31">
        <f>INDEX(GoldPrice!$B$2:$F$4016,MATCH(E1005,GoldPrice!$B$2:$B$4016,0),5)</f>
        <v>-174986.95898696035</v>
      </c>
      <c r="G1005" s="36">
        <f>INDEX(Daily!$B$2:$H$4016,MATCH(E1005,Daily!$B$2:$B$4016,0),3)</f>
        <v>-0.14999999999999147</v>
      </c>
      <c r="H1005" s="36">
        <f>INDEX(Daily!$B$2:$H$4016,MATCH(E1005,Daily!$B$2:$B$4016,0),5)</f>
        <v>10</v>
      </c>
      <c r="I1005" s="36">
        <f>INDEX(Daily!$B$2:$H$4016,MATCH(E1005,Daily!$B$2:$B$4016,0),7)</f>
        <v>1.7300000000000182</v>
      </c>
      <c r="J1005" s="39">
        <f>INDEX(Monthly!$B$2:$K$187,MATCH(D1005,Monthly!$B$2:$B$187,0),3)</f>
        <v>5.1999999999999824E-3</v>
      </c>
      <c r="K1005" s="39">
        <f>INDEX(Monthly!$B$2:$K$187,MATCH(D1005,Monthly!$B$2:$B$187,0),5)</f>
        <v>-52.900000000000034</v>
      </c>
      <c r="L1005" s="39">
        <f>INDEX(Monthly!$B$2:$K$187,MATCH(D1005,Monthly!$B$2:$B$187,0),7)</f>
        <v>-3.7999999999999978E-3</v>
      </c>
      <c r="M1005" s="39">
        <f>INDEX(Monthly!$B$2:$K$187,MATCH(D1005,Monthly!$B$2:$B$187,0),9)</f>
        <v>1.9254777168702795E-2</v>
      </c>
      <c r="N1005" s="42">
        <f>INDEX(Quaterly!$B$2:$E$63,MATCH(B1005,Quaterly!$B$2:$B$63,0),4)</f>
        <v>-5.2499999999999991</v>
      </c>
    </row>
    <row r="1006" spans="1:14" x14ac:dyDescent="0.3">
      <c r="A1006" s="23">
        <v>1005</v>
      </c>
      <c r="B1006" s="23" t="str">
        <f t="shared" si="45"/>
        <v>Q4-2013</v>
      </c>
      <c r="C1006" s="24" t="str">
        <f t="shared" si="46"/>
        <v>Q4</v>
      </c>
      <c r="D1006" s="23" t="str">
        <f t="shared" si="47"/>
        <v>11-2013</v>
      </c>
      <c r="E1006" s="25">
        <v>41593</v>
      </c>
      <c r="F1006" s="31">
        <f>INDEX(GoldPrice!$B$2:$F$4016,MATCH(E1006,GoldPrice!$B$2:$B$4016,0),5)</f>
        <v>-27806.463806461543</v>
      </c>
      <c r="G1006" s="36">
        <f>INDEX(Daily!$B$2:$H$4016,MATCH(E1006,Daily!$B$2:$B$4016,0),3)</f>
        <v>3.9999999999992042E-2</v>
      </c>
      <c r="H1006" s="36">
        <f>INDEX(Daily!$B$2:$H$4016,MATCH(E1006,Daily!$B$2:$B$4016,0),5)</f>
        <v>-10</v>
      </c>
      <c r="I1006" s="36">
        <f>INDEX(Daily!$B$2:$H$4016,MATCH(E1006,Daily!$B$2:$B$4016,0),7)</f>
        <v>3.4899999999999523</v>
      </c>
      <c r="J1006" s="39">
        <f>INDEX(Monthly!$B$2:$K$187,MATCH(D1006,Monthly!$B$2:$B$187,0),3)</f>
        <v>5.1999999999999824E-3</v>
      </c>
      <c r="K1006" s="39">
        <f>INDEX(Monthly!$B$2:$K$187,MATCH(D1006,Monthly!$B$2:$B$187,0),5)</f>
        <v>-52.900000000000034</v>
      </c>
      <c r="L1006" s="39">
        <f>INDEX(Monthly!$B$2:$K$187,MATCH(D1006,Monthly!$B$2:$B$187,0),7)</f>
        <v>-3.7999999999999978E-3</v>
      </c>
      <c r="M1006" s="39">
        <f>INDEX(Monthly!$B$2:$K$187,MATCH(D1006,Monthly!$B$2:$B$187,0),9)</f>
        <v>1.9254777168702795E-2</v>
      </c>
      <c r="N1006" s="42">
        <f>INDEX(Quaterly!$B$2:$E$63,MATCH(B1006,Quaterly!$B$2:$B$63,0),4)</f>
        <v>-5.2499999999999991</v>
      </c>
    </row>
    <row r="1007" spans="1:14" x14ac:dyDescent="0.3">
      <c r="A1007" s="23">
        <v>1006</v>
      </c>
      <c r="B1007" s="23" t="str">
        <f t="shared" si="45"/>
        <v>Q4-2013</v>
      </c>
      <c r="C1007" s="24" t="str">
        <f t="shared" si="46"/>
        <v>Q4</v>
      </c>
      <c r="D1007" s="23" t="str">
        <f t="shared" si="47"/>
        <v>11-2013</v>
      </c>
      <c r="E1007" s="25">
        <v>41596</v>
      </c>
      <c r="F1007" s="31">
        <f>INDEX(GoldPrice!$B$2:$F$4016,MATCH(E1007,GoldPrice!$B$2:$B$4016,0),5)</f>
        <v>1245832.167832166</v>
      </c>
      <c r="G1007" s="36">
        <f>INDEX(Daily!$B$2:$H$4016,MATCH(E1007,Daily!$B$2:$B$4016,0),3)</f>
        <v>-0.76999999999999602</v>
      </c>
      <c r="H1007" s="36">
        <f>INDEX(Daily!$B$2:$H$4016,MATCH(E1007,Daily!$B$2:$B$4016,0),5)</f>
        <v>5</v>
      </c>
      <c r="I1007" s="36">
        <f>INDEX(Daily!$B$2:$H$4016,MATCH(E1007,Daily!$B$2:$B$4016,0),7)</f>
        <v>5.1400000000000432</v>
      </c>
      <c r="J1007" s="39">
        <f>INDEX(Monthly!$B$2:$K$187,MATCH(D1007,Monthly!$B$2:$B$187,0),3)</f>
        <v>5.1999999999999824E-3</v>
      </c>
      <c r="K1007" s="39">
        <f>INDEX(Monthly!$B$2:$K$187,MATCH(D1007,Monthly!$B$2:$B$187,0),5)</f>
        <v>-52.900000000000034</v>
      </c>
      <c r="L1007" s="39">
        <f>INDEX(Monthly!$B$2:$K$187,MATCH(D1007,Monthly!$B$2:$B$187,0),7)</f>
        <v>-3.7999999999999978E-3</v>
      </c>
      <c r="M1007" s="39">
        <f>INDEX(Monthly!$B$2:$K$187,MATCH(D1007,Monthly!$B$2:$B$187,0),9)</f>
        <v>1.9254777168702795E-2</v>
      </c>
      <c r="N1007" s="42">
        <f>INDEX(Quaterly!$B$2:$E$63,MATCH(B1007,Quaterly!$B$2:$B$63,0),4)</f>
        <v>-5.2499999999999991</v>
      </c>
    </row>
    <row r="1008" spans="1:14" x14ac:dyDescent="0.3">
      <c r="A1008" s="23">
        <v>1007</v>
      </c>
      <c r="B1008" s="23" t="str">
        <f t="shared" si="45"/>
        <v>Q4-2013</v>
      </c>
      <c r="C1008" s="24" t="str">
        <f t="shared" si="46"/>
        <v>Q4</v>
      </c>
      <c r="D1008" s="23" t="str">
        <f t="shared" si="47"/>
        <v>11-2013</v>
      </c>
      <c r="E1008" s="25">
        <v>41597</v>
      </c>
      <c r="F1008" s="31">
        <f>INDEX(GoldPrice!$B$2:$F$4016,MATCH(E1008,GoldPrice!$B$2:$B$4016,0),5)</f>
        <v>-1089128.3311283328</v>
      </c>
      <c r="G1008" s="36">
        <f>INDEX(Daily!$B$2:$H$4016,MATCH(E1008,Daily!$B$2:$B$4016,0),3)</f>
        <v>0.31999999999999318</v>
      </c>
      <c r="H1008" s="36">
        <f>INDEX(Daily!$B$2:$H$4016,MATCH(E1008,Daily!$B$2:$B$4016,0),5)</f>
        <v>0</v>
      </c>
      <c r="I1008" s="36">
        <f>INDEX(Daily!$B$2:$H$4016,MATCH(E1008,Daily!$B$2:$B$4016,0),7)</f>
        <v>-1.7700000000000387</v>
      </c>
      <c r="J1008" s="39">
        <f>INDEX(Monthly!$B$2:$K$187,MATCH(D1008,Monthly!$B$2:$B$187,0),3)</f>
        <v>5.1999999999999824E-3</v>
      </c>
      <c r="K1008" s="39">
        <f>INDEX(Monthly!$B$2:$K$187,MATCH(D1008,Monthly!$B$2:$B$187,0),5)</f>
        <v>-52.900000000000034</v>
      </c>
      <c r="L1008" s="39">
        <f>INDEX(Monthly!$B$2:$K$187,MATCH(D1008,Monthly!$B$2:$B$187,0),7)</f>
        <v>-3.7999999999999978E-3</v>
      </c>
      <c r="M1008" s="39">
        <f>INDEX(Monthly!$B$2:$K$187,MATCH(D1008,Monthly!$B$2:$B$187,0),9)</f>
        <v>1.9254777168702795E-2</v>
      </c>
      <c r="N1008" s="42">
        <f>INDEX(Quaterly!$B$2:$E$63,MATCH(B1008,Quaterly!$B$2:$B$63,0),4)</f>
        <v>-5.2499999999999991</v>
      </c>
    </row>
    <row r="1009" spans="1:14" x14ac:dyDescent="0.3">
      <c r="A1009" s="23">
        <v>1008</v>
      </c>
      <c r="B1009" s="23" t="str">
        <f t="shared" si="45"/>
        <v>Q4-2013</v>
      </c>
      <c r="C1009" s="24" t="str">
        <f t="shared" si="46"/>
        <v>Q4</v>
      </c>
      <c r="D1009" s="23" t="str">
        <f t="shared" si="47"/>
        <v>11-2013</v>
      </c>
      <c r="E1009" s="25">
        <v>41598</v>
      </c>
      <c r="F1009" s="31">
        <f>INDEX(GoldPrice!$B$2:$F$4016,MATCH(E1009,GoldPrice!$B$2:$B$4016,0),5)</f>
        <v>221829.14382914081</v>
      </c>
      <c r="G1009" s="36">
        <f>INDEX(Daily!$B$2:$H$4016,MATCH(E1009,Daily!$B$2:$B$4016,0),3)</f>
        <v>-9.9999999999909051E-3</v>
      </c>
      <c r="H1009" s="36">
        <f>INDEX(Daily!$B$2:$H$4016,MATCH(E1009,Daily!$B$2:$B$4016,0),5)</f>
        <v>-5</v>
      </c>
      <c r="I1009" s="36">
        <f>INDEX(Daily!$B$2:$H$4016,MATCH(E1009,Daily!$B$2:$B$4016,0),7)</f>
        <v>0.81000000000000227</v>
      </c>
      <c r="J1009" s="39">
        <f>INDEX(Monthly!$B$2:$K$187,MATCH(D1009,Monthly!$B$2:$B$187,0),3)</f>
        <v>5.1999999999999824E-3</v>
      </c>
      <c r="K1009" s="39">
        <f>INDEX(Monthly!$B$2:$K$187,MATCH(D1009,Monthly!$B$2:$B$187,0),5)</f>
        <v>-52.900000000000034</v>
      </c>
      <c r="L1009" s="39">
        <f>INDEX(Monthly!$B$2:$K$187,MATCH(D1009,Monthly!$B$2:$B$187,0),7)</f>
        <v>-3.7999999999999978E-3</v>
      </c>
      <c r="M1009" s="39">
        <f>INDEX(Monthly!$B$2:$K$187,MATCH(D1009,Monthly!$B$2:$B$187,0),9)</f>
        <v>1.9254777168702795E-2</v>
      </c>
      <c r="N1009" s="42">
        <f>INDEX(Quaterly!$B$2:$E$63,MATCH(B1009,Quaterly!$B$2:$B$63,0),4)</f>
        <v>-5.2499999999999991</v>
      </c>
    </row>
    <row r="1010" spans="1:14" x14ac:dyDescent="0.3">
      <c r="A1010" s="23">
        <v>1009</v>
      </c>
      <c r="B1010" s="23" t="str">
        <f t="shared" si="45"/>
        <v>Q4-2013</v>
      </c>
      <c r="C1010" s="24" t="str">
        <f t="shared" si="46"/>
        <v>Q4</v>
      </c>
      <c r="D1010" s="23" t="str">
        <f t="shared" si="47"/>
        <v>11-2013</v>
      </c>
      <c r="E1010" s="25">
        <v>41599</v>
      </c>
      <c r="F1010" s="31">
        <f>INDEX(GoldPrice!$B$2:$F$4016,MATCH(E1010,GoldPrice!$B$2:$B$4016,0),5)</f>
        <v>-130514.45851445571</v>
      </c>
      <c r="G1010" s="36">
        <f>INDEX(Daily!$B$2:$H$4016,MATCH(E1010,Daily!$B$2:$B$4016,0),3)</f>
        <v>2.0099999999999909</v>
      </c>
      <c r="H1010" s="36">
        <f>INDEX(Daily!$B$2:$H$4016,MATCH(E1010,Daily!$B$2:$B$4016,0),5)</f>
        <v>0</v>
      </c>
      <c r="I1010" s="36">
        <f>INDEX(Daily!$B$2:$H$4016,MATCH(E1010,Daily!$B$2:$B$4016,0),7)</f>
        <v>-1.9799999999999613</v>
      </c>
      <c r="J1010" s="39">
        <f>INDEX(Monthly!$B$2:$K$187,MATCH(D1010,Monthly!$B$2:$B$187,0),3)</f>
        <v>5.1999999999999824E-3</v>
      </c>
      <c r="K1010" s="39">
        <f>INDEX(Monthly!$B$2:$K$187,MATCH(D1010,Monthly!$B$2:$B$187,0),5)</f>
        <v>-52.900000000000034</v>
      </c>
      <c r="L1010" s="39">
        <f>INDEX(Monthly!$B$2:$K$187,MATCH(D1010,Monthly!$B$2:$B$187,0),7)</f>
        <v>-3.7999999999999978E-3</v>
      </c>
      <c r="M1010" s="39">
        <f>INDEX(Monthly!$B$2:$K$187,MATCH(D1010,Monthly!$B$2:$B$187,0),9)</f>
        <v>1.9254777168702795E-2</v>
      </c>
      <c r="N1010" s="42">
        <f>INDEX(Quaterly!$B$2:$E$63,MATCH(B1010,Quaterly!$B$2:$B$63,0),4)</f>
        <v>-5.2499999999999991</v>
      </c>
    </row>
    <row r="1011" spans="1:14" x14ac:dyDescent="0.3">
      <c r="A1011" s="23">
        <v>1010</v>
      </c>
      <c r="B1011" s="23" t="str">
        <f t="shared" si="45"/>
        <v>Q4-2013</v>
      </c>
      <c r="C1011" s="24" t="str">
        <f t="shared" si="46"/>
        <v>Q4</v>
      </c>
      <c r="D1011" s="23" t="str">
        <f t="shared" si="47"/>
        <v>11-2013</v>
      </c>
      <c r="E1011" s="25">
        <v>41600</v>
      </c>
      <c r="F1011" s="31">
        <f>INDEX(GoldPrice!$B$2:$F$4016,MATCH(E1011,GoldPrice!$B$2:$B$4016,0),5)</f>
        <v>-77968.247968245298</v>
      </c>
      <c r="G1011" s="36">
        <f>INDEX(Daily!$B$2:$H$4016,MATCH(E1011,Daily!$B$2:$B$4016,0),3)</f>
        <v>-0.81999999999999318</v>
      </c>
      <c r="H1011" s="36">
        <f>INDEX(Daily!$B$2:$H$4016,MATCH(E1011,Daily!$B$2:$B$4016,0),5)</f>
        <v>0</v>
      </c>
      <c r="I1011" s="36">
        <f>INDEX(Daily!$B$2:$H$4016,MATCH(E1011,Daily!$B$2:$B$4016,0),7)</f>
        <v>2.0999999999999659</v>
      </c>
      <c r="J1011" s="39">
        <f>INDEX(Monthly!$B$2:$K$187,MATCH(D1011,Monthly!$B$2:$B$187,0),3)</f>
        <v>5.1999999999999824E-3</v>
      </c>
      <c r="K1011" s="39">
        <f>INDEX(Monthly!$B$2:$K$187,MATCH(D1011,Monthly!$B$2:$B$187,0),5)</f>
        <v>-52.900000000000034</v>
      </c>
      <c r="L1011" s="39">
        <f>INDEX(Monthly!$B$2:$K$187,MATCH(D1011,Monthly!$B$2:$B$187,0),7)</f>
        <v>-3.7999999999999978E-3</v>
      </c>
      <c r="M1011" s="39">
        <f>INDEX(Monthly!$B$2:$K$187,MATCH(D1011,Monthly!$B$2:$B$187,0),9)</f>
        <v>1.9254777168702795E-2</v>
      </c>
      <c r="N1011" s="42">
        <f>INDEX(Quaterly!$B$2:$E$63,MATCH(B1011,Quaterly!$B$2:$B$63,0),4)</f>
        <v>-5.2499999999999991</v>
      </c>
    </row>
    <row r="1012" spans="1:14" x14ac:dyDescent="0.3">
      <c r="A1012" s="23">
        <v>1011</v>
      </c>
      <c r="B1012" s="23" t="str">
        <f t="shared" si="45"/>
        <v>Q4-2013</v>
      </c>
      <c r="C1012" s="24" t="str">
        <f t="shared" si="46"/>
        <v>Q4</v>
      </c>
      <c r="D1012" s="23" t="str">
        <f t="shared" si="47"/>
        <v>11-2013</v>
      </c>
      <c r="E1012" s="25">
        <v>41603</v>
      </c>
      <c r="F1012" s="31">
        <f>INDEX(GoldPrice!$B$2:$F$4016,MATCH(E1012,GoldPrice!$B$2:$B$4016,0),5)</f>
        <v>-723784.16178416088</v>
      </c>
      <c r="G1012" s="36">
        <f>INDEX(Daily!$B$2:$H$4016,MATCH(E1012,Daily!$B$2:$B$4016,0),3)</f>
        <v>-0.67000000000000171</v>
      </c>
      <c r="H1012" s="36">
        <f>INDEX(Daily!$B$2:$H$4016,MATCH(E1012,Daily!$B$2:$B$4016,0),5)</f>
        <v>0</v>
      </c>
      <c r="I1012" s="36">
        <f>INDEX(Daily!$B$2:$H$4016,MATCH(E1012,Daily!$B$2:$B$4016,0),7)</f>
        <v>0.81999999999999318</v>
      </c>
      <c r="J1012" s="39">
        <f>INDEX(Monthly!$B$2:$K$187,MATCH(D1012,Monthly!$B$2:$B$187,0),3)</f>
        <v>5.1999999999999824E-3</v>
      </c>
      <c r="K1012" s="39">
        <f>INDEX(Monthly!$B$2:$K$187,MATCH(D1012,Monthly!$B$2:$B$187,0),5)</f>
        <v>-52.900000000000034</v>
      </c>
      <c r="L1012" s="39">
        <f>INDEX(Monthly!$B$2:$K$187,MATCH(D1012,Monthly!$B$2:$B$187,0),7)</f>
        <v>-3.7999999999999978E-3</v>
      </c>
      <c r="M1012" s="39">
        <f>INDEX(Monthly!$B$2:$K$187,MATCH(D1012,Monthly!$B$2:$B$187,0),9)</f>
        <v>1.9254777168702795E-2</v>
      </c>
      <c r="N1012" s="42">
        <f>INDEX(Quaterly!$B$2:$E$63,MATCH(B1012,Quaterly!$B$2:$B$63,0),4)</f>
        <v>-5.2499999999999991</v>
      </c>
    </row>
    <row r="1013" spans="1:14" x14ac:dyDescent="0.3">
      <c r="A1013" s="23">
        <v>1012</v>
      </c>
      <c r="B1013" s="23" t="str">
        <f t="shared" si="45"/>
        <v>Q4-2013</v>
      </c>
      <c r="C1013" s="24" t="str">
        <f t="shared" si="46"/>
        <v>Q4</v>
      </c>
      <c r="D1013" s="23" t="str">
        <f t="shared" si="47"/>
        <v>11-2013</v>
      </c>
      <c r="E1013" s="25">
        <v>41604</v>
      </c>
      <c r="F1013" s="31">
        <f>INDEX(GoldPrice!$B$2:$F$4016,MATCH(E1013,GoldPrice!$B$2:$B$4016,0),5)</f>
        <v>285219.05121904612</v>
      </c>
      <c r="G1013" s="36">
        <f>INDEX(Daily!$B$2:$H$4016,MATCH(E1013,Daily!$B$2:$B$4016,0),3)</f>
        <v>-0.45000000000000284</v>
      </c>
      <c r="H1013" s="36">
        <f>INDEX(Daily!$B$2:$H$4016,MATCH(E1013,Daily!$B$2:$B$4016,0),5)</f>
        <v>0</v>
      </c>
      <c r="I1013" s="36">
        <f>INDEX(Daily!$B$2:$H$4016,MATCH(E1013,Daily!$B$2:$B$4016,0),7)</f>
        <v>2.7000000000000455</v>
      </c>
      <c r="J1013" s="39">
        <f>INDEX(Monthly!$B$2:$K$187,MATCH(D1013,Monthly!$B$2:$B$187,0),3)</f>
        <v>5.1999999999999824E-3</v>
      </c>
      <c r="K1013" s="39">
        <f>INDEX(Monthly!$B$2:$K$187,MATCH(D1013,Monthly!$B$2:$B$187,0),5)</f>
        <v>-52.900000000000034</v>
      </c>
      <c r="L1013" s="39">
        <f>INDEX(Monthly!$B$2:$K$187,MATCH(D1013,Monthly!$B$2:$B$187,0),7)</f>
        <v>-3.7999999999999978E-3</v>
      </c>
      <c r="M1013" s="39">
        <f>INDEX(Monthly!$B$2:$K$187,MATCH(D1013,Monthly!$B$2:$B$187,0),9)</f>
        <v>1.9254777168702795E-2</v>
      </c>
      <c r="N1013" s="42">
        <f>INDEX(Quaterly!$B$2:$E$63,MATCH(B1013,Quaterly!$B$2:$B$63,0),4)</f>
        <v>-5.2499999999999991</v>
      </c>
    </row>
    <row r="1014" spans="1:14" x14ac:dyDescent="0.3">
      <c r="A1014" s="23">
        <v>1013</v>
      </c>
      <c r="B1014" s="23" t="str">
        <f t="shared" si="45"/>
        <v>Q4-2013</v>
      </c>
      <c r="C1014" s="24" t="str">
        <f t="shared" si="46"/>
        <v>Q4</v>
      </c>
      <c r="D1014" s="23" t="str">
        <f t="shared" si="47"/>
        <v>11-2013</v>
      </c>
      <c r="E1014" s="25">
        <v>41605</v>
      </c>
      <c r="F1014" s="31">
        <f>INDEX(GoldPrice!$B$2:$F$4016,MATCH(E1014,GoldPrice!$B$2:$B$4016,0),5)</f>
        <v>-18536.836136832833</v>
      </c>
      <c r="G1014" s="36">
        <f>INDEX(Daily!$B$2:$H$4016,MATCH(E1014,Daily!$B$2:$B$4016,0),3)</f>
        <v>-1.3599999999999994</v>
      </c>
      <c r="H1014" s="36">
        <f>INDEX(Daily!$B$2:$H$4016,MATCH(E1014,Daily!$B$2:$B$4016,0),5)</f>
        <v>17</v>
      </c>
      <c r="I1014" s="36">
        <f>INDEX(Daily!$B$2:$H$4016,MATCH(E1014,Daily!$B$2:$B$4016,0),7)</f>
        <v>-0.73000000000001819</v>
      </c>
      <c r="J1014" s="39">
        <f>INDEX(Monthly!$B$2:$K$187,MATCH(D1014,Monthly!$B$2:$B$187,0),3)</f>
        <v>5.1999999999999824E-3</v>
      </c>
      <c r="K1014" s="39">
        <f>INDEX(Monthly!$B$2:$K$187,MATCH(D1014,Monthly!$B$2:$B$187,0),5)</f>
        <v>-52.900000000000034</v>
      </c>
      <c r="L1014" s="39">
        <f>INDEX(Monthly!$B$2:$K$187,MATCH(D1014,Monthly!$B$2:$B$187,0),7)</f>
        <v>-3.7999999999999978E-3</v>
      </c>
      <c r="M1014" s="39">
        <f>INDEX(Monthly!$B$2:$K$187,MATCH(D1014,Monthly!$B$2:$B$187,0),9)</f>
        <v>1.9254777168702795E-2</v>
      </c>
      <c r="N1014" s="42">
        <f>INDEX(Quaterly!$B$2:$E$63,MATCH(B1014,Quaterly!$B$2:$B$63,0),4)</f>
        <v>-5.2499999999999991</v>
      </c>
    </row>
    <row r="1015" spans="1:14" x14ac:dyDescent="0.3">
      <c r="A1015" s="23">
        <v>1014</v>
      </c>
      <c r="B1015" s="23" t="str">
        <f t="shared" si="45"/>
        <v>Q4-2013</v>
      </c>
      <c r="C1015" s="24" t="str">
        <f t="shared" si="46"/>
        <v>Q4</v>
      </c>
      <c r="D1015" s="23" t="str">
        <f t="shared" si="47"/>
        <v>11-2013</v>
      </c>
      <c r="E1015" s="25">
        <v>41606</v>
      </c>
      <c r="F1015" s="31">
        <f>INDEX(GoldPrice!$B$2:$F$4016,MATCH(E1015,GoldPrice!$B$2:$B$4016,0),5)</f>
        <v>-336661.86786186695</v>
      </c>
      <c r="G1015" s="36">
        <f>INDEX(Daily!$B$2:$H$4016,MATCH(E1015,Daily!$B$2:$B$4016,0),3)</f>
        <v>1.6485714285714437</v>
      </c>
      <c r="H1015" s="36">
        <f>INDEX(Daily!$B$2:$H$4016,MATCH(E1015,Daily!$B$2:$B$4016,0),5)</f>
        <v>-7</v>
      </c>
      <c r="I1015" s="36">
        <f>INDEX(Daily!$B$2:$H$4016,MATCH(E1015,Daily!$B$2:$B$4016,0),7)</f>
        <v>-0.72000000000002728</v>
      </c>
      <c r="J1015" s="39">
        <f>INDEX(Monthly!$B$2:$K$187,MATCH(D1015,Monthly!$B$2:$B$187,0),3)</f>
        <v>5.1999999999999824E-3</v>
      </c>
      <c r="K1015" s="39">
        <f>INDEX(Monthly!$B$2:$K$187,MATCH(D1015,Monthly!$B$2:$B$187,0),5)</f>
        <v>-52.900000000000034</v>
      </c>
      <c r="L1015" s="39">
        <f>INDEX(Monthly!$B$2:$K$187,MATCH(D1015,Monthly!$B$2:$B$187,0),7)</f>
        <v>-3.7999999999999978E-3</v>
      </c>
      <c r="M1015" s="39">
        <f>INDEX(Monthly!$B$2:$K$187,MATCH(D1015,Monthly!$B$2:$B$187,0),9)</f>
        <v>1.9254777168702795E-2</v>
      </c>
      <c r="N1015" s="42">
        <f>INDEX(Quaterly!$B$2:$E$63,MATCH(B1015,Quaterly!$B$2:$B$63,0),4)</f>
        <v>-5.2499999999999991</v>
      </c>
    </row>
    <row r="1016" spans="1:14" x14ac:dyDescent="0.3">
      <c r="A1016" s="23">
        <v>1015</v>
      </c>
      <c r="B1016" s="23" t="str">
        <f t="shared" si="45"/>
        <v>Q4-2013</v>
      </c>
      <c r="C1016" s="24" t="str">
        <f t="shared" si="46"/>
        <v>Q4</v>
      </c>
      <c r="D1016" s="23" t="str">
        <f t="shared" si="47"/>
        <v>11-2013</v>
      </c>
      <c r="E1016" s="25">
        <v>41607</v>
      </c>
      <c r="F1016" s="31">
        <f>INDEX(GoldPrice!$B$2:$F$4016,MATCH(E1016,GoldPrice!$B$2:$B$4016,0),5)</f>
        <v>139128.39592839777</v>
      </c>
      <c r="G1016" s="36">
        <f>INDEX(Daily!$B$2:$H$4016,MATCH(E1016,Daily!$B$2:$B$4016,0),3)</f>
        <v>-1.1485714285714437</v>
      </c>
      <c r="H1016" s="36">
        <f>INDEX(Daily!$B$2:$H$4016,MATCH(E1016,Daily!$B$2:$B$4016,0),5)</f>
        <v>0</v>
      </c>
      <c r="I1016" s="36">
        <f>INDEX(Daily!$B$2:$H$4016,MATCH(E1016,Daily!$B$2:$B$4016,0),7)</f>
        <v>6.9999999999993179E-2</v>
      </c>
      <c r="J1016" s="39">
        <f>INDEX(Monthly!$B$2:$K$187,MATCH(D1016,Monthly!$B$2:$B$187,0),3)</f>
        <v>5.1999999999999824E-3</v>
      </c>
      <c r="K1016" s="39">
        <f>INDEX(Monthly!$B$2:$K$187,MATCH(D1016,Monthly!$B$2:$B$187,0),5)</f>
        <v>-52.900000000000034</v>
      </c>
      <c r="L1016" s="39">
        <f>INDEX(Monthly!$B$2:$K$187,MATCH(D1016,Monthly!$B$2:$B$187,0),7)</f>
        <v>-3.7999999999999978E-3</v>
      </c>
      <c r="M1016" s="39">
        <f>INDEX(Monthly!$B$2:$K$187,MATCH(D1016,Monthly!$B$2:$B$187,0),9)</f>
        <v>1.9254777168702795E-2</v>
      </c>
      <c r="N1016" s="42">
        <f>INDEX(Quaterly!$B$2:$E$63,MATCH(B1016,Quaterly!$B$2:$B$63,0),4)</f>
        <v>-5.2499999999999991</v>
      </c>
    </row>
    <row r="1017" spans="1:14" x14ac:dyDescent="0.3">
      <c r="A1017" s="23">
        <v>1016</v>
      </c>
      <c r="B1017" s="23" t="str">
        <f t="shared" si="45"/>
        <v>Q4-2013</v>
      </c>
      <c r="C1017" s="24" t="str">
        <f t="shared" si="46"/>
        <v>Q4</v>
      </c>
      <c r="D1017" s="23" t="str">
        <f t="shared" si="47"/>
        <v>12-2013</v>
      </c>
      <c r="E1017" s="25">
        <v>41610</v>
      </c>
      <c r="F1017" s="31">
        <f>INDEX(GoldPrice!$B$2:$F$4016,MATCH(E1017,GoldPrice!$B$2:$B$4016,0),5)</f>
        <v>460457.38045737892</v>
      </c>
      <c r="G1017" s="36">
        <f>INDEX(Daily!$B$2:$H$4016,MATCH(E1017,Daily!$B$2:$B$4016,0),3)</f>
        <v>1.0600000000000023</v>
      </c>
      <c r="H1017" s="36">
        <f>INDEX(Daily!$B$2:$H$4016,MATCH(E1017,Daily!$B$2:$B$4016,0),5)</f>
        <v>-10</v>
      </c>
      <c r="I1017" s="36">
        <f>INDEX(Daily!$B$2:$H$4016,MATCH(E1017,Daily!$B$2:$B$4016,0),7)</f>
        <v>0.75</v>
      </c>
      <c r="J1017" s="39">
        <f>INDEX(Monthly!$B$2:$K$187,MATCH(D1017,Monthly!$B$2:$B$187,0),3)</f>
        <v>7.9000000000000181E-3</v>
      </c>
      <c r="K1017" s="39">
        <f>INDEX(Monthly!$B$2:$K$187,MATCH(D1017,Monthly!$B$2:$B$187,0),5)</f>
        <v>10.110000000000014</v>
      </c>
      <c r="L1017" s="39">
        <f>INDEX(Monthly!$B$2:$K$187,MATCH(D1017,Monthly!$B$2:$B$187,0),7)</f>
        <v>-1.1999999999999927E-3</v>
      </c>
      <c r="M1017" s="39">
        <f>INDEX(Monthly!$B$2:$K$187,MATCH(D1017,Monthly!$B$2:$B$187,0),9)</f>
        <v>4.2472082609670843E-2</v>
      </c>
      <c r="N1017" s="42">
        <f>INDEX(Quaterly!$B$2:$E$63,MATCH(B1017,Quaterly!$B$2:$B$63,0),4)</f>
        <v>-5.2499999999999991</v>
      </c>
    </row>
    <row r="1018" spans="1:14" x14ac:dyDescent="0.3">
      <c r="A1018" s="23">
        <v>1017</v>
      </c>
      <c r="B1018" s="23" t="str">
        <f t="shared" si="45"/>
        <v>Q4-2013</v>
      </c>
      <c r="C1018" s="24" t="str">
        <f t="shared" si="46"/>
        <v>Q4</v>
      </c>
      <c r="D1018" s="23" t="str">
        <f t="shared" si="47"/>
        <v>12-2013</v>
      </c>
      <c r="E1018" s="25">
        <v>41611</v>
      </c>
      <c r="F1018" s="31">
        <f>INDEX(GoldPrice!$B$2:$F$4016,MATCH(E1018,GoldPrice!$B$2:$B$4016,0),5)</f>
        <v>-218910.22491022572</v>
      </c>
      <c r="G1018" s="36">
        <f>INDEX(Daily!$B$2:$H$4016,MATCH(E1018,Daily!$B$2:$B$4016,0),3)</f>
        <v>2.2199999999999989</v>
      </c>
      <c r="H1018" s="36">
        <f>INDEX(Daily!$B$2:$H$4016,MATCH(E1018,Daily!$B$2:$B$4016,0),5)</f>
        <v>20</v>
      </c>
      <c r="I1018" s="36">
        <f>INDEX(Daily!$B$2:$H$4016,MATCH(E1018,Daily!$B$2:$B$4016,0),7)</f>
        <v>3.0900000000000318</v>
      </c>
      <c r="J1018" s="39">
        <f>INDEX(Monthly!$B$2:$K$187,MATCH(D1018,Monthly!$B$2:$B$187,0),3)</f>
        <v>7.9000000000000181E-3</v>
      </c>
      <c r="K1018" s="39">
        <f>INDEX(Monthly!$B$2:$K$187,MATCH(D1018,Monthly!$B$2:$B$187,0),5)</f>
        <v>10.110000000000014</v>
      </c>
      <c r="L1018" s="39">
        <f>INDEX(Monthly!$B$2:$K$187,MATCH(D1018,Monthly!$B$2:$B$187,0),7)</f>
        <v>-1.1999999999999927E-3</v>
      </c>
      <c r="M1018" s="39">
        <f>INDEX(Monthly!$B$2:$K$187,MATCH(D1018,Monthly!$B$2:$B$187,0),9)</f>
        <v>4.2472082609670843E-2</v>
      </c>
      <c r="N1018" s="42">
        <f>INDEX(Quaterly!$B$2:$E$63,MATCH(B1018,Quaterly!$B$2:$B$63,0),4)</f>
        <v>-5.2499999999999991</v>
      </c>
    </row>
    <row r="1019" spans="1:14" x14ac:dyDescent="0.3">
      <c r="A1019" s="23">
        <v>1018</v>
      </c>
      <c r="B1019" s="23" t="str">
        <f t="shared" si="45"/>
        <v>Q4-2013</v>
      </c>
      <c r="C1019" s="24" t="str">
        <f t="shared" si="46"/>
        <v>Q4</v>
      </c>
      <c r="D1019" s="23" t="str">
        <f t="shared" si="47"/>
        <v>12-2013</v>
      </c>
      <c r="E1019" s="25">
        <v>41612</v>
      </c>
      <c r="F1019" s="31">
        <f>INDEX(GoldPrice!$B$2:$F$4016,MATCH(E1019,GoldPrice!$B$2:$B$4016,0),5)</f>
        <v>-442717.82271782309</v>
      </c>
      <c r="G1019" s="36">
        <f>INDEX(Daily!$B$2:$H$4016,MATCH(E1019,Daily!$B$2:$B$4016,0),3)</f>
        <v>1.1400000000000006</v>
      </c>
      <c r="H1019" s="36">
        <f>INDEX(Daily!$B$2:$H$4016,MATCH(E1019,Daily!$B$2:$B$4016,0),5)</f>
        <v>0</v>
      </c>
      <c r="I1019" s="36">
        <f>INDEX(Daily!$B$2:$H$4016,MATCH(E1019,Daily!$B$2:$B$4016,0),7)</f>
        <v>-0.74000000000000909</v>
      </c>
      <c r="J1019" s="39">
        <f>INDEX(Monthly!$B$2:$K$187,MATCH(D1019,Monthly!$B$2:$B$187,0),3)</f>
        <v>7.9000000000000181E-3</v>
      </c>
      <c r="K1019" s="39">
        <f>INDEX(Monthly!$B$2:$K$187,MATCH(D1019,Monthly!$B$2:$B$187,0),5)</f>
        <v>10.110000000000014</v>
      </c>
      <c r="L1019" s="39">
        <f>INDEX(Monthly!$B$2:$K$187,MATCH(D1019,Monthly!$B$2:$B$187,0),7)</f>
        <v>-1.1999999999999927E-3</v>
      </c>
      <c r="M1019" s="39">
        <f>INDEX(Monthly!$B$2:$K$187,MATCH(D1019,Monthly!$B$2:$B$187,0),9)</f>
        <v>4.2472082609670843E-2</v>
      </c>
      <c r="N1019" s="42">
        <f>INDEX(Quaterly!$B$2:$E$63,MATCH(B1019,Quaterly!$B$2:$B$63,0),4)</f>
        <v>-5.2499999999999991</v>
      </c>
    </row>
    <row r="1020" spans="1:14" x14ac:dyDescent="0.3">
      <c r="A1020" s="23">
        <v>1019</v>
      </c>
      <c r="B1020" s="23" t="str">
        <f t="shared" si="45"/>
        <v>Q4-2013</v>
      </c>
      <c r="C1020" s="24" t="str">
        <f t="shared" si="46"/>
        <v>Q4</v>
      </c>
      <c r="D1020" s="23" t="str">
        <f t="shared" si="47"/>
        <v>12-2013</v>
      </c>
      <c r="E1020" s="25">
        <v>41613</v>
      </c>
      <c r="F1020" s="31">
        <f>INDEX(GoldPrice!$B$2:$F$4016,MATCH(E1020,GoldPrice!$B$2:$B$4016,0),5)</f>
        <v>380628.23662823811</v>
      </c>
      <c r="G1020" s="36">
        <f>INDEX(Daily!$B$2:$H$4016,MATCH(E1020,Daily!$B$2:$B$4016,0),3)</f>
        <v>0.17000000000000171</v>
      </c>
      <c r="H1020" s="36">
        <f>INDEX(Daily!$B$2:$H$4016,MATCH(E1020,Daily!$B$2:$B$4016,0),5)</f>
        <v>20</v>
      </c>
      <c r="I1020" s="36">
        <f>INDEX(Daily!$B$2:$H$4016,MATCH(E1020,Daily!$B$2:$B$4016,0),7)</f>
        <v>-0.85000000000002274</v>
      </c>
      <c r="J1020" s="39">
        <f>INDEX(Monthly!$B$2:$K$187,MATCH(D1020,Monthly!$B$2:$B$187,0),3)</f>
        <v>7.9000000000000181E-3</v>
      </c>
      <c r="K1020" s="39">
        <f>INDEX(Monthly!$B$2:$K$187,MATCH(D1020,Monthly!$B$2:$B$187,0),5)</f>
        <v>10.110000000000014</v>
      </c>
      <c r="L1020" s="39">
        <f>INDEX(Monthly!$B$2:$K$187,MATCH(D1020,Monthly!$B$2:$B$187,0),7)</f>
        <v>-1.1999999999999927E-3</v>
      </c>
      <c r="M1020" s="39">
        <f>INDEX(Monthly!$B$2:$K$187,MATCH(D1020,Monthly!$B$2:$B$187,0),9)</f>
        <v>4.2472082609670843E-2</v>
      </c>
      <c r="N1020" s="42">
        <f>INDEX(Quaterly!$B$2:$E$63,MATCH(B1020,Quaterly!$B$2:$B$63,0),4)</f>
        <v>-5.2499999999999991</v>
      </c>
    </row>
    <row r="1021" spans="1:14" x14ac:dyDescent="0.3">
      <c r="A1021" s="23">
        <v>1020</v>
      </c>
      <c r="B1021" s="23" t="str">
        <f t="shared" si="45"/>
        <v>Q4-2013</v>
      </c>
      <c r="C1021" s="24" t="str">
        <f t="shared" si="46"/>
        <v>Q4</v>
      </c>
      <c r="D1021" s="23" t="str">
        <f t="shared" si="47"/>
        <v>12-2013</v>
      </c>
      <c r="E1021" s="25">
        <v>41614</v>
      </c>
      <c r="F1021" s="31">
        <f>INDEX(GoldPrice!$B$2:$F$4016,MATCH(E1021,GoldPrice!$B$2:$B$4016,0),5)</f>
        <v>26303.534303531051</v>
      </c>
      <c r="G1021" s="36">
        <f>INDEX(Daily!$B$2:$H$4016,MATCH(E1021,Daily!$B$2:$B$4016,0),3)</f>
        <v>0.34000000000000341</v>
      </c>
      <c r="H1021" s="36">
        <f>INDEX(Daily!$B$2:$H$4016,MATCH(E1021,Daily!$B$2:$B$4016,0),5)</f>
        <v>0</v>
      </c>
      <c r="I1021" s="36">
        <f>INDEX(Daily!$B$2:$H$4016,MATCH(E1021,Daily!$B$2:$B$4016,0),7)</f>
        <v>9.0000000000031832E-2</v>
      </c>
      <c r="J1021" s="39">
        <f>INDEX(Monthly!$B$2:$K$187,MATCH(D1021,Monthly!$B$2:$B$187,0),3)</f>
        <v>7.9000000000000181E-3</v>
      </c>
      <c r="K1021" s="39">
        <f>INDEX(Monthly!$B$2:$K$187,MATCH(D1021,Monthly!$B$2:$B$187,0),5)</f>
        <v>10.110000000000014</v>
      </c>
      <c r="L1021" s="39">
        <f>INDEX(Monthly!$B$2:$K$187,MATCH(D1021,Monthly!$B$2:$B$187,0),7)</f>
        <v>-1.1999999999999927E-3</v>
      </c>
      <c r="M1021" s="39">
        <f>INDEX(Monthly!$B$2:$K$187,MATCH(D1021,Monthly!$B$2:$B$187,0),9)</f>
        <v>4.2472082609670843E-2</v>
      </c>
      <c r="N1021" s="42">
        <f>INDEX(Quaterly!$B$2:$E$63,MATCH(B1021,Quaterly!$B$2:$B$63,0),4)</f>
        <v>-5.2499999999999991</v>
      </c>
    </row>
    <row r="1022" spans="1:14" x14ac:dyDescent="0.3">
      <c r="A1022" s="23">
        <v>1021</v>
      </c>
      <c r="B1022" s="23" t="str">
        <f t="shared" si="45"/>
        <v>Q4-2013</v>
      </c>
      <c r="C1022" s="24" t="str">
        <f t="shared" si="46"/>
        <v>Q4</v>
      </c>
      <c r="D1022" s="23" t="str">
        <f t="shared" si="47"/>
        <v>12-2013</v>
      </c>
      <c r="E1022" s="25">
        <v>41617</v>
      </c>
      <c r="F1022" s="31">
        <f>INDEX(GoldPrice!$B$2:$F$4016,MATCH(E1022,GoldPrice!$B$2:$B$4016,0),5)</f>
        <v>-71155.925155922771</v>
      </c>
      <c r="G1022" s="36">
        <f>INDEX(Daily!$B$2:$H$4016,MATCH(E1022,Daily!$B$2:$B$4016,0),3)</f>
        <v>-0.38000000000000966</v>
      </c>
      <c r="H1022" s="36">
        <f>INDEX(Daily!$B$2:$H$4016,MATCH(E1022,Daily!$B$2:$B$4016,0),5)</f>
        <v>-20</v>
      </c>
      <c r="I1022" s="36">
        <f>INDEX(Daily!$B$2:$H$4016,MATCH(E1022,Daily!$B$2:$B$4016,0),7)</f>
        <v>1.1100000000000136</v>
      </c>
      <c r="J1022" s="39">
        <f>INDEX(Monthly!$B$2:$K$187,MATCH(D1022,Monthly!$B$2:$B$187,0),3)</f>
        <v>7.9000000000000181E-3</v>
      </c>
      <c r="K1022" s="39">
        <f>INDEX(Monthly!$B$2:$K$187,MATCH(D1022,Monthly!$B$2:$B$187,0),5)</f>
        <v>10.110000000000014</v>
      </c>
      <c r="L1022" s="39">
        <f>INDEX(Monthly!$B$2:$K$187,MATCH(D1022,Monthly!$B$2:$B$187,0),7)</f>
        <v>-1.1999999999999927E-3</v>
      </c>
      <c r="M1022" s="39">
        <f>INDEX(Monthly!$B$2:$K$187,MATCH(D1022,Monthly!$B$2:$B$187,0),9)</f>
        <v>4.2472082609670843E-2</v>
      </c>
      <c r="N1022" s="42">
        <f>INDEX(Quaterly!$B$2:$E$63,MATCH(B1022,Quaterly!$B$2:$B$63,0),4)</f>
        <v>-5.2499999999999991</v>
      </c>
    </row>
    <row r="1023" spans="1:14" x14ac:dyDescent="0.3">
      <c r="A1023" s="23">
        <v>1022</v>
      </c>
      <c r="B1023" s="23" t="str">
        <f t="shared" si="45"/>
        <v>Q4-2013</v>
      </c>
      <c r="C1023" s="24" t="str">
        <f t="shared" si="46"/>
        <v>Q4</v>
      </c>
      <c r="D1023" s="23" t="str">
        <f t="shared" si="47"/>
        <v>12-2013</v>
      </c>
      <c r="E1023" s="25">
        <v>41618</v>
      </c>
      <c r="F1023" s="31">
        <f>INDEX(GoldPrice!$B$2:$F$4016,MATCH(E1023,GoldPrice!$B$2:$B$4016,0),5)</f>
        <v>-292288.79228879511</v>
      </c>
      <c r="G1023" s="36">
        <f>INDEX(Daily!$B$2:$H$4016,MATCH(E1023,Daily!$B$2:$B$4016,0),3)</f>
        <v>1.2199999999999989</v>
      </c>
      <c r="H1023" s="36">
        <f>INDEX(Daily!$B$2:$H$4016,MATCH(E1023,Daily!$B$2:$B$4016,0),5)</f>
        <v>0</v>
      </c>
      <c r="I1023" s="36">
        <f>INDEX(Daily!$B$2:$H$4016,MATCH(E1023,Daily!$B$2:$B$4016,0),7)</f>
        <v>0.37000000000000455</v>
      </c>
      <c r="J1023" s="39">
        <f>INDEX(Monthly!$B$2:$K$187,MATCH(D1023,Monthly!$B$2:$B$187,0),3)</f>
        <v>7.9000000000000181E-3</v>
      </c>
      <c r="K1023" s="39">
        <f>INDEX(Monthly!$B$2:$K$187,MATCH(D1023,Monthly!$B$2:$B$187,0),5)</f>
        <v>10.110000000000014</v>
      </c>
      <c r="L1023" s="39">
        <f>INDEX(Monthly!$B$2:$K$187,MATCH(D1023,Monthly!$B$2:$B$187,0),7)</f>
        <v>-1.1999999999999927E-3</v>
      </c>
      <c r="M1023" s="39">
        <f>INDEX(Monthly!$B$2:$K$187,MATCH(D1023,Monthly!$B$2:$B$187,0),9)</f>
        <v>4.2472082609670843E-2</v>
      </c>
      <c r="N1023" s="42">
        <f>INDEX(Quaterly!$B$2:$E$63,MATCH(B1023,Quaterly!$B$2:$B$63,0),4)</f>
        <v>-5.2499999999999991</v>
      </c>
    </row>
    <row r="1024" spans="1:14" x14ac:dyDescent="0.3">
      <c r="A1024" s="23">
        <v>1023</v>
      </c>
      <c r="B1024" s="23" t="str">
        <f t="shared" si="45"/>
        <v>Q4-2013</v>
      </c>
      <c r="C1024" s="24" t="str">
        <f t="shared" si="46"/>
        <v>Q4</v>
      </c>
      <c r="D1024" s="23" t="str">
        <f t="shared" si="47"/>
        <v>12-2013</v>
      </c>
      <c r="E1024" s="25">
        <v>41619</v>
      </c>
      <c r="F1024" s="31">
        <f>INDEX(GoldPrice!$B$2:$F$4016,MATCH(E1024,GoldPrice!$B$2:$B$4016,0),5)</f>
        <v>351725.57172557339</v>
      </c>
      <c r="G1024" s="36">
        <f>INDEX(Daily!$B$2:$H$4016,MATCH(E1024,Daily!$B$2:$B$4016,0),3)</f>
        <v>-1.0699999999999932</v>
      </c>
      <c r="H1024" s="36">
        <f>INDEX(Daily!$B$2:$H$4016,MATCH(E1024,Daily!$B$2:$B$4016,0),5)</f>
        <v>-10</v>
      </c>
      <c r="I1024" s="36">
        <f>INDEX(Daily!$B$2:$H$4016,MATCH(E1024,Daily!$B$2:$B$4016,0),7)</f>
        <v>-6.2900000000000205</v>
      </c>
      <c r="J1024" s="39">
        <f>INDEX(Monthly!$B$2:$K$187,MATCH(D1024,Monthly!$B$2:$B$187,0),3)</f>
        <v>7.9000000000000181E-3</v>
      </c>
      <c r="K1024" s="39">
        <f>INDEX(Monthly!$B$2:$K$187,MATCH(D1024,Monthly!$B$2:$B$187,0),5)</f>
        <v>10.110000000000014</v>
      </c>
      <c r="L1024" s="39">
        <f>INDEX(Monthly!$B$2:$K$187,MATCH(D1024,Monthly!$B$2:$B$187,0),7)</f>
        <v>-1.1999999999999927E-3</v>
      </c>
      <c r="M1024" s="39">
        <f>INDEX(Monthly!$B$2:$K$187,MATCH(D1024,Monthly!$B$2:$B$187,0),9)</f>
        <v>4.2472082609670843E-2</v>
      </c>
      <c r="N1024" s="42">
        <f>INDEX(Quaterly!$B$2:$E$63,MATCH(B1024,Quaterly!$B$2:$B$63,0),4)</f>
        <v>-5.2499999999999991</v>
      </c>
    </row>
    <row r="1025" spans="1:14" x14ac:dyDescent="0.3">
      <c r="A1025" s="23">
        <v>1024</v>
      </c>
      <c r="B1025" s="23" t="str">
        <f t="shared" si="45"/>
        <v>Q4-2013</v>
      </c>
      <c r="C1025" s="24" t="str">
        <f t="shared" si="46"/>
        <v>Q4</v>
      </c>
      <c r="D1025" s="23" t="str">
        <f t="shared" si="47"/>
        <v>12-2013</v>
      </c>
      <c r="E1025" s="25">
        <v>41620</v>
      </c>
      <c r="F1025" s="31">
        <f>INDEX(GoldPrice!$B$2:$F$4016,MATCH(E1025,GoldPrice!$B$2:$B$4016,0),5)</f>
        <v>452816.10281610489</v>
      </c>
      <c r="G1025" s="36">
        <f>INDEX(Daily!$B$2:$H$4016,MATCH(E1025,Daily!$B$2:$B$4016,0),3)</f>
        <v>-4.0000000000006253E-2</v>
      </c>
      <c r="H1025" s="36">
        <f>INDEX(Daily!$B$2:$H$4016,MATCH(E1025,Daily!$B$2:$B$4016,0),5)</f>
        <v>-5</v>
      </c>
      <c r="I1025" s="36">
        <f>INDEX(Daily!$B$2:$H$4016,MATCH(E1025,Daily!$B$2:$B$4016,0),7)</f>
        <v>1.6100000000000136</v>
      </c>
      <c r="J1025" s="39">
        <f>INDEX(Monthly!$B$2:$K$187,MATCH(D1025,Monthly!$B$2:$B$187,0),3)</f>
        <v>7.9000000000000181E-3</v>
      </c>
      <c r="K1025" s="39">
        <f>INDEX(Monthly!$B$2:$K$187,MATCH(D1025,Monthly!$B$2:$B$187,0),5)</f>
        <v>10.110000000000014</v>
      </c>
      <c r="L1025" s="39">
        <f>INDEX(Monthly!$B$2:$K$187,MATCH(D1025,Monthly!$B$2:$B$187,0),7)</f>
        <v>-1.1999999999999927E-3</v>
      </c>
      <c r="M1025" s="39">
        <f>INDEX(Monthly!$B$2:$K$187,MATCH(D1025,Monthly!$B$2:$B$187,0),9)</f>
        <v>4.2472082609670843E-2</v>
      </c>
      <c r="N1025" s="42">
        <f>INDEX(Quaterly!$B$2:$E$63,MATCH(B1025,Quaterly!$B$2:$B$63,0),4)</f>
        <v>-5.2499999999999991</v>
      </c>
    </row>
    <row r="1026" spans="1:14" x14ac:dyDescent="0.3">
      <c r="A1026" s="23">
        <v>1025</v>
      </c>
      <c r="B1026" s="23" t="str">
        <f t="shared" si="45"/>
        <v>Q4-2013</v>
      </c>
      <c r="C1026" s="24" t="str">
        <f t="shared" si="46"/>
        <v>Q4</v>
      </c>
      <c r="D1026" s="23" t="str">
        <f t="shared" si="47"/>
        <v>12-2013</v>
      </c>
      <c r="E1026" s="25">
        <v>41621</v>
      </c>
      <c r="F1026" s="31">
        <f>INDEX(GoldPrice!$B$2:$F$4016,MATCH(E1026,GoldPrice!$B$2:$B$4016,0),5)</f>
        <v>-451160.007560011</v>
      </c>
      <c r="G1026" s="36">
        <f>INDEX(Daily!$B$2:$H$4016,MATCH(E1026,Daily!$B$2:$B$4016,0),3)</f>
        <v>-0.93999999999999773</v>
      </c>
      <c r="H1026" s="36">
        <f>INDEX(Daily!$B$2:$H$4016,MATCH(E1026,Daily!$B$2:$B$4016,0),5)</f>
        <v>7</v>
      </c>
      <c r="I1026" s="36">
        <f>INDEX(Daily!$B$2:$H$4016,MATCH(E1026,Daily!$B$2:$B$4016,0),7)</f>
        <v>-0.86000000000001364</v>
      </c>
      <c r="J1026" s="39">
        <f>INDEX(Monthly!$B$2:$K$187,MATCH(D1026,Monthly!$B$2:$B$187,0),3)</f>
        <v>7.9000000000000181E-3</v>
      </c>
      <c r="K1026" s="39">
        <f>INDEX(Monthly!$B$2:$K$187,MATCH(D1026,Monthly!$B$2:$B$187,0),5)</f>
        <v>10.110000000000014</v>
      </c>
      <c r="L1026" s="39">
        <f>INDEX(Monthly!$B$2:$K$187,MATCH(D1026,Monthly!$B$2:$B$187,0),7)</f>
        <v>-1.1999999999999927E-3</v>
      </c>
      <c r="M1026" s="39">
        <f>INDEX(Monthly!$B$2:$K$187,MATCH(D1026,Monthly!$B$2:$B$187,0),9)</f>
        <v>4.2472082609670843E-2</v>
      </c>
      <c r="N1026" s="42">
        <f>INDEX(Quaterly!$B$2:$E$63,MATCH(B1026,Quaterly!$B$2:$B$63,0),4)</f>
        <v>-5.2499999999999991</v>
      </c>
    </row>
    <row r="1027" spans="1:14" x14ac:dyDescent="0.3">
      <c r="A1027" s="23">
        <v>1026</v>
      </c>
      <c r="B1027" s="23" t="str">
        <f t="shared" ref="B1027:B1090" si="48">C1027&amp;"-"&amp;YEAR(E1027)</f>
        <v>Q4-2013</v>
      </c>
      <c r="C1027" s="24" t="str">
        <f t="shared" ref="C1027:C1090" si="49">IF(MONTH(E1027)&lt;=3,"Q1",IF(MONTH(E1027)&lt;=6,"Q2",IF(MONTH(E1027)&lt;=9,"Q3","Q4")))</f>
        <v>Q4</v>
      </c>
      <c r="D1027" s="23" t="str">
        <f t="shared" ref="D1027:D1090" si="50">MONTH(E1027)&amp;"-"&amp;YEAR(E1027)</f>
        <v>12-2013</v>
      </c>
      <c r="E1027" s="25">
        <v>41624</v>
      </c>
      <c r="F1027" s="31">
        <f>INDEX(GoldPrice!$B$2:$F$4016,MATCH(E1027,GoldPrice!$B$2:$B$4016,0),5)</f>
        <v>-174383.36798336729</v>
      </c>
      <c r="G1027" s="36">
        <f>INDEX(Daily!$B$2:$H$4016,MATCH(E1027,Daily!$B$2:$B$4016,0),3)</f>
        <v>0.9100000000000108</v>
      </c>
      <c r="H1027" s="36">
        <f>INDEX(Daily!$B$2:$H$4016,MATCH(E1027,Daily!$B$2:$B$4016,0),5)</f>
        <v>-2</v>
      </c>
      <c r="I1027" s="36">
        <f>INDEX(Daily!$B$2:$H$4016,MATCH(E1027,Daily!$B$2:$B$4016,0),7)</f>
        <v>-4.0199999999999818</v>
      </c>
      <c r="J1027" s="39">
        <f>INDEX(Monthly!$B$2:$K$187,MATCH(D1027,Monthly!$B$2:$B$187,0),3)</f>
        <v>7.9000000000000181E-3</v>
      </c>
      <c r="K1027" s="39">
        <f>INDEX(Monthly!$B$2:$K$187,MATCH(D1027,Monthly!$B$2:$B$187,0),5)</f>
        <v>10.110000000000014</v>
      </c>
      <c r="L1027" s="39">
        <f>INDEX(Monthly!$B$2:$K$187,MATCH(D1027,Monthly!$B$2:$B$187,0),7)</f>
        <v>-1.1999999999999927E-3</v>
      </c>
      <c r="M1027" s="39">
        <f>INDEX(Monthly!$B$2:$K$187,MATCH(D1027,Monthly!$B$2:$B$187,0),9)</f>
        <v>4.2472082609670843E-2</v>
      </c>
      <c r="N1027" s="42">
        <f>INDEX(Quaterly!$B$2:$E$63,MATCH(B1027,Quaterly!$B$2:$B$63,0),4)</f>
        <v>-5.2499999999999991</v>
      </c>
    </row>
    <row r="1028" spans="1:14" x14ac:dyDescent="0.3">
      <c r="A1028" s="23">
        <v>1027</v>
      </c>
      <c r="B1028" s="23" t="str">
        <f t="shared" si="48"/>
        <v>Q4-2013</v>
      </c>
      <c r="C1028" s="24" t="str">
        <f t="shared" si="49"/>
        <v>Q4</v>
      </c>
      <c r="D1028" s="23" t="str">
        <f t="shared" si="50"/>
        <v>12-2013</v>
      </c>
      <c r="E1028" s="25">
        <v>41625</v>
      </c>
      <c r="F1028" s="31">
        <f>INDEX(GoldPrice!$B$2:$F$4016,MATCH(E1028,GoldPrice!$B$2:$B$4016,0),5)</f>
        <v>328692.11869211867</v>
      </c>
      <c r="G1028" s="36">
        <f>INDEX(Daily!$B$2:$H$4016,MATCH(E1028,Daily!$B$2:$B$4016,0),3)</f>
        <v>-0.19000000000001194</v>
      </c>
      <c r="H1028" s="36">
        <f>INDEX(Daily!$B$2:$H$4016,MATCH(E1028,Daily!$B$2:$B$4016,0),5)</f>
        <v>10</v>
      </c>
      <c r="I1028" s="36">
        <f>INDEX(Daily!$B$2:$H$4016,MATCH(E1028,Daily!$B$2:$B$4016,0),7)</f>
        <v>3.6299999999999955</v>
      </c>
      <c r="J1028" s="39">
        <f>INDEX(Monthly!$B$2:$K$187,MATCH(D1028,Monthly!$B$2:$B$187,0),3)</f>
        <v>7.9000000000000181E-3</v>
      </c>
      <c r="K1028" s="39">
        <f>INDEX(Monthly!$B$2:$K$187,MATCH(D1028,Monthly!$B$2:$B$187,0),5)</f>
        <v>10.110000000000014</v>
      </c>
      <c r="L1028" s="39">
        <f>INDEX(Monthly!$B$2:$K$187,MATCH(D1028,Monthly!$B$2:$B$187,0),7)</f>
        <v>-1.1999999999999927E-3</v>
      </c>
      <c r="M1028" s="39">
        <f>INDEX(Monthly!$B$2:$K$187,MATCH(D1028,Monthly!$B$2:$B$187,0),9)</f>
        <v>4.2472082609670843E-2</v>
      </c>
      <c r="N1028" s="42">
        <f>INDEX(Quaterly!$B$2:$E$63,MATCH(B1028,Quaterly!$B$2:$B$63,0),4)</f>
        <v>-5.2499999999999991</v>
      </c>
    </row>
    <row r="1029" spans="1:14" x14ac:dyDescent="0.3">
      <c r="A1029" s="23">
        <v>1028</v>
      </c>
      <c r="B1029" s="23" t="str">
        <f t="shared" si="48"/>
        <v>Q4-2013</v>
      </c>
      <c r="C1029" s="24" t="str">
        <f t="shared" si="49"/>
        <v>Q4</v>
      </c>
      <c r="D1029" s="23" t="str">
        <f t="shared" si="50"/>
        <v>12-2013</v>
      </c>
      <c r="E1029" s="25">
        <v>41626</v>
      </c>
      <c r="F1029" s="31">
        <f>INDEX(GoldPrice!$B$2:$F$4016,MATCH(E1029,GoldPrice!$B$2:$B$4016,0),5)</f>
        <v>-84145.530145525932</v>
      </c>
      <c r="G1029" s="36">
        <f>INDEX(Daily!$B$2:$H$4016,MATCH(E1029,Daily!$B$2:$B$4016,0),3)</f>
        <v>0.60000000000000853</v>
      </c>
      <c r="H1029" s="36">
        <f>INDEX(Daily!$B$2:$H$4016,MATCH(E1029,Daily!$B$2:$B$4016,0),5)</f>
        <v>-15</v>
      </c>
      <c r="I1029" s="36">
        <f>INDEX(Daily!$B$2:$H$4016,MATCH(E1029,Daily!$B$2:$B$4016,0),7)</f>
        <v>-0.42000000000001592</v>
      </c>
      <c r="J1029" s="39">
        <f>INDEX(Monthly!$B$2:$K$187,MATCH(D1029,Monthly!$B$2:$B$187,0),3)</f>
        <v>7.9000000000000181E-3</v>
      </c>
      <c r="K1029" s="39">
        <f>INDEX(Monthly!$B$2:$K$187,MATCH(D1029,Monthly!$B$2:$B$187,0),5)</f>
        <v>10.110000000000014</v>
      </c>
      <c r="L1029" s="39">
        <f>INDEX(Monthly!$B$2:$K$187,MATCH(D1029,Monthly!$B$2:$B$187,0),7)</f>
        <v>-1.1999999999999927E-3</v>
      </c>
      <c r="M1029" s="39">
        <f>INDEX(Monthly!$B$2:$K$187,MATCH(D1029,Monthly!$B$2:$B$187,0),9)</f>
        <v>4.2472082609670843E-2</v>
      </c>
      <c r="N1029" s="42">
        <f>INDEX(Quaterly!$B$2:$E$63,MATCH(B1029,Quaterly!$B$2:$B$63,0),4)</f>
        <v>-5.2499999999999991</v>
      </c>
    </row>
    <row r="1030" spans="1:14" x14ac:dyDescent="0.3">
      <c r="A1030" s="23">
        <v>1029</v>
      </c>
      <c r="B1030" s="23" t="str">
        <f t="shared" si="48"/>
        <v>Q4-2013</v>
      </c>
      <c r="C1030" s="24" t="str">
        <f t="shared" si="49"/>
        <v>Q4</v>
      </c>
      <c r="D1030" s="23" t="str">
        <f t="shared" si="50"/>
        <v>12-2013</v>
      </c>
      <c r="E1030" s="25">
        <v>41627</v>
      </c>
      <c r="F1030" s="31">
        <f>INDEX(GoldPrice!$B$2:$F$4016,MATCH(E1030,GoldPrice!$B$2:$B$4016,0),5)</f>
        <v>415145.34114533663</v>
      </c>
      <c r="G1030" s="36">
        <f>INDEX(Daily!$B$2:$H$4016,MATCH(E1030,Daily!$B$2:$B$4016,0),3)</f>
        <v>0.81000000000000227</v>
      </c>
      <c r="H1030" s="36">
        <f>INDEX(Daily!$B$2:$H$4016,MATCH(E1030,Daily!$B$2:$B$4016,0),5)</f>
        <v>0</v>
      </c>
      <c r="I1030" s="36">
        <f>INDEX(Daily!$B$2:$H$4016,MATCH(E1030,Daily!$B$2:$B$4016,0),7)</f>
        <v>1.0299999999999727</v>
      </c>
      <c r="J1030" s="39">
        <f>INDEX(Monthly!$B$2:$K$187,MATCH(D1030,Monthly!$B$2:$B$187,0),3)</f>
        <v>7.9000000000000181E-3</v>
      </c>
      <c r="K1030" s="39">
        <f>INDEX(Monthly!$B$2:$K$187,MATCH(D1030,Monthly!$B$2:$B$187,0),5)</f>
        <v>10.110000000000014</v>
      </c>
      <c r="L1030" s="39">
        <f>INDEX(Monthly!$B$2:$K$187,MATCH(D1030,Monthly!$B$2:$B$187,0),7)</f>
        <v>-1.1999999999999927E-3</v>
      </c>
      <c r="M1030" s="39">
        <f>INDEX(Monthly!$B$2:$K$187,MATCH(D1030,Monthly!$B$2:$B$187,0),9)</f>
        <v>4.2472082609670843E-2</v>
      </c>
      <c r="N1030" s="42">
        <f>INDEX(Quaterly!$B$2:$E$63,MATCH(B1030,Quaterly!$B$2:$B$63,0),4)</f>
        <v>-5.2499999999999991</v>
      </c>
    </row>
    <row r="1031" spans="1:14" x14ac:dyDescent="0.3">
      <c r="A1031" s="23">
        <v>1030</v>
      </c>
      <c r="B1031" s="23" t="str">
        <f t="shared" si="48"/>
        <v>Q4-2013</v>
      </c>
      <c r="C1031" s="24" t="str">
        <f t="shared" si="49"/>
        <v>Q4</v>
      </c>
      <c r="D1031" s="23" t="str">
        <f t="shared" si="50"/>
        <v>12-2013</v>
      </c>
      <c r="E1031" s="25">
        <v>41628</v>
      </c>
      <c r="F1031" s="31">
        <f>INDEX(GoldPrice!$B$2:$F$4016,MATCH(E1031,GoldPrice!$B$2:$B$4016,0),5)</f>
        <v>-270996.78699678183</v>
      </c>
      <c r="G1031" s="36">
        <f>INDEX(Daily!$B$2:$H$4016,MATCH(E1031,Daily!$B$2:$B$4016,0),3)</f>
        <v>0.70999999999999375</v>
      </c>
      <c r="H1031" s="36">
        <f>INDEX(Daily!$B$2:$H$4016,MATCH(E1031,Daily!$B$2:$B$4016,0),5)</f>
        <v>0</v>
      </c>
      <c r="I1031" s="36">
        <f>INDEX(Daily!$B$2:$H$4016,MATCH(E1031,Daily!$B$2:$B$4016,0),7)</f>
        <v>-1.8299999999999841</v>
      </c>
      <c r="J1031" s="39">
        <f>INDEX(Monthly!$B$2:$K$187,MATCH(D1031,Monthly!$B$2:$B$187,0),3)</f>
        <v>7.9000000000000181E-3</v>
      </c>
      <c r="K1031" s="39">
        <f>INDEX(Monthly!$B$2:$K$187,MATCH(D1031,Monthly!$B$2:$B$187,0),5)</f>
        <v>10.110000000000014</v>
      </c>
      <c r="L1031" s="39">
        <f>INDEX(Monthly!$B$2:$K$187,MATCH(D1031,Monthly!$B$2:$B$187,0),7)</f>
        <v>-1.1999999999999927E-3</v>
      </c>
      <c r="M1031" s="39">
        <f>INDEX(Monthly!$B$2:$K$187,MATCH(D1031,Monthly!$B$2:$B$187,0),9)</f>
        <v>4.2472082609670843E-2</v>
      </c>
      <c r="N1031" s="42">
        <f>INDEX(Quaterly!$B$2:$E$63,MATCH(B1031,Quaterly!$B$2:$B$63,0),4)</f>
        <v>-5.2499999999999991</v>
      </c>
    </row>
    <row r="1032" spans="1:14" x14ac:dyDescent="0.3">
      <c r="A1032" s="23">
        <v>1031</v>
      </c>
      <c r="B1032" s="23" t="str">
        <f t="shared" si="48"/>
        <v>Q4-2013</v>
      </c>
      <c r="C1032" s="24" t="str">
        <f t="shared" si="49"/>
        <v>Q4</v>
      </c>
      <c r="D1032" s="23" t="str">
        <f t="shared" si="50"/>
        <v>12-2013</v>
      </c>
      <c r="E1032" s="25">
        <v>41631</v>
      </c>
      <c r="F1032" s="31">
        <f>INDEX(GoldPrice!$B$2:$F$4016,MATCH(E1032,GoldPrice!$B$2:$B$4016,0),5)</f>
        <v>112269.89226988703</v>
      </c>
      <c r="G1032" s="36">
        <f>INDEX(Daily!$B$2:$H$4016,MATCH(E1032,Daily!$B$2:$B$4016,0),3)</f>
        <v>-0.48999999999999488</v>
      </c>
      <c r="H1032" s="36">
        <f>INDEX(Daily!$B$2:$H$4016,MATCH(E1032,Daily!$B$2:$B$4016,0),5)</f>
        <v>5</v>
      </c>
      <c r="I1032" s="36">
        <f>INDEX(Daily!$B$2:$H$4016,MATCH(E1032,Daily!$B$2:$B$4016,0),7)</f>
        <v>4.2300000000000182</v>
      </c>
      <c r="J1032" s="39">
        <f>INDEX(Monthly!$B$2:$K$187,MATCH(D1032,Monthly!$B$2:$B$187,0),3)</f>
        <v>7.9000000000000181E-3</v>
      </c>
      <c r="K1032" s="39">
        <f>INDEX(Monthly!$B$2:$K$187,MATCH(D1032,Monthly!$B$2:$B$187,0),5)</f>
        <v>10.110000000000014</v>
      </c>
      <c r="L1032" s="39">
        <f>INDEX(Monthly!$B$2:$K$187,MATCH(D1032,Monthly!$B$2:$B$187,0),7)</f>
        <v>-1.1999999999999927E-3</v>
      </c>
      <c r="M1032" s="39">
        <f>INDEX(Monthly!$B$2:$K$187,MATCH(D1032,Monthly!$B$2:$B$187,0),9)</f>
        <v>4.2472082609670843E-2</v>
      </c>
      <c r="N1032" s="42">
        <f>INDEX(Quaterly!$B$2:$E$63,MATCH(B1032,Quaterly!$B$2:$B$63,0),4)</f>
        <v>-5.2499999999999991</v>
      </c>
    </row>
    <row r="1033" spans="1:14" x14ac:dyDescent="0.3">
      <c r="A1033" s="23">
        <v>1032</v>
      </c>
      <c r="B1033" s="23" t="str">
        <f t="shared" si="48"/>
        <v>Q4-2013</v>
      </c>
      <c r="C1033" s="24" t="str">
        <f t="shared" si="49"/>
        <v>Q4</v>
      </c>
      <c r="D1033" s="23" t="str">
        <f t="shared" si="50"/>
        <v>12-2013</v>
      </c>
      <c r="E1033" s="25">
        <v>41632</v>
      </c>
      <c r="F1033" s="31">
        <f>INDEX(GoldPrice!$B$2:$F$4016,MATCH(E1033,GoldPrice!$B$2:$B$4016,0),5)</f>
        <v>-159536.72273672</v>
      </c>
      <c r="G1033" s="36">
        <f>INDEX(Daily!$B$2:$H$4016,MATCH(E1033,Daily!$B$2:$B$4016,0),3)</f>
        <v>0.25</v>
      </c>
      <c r="H1033" s="36">
        <f>INDEX(Daily!$B$2:$H$4016,MATCH(E1033,Daily!$B$2:$B$4016,0),5)</f>
        <v>-8</v>
      </c>
      <c r="I1033" s="36">
        <f>INDEX(Daily!$B$2:$H$4016,MATCH(E1033,Daily!$B$2:$B$4016,0),7)</f>
        <v>-3.0600000000000023</v>
      </c>
      <c r="J1033" s="39">
        <f>INDEX(Monthly!$B$2:$K$187,MATCH(D1033,Monthly!$B$2:$B$187,0),3)</f>
        <v>7.9000000000000181E-3</v>
      </c>
      <c r="K1033" s="39">
        <f>INDEX(Monthly!$B$2:$K$187,MATCH(D1033,Monthly!$B$2:$B$187,0),5)</f>
        <v>10.110000000000014</v>
      </c>
      <c r="L1033" s="39">
        <f>INDEX(Monthly!$B$2:$K$187,MATCH(D1033,Monthly!$B$2:$B$187,0),7)</f>
        <v>-1.1999999999999927E-3</v>
      </c>
      <c r="M1033" s="39">
        <f>INDEX(Monthly!$B$2:$K$187,MATCH(D1033,Monthly!$B$2:$B$187,0),9)</f>
        <v>4.2472082609670843E-2</v>
      </c>
      <c r="N1033" s="42">
        <f>INDEX(Quaterly!$B$2:$E$63,MATCH(B1033,Quaterly!$B$2:$B$63,0),4)</f>
        <v>-5.2499999999999991</v>
      </c>
    </row>
    <row r="1034" spans="1:14" x14ac:dyDescent="0.3">
      <c r="A1034" s="23">
        <v>1033</v>
      </c>
      <c r="B1034" s="23" t="str">
        <f t="shared" si="48"/>
        <v>Q4-2013</v>
      </c>
      <c r="C1034" s="24" t="str">
        <f t="shared" si="49"/>
        <v>Q4</v>
      </c>
      <c r="D1034" s="23" t="str">
        <f t="shared" si="50"/>
        <v>12-2013</v>
      </c>
      <c r="E1034" s="25">
        <v>41633</v>
      </c>
      <c r="F1034" s="31">
        <f>INDEX(GoldPrice!$B$2:$F$4016,MATCH(E1034,GoldPrice!$B$2:$B$4016,0),5)</f>
        <v>-179425.57982558012</v>
      </c>
      <c r="G1034" s="36">
        <f>INDEX(Daily!$B$2:$H$4016,MATCH(E1034,Daily!$B$2:$B$4016,0),3)</f>
        <v>-0.76142857142858134</v>
      </c>
      <c r="H1034" s="36">
        <f>INDEX(Daily!$B$2:$H$4016,MATCH(E1034,Daily!$B$2:$B$4016,0),5)</f>
        <v>-7</v>
      </c>
      <c r="I1034" s="36">
        <f>INDEX(Daily!$B$2:$H$4016,MATCH(E1034,Daily!$B$2:$B$4016,0),7)</f>
        <v>-1.1999999999999886</v>
      </c>
      <c r="J1034" s="39">
        <f>INDEX(Monthly!$B$2:$K$187,MATCH(D1034,Monthly!$B$2:$B$187,0),3)</f>
        <v>7.9000000000000181E-3</v>
      </c>
      <c r="K1034" s="39">
        <f>INDEX(Monthly!$B$2:$K$187,MATCH(D1034,Monthly!$B$2:$B$187,0),5)</f>
        <v>10.110000000000014</v>
      </c>
      <c r="L1034" s="39">
        <f>INDEX(Monthly!$B$2:$K$187,MATCH(D1034,Monthly!$B$2:$B$187,0),7)</f>
        <v>-1.1999999999999927E-3</v>
      </c>
      <c r="M1034" s="39">
        <f>INDEX(Monthly!$B$2:$K$187,MATCH(D1034,Monthly!$B$2:$B$187,0),9)</f>
        <v>4.2472082609670843E-2</v>
      </c>
      <c r="N1034" s="42">
        <f>INDEX(Quaterly!$B$2:$E$63,MATCH(B1034,Quaterly!$B$2:$B$63,0),4)</f>
        <v>-5.2499999999999991</v>
      </c>
    </row>
    <row r="1035" spans="1:14" x14ac:dyDescent="0.3">
      <c r="A1035" s="23">
        <v>1034</v>
      </c>
      <c r="B1035" s="23" t="str">
        <f t="shared" si="48"/>
        <v>Q4-2013</v>
      </c>
      <c r="C1035" s="24" t="str">
        <f t="shared" si="49"/>
        <v>Q4</v>
      </c>
      <c r="D1035" s="23" t="str">
        <f t="shared" si="50"/>
        <v>12-2013</v>
      </c>
      <c r="E1035" s="25">
        <v>41634</v>
      </c>
      <c r="F1035" s="31">
        <f>INDEX(GoldPrice!$B$2:$F$4016,MATCH(E1035,GoldPrice!$B$2:$B$4016,0),5)</f>
        <v>92408.532008532435</v>
      </c>
      <c r="G1035" s="36">
        <f>INDEX(Daily!$B$2:$H$4016,MATCH(E1035,Daily!$B$2:$B$4016,0),3)</f>
        <v>1.0714285714285836</v>
      </c>
      <c r="H1035" s="36">
        <f>INDEX(Daily!$B$2:$H$4016,MATCH(E1035,Daily!$B$2:$B$4016,0),5)</f>
        <v>0</v>
      </c>
      <c r="I1035" s="36">
        <f>INDEX(Daily!$B$2:$H$4016,MATCH(E1035,Daily!$B$2:$B$4016,0),7)</f>
        <v>2.1299999999999955</v>
      </c>
      <c r="J1035" s="39">
        <f>INDEX(Monthly!$B$2:$K$187,MATCH(D1035,Monthly!$B$2:$B$187,0),3)</f>
        <v>7.9000000000000181E-3</v>
      </c>
      <c r="K1035" s="39">
        <f>INDEX(Monthly!$B$2:$K$187,MATCH(D1035,Monthly!$B$2:$B$187,0),5)</f>
        <v>10.110000000000014</v>
      </c>
      <c r="L1035" s="39">
        <f>INDEX(Monthly!$B$2:$K$187,MATCH(D1035,Monthly!$B$2:$B$187,0),7)</f>
        <v>-1.1999999999999927E-3</v>
      </c>
      <c r="M1035" s="39">
        <f>INDEX(Monthly!$B$2:$K$187,MATCH(D1035,Monthly!$B$2:$B$187,0),9)</f>
        <v>4.2472082609670843E-2</v>
      </c>
      <c r="N1035" s="42">
        <f>INDEX(Quaterly!$B$2:$E$63,MATCH(B1035,Quaterly!$B$2:$B$63,0),4)</f>
        <v>-5.2499999999999991</v>
      </c>
    </row>
    <row r="1036" spans="1:14" x14ac:dyDescent="0.3">
      <c r="A1036" s="23">
        <v>1035</v>
      </c>
      <c r="B1036" s="23" t="str">
        <f t="shared" si="48"/>
        <v>Q4-2013</v>
      </c>
      <c r="C1036" s="24" t="str">
        <f t="shared" si="49"/>
        <v>Q4</v>
      </c>
      <c r="D1036" s="23" t="str">
        <f t="shared" si="50"/>
        <v>12-2013</v>
      </c>
      <c r="E1036" s="25">
        <v>41635</v>
      </c>
      <c r="F1036" s="31">
        <f>INDEX(GoldPrice!$B$2:$F$4016,MATCH(E1036,GoldPrice!$B$2:$B$4016,0),5)</f>
        <v>-17268.56926856935</v>
      </c>
      <c r="G1036" s="36">
        <f>INDEX(Daily!$B$2:$H$4016,MATCH(E1036,Daily!$B$2:$B$4016,0),3)</f>
        <v>0.75999999999999091</v>
      </c>
      <c r="H1036" s="36">
        <f>INDEX(Daily!$B$2:$H$4016,MATCH(E1036,Daily!$B$2:$B$4016,0),5)</f>
        <v>-5</v>
      </c>
      <c r="I1036" s="36">
        <f>INDEX(Daily!$B$2:$H$4016,MATCH(E1036,Daily!$B$2:$B$4016,0),7)</f>
        <v>-0.13999999999998636</v>
      </c>
      <c r="J1036" s="39">
        <f>INDEX(Monthly!$B$2:$K$187,MATCH(D1036,Monthly!$B$2:$B$187,0),3)</f>
        <v>7.9000000000000181E-3</v>
      </c>
      <c r="K1036" s="39">
        <f>INDEX(Monthly!$B$2:$K$187,MATCH(D1036,Monthly!$B$2:$B$187,0),5)</f>
        <v>10.110000000000014</v>
      </c>
      <c r="L1036" s="39">
        <f>INDEX(Monthly!$B$2:$K$187,MATCH(D1036,Monthly!$B$2:$B$187,0),7)</f>
        <v>-1.1999999999999927E-3</v>
      </c>
      <c r="M1036" s="39">
        <f>INDEX(Monthly!$B$2:$K$187,MATCH(D1036,Monthly!$B$2:$B$187,0),9)</f>
        <v>4.2472082609670843E-2</v>
      </c>
      <c r="N1036" s="42">
        <f>INDEX(Quaterly!$B$2:$E$63,MATCH(B1036,Quaterly!$B$2:$B$63,0),4)</f>
        <v>-5.2499999999999991</v>
      </c>
    </row>
    <row r="1037" spans="1:14" x14ac:dyDescent="0.3">
      <c r="A1037" s="23">
        <v>1036</v>
      </c>
      <c r="B1037" s="23" t="str">
        <f t="shared" si="48"/>
        <v>Q4-2013</v>
      </c>
      <c r="C1037" s="24" t="str">
        <f t="shared" si="49"/>
        <v>Q4</v>
      </c>
      <c r="D1037" s="23" t="str">
        <f t="shared" si="50"/>
        <v>12-2013</v>
      </c>
      <c r="E1037" s="25">
        <v>41638</v>
      </c>
      <c r="F1037" s="31">
        <f>INDEX(GoldPrice!$B$2:$F$4016,MATCH(E1037,GoldPrice!$B$2:$B$4016,0),5)</f>
        <v>7980.7219807244837</v>
      </c>
      <c r="G1037" s="36">
        <f>INDEX(Daily!$B$2:$H$4016,MATCH(E1037,Daily!$B$2:$B$4016,0),3)</f>
        <v>-1.039999999999992</v>
      </c>
      <c r="H1037" s="36">
        <f>INDEX(Daily!$B$2:$H$4016,MATCH(E1037,Daily!$B$2:$B$4016,0),5)</f>
        <v>10</v>
      </c>
      <c r="I1037" s="36">
        <f>INDEX(Daily!$B$2:$H$4016,MATCH(E1037,Daily!$B$2:$B$4016,0),7)</f>
        <v>-6.0600000000000023</v>
      </c>
      <c r="J1037" s="39">
        <f>INDEX(Monthly!$B$2:$K$187,MATCH(D1037,Monthly!$B$2:$B$187,0),3)</f>
        <v>7.9000000000000181E-3</v>
      </c>
      <c r="K1037" s="39">
        <f>INDEX(Monthly!$B$2:$K$187,MATCH(D1037,Monthly!$B$2:$B$187,0),5)</f>
        <v>10.110000000000014</v>
      </c>
      <c r="L1037" s="39">
        <f>INDEX(Monthly!$B$2:$K$187,MATCH(D1037,Monthly!$B$2:$B$187,0),7)</f>
        <v>-1.1999999999999927E-3</v>
      </c>
      <c r="M1037" s="39">
        <f>INDEX(Monthly!$B$2:$K$187,MATCH(D1037,Monthly!$B$2:$B$187,0),9)</f>
        <v>4.2472082609670843E-2</v>
      </c>
      <c r="N1037" s="42">
        <f>INDEX(Quaterly!$B$2:$E$63,MATCH(B1037,Quaterly!$B$2:$B$63,0),4)</f>
        <v>-5.2499999999999991</v>
      </c>
    </row>
    <row r="1038" spans="1:14" x14ac:dyDescent="0.3">
      <c r="A1038" s="23">
        <v>1037</v>
      </c>
      <c r="B1038" s="23" t="str">
        <f t="shared" si="48"/>
        <v>Q4-2013</v>
      </c>
      <c r="C1038" s="24" t="str">
        <f t="shared" si="49"/>
        <v>Q4</v>
      </c>
      <c r="D1038" s="23" t="str">
        <f t="shared" si="50"/>
        <v>12-2013</v>
      </c>
      <c r="E1038" s="25">
        <v>41639</v>
      </c>
      <c r="F1038" s="31">
        <f>INDEX(GoldPrice!$B$2:$F$4016,MATCH(E1038,GoldPrice!$B$2:$B$4016,0),5)</f>
        <v>2223666.9816669747</v>
      </c>
      <c r="G1038" s="36">
        <f>INDEX(Daily!$B$2:$H$4016,MATCH(E1038,Daily!$B$2:$B$4016,0),3)</f>
        <v>-0.73000000000000398</v>
      </c>
      <c r="H1038" s="36">
        <f>INDEX(Daily!$B$2:$H$4016,MATCH(E1038,Daily!$B$2:$B$4016,0),5)</f>
        <v>-5</v>
      </c>
      <c r="I1038" s="36">
        <f>INDEX(Daily!$B$2:$H$4016,MATCH(E1038,Daily!$B$2:$B$4016,0),7)</f>
        <v>4.2799999999999727</v>
      </c>
      <c r="J1038" s="39">
        <f>INDEX(Monthly!$B$2:$K$187,MATCH(D1038,Monthly!$B$2:$B$187,0),3)</f>
        <v>7.9000000000000181E-3</v>
      </c>
      <c r="K1038" s="39">
        <f>INDEX(Monthly!$B$2:$K$187,MATCH(D1038,Monthly!$B$2:$B$187,0),5)</f>
        <v>10.110000000000014</v>
      </c>
      <c r="L1038" s="39">
        <f>INDEX(Monthly!$B$2:$K$187,MATCH(D1038,Monthly!$B$2:$B$187,0),7)</f>
        <v>-1.1999999999999927E-3</v>
      </c>
      <c r="M1038" s="39">
        <f>INDEX(Monthly!$B$2:$K$187,MATCH(D1038,Monthly!$B$2:$B$187,0),9)</f>
        <v>4.2472082609670843E-2</v>
      </c>
      <c r="N1038" s="42">
        <f>INDEX(Quaterly!$B$2:$E$63,MATCH(B1038,Quaterly!$B$2:$B$63,0),4)</f>
        <v>-5.2499999999999991</v>
      </c>
    </row>
    <row r="1039" spans="1:14" x14ac:dyDescent="0.3">
      <c r="A1039" s="23">
        <v>1038</v>
      </c>
      <c r="B1039" s="23" t="str">
        <f t="shared" si="48"/>
        <v>Q1-2014</v>
      </c>
      <c r="C1039" s="24" t="str">
        <f t="shared" si="49"/>
        <v>Q1</v>
      </c>
      <c r="D1039" s="23" t="str">
        <f t="shared" si="50"/>
        <v>1-2014</v>
      </c>
      <c r="E1039" s="25">
        <v>41641</v>
      </c>
      <c r="F1039" s="31">
        <f>INDEX(GoldPrice!$B$2:$F$4016,MATCH(E1039,GoldPrice!$B$2:$B$4016,0),5)</f>
        <v>-2484154.224154219</v>
      </c>
      <c r="G1039" s="36">
        <f>INDEX(Daily!$B$2:$H$4016,MATCH(E1039,Daily!$B$2:$B$4016,0),3)</f>
        <v>-3.0300000000000011</v>
      </c>
      <c r="H1039" s="36">
        <f>INDEX(Daily!$B$2:$H$4016,MATCH(E1039,Daily!$B$2:$B$4016,0),5)</f>
        <v>-15</v>
      </c>
      <c r="I1039" s="36">
        <f>INDEX(Daily!$B$2:$H$4016,MATCH(E1039,Daily!$B$2:$B$4016,0),7)</f>
        <v>-0.12000000000000455</v>
      </c>
      <c r="J1039" s="39">
        <f>INDEX(Monthly!$B$2:$K$187,MATCH(D1039,Monthly!$B$2:$B$187,0),3)</f>
        <v>1.0799999999999921E-2</v>
      </c>
      <c r="K1039" s="39">
        <f>INDEX(Monthly!$B$2:$K$187,MATCH(D1039,Monthly!$B$2:$B$187,0),5)</f>
        <v>16.389999999999986</v>
      </c>
      <c r="L1039" s="39">
        <f>INDEX(Monthly!$B$2:$K$187,MATCH(D1039,Monthly!$B$2:$B$187,0),7)</f>
        <v>0</v>
      </c>
      <c r="M1039" s="39">
        <f>INDEX(Monthly!$B$2:$K$187,MATCH(D1039,Monthly!$B$2:$B$187,0),9)</f>
        <v>2.1021425080131242E-2</v>
      </c>
      <c r="N1039" s="42">
        <f>INDEX(Quaterly!$B$2:$E$63,MATCH(B1039,Quaterly!$B$2:$B$63,0),4)</f>
        <v>9.3099999999999987</v>
      </c>
    </row>
    <row r="1040" spans="1:14" x14ac:dyDescent="0.3">
      <c r="A1040" s="23">
        <v>1039</v>
      </c>
      <c r="B1040" s="23" t="str">
        <f t="shared" si="48"/>
        <v>Q1-2014</v>
      </c>
      <c r="C1040" s="24" t="str">
        <f t="shared" si="49"/>
        <v>Q1</v>
      </c>
      <c r="D1040" s="23" t="str">
        <f t="shared" si="50"/>
        <v>1-2014</v>
      </c>
      <c r="E1040" s="25">
        <v>41642</v>
      </c>
      <c r="F1040" s="31">
        <f>INDEX(GoldPrice!$B$2:$F$4016,MATCH(E1040,GoldPrice!$B$2:$B$4016,0),5)</f>
        <v>-57389.907389912754</v>
      </c>
      <c r="G1040" s="36">
        <f>INDEX(Daily!$B$2:$H$4016,MATCH(E1040,Daily!$B$2:$B$4016,0),3)</f>
        <v>-1.480000000000004</v>
      </c>
      <c r="H1040" s="36">
        <f>INDEX(Daily!$B$2:$H$4016,MATCH(E1040,Daily!$B$2:$B$4016,0),5)</f>
        <v>15</v>
      </c>
      <c r="I1040" s="36">
        <f>INDEX(Daily!$B$2:$H$4016,MATCH(E1040,Daily!$B$2:$B$4016,0),7)</f>
        <v>0.86000000000001364</v>
      </c>
      <c r="J1040" s="39">
        <f>INDEX(Monthly!$B$2:$K$187,MATCH(D1040,Monthly!$B$2:$B$187,0),3)</f>
        <v>1.0799999999999921E-2</v>
      </c>
      <c r="K1040" s="39">
        <f>INDEX(Monthly!$B$2:$K$187,MATCH(D1040,Monthly!$B$2:$B$187,0),5)</f>
        <v>16.389999999999986</v>
      </c>
      <c r="L1040" s="39">
        <f>INDEX(Monthly!$B$2:$K$187,MATCH(D1040,Monthly!$B$2:$B$187,0),7)</f>
        <v>0</v>
      </c>
      <c r="M1040" s="39">
        <f>INDEX(Monthly!$B$2:$K$187,MATCH(D1040,Monthly!$B$2:$B$187,0),9)</f>
        <v>2.1021425080131242E-2</v>
      </c>
      <c r="N1040" s="42">
        <f>INDEX(Quaterly!$B$2:$E$63,MATCH(B1040,Quaterly!$B$2:$B$63,0),4)</f>
        <v>9.3099999999999987</v>
      </c>
    </row>
    <row r="1041" spans="1:14" x14ac:dyDescent="0.3">
      <c r="A1041" s="23">
        <v>1040</v>
      </c>
      <c r="B1041" s="23" t="str">
        <f t="shared" si="48"/>
        <v>Q1-2014</v>
      </c>
      <c r="C1041" s="24" t="str">
        <f t="shared" si="49"/>
        <v>Q1</v>
      </c>
      <c r="D1041" s="23" t="str">
        <f t="shared" si="50"/>
        <v>1-2014</v>
      </c>
      <c r="E1041" s="25">
        <v>41645</v>
      </c>
      <c r="F1041" s="31">
        <f>INDEX(GoldPrice!$B$2:$F$4016,MATCH(E1041,GoldPrice!$B$2:$B$4016,0),5)</f>
        <v>54880.740880742669</v>
      </c>
      <c r="G1041" s="36">
        <f>INDEX(Daily!$B$2:$H$4016,MATCH(E1041,Daily!$B$2:$B$4016,0),3)</f>
        <v>-0.53999999999999204</v>
      </c>
      <c r="H1041" s="36">
        <f>INDEX(Daily!$B$2:$H$4016,MATCH(E1041,Daily!$B$2:$B$4016,0),5)</f>
        <v>5</v>
      </c>
      <c r="I1041" s="36">
        <f>INDEX(Daily!$B$2:$H$4016,MATCH(E1041,Daily!$B$2:$B$4016,0),7)</f>
        <v>3.7300000000000182</v>
      </c>
      <c r="J1041" s="39">
        <f>INDEX(Monthly!$B$2:$K$187,MATCH(D1041,Monthly!$B$2:$B$187,0),3)</f>
        <v>1.0799999999999921E-2</v>
      </c>
      <c r="K1041" s="39">
        <f>INDEX(Monthly!$B$2:$K$187,MATCH(D1041,Monthly!$B$2:$B$187,0),5)</f>
        <v>16.389999999999986</v>
      </c>
      <c r="L1041" s="39">
        <f>INDEX(Monthly!$B$2:$K$187,MATCH(D1041,Monthly!$B$2:$B$187,0),7)</f>
        <v>0</v>
      </c>
      <c r="M1041" s="39">
        <f>INDEX(Monthly!$B$2:$K$187,MATCH(D1041,Monthly!$B$2:$B$187,0),9)</f>
        <v>2.1021425080131242E-2</v>
      </c>
      <c r="N1041" s="42">
        <f>INDEX(Quaterly!$B$2:$E$63,MATCH(B1041,Quaterly!$B$2:$B$63,0),4)</f>
        <v>9.3099999999999987</v>
      </c>
    </row>
    <row r="1042" spans="1:14" x14ac:dyDescent="0.3">
      <c r="A1042" s="23">
        <v>1041</v>
      </c>
      <c r="B1042" s="23" t="str">
        <f t="shared" si="48"/>
        <v>Q1-2014</v>
      </c>
      <c r="C1042" s="24" t="str">
        <f t="shared" si="49"/>
        <v>Q1</v>
      </c>
      <c r="D1042" s="23" t="str">
        <f t="shared" si="50"/>
        <v>1-2014</v>
      </c>
      <c r="E1042" s="25">
        <v>41646</v>
      </c>
      <c r="F1042" s="31">
        <f>INDEX(GoldPrice!$B$2:$F$4016,MATCH(E1042,GoldPrice!$B$2:$B$4016,0),5)</f>
        <v>108513.70251370221</v>
      </c>
      <c r="G1042" s="36">
        <f>INDEX(Daily!$B$2:$H$4016,MATCH(E1042,Daily!$B$2:$B$4016,0),3)</f>
        <v>0.18999999999999773</v>
      </c>
      <c r="H1042" s="36">
        <f>INDEX(Daily!$B$2:$H$4016,MATCH(E1042,Daily!$B$2:$B$4016,0),5)</f>
        <v>-5</v>
      </c>
      <c r="I1042" s="36">
        <f>INDEX(Daily!$B$2:$H$4016,MATCH(E1042,Daily!$B$2:$B$4016,0),7)</f>
        <v>1.0199999999999818</v>
      </c>
      <c r="J1042" s="39">
        <f>INDEX(Monthly!$B$2:$K$187,MATCH(D1042,Monthly!$B$2:$B$187,0),3)</f>
        <v>1.0799999999999921E-2</v>
      </c>
      <c r="K1042" s="39">
        <f>INDEX(Monthly!$B$2:$K$187,MATCH(D1042,Monthly!$B$2:$B$187,0),5)</f>
        <v>16.389999999999986</v>
      </c>
      <c r="L1042" s="39">
        <f>INDEX(Monthly!$B$2:$K$187,MATCH(D1042,Monthly!$B$2:$B$187,0),7)</f>
        <v>0</v>
      </c>
      <c r="M1042" s="39">
        <f>INDEX(Monthly!$B$2:$K$187,MATCH(D1042,Monthly!$B$2:$B$187,0),9)</f>
        <v>2.1021425080131242E-2</v>
      </c>
      <c r="N1042" s="42">
        <f>INDEX(Quaterly!$B$2:$E$63,MATCH(B1042,Quaterly!$B$2:$B$63,0),4)</f>
        <v>9.3099999999999987</v>
      </c>
    </row>
    <row r="1043" spans="1:14" x14ac:dyDescent="0.3">
      <c r="A1043" s="23">
        <v>1042</v>
      </c>
      <c r="B1043" s="23" t="str">
        <f t="shared" si="48"/>
        <v>Q1-2014</v>
      </c>
      <c r="C1043" s="24" t="str">
        <f t="shared" si="49"/>
        <v>Q1</v>
      </c>
      <c r="D1043" s="23" t="str">
        <f t="shared" si="50"/>
        <v>1-2014</v>
      </c>
      <c r="E1043" s="25">
        <v>41647</v>
      </c>
      <c r="F1043" s="31">
        <f>INDEX(GoldPrice!$B$2:$F$4016,MATCH(E1043,GoldPrice!$B$2:$B$4016,0),5)</f>
        <v>-99307.503307502717</v>
      </c>
      <c r="G1043" s="36">
        <f>INDEX(Daily!$B$2:$H$4016,MATCH(E1043,Daily!$B$2:$B$4016,0),3)</f>
        <v>-1.4099999999999966</v>
      </c>
      <c r="H1043" s="36">
        <f>INDEX(Daily!$B$2:$H$4016,MATCH(E1043,Daily!$B$2:$B$4016,0),5)</f>
        <v>5</v>
      </c>
      <c r="I1043" s="36">
        <f>INDEX(Daily!$B$2:$H$4016,MATCH(E1043,Daily!$B$2:$B$4016,0),7)</f>
        <v>3.7799999999999727</v>
      </c>
      <c r="J1043" s="39">
        <f>INDEX(Monthly!$B$2:$K$187,MATCH(D1043,Monthly!$B$2:$B$187,0),3)</f>
        <v>1.0799999999999921E-2</v>
      </c>
      <c r="K1043" s="39">
        <f>INDEX(Monthly!$B$2:$K$187,MATCH(D1043,Monthly!$B$2:$B$187,0),5)</f>
        <v>16.389999999999986</v>
      </c>
      <c r="L1043" s="39">
        <f>INDEX(Monthly!$B$2:$K$187,MATCH(D1043,Monthly!$B$2:$B$187,0),7)</f>
        <v>0</v>
      </c>
      <c r="M1043" s="39">
        <f>INDEX(Monthly!$B$2:$K$187,MATCH(D1043,Monthly!$B$2:$B$187,0),9)</f>
        <v>2.1021425080131242E-2</v>
      </c>
      <c r="N1043" s="42">
        <f>INDEX(Quaterly!$B$2:$E$63,MATCH(B1043,Quaterly!$B$2:$B$63,0),4)</f>
        <v>9.3099999999999987</v>
      </c>
    </row>
    <row r="1044" spans="1:14" x14ac:dyDescent="0.3">
      <c r="A1044" s="23">
        <v>1043</v>
      </c>
      <c r="B1044" s="23" t="str">
        <f t="shared" si="48"/>
        <v>Q1-2014</v>
      </c>
      <c r="C1044" s="24" t="str">
        <f t="shared" si="49"/>
        <v>Q1</v>
      </c>
      <c r="D1044" s="23" t="str">
        <f t="shared" si="50"/>
        <v>1-2014</v>
      </c>
      <c r="E1044" s="25">
        <v>41648</v>
      </c>
      <c r="F1044" s="31">
        <f>INDEX(GoldPrice!$B$2:$F$4016,MATCH(E1044,GoldPrice!$B$2:$B$4016,0),5)</f>
        <v>-39099.225099224597</v>
      </c>
      <c r="G1044" s="36">
        <f>INDEX(Daily!$B$2:$H$4016,MATCH(E1044,Daily!$B$2:$B$4016,0),3)</f>
        <v>-0.54000000000000625</v>
      </c>
      <c r="H1044" s="36">
        <f>INDEX(Daily!$B$2:$H$4016,MATCH(E1044,Daily!$B$2:$B$4016,0),5)</f>
        <v>-5</v>
      </c>
      <c r="I1044" s="36">
        <f>INDEX(Daily!$B$2:$H$4016,MATCH(E1044,Daily!$B$2:$B$4016,0),7)</f>
        <v>3.0800000000000409</v>
      </c>
      <c r="J1044" s="39">
        <f>INDEX(Monthly!$B$2:$K$187,MATCH(D1044,Monthly!$B$2:$B$187,0),3)</f>
        <v>1.0799999999999921E-2</v>
      </c>
      <c r="K1044" s="39">
        <f>INDEX(Monthly!$B$2:$K$187,MATCH(D1044,Monthly!$B$2:$B$187,0),5)</f>
        <v>16.389999999999986</v>
      </c>
      <c r="L1044" s="39">
        <f>INDEX(Monthly!$B$2:$K$187,MATCH(D1044,Monthly!$B$2:$B$187,0),7)</f>
        <v>0</v>
      </c>
      <c r="M1044" s="39">
        <f>INDEX(Monthly!$B$2:$K$187,MATCH(D1044,Monthly!$B$2:$B$187,0),9)</f>
        <v>2.1021425080131242E-2</v>
      </c>
      <c r="N1044" s="42">
        <f>INDEX(Quaterly!$B$2:$E$63,MATCH(B1044,Quaterly!$B$2:$B$63,0),4)</f>
        <v>9.3099999999999987</v>
      </c>
    </row>
    <row r="1045" spans="1:14" x14ac:dyDescent="0.3">
      <c r="A1045" s="23">
        <v>1044</v>
      </c>
      <c r="B1045" s="23" t="str">
        <f t="shared" si="48"/>
        <v>Q1-2014</v>
      </c>
      <c r="C1045" s="24" t="str">
        <f t="shared" si="49"/>
        <v>Q1</v>
      </c>
      <c r="D1045" s="23" t="str">
        <f t="shared" si="50"/>
        <v>1-2014</v>
      </c>
      <c r="E1045" s="25">
        <v>41649</v>
      </c>
      <c r="F1045" s="31">
        <f>INDEX(GoldPrice!$B$2:$F$4016,MATCH(E1045,GoldPrice!$B$2:$B$4016,0),5)</f>
        <v>-234401.73880174011</v>
      </c>
      <c r="G1045" s="36">
        <f>INDEX(Daily!$B$2:$H$4016,MATCH(E1045,Daily!$B$2:$B$4016,0),3)</f>
        <v>1.0300000000000011</v>
      </c>
      <c r="H1045" s="36">
        <f>INDEX(Daily!$B$2:$H$4016,MATCH(E1045,Daily!$B$2:$B$4016,0),5)</f>
        <v>-3</v>
      </c>
      <c r="I1045" s="36">
        <f>INDEX(Daily!$B$2:$H$4016,MATCH(E1045,Daily!$B$2:$B$4016,0),7)</f>
        <v>1.9600000000000364</v>
      </c>
      <c r="J1045" s="39">
        <f>INDEX(Monthly!$B$2:$K$187,MATCH(D1045,Monthly!$B$2:$B$187,0),3)</f>
        <v>1.0799999999999921E-2</v>
      </c>
      <c r="K1045" s="39">
        <f>INDEX(Monthly!$B$2:$K$187,MATCH(D1045,Monthly!$B$2:$B$187,0),5)</f>
        <v>16.389999999999986</v>
      </c>
      <c r="L1045" s="39">
        <f>INDEX(Monthly!$B$2:$K$187,MATCH(D1045,Monthly!$B$2:$B$187,0),7)</f>
        <v>0</v>
      </c>
      <c r="M1045" s="39">
        <f>INDEX(Monthly!$B$2:$K$187,MATCH(D1045,Monthly!$B$2:$B$187,0),9)</f>
        <v>2.1021425080131242E-2</v>
      </c>
      <c r="N1045" s="42">
        <f>INDEX(Quaterly!$B$2:$E$63,MATCH(B1045,Quaterly!$B$2:$B$63,0),4)</f>
        <v>9.3099999999999987</v>
      </c>
    </row>
    <row r="1046" spans="1:14" x14ac:dyDescent="0.3">
      <c r="A1046" s="23">
        <v>1045</v>
      </c>
      <c r="B1046" s="23" t="str">
        <f t="shared" si="48"/>
        <v>Q1-2014</v>
      </c>
      <c r="C1046" s="24" t="str">
        <f t="shared" si="49"/>
        <v>Q1</v>
      </c>
      <c r="D1046" s="23" t="str">
        <f t="shared" si="50"/>
        <v>1-2014</v>
      </c>
      <c r="E1046" s="25">
        <v>41652</v>
      </c>
      <c r="F1046" s="31">
        <f>INDEX(GoldPrice!$B$2:$F$4016,MATCH(E1046,GoldPrice!$B$2:$B$4016,0),5)</f>
        <v>64440.294840294868</v>
      </c>
      <c r="G1046" s="36">
        <f>INDEX(Daily!$B$2:$H$4016,MATCH(E1046,Daily!$B$2:$B$4016,0),3)</f>
        <v>-0.93999999999999773</v>
      </c>
      <c r="H1046" s="36">
        <f>INDEX(Daily!$B$2:$H$4016,MATCH(E1046,Daily!$B$2:$B$4016,0),5)</f>
        <v>-12</v>
      </c>
      <c r="I1046" s="36">
        <f>INDEX(Daily!$B$2:$H$4016,MATCH(E1046,Daily!$B$2:$B$4016,0),7)</f>
        <v>2.1699999999999591</v>
      </c>
      <c r="J1046" s="39">
        <f>INDEX(Monthly!$B$2:$K$187,MATCH(D1046,Monthly!$B$2:$B$187,0),3)</f>
        <v>1.0799999999999921E-2</v>
      </c>
      <c r="K1046" s="39">
        <f>INDEX(Monthly!$B$2:$K$187,MATCH(D1046,Monthly!$B$2:$B$187,0),5)</f>
        <v>16.389999999999986</v>
      </c>
      <c r="L1046" s="39">
        <f>INDEX(Monthly!$B$2:$K$187,MATCH(D1046,Monthly!$B$2:$B$187,0),7)</f>
        <v>0</v>
      </c>
      <c r="M1046" s="39">
        <f>INDEX(Monthly!$B$2:$K$187,MATCH(D1046,Monthly!$B$2:$B$187,0),9)</f>
        <v>2.1021425080131242E-2</v>
      </c>
      <c r="N1046" s="42">
        <f>INDEX(Quaterly!$B$2:$E$63,MATCH(B1046,Quaterly!$B$2:$B$63,0),4)</f>
        <v>9.3099999999999987</v>
      </c>
    </row>
    <row r="1047" spans="1:14" x14ac:dyDescent="0.3">
      <c r="A1047" s="23">
        <v>1046</v>
      </c>
      <c r="B1047" s="23" t="str">
        <f t="shared" si="48"/>
        <v>Q1-2014</v>
      </c>
      <c r="C1047" s="24" t="str">
        <f t="shared" si="49"/>
        <v>Q1</v>
      </c>
      <c r="D1047" s="23" t="str">
        <f t="shared" si="50"/>
        <v>1-2014</v>
      </c>
      <c r="E1047" s="25">
        <v>41653</v>
      </c>
      <c r="F1047" s="31">
        <f>INDEX(GoldPrice!$B$2:$F$4016,MATCH(E1047,GoldPrice!$B$2:$B$4016,0),5)</f>
        <v>59455.377055376768</v>
      </c>
      <c r="G1047" s="36">
        <f>INDEX(Daily!$B$2:$H$4016,MATCH(E1047,Daily!$B$2:$B$4016,0),3)</f>
        <v>0.70000000000000284</v>
      </c>
      <c r="H1047" s="36">
        <f>INDEX(Daily!$B$2:$H$4016,MATCH(E1047,Daily!$B$2:$B$4016,0),5)</f>
        <v>12</v>
      </c>
      <c r="I1047" s="36">
        <f>INDEX(Daily!$B$2:$H$4016,MATCH(E1047,Daily!$B$2:$B$4016,0),7)</f>
        <v>1.1999999999999318</v>
      </c>
      <c r="J1047" s="39">
        <f>INDEX(Monthly!$B$2:$K$187,MATCH(D1047,Monthly!$B$2:$B$187,0),3)</f>
        <v>1.0799999999999921E-2</v>
      </c>
      <c r="K1047" s="39">
        <f>INDEX(Monthly!$B$2:$K$187,MATCH(D1047,Monthly!$B$2:$B$187,0),5)</f>
        <v>16.389999999999986</v>
      </c>
      <c r="L1047" s="39">
        <f>INDEX(Monthly!$B$2:$K$187,MATCH(D1047,Monthly!$B$2:$B$187,0),7)</f>
        <v>0</v>
      </c>
      <c r="M1047" s="39">
        <f>INDEX(Monthly!$B$2:$K$187,MATCH(D1047,Monthly!$B$2:$B$187,0),9)</f>
        <v>2.1021425080131242E-2</v>
      </c>
      <c r="N1047" s="42">
        <f>INDEX(Quaterly!$B$2:$E$63,MATCH(B1047,Quaterly!$B$2:$B$63,0),4)</f>
        <v>9.3099999999999987</v>
      </c>
    </row>
    <row r="1048" spans="1:14" x14ac:dyDescent="0.3">
      <c r="A1048" s="23">
        <v>1047</v>
      </c>
      <c r="B1048" s="23" t="str">
        <f t="shared" si="48"/>
        <v>Q1-2014</v>
      </c>
      <c r="C1048" s="24" t="str">
        <f t="shared" si="49"/>
        <v>Q1</v>
      </c>
      <c r="D1048" s="23" t="str">
        <f t="shared" si="50"/>
        <v>1-2014</v>
      </c>
      <c r="E1048" s="25">
        <v>41654</v>
      </c>
      <c r="F1048" s="31">
        <f>INDEX(GoldPrice!$B$2:$F$4016,MATCH(E1048,GoldPrice!$B$2:$B$4016,0),5)</f>
        <v>-75021.810621805489</v>
      </c>
      <c r="G1048" s="36">
        <f>INDEX(Daily!$B$2:$H$4016,MATCH(E1048,Daily!$B$2:$B$4016,0),3)</f>
        <v>1.6299999999999955</v>
      </c>
      <c r="H1048" s="36">
        <f>INDEX(Daily!$B$2:$H$4016,MATCH(E1048,Daily!$B$2:$B$4016,0),5)</f>
        <v>-2</v>
      </c>
      <c r="I1048" s="36">
        <f>INDEX(Daily!$B$2:$H$4016,MATCH(E1048,Daily!$B$2:$B$4016,0),7)</f>
        <v>4.3700000000000045</v>
      </c>
      <c r="J1048" s="39">
        <f>INDEX(Monthly!$B$2:$K$187,MATCH(D1048,Monthly!$B$2:$B$187,0),3)</f>
        <v>1.0799999999999921E-2</v>
      </c>
      <c r="K1048" s="39">
        <f>INDEX(Monthly!$B$2:$K$187,MATCH(D1048,Monthly!$B$2:$B$187,0),5)</f>
        <v>16.389999999999986</v>
      </c>
      <c r="L1048" s="39">
        <f>INDEX(Monthly!$B$2:$K$187,MATCH(D1048,Monthly!$B$2:$B$187,0),7)</f>
        <v>0</v>
      </c>
      <c r="M1048" s="39">
        <f>INDEX(Monthly!$B$2:$K$187,MATCH(D1048,Monthly!$B$2:$B$187,0),9)</f>
        <v>2.1021425080131242E-2</v>
      </c>
      <c r="N1048" s="42">
        <f>INDEX(Quaterly!$B$2:$E$63,MATCH(B1048,Quaterly!$B$2:$B$63,0),4)</f>
        <v>9.3099999999999987</v>
      </c>
    </row>
    <row r="1049" spans="1:14" x14ac:dyDescent="0.3">
      <c r="A1049" s="23">
        <v>1048</v>
      </c>
      <c r="B1049" s="23" t="str">
        <f t="shared" si="48"/>
        <v>Q1-2014</v>
      </c>
      <c r="C1049" s="24" t="str">
        <f t="shared" si="49"/>
        <v>Q1</v>
      </c>
      <c r="D1049" s="23" t="str">
        <f t="shared" si="50"/>
        <v>1-2014</v>
      </c>
      <c r="E1049" s="25">
        <v>41655</v>
      </c>
      <c r="F1049" s="31">
        <f>INDEX(GoldPrice!$B$2:$F$4016,MATCH(E1049,GoldPrice!$B$2:$B$4016,0),5)</f>
        <v>-29639.387639388442</v>
      </c>
      <c r="G1049" s="36">
        <f>INDEX(Daily!$B$2:$H$4016,MATCH(E1049,Daily!$B$2:$B$4016,0),3)</f>
        <v>-0.23999999999999488</v>
      </c>
      <c r="H1049" s="36">
        <f>INDEX(Daily!$B$2:$H$4016,MATCH(E1049,Daily!$B$2:$B$4016,0),5)</f>
        <v>10</v>
      </c>
      <c r="I1049" s="36">
        <f>INDEX(Daily!$B$2:$H$4016,MATCH(E1049,Daily!$B$2:$B$4016,0),7)</f>
        <v>6.8600000000000136</v>
      </c>
      <c r="J1049" s="39">
        <f>INDEX(Monthly!$B$2:$K$187,MATCH(D1049,Monthly!$B$2:$B$187,0),3)</f>
        <v>1.0799999999999921E-2</v>
      </c>
      <c r="K1049" s="39">
        <f>INDEX(Monthly!$B$2:$K$187,MATCH(D1049,Monthly!$B$2:$B$187,0),5)</f>
        <v>16.389999999999986</v>
      </c>
      <c r="L1049" s="39">
        <f>INDEX(Monthly!$B$2:$K$187,MATCH(D1049,Monthly!$B$2:$B$187,0),7)</f>
        <v>0</v>
      </c>
      <c r="M1049" s="39">
        <f>INDEX(Monthly!$B$2:$K$187,MATCH(D1049,Monthly!$B$2:$B$187,0),9)</f>
        <v>2.1021425080131242E-2</v>
      </c>
      <c r="N1049" s="42">
        <f>INDEX(Quaterly!$B$2:$E$63,MATCH(B1049,Quaterly!$B$2:$B$63,0),4)</f>
        <v>9.3099999999999987</v>
      </c>
    </row>
    <row r="1050" spans="1:14" x14ac:dyDescent="0.3">
      <c r="A1050" s="23">
        <v>1049</v>
      </c>
      <c r="B1050" s="23" t="str">
        <f t="shared" si="48"/>
        <v>Q1-2014</v>
      </c>
      <c r="C1050" s="24" t="str">
        <f t="shared" si="49"/>
        <v>Q1</v>
      </c>
      <c r="D1050" s="23" t="str">
        <f t="shared" si="50"/>
        <v>1-2014</v>
      </c>
      <c r="E1050" s="25">
        <v>41656</v>
      </c>
      <c r="F1050" s="31">
        <f>INDEX(GoldPrice!$B$2:$F$4016,MATCH(E1050,GoldPrice!$B$2:$B$4016,0),5)</f>
        <v>-116994.14099414274</v>
      </c>
      <c r="G1050" s="36">
        <f>INDEX(Daily!$B$2:$H$4016,MATCH(E1050,Daily!$B$2:$B$4016,0),3)</f>
        <v>0.41999999999998749</v>
      </c>
      <c r="H1050" s="36">
        <f>INDEX(Daily!$B$2:$H$4016,MATCH(E1050,Daily!$B$2:$B$4016,0),5)</f>
        <v>-10</v>
      </c>
      <c r="I1050" s="36">
        <f>INDEX(Daily!$B$2:$H$4016,MATCH(E1050,Daily!$B$2:$B$4016,0),7)</f>
        <v>10.050000000000068</v>
      </c>
      <c r="J1050" s="39">
        <f>INDEX(Monthly!$B$2:$K$187,MATCH(D1050,Monthly!$B$2:$B$187,0),3)</f>
        <v>1.0799999999999921E-2</v>
      </c>
      <c r="K1050" s="39">
        <f>INDEX(Monthly!$B$2:$K$187,MATCH(D1050,Monthly!$B$2:$B$187,0),5)</f>
        <v>16.389999999999986</v>
      </c>
      <c r="L1050" s="39">
        <f>INDEX(Monthly!$B$2:$K$187,MATCH(D1050,Monthly!$B$2:$B$187,0),7)</f>
        <v>0</v>
      </c>
      <c r="M1050" s="39">
        <f>INDEX(Monthly!$B$2:$K$187,MATCH(D1050,Monthly!$B$2:$B$187,0),9)</f>
        <v>2.1021425080131242E-2</v>
      </c>
      <c r="N1050" s="42">
        <f>INDEX(Quaterly!$B$2:$E$63,MATCH(B1050,Quaterly!$B$2:$B$63,0),4)</f>
        <v>9.3099999999999987</v>
      </c>
    </row>
    <row r="1051" spans="1:14" x14ac:dyDescent="0.3">
      <c r="A1051" s="23">
        <v>1050</v>
      </c>
      <c r="B1051" s="23" t="str">
        <f t="shared" si="48"/>
        <v>Q1-2014</v>
      </c>
      <c r="C1051" s="24" t="str">
        <f t="shared" si="49"/>
        <v>Q1</v>
      </c>
      <c r="D1051" s="23" t="str">
        <f t="shared" si="50"/>
        <v>1-2014</v>
      </c>
      <c r="E1051" s="25">
        <v>41659</v>
      </c>
      <c r="F1051" s="31">
        <f>INDEX(GoldPrice!$B$2:$F$4016,MATCH(E1051,GoldPrice!$B$2:$B$4016,0),5)</f>
        <v>125343.43494343385</v>
      </c>
      <c r="G1051" s="36">
        <f>INDEX(Daily!$B$2:$H$4016,MATCH(E1051,Daily!$B$2:$B$4016,0),3)</f>
        <v>-1.2985714285714209</v>
      </c>
      <c r="H1051" s="36">
        <f>INDEX(Daily!$B$2:$H$4016,MATCH(E1051,Daily!$B$2:$B$4016,0),5)</f>
        <v>0</v>
      </c>
      <c r="I1051" s="36">
        <f>INDEX(Daily!$B$2:$H$4016,MATCH(E1051,Daily!$B$2:$B$4016,0),7)</f>
        <v>10.079999999999927</v>
      </c>
      <c r="J1051" s="39">
        <f>INDEX(Monthly!$B$2:$K$187,MATCH(D1051,Monthly!$B$2:$B$187,0),3)</f>
        <v>1.0799999999999921E-2</v>
      </c>
      <c r="K1051" s="39">
        <f>INDEX(Monthly!$B$2:$K$187,MATCH(D1051,Monthly!$B$2:$B$187,0),5)</f>
        <v>16.389999999999986</v>
      </c>
      <c r="L1051" s="39">
        <f>INDEX(Monthly!$B$2:$K$187,MATCH(D1051,Monthly!$B$2:$B$187,0),7)</f>
        <v>0</v>
      </c>
      <c r="M1051" s="39">
        <f>INDEX(Monthly!$B$2:$K$187,MATCH(D1051,Monthly!$B$2:$B$187,0),9)</f>
        <v>2.1021425080131242E-2</v>
      </c>
      <c r="N1051" s="42">
        <f>INDEX(Quaterly!$B$2:$E$63,MATCH(B1051,Quaterly!$B$2:$B$63,0),4)</f>
        <v>9.3099999999999987</v>
      </c>
    </row>
    <row r="1052" spans="1:14" x14ac:dyDescent="0.3">
      <c r="A1052" s="23">
        <v>1051</v>
      </c>
      <c r="B1052" s="23" t="str">
        <f t="shared" si="48"/>
        <v>Q1-2014</v>
      </c>
      <c r="C1052" s="24" t="str">
        <f t="shared" si="49"/>
        <v>Q1</v>
      </c>
      <c r="D1052" s="23" t="str">
        <f t="shared" si="50"/>
        <v>1-2014</v>
      </c>
      <c r="E1052" s="25">
        <v>41660</v>
      </c>
      <c r="F1052" s="31">
        <f>INDEX(GoldPrice!$B$2:$F$4016,MATCH(E1052,GoldPrice!$B$2:$B$4016,0),5)</f>
        <v>-40307.335907336324</v>
      </c>
      <c r="G1052" s="36">
        <f>INDEX(Daily!$B$2:$H$4016,MATCH(E1052,Daily!$B$2:$B$4016,0),3)</f>
        <v>1.8485714285714323</v>
      </c>
      <c r="H1052" s="36">
        <f>INDEX(Daily!$B$2:$H$4016,MATCH(E1052,Daily!$B$2:$B$4016,0),5)</f>
        <v>5</v>
      </c>
      <c r="I1052" s="36">
        <f>INDEX(Daily!$B$2:$H$4016,MATCH(E1052,Daily!$B$2:$B$4016,0),7)</f>
        <v>6.2400000000000091</v>
      </c>
      <c r="J1052" s="39">
        <f>INDEX(Monthly!$B$2:$K$187,MATCH(D1052,Monthly!$B$2:$B$187,0),3)</f>
        <v>1.0799999999999921E-2</v>
      </c>
      <c r="K1052" s="39">
        <f>INDEX(Monthly!$B$2:$K$187,MATCH(D1052,Monthly!$B$2:$B$187,0),5)</f>
        <v>16.389999999999986</v>
      </c>
      <c r="L1052" s="39">
        <f>INDEX(Monthly!$B$2:$K$187,MATCH(D1052,Monthly!$B$2:$B$187,0),7)</f>
        <v>0</v>
      </c>
      <c r="M1052" s="39">
        <f>INDEX(Monthly!$B$2:$K$187,MATCH(D1052,Monthly!$B$2:$B$187,0),9)</f>
        <v>2.1021425080131242E-2</v>
      </c>
      <c r="N1052" s="42">
        <f>INDEX(Quaterly!$B$2:$E$63,MATCH(B1052,Quaterly!$B$2:$B$63,0),4)</f>
        <v>9.3099999999999987</v>
      </c>
    </row>
    <row r="1053" spans="1:14" x14ac:dyDescent="0.3">
      <c r="A1053" s="23">
        <v>1052</v>
      </c>
      <c r="B1053" s="23" t="str">
        <f t="shared" si="48"/>
        <v>Q1-2014</v>
      </c>
      <c r="C1053" s="24" t="str">
        <f t="shared" si="49"/>
        <v>Q1</v>
      </c>
      <c r="D1053" s="23" t="str">
        <f t="shared" si="50"/>
        <v>1-2014</v>
      </c>
      <c r="E1053" s="25">
        <v>41661</v>
      </c>
      <c r="F1053" s="31">
        <f>INDEX(GoldPrice!$B$2:$F$4016,MATCH(E1053,GoldPrice!$B$2:$B$4016,0),5)</f>
        <v>-42738.612738613039</v>
      </c>
      <c r="G1053" s="36">
        <f>INDEX(Daily!$B$2:$H$4016,MATCH(E1053,Daily!$B$2:$B$4016,0),3)</f>
        <v>1.8399999999999892</v>
      </c>
      <c r="H1053" s="36">
        <f>INDEX(Daily!$B$2:$H$4016,MATCH(E1053,Daily!$B$2:$B$4016,0),5)</f>
        <v>-5</v>
      </c>
      <c r="I1053" s="36">
        <f>INDEX(Daily!$B$2:$H$4016,MATCH(E1053,Daily!$B$2:$B$4016,0),7)</f>
        <v>-7.9900000000000091</v>
      </c>
      <c r="J1053" s="39">
        <f>INDEX(Monthly!$B$2:$K$187,MATCH(D1053,Monthly!$B$2:$B$187,0),3)</f>
        <v>1.0799999999999921E-2</v>
      </c>
      <c r="K1053" s="39">
        <f>INDEX(Monthly!$B$2:$K$187,MATCH(D1053,Monthly!$B$2:$B$187,0),5)</f>
        <v>16.389999999999986</v>
      </c>
      <c r="L1053" s="39">
        <f>INDEX(Monthly!$B$2:$K$187,MATCH(D1053,Monthly!$B$2:$B$187,0),7)</f>
        <v>0</v>
      </c>
      <c r="M1053" s="39">
        <f>INDEX(Monthly!$B$2:$K$187,MATCH(D1053,Monthly!$B$2:$B$187,0),9)</f>
        <v>2.1021425080131242E-2</v>
      </c>
      <c r="N1053" s="42">
        <f>INDEX(Quaterly!$B$2:$E$63,MATCH(B1053,Quaterly!$B$2:$B$63,0),4)</f>
        <v>9.3099999999999987</v>
      </c>
    </row>
    <row r="1054" spans="1:14" x14ac:dyDescent="0.3">
      <c r="A1054" s="23">
        <v>1053</v>
      </c>
      <c r="B1054" s="23" t="str">
        <f t="shared" si="48"/>
        <v>Q1-2014</v>
      </c>
      <c r="C1054" s="24" t="str">
        <f t="shared" si="49"/>
        <v>Q1</v>
      </c>
      <c r="D1054" s="23" t="str">
        <f t="shared" si="50"/>
        <v>1-2014</v>
      </c>
      <c r="E1054" s="25">
        <v>41662</v>
      </c>
      <c r="F1054" s="31">
        <f>INDEX(GoldPrice!$B$2:$F$4016,MATCH(E1054,GoldPrice!$B$2:$B$4016,0),5)</f>
        <v>-271150.25515025109</v>
      </c>
      <c r="G1054" s="36">
        <f>INDEX(Daily!$B$2:$H$4016,MATCH(E1054,Daily!$B$2:$B$4016,0),3)</f>
        <v>0.88000000000000966</v>
      </c>
      <c r="H1054" s="36">
        <f>INDEX(Daily!$B$2:$H$4016,MATCH(E1054,Daily!$B$2:$B$4016,0),5)</f>
        <v>-5</v>
      </c>
      <c r="I1054" s="36">
        <f>INDEX(Daily!$B$2:$H$4016,MATCH(E1054,Daily!$B$2:$B$4016,0),7)</f>
        <v>1.6299999999999955</v>
      </c>
      <c r="J1054" s="39">
        <f>INDEX(Monthly!$B$2:$K$187,MATCH(D1054,Monthly!$B$2:$B$187,0),3)</f>
        <v>1.0799999999999921E-2</v>
      </c>
      <c r="K1054" s="39">
        <f>INDEX(Monthly!$B$2:$K$187,MATCH(D1054,Monthly!$B$2:$B$187,0),5)</f>
        <v>16.389999999999986</v>
      </c>
      <c r="L1054" s="39">
        <f>INDEX(Monthly!$B$2:$K$187,MATCH(D1054,Monthly!$B$2:$B$187,0),7)</f>
        <v>0</v>
      </c>
      <c r="M1054" s="39">
        <f>INDEX(Monthly!$B$2:$K$187,MATCH(D1054,Monthly!$B$2:$B$187,0),9)</f>
        <v>2.1021425080131242E-2</v>
      </c>
      <c r="N1054" s="42">
        <f>INDEX(Quaterly!$B$2:$E$63,MATCH(B1054,Quaterly!$B$2:$B$63,0),4)</f>
        <v>9.3099999999999987</v>
      </c>
    </row>
    <row r="1055" spans="1:14" x14ac:dyDescent="0.3">
      <c r="A1055" s="23">
        <v>1054</v>
      </c>
      <c r="B1055" s="23" t="str">
        <f t="shared" si="48"/>
        <v>Q1-2014</v>
      </c>
      <c r="C1055" s="24" t="str">
        <f t="shared" si="49"/>
        <v>Q1</v>
      </c>
      <c r="D1055" s="23" t="str">
        <f t="shared" si="50"/>
        <v>1-2014</v>
      </c>
      <c r="E1055" s="25">
        <v>41663</v>
      </c>
      <c r="F1055" s="31">
        <f>INDEX(GoldPrice!$B$2:$F$4016,MATCH(E1055,GoldPrice!$B$2:$B$4016,0),5)</f>
        <v>24522.018522016704</v>
      </c>
      <c r="G1055" s="36">
        <f>INDEX(Daily!$B$2:$H$4016,MATCH(E1055,Daily!$B$2:$B$4016,0),3)</f>
        <v>-0.57000000000000739</v>
      </c>
      <c r="H1055" s="36">
        <f>INDEX(Daily!$B$2:$H$4016,MATCH(E1055,Daily!$B$2:$B$4016,0),5)</f>
        <v>-5</v>
      </c>
      <c r="I1055" s="36">
        <f>INDEX(Daily!$B$2:$H$4016,MATCH(E1055,Daily!$B$2:$B$4016,0),7)</f>
        <v>6.6400000000001</v>
      </c>
      <c r="J1055" s="39">
        <f>INDEX(Monthly!$B$2:$K$187,MATCH(D1055,Monthly!$B$2:$B$187,0),3)</f>
        <v>1.0799999999999921E-2</v>
      </c>
      <c r="K1055" s="39">
        <f>INDEX(Monthly!$B$2:$K$187,MATCH(D1055,Monthly!$B$2:$B$187,0),5)</f>
        <v>16.389999999999986</v>
      </c>
      <c r="L1055" s="39">
        <f>INDEX(Monthly!$B$2:$K$187,MATCH(D1055,Monthly!$B$2:$B$187,0),7)</f>
        <v>0</v>
      </c>
      <c r="M1055" s="39">
        <f>INDEX(Monthly!$B$2:$K$187,MATCH(D1055,Monthly!$B$2:$B$187,0),9)</f>
        <v>2.1021425080131242E-2</v>
      </c>
      <c r="N1055" s="42">
        <f>INDEX(Quaterly!$B$2:$E$63,MATCH(B1055,Quaterly!$B$2:$B$63,0),4)</f>
        <v>9.3099999999999987</v>
      </c>
    </row>
    <row r="1056" spans="1:14" x14ac:dyDescent="0.3">
      <c r="A1056" s="23">
        <v>1055</v>
      </c>
      <c r="B1056" s="23" t="str">
        <f t="shared" si="48"/>
        <v>Q1-2014</v>
      </c>
      <c r="C1056" s="24" t="str">
        <f t="shared" si="49"/>
        <v>Q1</v>
      </c>
      <c r="D1056" s="23" t="str">
        <f t="shared" si="50"/>
        <v>1-2014</v>
      </c>
      <c r="E1056" s="25">
        <v>41666</v>
      </c>
      <c r="F1056" s="31">
        <f>INDEX(GoldPrice!$B$2:$F$4016,MATCH(E1056,GoldPrice!$B$2:$B$4016,0),5)</f>
        <v>328211.30221130326</v>
      </c>
      <c r="G1056" s="36">
        <f>INDEX(Daily!$B$2:$H$4016,MATCH(E1056,Daily!$B$2:$B$4016,0),3)</f>
        <v>-0.84000000000000341</v>
      </c>
      <c r="H1056" s="36">
        <f>INDEX(Daily!$B$2:$H$4016,MATCH(E1056,Daily!$B$2:$B$4016,0),5)</f>
        <v>-25</v>
      </c>
      <c r="I1056" s="36">
        <f>INDEX(Daily!$B$2:$H$4016,MATCH(E1056,Daily!$B$2:$B$4016,0),7)</f>
        <v>-3.6700000000000728</v>
      </c>
      <c r="J1056" s="39">
        <f>INDEX(Monthly!$B$2:$K$187,MATCH(D1056,Monthly!$B$2:$B$187,0),3)</f>
        <v>1.0799999999999921E-2</v>
      </c>
      <c r="K1056" s="39">
        <f>INDEX(Monthly!$B$2:$K$187,MATCH(D1056,Monthly!$B$2:$B$187,0),5)</f>
        <v>16.389999999999986</v>
      </c>
      <c r="L1056" s="39">
        <f>INDEX(Monthly!$B$2:$K$187,MATCH(D1056,Monthly!$B$2:$B$187,0),7)</f>
        <v>0</v>
      </c>
      <c r="M1056" s="39">
        <f>INDEX(Monthly!$B$2:$K$187,MATCH(D1056,Monthly!$B$2:$B$187,0),9)</f>
        <v>2.1021425080131242E-2</v>
      </c>
      <c r="N1056" s="42">
        <f>INDEX(Quaterly!$B$2:$E$63,MATCH(B1056,Quaterly!$B$2:$B$63,0),4)</f>
        <v>9.3099999999999987</v>
      </c>
    </row>
    <row r="1057" spans="1:14" x14ac:dyDescent="0.3">
      <c r="A1057" s="23">
        <v>1056</v>
      </c>
      <c r="B1057" s="23" t="str">
        <f t="shared" si="48"/>
        <v>Q1-2014</v>
      </c>
      <c r="C1057" s="24" t="str">
        <f t="shared" si="49"/>
        <v>Q1</v>
      </c>
      <c r="D1057" s="23" t="str">
        <f t="shared" si="50"/>
        <v>1-2014</v>
      </c>
      <c r="E1057" s="25">
        <v>41667</v>
      </c>
      <c r="F1057" s="31">
        <f>INDEX(GoldPrice!$B$2:$F$4016,MATCH(E1057,GoldPrice!$B$2:$B$4016,0),5)</f>
        <v>200371.19637119398</v>
      </c>
      <c r="G1057" s="36">
        <f>INDEX(Daily!$B$2:$H$4016,MATCH(E1057,Daily!$B$2:$B$4016,0),3)</f>
        <v>1.6700000000000017</v>
      </c>
      <c r="H1057" s="36">
        <f>INDEX(Daily!$B$2:$H$4016,MATCH(E1057,Daily!$B$2:$B$4016,0),5)</f>
        <v>0</v>
      </c>
      <c r="I1057" s="36">
        <f>INDEX(Daily!$B$2:$H$4016,MATCH(E1057,Daily!$B$2:$B$4016,0),7)</f>
        <v>-2.3271428571428032</v>
      </c>
      <c r="J1057" s="39">
        <f>INDEX(Monthly!$B$2:$K$187,MATCH(D1057,Monthly!$B$2:$B$187,0),3)</f>
        <v>1.0799999999999921E-2</v>
      </c>
      <c r="K1057" s="39">
        <f>INDEX(Monthly!$B$2:$K$187,MATCH(D1057,Monthly!$B$2:$B$187,0),5)</f>
        <v>16.389999999999986</v>
      </c>
      <c r="L1057" s="39">
        <f>INDEX(Monthly!$B$2:$K$187,MATCH(D1057,Monthly!$B$2:$B$187,0),7)</f>
        <v>0</v>
      </c>
      <c r="M1057" s="39">
        <f>INDEX(Monthly!$B$2:$K$187,MATCH(D1057,Monthly!$B$2:$B$187,0),9)</f>
        <v>2.1021425080131242E-2</v>
      </c>
      <c r="N1057" s="42">
        <f>INDEX(Quaterly!$B$2:$E$63,MATCH(B1057,Quaterly!$B$2:$B$63,0),4)</f>
        <v>9.3099999999999987</v>
      </c>
    </row>
    <row r="1058" spans="1:14" x14ac:dyDescent="0.3">
      <c r="A1058" s="23">
        <v>1057</v>
      </c>
      <c r="B1058" s="23" t="str">
        <f t="shared" si="48"/>
        <v>Q1-2014</v>
      </c>
      <c r="C1058" s="24" t="str">
        <f t="shared" si="49"/>
        <v>Q1</v>
      </c>
      <c r="D1058" s="23" t="str">
        <f t="shared" si="50"/>
        <v>1-2014</v>
      </c>
      <c r="E1058" s="25">
        <v>41668</v>
      </c>
      <c r="F1058" s="31">
        <f>INDEX(GoldPrice!$B$2:$F$4016,MATCH(E1058,GoldPrice!$B$2:$B$4016,0),5)</f>
        <v>-178107.73010772839</v>
      </c>
      <c r="G1058" s="36">
        <f>INDEX(Daily!$B$2:$H$4016,MATCH(E1058,Daily!$B$2:$B$4016,0),3)</f>
        <v>-0.14999999999999147</v>
      </c>
      <c r="H1058" s="36">
        <f>INDEX(Daily!$B$2:$H$4016,MATCH(E1058,Daily!$B$2:$B$4016,0),5)</f>
        <v>0</v>
      </c>
      <c r="I1058" s="36">
        <f>INDEX(Daily!$B$2:$H$4016,MATCH(E1058,Daily!$B$2:$B$4016,0),7)</f>
        <v>1.5146938775510534</v>
      </c>
      <c r="J1058" s="39">
        <f>INDEX(Monthly!$B$2:$K$187,MATCH(D1058,Monthly!$B$2:$B$187,0),3)</f>
        <v>1.0799999999999921E-2</v>
      </c>
      <c r="K1058" s="39">
        <f>INDEX(Monthly!$B$2:$K$187,MATCH(D1058,Monthly!$B$2:$B$187,0),5)</f>
        <v>16.389999999999986</v>
      </c>
      <c r="L1058" s="39">
        <f>INDEX(Monthly!$B$2:$K$187,MATCH(D1058,Monthly!$B$2:$B$187,0),7)</f>
        <v>0</v>
      </c>
      <c r="M1058" s="39">
        <f>INDEX(Monthly!$B$2:$K$187,MATCH(D1058,Monthly!$B$2:$B$187,0),9)</f>
        <v>2.1021425080131242E-2</v>
      </c>
      <c r="N1058" s="42">
        <f>INDEX(Quaterly!$B$2:$E$63,MATCH(B1058,Quaterly!$B$2:$B$63,0),4)</f>
        <v>9.3099999999999987</v>
      </c>
    </row>
    <row r="1059" spans="1:14" x14ac:dyDescent="0.3">
      <c r="A1059" s="23">
        <v>1058</v>
      </c>
      <c r="B1059" s="23" t="str">
        <f t="shared" si="48"/>
        <v>Q1-2014</v>
      </c>
      <c r="C1059" s="24" t="str">
        <f t="shared" si="49"/>
        <v>Q1</v>
      </c>
      <c r="D1059" s="23" t="str">
        <f t="shared" si="50"/>
        <v>1-2014</v>
      </c>
      <c r="E1059" s="25">
        <v>41669</v>
      </c>
      <c r="F1059" s="31">
        <f>INDEX(GoldPrice!$B$2:$F$4016,MATCH(E1059,GoldPrice!$B$2:$B$4016,0),5)</f>
        <v>318049.51804951578</v>
      </c>
      <c r="G1059" s="36">
        <f>INDEX(Daily!$B$2:$H$4016,MATCH(E1059,Daily!$B$2:$B$4016,0),3)</f>
        <v>0.90999999999999659</v>
      </c>
      <c r="H1059" s="36">
        <f>INDEX(Daily!$B$2:$H$4016,MATCH(E1059,Daily!$B$2:$B$4016,0),5)</f>
        <v>0</v>
      </c>
      <c r="I1059" s="36">
        <f>INDEX(Daily!$B$2:$H$4016,MATCH(E1059,Daily!$B$2:$B$4016,0),7)</f>
        <v>0.29107871720111689</v>
      </c>
      <c r="J1059" s="39">
        <f>INDEX(Monthly!$B$2:$K$187,MATCH(D1059,Monthly!$B$2:$B$187,0),3)</f>
        <v>1.0799999999999921E-2</v>
      </c>
      <c r="K1059" s="39">
        <f>INDEX(Monthly!$B$2:$K$187,MATCH(D1059,Monthly!$B$2:$B$187,0),5)</f>
        <v>16.389999999999986</v>
      </c>
      <c r="L1059" s="39">
        <f>INDEX(Monthly!$B$2:$K$187,MATCH(D1059,Monthly!$B$2:$B$187,0),7)</f>
        <v>0</v>
      </c>
      <c r="M1059" s="39">
        <f>INDEX(Monthly!$B$2:$K$187,MATCH(D1059,Monthly!$B$2:$B$187,0),9)</f>
        <v>2.1021425080131242E-2</v>
      </c>
      <c r="N1059" s="42">
        <f>INDEX(Quaterly!$B$2:$E$63,MATCH(B1059,Quaterly!$B$2:$B$63,0),4)</f>
        <v>9.3099999999999987</v>
      </c>
    </row>
    <row r="1060" spans="1:14" x14ac:dyDescent="0.3">
      <c r="A1060" s="23">
        <v>1059</v>
      </c>
      <c r="B1060" s="23" t="str">
        <f t="shared" si="48"/>
        <v>Q1-2014</v>
      </c>
      <c r="C1060" s="24" t="str">
        <f t="shared" si="49"/>
        <v>Q1</v>
      </c>
      <c r="D1060" s="23" t="str">
        <f t="shared" si="50"/>
        <v>1-2014</v>
      </c>
      <c r="E1060" s="25">
        <v>41670</v>
      </c>
      <c r="F1060" s="31">
        <f>INDEX(GoldPrice!$B$2:$F$4016,MATCH(E1060,GoldPrice!$B$2:$B$4016,0),5)</f>
        <v>233395.1993952021</v>
      </c>
      <c r="G1060" s="36">
        <f>INDEX(Daily!$B$2:$H$4016,MATCH(E1060,Daily!$B$2:$B$4016,0),3)</f>
        <v>-0.70000000000000284</v>
      </c>
      <c r="H1060" s="36">
        <f>INDEX(Daily!$B$2:$H$4016,MATCH(E1060,Daily!$B$2:$B$4016,0),5)</f>
        <v>0</v>
      </c>
      <c r="I1060" s="36">
        <f>INDEX(Daily!$B$2:$H$4016,MATCH(E1060,Daily!$B$2:$B$4016,0),7)</f>
        <v>-0.55876718034153328</v>
      </c>
      <c r="J1060" s="39">
        <f>INDEX(Monthly!$B$2:$K$187,MATCH(D1060,Monthly!$B$2:$B$187,0),3)</f>
        <v>1.0799999999999921E-2</v>
      </c>
      <c r="K1060" s="39">
        <f>INDEX(Monthly!$B$2:$K$187,MATCH(D1060,Monthly!$B$2:$B$187,0),5)</f>
        <v>16.389999999999986</v>
      </c>
      <c r="L1060" s="39">
        <f>INDEX(Monthly!$B$2:$K$187,MATCH(D1060,Monthly!$B$2:$B$187,0),7)</f>
        <v>0</v>
      </c>
      <c r="M1060" s="39">
        <f>INDEX(Monthly!$B$2:$K$187,MATCH(D1060,Monthly!$B$2:$B$187,0),9)</f>
        <v>2.1021425080131242E-2</v>
      </c>
      <c r="N1060" s="42">
        <f>INDEX(Quaterly!$B$2:$E$63,MATCH(B1060,Quaterly!$B$2:$B$63,0),4)</f>
        <v>9.3099999999999987</v>
      </c>
    </row>
    <row r="1061" spans="1:14" x14ac:dyDescent="0.3">
      <c r="A1061" s="23">
        <v>1060</v>
      </c>
      <c r="B1061" s="23" t="str">
        <f t="shared" si="48"/>
        <v>Q1-2014</v>
      </c>
      <c r="C1061" s="24" t="str">
        <f t="shared" si="49"/>
        <v>Q1</v>
      </c>
      <c r="D1061" s="23" t="str">
        <f t="shared" si="50"/>
        <v>2-2014</v>
      </c>
      <c r="E1061" s="25">
        <v>41673</v>
      </c>
      <c r="F1061" s="31">
        <f>INDEX(GoldPrice!$B$2:$F$4016,MATCH(E1061,GoldPrice!$B$2:$B$4016,0),5)</f>
        <v>-322820.26082026586</v>
      </c>
      <c r="G1061" s="36">
        <f>INDEX(Daily!$B$2:$H$4016,MATCH(E1061,Daily!$B$2:$B$4016,0),3)</f>
        <v>-1.1099999999999994</v>
      </c>
      <c r="H1061" s="36">
        <f>INDEX(Daily!$B$2:$H$4016,MATCH(E1061,Daily!$B$2:$B$4016,0),5)</f>
        <v>0</v>
      </c>
      <c r="I1061" s="36">
        <f>INDEX(Daily!$B$2:$H$4016,MATCH(E1061,Daily!$B$2:$B$4016,0),7)</f>
        <v>0.50283750818107364</v>
      </c>
      <c r="J1061" s="39">
        <f>INDEX(Monthly!$B$2:$K$187,MATCH(D1061,Monthly!$B$2:$B$187,0),3)</f>
        <v>8.600000000000052E-3</v>
      </c>
      <c r="K1061" s="39">
        <f>INDEX(Monthly!$B$2:$K$187,MATCH(D1061,Monthly!$B$2:$B$187,0),5)</f>
        <v>22.590000000000032</v>
      </c>
      <c r="L1061" s="39">
        <f>INDEX(Monthly!$B$2:$K$187,MATCH(D1061,Monthly!$B$2:$B$187,0),7)</f>
        <v>0</v>
      </c>
      <c r="M1061" s="39">
        <f>INDEX(Monthly!$B$2:$K$187,MATCH(D1061,Monthly!$B$2:$B$187,0),9)</f>
        <v>-4.1407945125874653E-3</v>
      </c>
      <c r="N1061" s="42">
        <f>INDEX(Quaterly!$B$2:$E$63,MATCH(B1061,Quaterly!$B$2:$B$63,0),4)</f>
        <v>9.3099999999999987</v>
      </c>
    </row>
    <row r="1062" spans="1:14" x14ac:dyDescent="0.3">
      <c r="A1062" s="23">
        <v>1061</v>
      </c>
      <c r="B1062" s="23" t="str">
        <f t="shared" si="48"/>
        <v>Q1-2014</v>
      </c>
      <c r="C1062" s="24" t="str">
        <f t="shared" si="49"/>
        <v>Q1</v>
      </c>
      <c r="D1062" s="23" t="str">
        <f t="shared" si="50"/>
        <v>2-2014</v>
      </c>
      <c r="E1062" s="25">
        <v>41674</v>
      </c>
      <c r="F1062" s="31">
        <f>INDEX(GoldPrice!$B$2:$F$4016,MATCH(E1062,GoldPrice!$B$2:$B$4016,0),5)</f>
        <v>138351.54035154358</v>
      </c>
      <c r="G1062" s="36">
        <f>INDEX(Daily!$B$2:$H$4016,MATCH(E1062,Daily!$B$2:$B$4016,0),3)</f>
        <v>0.79999999999999716</v>
      </c>
      <c r="H1062" s="36">
        <f>INDEX(Daily!$B$2:$H$4016,MATCH(E1062,Daily!$B$2:$B$4016,0),5)</f>
        <v>0</v>
      </c>
      <c r="I1062" s="36">
        <f>INDEX(Daily!$B$2:$H$4016,MATCH(E1062,Daily!$B$2:$B$4016,0),7)</f>
        <v>0.34181429506418226</v>
      </c>
      <c r="J1062" s="39">
        <f>INDEX(Monthly!$B$2:$K$187,MATCH(D1062,Monthly!$B$2:$B$187,0),3)</f>
        <v>8.600000000000052E-3</v>
      </c>
      <c r="K1062" s="39">
        <f>INDEX(Monthly!$B$2:$K$187,MATCH(D1062,Monthly!$B$2:$B$187,0),5)</f>
        <v>22.590000000000032</v>
      </c>
      <c r="L1062" s="39">
        <f>INDEX(Monthly!$B$2:$K$187,MATCH(D1062,Monthly!$B$2:$B$187,0),7)</f>
        <v>0</v>
      </c>
      <c r="M1062" s="39">
        <f>INDEX(Monthly!$B$2:$K$187,MATCH(D1062,Monthly!$B$2:$B$187,0),9)</f>
        <v>-4.1407945125874653E-3</v>
      </c>
      <c r="N1062" s="42">
        <f>INDEX(Quaterly!$B$2:$E$63,MATCH(B1062,Quaterly!$B$2:$B$63,0),4)</f>
        <v>9.3099999999999987</v>
      </c>
    </row>
    <row r="1063" spans="1:14" x14ac:dyDescent="0.3">
      <c r="A1063" s="23">
        <v>1062</v>
      </c>
      <c r="B1063" s="23" t="str">
        <f t="shared" si="48"/>
        <v>Q1-2014</v>
      </c>
      <c r="C1063" s="24" t="str">
        <f t="shared" si="49"/>
        <v>Q1</v>
      </c>
      <c r="D1063" s="23" t="str">
        <f t="shared" si="50"/>
        <v>2-2014</v>
      </c>
      <c r="E1063" s="25">
        <v>41675</v>
      </c>
      <c r="F1063" s="31">
        <f>INDEX(GoldPrice!$B$2:$F$4016,MATCH(E1063,GoldPrice!$B$2:$B$4016,0),5)</f>
        <v>-127074.65507465601</v>
      </c>
      <c r="G1063" s="36">
        <f>INDEX(Daily!$B$2:$H$4016,MATCH(E1063,Daily!$B$2:$B$4016,0),3)</f>
        <v>0.1600000000000108</v>
      </c>
      <c r="H1063" s="36">
        <f>INDEX(Daily!$B$2:$H$4016,MATCH(E1063,Daily!$B$2:$B$4016,0),5)</f>
        <v>40</v>
      </c>
      <c r="I1063" s="36">
        <f>INDEX(Daily!$B$2:$H$4016,MATCH(E1063,Daily!$B$2:$B$4016,0),7)</f>
        <v>-0.55792651992680931</v>
      </c>
      <c r="J1063" s="39">
        <f>INDEX(Monthly!$B$2:$K$187,MATCH(D1063,Monthly!$B$2:$B$187,0),3)</f>
        <v>8.600000000000052E-3</v>
      </c>
      <c r="K1063" s="39">
        <f>INDEX(Monthly!$B$2:$K$187,MATCH(D1063,Monthly!$B$2:$B$187,0),5)</f>
        <v>22.590000000000032</v>
      </c>
      <c r="L1063" s="39">
        <f>INDEX(Monthly!$B$2:$K$187,MATCH(D1063,Monthly!$B$2:$B$187,0),7)</f>
        <v>0</v>
      </c>
      <c r="M1063" s="39">
        <f>INDEX(Monthly!$B$2:$K$187,MATCH(D1063,Monthly!$B$2:$B$187,0),9)</f>
        <v>-4.1407945125874653E-3</v>
      </c>
      <c r="N1063" s="42">
        <f>INDEX(Quaterly!$B$2:$E$63,MATCH(B1063,Quaterly!$B$2:$B$63,0),4)</f>
        <v>9.3099999999999987</v>
      </c>
    </row>
    <row r="1064" spans="1:14" x14ac:dyDescent="0.3">
      <c r="A1064" s="23">
        <v>1063</v>
      </c>
      <c r="B1064" s="23" t="str">
        <f t="shared" si="48"/>
        <v>Q1-2014</v>
      </c>
      <c r="C1064" s="24" t="str">
        <f t="shared" si="49"/>
        <v>Q1</v>
      </c>
      <c r="D1064" s="23" t="str">
        <f t="shared" si="50"/>
        <v>2-2014</v>
      </c>
      <c r="E1064" s="25">
        <v>41676</v>
      </c>
      <c r="F1064" s="31">
        <f>INDEX(GoldPrice!$B$2:$F$4016,MATCH(E1064,GoldPrice!$B$2:$B$4016,0),5)</f>
        <v>-259533.54753354192</v>
      </c>
      <c r="G1064" s="36">
        <f>INDEX(Daily!$B$2:$H$4016,MATCH(E1064,Daily!$B$2:$B$4016,0),3)</f>
        <v>0.43999999999999773</v>
      </c>
      <c r="H1064" s="36">
        <f>INDEX(Daily!$B$2:$H$4016,MATCH(E1064,Daily!$B$2:$B$4016,0),5)</f>
        <v>5</v>
      </c>
      <c r="I1064" s="36">
        <f>INDEX(Daily!$B$2:$H$4016,MATCH(E1064,Daily!$B$2:$B$4016,0),7)</f>
        <v>-1.0465878405863123</v>
      </c>
      <c r="J1064" s="39">
        <f>INDEX(Monthly!$B$2:$K$187,MATCH(D1064,Monthly!$B$2:$B$187,0),3)</f>
        <v>8.600000000000052E-3</v>
      </c>
      <c r="K1064" s="39">
        <f>INDEX(Monthly!$B$2:$K$187,MATCH(D1064,Monthly!$B$2:$B$187,0),5)</f>
        <v>22.590000000000032</v>
      </c>
      <c r="L1064" s="39">
        <f>INDEX(Monthly!$B$2:$K$187,MATCH(D1064,Monthly!$B$2:$B$187,0),7)</f>
        <v>0</v>
      </c>
      <c r="M1064" s="39">
        <f>INDEX(Monthly!$B$2:$K$187,MATCH(D1064,Monthly!$B$2:$B$187,0),9)</f>
        <v>-4.1407945125874653E-3</v>
      </c>
      <c r="N1064" s="42">
        <f>INDEX(Quaterly!$B$2:$E$63,MATCH(B1064,Quaterly!$B$2:$B$63,0),4)</f>
        <v>9.3099999999999987</v>
      </c>
    </row>
    <row r="1065" spans="1:14" x14ac:dyDescent="0.3">
      <c r="A1065" s="23">
        <v>1064</v>
      </c>
      <c r="B1065" s="23" t="str">
        <f t="shared" si="48"/>
        <v>Q1-2014</v>
      </c>
      <c r="C1065" s="24" t="str">
        <f t="shared" si="49"/>
        <v>Q1</v>
      </c>
      <c r="D1065" s="23" t="str">
        <f t="shared" si="50"/>
        <v>2-2014</v>
      </c>
      <c r="E1065" s="25">
        <v>41677</v>
      </c>
      <c r="F1065" s="31">
        <f>INDEX(GoldPrice!$B$2:$F$4016,MATCH(E1065,GoldPrice!$B$2:$B$4016,0),5)</f>
        <v>-55613.305613309145</v>
      </c>
      <c r="G1065" s="36">
        <f>INDEX(Daily!$B$2:$H$4016,MATCH(E1065,Daily!$B$2:$B$4016,0),3)</f>
        <v>2.1400000000000006</v>
      </c>
      <c r="H1065" s="36">
        <f>INDEX(Daily!$B$2:$H$4016,MATCH(E1065,Daily!$B$2:$B$4016,0),5)</f>
        <v>5</v>
      </c>
      <c r="I1065" s="36">
        <f>INDEX(Daily!$B$2:$H$4016,MATCH(E1065,Daily!$B$2:$B$4016,0),7)</f>
        <v>-4.9199999999999591</v>
      </c>
      <c r="J1065" s="39">
        <f>INDEX(Monthly!$B$2:$K$187,MATCH(D1065,Monthly!$B$2:$B$187,0),3)</f>
        <v>8.600000000000052E-3</v>
      </c>
      <c r="K1065" s="39">
        <f>INDEX(Monthly!$B$2:$K$187,MATCH(D1065,Monthly!$B$2:$B$187,0),5)</f>
        <v>22.590000000000032</v>
      </c>
      <c r="L1065" s="39">
        <f>INDEX(Monthly!$B$2:$K$187,MATCH(D1065,Monthly!$B$2:$B$187,0),7)</f>
        <v>0</v>
      </c>
      <c r="M1065" s="39">
        <f>INDEX(Monthly!$B$2:$K$187,MATCH(D1065,Monthly!$B$2:$B$187,0),9)</f>
        <v>-4.1407945125874653E-3</v>
      </c>
      <c r="N1065" s="42">
        <f>INDEX(Quaterly!$B$2:$E$63,MATCH(B1065,Quaterly!$B$2:$B$63,0),4)</f>
        <v>9.3099999999999987</v>
      </c>
    </row>
    <row r="1066" spans="1:14" x14ac:dyDescent="0.3">
      <c r="A1066" s="23">
        <v>1065</v>
      </c>
      <c r="B1066" s="23" t="str">
        <f t="shared" si="48"/>
        <v>Q1-2014</v>
      </c>
      <c r="C1066" s="24" t="str">
        <f t="shared" si="49"/>
        <v>Q1</v>
      </c>
      <c r="D1066" s="23" t="str">
        <f t="shared" si="50"/>
        <v>2-2014</v>
      </c>
      <c r="E1066" s="25">
        <v>41680</v>
      </c>
      <c r="F1066" s="31">
        <f>INDEX(GoldPrice!$B$2:$F$4016,MATCH(E1066,GoldPrice!$B$2:$B$4016,0),5)</f>
        <v>-83313.173313174397</v>
      </c>
      <c r="G1066" s="36">
        <f>INDEX(Daily!$B$2:$H$4016,MATCH(E1066,Daily!$B$2:$B$4016,0),3)</f>
        <v>0.14000000000000057</v>
      </c>
      <c r="H1066" s="36">
        <f>INDEX(Daily!$B$2:$H$4016,MATCH(E1066,Daily!$B$2:$B$4016,0),5)</f>
        <v>0</v>
      </c>
      <c r="I1066" s="36">
        <f>INDEX(Daily!$B$2:$H$4016,MATCH(E1066,Daily!$B$2:$B$4016,0),7)</f>
        <v>6.1399999999999864</v>
      </c>
      <c r="J1066" s="39">
        <f>INDEX(Monthly!$B$2:$K$187,MATCH(D1066,Monthly!$B$2:$B$187,0),3)</f>
        <v>8.600000000000052E-3</v>
      </c>
      <c r="K1066" s="39">
        <f>INDEX(Monthly!$B$2:$K$187,MATCH(D1066,Monthly!$B$2:$B$187,0),5)</f>
        <v>22.590000000000032</v>
      </c>
      <c r="L1066" s="39">
        <f>INDEX(Monthly!$B$2:$K$187,MATCH(D1066,Monthly!$B$2:$B$187,0),7)</f>
        <v>0</v>
      </c>
      <c r="M1066" s="39">
        <f>INDEX(Monthly!$B$2:$K$187,MATCH(D1066,Monthly!$B$2:$B$187,0),9)</f>
        <v>-4.1407945125874653E-3</v>
      </c>
      <c r="N1066" s="42">
        <f>INDEX(Quaterly!$B$2:$E$63,MATCH(B1066,Quaterly!$B$2:$B$63,0),4)</f>
        <v>9.3099999999999987</v>
      </c>
    </row>
    <row r="1067" spans="1:14" x14ac:dyDescent="0.3">
      <c r="A1067" s="23">
        <v>1066</v>
      </c>
      <c r="B1067" s="23" t="str">
        <f t="shared" si="48"/>
        <v>Q1-2014</v>
      </c>
      <c r="C1067" s="24" t="str">
        <f t="shared" si="49"/>
        <v>Q1</v>
      </c>
      <c r="D1067" s="23" t="str">
        <f t="shared" si="50"/>
        <v>2-2014</v>
      </c>
      <c r="E1067" s="25">
        <v>41681</v>
      </c>
      <c r="F1067" s="31">
        <f>INDEX(GoldPrice!$B$2:$F$4016,MATCH(E1067,GoldPrice!$B$2:$B$4016,0),5)</f>
        <v>-158762.80476280302</v>
      </c>
      <c r="G1067" s="36">
        <f>INDEX(Daily!$B$2:$H$4016,MATCH(E1067,Daily!$B$2:$B$4016,0),3)</f>
        <v>-0.1600000000000108</v>
      </c>
      <c r="H1067" s="36">
        <f>INDEX(Daily!$B$2:$H$4016,MATCH(E1067,Daily!$B$2:$B$4016,0),5)</f>
        <v>5</v>
      </c>
      <c r="I1067" s="36">
        <f>INDEX(Daily!$B$2:$H$4016,MATCH(E1067,Daily!$B$2:$B$4016,0),7)</f>
        <v>-2</v>
      </c>
      <c r="J1067" s="39">
        <f>INDEX(Monthly!$B$2:$K$187,MATCH(D1067,Monthly!$B$2:$B$187,0),3)</f>
        <v>8.600000000000052E-3</v>
      </c>
      <c r="K1067" s="39">
        <f>INDEX(Monthly!$B$2:$K$187,MATCH(D1067,Monthly!$B$2:$B$187,0),5)</f>
        <v>22.590000000000032</v>
      </c>
      <c r="L1067" s="39">
        <f>INDEX(Monthly!$B$2:$K$187,MATCH(D1067,Monthly!$B$2:$B$187,0),7)</f>
        <v>0</v>
      </c>
      <c r="M1067" s="39">
        <f>INDEX(Monthly!$B$2:$K$187,MATCH(D1067,Monthly!$B$2:$B$187,0),9)</f>
        <v>-4.1407945125874653E-3</v>
      </c>
      <c r="N1067" s="42">
        <f>INDEX(Quaterly!$B$2:$E$63,MATCH(B1067,Quaterly!$B$2:$B$63,0),4)</f>
        <v>9.3099999999999987</v>
      </c>
    </row>
    <row r="1068" spans="1:14" x14ac:dyDescent="0.3">
      <c r="A1068" s="23">
        <v>1067</v>
      </c>
      <c r="B1068" s="23" t="str">
        <f t="shared" si="48"/>
        <v>Q1-2014</v>
      </c>
      <c r="C1068" s="24" t="str">
        <f t="shared" si="49"/>
        <v>Q1</v>
      </c>
      <c r="D1068" s="23" t="str">
        <f t="shared" si="50"/>
        <v>2-2014</v>
      </c>
      <c r="E1068" s="25">
        <v>41682</v>
      </c>
      <c r="F1068" s="31">
        <f>INDEX(GoldPrice!$B$2:$F$4016,MATCH(E1068,GoldPrice!$B$2:$B$4016,0),5)</f>
        <v>-83116.613116614521</v>
      </c>
      <c r="G1068" s="36">
        <f>INDEX(Daily!$B$2:$H$4016,MATCH(E1068,Daily!$B$2:$B$4016,0),3)</f>
        <v>0.42000000000000171</v>
      </c>
      <c r="H1068" s="36">
        <f>INDEX(Daily!$B$2:$H$4016,MATCH(E1068,Daily!$B$2:$B$4016,0),5)</f>
        <v>-10</v>
      </c>
      <c r="I1068" s="36">
        <f>INDEX(Daily!$B$2:$H$4016,MATCH(E1068,Daily!$B$2:$B$4016,0),7)</f>
        <v>10.350000000000023</v>
      </c>
      <c r="J1068" s="39">
        <f>INDEX(Monthly!$B$2:$K$187,MATCH(D1068,Monthly!$B$2:$B$187,0),3)</f>
        <v>8.600000000000052E-3</v>
      </c>
      <c r="K1068" s="39">
        <f>INDEX(Monthly!$B$2:$K$187,MATCH(D1068,Monthly!$B$2:$B$187,0),5)</f>
        <v>22.590000000000032</v>
      </c>
      <c r="L1068" s="39">
        <f>INDEX(Monthly!$B$2:$K$187,MATCH(D1068,Monthly!$B$2:$B$187,0),7)</f>
        <v>0</v>
      </c>
      <c r="M1068" s="39">
        <f>INDEX(Monthly!$B$2:$K$187,MATCH(D1068,Monthly!$B$2:$B$187,0),9)</f>
        <v>-4.1407945125874653E-3</v>
      </c>
      <c r="N1068" s="42">
        <f>INDEX(Quaterly!$B$2:$E$63,MATCH(B1068,Quaterly!$B$2:$B$63,0),4)</f>
        <v>9.3099999999999987</v>
      </c>
    </row>
    <row r="1069" spans="1:14" x14ac:dyDescent="0.3">
      <c r="A1069" s="23">
        <v>1068</v>
      </c>
      <c r="B1069" s="23" t="str">
        <f t="shared" si="48"/>
        <v>Q1-2014</v>
      </c>
      <c r="C1069" s="24" t="str">
        <f t="shared" si="49"/>
        <v>Q1</v>
      </c>
      <c r="D1069" s="23" t="str">
        <f t="shared" si="50"/>
        <v>2-2014</v>
      </c>
      <c r="E1069" s="25">
        <v>41683</v>
      </c>
      <c r="F1069" s="31">
        <f>INDEX(GoldPrice!$B$2:$F$4016,MATCH(E1069,GoldPrice!$B$2:$B$4016,0),5)</f>
        <v>-106191.64619164914</v>
      </c>
      <c r="G1069" s="36">
        <f>INDEX(Daily!$B$2:$H$4016,MATCH(E1069,Daily!$B$2:$B$4016,0),3)</f>
        <v>-0.10999999999999943</v>
      </c>
      <c r="H1069" s="36">
        <f>INDEX(Daily!$B$2:$H$4016,MATCH(E1069,Daily!$B$2:$B$4016,0),5)</f>
        <v>5</v>
      </c>
      <c r="I1069" s="36">
        <f>INDEX(Daily!$B$2:$H$4016,MATCH(E1069,Daily!$B$2:$B$4016,0),7)</f>
        <v>5.92999999999995</v>
      </c>
      <c r="J1069" s="39">
        <f>INDEX(Monthly!$B$2:$K$187,MATCH(D1069,Monthly!$B$2:$B$187,0),3)</f>
        <v>8.600000000000052E-3</v>
      </c>
      <c r="K1069" s="39">
        <f>INDEX(Monthly!$B$2:$K$187,MATCH(D1069,Monthly!$B$2:$B$187,0),5)</f>
        <v>22.590000000000032</v>
      </c>
      <c r="L1069" s="39">
        <f>INDEX(Monthly!$B$2:$K$187,MATCH(D1069,Monthly!$B$2:$B$187,0),7)</f>
        <v>0</v>
      </c>
      <c r="M1069" s="39">
        <f>INDEX(Monthly!$B$2:$K$187,MATCH(D1069,Monthly!$B$2:$B$187,0),9)</f>
        <v>-4.1407945125874653E-3</v>
      </c>
      <c r="N1069" s="42">
        <f>INDEX(Quaterly!$B$2:$E$63,MATCH(B1069,Quaterly!$B$2:$B$63,0),4)</f>
        <v>9.3099999999999987</v>
      </c>
    </row>
    <row r="1070" spans="1:14" x14ac:dyDescent="0.3">
      <c r="A1070" s="23">
        <v>1069</v>
      </c>
      <c r="B1070" s="23" t="str">
        <f t="shared" si="48"/>
        <v>Q1-2014</v>
      </c>
      <c r="C1070" s="24" t="str">
        <f t="shared" si="49"/>
        <v>Q1</v>
      </c>
      <c r="D1070" s="23" t="str">
        <f t="shared" si="50"/>
        <v>2-2014</v>
      </c>
      <c r="E1070" s="25">
        <v>41684</v>
      </c>
      <c r="F1070" s="31">
        <f>INDEX(GoldPrice!$B$2:$F$4016,MATCH(E1070,GoldPrice!$B$2:$B$4016,0),5)</f>
        <v>128468.3424683474</v>
      </c>
      <c r="G1070" s="36">
        <f>INDEX(Daily!$B$2:$H$4016,MATCH(E1070,Daily!$B$2:$B$4016,0),3)</f>
        <v>4.0000000000006253E-2</v>
      </c>
      <c r="H1070" s="36">
        <f>INDEX(Daily!$B$2:$H$4016,MATCH(E1070,Daily!$B$2:$B$4016,0),5)</f>
        <v>-15</v>
      </c>
      <c r="I1070" s="36">
        <f>INDEX(Daily!$B$2:$H$4016,MATCH(E1070,Daily!$B$2:$B$4016,0),7)</f>
        <v>2.0400000000000773</v>
      </c>
      <c r="J1070" s="39">
        <f>INDEX(Monthly!$B$2:$K$187,MATCH(D1070,Monthly!$B$2:$B$187,0),3)</f>
        <v>8.600000000000052E-3</v>
      </c>
      <c r="K1070" s="39">
        <f>INDEX(Monthly!$B$2:$K$187,MATCH(D1070,Monthly!$B$2:$B$187,0),5)</f>
        <v>22.590000000000032</v>
      </c>
      <c r="L1070" s="39">
        <f>INDEX(Monthly!$B$2:$K$187,MATCH(D1070,Monthly!$B$2:$B$187,0),7)</f>
        <v>0</v>
      </c>
      <c r="M1070" s="39">
        <f>INDEX(Monthly!$B$2:$K$187,MATCH(D1070,Monthly!$B$2:$B$187,0),9)</f>
        <v>-4.1407945125874653E-3</v>
      </c>
      <c r="N1070" s="42">
        <f>INDEX(Quaterly!$B$2:$E$63,MATCH(B1070,Quaterly!$B$2:$B$63,0),4)</f>
        <v>9.3099999999999987</v>
      </c>
    </row>
    <row r="1071" spans="1:14" x14ac:dyDescent="0.3">
      <c r="A1071" s="23">
        <v>1070</v>
      </c>
      <c r="B1071" s="23" t="str">
        <f t="shared" si="48"/>
        <v>Q1-2014</v>
      </c>
      <c r="C1071" s="24" t="str">
        <f t="shared" si="49"/>
        <v>Q1</v>
      </c>
      <c r="D1071" s="23" t="str">
        <f t="shared" si="50"/>
        <v>2-2014</v>
      </c>
      <c r="E1071" s="25">
        <v>41687</v>
      </c>
      <c r="F1071" s="31">
        <f>INDEX(GoldPrice!$B$2:$F$4016,MATCH(E1071,GoldPrice!$B$2:$B$4016,0),5)</f>
        <v>1367306.0993060991</v>
      </c>
      <c r="G1071" s="36">
        <f>INDEX(Daily!$B$2:$H$4016,MATCH(E1071,Daily!$B$2:$B$4016,0),3)</f>
        <v>-0.47285714285713709</v>
      </c>
      <c r="H1071" s="36">
        <f>INDEX(Daily!$B$2:$H$4016,MATCH(E1071,Daily!$B$2:$B$4016,0),5)</f>
        <v>10</v>
      </c>
      <c r="I1071" s="36">
        <f>INDEX(Daily!$B$2:$H$4016,MATCH(E1071,Daily!$B$2:$B$4016,0),7)</f>
        <v>-2.0199999999999818</v>
      </c>
      <c r="J1071" s="39">
        <f>INDEX(Monthly!$B$2:$K$187,MATCH(D1071,Monthly!$B$2:$B$187,0),3)</f>
        <v>8.600000000000052E-3</v>
      </c>
      <c r="K1071" s="39">
        <f>INDEX(Monthly!$B$2:$K$187,MATCH(D1071,Monthly!$B$2:$B$187,0),5)</f>
        <v>22.590000000000032</v>
      </c>
      <c r="L1071" s="39">
        <f>INDEX(Monthly!$B$2:$K$187,MATCH(D1071,Monthly!$B$2:$B$187,0),7)</f>
        <v>0</v>
      </c>
      <c r="M1071" s="39">
        <f>INDEX(Monthly!$B$2:$K$187,MATCH(D1071,Monthly!$B$2:$B$187,0),9)</f>
        <v>-4.1407945125874653E-3</v>
      </c>
      <c r="N1071" s="42">
        <f>INDEX(Quaterly!$B$2:$E$63,MATCH(B1071,Quaterly!$B$2:$B$63,0),4)</f>
        <v>9.3099999999999987</v>
      </c>
    </row>
    <row r="1072" spans="1:14" x14ac:dyDescent="0.3">
      <c r="A1072" s="23">
        <v>1071</v>
      </c>
      <c r="B1072" s="23" t="str">
        <f t="shared" si="48"/>
        <v>Q1-2014</v>
      </c>
      <c r="C1072" s="24" t="str">
        <f t="shared" si="49"/>
        <v>Q1</v>
      </c>
      <c r="D1072" s="23" t="str">
        <f t="shared" si="50"/>
        <v>2-2014</v>
      </c>
      <c r="E1072" s="25">
        <v>41688</v>
      </c>
      <c r="F1072" s="31">
        <f>INDEX(GoldPrice!$B$2:$F$4016,MATCH(E1072,GoldPrice!$B$2:$B$4016,0),5)</f>
        <v>-878115.77611577883</v>
      </c>
      <c r="G1072" s="36">
        <f>INDEX(Daily!$B$2:$H$4016,MATCH(E1072,Daily!$B$2:$B$4016,0),3)</f>
        <v>2.7028571428571411</v>
      </c>
      <c r="H1072" s="36">
        <f>INDEX(Daily!$B$2:$H$4016,MATCH(E1072,Daily!$B$2:$B$4016,0),5)</f>
        <v>0</v>
      </c>
      <c r="I1072" s="36">
        <f>INDEX(Daily!$B$2:$H$4016,MATCH(E1072,Daily!$B$2:$B$4016,0),7)</f>
        <v>4.3599999999999</v>
      </c>
      <c r="J1072" s="39">
        <f>INDEX(Monthly!$B$2:$K$187,MATCH(D1072,Monthly!$B$2:$B$187,0),3)</f>
        <v>8.600000000000052E-3</v>
      </c>
      <c r="K1072" s="39">
        <f>INDEX(Monthly!$B$2:$K$187,MATCH(D1072,Monthly!$B$2:$B$187,0),5)</f>
        <v>22.590000000000032</v>
      </c>
      <c r="L1072" s="39">
        <f>INDEX(Monthly!$B$2:$K$187,MATCH(D1072,Monthly!$B$2:$B$187,0),7)</f>
        <v>0</v>
      </c>
      <c r="M1072" s="39">
        <f>INDEX(Monthly!$B$2:$K$187,MATCH(D1072,Monthly!$B$2:$B$187,0),9)</f>
        <v>-4.1407945125874653E-3</v>
      </c>
      <c r="N1072" s="42">
        <f>INDEX(Quaterly!$B$2:$E$63,MATCH(B1072,Quaterly!$B$2:$B$63,0),4)</f>
        <v>9.3099999999999987</v>
      </c>
    </row>
    <row r="1073" spans="1:14" x14ac:dyDescent="0.3">
      <c r="A1073" s="23">
        <v>1072</v>
      </c>
      <c r="B1073" s="23" t="str">
        <f t="shared" si="48"/>
        <v>Q1-2014</v>
      </c>
      <c r="C1073" s="24" t="str">
        <f t="shared" si="49"/>
        <v>Q1</v>
      </c>
      <c r="D1073" s="23" t="str">
        <f t="shared" si="50"/>
        <v>2-2014</v>
      </c>
      <c r="E1073" s="25">
        <v>41689</v>
      </c>
      <c r="F1073" s="31">
        <f>INDEX(GoldPrice!$B$2:$F$4016,MATCH(E1073,GoldPrice!$B$2:$B$4016,0),5)</f>
        <v>-64660.366660363972</v>
      </c>
      <c r="G1073" s="36">
        <f>INDEX(Daily!$B$2:$H$4016,MATCH(E1073,Daily!$B$2:$B$4016,0),3)</f>
        <v>0.91999999999998749</v>
      </c>
      <c r="H1073" s="36">
        <f>INDEX(Daily!$B$2:$H$4016,MATCH(E1073,Daily!$B$2:$B$4016,0),5)</f>
        <v>0</v>
      </c>
      <c r="I1073" s="36">
        <f>INDEX(Daily!$B$2:$H$4016,MATCH(E1073,Daily!$B$2:$B$4016,0),7)</f>
        <v>3.5600000000000591</v>
      </c>
      <c r="J1073" s="39">
        <f>INDEX(Monthly!$B$2:$K$187,MATCH(D1073,Monthly!$B$2:$B$187,0),3)</f>
        <v>8.600000000000052E-3</v>
      </c>
      <c r="K1073" s="39">
        <f>INDEX(Monthly!$B$2:$K$187,MATCH(D1073,Monthly!$B$2:$B$187,0),5)</f>
        <v>22.590000000000032</v>
      </c>
      <c r="L1073" s="39">
        <f>INDEX(Monthly!$B$2:$K$187,MATCH(D1073,Monthly!$B$2:$B$187,0),7)</f>
        <v>0</v>
      </c>
      <c r="M1073" s="39">
        <f>INDEX(Monthly!$B$2:$K$187,MATCH(D1073,Monthly!$B$2:$B$187,0),9)</f>
        <v>-4.1407945125874653E-3</v>
      </c>
      <c r="N1073" s="42">
        <f>INDEX(Quaterly!$B$2:$E$63,MATCH(B1073,Quaterly!$B$2:$B$63,0),4)</f>
        <v>9.3099999999999987</v>
      </c>
    </row>
    <row r="1074" spans="1:14" x14ac:dyDescent="0.3">
      <c r="A1074" s="23">
        <v>1073</v>
      </c>
      <c r="B1074" s="23" t="str">
        <f t="shared" si="48"/>
        <v>Q1-2014</v>
      </c>
      <c r="C1074" s="24" t="str">
        <f t="shared" si="49"/>
        <v>Q1</v>
      </c>
      <c r="D1074" s="23" t="str">
        <f t="shared" si="50"/>
        <v>2-2014</v>
      </c>
      <c r="E1074" s="25">
        <v>41690</v>
      </c>
      <c r="F1074" s="31">
        <f>INDEX(GoldPrice!$B$2:$F$4016,MATCH(E1074,GoldPrice!$B$2:$B$4016,0),5)</f>
        <v>-224222.26422226429</v>
      </c>
      <c r="G1074" s="36">
        <f>INDEX(Daily!$B$2:$H$4016,MATCH(E1074,Daily!$B$2:$B$4016,0),3)</f>
        <v>-0.25999999999999091</v>
      </c>
      <c r="H1074" s="36">
        <f>INDEX(Daily!$B$2:$H$4016,MATCH(E1074,Daily!$B$2:$B$4016,0),5)</f>
        <v>0</v>
      </c>
      <c r="I1074" s="36">
        <f>INDEX(Daily!$B$2:$H$4016,MATCH(E1074,Daily!$B$2:$B$4016,0),7)</f>
        <v>-7.0800000000000409</v>
      </c>
      <c r="J1074" s="39">
        <f>INDEX(Monthly!$B$2:$K$187,MATCH(D1074,Monthly!$B$2:$B$187,0),3)</f>
        <v>8.600000000000052E-3</v>
      </c>
      <c r="K1074" s="39">
        <f>INDEX(Monthly!$B$2:$K$187,MATCH(D1074,Monthly!$B$2:$B$187,0),5)</f>
        <v>22.590000000000032</v>
      </c>
      <c r="L1074" s="39">
        <f>INDEX(Monthly!$B$2:$K$187,MATCH(D1074,Monthly!$B$2:$B$187,0),7)</f>
        <v>0</v>
      </c>
      <c r="M1074" s="39">
        <f>INDEX(Monthly!$B$2:$K$187,MATCH(D1074,Monthly!$B$2:$B$187,0),9)</f>
        <v>-4.1407945125874653E-3</v>
      </c>
      <c r="N1074" s="42">
        <f>INDEX(Quaterly!$B$2:$E$63,MATCH(B1074,Quaterly!$B$2:$B$63,0),4)</f>
        <v>9.3099999999999987</v>
      </c>
    </row>
    <row r="1075" spans="1:14" x14ac:dyDescent="0.3">
      <c r="A1075" s="23">
        <v>1074</v>
      </c>
      <c r="B1075" s="23" t="str">
        <f t="shared" si="48"/>
        <v>Q1-2014</v>
      </c>
      <c r="C1075" s="24" t="str">
        <f t="shared" si="49"/>
        <v>Q1</v>
      </c>
      <c r="D1075" s="23" t="str">
        <f t="shared" si="50"/>
        <v>2-2014</v>
      </c>
      <c r="E1075" s="25">
        <v>41691</v>
      </c>
      <c r="F1075" s="31">
        <f>INDEX(GoldPrice!$B$2:$F$4016,MATCH(E1075,GoldPrice!$B$2:$B$4016,0),5)</f>
        <v>-43372.519372522831</v>
      </c>
      <c r="G1075" s="36">
        <f>INDEX(Daily!$B$2:$H$4016,MATCH(E1075,Daily!$B$2:$B$4016,0),3)</f>
        <v>-0.67000000000000171</v>
      </c>
      <c r="H1075" s="36">
        <f>INDEX(Daily!$B$2:$H$4016,MATCH(E1075,Daily!$B$2:$B$4016,0),5)</f>
        <v>5</v>
      </c>
      <c r="I1075" s="36">
        <f>INDEX(Daily!$B$2:$H$4016,MATCH(E1075,Daily!$B$2:$B$4016,0),7)</f>
        <v>-0.4699999999999136</v>
      </c>
      <c r="J1075" s="39">
        <f>INDEX(Monthly!$B$2:$K$187,MATCH(D1075,Monthly!$B$2:$B$187,0),3)</f>
        <v>8.600000000000052E-3</v>
      </c>
      <c r="K1075" s="39">
        <f>INDEX(Monthly!$B$2:$K$187,MATCH(D1075,Monthly!$B$2:$B$187,0),5)</f>
        <v>22.590000000000032</v>
      </c>
      <c r="L1075" s="39">
        <f>INDEX(Monthly!$B$2:$K$187,MATCH(D1075,Monthly!$B$2:$B$187,0),7)</f>
        <v>0</v>
      </c>
      <c r="M1075" s="39">
        <f>INDEX(Monthly!$B$2:$K$187,MATCH(D1075,Monthly!$B$2:$B$187,0),9)</f>
        <v>-4.1407945125874653E-3</v>
      </c>
      <c r="N1075" s="42">
        <f>INDEX(Quaterly!$B$2:$E$63,MATCH(B1075,Quaterly!$B$2:$B$63,0),4)</f>
        <v>9.3099999999999987</v>
      </c>
    </row>
    <row r="1076" spans="1:14" x14ac:dyDescent="0.3">
      <c r="A1076" s="23">
        <v>1075</v>
      </c>
      <c r="B1076" s="23" t="str">
        <f t="shared" si="48"/>
        <v>Q1-2014</v>
      </c>
      <c r="C1076" s="24" t="str">
        <f t="shared" si="49"/>
        <v>Q1</v>
      </c>
      <c r="D1076" s="23" t="str">
        <f t="shared" si="50"/>
        <v>2-2014</v>
      </c>
      <c r="E1076" s="25">
        <v>41694</v>
      </c>
      <c r="F1076" s="31">
        <f>INDEX(GoldPrice!$B$2:$F$4016,MATCH(E1076,GoldPrice!$B$2:$B$4016,0),5)</f>
        <v>-49539.973539970815</v>
      </c>
      <c r="G1076" s="36">
        <f>INDEX(Daily!$B$2:$H$4016,MATCH(E1076,Daily!$B$2:$B$4016,0),3)</f>
        <v>0.64000000000000057</v>
      </c>
      <c r="H1076" s="36">
        <f>INDEX(Daily!$B$2:$H$4016,MATCH(E1076,Daily!$B$2:$B$4016,0),5)</f>
        <v>0</v>
      </c>
      <c r="I1076" s="36">
        <f>INDEX(Daily!$B$2:$H$4016,MATCH(E1076,Daily!$B$2:$B$4016,0),7)</f>
        <v>6.0099999999999909</v>
      </c>
      <c r="J1076" s="39">
        <f>INDEX(Monthly!$B$2:$K$187,MATCH(D1076,Monthly!$B$2:$B$187,0),3)</f>
        <v>8.600000000000052E-3</v>
      </c>
      <c r="K1076" s="39">
        <f>INDEX(Monthly!$B$2:$K$187,MATCH(D1076,Monthly!$B$2:$B$187,0),5)</f>
        <v>22.590000000000032</v>
      </c>
      <c r="L1076" s="39">
        <f>INDEX(Monthly!$B$2:$K$187,MATCH(D1076,Monthly!$B$2:$B$187,0),7)</f>
        <v>0</v>
      </c>
      <c r="M1076" s="39">
        <f>INDEX(Monthly!$B$2:$K$187,MATCH(D1076,Monthly!$B$2:$B$187,0),9)</f>
        <v>-4.1407945125874653E-3</v>
      </c>
      <c r="N1076" s="42">
        <f>INDEX(Quaterly!$B$2:$E$63,MATCH(B1076,Quaterly!$B$2:$B$63,0),4)</f>
        <v>9.3099999999999987</v>
      </c>
    </row>
    <row r="1077" spans="1:14" x14ac:dyDescent="0.3">
      <c r="A1077" s="23">
        <v>1076</v>
      </c>
      <c r="B1077" s="23" t="str">
        <f t="shared" si="48"/>
        <v>Q1-2014</v>
      </c>
      <c r="C1077" s="24" t="str">
        <f t="shared" si="49"/>
        <v>Q1</v>
      </c>
      <c r="D1077" s="23" t="str">
        <f t="shared" si="50"/>
        <v>2-2014</v>
      </c>
      <c r="E1077" s="25">
        <v>41695</v>
      </c>
      <c r="F1077" s="31">
        <f>INDEX(GoldPrice!$B$2:$F$4016,MATCH(E1077,GoldPrice!$B$2:$B$4016,0),5)</f>
        <v>-14919.296919297427</v>
      </c>
      <c r="G1077" s="36">
        <f>INDEX(Daily!$B$2:$H$4016,MATCH(E1077,Daily!$B$2:$B$4016,0),3)</f>
        <v>-0.96999999999999886</v>
      </c>
      <c r="H1077" s="36">
        <f>INDEX(Daily!$B$2:$H$4016,MATCH(E1077,Daily!$B$2:$B$4016,0),5)</f>
        <v>0</v>
      </c>
      <c r="I1077" s="36">
        <f>INDEX(Daily!$B$2:$H$4016,MATCH(E1077,Daily!$B$2:$B$4016,0),7)</f>
        <v>9.6200000000000045</v>
      </c>
      <c r="J1077" s="39">
        <f>INDEX(Monthly!$B$2:$K$187,MATCH(D1077,Monthly!$B$2:$B$187,0),3)</f>
        <v>8.600000000000052E-3</v>
      </c>
      <c r="K1077" s="39">
        <f>INDEX(Monthly!$B$2:$K$187,MATCH(D1077,Monthly!$B$2:$B$187,0),5)</f>
        <v>22.590000000000032</v>
      </c>
      <c r="L1077" s="39">
        <f>INDEX(Monthly!$B$2:$K$187,MATCH(D1077,Monthly!$B$2:$B$187,0),7)</f>
        <v>0</v>
      </c>
      <c r="M1077" s="39">
        <f>INDEX(Monthly!$B$2:$K$187,MATCH(D1077,Monthly!$B$2:$B$187,0),9)</f>
        <v>-4.1407945125874653E-3</v>
      </c>
      <c r="N1077" s="42">
        <f>INDEX(Quaterly!$B$2:$E$63,MATCH(B1077,Quaterly!$B$2:$B$63,0),4)</f>
        <v>9.3099999999999987</v>
      </c>
    </row>
    <row r="1078" spans="1:14" x14ac:dyDescent="0.3">
      <c r="A1078" s="23">
        <v>1077</v>
      </c>
      <c r="B1078" s="23" t="str">
        <f t="shared" si="48"/>
        <v>Q1-2014</v>
      </c>
      <c r="C1078" s="24" t="str">
        <f t="shared" si="49"/>
        <v>Q1</v>
      </c>
      <c r="D1078" s="23" t="str">
        <f t="shared" si="50"/>
        <v>2-2014</v>
      </c>
      <c r="E1078" s="25">
        <v>41696</v>
      </c>
      <c r="F1078" s="31">
        <f>INDEX(GoldPrice!$B$2:$F$4016,MATCH(E1078,GoldPrice!$B$2:$B$4016,0),5)</f>
        <v>250936.68493668362</v>
      </c>
      <c r="G1078" s="36">
        <f>INDEX(Daily!$B$2:$H$4016,MATCH(E1078,Daily!$B$2:$B$4016,0),3)</f>
        <v>0.73000000000000398</v>
      </c>
      <c r="H1078" s="36">
        <f>INDEX(Daily!$B$2:$H$4016,MATCH(E1078,Daily!$B$2:$B$4016,0),5)</f>
        <v>-5</v>
      </c>
      <c r="I1078" s="36">
        <f>INDEX(Daily!$B$2:$H$4016,MATCH(E1078,Daily!$B$2:$B$4016,0),7)</f>
        <v>3.6099999999999</v>
      </c>
      <c r="J1078" s="39">
        <f>INDEX(Monthly!$B$2:$K$187,MATCH(D1078,Monthly!$B$2:$B$187,0),3)</f>
        <v>8.600000000000052E-3</v>
      </c>
      <c r="K1078" s="39">
        <f>INDEX(Monthly!$B$2:$K$187,MATCH(D1078,Monthly!$B$2:$B$187,0),5)</f>
        <v>22.590000000000032</v>
      </c>
      <c r="L1078" s="39">
        <f>INDEX(Monthly!$B$2:$K$187,MATCH(D1078,Monthly!$B$2:$B$187,0),7)</f>
        <v>0</v>
      </c>
      <c r="M1078" s="39">
        <f>INDEX(Monthly!$B$2:$K$187,MATCH(D1078,Monthly!$B$2:$B$187,0),9)</f>
        <v>-4.1407945125874653E-3</v>
      </c>
      <c r="N1078" s="42">
        <f>INDEX(Quaterly!$B$2:$E$63,MATCH(B1078,Quaterly!$B$2:$B$63,0),4)</f>
        <v>9.3099999999999987</v>
      </c>
    </row>
    <row r="1079" spans="1:14" x14ac:dyDescent="0.3">
      <c r="A1079" s="23">
        <v>1078</v>
      </c>
      <c r="B1079" s="23" t="str">
        <f t="shared" si="48"/>
        <v>Q1-2014</v>
      </c>
      <c r="C1079" s="24" t="str">
        <f t="shared" si="49"/>
        <v>Q1</v>
      </c>
      <c r="D1079" s="23" t="str">
        <f t="shared" si="50"/>
        <v>2-2014</v>
      </c>
      <c r="E1079" s="25">
        <v>41697</v>
      </c>
      <c r="F1079" s="31">
        <f>INDEX(GoldPrice!$B$2:$F$4016,MATCH(E1079,GoldPrice!$B$2:$B$4016,0),5)</f>
        <v>-304184.08618408069</v>
      </c>
      <c r="G1079" s="36">
        <f>INDEX(Daily!$B$2:$H$4016,MATCH(E1079,Daily!$B$2:$B$4016,0),3)</f>
        <v>-0.25</v>
      </c>
      <c r="H1079" s="36">
        <f>INDEX(Daily!$B$2:$H$4016,MATCH(E1079,Daily!$B$2:$B$4016,0),5)</f>
        <v>0</v>
      </c>
      <c r="I1079" s="36">
        <f>INDEX(Daily!$B$2:$H$4016,MATCH(E1079,Daily!$B$2:$B$4016,0),7)</f>
        <v>-5.0199999999999818</v>
      </c>
      <c r="J1079" s="39">
        <f>INDEX(Monthly!$B$2:$K$187,MATCH(D1079,Monthly!$B$2:$B$187,0),3)</f>
        <v>8.600000000000052E-3</v>
      </c>
      <c r="K1079" s="39">
        <f>INDEX(Monthly!$B$2:$K$187,MATCH(D1079,Monthly!$B$2:$B$187,0),5)</f>
        <v>22.590000000000032</v>
      </c>
      <c r="L1079" s="39">
        <f>INDEX(Monthly!$B$2:$K$187,MATCH(D1079,Monthly!$B$2:$B$187,0),7)</f>
        <v>0</v>
      </c>
      <c r="M1079" s="39">
        <f>INDEX(Monthly!$B$2:$K$187,MATCH(D1079,Monthly!$B$2:$B$187,0),9)</f>
        <v>-4.1407945125874653E-3</v>
      </c>
      <c r="N1079" s="42">
        <f>INDEX(Quaterly!$B$2:$E$63,MATCH(B1079,Quaterly!$B$2:$B$63,0),4)</f>
        <v>9.3099999999999987</v>
      </c>
    </row>
    <row r="1080" spans="1:14" x14ac:dyDescent="0.3">
      <c r="A1080" s="23">
        <v>1079</v>
      </c>
      <c r="B1080" s="23" t="str">
        <f t="shared" si="48"/>
        <v>Q1-2014</v>
      </c>
      <c r="C1080" s="24" t="str">
        <f t="shared" si="49"/>
        <v>Q1</v>
      </c>
      <c r="D1080" s="23" t="str">
        <f t="shared" si="50"/>
        <v>2-2014</v>
      </c>
      <c r="E1080" s="25">
        <v>41698</v>
      </c>
      <c r="F1080" s="31">
        <f>INDEX(GoldPrice!$B$2:$F$4016,MATCH(E1080,GoldPrice!$B$2:$B$4016,0),5)</f>
        <v>-237447.74144775048</v>
      </c>
      <c r="G1080" s="36">
        <f>INDEX(Daily!$B$2:$H$4016,MATCH(E1080,Daily!$B$2:$B$4016,0),3)</f>
        <v>0.19999999999998863</v>
      </c>
      <c r="H1080" s="36">
        <f>INDEX(Daily!$B$2:$H$4016,MATCH(E1080,Daily!$B$2:$B$4016,0),5)</f>
        <v>0</v>
      </c>
      <c r="I1080" s="36">
        <f>INDEX(Daily!$B$2:$H$4016,MATCH(E1080,Daily!$B$2:$B$4016,0),7)</f>
        <v>1.6900000000000546</v>
      </c>
      <c r="J1080" s="39">
        <f>INDEX(Monthly!$B$2:$K$187,MATCH(D1080,Monthly!$B$2:$B$187,0),3)</f>
        <v>8.600000000000052E-3</v>
      </c>
      <c r="K1080" s="39">
        <f>INDEX(Monthly!$B$2:$K$187,MATCH(D1080,Monthly!$B$2:$B$187,0),5)</f>
        <v>22.590000000000032</v>
      </c>
      <c r="L1080" s="39">
        <f>INDEX(Monthly!$B$2:$K$187,MATCH(D1080,Monthly!$B$2:$B$187,0),7)</f>
        <v>0</v>
      </c>
      <c r="M1080" s="39">
        <f>INDEX(Monthly!$B$2:$K$187,MATCH(D1080,Monthly!$B$2:$B$187,0),9)</f>
        <v>-4.1407945125874653E-3</v>
      </c>
      <c r="N1080" s="42">
        <f>INDEX(Quaterly!$B$2:$E$63,MATCH(B1080,Quaterly!$B$2:$B$63,0),4)</f>
        <v>9.3099999999999987</v>
      </c>
    </row>
    <row r="1081" spans="1:14" x14ac:dyDescent="0.3">
      <c r="A1081" s="23">
        <v>1080</v>
      </c>
      <c r="B1081" s="23" t="str">
        <f t="shared" si="48"/>
        <v>Q1-2014</v>
      </c>
      <c r="C1081" s="24" t="str">
        <f t="shared" si="49"/>
        <v>Q1</v>
      </c>
      <c r="D1081" s="23" t="str">
        <f t="shared" si="50"/>
        <v>3-2014</v>
      </c>
      <c r="E1081" s="25">
        <v>41701</v>
      </c>
      <c r="F1081" s="31">
        <f>INDEX(GoldPrice!$B$2:$F$4016,MATCH(E1081,GoldPrice!$B$2:$B$4016,0),5)</f>
        <v>97519.18351919204</v>
      </c>
      <c r="G1081" s="36">
        <f>INDEX(Daily!$B$2:$H$4016,MATCH(E1081,Daily!$B$2:$B$4016,0),3)</f>
        <v>2.460000000000008</v>
      </c>
      <c r="H1081" s="36">
        <f>INDEX(Daily!$B$2:$H$4016,MATCH(E1081,Daily!$B$2:$B$4016,0),5)</f>
        <v>5</v>
      </c>
      <c r="I1081" s="36">
        <f>INDEX(Daily!$B$2:$H$4016,MATCH(E1081,Daily!$B$2:$B$4016,0),7)</f>
        <v>-13.100000000000023</v>
      </c>
      <c r="J1081" s="39">
        <f>INDEX(Monthly!$B$2:$K$187,MATCH(D1081,Monthly!$B$2:$B$187,0),3)</f>
        <v>-6.9000000000000172E-3</v>
      </c>
      <c r="K1081" s="39">
        <f>INDEX(Monthly!$B$2:$K$187,MATCH(D1081,Monthly!$B$2:$B$187,0),5)</f>
        <v>-11.620000000000005</v>
      </c>
      <c r="L1081" s="39">
        <f>INDEX(Monthly!$B$2:$K$187,MATCH(D1081,Monthly!$B$2:$B$187,0),7)</f>
        <v>-2.0000000000000018E-3</v>
      </c>
      <c r="M1081" s="39">
        <f>INDEX(Monthly!$B$2:$K$187,MATCH(D1081,Monthly!$B$2:$B$187,0),9)</f>
        <v>1.0949730611324902E-2</v>
      </c>
      <c r="N1081" s="42">
        <f>INDEX(Quaterly!$B$2:$E$63,MATCH(B1081,Quaterly!$B$2:$B$63,0),4)</f>
        <v>9.3099999999999987</v>
      </c>
    </row>
    <row r="1082" spans="1:14" x14ac:dyDescent="0.3">
      <c r="A1082" s="23">
        <v>1081</v>
      </c>
      <c r="B1082" s="23" t="str">
        <f t="shared" si="48"/>
        <v>Q1-2014</v>
      </c>
      <c r="C1082" s="24" t="str">
        <f t="shared" si="49"/>
        <v>Q1</v>
      </c>
      <c r="D1082" s="23" t="str">
        <f t="shared" si="50"/>
        <v>3-2014</v>
      </c>
      <c r="E1082" s="25">
        <v>41702</v>
      </c>
      <c r="F1082" s="31">
        <f>INDEX(GoldPrice!$B$2:$F$4016,MATCH(E1082,GoldPrice!$B$2:$B$4016,0),5)</f>
        <v>71122.28312227875</v>
      </c>
      <c r="G1082" s="36">
        <f>INDEX(Daily!$B$2:$H$4016,MATCH(E1082,Daily!$B$2:$B$4016,0),3)</f>
        <v>-1.7000000000000028</v>
      </c>
      <c r="H1082" s="36">
        <f>INDEX(Daily!$B$2:$H$4016,MATCH(E1082,Daily!$B$2:$B$4016,0),5)</f>
        <v>-5</v>
      </c>
      <c r="I1082" s="36">
        <f>INDEX(Daily!$B$2:$H$4016,MATCH(E1082,Daily!$B$2:$B$4016,0),7)</f>
        <v>-3.4099999999999682</v>
      </c>
      <c r="J1082" s="39">
        <f>INDEX(Monthly!$B$2:$K$187,MATCH(D1082,Monthly!$B$2:$B$187,0),3)</f>
        <v>-6.9000000000000172E-3</v>
      </c>
      <c r="K1082" s="39">
        <f>INDEX(Monthly!$B$2:$K$187,MATCH(D1082,Monthly!$B$2:$B$187,0),5)</f>
        <v>-11.620000000000005</v>
      </c>
      <c r="L1082" s="39">
        <f>INDEX(Monthly!$B$2:$K$187,MATCH(D1082,Monthly!$B$2:$B$187,0),7)</f>
        <v>-2.0000000000000018E-3</v>
      </c>
      <c r="M1082" s="39">
        <f>INDEX(Monthly!$B$2:$K$187,MATCH(D1082,Monthly!$B$2:$B$187,0),9)</f>
        <v>1.0949730611324902E-2</v>
      </c>
      <c r="N1082" s="42">
        <f>INDEX(Quaterly!$B$2:$E$63,MATCH(B1082,Quaterly!$B$2:$B$63,0),4)</f>
        <v>9.3099999999999987</v>
      </c>
    </row>
    <row r="1083" spans="1:14" x14ac:dyDescent="0.3">
      <c r="A1083" s="23">
        <v>1082</v>
      </c>
      <c r="B1083" s="23" t="str">
        <f t="shared" si="48"/>
        <v>Q1-2014</v>
      </c>
      <c r="C1083" s="24" t="str">
        <f t="shared" si="49"/>
        <v>Q1</v>
      </c>
      <c r="D1083" s="23" t="str">
        <f t="shared" si="50"/>
        <v>3-2014</v>
      </c>
      <c r="E1083" s="25">
        <v>41703</v>
      </c>
      <c r="F1083" s="31">
        <f>INDEX(GoldPrice!$B$2:$F$4016,MATCH(E1083,GoldPrice!$B$2:$B$4016,0),5)</f>
        <v>-108247.59024759009</v>
      </c>
      <c r="G1083" s="36">
        <f>INDEX(Daily!$B$2:$H$4016,MATCH(E1083,Daily!$B$2:$B$4016,0),3)</f>
        <v>-1.8900000000000006</v>
      </c>
      <c r="H1083" s="36">
        <f>INDEX(Daily!$B$2:$H$4016,MATCH(E1083,Daily!$B$2:$B$4016,0),5)</f>
        <v>0</v>
      </c>
      <c r="I1083" s="36">
        <f>INDEX(Daily!$B$2:$H$4016,MATCH(E1083,Daily!$B$2:$B$4016,0),7)</f>
        <v>4.9700000000000273</v>
      </c>
      <c r="J1083" s="39">
        <f>INDEX(Monthly!$B$2:$K$187,MATCH(D1083,Monthly!$B$2:$B$187,0),3)</f>
        <v>-6.9000000000000172E-3</v>
      </c>
      <c r="K1083" s="39">
        <f>INDEX(Monthly!$B$2:$K$187,MATCH(D1083,Monthly!$B$2:$B$187,0),5)</f>
        <v>-11.620000000000005</v>
      </c>
      <c r="L1083" s="39">
        <f>INDEX(Monthly!$B$2:$K$187,MATCH(D1083,Monthly!$B$2:$B$187,0),7)</f>
        <v>-2.0000000000000018E-3</v>
      </c>
      <c r="M1083" s="39">
        <f>INDEX(Monthly!$B$2:$K$187,MATCH(D1083,Monthly!$B$2:$B$187,0),9)</f>
        <v>1.0949730611324902E-2</v>
      </c>
      <c r="N1083" s="42">
        <f>INDEX(Quaterly!$B$2:$E$63,MATCH(B1083,Quaterly!$B$2:$B$63,0),4)</f>
        <v>9.3099999999999987</v>
      </c>
    </row>
    <row r="1084" spans="1:14" x14ac:dyDescent="0.3">
      <c r="A1084" s="23">
        <v>1083</v>
      </c>
      <c r="B1084" s="23" t="str">
        <f t="shared" si="48"/>
        <v>Q1-2014</v>
      </c>
      <c r="C1084" s="24" t="str">
        <f t="shared" si="49"/>
        <v>Q1</v>
      </c>
      <c r="D1084" s="23" t="str">
        <f t="shared" si="50"/>
        <v>3-2014</v>
      </c>
      <c r="E1084" s="25">
        <v>41704</v>
      </c>
      <c r="F1084" s="31">
        <f>INDEX(GoldPrice!$B$2:$F$4016,MATCH(E1084,GoldPrice!$B$2:$B$4016,0),5)</f>
        <v>-193269.70326970145</v>
      </c>
      <c r="G1084" s="36">
        <f>INDEX(Daily!$B$2:$H$4016,MATCH(E1084,Daily!$B$2:$B$4016,0),3)</f>
        <v>6.9999999999993179E-2</v>
      </c>
      <c r="H1084" s="36">
        <f>INDEX(Daily!$B$2:$H$4016,MATCH(E1084,Daily!$B$2:$B$4016,0),5)</f>
        <v>0</v>
      </c>
      <c r="I1084" s="36">
        <f>INDEX(Daily!$B$2:$H$4016,MATCH(E1084,Daily!$B$2:$B$4016,0),7)</f>
        <v>3.6199999999998909</v>
      </c>
      <c r="J1084" s="39">
        <f>INDEX(Monthly!$B$2:$K$187,MATCH(D1084,Monthly!$B$2:$B$187,0),3)</f>
        <v>-6.9000000000000172E-3</v>
      </c>
      <c r="K1084" s="39">
        <f>INDEX(Monthly!$B$2:$K$187,MATCH(D1084,Monthly!$B$2:$B$187,0),5)</f>
        <v>-11.620000000000005</v>
      </c>
      <c r="L1084" s="39">
        <f>INDEX(Monthly!$B$2:$K$187,MATCH(D1084,Monthly!$B$2:$B$187,0),7)</f>
        <v>-2.0000000000000018E-3</v>
      </c>
      <c r="M1084" s="39">
        <f>INDEX(Monthly!$B$2:$K$187,MATCH(D1084,Monthly!$B$2:$B$187,0),9)</f>
        <v>1.0949730611324902E-2</v>
      </c>
      <c r="N1084" s="42">
        <f>INDEX(Quaterly!$B$2:$E$63,MATCH(B1084,Quaterly!$B$2:$B$63,0),4)</f>
        <v>9.3099999999999987</v>
      </c>
    </row>
    <row r="1085" spans="1:14" x14ac:dyDescent="0.3">
      <c r="A1085" s="23">
        <v>1084</v>
      </c>
      <c r="B1085" s="23" t="str">
        <f t="shared" si="48"/>
        <v>Q1-2014</v>
      </c>
      <c r="C1085" s="24" t="str">
        <f t="shared" si="49"/>
        <v>Q1</v>
      </c>
      <c r="D1085" s="23" t="str">
        <f t="shared" si="50"/>
        <v>3-2014</v>
      </c>
      <c r="E1085" s="25">
        <v>41705</v>
      </c>
      <c r="F1085" s="31">
        <f>INDEX(GoldPrice!$B$2:$F$4016,MATCH(E1085,GoldPrice!$B$2:$B$4016,0),5)</f>
        <v>296736.34473634511</v>
      </c>
      <c r="G1085" s="36">
        <f>INDEX(Daily!$B$2:$H$4016,MATCH(E1085,Daily!$B$2:$B$4016,0),3)</f>
        <v>1</v>
      </c>
      <c r="H1085" s="36">
        <f>INDEX(Daily!$B$2:$H$4016,MATCH(E1085,Daily!$B$2:$B$4016,0),5)</f>
        <v>0</v>
      </c>
      <c r="I1085" s="36">
        <f>INDEX(Daily!$B$2:$H$4016,MATCH(E1085,Daily!$B$2:$B$4016,0),7)</f>
        <v>1.1900000000000546</v>
      </c>
      <c r="J1085" s="39">
        <f>INDEX(Monthly!$B$2:$K$187,MATCH(D1085,Monthly!$B$2:$B$187,0),3)</f>
        <v>-6.9000000000000172E-3</v>
      </c>
      <c r="K1085" s="39">
        <f>INDEX(Monthly!$B$2:$K$187,MATCH(D1085,Monthly!$B$2:$B$187,0),5)</f>
        <v>-11.620000000000005</v>
      </c>
      <c r="L1085" s="39">
        <f>INDEX(Monthly!$B$2:$K$187,MATCH(D1085,Monthly!$B$2:$B$187,0),7)</f>
        <v>-2.0000000000000018E-3</v>
      </c>
      <c r="M1085" s="39">
        <f>INDEX(Monthly!$B$2:$K$187,MATCH(D1085,Monthly!$B$2:$B$187,0),9)</f>
        <v>1.0949730611324902E-2</v>
      </c>
      <c r="N1085" s="42">
        <f>INDEX(Quaterly!$B$2:$E$63,MATCH(B1085,Quaterly!$B$2:$B$63,0),4)</f>
        <v>9.3099999999999987</v>
      </c>
    </row>
    <row r="1086" spans="1:14" x14ac:dyDescent="0.3">
      <c r="A1086" s="23">
        <v>1085</v>
      </c>
      <c r="B1086" s="23" t="str">
        <f t="shared" si="48"/>
        <v>Q1-2014</v>
      </c>
      <c r="C1086" s="24" t="str">
        <f t="shared" si="49"/>
        <v>Q1</v>
      </c>
      <c r="D1086" s="23" t="str">
        <f t="shared" si="50"/>
        <v>3-2014</v>
      </c>
      <c r="E1086" s="25">
        <v>41708</v>
      </c>
      <c r="F1086" s="31">
        <f>INDEX(GoldPrice!$B$2:$F$4016,MATCH(E1086,GoldPrice!$B$2:$B$4016,0),5)</f>
        <v>-142590.43659044057</v>
      </c>
      <c r="G1086" s="36">
        <f>INDEX(Daily!$B$2:$H$4016,MATCH(E1086,Daily!$B$2:$B$4016,0),3)</f>
        <v>-1.4299999999999926</v>
      </c>
      <c r="H1086" s="36">
        <f>INDEX(Daily!$B$2:$H$4016,MATCH(E1086,Daily!$B$2:$B$4016,0),5)</f>
        <v>0</v>
      </c>
      <c r="I1086" s="36">
        <f>INDEX(Daily!$B$2:$H$4016,MATCH(E1086,Daily!$B$2:$B$4016,0),7)</f>
        <v>3.9400000000000546</v>
      </c>
      <c r="J1086" s="39">
        <f>INDEX(Monthly!$B$2:$K$187,MATCH(D1086,Monthly!$B$2:$B$187,0),3)</f>
        <v>-6.9000000000000172E-3</v>
      </c>
      <c r="K1086" s="39">
        <f>INDEX(Monthly!$B$2:$K$187,MATCH(D1086,Monthly!$B$2:$B$187,0),5)</f>
        <v>-11.620000000000005</v>
      </c>
      <c r="L1086" s="39">
        <f>INDEX(Monthly!$B$2:$K$187,MATCH(D1086,Monthly!$B$2:$B$187,0),7)</f>
        <v>-2.0000000000000018E-3</v>
      </c>
      <c r="M1086" s="39">
        <f>INDEX(Monthly!$B$2:$K$187,MATCH(D1086,Monthly!$B$2:$B$187,0),9)</f>
        <v>1.0949730611324902E-2</v>
      </c>
      <c r="N1086" s="42">
        <f>INDEX(Quaterly!$B$2:$E$63,MATCH(B1086,Quaterly!$B$2:$B$63,0),4)</f>
        <v>9.3099999999999987</v>
      </c>
    </row>
    <row r="1087" spans="1:14" x14ac:dyDescent="0.3">
      <c r="A1087" s="23">
        <v>1086</v>
      </c>
      <c r="B1087" s="23" t="str">
        <f t="shared" si="48"/>
        <v>Q1-2014</v>
      </c>
      <c r="C1087" s="24" t="str">
        <f t="shared" si="49"/>
        <v>Q1</v>
      </c>
      <c r="D1087" s="23" t="str">
        <f t="shared" si="50"/>
        <v>3-2014</v>
      </c>
      <c r="E1087" s="25">
        <v>41709</v>
      </c>
      <c r="F1087" s="31">
        <f>INDEX(GoldPrice!$B$2:$F$4016,MATCH(E1087,GoldPrice!$B$2:$B$4016,0),5)</f>
        <v>8723.8707238733768</v>
      </c>
      <c r="G1087" s="36">
        <f>INDEX(Daily!$B$2:$H$4016,MATCH(E1087,Daily!$B$2:$B$4016,0),3)</f>
        <v>-1.0999999999999943</v>
      </c>
      <c r="H1087" s="36">
        <f>INDEX(Daily!$B$2:$H$4016,MATCH(E1087,Daily!$B$2:$B$4016,0),5)</f>
        <v>0</v>
      </c>
      <c r="I1087" s="36">
        <f>INDEX(Daily!$B$2:$H$4016,MATCH(E1087,Daily!$B$2:$B$4016,0),7)</f>
        <v>4.8099999999999454</v>
      </c>
      <c r="J1087" s="39">
        <f>INDEX(Monthly!$B$2:$K$187,MATCH(D1087,Monthly!$B$2:$B$187,0),3)</f>
        <v>-6.9000000000000172E-3</v>
      </c>
      <c r="K1087" s="39">
        <f>INDEX(Monthly!$B$2:$K$187,MATCH(D1087,Monthly!$B$2:$B$187,0),5)</f>
        <v>-11.620000000000005</v>
      </c>
      <c r="L1087" s="39">
        <f>INDEX(Monthly!$B$2:$K$187,MATCH(D1087,Monthly!$B$2:$B$187,0),7)</f>
        <v>-2.0000000000000018E-3</v>
      </c>
      <c r="M1087" s="39">
        <f>INDEX(Monthly!$B$2:$K$187,MATCH(D1087,Monthly!$B$2:$B$187,0),9)</f>
        <v>1.0949730611324902E-2</v>
      </c>
      <c r="N1087" s="42">
        <f>INDEX(Quaterly!$B$2:$E$63,MATCH(B1087,Quaterly!$B$2:$B$63,0),4)</f>
        <v>9.3099999999999987</v>
      </c>
    </row>
    <row r="1088" spans="1:14" x14ac:dyDescent="0.3">
      <c r="A1088" s="23">
        <v>1087</v>
      </c>
      <c r="B1088" s="23" t="str">
        <f t="shared" si="48"/>
        <v>Q1-2014</v>
      </c>
      <c r="C1088" s="24" t="str">
        <f t="shared" si="49"/>
        <v>Q1</v>
      </c>
      <c r="D1088" s="23" t="str">
        <f t="shared" si="50"/>
        <v>3-2014</v>
      </c>
      <c r="E1088" s="25">
        <v>41710</v>
      </c>
      <c r="F1088" s="31">
        <f>INDEX(GoldPrice!$B$2:$F$4016,MATCH(E1088,GoldPrice!$B$2:$B$4016,0),5)</f>
        <v>-329288.60328860208</v>
      </c>
      <c r="G1088" s="36">
        <f>INDEX(Daily!$B$2:$H$4016,MATCH(E1088,Daily!$B$2:$B$4016,0),3)</f>
        <v>-2</v>
      </c>
      <c r="H1088" s="36">
        <f>INDEX(Daily!$B$2:$H$4016,MATCH(E1088,Daily!$B$2:$B$4016,0),5)</f>
        <v>0</v>
      </c>
      <c r="I1088" s="36">
        <f>INDEX(Daily!$B$2:$H$4016,MATCH(E1088,Daily!$B$2:$B$4016,0),7)</f>
        <v>1.5199999999999818</v>
      </c>
      <c r="J1088" s="39">
        <f>INDEX(Monthly!$B$2:$K$187,MATCH(D1088,Monthly!$B$2:$B$187,0),3)</f>
        <v>-6.9000000000000172E-3</v>
      </c>
      <c r="K1088" s="39">
        <f>INDEX(Monthly!$B$2:$K$187,MATCH(D1088,Monthly!$B$2:$B$187,0),5)</f>
        <v>-11.620000000000005</v>
      </c>
      <c r="L1088" s="39">
        <f>INDEX(Monthly!$B$2:$K$187,MATCH(D1088,Monthly!$B$2:$B$187,0),7)</f>
        <v>-2.0000000000000018E-3</v>
      </c>
      <c r="M1088" s="39">
        <f>INDEX(Monthly!$B$2:$K$187,MATCH(D1088,Monthly!$B$2:$B$187,0),9)</f>
        <v>1.0949730611324902E-2</v>
      </c>
      <c r="N1088" s="42">
        <f>INDEX(Quaterly!$B$2:$E$63,MATCH(B1088,Quaterly!$B$2:$B$63,0),4)</f>
        <v>9.3099999999999987</v>
      </c>
    </row>
    <row r="1089" spans="1:14" x14ac:dyDescent="0.3">
      <c r="A1089" s="23">
        <v>1088</v>
      </c>
      <c r="B1089" s="23" t="str">
        <f t="shared" si="48"/>
        <v>Q1-2014</v>
      </c>
      <c r="C1089" s="24" t="str">
        <f t="shared" si="49"/>
        <v>Q1</v>
      </c>
      <c r="D1089" s="23" t="str">
        <f t="shared" si="50"/>
        <v>3-2014</v>
      </c>
      <c r="E1089" s="25">
        <v>41711</v>
      </c>
      <c r="F1089" s="31">
        <f>INDEX(GoldPrice!$B$2:$F$4016,MATCH(E1089,GoldPrice!$B$2:$B$4016,0),5)</f>
        <v>29720.657720655203</v>
      </c>
      <c r="G1089" s="36">
        <f>INDEX(Daily!$B$2:$H$4016,MATCH(E1089,Daily!$B$2:$B$4016,0),3)</f>
        <v>0.27999999999998693</v>
      </c>
      <c r="H1089" s="36">
        <f>INDEX(Daily!$B$2:$H$4016,MATCH(E1089,Daily!$B$2:$B$4016,0),5)</f>
        <v>0</v>
      </c>
      <c r="I1089" s="36">
        <f>INDEX(Daily!$B$2:$H$4016,MATCH(E1089,Daily!$B$2:$B$4016,0),7)</f>
        <v>5.2000000000000455</v>
      </c>
      <c r="J1089" s="39">
        <f>INDEX(Monthly!$B$2:$K$187,MATCH(D1089,Monthly!$B$2:$B$187,0),3)</f>
        <v>-6.9000000000000172E-3</v>
      </c>
      <c r="K1089" s="39">
        <f>INDEX(Monthly!$B$2:$K$187,MATCH(D1089,Monthly!$B$2:$B$187,0),5)</f>
        <v>-11.620000000000005</v>
      </c>
      <c r="L1089" s="39">
        <f>INDEX(Monthly!$B$2:$K$187,MATCH(D1089,Monthly!$B$2:$B$187,0),7)</f>
        <v>-2.0000000000000018E-3</v>
      </c>
      <c r="M1089" s="39">
        <f>INDEX(Monthly!$B$2:$K$187,MATCH(D1089,Monthly!$B$2:$B$187,0),9)</f>
        <v>1.0949730611324902E-2</v>
      </c>
      <c r="N1089" s="42">
        <f>INDEX(Quaterly!$B$2:$E$63,MATCH(B1089,Quaterly!$B$2:$B$63,0),4)</f>
        <v>9.3099999999999987</v>
      </c>
    </row>
    <row r="1090" spans="1:14" x14ac:dyDescent="0.3">
      <c r="A1090" s="23">
        <v>1089</v>
      </c>
      <c r="B1090" s="23" t="str">
        <f t="shared" si="48"/>
        <v>Q1-2014</v>
      </c>
      <c r="C1090" s="24" t="str">
        <f t="shared" si="49"/>
        <v>Q1</v>
      </c>
      <c r="D1090" s="23" t="str">
        <f t="shared" si="50"/>
        <v>3-2014</v>
      </c>
      <c r="E1090" s="25">
        <v>41712</v>
      </c>
      <c r="F1090" s="31">
        <f>INDEX(GoldPrice!$B$2:$F$4016,MATCH(E1090,GoldPrice!$B$2:$B$4016,0),5)</f>
        <v>-158368.17236817256</v>
      </c>
      <c r="G1090" s="36">
        <f>INDEX(Daily!$B$2:$H$4016,MATCH(E1090,Daily!$B$2:$B$4016,0),3)</f>
        <v>0.6600000000000108</v>
      </c>
      <c r="H1090" s="36">
        <f>INDEX(Daily!$B$2:$H$4016,MATCH(E1090,Daily!$B$2:$B$4016,0),5)</f>
        <v>0</v>
      </c>
      <c r="I1090" s="36">
        <f>INDEX(Daily!$B$2:$H$4016,MATCH(E1090,Daily!$B$2:$B$4016,0),7)</f>
        <v>1.6100000000000136</v>
      </c>
      <c r="J1090" s="39">
        <f>INDEX(Monthly!$B$2:$K$187,MATCH(D1090,Monthly!$B$2:$B$187,0),3)</f>
        <v>-6.9000000000000172E-3</v>
      </c>
      <c r="K1090" s="39">
        <f>INDEX(Monthly!$B$2:$K$187,MATCH(D1090,Monthly!$B$2:$B$187,0),5)</f>
        <v>-11.620000000000005</v>
      </c>
      <c r="L1090" s="39">
        <f>INDEX(Monthly!$B$2:$K$187,MATCH(D1090,Monthly!$B$2:$B$187,0),7)</f>
        <v>-2.0000000000000018E-3</v>
      </c>
      <c r="M1090" s="39">
        <f>INDEX(Monthly!$B$2:$K$187,MATCH(D1090,Monthly!$B$2:$B$187,0),9)</f>
        <v>1.0949730611324902E-2</v>
      </c>
      <c r="N1090" s="42">
        <f>INDEX(Quaterly!$B$2:$E$63,MATCH(B1090,Quaterly!$B$2:$B$63,0),4)</f>
        <v>9.3099999999999987</v>
      </c>
    </row>
    <row r="1091" spans="1:14" x14ac:dyDescent="0.3">
      <c r="A1091" s="23">
        <v>1090</v>
      </c>
      <c r="B1091" s="23" t="str">
        <f t="shared" ref="B1091:B1154" si="51">C1091&amp;"-"&amp;YEAR(E1091)</f>
        <v>Q1-2014</v>
      </c>
      <c r="C1091" s="24" t="str">
        <f t="shared" ref="C1091:C1154" si="52">IF(MONTH(E1091)&lt;=3,"Q1",IF(MONTH(E1091)&lt;=6,"Q2",IF(MONTH(E1091)&lt;=9,"Q3","Q4")))</f>
        <v>Q1</v>
      </c>
      <c r="D1091" s="23" t="str">
        <f t="shared" ref="D1091:D1154" si="53">MONTH(E1091)&amp;"-"&amp;YEAR(E1091)</f>
        <v>3-2014</v>
      </c>
      <c r="E1091" s="25">
        <v>41715</v>
      </c>
      <c r="F1091" s="31">
        <f>INDEX(GoldPrice!$B$2:$F$4016,MATCH(E1091,GoldPrice!$B$2:$B$4016,0),5)</f>
        <v>217591.75959175825</v>
      </c>
      <c r="G1091" s="36">
        <f>INDEX(Daily!$B$2:$H$4016,MATCH(E1091,Daily!$B$2:$B$4016,0),3)</f>
        <v>-0.79999999999999716</v>
      </c>
      <c r="H1091" s="36">
        <f>INDEX(Daily!$B$2:$H$4016,MATCH(E1091,Daily!$B$2:$B$4016,0),5)</f>
        <v>-10</v>
      </c>
      <c r="I1091" s="36">
        <f>INDEX(Daily!$B$2:$H$4016,MATCH(E1091,Daily!$B$2:$B$4016,0),7)</f>
        <v>3.5299999999999727</v>
      </c>
      <c r="J1091" s="39">
        <f>INDEX(Monthly!$B$2:$K$187,MATCH(D1091,Monthly!$B$2:$B$187,0),3)</f>
        <v>-6.9000000000000172E-3</v>
      </c>
      <c r="K1091" s="39">
        <f>INDEX(Monthly!$B$2:$K$187,MATCH(D1091,Monthly!$B$2:$B$187,0),5)</f>
        <v>-11.620000000000005</v>
      </c>
      <c r="L1091" s="39">
        <f>INDEX(Monthly!$B$2:$K$187,MATCH(D1091,Monthly!$B$2:$B$187,0),7)</f>
        <v>-2.0000000000000018E-3</v>
      </c>
      <c r="M1091" s="39">
        <f>INDEX(Monthly!$B$2:$K$187,MATCH(D1091,Monthly!$B$2:$B$187,0),9)</f>
        <v>1.0949730611324902E-2</v>
      </c>
      <c r="N1091" s="42">
        <f>INDEX(Quaterly!$B$2:$E$63,MATCH(B1091,Quaterly!$B$2:$B$63,0),4)</f>
        <v>9.3099999999999987</v>
      </c>
    </row>
    <row r="1092" spans="1:14" x14ac:dyDescent="0.3">
      <c r="A1092" s="23">
        <v>1091</v>
      </c>
      <c r="B1092" s="23" t="str">
        <f t="shared" si="51"/>
        <v>Q1-2014</v>
      </c>
      <c r="C1092" s="24" t="str">
        <f t="shared" si="52"/>
        <v>Q1</v>
      </c>
      <c r="D1092" s="23" t="str">
        <f t="shared" si="53"/>
        <v>3-2014</v>
      </c>
      <c r="E1092" s="25">
        <v>41716</v>
      </c>
      <c r="F1092" s="31">
        <f>INDEX(GoldPrice!$B$2:$F$4016,MATCH(E1092,GoldPrice!$B$2:$B$4016,0),5)</f>
        <v>86275.184275187552</v>
      </c>
      <c r="G1092" s="36">
        <f>INDEX(Daily!$B$2:$H$4016,MATCH(E1092,Daily!$B$2:$B$4016,0),3)</f>
        <v>1.6499999999999915</v>
      </c>
      <c r="H1092" s="36">
        <f>INDEX(Daily!$B$2:$H$4016,MATCH(E1092,Daily!$B$2:$B$4016,0),5)</f>
        <v>5</v>
      </c>
      <c r="I1092" s="36">
        <f>INDEX(Daily!$B$2:$H$4016,MATCH(E1092,Daily!$B$2:$B$4016,0),7)</f>
        <v>-0.50999999999999091</v>
      </c>
      <c r="J1092" s="39">
        <f>INDEX(Monthly!$B$2:$K$187,MATCH(D1092,Monthly!$B$2:$B$187,0),3)</f>
        <v>-6.9000000000000172E-3</v>
      </c>
      <c r="K1092" s="39">
        <f>INDEX(Monthly!$B$2:$K$187,MATCH(D1092,Monthly!$B$2:$B$187,0),5)</f>
        <v>-11.620000000000005</v>
      </c>
      <c r="L1092" s="39">
        <f>INDEX(Monthly!$B$2:$K$187,MATCH(D1092,Monthly!$B$2:$B$187,0),7)</f>
        <v>-2.0000000000000018E-3</v>
      </c>
      <c r="M1092" s="39">
        <f>INDEX(Monthly!$B$2:$K$187,MATCH(D1092,Monthly!$B$2:$B$187,0),9)</f>
        <v>1.0949730611324902E-2</v>
      </c>
      <c r="N1092" s="42">
        <f>INDEX(Quaterly!$B$2:$E$63,MATCH(B1092,Quaterly!$B$2:$B$63,0),4)</f>
        <v>9.3099999999999987</v>
      </c>
    </row>
    <row r="1093" spans="1:14" x14ac:dyDescent="0.3">
      <c r="A1093" s="23">
        <v>1092</v>
      </c>
      <c r="B1093" s="23" t="str">
        <f t="shared" si="51"/>
        <v>Q1-2014</v>
      </c>
      <c r="C1093" s="24" t="str">
        <f t="shared" si="52"/>
        <v>Q1</v>
      </c>
      <c r="D1093" s="23" t="str">
        <f t="shared" si="53"/>
        <v>3-2014</v>
      </c>
      <c r="E1093" s="25">
        <v>41717</v>
      </c>
      <c r="F1093" s="31">
        <f>INDEX(GoldPrice!$B$2:$F$4016,MATCH(E1093,GoldPrice!$B$2:$B$4016,0),5)</f>
        <v>190415.8004157953</v>
      </c>
      <c r="G1093" s="36">
        <f>INDEX(Daily!$B$2:$H$4016,MATCH(E1093,Daily!$B$2:$B$4016,0),3)</f>
        <v>0.62999999999999545</v>
      </c>
      <c r="H1093" s="36">
        <f>INDEX(Daily!$B$2:$H$4016,MATCH(E1093,Daily!$B$2:$B$4016,0),5)</f>
        <v>0</v>
      </c>
      <c r="I1093" s="36">
        <f>INDEX(Daily!$B$2:$H$4016,MATCH(E1093,Daily!$B$2:$B$4016,0),7)</f>
        <v>5.7400000000000091</v>
      </c>
      <c r="J1093" s="39">
        <f>INDEX(Monthly!$B$2:$K$187,MATCH(D1093,Monthly!$B$2:$B$187,0),3)</f>
        <v>-6.9000000000000172E-3</v>
      </c>
      <c r="K1093" s="39">
        <f>INDEX(Monthly!$B$2:$K$187,MATCH(D1093,Monthly!$B$2:$B$187,0),5)</f>
        <v>-11.620000000000005</v>
      </c>
      <c r="L1093" s="39">
        <f>INDEX(Monthly!$B$2:$K$187,MATCH(D1093,Monthly!$B$2:$B$187,0),7)</f>
        <v>-2.0000000000000018E-3</v>
      </c>
      <c r="M1093" s="39">
        <f>INDEX(Monthly!$B$2:$K$187,MATCH(D1093,Monthly!$B$2:$B$187,0),9)</f>
        <v>1.0949730611324902E-2</v>
      </c>
      <c r="N1093" s="42">
        <f>INDEX(Quaterly!$B$2:$E$63,MATCH(B1093,Quaterly!$B$2:$B$63,0),4)</f>
        <v>9.3099999999999987</v>
      </c>
    </row>
    <row r="1094" spans="1:14" x14ac:dyDescent="0.3">
      <c r="A1094" s="23">
        <v>1093</v>
      </c>
      <c r="B1094" s="23" t="str">
        <f t="shared" si="51"/>
        <v>Q1-2014</v>
      </c>
      <c r="C1094" s="24" t="str">
        <f t="shared" si="52"/>
        <v>Q1</v>
      </c>
      <c r="D1094" s="23" t="str">
        <f t="shared" si="53"/>
        <v>3-2014</v>
      </c>
      <c r="E1094" s="25">
        <v>41718</v>
      </c>
      <c r="F1094" s="31">
        <f>INDEX(GoldPrice!$B$2:$F$4016,MATCH(E1094,GoldPrice!$B$2:$B$4016,0),5)</f>
        <v>-26333.396333392709</v>
      </c>
      <c r="G1094" s="36">
        <f>INDEX(Daily!$B$2:$H$4016,MATCH(E1094,Daily!$B$2:$B$4016,0),3)</f>
        <v>-1.0299999999999869</v>
      </c>
      <c r="H1094" s="36">
        <f>INDEX(Daily!$B$2:$H$4016,MATCH(E1094,Daily!$B$2:$B$4016,0),5)</f>
        <v>0</v>
      </c>
      <c r="I1094" s="36">
        <f>INDEX(Daily!$B$2:$H$4016,MATCH(E1094,Daily!$B$2:$B$4016,0),7)</f>
        <v>-5.3300000000000409</v>
      </c>
      <c r="J1094" s="39">
        <f>INDEX(Monthly!$B$2:$K$187,MATCH(D1094,Monthly!$B$2:$B$187,0),3)</f>
        <v>-6.9000000000000172E-3</v>
      </c>
      <c r="K1094" s="39">
        <f>INDEX(Monthly!$B$2:$K$187,MATCH(D1094,Monthly!$B$2:$B$187,0),5)</f>
        <v>-11.620000000000005</v>
      </c>
      <c r="L1094" s="39">
        <f>INDEX(Monthly!$B$2:$K$187,MATCH(D1094,Monthly!$B$2:$B$187,0),7)</f>
        <v>-2.0000000000000018E-3</v>
      </c>
      <c r="M1094" s="39">
        <f>INDEX(Monthly!$B$2:$K$187,MATCH(D1094,Monthly!$B$2:$B$187,0),9)</f>
        <v>1.0949730611324902E-2</v>
      </c>
      <c r="N1094" s="42">
        <f>INDEX(Quaterly!$B$2:$E$63,MATCH(B1094,Quaterly!$B$2:$B$63,0),4)</f>
        <v>9.3099999999999987</v>
      </c>
    </row>
    <row r="1095" spans="1:14" x14ac:dyDescent="0.3">
      <c r="A1095" s="23">
        <v>1094</v>
      </c>
      <c r="B1095" s="23" t="str">
        <f t="shared" si="51"/>
        <v>Q1-2014</v>
      </c>
      <c r="C1095" s="24" t="str">
        <f t="shared" si="52"/>
        <v>Q1</v>
      </c>
      <c r="D1095" s="23" t="str">
        <f t="shared" si="53"/>
        <v>3-2014</v>
      </c>
      <c r="E1095" s="25">
        <v>41719</v>
      </c>
      <c r="F1095" s="31">
        <f>INDEX(GoldPrice!$B$2:$F$4016,MATCH(E1095,GoldPrice!$B$2:$B$4016,0),5)</f>
        <v>-7629.9376299381256</v>
      </c>
      <c r="G1095" s="36">
        <f>INDEX(Daily!$B$2:$H$4016,MATCH(E1095,Daily!$B$2:$B$4016,0),3)</f>
        <v>0.28999999999999204</v>
      </c>
      <c r="H1095" s="36">
        <f>INDEX(Daily!$B$2:$H$4016,MATCH(E1095,Daily!$B$2:$B$4016,0),5)</f>
        <v>0</v>
      </c>
      <c r="I1095" s="36">
        <f>INDEX(Daily!$B$2:$H$4016,MATCH(E1095,Daily!$B$2:$B$4016,0),7)</f>
        <v>1.4900000000000091</v>
      </c>
      <c r="J1095" s="39">
        <f>INDEX(Monthly!$B$2:$K$187,MATCH(D1095,Monthly!$B$2:$B$187,0),3)</f>
        <v>-6.9000000000000172E-3</v>
      </c>
      <c r="K1095" s="39">
        <f>INDEX(Monthly!$B$2:$K$187,MATCH(D1095,Monthly!$B$2:$B$187,0),5)</f>
        <v>-11.620000000000005</v>
      </c>
      <c r="L1095" s="39">
        <f>INDEX(Monthly!$B$2:$K$187,MATCH(D1095,Monthly!$B$2:$B$187,0),7)</f>
        <v>-2.0000000000000018E-3</v>
      </c>
      <c r="M1095" s="39">
        <f>INDEX(Monthly!$B$2:$K$187,MATCH(D1095,Monthly!$B$2:$B$187,0),9)</f>
        <v>1.0949730611324902E-2</v>
      </c>
      <c r="N1095" s="42">
        <f>INDEX(Quaterly!$B$2:$E$63,MATCH(B1095,Quaterly!$B$2:$B$63,0),4)</f>
        <v>9.3099999999999987</v>
      </c>
    </row>
    <row r="1096" spans="1:14" x14ac:dyDescent="0.3">
      <c r="A1096" s="23">
        <v>1095</v>
      </c>
      <c r="B1096" s="23" t="str">
        <f t="shared" si="51"/>
        <v>Q1-2014</v>
      </c>
      <c r="C1096" s="24" t="str">
        <f t="shared" si="52"/>
        <v>Q1</v>
      </c>
      <c r="D1096" s="23" t="str">
        <f t="shared" si="53"/>
        <v>3-2014</v>
      </c>
      <c r="E1096" s="25">
        <v>41722</v>
      </c>
      <c r="F1096" s="31">
        <f>INDEX(GoldPrice!$B$2:$F$4016,MATCH(E1096,GoldPrice!$B$2:$B$4016,0),5)</f>
        <v>265131.35513135791</v>
      </c>
      <c r="G1096" s="36">
        <f>INDEX(Daily!$B$2:$H$4016,MATCH(E1096,Daily!$B$2:$B$4016,0),3)</f>
        <v>7.9999999999998295E-2</v>
      </c>
      <c r="H1096" s="36">
        <f>INDEX(Daily!$B$2:$H$4016,MATCH(E1096,Daily!$B$2:$B$4016,0),5)</f>
        <v>0</v>
      </c>
      <c r="I1096" s="36">
        <f>INDEX(Daily!$B$2:$H$4016,MATCH(E1096,Daily!$B$2:$B$4016,0),7)</f>
        <v>5.7999999999999545</v>
      </c>
      <c r="J1096" s="39">
        <f>INDEX(Monthly!$B$2:$K$187,MATCH(D1096,Monthly!$B$2:$B$187,0),3)</f>
        <v>-6.9000000000000172E-3</v>
      </c>
      <c r="K1096" s="39">
        <f>INDEX(Monthly!$B$2:$K$187,MATCH(D1096,Monthly!$B$2:$B$187,0),5)</f>
        <v>-11.620000000000005</v>
      </c>
      <c r="L1096" s="39">
        <f>INDEX(Monthly!$B$2:$K$187,MATCH(D1096,Monthly!$B$2:$B$187,0),7)</f>
        <v>-2.0000000000000018E-3</v>
      </c>
      <c r="M1096" s="39">
        <f>INDEX(Monthly!$B$2:$K$187,MATCH(D1096,Monthly!$B$2:$B$187,0),9)</f>
        <v>1.0949730611324902E-2</v>
      </c>
      <c r="N1096" s="42">
        <f>INDEX(Quaterly!$B$2:$E$63,MATCH(B1096,Quaterly!$B$2:$B$63,0),4)</f>
        <v>9.3099999999999987</v>
      </c>
    </row>
    <row r="1097" spans="1:14" x14ac:dyDescent="0.3">
      <c r="A1097" s="23">
        <v>1096</v>
      </c>
      <c r="B1097" s="23" t="str">
        <f t="shared" si="51"/>
        <v>Q1-2014</v>
      </c>
      <c r="C1097" s="24" t="str">
        <f t="shared" si="52"/>
        <v>Q1</v>
      </c>
      <c r="D1097" s="23" t="str">
        <f t="shared" si="53"/>
        <v>3-2014</v>
      </c>
      <c r="E1097" s="25">
        <v>41723</v>
      </c>
      <c r="F1097" s="31">
        <f>INDEX(GoldPrice!$B$2:$F$4016,MATCH(E1097,GoldPrice!$B$2:$B$4016,0),5)</f>
        <v>-143186.5431865491</v>
      </c>
      <c r="G1097" s="36">
        <f>INDEX(Daily!$B$2:$H$4016,MATCH(E1097,Daily!$B$2:$B$4016,0),3)</f>
        <v>-0.39000000000000057</v>
      </c>
      <c r="H1097" s="36">
        <f>INDEX(Daily!$B$2:$H$4016,MATCH(E1097,Daily!$B$2:$B$4016,0),5)</f>
        <v>0</v>
      </c>
      <c r="I1097" s="36">
        <f>INDEX(Daily!$B$2:$H$4016,MATCH(E1097,Daily!$B$2:$B$4016,0),7)</f>
        <v>-5.6999999999999318</v>
      </c>
      <c r="J1097" s="39">
        <f>INDEX(Monthly!$B$2:$K$187,MATCH(D1097,Monthly!$B$2:$B$187,0),3)</f>
        <v>-6.9000000000000172E-3</v>
      </c>
      <c r="K1097" s="39">
        <f>INDEX(Monthly!$B$2:$K$187,MATCH(D1097,Monthly!$B$2:$B$187,0),5)</f>
        <v>-11.620000000000005</v>
      </c>
      <c r="L1097" s="39">
        <f>INDEX(Monthly!$B$2:$K$187,MATCH(D1097,Monthly!$B$2:$B$187,0),7)</f>
        <v>-2.0000000000000018E-3</v>
      </c>
      <c r="M1097" s="39">
        <f>INDEX(Monthly!$B$2:$K$187,MATCH(D1097,Monthly!$B$2:$B$187,0),9)</f>
        <v>1.0949730611324902E-2</v>
      </c>
      <c r="N1097" s="42">
        <f>INDEX(Quaterly!$B$2:$E$63,MATCH(B1097,Quaterly!$B$2:$B$63,0),4)</f>
        <v>9.3099999999999987</v>
      </c>
    </row>
    <row r="1098" spans="1:14" x14ac:dyDescent="0.3">
      <c r="A1098" s="23">
        <v>1097</v>
      </c>
      <c r="B1098" s="23" t="str">
        <f t="shared" si="51"/>
        <v>Q1-2014</v>
      </c>
      <c r="C1098" s="24" t="str">
        <f t="shared" si="52"/>
        <v>Q1</v>
      </c>
      <c r="D1098" s="23" t="str">
        <f t="shared" si="53"/>
        <v>3-2014</v>
      </c>
      <c r="E1098" s="25">
        <v>41724</v>
      </c>
      <c r="F1098" s="31">
        <f>INDEX(GoldPrice!$B$2:$F$4016,MATCH(E1098,GoldPrice!$B$2:$B$4016,0),5)</f>
        <v>117461.7274617292</v>
      </c>
      <c r="G1098" s="36">
        <f>INDEX(Daily!$B$2:$H$4016,MATCH(E1098,Daily!$B$2:$B$4016,0),3)</f>
        <v>0.95000000000000284</v>
      </c>
      <c r="H1098" s="36">
        <f>INDEX(Daily!$B$2:$H$4016,MATCH(E1098,Daily!$B$2:$B$4016,0),5)</f>
        <v>0</v>
      </c>
      <c r="I1098" s="36">
        <f>INDEX(Daily!$B$2:$H$4016,MATCH(E1098,Daily!$B$2:$B$4016,0),7)</f>
        <v>-13.790000000000077</v>
      </c>
      <c r="J1098" s="39">
        <f>INDEX(Monthly!$B$2:$K$187,MATCH(D1098,Monthly!$B$2:$B$187,0),3)</f>
        <v>-6.9000000000000172E-3</v>
      </c>
      <c r="K1098" s="39">
        <f>INDEX(Monthly!$B$2:$K$187,MATCH(D1098,Monthly!$B$2:$B$187,0),5)</f>
        <v>-11.620000000000005</v>
      </c>
      <c r="L1098" s="39">
        <f>INDEX(Monthly!$B$2:$K$187,MATCH(D1098,Monthly!$B$2:$B$187,0),7)</f>
        <v>-2.0000000000000018E-3</v>
      </c>
      <c r="M1098" s="39">
        <f>INDEX(Monthly!$B$2:$K$187,MATCH(D1098,Monthly!$B$2:$B$187,0),9)</f>
        <v>1.0949730611324902E-2</v>
      </c>
      <c r="N1098" s="42">
        <f>INDEX(Quaterly!$B$2:$E$63,MATCH(B1098,Quaterly!$B$2:$B$63,0),4)</f>
        <v>9.3099999999999987</v>
      </c>
    </row>
    <row r="1099" spans="1:14" x14ac:dyDescent="0.3">
      <c r="A1099" s="23">
        <v>1098</v>
      </c>
      <c r="B1099" s="23" t="str">
        <f t="shared" si="51"/>
        <v>Q1-2014</v>
      </c>
      <c r="C1099" s="24" t="str">
        <f t="shared" si="52"/>
        <v>Q1</v>
      </c>
      <c r="D1099" s="23" t="str">
        <f t="shared" si="53"/>
        <v>3-2014</v>
      </c>
      <c r="E1099" s="25">
        <v>41725</v>
      </c>
      <c r="F1099" s="31">
        <f>INDEX(GoldPrice!$B$2:$F$4016,MATCH(E1099,GoldPrice!$B$2:$B$4016,0),5)</f>
        <v>-66279.342279341072</v>
      </c>
      <c r="G1099" s="36">
        <f>INDEX(Daily!$B$2:$H$4016,MATCH(E1099,Daily!$B$2:$B$4016,0),3)</f>
        <v>0.64000000000000057</v>
      </c>
      <c r="H1099" s="36">
        <f>INDEX(Daily!$B$2:$H$4016,MATCH(E1099,Daily!$B$2:$B$4016,0),5)</f>
        <v>5</v>
      </c>
      <c r="I1099" s="36">
        <f>INDEX(Daily!$B$2:$H$4016,MATCH(E1099,Daily!$B$2:$B$4016,0),7)</f>
        <v>2.0800000000000409</v>
      </c>
      <c r="J1099" s="39">
        <f>INDEX(Monthly!$B$2:$K$187,MATCH(D1099,Monthly!$B$2:$B$187,0),3)</f>
        <v>-6.9000000000000172E-3</v>
      </c>
      <c r="K1099" s="39">
        <f>INDEX(Monthly!$B$2:$K$187,MATCH(D1099,Monthly!$B$2:$B$187,0),5)</f>
        <v>-11.620000000000005</v>
      </c>
      <c r="L1099" s="39">
        <f>INDEX(Monthly!$B$2:$K$187,MATCH(D1099,Monthly!$B$2:$B$187,0),7)</f>
        <v>-2.0000000000000018E-3</v>
      </c>
      <c r="M1099" s="39">
        <f>INDEX(Monthly!$B$2:$K$187,MATCH(D1099,Monthly!$B$2:$B$187,0),9)</f>
        <v>1.0949730611324902E-2</v>
      </c>
      <c r="N1099" s="42">
        <f>INDEX(Quaterly!$B$2:$E$63,MATCH(B1099,Quaterly!$B$2:$B$63,0),4)</f>
        <v>9.3099999999999987</v>
      </c>
    </row>
    <row r="1100" spans="1:14" x14ac:dyDescent="0.3">
      <c r="A1100" s="23">
        <v>1099</v>
      </c>
      <c r="B1100" s="23" t="str">
        <f t="shared" si="51"/>
        <v>Q1-2014</v>
      </c>
      <c r="C1100" s="24" t="str">
        <f t="shared" si="52"/>
        <v>Q1</v>
      </c>
      <c r="D1100" s="23" t="str">
        <f t="shared" si="53"/>
        <v>3-2014</v>
      </c>
      <c r="E1100" s="25">
        <v>41726</v>
      </c>
      <c r="F1100" s="31">
        <f>INDEX(GoldPrice!$B$2:$F$4016,MATCH(E1100,GoldPrice!$B$2:$B$4016,0),5)</f>
        <v>19452.277452278882</v>
      </c>
      <c r="G1100" s="36">
        <f>INDEX(Daily!$B$2:$H$4016,MATCH(E1100,Daily!$B$2:$B$4016,0),3)</f>
        <v>0.48000000000000398</v>
      </c>
      <c r="H1100" s="36">
        <f>INDEX(Daily!$B$2:$H$4016,MATCH(E1100,Daily!$B$2:$B$4016,0),5)</f>
        <v>5</v>
      </c>
      <c r="I1100" s="36">
        <f>INDEX(Daily!$B$2:$H$4016,MATCH(E1100,Daily!$B$2:$B$4016,0),7)</f>
        <v>4.1499999999999773</v>
      </c>
      <c r="J1100" s="39">
        <f>INDEX(Monthly!$B$2:$K$187,MATCH(D1100,Monthly!$B$2:$B$187,0),3)</f>
        <v>-6.9000000000000172E-3</v>
      </c>
      <c r="K1100" s="39">
        <f>INDEX(Monthly!$B$2:$K$187,MATCH(D1100,Monthly!$B$2:$B$187,0),5)</f>
        <v>-11.620000000000005</v>
      </c>
      <c r="L1100" s="39">
        <f>INDEX(Monthly!$B$2:$K$187,MATCH(D1100,Monthly!$B$2:$B$187,0),7)</f>
        <v>-2.0000000000000018E-3</v>
      </c>
      <c r="M1100" s="39">
        <f>INDEX(Monthly!$B$2:$K$187,MATCH(D1100,Monthly!$B$2:$B$187,0),9)</f>
        <v>1.0949730611324902E-2</v>
      </c>
      <c r="N1100" s="42">
        <f>INDEX(Quaterly!$B$2:$E$63,MATCH(B1100,Quaterly!$B$2:$B$63,0),4)</f>
        <v>9.3099999999999987</v>
      </c>
    </row>
    <row r="1101" spans="1:14" x14ac:dyDescent="0.3">
      <c r="A1101" s="23">
        <v>1100</v>
      </c>
      <c r="B1101" s="23" t="str">
        <f t="shared" si="51"/>
        <v>Q1-2014</v>
      </c>
      <c r="C1101" s="24" t="str">
        <f t="shared" si="52"/>
        <v>Q1</v>
      </c>
      <c r="D1101" s="23" t="str">
        <f t="shared" si="53"/>
        <v>3-2014</v>
      </c>
      <c r="E1101" s="25">
        <v>41729</v>
      </c>
      <c r="F1101" s="31">
        <f>INDEX(GoldPrice!$B$2:$F$4016,MATCH(E1101,GoldPrice!$B$2:$B$4016,0),5)</f>
        <v>175481.3834813796</v>
      </c>
      <c r="G1101" s="36">
        <f>INDEX(Daily!$B$2:$H$4016,MATCH(E1101,Daily!$B$2:$B$4016,0),3)</f>
        <v>-0.1600000000000108</v>
      </c>
      <c r="H1101" s="36">
        <f>INDEX(Daily!$B$2:$H$4016,MATCH(E1101,Daily!$B$2:$B$4016,0),5)</f>
        <v>-10</v>
      </c>
      <c r="I1101" s="36">
        <f>INDEX(Daily!$B$2:$H$4016,MATCH(E1101,Daily!$B$2:$B$4016,0),7)</f>
        <v>-2.7199999999999136</v>
      </c>
      <c r="J1101" s="39">
        <f>INDEX(Monthly!$B$2:$K$187,MATCH(D1101,Monthly!$B$2:$B$187,0),3)</f>
        <v>-6.9000000000000172E-3</v>
      </c>
      <c r="K1101" s="39">
        <f>INDEX(Monthly!$B$2:$K$187,MATCH(D1101,Monthly!$B$2:$B$187,0),5)</f>
        <v>-11.620000000000005</v>
      </c>
      <c r="L1101" s="39">
        <f>INDEX(Monthly!$B$2:$K$187,MATCH(D1101,Monthly!$B$2:$B$187,0),7)</f>
        <v>-2.0000000000000018E-3</v>
      </c>
      <c r="M1101" s="39">
        <f>INDEX(Monthly!$B$2:$K$187,MATCH(D1101,Monthly!$B$2:$B$187,0),9)</f>
        <v>1.0949730611324902E-2</v>
      </c>
      <c r="N1101" s="42">
        <f>INDEX(Quaterly!$B$2:$E$63,MATCH(B1101,Quaterly!$B$2:$B$63,0),4)</f>
        <v>9.3099999999999987</v>
      </c>
    </row>
    <row r="1102" spans="1:14" x14ac:dyDescent="0.3">
      <c r="A1102" s="23">
        <v>1101</v>
      </c>
      <c r="B1102" s="23" t="str">
        <f t="shared" si="51"/>
        <v>Q2-2014</v>
      </c>
      <c r="C1102" s="24" t="str">
        <f t="shared" si="52"/>
        <v>Q2</v>
      </c>
      <c r="D1102" s="23" t="str">
        <f t="shared" si="53"/>
        <v>4-2014</v>
      </c>
      <c r="E1102" s="25">
        <v>41730</v>
      </c>
      <c r="F1102" s="31">
        <f>INDEX(GoldPrice!$B$2:$F$4016,MATCH(E1102,GoldPrice!$B$2:$B$4016,0),5)</f>
        <v>-79455.679455671459</v>
      </c>
      <c r="G1102" s="36">
        <f>INDEX(Daily!$B$2:$H$4016,MATCH(E1102,Daily!$B$2:$B$4016,0),3)</f>
        <v>-1.8799999999999955</v>
      </c>
      <c r="H1102" s="36">
        <f>INDEX(Daily!$B$2:$H$4016,MATCH(E1102,Daily!$B$2:$B$4016,0),5)</f>
        <v>0</v>
      </c>
      <c r="I1102" s="36">
        <f>INDEX(Daily!$B$2:$H$4016,MATCH(E1102,Daily!$B$2:$B$4016,0),7)</f>
        <v>-7.7200000000000273</v>
      </c>
      <c r="J1102" s="39">
        <f>INDEX(Monthly!$B$2:$K$187,MATCH(D1102,Monthly!$B$2:$B$187,0),3)</f>
        <v>1.1999999999999789E-3</v>
      </c>
      <c r="K1102" s="39">
        <f>INDEX(Monthly!$B$2:$K$187,MATCH(D1102,Monthly!$B$2:$B$187,0),5)</f>
        <v>3.3499999999999659</v>
      </c>
      <c r="L1102" s="39">
        <f>INDEX(Monthly!$B$2:$K$187,MATCH(D1102,Monthly!$B$2:$B$187,0),7)</f>
        <v>0</v>
      </c>
      <c r="M1102" s="39">
        <f>INDEX(Monthly!$B$2:$K$187,MATCH(D1102,Monthly!$B$2:$B$187,0),9)</f>
        <v>8.8373044251703267E-3</v>
      </c>
      <c r="N1102" s="42">
        <f>INDEX(Quaterly!$B$2:$E$63,MATCH(B1102,Quaterly!$B$2:$B$63,0),4)</f>
        <v>5.9599999999999991</v>
      </c>
    </row>
    <row r="1103" spans="1:14" x14ac:dyDescent="0.3">
      <c r="A1103" s="23">
        <v>1102</v>
      </c>
      <c r="B1103" s="23" t="str">
        <f t="shared" si="51"/>
        <v>Q2-2014</v>
      </c>
      <c r="C1103" s="24" t="str">
        <f t="shared" si="52"/>
        <v>Q2</v>
      </c>
      <c r="D1103" s="23" t="str">
        <f t="shared" si="53"/>
        <v>4-2014</v>
      </c>
      <c r="E1103" s="25">
        <v>41731</v>
      </c>
      <c r="F1103" s="31">
        <f>INDEX(GoldPrice!$B$2:$F$4016,MATCH(E1103,GoldPrice!$B$2:$B$4016,0),5)</f>
        <v>-223666.60366660729</v>
      </c>
      <c r="G1103" s="36">
        <f>INDEX(Daily!$B$2:$H$4016,MATCH(E1103,Daily!$B$2:$B$4016,0),3)</f>
        <v>-9.0000000000003411E-2</v>
      </c>
      <c r="H1103" s="36">
        <f>INDEX(Daily!$B$2:$H$4016,MATCH(E1103,Daily!$B$2:$B$4016,0),5)</f>
        <v>0</v>
      </c>
      <c r="I1103" s="36">
        <f>INDEX(Daily!$B$2:$H$4016,MATCH(E1103,Daily!$B$2:$B$4016,0),7)</f>
        <v>-2.1800000000000637</v>
      </c>
      <c r="J1103" s="39">
        <f>INDEX(Monthly!$B$2:$K$187,MATCH(D1103,Monthly!$B$2:$B$187,0),3)</f>
        <v>1.1999999999999789E-3</v>
      </c>
      <c r="K1103" s="39">
        <f>INDEX(Monthly!$B$2:$K$187,MATCH(D1103,Monthly!$B$2:$B$187,0),5)</f>
        <v>3.3499999999999659</v>
      </c>
      <c r="L1103" s="39">
        <f>INDEX(Monthly!$B$2:$K$187,MATCH(D1103,Monthly!$B$2:$B$187,0),7)</f>
        <v>0</v>
      </c>
      <c r="M1103" s="39">
        <f>INDEX(Monthly!$B$2:$K$187,MATCH(D1103,Monthly!$B$2:$B$187,0),9)</f>
        <v>8.8373044251703267E-3</v>
      </c>
      <c r="N1103" s="42">
        <f>INDEX(Quaterly!$B$2:$E$63,MATCH(B1103,Quaterly!$B$2:$B$63,0),4)</f>
        <v>5.9599999999999991</v>
      </c>
    </row>
    <row r="1104" spans="1:14" x14ac:dyDescent="0.3">
      <c r="A1104" s="23">
        <v>1103</v>
      </c>
      <c r="B1104" s="23" t="str">
        <f t="shared" si="51"/>
        <v>Q2-2014</v>
      </c>
      <c r="C1104" s="24" t="str">
        <f t="shared" si="52"/>
        <v>Q2</v>
      </c>
      <c r="D1104" s="23" t="str">
        <f t="shared" si="53"/>
        <v>4-2014</v>
      </c>
      <c r="E1104" s="25">
        <v>41732</v>
      </c>
      <c r="F1104" s="31">
        <f>INDEX(GoldPrice!$B$2:$F$4016,MATCH(E1104,GoldPrice!$B$2:$B$4016,0),5)</f>
        <v>152044.60404460132</v>
      </c>
      <c r="G1104" s="36">
        <f>INDEX(Daily!$B$2:$H$4016,MATCH(E1104,Daily!$B$2:$B$4016,0),3)</f>
        <v>0.69000000000001194</v>
      </c>
      <c r="H1104" s="36">
        <f>INDEX(Daily!$B$2:$H$4016,MATCH(E1104,Daily!$B$2:$B$4016,0),5)</f>
        <v>-5</v>
      </c>
      <c r="I1104" s="36">
        <f>INDEX(Daily!$B$2:$H$4016,MATCH(E1104,Daily!$B$2:$B$4016,0),7)</f>
        <v>7.7700000000000955</v>
      </c>
      <c r="J1104" s="39">
        <f>INDEX(Monthly!$B$2:$K$187,MATCH(D1104,Monthly!$B$2:$B$187,0),3)</f>
        <v>1.1999999999999789E-3</v>
      </c>
      <c r="K1104" s="39">
        <f>INDEX(Monthly!$B$2:$K$187,MATCH(D1104,Monthly!$B$2:$B$187,0),5)</f>
        <v>3.3499999999999659</v>
      </c>
      <c r="L1104" s="39">
        <f>INDEX(Monthly!$B$2:$K$187,MATCH(D1104,Monthly!$B$2:$B$187,0),7)</f>
        <v>0</v>
      </c>
      <c r="M1104" s="39">
        <f>INDEX(Monthly!$B$2:$K$187,MATCH(D1104,Monthly!$B$2:$B$187,0),9)</f>
        <v>8.8373044251703267E-3</v>
      </c>
      <c r="N1104" s="42">
        <f>INDEX(Quaterly!$B$2:$E$63,MATCH(B1104,Quaterly!$B$2:$B$63,0),4)</f>
        <v>5.9599999999999991</v>
      </c>
    </row>
    <row r="1105" spans="1:14" x14ac:dyDescent="0.3">
      <c r="A1105" s="23">
        <v>1104</v>
      </c>
      <c r="B1105" s="23" t="str">
        <f t="shared" si="51"/>
        <v>Q2-2014</v>
      </c>
      <c r="C1105" s="24" t="str">
        <f t="shared" si="52"/>
        <v>Q2</v>
      </c>
      <c r="D1105" s="23" t="str">
        <f t="shared" si="53"/>
        <v>4-2014</v>
      </c>
      <c r="E1105" s="25">
        <v>41733</v>
      </c>
      <c r="F1105" s="31">
        <f>INDEX(GoldPrice!$B$2:$F$4016,MATCH(E1105,GoldPrice!$B$2:$B$4016,0),5)</f>
        <v>-229463.9954639934</v>
      </c>
      <c r="G1105" s="36">
        <f>INDEX(Daily!$B$2:$H$4016,MATCH(E1105,Daily!$B$2:$B$4016,0),3)</f>
        <v>0.86999999999999034</v>
      </c>
      <c r="H1105" s="36">
        <f>INDEX(Daily!$B$2:$H$4016,MATCH(E1105,Daily!$B$2:$B$4016,0),5)</f>
        <v>0</v>
      </c>
      <c r="I1105" s="36">
        <f>INDEX(Daily!$B$2:$H$4016,MATCH(E1105,Daily!$B$2:$B$4016,0),7)</f>
        <v>3.5999999999999091</v>
      </c>
      <c r="J1105" s="39">
        <f>INDEX(Monthly!$B$2:$K$187,MATCH(D1105,Monthly!$B$2:$B$187,0),3)</f>
        <v>1.1999999999999789E-3</v>
      </c>
      <c r="K1105" s="39">
        <f>INDEX(Monthly!$B$2:$K$187,MATCH(D1105,Monthly!$B$2:$B$187,0),5)</f>
        <v>3.3499999999999659</v>
      </c>
      <c r="L1105" s="39">
        <f>INDEX(Monthly!$B$2:$K$187,MATCH(D1105,Monthly!$B$2:$B$187,0),7)</f>
        <v>0</v>
      </c>
      <c r="M1105" s="39">
        <f>INDEX(Monthly!$B$2:$K$187,MATCH(D1105,Monthly!$B$2:$B$187,0),9)</f>
        <v>8.8373044251703267E-3</v>
      </c>
      <c r="N1105" s="42">
        <f>INDEX(Quaterly!$B$2:$E$63,MATCH(B1105,Quaterly!$B$2:$B$63,0),4)</f>
        <v>5.9599999999999991</v>
      </c>
    </row>
    <row r="1106" spans="1:14" x14ac:dyDescent="0.3">
      <c r="A1106" s="23">
        <v>1105</v>
      </c>
      <c r="B1106" s="23" t="str">
        <f t="shared" si="51"/>
        <v>Q2-2014</v>
      </c>
      <c r="C1106" s="24" t="str">
        <f t="shared" si="52"/>
        <v>Q2</v>
      </c>
      <c r="D1106" s="23" t="str">
        <f t="shared" si="53"/>
        <v>4-2014</v>
      </c>
      <c r="E1106" s="25">
        <v>41736</v>
      </c>
      <c r="F1106" s="31">
        <f>INDEX(GoldPrice!$B$2:$F$4016,MATCH(E1106,GoldPrice!$B$2:$B$4016,0),5)</f>
        <v>207924.02192402259</v>
      </c>
      <c r="G1106" s="36">
        <f>INDEX(Daily!$B$2:$H$4016,MATCH(E1106,Daily!$B$2:$B$4016,0),3)</f>
        <v>-0.72999999999998977</v>
      </c>
      <c r="H1106" s="36">
        <f>INDEX(Daily!$B$2:$H$4016,MATCH(E1106,Daily!$B$2:$B$4016,0),5)</f>
        <v>5</v>
      </c>
      <c r="I1106" s="36">
        <f>INDEX(Daily!$B$2:$H$4016,MATCH(E1106,Daily!$B$2:$B$4016,0),7)</f>
        <v>7.5300000000000864</v>
      </c>
      <c r="J1106" s="39">
        <f>INDEX(Monthly!$B$2:$K$187,MATCH(D1106,Monthly!$B$2:$B$187,0),3)</f>
        <v>1.1999999999999789E-3</v>
      </c>
      <c r="K1106" s="39">
        <f>INDEX(Monthly!$B$2:$K$187,MATCH(D1106,Monthly!$B$2:$B$187,0),5)</f>
        <v>3.3499999999999659</v>
      </c>
      <c r="L1106" s="39">
        <f>INDEX(Monthly!$B$2:$K$187,MATCH(D1106,Monthly!$B$2:$B$187,0),7)</f>
        <v>0</v>
      </c>
      <c r="M1106" s="39">
        <f>INDEX(Monthly!$B$2:$K$187,MATCH(D1106,Monthly!$B$2:$B$187,0),9)</f>
        <v>8.8373044251703267E-3</v>
      </c>
      <c r="N1106" s="42">
        <f>INDEX(Quaterly!$B$2:$E$63,MATCH(B1106,Quaterly!$B$2:$B$63,0),4)</f>
        <v>5.9599999999999991</v>
      </c>
    </row>
    <row r="1107" spans="1:14" x14ac:dyDescent="0.3">
      <c r="A1107" s="23">
        <v>1106</v>
      </c>
      <c r="B1107" s="23" t="str">
        <f t="shared" si="51"/>
        <v>Q2-2014</v>
      </c>
      <c r="C1107" s="24" t="str">
        <f t="shared" si="52"/>
        <v>Q2</v>
      </c>
      <c r="D1107" s="23" t="str">
        <f t="shared" si="53"/>
        <v>4-2014</v>
      </c>
      <c r="E1107" s="25">
        <v>41737</v>
      </c>
      <c r="F1107" s="31">
        <f>INDEX(GoldPrice!$B$2:$F$4016,MATCH(E1107,GoldPrice!$B$2:$B$4016,0),5)</f>
        <v>-60480.060480061918</v>
      </c>
      <c r="G1107" s="36">
        <f>INDEX(Daily!$B$2:$H$4016,MATCH(E1107,Daily!$B$2:$B$4016,0),3)</f>
        <v>2.1399999999999864</v>
      </c>
      <c r="H1107" s="36">
        <f>INDEX(Daily!$B$2:$H$4016,MATCH(E1107,Daily!$B$2:$B$4016,0),5)</f>
        <v>0</v>
      </c>
      <c r="I1107" s="36">
        <f>INDEX(Daily!$B$2:$H$4016,MATCH(E1107,Daily!$B$2:$B$4016,0),7)</f>
        <v>2.67999999999995</v>
      </c>
      <c r="J1107" s="39">
        <f>INDEX(Monthly!$B$2:$K$187,MATCH(D1107,Monthly!$B$2:$B$187,0),3)</f>
        <v>1.1999999999999789E-3</v>
      </c>
      <c r="K1107" s="39">
        <f>INDEX(Monthly!$B$2:$K$187,MATCH(D1107,Monthly!$B$2:$B$187,0),5)</f>
        <v>3.3499999999999659</v>
      </c>
      <c r="L1107" s="39">
        <f>INDEX(Monthly!$B$2:$K$187,MATCH(D1107,Monthly!$B$2:$B$187,0),7)</f>
        <v>0</v>
      </c>
      <c r="M1107" s="39">
        <f>INDEX(Monthly!$B$2:$K$187,MATCH(D1107,Monthly!$B$2:$B$187,0),9)</f>
        <v>8.8373044251703267E-3</v>
      </c>
      <c r="N1107" s="42">
        <f>INDEX(Quaterly!$B$2:$E$63,MATCH(B1107,Quaterly!$B$2:$B$63,0),4)</f>
        <v>5.9599999999999991</v>
      </c>
    </row>
    <row r="1108" spans="1:14" x14ac:dyDescent="0.3">
      <c r="A1108" s="23">
        <v>1107</v>
      </c>
      <c r="B1108" s="23" t="str">
        <f t="shared" si="51"/>
        <v>Q2-2014</v>
      </c>
      <c r="C1108" s="24" t="str">
        <f t="shared" si="52"/>
        <v>Q2</v>
      </c>
      <c r="D1108" s="23" t="str">
        <f t="shared" si="53"/>
        <v>4-2014</v>
      </c>
      <c r="E1108" s="25">
        <v>41738</v>
      </c>
      <c r="F1108" s="31">
        <f>INDEX(GoldPrice!$B$2:$F$4016,MATCH(E1108,GoldPrice!$B$2:$B$4016,0),5)</f>
        <v>50984.690984692425</v>
      </c>
      <c r="G1108" s="36">
        <f>INDEX(Daily!$B$2:$H$4016,MATCH(E1108,Daily!$B$2:$B$4016,0),3)</f>
        <v>0.98000000000000398</v>
      </c>
      <c r="H1108" s="36">
        <f>INDEX(Daily!$B$2:$H$4016,MATCH(E1108,Daily!$B$2:$B$4016,0),5)</f>
        <v>0</v>
      </c>
      <c r="I1108" s="36">
        <f>INDEX(Daily!$B$2:$H$4016,MATCH(E1108,Daily!$B$2:$B$4016,0),7)</f>
        <v>-11.337142857142794</v>
      </c>
      <c r="J1108" s="39">
        <f>INDEX(Monthly!$B$2:$K$187,MATCH(D1108,Monthly!$B$2:$B$187,0),3)</f>
        <v>1.1999999999999789E-3</v>
      </c>
      <c r="K1108" s="39">
        <f>INDEX(Monthly!$B$2:$K$187,MATCH(D1108,Monthly!$B$2:$B$187,0),5)</f>
        <v>3.3499999999999659</v>
      </c>
      <c r="L1108" s="39">
        <f>INDEX(Monthly!$B$2:$K$187,MATCH(D1108,Monthly!$B$2:$B$187,0),7)</f>
        <v>0</v>
      </c>
      <c r="M1108" s="39">
        <f>INDEX(Monthly!$B$2:$K$187,MATCH(D1108,Monthly!$B$2:$B$187,0),9)</f>
        <v>8.8373044251703267E-3</v>
      </c>
      <c r="N1108" s="42">
        <f>INDEX(Quaterly!$B$2:$E$63,MATCH(B1108,Quaterly!$B$2:$B$63,0),4)</f>
        <v>5.9599999999999991</v>
      </c>
    </row>
    <row r="1109" spans="1:14" x14ac:dyDescent="0.3">
      <c r="A1109" s="23">
        <v>1108</v>
      </c>
      <c r="B1109" s="23" t="str">
        <f t="shared" si="51"/>
        <v>Q2-2014</v>
      </c>
      <c r="C1109" s="24" t="str">
        <f t="shared" si="52"/>
        <v>Q2</v>
      </c>
      <c r="D1109" s="23" t="str">
        <f t="shared" si="53"/>
        <v>4-2014</v>
      </c>
      <c r="E1109" s="25">
        <v>41739</v>
      </c>
      <c r="F1109" s="31">
        <f>INDEX(GoldPrice!$B$2:$F$4016,MATCH(E1109,GoldPrice!$B$2:$B$4016,0),5)</f>
        <v>-102617.65261765197</v>
      </c>
      <c r="G1109" s="36">
        <f>INDEX(Daily!$B$2:$H$4016,MATCH(E1109,Daily!$B$2:$B$4016,0),3)</f>
        <v>-0.17999999999999261</v>
      </c>
      <c r="H1109" s="36">
        <f>INDEX(Daily!$B$2:$H$4016,MATCH(E1109,Daily!$B$2:$B$4016,0),5)</f>
        <v>0</v>
      </c>
      <c r="I1109" s="36">
        <f>INDEX(Daily!$B$2:$H$4016,MATCH(E1109,Daily!$B$2:$B$4016,0),7)</f>
        <v>9.4171428571428351</v>
      </c>
      <c r="J1109" s="39">
        <f>INDEX(Monthly!$B$2:$K$187,MATCH(D1109,Monthly!$B$2:$B$187,0),3)</f>
        <v>1.1999999999999789E-3</v>
      </c>
      <c r="K1109" s="39">
        <f>INDEX(Monthly!$B$2:$K$187,MATCH(D1109,Monthly!$B$2:$B$187,0),5)</f>
        <v>3.3499999999999659</v>
      </c>
      <c r="L1109" s="39">
        <f>INDEX(Monthly!$B$2:$K$187,MATCH(D1109,Monthly!$B$2:$B$187,0),7)</f>
        <v>0</v>
      </c>
      <c r="M1109" s="39">
        <f>INDEX(Monthly!$B$2:$K$187,MATCH(D1109,Monthly!$B$2:$B$187,0),9)</f>
        <v>8.8373044251703267E-3</v>
      </c>
      <c r="N1109" s="42">
        <f>INDEX(Quaterly!$B$2:$E$63,MATCH(B1109,Quaterly!$B$2:$B$63,0),4)</f>
        <v>5.9599999999999991</v>
      </c>
    </row>
    <row r="1110" spans="1:14" x14ac:dyDescent="0.3">
      <c r="A1110" s="23">
        <v>1109</v>
      </c>
      <c r="B1110" s="23" t="str">
        <f t="shared" si="51"/>
        <v>Q2-2014</v>
      </c>
      <c r="C1110" s="24" t="str">
        <f t="shared" si="52"/>
        <v>Q2</v>
      </c>
      <c r="D1110" s="23" t="str">
        <f t="shared" si="53"/>
        <v>4-2014</v>
      </c>
      <c r="E1110" s="25">
        <v>41740</v>
      </c>
      <c r="F1110" s="31">
        <f>INDEX(GoldPrice!$B$2:$F$4016,MATCH(E1110,GoldPrice!$B$2:$B$4016,0),5)</f>
        <v>-77134.49253449589</v>
      </c>
      <c r="G1110" s="36">
        <f>INDEX(Daily!$B$2:$H$4016,MATCH(E1110,Daily!$B$2:$B$4016,0),3)</f>
        <v>0.31000000000000227</v>
      </c>
      <c r="H1110" s="36">
        <f>INDEX(Daily!$B$2:$H$4016,MATCH(E1110,Daily!$B$2:$B$4016,0),5)</f>
        <v>19.5</v>
      </c>
      <c r="I1110" s="36">
        <f>INDEX(Daily!$B$2:$H$4016,MATCH(E1110,Daily!$B$2:$B$4016,0),7)</f>
        <v>-0.75999999999999091</v>
      </c>
      <c r="J1110" s="39">
        <f>INDEX(Monthly!$B$2:$K$187,MATCH(D1110,Monthly!$B$2:$B$187,0),3)</f>
        <v>1.1999999999999789E-3</v>
      </c>
      <c r="K1110" s="39">
        <f>INDEX(Monthly!$B$2:$K$187,MATCH(D1110,Monthly!$B$2:$B$187,0),5)</f>
        <v>3.3499999999999659</v>
      </c>
      <c r="L1110" s="39">
        <f>INDEX(Monthly!$B$2:$K$187,MATCH(D1110,Monthly!$B$2:$B$187,0),7)</f>
        <v>0</v>
      </c>
      <c r="M1110" s="39">
        <f>INDEX(Monthly!$B$2:$K$187,MATCH(D1110,Monthly!$B$2:$B$187,0),9)</f>
        <v>8.8373044251703267E-3</v>
      </c>
      <c r="N1110" s="42">
        <f>INDEX(Quaterly!$B$2:$E$63,MATCH(B1110,Quaterly!$B$2:$B$63,0),4)</f>
        <v>5.9599999999999991</v>
      </c>
    </row>
    <row r="1111" spans="1:14" x14ac:dyDescent="0.3">
      <c r="A1111" s="23">
        <v>1110</v>
      </c>
      <c r="B1111" s="23" t="str">
        <f t="shared" si="51"/>
        <v>Q2-2014</v>
      </c>
      <c r="C1111" s="24" t="str">
        <f t="shared" si="52"/>
        <v>Q2</v>
      </c>
      <c r="D1111" s="23" t="str">
        <f t="shared" si="53"/>
        <v>4-2014</v>
      </c>
      <c r="E1111" s="25">
        <v>41743</v>
      </c>
      <c r="F1111" s="31">
        <f>INDEX(GoldPrice!$B$2:$F$4016,MATCH(E1111,GoldPrice!$B$2:$B$4016,0),5)</f>
        <v>4012.2094122096896</v>
      </c>
      <c r="G1111" s="36">
        <f>INDEX(Daily!$B$2:$H$4016,MATCH(E1111,Daily!$B$2:$B$4016,0),3)</f>
        <v>0.36999999999999034</v>
      </c>
      <c r="H1111" s="36">
        <f>INDEX(Daily!$B$2:$H$4016,MATCH(E1111,Daily!$B$2:$B$4016,0),5)</f>
        <v>-19.5</v>
      </c>
      <c r="I1111" s="36">
        <f>INDEX(Daily!$B$2:$H$4016,MATCH(E1111,Daily!$B$2:$B$4016,0),7)</f>
        <v>-4.4600000000000364</v>
      </c>
      <c r="J1111" s="39">
        <f>INDEX(Monthly!$B$2:$K$187,MATCH(D1111,Monthly!$B$2:$B$187,0),3)</f>
        <v>1.1999999999999789E-3</v>
      </c>
      <c r="K1111" s="39">
        <f>INDEX(Monthly!$B$2:$K$187,MATCH(D1111,Monthly!$B$2:$B$187,0),5)</f>
        <v>3.3499999999999659</v>
      </c>
      <c r="L1111" s="39">
        <f>INDEX(Monthly!$B$2:$K$187,MATCH(D1111,Monthly!$B$2:$B$187,0),7)</f>
        <v>0</v>
      </c>
      <c r="M1111" s="39">
        <f>INDEX(Monthly!$B$2:$K$187,MATCH(D1111,Monthly!$B$2:$B$187,0),9)</f>
        <v>8.8373044251703267E-3</v>
      </c>
      <c r="N1111" s="42">
        <f>INDEX(Quaterly!$B$2:$E$63,MATCH(B1111,Quaterly!$B$2:$B$63,0),4)</f>
        <v>5.9599999999999991</v>
      </c>
    </row>
    <row r="1112" spans="1:14" x14ac:dyDescent="0.3">
      <c r="A1112" s="23">
        <v>1111</v>
      </c>
      <c r="B1112" s="23" t="str">
        <f t="shared" si="51"/>
        <v>Q2-2014</v>
      </c>
      <c r="C1112" s="24" t="str">
        <f t="shared" si="52"/>
        <v>Q2</v>
      </c>
      <c r="D1112" s="23" t="str">
        <f t="shared" si="53"/>
        <v>4-2014</v>
      </c>
      <c r="E1112" s="25">
        <v>41744</v>
      </c>
      <c r="F1112" s="31">
        <f>INDEX(GoldPrice!$B$2:$F$4016,MATCH(E1112,GoldPrice!$B$2:$B$4016,0),5)</f>
        <v>203713.85371385515</v>
      </c>
      <c r="G1112" s="36">
        <f>INDEX(Daily!$B$2:$H$4016,MATCH(E1112,Daily!$B$2:$B$4016,0),3)</f>
        <v>-0.34999999999999432</v>
      </c>
      <c r="H1112" s="36">
        <f>INDEX(Daily!$B$2:$H$4016,MATCH(E1112,Daily!$B$2:$B$4016,0),5)</f>
        <v>20</v>
      </c>
      <c r="I1112" s="36">
        <f>INDEX(Daily!$B$2:$H$4016,MATCH(E1112,Daily!$B$2:$B$4016,0),7)</f>
        <v>-10.019999999999982</v>
      </c>
      <c r="J1112" s="39">
        <f>INDEX(Monthly!$B$2:$K$187,MATCH(D1112,Monthly!$B$2:$B$187,0),3)</f>
        <v>1.1999999999999789E-3</v>
      </c>
      <c r="K1112" s="39">
        <f>INDEX(Monthly!$B$2:$K$187,MATCH(D1112,Monthly!$B$2:$B$187,0),5)</f>
        <v>3.3499999999999659</v>
      </c>
      <c r="L1112" s="39">
        <f>INDEX(Monthly!$B$2:$K$187,MATCH(D1112,Monthly!$B$2:$B$187,0),7)</f>
        <v>0</v>
      </c>
      <c r="M1112" s="39">
        <f>INDEX(Monthly!$B$2:$K$187,MATCH(D1112,Monthly!$B$2:$B$187,0),9)</f>
        <v>8.8373044251703267E-3</v>
      </c>
      <c r="N1112" s="42">
        <f>INDEX(Quaterly!$B$2:$E$63,MATCH(B1112,Quaterly!$B$2:$B$63,0),4)</f>
        <v>5.9599999999999991</v>
      </c>
    </row>
    <row r="1113" spans="1:14" x14ac:dyDescent="0.3">
      <c r="A1113" s="23">
        <v>1112</v>
      </c>
      <c r="B1113" s="23" t="str">
        <f t="shared" si="51"/>
        <v>Q2-2014</v>
      </c>
      <c r="C1113" s="24" t="str">
        <f t="shared" si="52"/>
        <v>Q2</v>
      </c>
      <c r="D1113" s="23" t="str">
        <f t="shared" si="53"/>
        <v>4-2014</v>
      </c>
      <c r="E1113" s="25">
        <v>41745</v>
      </c>
      <c r="F1113" s="31">
        <f>INDEX(GoldPrice!$B$2:$F$4016,MATCH(E1113,GoldPrice!$B$2:$B$4016,0),5)</f>
        <v>-219735.39973539487</v>
      </c>
      <c r="G1113" s="36">
        <f>INDEX(Daily!$B$2:$H$4016,MATCH(E1113,Daily!$B$2:$B$4016,0),3)</f>
        <v>9.9999999999909051E-3</v>
      </c>
      <c r="H1113" s="36">
        <f>INDEX(Daily!$B$2:$H$4016,MATCH(E1113,Daily!$B$2:$B$4016,0),5)</f>
        <v>-20</v>
      </c>
      <c r="I1113" s="36">
        <f>INDEX(Daily!$B$2:$H$4016,MATCH(E1113,Daily!$B$2:$B$4016,0),7)</f>
        <v>-11.800000000000068</v>
      </c>
      <c r="J1113" s="39">
        <f>INDEX(Monthly!$B$2:$K$187,MATCH(D1113,Monthly!$B$2:$B$187,0),3)</f>
        <v>1.1999999999999789E-3</v>
      </c>
      <c r="K1113" s="39">
        <f>INDEX(Monthly!$B$2:$K$187,MATCH(D1113,Monthly!$B$2:$B$187,0),5)</f>
        <v>3.3499999999999659</v>
      </c>
      <c r="L1113" s="39">
        <f>INDEX(Monthly!$B$2:$K$187,MATCH(D1113,Monthly!$B$2:$B$187,0),7)</f>
        <v>0</v>
      </c>
      <c r="M1113" s="39">
        <f>INDEX(Monthly!$B$2:$K$187,MATCH(D1113,Monthly!$B$2:$B$187,0),9)</f>
        <v>8.8373044251703267E-3</v>
      </c>
      <c r="N1113" s="42">
        <f>INDEX(Quaterly!$B$2:$E$63,MATCH(B1113,Quaterly!$B$2:$B$63,0),4)</f>
        <v>5.9599999999999991</v>
      </c>
    </row>
    <row r="1114" spans="1:14" x14ac:dyDescent="0.3">
      <c r="A1114" s="23">
        <v>1113</v>
      </c>
      <c r="B1114" s="23" t="str">
        <f t="shared" si="51"/>
        <v>Q2-2014</v>
      </c>
      <c r="C1114" s="24" t="str">
        <f t="shared" si="52"/>
        <v>Q2</v>
      </c>
      <c r="D1114" s="23" t="str">
        <f t="shared" si="53"/>
        <v>4-2014</v>
      </c>
      <c r="E1114" s="25">
        <v>41746</v>
      </c>
      <c r="F1114" s="31">
        <f>INDEX(GoldPrice!$B$2:$F$4016,MATCH(E1114,GoldPrice!$B$2:$B$4016,0),5)</f>
        <v>144547.34454733878</v>
      </c>
      <c r="G1114" s="36">
        <f>INDEX(Daily!$B$2:$H$4016,MATCH(E1114,Daily!$B$2:$B$4016,0),3)</f>
        <v>0.62000000000000455</v>
      </c>
      <c r="H1114" s="36">
        <f>INDEX(Daily!$B$2:$H$4016,MATCH(E1114,Daily!$B$2:$B$4016,0),5)</f>
        <v>0</v>
      </c>
      <c r="I1114" s="36">
        <f>INDEX(Daily!$B$2:$H$4016,MATCH(E1114,Daily!$B$2:$B$4016,0),7)</f>
        <v>6.0199999999999818</v>
      </c>
      <c r="J1114" s="39">
        <f>INDEX(Monthly!$B$2:$K$187,MATCH(D1114,Monthly!$B$2:$B$187,0),3)</f>
        <v>1.1999999999999789E-3</v>
      </c>
      <c r="K1114" s="39">
        <f>INDEX(Monthly!$B$2:$K$187,MATCH(D1114,Monthly!$B$2:$B$187,0),5)</f>
        <v>3.3499999999999659</v>
      </c>
      <c r="L1114" s="39">
        <f>INDEX(Monthly!$B$2:$K$187,MATCH(D1114,Monthly!$B$2:$B$187,0),7)</f>
        <v>0</v>
      </c>
      <c r="M1114" s="39">
        <f>INDEX(Monthly!$B$2:$K$187,MATCH(D1114,Monthly!$B$2:$B$187,0),9)</f>
        <v>8.8373044251703267E-3</v>
      </c>
      <c r="N1114" s="42">
        <f>INDEX(Quaterly!$B$2:$E$63,MATCH(B1114,Quaterly!$B$2:$B$63,0),4)</f>
        <v>5.9599999999999991</v>
      </c>
    </row>
    <row r="1115" spans="1:14" x14ac:dyDescent="0.3">
      <c r="A1115" s="23">
        <v>1114</v>
      </c>
      <c r="B1115" s="23" t="str">
        <f t="shared" si="51"/>
        <v>Q2-2014</v>
      </c>
      <c r="C1115" s="24" t="str">
        <f t="shared" si="52"/>
        <v>Q2</v>
      </c>
      <c r="D1115" s="23" t="str">
        <f t="shared" si="53"/>
        <v>4-2014</v>
      </c>
      <c r="E1115" s="25">
        <v>41747</v>
      </c>
      <c r="F1115" s="31">
        <f>INDEX(GoldPrice!$B$2:$F$4016,MATCH(E1115,GoldPrice!$B$2:$B$4016,0),5)</f>
        <v>-305516.06771606579</v>
      </c>
      <c r="G1115" s="36">
        <f>INDEX(Daily!$B$2:$H$4016,MATCH(E1115,Daily!$B$2:$B$4016,0),3)</f>
        <v>-0.56000000000000227</v>
      </c>
      <c r="H1115" s="36">
        <f>INDEX(Daily!$B$2:$H$4016,MATCH(E1115,Daily!$B$2:$B$4016,0),5)</f>
        <v>0</v>
      </c>
      <c r="I1115" s="36">
        <f>INDEX(Daily!$B$2:$H$4016,MATCH(E1115,Daily!$B$2:$B$4016,0),7)</f>
        <v>-14.979999999999905</v>
      </c>
      <c r="J1115" s="39">
        <f>INDEX(Monthly!$B$2:$K$187,MATCH(D1115,Monthly!$B$2:$B$187,0),3)</f>
        <v>1.1999999999999789E-3</v>
      </c>
      <c r="K1115" s="39">
        <f>INDEX(Monthly!$B$2:$K$187,MATCH(D1115,Monthly!$B$2:$B$187,0),5)</f>
        <v>3.3499999999999659</v>
      </c>
      <c r="L1115" s="39">
        <f>INDEX(Monthly!$B$2:$K$187,MATCH(D1115,Monthly!$B$2:$B$187,0),7)</f>
        <v>0</v>
      </c>
      <c r="M1115" s="39">
        <f>INDEX(Monthly!$B$2:$K$187,MATCH(D1115,Monthly!$B$2:$B$187,0),9)</f>
        <v>8.8373044251703267E-3</v>
      </c>
      <c r="N1115" s="42">
        <f>INDEX(Quaterly!$B$2:$E$63,MATCH(B1115,Quaterly!$B$2:$B$63,0),4)</f>
        <v>5.9599999999999991</v>
      </c>
    </row>
    <row r="1116" spans="1:14" x14ac:dyDescent="0.3">
      <c r="A1116" s="23">
        <v>1115</v>
      </c>
      <c r="B1116" s="23" t="str">
        <f t="shared" si="51"/>
        <v>Q2-2014</v>
      </c>
      <c r="C1116" s="24" t="str">
        <f t="shared" si="52"/>
        <v>Q2</v>
      </c>
      <c r="D1116" s="23" t="str">
        <f t="shared" si="53"/>
        <v>4-2014</v>
      </c>
      <c r="E1116" s="25">
        <v>41750</v>
      </c>
      <c r="F1116" s="31">
        <f>INDEX(GoldPrice!$B$2:$F$4016,MATCH(E1116,GoldPrice!$B$2:$B$4016,0),5)</f>
        <v>291552.73375273123</v>
      </c>
      <c r="G1116" s="36">
        <f>INDEX(Daily!$B$2:$H$4016,MATCH(E1116,Daily!$B$2:$B$4016,0),3)</f>
        <v>0.57999999999999829</v>
      </c>
      <c r="H1116" s="36">
        <f>INDEX(Daily!$B$2:$H$4016,MATCH(E1116,Daily!$B$2:$B$4016,0),5)</f>
        <v>0</v>
      </c>
      <c r="I1116" s="36">
        <f>INDEX(Daily!$B$2:$H$4016,MATCH(E1116,Daily!$B$2:$B$4016,0),7)</f>
        <v>-7.1900000000000546</v>
      </c>
      <c r="J1116" s="39">
        <f>INDEX(Monthly!$B$2:$K$187,MATCH(D1116,Monthly!$B$2:$B$187,0),3)</f>
        <v>1.1999999999999789E-3</v>
      </c>
      <c r="K1116" s="39">
        <f>INDEX(Monthly!$B$2:$K$187,MATCH(D1116,Monthly!$B$2:$B$187,0),5)</f>
        <v>3.3499999999999659</v>
      </c>
      <c r="L1116" s="39">
        <f>INDEX(Monthly!$B$2:$K$187,MATCH(D1116,Monthly!$B$2:$B$187,0),7)</f>
        <v>0</v>
      </c>
      <c r="M1116" s="39">
        <f>INDEX(Monthly!$B$2:$K$187,MATCH(D1116,Monthly!$B$2:$B$187,0),9)</f>
        <v>8.8373044251703267E-3</v>
      </c>
      <c r="N1116" s="42">
        <f>INDEX(Quaterly!$B$2:$E$63,MATCH(B1116,Quaterly!$B$2:$B$63,0),4)</f>
        <v>5.9599999999999991</v>
      </c>
    </row>
    <row r="1117" spans="1:14" x14ac:dyDescent="0.3">
      <c r="A1117" s="23">
        <v>1116</v>
      </c>
      <c r="B1117" s="23" t="str">
        <f t="shared" si="51"/>
        <v>Q2-2014</v>
      </c>
      <c r="C1117" s="24" t="str">
        <f t="shared" si="52"/>
        <v>Q2</v>
      </c>
      <c r="D1117" s="23" t="str">
        <f t="shared" si="53"/>
        <v>4-2014</v>
      </c>
      <c r="E1117" s="25">
        <v>41751</v>
      </c>
      <c r="F1117" s="31">
        <f>INDEX(GoldPrice!$B$2:$F$4016,MATCH(E1117,GoldPrice!$B$2:$B$4016,0),5)</f>
        <v>137902.09790210426</v>
      </c>
      <c r="G1117" s="36">
        <f>INDEX(Daily!$B$2:$H$4016,MATCH(E1117,Daily!$B$2:$B$4016,0),3)</f>
        <v>-2.6599999999999966</v>
      </c>
      <c r="H1117" s="36">
        <f>INDEX(Daily!$B$2:$H$4016,MATCH(E1117,Daily!$B$2:$B$4016,0),5)</f>
        <v>0</v>
      </c>
      <c r="I1117" s="36">
        <f>INDEX(Daily!$B$2:$H$4016,MATCH(E1117,Daily!$B$2:$B$4016,0),7)</f>
        <v>11.730000000000018</v>
      </c>
      <c r="J1117" s="39">
        <f>INDEX(Monthly!$B$2:$K$187,MATCH(D1117,Monthly!$B$2:$B$187,0),3)</f>
        <v>1.1999999999999789E-3</v>
      </c>
      <c r="K1117" s="39">
        <f>INDEX(Monthly!$B$2:$K$187,MATCH(D1117,Monthly!$B$2:$B$187,0),5)</f>
        <v>3.3499999999999659</v>
      </c>
      <c r="L1117" s="39">
        <f>INDEX(Monthly!$B$2:$K$187,MATCH(D1117,Monthly!$B$2:$B$187,0),7)</f>
        <v>0</v>
      </c>
      <c r="M1117" s="39">
        <f>INDEX(Monthly!$B$2:$K$187,MATCH(D1117,Monthly!$B$2:$B$187,0),9)</f>
        <v>8.8373044251703267E-3</v>
      </c>
      <c r="N1117" s="42">
        <f>INDEX(Quaterly!$B$2:$E$63,MATCH(B1117,Quaterly!$B$2:$B$63,0),4)</f>
        <v>5.9599999999999991</v>
      </c>
    </row>
    <row r="1118" spans="1:14" x14ac:dyDescent="0.3">
      <c r="A1118" s="23">
        <v>1117</v>
      </c>
      <c r="B1118" s="23" t="str">
        <f t="shared" si="51"/>
        <v>Q2-2014</v>
      </c>
      <c r="C1118" s="24" t="str">
        <f t="shared" si="52"/>
        <v>Q2</v>
      </c>
      <c r="D1118" s="23" t="str">
        <f t="shared" si="53"/>
        <v>4-2014</v>
      </c>
      <c r="E1118" s="25">
        <v>41752</v>
      </c>
      <c r="F1118" s="31">
        <f>INDEX(GoldPrice!$B$2:$F$4016,MATCH(E1118,GoldPrice!$B$2:$B$4016,0),5)</f>
        <v>-101920.61992062628</v>
      </c>
      <c r="G1118" s="36">
        <f>INDEX(Daily!$B$2:$H$4016,MATCH(E1118,Daily!$B$2:$B$4016,0),3)</f>
        <v>-0.21999999999999886</v>
      </c>
      <c r="H1118" s="36">
        <f>INDEX(Daily!$B$2:$H$4016,MATCH(E1118,Daily!$B$2:$B$4016,0),5)</f>
        <v>15</v>
      </c>
      <c r="I1118" s="36">
        <f>INDEX(Daily!$B$2:$H$4016,MATCH(E1118,Daily!$B$2:$B$4016,0),7)</f>
        <v>-0.50999999999999091</v>
      </c>
      <c r="J1118" s="39">
        <f>INDEX(Monthly!$B$2:$K$187,MATCH(D1118,Monthly!$B$2:$B$187,0),3)</f>
        <v>1.1999999999999789E-3</v>
      </c>
      <c r="K1118" s="39">
        <f>INDEX(Monthly!$B$2:$K$187,MATCH(D1118,Monthly!$B$2:$B$187,0),5)</f>
        <v>3.3499999999999659</v>
      </c>
      <c r="L1118" s="39">
        <f>INDEX(Monthly!$B$2:$K$187,MATCH(D1118,Monthly!$B$2:$B$187,0),7)</f>
        <v>0</v>
      </c>
      <c r="M1118" s="39">
        <f>INDEX(Monthly!$B$2:$K$187,MATCH(D1118,Monthly!$B$2:$B$187,0),9)</f>
        <v>8.8373044251703267E-3</v>
      </c>
      <c r="N1118" s="42">
        <f>INDEX(Quaterly!$B$2:$E$63,MATCH(B1118,Quaterly!$B$2:$B$63,0),4)</f>
        <v>5.9599999999999991</v>
      </c>
    </row>
    <row r="1119" spans="1:14" x14ac:dyDescent="0.3">
      <c r="A1119" s="23">
        <v>1118</v>
      </c>
      <c r="B1119" s="23" t="str">
        <f t="shared" si="51"/>
        <v>Q2-2014</v>
      </c>
      <c r="C1119" s="24" t="str">
        <f t="shared" si="52"/>
        <v>Q2</v>
      </c>
      <c r="D1119" s="23" t="str">
        <f t="shared" si="53"/>
        <v>4-2014</v>
      </c>
      <c r="E1119" s="25">
        <v>41753</v>
      </c>
      <c r="F1119" s="31">
        <f>INDEX(GoldPrice!$B$2:$F$4016,MATCH(E1119,GoldPrice!$B$2:$B$4016,0),5)</f>
        <v>-75569.457569457591</v>
      </c>
      <c r="G1119" s="36">
        <f>INDEX(Daily!$B$2:$H$4016,MATCH(E1119,Daily!$B$2:$B$4016,0),3)</f>
        <v>0.73000000000000398</v>
      </c>
      <c r="H1119" s="36">
        <f>INDEX(Daily!$B$2:$H$4016,MATCH(E1119,Daily!$B$2:$B$4016,0),5)</f>
        <v>-5</v>
      </c>
      <c r="I1119" s="36">
        <f>INDEX(Daily!$B$2:$H$4016,MATCH(E1119,Daily!$B$2:$B$4016,0),7)</f>
        <v>1.1000000000000227</v>
      </c>
      <c r="J1119" s="39">
        <f>INDEX(Monthly!$B$2:$K$187,MATCH(D1119,Monthly!$B$2:$B$187,0),3)</f>
        <v>1.1999999999999789E-3</v>
      </c>
      <c r="K1119" s="39">
        <f>INDEX(Monthly!$B$2:$K$187,MATCH(D1119,Monthly!$B$2:$B$187,0),5)</f>
        <v>3.3499999999999659</v>
      </c>
      <c r="L1119" s="39">
        <f>INDEX(Monthly!$B$2:$K$187,MATCH(D1119,Monthly!$B$2:$B$187,0),7)</f>
        <v>0</v>
      </c>
      <c r="M1119" s="39">
        <f>INDEX(Monthly!$B$2:$K$187,MATCH(D1119,Monthly!$B$2:$B$187,0),9)</f>
        <v>8.8373044251703267E-3</v>
      </c>
      <c r="N1119" s="42">
        <f>INDEX(Quaterly!$B$2:$E$63,MATCH(B1119,Quaterly!$B$2:$B$63,0),4)</f>
        <v>5.9599999999999991</v>
      </c>
    </row>
    <row r="1120" spans="1:14" x14ac:dyDescent="0.3">
      <c r="A1120" s="23">
        <v>1119</v>
      </c>
      <c r="B1120" s="23" t="str">
        <f t="shared" si="51"/>
        <v>Q2-2014</v>
      </c>
      <c r="C1120" s="24" t="str">
        <f t="shared" si="52"/>
        <v>Q2</v>
      </c>
      <c r="D1120" s="23" t="str">
        <f t="shared" si="53"/>
        <v>4-2014</v>
      </c>
      <c r="E1120" s="25">
        <v>41754</v>
      </c>
      <c r="F1120" s="31">
        <f>INDEX(GoldPrice!$B$2:$F$4016,MATCH(E1120,GoldPrice!$B$2:$B$4016,0),5)</f>
        <v>-57674.163674160838</v>
      </c>
      <c r="G1120" s="36">
        <f>INDEX(Daily!$B$2:$H$4016,MATCH(E1120,Daily!$B$2:$B$4016,0),3)</f>
        <v>-1.3500000000000085</v>
      </c>
      <c r="H1120" s="36">
        <f>INDEX(Daily!$B$2:$H$4016,MATCH(E1120,Daily!$B$2:$B$4016,0),5)</f>
        <v>-5</v>
      </c>
      <c r="I1120" s="36">
        <f>INDEX(Daily!$B$2:$H$4016,MATCH(E1120,Daily!$B$2:$B$4016,0),7)</f>
        <v>8.4599999999999227</v>
      </c>
      <c r="J1120" s="39">
        <f>INDEX(Monthly!$B$2:$K$187,MATCH(D1120,Monthly!$B$2:$B$187,0),3)</f>
        <v>1.1999999999999789E-3</v>
      </c>
      <c r="K1120" s="39">
        <f>INDEX(Monthly!$B$2:$K$187,MATCH(D1120,Monthly!$B$2:$B$187,0),5)</f>
        <v>3.3499999999999659</v>
      </c>
      <c r="L1120" s="39">
        <f>INDEX(Monthly!$B$2:$K$187,MATCH(D1120,Monthly!$B$2:$B$187,0),7)</f>
        <v>0</v>
      </c>
      <c r="M1120" s="39">
        <f>INDEX(Monthly!$B$2:$K$187,MATCH(D1120,Monthly!$B$2:$B$187,0),9)</f>
        <v>8.8373044251703267E-3</v>
      </c>
      <c r="N1120" s="42">
        <f>INDEX(Quaterly!$B$2:$E$63,MATCH(B1120,Quaterly!$B$2:$B$63,0),4)</f>
        <v>5.9599999999999991</v>
      </c>
    </row>
    <row r="1121" spans="1:14" x14ac:dyDescent="0.3">
      <c r="A1121" s="23">
        <v>1120</v>
      </c>
      <c r="B1121" s="23" t="str">
        <f t="shared" si="51"/>
        <v>Q2-2014</v>
      </c>
      <c r="C1121" s="24" t="str">
        <f t="shared" si="52"/>
        <v>Q2</v>
      </c>
      <c r="D1121" s="23" t="str">
        <f t="shared" si="53"/>
        <v>4-2014</v>
      </c>
      <c r="E1121" s="25">
        <v>41757</v>
      </c>
      <c r="F1121" s="31">
        <f>INDEX(GoldPrice!$B$2:$F$4016,MATCH(E1121,GoldPrice!$B$2:$B$4016,0),5)</f>
        <v>138505.386505384</v>
      </c>
      <c r="G1121" s="36">
        <f>INDEX(Daily!$B$2:$H$4016,MATCH(E1121,Daily!$B$2:$B$4016,0),3)</f>
        <v>0.28000000000000114</v>
      </c>
      <c r="H1121" s="36">
        <f>INDEX(Daily!$B$2:$H$4016,MATCH(E1121,Daily!$B$2:$B$4016,0),5)</f>
        <v>-10</v>
      </c>
      <c r="I1121" s="36">
        <f>INDEX(Daily!$B$2:$H$4016,MATCH(E1121,Daily!$B$2:$B$4016,0),7)</f>
        <v>-5.8199999999999363</v>
      </c>
      <c r="J1121" s="39">
        <f>INDEX(Monthly!$B$2:$K$187,MATCH(D1121,Monthly!$B$2:$B$187,0),3)</f>
        <v>1.1999999999999789E-3</v>
      </c>
      <c r="K1121" s="39">
        <f>INDEX(Monthly!$B$2:$K$187,MATCH(D1121,Monthly!$B$2:$B$187,0),5)</f>
        <v>3.3499999999999659</v>
      </c>
      <c r="L1121" s="39">
        <f>INDEX(Monthly!$B$2:$K$187,MATCH(D1121,Monthly!$B$2:$B$187,0),7)</f>
        <v>0</v>
      </c>
      <c r="M1121" s="39">
        <f>INDEX(Monthly!$B$2:$K$187,MATCH(D1121,Monthly!$B$2:$B$187,0),9)</f>
        <v>8.8373044251703267E-3</v>
      </c>
      <c r="N1121" s="42">
        <f>INDEX(Quaterly!$B$2:$E$63,MATCH(B1121,Quaterly!$B$2:$B$63,0),4)</f>
        <v>5.9599999999999991</v>
      </c>
    </row>
    <row r="1122" spans="1:14" x14ac:dyDescent="0.3">
      <c r="A1122" s="23">
        <v>1121</v>
      </c>
      <c r="B1122" s="23" t="str">
        <f t="shared" si="51"/>
        <v>Q2-2014</v>
      </c>
      <c r="C1122" s="24" t="str">
        <f t="shared" si="52"/>
        <v>Q2</v>
      </c>
      <c r="D1122" s="23" t="str">
        <f t="shared" si="53"/>
        <v>4-2014</v>
      </c>
      <c r="E1122" s="25">
        <v>41758</v>
      </c>
      <c r="F1122" s="31">
        <f>INDEX(GoldPrice!$B$2:$F$4016,MATCH(E1122,GoldPrice!$B$2:$B$4016,0),5)</f>
        <v>-84008.31600831449</v>
      </c>
      <c r="G1122" s="36">
        <f>INDEX(Daily!$B$2:$H$4016,MATCH(E1122,Daily!$B$2:$B$4016,0),3)</f>
        <v>0.43000000000000682</v>
      </c>
      <c r="H1122" s="36">
        <f>INDEX(Daily!$B$2:$H$4016,MATCH(E1122,Daily!$B$2:$B$4016,0),5)</f>
        <v>-10</v>
      </c>
      <c r="I1122" s="36">
        <f>INDEX(Daily!$B$2:$H$4016,MATCH(E1122,Daily!$B$2:$B$4016,0),7)</f>
        <v>4.8999999999999773</v>
      </c>
      <c r="J1122" s="39">
        <f>INDEX(Monthly!$B$2:$K$187,MATCH(D1122,Monthly!$B$2:$B$187,0),3)</f>
        <v>1.1999999999999789E-3</v>
      </c>
      <c r="K1122" s="39">
        <f>INDEX(Monthly!$B$2:$K$187,MATCH(D1122,Monthly!$B$2:$B$187,0),5)</f>
        <v>3.3499999999999659</v>
      </c>
      <c r="L1122" s="39">
        <f>INDEX(Monthly!$B$2:$K$187,MATCH(D1122,Monthly!$B$2:$B$187,0),7)</f>
        <v>0</v>
      </c>
      <c r="M1122" s="39">
        <f>INDEX(Monthly!$B$2:$K$187,MATCH(D1122,Monthly!$B$2:$B$187,0),9)</f>
        <v>8.8373044251703267E-3</v>
      </c>
      <c r="N1122" s="42">
        <f>INDEX(Quaterly!$B$2:$E$63,MATCH(B1122,Quaterly!$B$2:$B$63,0),4)</f>
        <v>5.9599999999999991</v>
      </c>
    </row>
    <row r="1123" spans="1:14" x14ac:dyDescent="0.3">
      <c r="A1123" s="23">
        <v>1122</v>
      </c>
      <c r="B1123" s="23" t="str">
        <f t="shared" si="51"/>
        <v>Q2-2014</v>
      </c>
      <c r="C1123" s="24" t="str">
        <f t="shared" si="52"/>
        <v>Q2</v>
      </c>
      <c r="D1123" s="23" t="str">
        <f t="shared" si="53"/>
        <v>4-2014</v>
      </c>
      <c r="E1123" s="25">
        <v>41759</v>
      </c>
      <c r="F1123" s="31">
        <f>INDEX(GoldPrice!$B$2:$F$4016,MATCH(E1123,GoldPrice!$B$2:$B$4016,0),5)</f>
        <v>706368.55036855489</v>
      </c>
      <c r="G1123" s="36">
        <f>INDEX(Daily!$B$2:$H$4016,MATCH(E1123,Daily!$B$2:$B$4016,0),3)</f>
        <v>-1.4900000000000091</v>
      </c>
      <c r="H1123" s="36">
        <f>INDEX(Daily!$B$2:$H$4016,MATCH(E1123,Daily!$B$2:$B$4016,0),5)</f>
        <v>0</v>
      </c>
      <c r="I1123" s="36">
        <f>INDEX(Daily!$B$2:$H$4016,MATCH(E1123,Daily!$B$2:$B$4016,0),7)</f>
        <v>-6.8785714285714903</v>
      </c>
      <c r="J1123" s="39">
        <f>INDEX(Monthly!$B$2:$K$187,MATCH(D1123,Monthly!$B$2:$B$187,0),3)</f>
        <v>1.1999999999999789E-3</v>
      </c>
      <c r="K1123" s="39">
        <f>INDEX(Monthly!$B$2:$K$187,MATCH(D1123,Monthly!$B$2:$B$187,0),5)</f>
        <v>3.3499999999999659</v>
      </c>
      <c r="L1123" s="39">
        <f>INDEX(Monthly!$B$2:$K$187,MATCH(D1123,Monthly!$B$2:$B$187,0),7)</f>
        <v>0</v>
      </c>
      <c r="M1123" s="39">
        <f>INDEX(Monthly!$B$2:$K$187,MATCH(D1123,Monthly!$B$2:$B$187,0),9)</f>
        <v>8.8373044251703267E-3</v>
      </c>
      <c r="N1123" s="42">
        <f>INDEX(Quaterly!$B$2:$E$63,MATCH(B1123,Quaterly!$B$2:$B$63,0),4)</f>
        <v>5.9599999999999991</v>
      </c>
    </row>
    <row r="1124" spans="1:14" x14ac:dyDescent="0.3">
      <c r="A1124" s="23">
        <v>1123</v>
      </c>
      <c r="B1124" s="23" t="str">
        <f t="shared" si="51"/>
        <v>Q2-2014</v>
      </c>
      <c r="C1124" s="24" t="str">
        <f t="shared" si="52"/>
        <v>Q2</v>
      </c>
      <c r="D1124" s="23" t="str">
        <f t="shared" si="53"/>
        <v>5-2014</v>
      </c>
      <c r="E1124" s="25">
        <v>41760</v>
      </c>
      <c r="F1124" s="31">
        <f>INDEX(GoldPrice!$B$2:$F$4016,MATCH(E1124,GoldPrice!$B$2:$B$4016,0),5)</f>
        <v>839017.19901719689</v>
      </c>
      <c r="G1124" s="36">
        <f>INDEX(Daily!$B$2:$H$4016,MATCH(E1124,Daily!$B$2:$B$4016,0),3)</f>
        <v>-0.37999999999999545</v>
      </c>
      <c r="H1124" s="36">
        <f>INDEX(Daily!$B$2:$H$4016,MATCH(E1124,Daily!$B$2:$B$4016,0),5)</f>
        <v>0</v>
      </c>
      <c r="I1124" s="36">
        <f>INDEX(Daily!$B$2:$H$4016,MATCH(E1124,Daily!$B$2:$B$4016,0),7)</f>
        <v>1.8544897959184254</v>
      </c>
      <c r="J1124" s="39">
        <f>INDEX(Monthly!$B$2:$K$187,MATCH(D1124,Monthly!$B$2:$B$187,0),3)</f>
        <v>3.0999999999999917E-3</v>
      </c>
      <c r="K1124" s="39">
        <f>INDEX(Monthly!$B$2:$K$187,MATCH(D1124,Monthly!$B$2:$B$187,0),5)</f>
        <v>-16.699999999999989</v>
      </c>
      <c r="L1124" s="39">
        <f>INDEX(Monthly!$B$2:$K$187,MATCH(D1124,Monthly!$B$2:$B$187,0),7)</f>
        <v>0</v>
      </c>
      <c r="M1124" s="39">
        <f>INDEX(Monthly!$B$2:$K$187,MATCH(D1124,Monthly!$B$2:$B$187,0),9)</f>
        <v>9.4566831538913845E-3</v>
      </c>
      <c r="N1124" s="42">
        <f>INDEX(Quaterly!$B$2:$E$63,MATCH(B1124,Quaterly!$B$2:$B$63,0),4)</f>
        <v>5.9599999999999991</v>
      </c>
    </row>
    <row r="1125" spans="1:14" x14ac:dyDescent="0.3">
      <c r="A1125" s="23">
        <v>1124</v>
      </c>
      <c r="B1125" s="23" t="str">
        <f t="shared" si="51"/>
        <v>Q2-2014</v>
      </c>
      <c r="C1125" s="24" t="str">
        <f t="shared" si="52"/>
        <v>Q2</v>
      </c>
      <c r="D1125" s="23" t="str">
        <f t="shared" si="53"/>
        <v>5-2014</v>
      </c>
      <c r="E1125" s="25">
        <v>41761</v>
      </c>
      <c r="F1125" s="31">
        <f>INDEX(GoldPrice!$B$2:$F$4016,MATCH(E1125,GoldPrice!$B$2:$B$4016,0),5)</f>
        <v>-310466.83046682924</v>
      </c>
      <c r="G1125" s="36">
        <f>INDEX(Daily!$B$2:$H$4016,MATCH(E1125,Daily!$B$2:$B$4016,0),3)</f>
        <v>0.40000000000000568</v>
      </c>
      <c r="H1125" s="36">
        <f>INDEX(Daily!$B$2:$H$4016,MATCH(E1125,Daily!$B$2:$B$4016,0),5)</f>
        <v>0</v>
      </c>
      <c r="I1125" s="36">
        <f>INDEX(Daily!$B$2:$H$4016,MATCH(E1125,Daily!$B$2:$B$4016,0),7)</f>
        <v>0.44370262390668813</v>
      </c>
      <c r="J1125" s="39">
        <f>INDEX(Monthly!$B$2:$K$187,MATCH(D1125,Monthly!$B$2:$B$187,0),3)</f>
        <v>3.0999999999999917E-3</v>
      </c>
      <c r="K1125" s="39">
        <f>INDEX(Monthly!$B$2:$K$187,MATCH(D1125,Monthly!$B$2:$B$187,0),5)</f>
        <v>-16.699999999999989</v>
      </c>
      <c r="L1125" s="39">
        <f>INDEX(Monthly!$B$2:$K$187,MATCH(D1125,Monthly!$B$2:$B$187,0),7)</f>
        <v>0</v>
      </c>
      <c r="M1125" s="39">
        <f>INDEX(Monthly!$B$2:$K$187,MATCH(D1125,Monthly!$B$2:$B$187,0),9)</f>
        <v>9.4566831538913845E-3</v>
      </c>
      <c r="N1125" s="42">
        <f>INDEX(Quaterly!$B$2:$E$63,MATCH(B1125,Quaterly!$B$2:$B$63,0),4)</f>
        <v>5.9599999999999991</v>
      </c>
    </row>
    <row r="1126" spans="1:14" x14ac:dyDescent="0.3">
      <c r="A1126" s="23">
        <v>1125</v>
      </c>
      <c r="B1126" s="23" t="str">
        <f t="shared" si="51"/>
        <v>Q2-2014</v>
      </c>
      <c r="C1126" s="24" t="str">
        <f t="shared" si="52"/>
        <v>Q2</v>
      </c>
      <c r="D1126" s="23" t="str">
        <f t="shared" si="53"/>
        <v>5-2014</v>
      </c>
      <c r="E1126" s="25">
        <v>41764</v>
      </c>
      <c r="F1126" s="31">
        <f>INDEX(GoldPrice!$B$2:$F$4016,MATCH(E1126,GoldPrice!$B$2:$B$4016,0),5)</f>
        <v>-1341792.8557928577</v>
      </c>
      <c r="G1126" s="36">
        <f>INDEX(Daily!$B$2:$H$4016,MATCH(E1126,Daily!$B$2:$B$4016,0),3)</f>
        <v>-0.35000000000000853</v>
      </c>
      <c r="H1126" s="36">
        <f>INDEX(Daily!$B$2:$H$4016,MATCH(E1126,Daily!$B$2:$B$4016,0),5)</f>
        <v>10</v>
      </c>
      <c r="I1126" s="36">
        <f>INDEX(Daily!$B$2:$H$4016,MATCH(E1126,Daily!$B$2:$B$4016,0),7)</f>
        <v>-8.5696209912536006</v>
      </c>
      <c r="J1126" s="39">
        <f>INDEX(Monthly!$B$2:$K$187,MATCH(D1126,Monthly!$B$2:$B$187,0),3)</f>
        <v>3.0999999999999917E-3</v>
      </c>
      <c r="K1126" s="39">
        <f>INDEX(Monthly!$B$2:$K$187,MATCH(D1126,Monthly!$B$2:$B$187,0),5)</f>
        <v>-16.699999999999989</v>
      </c>
      <c r="L1126" s="39">
        <f>INDEX(Monthly!$B$2:$K$187,MATCH(D1126,Monthly!$B$2:$B$187,0),7)</f>
        <v>0</v>
      </c>
      <c r="M1126" s="39">
        <f>INDEX(Monthly!$B$2:$K$187,MATCH(D1126,Monthly!$B$2:$B$187,0),9)</f>
        <v>9.4566831538913845E-3</v>
      </c>
      <c r="N1126" s="42">
        <f>INDEX(Quaterly!$B$2:$E$63,MATCH(B1126,Quaterly!$B$2:$B$63,0),4)</f>
        <v>5.9599999999999991</v>
      </c>
    </row>
    <row r="1127" spans="1:14" x14ac:dyDescent="0.3">
      <c r="A1127" s="23">
        <v>1126</v>
      </c>
      <c r="B1127" s="23" t="str">
        <f t="shared" si="51"/>
        <v>Q2-2014</v>
      </c>
      <c r="C1127" s="24" t="str">
        <f t="shared" si="52"/>
        <v>Q2</v>
      </c>
      <c r="D1127" s="23" t="str">
        <f t="shared" si="53"/>
        <v>5-2014</v>
      </c>
      <c r="E1127" s="25">
        <v>41765</v>
      </c>
      <c r="F1127" s="31">
        <f>INDEX(GoldPrice!$B$2:$F$4016,MATCH(E1127,GoldPrice!$B$2:$B$4016,0),5)</f>
        <v>-73795.123795125633</v>
      </c>
      <c r="G1127" s="36">
        <f>INDEX(Daily!$B$2:$H$4016,MATCH(E1127,Daily!$B$2:$B$4016,0),3)</f>
        <v>7.000000000000739E-2</v>
      </c>
      <c r="H1127" s="36">
        <f>INDEX(Daily!$B$2:$H$4016,MATCH(E1127,Daily!$B$2:$B$4016,0),5)</f>
        <v>5</v>
      </c>
      <c r="I1127" s="36">
        <f>INDEX(Daily!$B$2:$H$4016,MATCH(E1127,Daily!$B$2:$B$4016,0),7)</f>
        <v>-9.7400000000000091</v>
      </c>
      <c r="J1127" s="39">
        <f>INDEX(Monthly!$B$2:$K$187,MATCH(D1127,Monthly!$B$2:$B$187,0),3)</f>
        <v>3.0999999999999917E-3</v>
      </c>
      <c r="K1127" s="39">
        <f>INDEX(Monthly!$B$2:$K$187,MATCH(D1127,Monthly!$B$2:$B$187,0),5)</f>
        <v>-16.699999999999989</v>
      </c>
      <c r="L1127" s="39">
        <f>INDEX(Monthly!$B$2:$K$187,MATCH(D1127,Monthly!$B$2:$B$187,0),7)</f>
        <v>0</v>
      </c>
      <c r="M1127" s="39">
        <f>INDEX(Monthly!$B$2:$K$187,MATCH(D1127,Monthly!$B$2:$B$187,0),9)</f>
        <v>9.4566831538913845E-3</v>
      </c>
      <c r="N1127" s="42">
        <f>INDEX(Quaterly!$B$2:$E$63,MATCH(B1127,Quaterly!$B$2:$B$63,0),4)</f>
        <v>5.9599999999999991</v>
      </c>
    </row>
    <row r="1128" spans="1:14" x14ac:dyDescent="0.3">
      <c r="A1128" s="23">
        <v>1127</v>
      </c>
      <c r="B1128" s="23" t="str">
        <f t="shared" si="51"/>
        <v>Q2-2014</v>
      </c>
      <c r="C1128" s="24" t="str">
        <f t="shared" si="52"/>
        <v>Q2</v>
      </c>
      <c r="D1128" s="23" t="str">
        <f t="shared" si="53"/>
        <v>5-2014</v>
      </c>
      <c r="E1128" s="25">
        <v>41766</v>
      </c>
      <c r="F1128" s="31">
        <f>INDEX(GoldPrice!$B$2:$F$4016,MATCH(E1128,GoldPrice!$B$2:$B$4016,0),5)</f>
        <v>318745.41674542055</v>
      </c>
      <c r="G1128" s="36">
        <f>INDEX(Daily!$B$2:$H$4016,MATCH(E1128,Daily!$B$2:$B$4016,0),3)</f>
        <v>1.25</v>
      </c>
      <c r="H1128" s="36">
        <f>INDEX(Daily!$B$2:$H$4016,MATCH(E1128,Daily!$B$2:$B$4016,0),5)</f>
        <v>-5</v>
      </c>
      <c r="I1128" s="36">
        <f>INDEX(Daily!$B$2:$H$4016,MATCH(E1128,Daily!$B$2:$B$4016,0),7)</f>
        <v>4.8600000000000136</v>
      </c>
      <c r="J1128" s="39">
        <f>INDEX(Monthly!$B$2:$K$187,MATCH(D1128,Monthly!$B$2:$B$187,0),3)</f>
        <v>3.0999999999999917E-3</v>
      </c>
      <c r="K1128" s="39">
        <f>INDEX(Monthly!$B$2:$K$187,MATCH(D1128,Monthly!$B$2:$B$187,0),5)</f>
        <v>-16.699999999999989</v>
      </c>
      <c r="L1128" s="39">
        <f>INDEX(Monthly!$B$2:$K$187,MATCH(D1128,Monthly!$B$2:$B$187,0),7)</f>
        <v>0</v>
      </c>
      <c r="M1128" s="39">
        <f>INDEX(Monthly!$B$2:$K$187,MATCH(D1128,Monthly!$B$2:$B$187,0),9)</f>
        <v>9.4566831538913845E-3</v>
      </c>
      <c r="N1128" s="42">
        <f>INDEX(Quaterly!$B$2:$E$63,MATCH(B1128,Quaterly!$B$2:$B$63,0),4)</f>
        <v>5.9599999999999991</v>
      </c>
    </row>
    <row r="1129" spans="1:14" x14ac:dyDescent="0.3">
      <c r="A1129" s="23">
        <v>1128</v>
      </c>
      <c r="B1129" s="23" t="str">
        <f t="shared" si="51"/>
        <v>Q2-2014</v>
      </c>
      <c r="C1129" s="24" t="str">
        <f t="shared" si="52"/>
        <v>Q2</v>
      </c>
      <c r="D1129" s="23" t="str">
        <f t="shared" si="53"/>
        <v>5-2014</v>
      </c>
      <c r="E1129" s="25">
        <v>41767</v>
      </c>
      <c r="F1129" s="31">
        <f>INDEX(GoldPrice!$B$2:$F$4016,MATCH(E1129,GoldPrice!$B$2:$B$4016,0),5)</f>
        <v>-70618.030618038028</v>
      </c>
      <c r="G1129" s="36">
        <f>INDEX(Daily!$B$2:$H$4016,MATCH(E1129,Daily!$B$2:$B$4016,0),3)</f>
        <v>-0.54000000000000625</v>
      </c>
      <c r="H1129" s="36">
        <f>INDEX(Daily!$B$2:$H$4016,MATCH(E1129,Daily!$B$2:$B$4016,0),5)</f>
        <v>10</v>
      </c>
      <c r="I1129" s="36">
        <f>INDEX(Daily!$B$2:$H$4016,MATCH(E1129,Daily!$B$2:$B$4016,0),7)</f>
        <v>-32.879999999999995</v>
      </c>
      <c r="J1129" s="39">
        <f>INDEX(Monthly!$B$2:$K$187,MATCH(D1129,Monthly!$B$2:$B$187,0),3)</f>
        <v>3.0999999999999917E-3</v>
      </c>
      <c r="K1129" s="39">
        <f>INDEX(Monthly!$B$2:$K$187,MATCH(D1129,Monthly!$B$2:$B$187,0),5)</f>
        <v>-16.699999999999989</v>
      </c>
      <c r="L1129" s="39">
        <f>INDEX(Monthly!$B$2:$K$187,MATCH(D1129,Monthly!$B$2:$B$187,0),7)</f>
        <v>0</v>
      </c>
      <c r="M1129" s="39">
        <f>INDEX(Monthly!$B$2:$K$187,MATCH(D1129,Monthly!$B$2:$B$187,0),9)</f>
        <v>9.4566831538913845E-3</v>
      </c>
      <c r="N1129" s="42">
        <f>INDEX(Quaterly!$B$2:$E$63,MATCH(B1129,Quaterly!$B$2:$B$63,0),4)</f>
        <v>5.9599999999999991</v>
      </c>
    </row>
    <row r="1130" spans="1:14" x14ac:dyDescent="0.3">
      <c r="A1130" s="23">
        <v>1129</v>
      </c>
      <c r="B1130" s="23" t="str">
        <f t="shared" si="51"/>
        <v>Q2-2014</v>
      </c>
      <c r="C1130" s="24" t="str">
        <f t="shared" si="52"/>
        <v>Q2</v>
      </c>
      <c r="D1130" s="23" t="str">
        <f t="shared" si="53"/>
        <v>5-2014</v>
      </c>
      <c r="E1130" s="25">
        <v>41768</v>
      </c>
      <c r="F1130" s="31">
        <f>INDEX(GoldPrice!$B$2:$F$4016,MATCH(E1130,GoldPrice!$B$2:$B$4016,0),5)</f>
        <v>71593.64959365502</v>
      </c>
      <c r="G1130" s="36">
        <f>INDEX(Daily!$B$2:$H$4016,MATCH(E1130,Daily!$B$2:$B$4016,0),3)</f>
        <v>-0.20000000000000284</v>
      </c>
      <c r="H1130" s="36">
        <f>INDEX(Daily!$B$2:$H$4016,MATCH(E1130,Daily!$B$2:$B$4016,0),5)</f>
        <v>0</v>
      </c>
      <c r="I1130" s="36">
        <f>INDEX(Daily!$B$2:$H$4016,MATCH(E1130,Daily!$B$2:$B$4016,0),7)</f>
        <v>15.370000000000005</v>
      </c>
      <c r="J1130" s="39">
        <f>INDEX(Monthly!$B$2:$K$187,MATCH(D1130,Monthly!$B$2:$B$187,0),3)</f>
        <v>3.0999999999999917E-3</v>
      </c>
      <c r="K1130" s="39">
        <f>INDEX(Monthly!$B$2:$K$187,MATCH(D1130,Monthly!$B$2:$B$187,0),5)</f>
        <v>-16.699999999999989</v>
      </c>
      <c r="L1130" s="39">
        <f>INDEX(Monthly!$B$2:$K$187,MATCH(D1130,Monthly!$B$2:$B$187,0),7)</f>
        <v>0</v>
      </c>
      <c r="M1130" s="39">
        <f>INDEX(Monthly!$B$2:$K$187,MATCH(D1130,Monthly!$B$2:$B$187,0),9)</f>
        <v>9.4566831538913845E-3</v>
      </c>
      <c r="N1130" s="42">
        <f>INDEX(Quaterly!$B$2:$E$63,MATCH(B1130,Quaterly!$B$2:$B$63,0),4)</f>
        <v>5.9599999999999991</v>
      </c>
    </row>
    <row r="1131" spans="1:14" x14ac:dyDescent="0.3">
      <c r="A1131" s="23">
        <v>1130</v>
      </c>
      <c r="B1131" s="23" t="str">
        <f t="shared" si="51"/>
        <v>Q2-2014</v>
      </c>
      <c r="C1131" s="24" t="str">
        <f t="shared" si="52"/>
        <v>Q2</v>
      </c>
      <c r="D1131" s="23" t="str">
        <f t="shared" si="53"/>
        <v>5-2014</v>
      </c>
      <c r="E1131" s="25">
        <v>41771</v>
      </c>
      <c r="F1131" s="31">
        <f>INDEX(GoldPrice!$B$2:$F$4016,MATCH(E1131,GoldPrice!$B$2:$B$4016,0),5)</f>
        <v>42624.456624459475</v>
      </c>
      <c r="G1131" s="36">
        <f>INDEX(Daily!$B$2:$H$4016,MATCH(E1131,Daily!$B$2:$B$4016,0),3)</f>
        <v>0.57000000000000739</v>
      </c>
      <c r="H1131" s="36">
        <f>INDEX(Daily!$B$2:$H$4016,MATCH(E1131,Daily!$B$2:$B$4016,0),5)</f>
        <v>-5</v>
      </c>
      <c r="I1131" s="36">
        <f>INDEX(Daily!$B$2:$H$4016,MATCH(E1131,Daily!$B$2:$B$4016,0),7)</f>
        <v>-25.410000000000082</v>
      </c>
      <c r="J1131" s="39">
        <f>INDEX(Monthly!$B$2:$K$187,MATCH(D1131,Monthly!$B$2:$B$187,0),3)</f>
        <v>3.0999999999999917E-3</v>
      </c>
      <c r="K1131" s="39">
        <f>INDEX(Monthly!$B$2:$K$187,MATCH(D1131,Monthly!$B$2:$B$187,0),5)</f>
        <v>-16.699999999999989</v>
      </c>
      <c r="L1131" s="39">
        <f>INDEX(Monthly!$B$2:$K$187,MATCH(D1131,Monthly!$B$2:$B$187,0),7)</f>
        <v>0</v>
      </c>
      <c r="M1131" s="39">
        <f>INDEX(Monthly!$B$2:$K$187,MATCH(D1131,Monthly!$B$2:$B$187,0),9)</f>
        <v>9.4566831538913845E-3</v>
      </c>
      <c r="N1131" s="42">
        <f>INDEX(Quaterly!$B$2:$E$63,MATCH(B1131,Quaterly!$B$2:$B$63,0),4)</f>
        <v>5.9599999999999991</v>
      </c>
    </row>
    <row r="1132" spans="1:14" x14ac:dyDescent="0.3">
      <c r="A1132" s="23">
        <v>1131</v>
      </c>
      <c r="B1132" s="23" t="str">
        <f t="shared" si="51"/>
        <v>Q2-2014</v>
      </c>
      <c r="C1132" s="24" t="str">
        <f t="shared" si="52"/>
        <v>Q2</v>
      </c>
      <c r="D1132" s="23" t="str">
        <f t="shared" si="53"/>
        <v>5-2014</v>
      </c>
      <c r="E1132" s="25">
        <v>41772</v>
      </c>
      <c r="F1132" s="31">
        <f>INDEX(GoldPrice!$B$2:$F$4016,MATCH(E1132,GoldPrice!$B$2:$B$4016,0),5)</f>
        <v>85932.715932715684</v>
      </c>
      <c r="G1132" s="36">
        <f>INDEX(Daily!$B$2:$H$4016,MATCH(E1132,Daily!$B$2:$B$4016,0),3)</f>
        <v>1.1200000000000045</v>
      </c>
      <c r="H1132" s="36">
        <f>INDEX(Daily!$B$2:$H$4016,MATCH(E1132,Daily!$B$2:$B$4016,0),5)</f>
        <v>0</v>
      </c>
      <c r="I1132" s="36">
        <f>INDEX(Daily!$B$2:$H$4016,MATCH(E1132,Daily!$B$2:$B$4016,0),7)</f>
        <v>-3.1399999999999864</v>
      </c>
      <c r="J1132" s="39">
        <f>INDEX(Monthly!$B$2:$K$187,MATCH(D1132,Monthly!$B$2:$B$187,0),3)</f>
        <v>3.0999999999999917E-3</v>
      </c>
      <c r="K1132" s="39">
        <f>INDEX(Monthly!$B$2:$K$187,MATCH(D1132,Monthly!$B$2:$B$187,0),5)</f>
        <v>-16.699999999999989</v>
      </c>
      <c r="L1132" s="39">
        <f>INDEX(Monthly!$B$2:$K$187,MATCH(D1132,Monthly!$B$2:$B$187,0),7)</f>
        <v>0</v>
      </c>
      <c r="M1132" s="39">
        <f>INDEX(Monthly!$B$2:$K$187,MATCH(D1132,Monthly!$B$2:$B$187,0),9)</f>
        <v>9.4566831538913845E-3</v>
      </c>
      <c r="N1132" s="42">
        <f>INDEX(Quaterly!$B$2:$E$63,MATCH(B1132,Quaterly!$B$2:$B$63,0),4)</f>
        <v>5.9599999999999991</v>
      </c>
    </row>
    <row r="1133" spans="1:14" x14ac:dyDescent="0.3">
      <c r="A1133" s="23">
        <v>1132</v>
      </c>
      <c r="B1133" s="23" t="str">
        <f t="shared" si="51"/>
        <v>Q2-2014</v>
      </c>
      <c r="C1133" s="24" t="str">
        <f t="shared" si="52"/>
        <v>Q2</v>
      </c>
      <c r="D1133" s="23" t="str">
        <f t="shared" si="53"/>
        <v>5-2014</v>
      </c>
      <c r="E1133" s="25">
        <v>41773</v>
      </c>
      <c r="F1133" s="31">
        <f>INDEX(GoldPrice!$B$2:$F$4016,MATCH(E1133,GoldPrice!$B$2:$B$4016,0),5)</f>
        <v>533275.75127574801</v>
      </c>
      <c r="G1133" s="36">
        <f>INDEX(Daily!$B$2:$H$4016,MATCH(E1133,Daily!$B$2:$B$4016,0),3)</f>
        <v>0.61999999999999034</v>
      </c>
      <c r="H1133" s="36">
        <f>INDEX(Daily!$B$2:$H$4016,MATCH(E1133,Daily!$B$2:$B$4016,0),5)</f>
        <v>10</v>
      </c>
      <c r="I1133" s="36">
        <f>INDEX(Daily!$B$2:$H$4016,MATCH(E1133,Daily!$B$2:$B$4016,0),7)</f>
        <v>15.620000000000005</v>
      </c>
      <c r="J1133" s="39">
        <f>INDEX(Monthly!$B$2:$K$187,MATCH(D1133,Monthly!$B$2:$B$187,0),3)</f>
        <v>3.0999999999999917E-3</v>
      </c>
      <c r="K1133" s="39">
        <f>INDEX(Monthly!$B$2:$K$187,MATCH(D1133,Monthly!$B$2:$B$187,0),5)</f>
        <v>-16.699999999999989</v>
      </c>
      <c r="L1133" s="39">
        <f>INDEX(Monthly!$B$2:$K$187,MATCH(D1133,Monthly!$B$2:$B$187,0),7)</f>
        <v>0</v>
      </c>
      <c r="M1133" s="39">
        <f>INDEX(Monthly!$B$2:$K$187,MATCH(D1133,Monthly!$B$2:$B$187,0),9)</f>
        <v>9.4566831538913845E-3</v>
      </c>
      <c r="N1133" s="42">
        <f>INDEX(Quaterly!$B$2:$E$63,MATCH(B1133,Quaterly!$B$2:$B$63,0),4)</f>
        <v>5.9599999999999991</v>
      </c>
    </row>
    <row r="1134" spans="1:14" x14ac:dyDescent="0.3">
      <c r="A1134" s="23">
        <v>1133</v>
      </c>
      <c r="B1134" s="23" t="str">
        <f t="shared" si="51"/>
        <v>Q2-2014</v>
      </c>
      <c r="C1134" s="24" t="str">
        <f t="shared" si="52"/>
        <v>Q2</v>
      </c>
      <c r="D1134" s="23" t="str">
        <f t="shared" si="53"/>
        <v>5-2014</v>
      </c>
      <c r="E1134" s="25">
        <v>41774</v>
      </c>
      <c r="F1134" s="31">
        <f>INDEX(GoldPrice!$B$2:$F$4016,MATCH(E1134,GoldPrice!$B$2:$B$4016,0),5)</f>
        <v>209803.06180306152</v>
      </c>
      <c r="G1134" s="36">
        <f>INDEX(Daily!$B$2:$H$4016,MATCH(E1134,Daily!$B$2:$B$4016,0),3)</f>
        <v>-0.89000000000000057</v>
      </c>
      <c r="H1134" s="36">
        <f>INDEX(Daily!$B$2:$H$4016,MATCH(E1134,Daily!$B$2:$B$4016,0),5)</f>
        <v>15</v>
      </c>
      <c r="I1134" s="36">
        <f>INDEX(Daily!$B$2:$H$4016,MATCH(E1134,Daily!$B$2:$B$4016,0),7)</f>
        <v>-5.4800000000000182</v>
      </c>
      <c r="J1134" s="39">
        <f>INDEX(Monthly!$B$2:$K$187,MATCH(D1134,Monthly!$B$2:$B$187,0),3)</f>
        <v>3.0999999999999917E-3</v>
      </c>
      <c r="K1134" s="39">
        <f>INDEX(Monthly!$B$2:$K$187,MATCH(D1134,Monthly!$B$2:$B$187,0),5)</f>
        <v>-16.699999999999989</v>
      </c>
      <c r="L1134" s="39">
        <f>INDEX(Monthly!$B$2:$K$187,MATCH(D1134,Monthly!$B$2:$B$187,0),7)</f>
        <v>0</v>
      </c>
      <c r="M1134" s="39">
        <f>INDEX(Monthly!$B$2:$K$187,MATCH(D1134,Monthly!$B$2:$B$187,0),9)</f>
        <v>9.4566831538913845E-3</v>
      </c>
      <c r="N1134" s="42">
        <f>INDEX(Quaterly!$B$2:$E$63,MATCH(B1134,Quaterly!$B$2:$B$63,0),4)</f>
        <v>5.9599999999999991</v>
      </c>
    </row>
    <row r="1135" spans="1:14" x14ac:dyDescent="0.3">
      <c r="A1135" s="23">
        <v>1134</v>
      </c>
      <c r="B1135" s="23" t="str">
        <f t="shared" si="51"/>
        <v>Q2-2014</v>
      </c>
      <c r="C1135" s="24" t="str">
        <f t="shared" si="52"/>
        <v>Q2</v>
      </c>
      <c r="D1135" s="23" t="str">
        <f t="shared" si="53"/>
        <v>5-2014</v>
      </c>
      <c r="E1135" s="25">
        <v>41775</v>
      </c>
      <c r="F1135" s="31">
        <f>INDEX(GoldPrice!$B$2:$F$4016,MATCH(E1135,GoldPrice!$B$2:$B$4016,0),5)</f>
        <v>-5919.1079191081226</v>
      </c>
      <c r="G1135" s="36">
        <f>INDEX(Daily!$B$2:$H$4016,MATCH(E1135,Daily!$B$2:$B$4016,0),3)</f>
        <v>0.57000000000000739</v>
      </c>
      <c r="H1135" s="36">
        <f>INDEX(Daily!$B$2:$H$4016,MATCH(E1135,Daily!$B$2:$B$4016,0),5)</f>
        <v>40</v>
      </c>
      <c r="I1135" s="36">
        <f>INDEX(Daily!$B$2:$H$4016,MATCH(E1135,Daily!$B$2:$B$4016,0),7)</f>
        <v>5.4400000000000546</v>
      </c>
      <c r="J1135" s="39">
        <f>INDEX(Monthly!$B$2:$K$187,MATCH(D1135,Monthly!$B$2:$B$187,0),3)</f>
        <v>3.0999999999999917E-3</v>
      </c>
      <c r="K1135" s="39">
        <f>INDEX(Monthly!$B$2:$K$187,MATCH(D1135,Monthly!$B$2:$B$187,0),5)</f>
        <v>-16.699999999999989</v>
      </c>
      <c r="L1135" s="39">
        <f>INDEX(Monthly!$B$2:$K$187,MATCH(D1135,Monthly!$B$2:$B$187,0),7)</f>
        <v>0</v>
      </c>
      <c r="M1135" s="39">
        <f>INDEX(Monthly!$B$2:$K$187,MATCH(D1135,Monthly!$B$2:$B$187,0),9)</f>
        <v>9.4566831538913845E-3</v>
      </c>
      <c r="N1135" s="42">
        <f>INDEX(Quaterly!$B$2:$E$63,MATCH(B1135,Quaterly!$B$2:$B$63,0),4)</f>
        <v>5.9599999999999991</v>
      </c>
    </row>
    <row r="1136" spans="1:14" x14ac:dyDescent="0.3">
      <c r="A1136" s="23">
        <v>1135</v>
      </c>
      <c r="B1136" s="23" t="str">
        <f t="shared" si="51"/>
        <v>Q2-2014</v>
      </c>
      <c r="C1136" s="24" t="str">
        <f t="shared" si="52"/>
        <v>Q2</v>
      </c>
      <c r="D1136" s="23" t="str">
        <f t="shared" si="53"/>
        <v>5-2014</v>
      </c>
      <c r="E1136" s="25">
        <v>41778</v>
      </c>
      <c r="F1136" s="31">
        <f>INDEX(GoldPrice!$B$2:$F$4016,MATCH(E1136,GoldPrice!$B$2:$B$4016,0),5)</f>
        <v>442948.40294840187</v>
      </c>
      <c r="G1136" s="36">
        <f>INDEX(Daily!$B$2:$H$4016,MATCH(E1136,Daily!$B$2:$B$4016,0),3)</f>
        <v>0.64000000000000057</v>
      </c>
      <c r="H1136" s="36">
        <f>INDEX(Daily!$B$2:$H$4016,MATCH(E1136,Daily!$B$2:$B$4016,0),5)</f>
        <v>-30</v>
      </c>
      <c r="I1136" s="36">
        <f>INDEX(Daily!$B$2:$H$4016,MATCH(E1136,Daily!$B$2:$B$4016,0),7)</f>
        <v>3.5499999999999545</v>
      </c>
      <c r="J1136" s="39">
        <f>INDEX(Monthly!$B$2:$K$187,MATCH(D1136,Monthly!$B$2:$B$187,0),3)</f>
        <v>3.0999999999999917E-3</v>
      </c>
      <c r="K1136" s="39">
        <f>INDEX(Monthly!$B$2:$K$187,MATCH(D1136,Monthly!$B$2:$B$187,0),5)</f>
        <v>-16.699999999999989</v>
      </c>
      <c r="L1136" s="39">
        <f>INDEX(Monthly!$B$2:$K$187,MATCH(D1136,Monthly!$B$2:$B$187,0),7)</f>
        <v>0</v>
      </c>
      <c r="M1136" s="39">
        <f>INDEX(Monthly!$B$2:$K$187,MATCH(D1136,Monthly!$B$2:$B$187,0),9)</f>
        <v>9.4566831538913845E-3</v>
      </c>
      <c r="N1136" s="42">
        <f>INDEX(Quaterly!$B$2:$E$63,MATCH(B1136,Quaterly!$B$2:$B$63,0),4)</f>
        <v>5.9599999999999991</v>
      </c>
    </row>
    <row r="1137" spans="1:14" x14ac:dyDescent="0.3">
      <c r="A1137" s="23">
        <v>1136</v>
      </c>
      <c r="B1137" s="23" t="str">
        <f t="shared" si="51"/>
        <v>Q2-2014</v>
      </c>
      <c r="C1137" s="24" t="str">
        <f t="shared" si="52"/>
        <v>Q2</v>
      </c>
      <c r="D1137" s="23" t="str">
        <f t="shared" si="53"/>
        <v>5-2014</v>
      </c>
      <c r="E1137" s="25">
        <v>41779</v>
      </c>
      <c r="F1137" s="31">
        <f>INDEX(GoldPrice!$B$2:$F$4016,MATCH(E1137,GoldPrice!$B$2:$B$4016,0),5)</f>
        <v>217659.79965979978</v>
      </c>
      <c r="G1137" s="36">
        <f>INDEX(Daily!$B$2:$H$4016,MATCH(E1137,Daily!$B$2:$B$4016,0),3)</f>
        <v>-0.15000000000000568</v>
      </c>
      <c r="H1137" s="36">
        <f>INDEX(Daily!$B$2:$H$4016,MATCH(E1137,Daily!$B$2:$B$4016,0),5)</f>
        <v>20</v>
      </c>
      <c r="I1137" s="36">
        <f>INDEX(Daily!$B$2:$H$4016,MATCH(E1137,Daily!$B$2:$B$4016,0),7)</f>
        <v>4.4800000000000182</v>
      </c>
      <c r="J1137" s="39">
        <f>INDEX(Monthly!$B$2:$K$187,MATCH(D1137,Monthly!$B$2:$B$187,0),3)</f>
        <v>3.0999999999999917E-3</v>
      </c>
      <c r="K1137" s="39">
        <f>INDEX(Monthly!$B$2:$K$187,MATCH(D1137,Monthly!$B$2:$B$187,0),5)</f>
        <v>-16.699999999999989</v>
      </c>
      <c r="L1137" s="39">
        <f>INDEX(Monthly!$B$2:$K$187,MATCH(D1137,Monthly!$B$2:$B$187,0),7)</f>
        <v>0</v>
      </c>
      <c r="M1137" s="39">
        <f>INDEX(Monthly!$B$2:$K$187,MATCH(D1137,Monthly!$B$2:$B$187,0),9)</f>
        <v>9.4566831538913845E-3</v>
      </c>
      <c r="N1137" s="42">
        <f>INDEX(Quaterly!$B$2:$E$63,MATCH(B1137,Quaterly!$B$2:$B$63,0),4)</f>
        <v>5.9599999999999991</v>
      </c>
    </row>
    <row r="1138" spans="1:14" x14ac:dyDescent="0.3">
      <c r="A1138" s="23">
        <v>1137</v>
      </c>
      <c r="B1138" s="23" t="str">
        <f t="shared" si="51"/>
        <v>Q2-2014</v>
      </c>
      <c r="C1138" s="24" t="str">
        <f t="shared" si="52"/>
        <v>Q2</v>
      </c>
      <c r="D1138" s="23" t="str">
        <f t="shared" si="53"/>
        <v>5-2014</v>
      </c>
      <c r="E1138" s="25">
        <v>41780</v>
      </c>
      <c r="F1138" s="31">
        <f>INDEX(GoldPrice!$B$2:$F$4016,MATCH(E1138,GoldPrice!$B$2:$B$4016,0),5)</f>
        <v>-446167.07616707683</v>
      </c>
      <c r="G1138" s="36">
        <f>INDEX(Daily!$B$2:$H$4016,MATCH(E1138,Daily!$B$2:$B$4016,0),3)</f>
        <v>1.5100000000000051</v>
      </c>
      <c r="H1138" s="36">
        <f>INDEX(Daily!$B$2:$H$4016,MATCH(E1138,Daily!$B$2:$B$4016,0),5)</f>
        <v>0</v>
      </c>
      <c r="I1138" s="36">
        <f>INDEX(Daily!$B$2:$H$4016,MATCH(E1138,Daily!$B$2:$B$4016,0),7)</f>
        <v>6.3600000000000136</v>
      </c>
      <c r="J1138" s="39">
        <f>INDEX(Monthly!$B$2:$K$187,MATCH(D1138,Monthly!$B$2:$B$187,0),3)</f>
        <v>3.0999999999999917E-3</v>
      </c>
      <c r="K1138" s="39">
        <f>INDEX(Monthly!$B$2:$K$187,MATCH(D1138,Monthly!$B$2:$B$187,0),5)</f>
        <v>-16.699999999999989</v>
      </c>
      <c r="L1138" s="39">
        <f>INDEX(Monthly!$B$2:$K$187,MATCH(D1138,Monthly!$B$2:$B$187,0),7)</f>
        <v>0</v>
      </c>
      <c r="M1138" s="39">
        <f>INDEX(Monthly!$B$2:$K$187,MATCH(D1138,Monthly!$B$2:$B$187,0),9)</f>
        <v>9.4566831538913845E-3</v>
      </c>
      <c r="N1138" s="42">
        <f>INDEX(Quaterly!$B$2:$E$63,MATCH(B1138,Quaterly!$B$2:$B$63,0),4)</f>
        <v>5.9599999999999991</v>
      </c>
    </row>
    <row r="1139" spans="1:14" x14ac:dyDescent="0.3">
      <c r="A1139" s="23">
        <v>1138</v>
      </c>
      <c r="B1139" s="23" t="str">
        <f t="shared" si="51"/>
        <v>Q2-2014</v>
      </c>
      <c r="C1139" s="24" t="str">
        <f t="shared" si="52"/>
        <v>Q2</v>
      </c>
      <c r="D1139" s="23" t="str">
        <f t="shared" si="53"/>
        <v>5-2014</v>
      </c>
      <c r="E1139" s="25">
        <v>41781</v>
      </c>
      <c r="F1139" s="31">
        <f>INDEX(GoldPrice!$B$2:$F$4016,MATCH(E1139,GoldPrice!$B$2:$B$4016,0),5)</f>
        <v>-180643.73464373499</v>
      </c>
      <c r="G1139" s="36">
        <f>INDEX(Daily!$B$2:$H$4016,MATCH(E1139,Daily!$B$2:$B$4016,0),3)</f>
        <v>-0.28000000000000114</v>
      </c>
      <c r="H1139" s="36">
        <f>INDEX(Daily!$B$2:$H$4016,MATCH(E1139,Daily!$B$2:$B$4016,0),5)</f>
        <v>-20</v>
      </c>
      <c r="I1139" s="36">
        <f>INDEX(Daily!$B$2:$H$4016,MATCH(E1139,Daily!$B$2:$B$4016,0),7)</f>
        <v>-2.1499999999999773</v>
      </c>
      <c r="J1139" s="39">
        <f>INDEX(Monthly!$B$2:$K$187,MATCH(D1139,Monthly!$B$2:$B$187,0),3)</f>
        <v>3.0999999999999917E-3</v>
      </c>
      <c r="K1139" s="39">
        <f>INDEX(Monthly!$B$2:$K$187,MATCH(D1139,Monthly!$B$2:$B$187,0),5)</f>
        <v>-16.699999999999989</v>
      </c>
      <c r="L1139" s="39">
        <f>INDEX(Monthly!$B$2:$K$187,MATCH(D1139,Monthly!$B$2:$B$187,0),7)</f>
        <v>0</v>
      </c>
      <c r="M1139" s="39">
        <f>INDEX(Monthly!$B$2:$K$187,MATCH(D1139,Monthly!$B$2:$B$187,0),9)</f>
        <v>9.4566831538913845E-3</v>
      </c>
      <c r="N1139" s="42">
        <f>INDEX(Quaterly!$B$2:$E$63,MATCH(B1139,Quaterly!$B$2:$B$63,0),4)</f>
        <v>5.9599999999999991</v>
      </c>
    </row>
    <row r="1140" spans="1:14" x14ac:dyDescent="0.3">
      <c r="A1140" s="23">
        <v>1139</v>
      </c>
      <c r="B1140" s="23" t="str">
        <f t="shared" si="51"/>
        <v>Q2-2014</v>
      </c>
      <c r="C1140" s="24" t="str">
        <f t="shared" si="52"/>
        <v>Q2</v>
      </c>
      <c r="D1140" s="23" t="str">
        <f t="shared" si="53"/>
        <v>5-2014</v>
      </c>
      <c r="E1140" s="25">
        <v>41782</v>
      </c>
      <c r="F1140" s="31">
        <f>INDEX(GoldPrice!$B$2:$F$4016,MATCH(E1140,GoldPrice!$B$2:$B$4016,0),5)</f>
        <v>248018.52201852575</v>
      </c>
      <c r="G1140" s="36">
        <f>INDEX(Daily!$B$2:$H$4016,MATCH(E1140,Daily!$B$2:$B$4016,0),3)</f>
        <v>0.98000000000000398</v>
      </c>
      <c r="H1140" s="36">
        <f>INDEX(Daily!$B$2:$H$4016,MATCH(E1140,Daily!$B$2:$B$4016,0),5)</f>
        <v>15</v>
      </c>
      <c r="I1140" s="36">
        <f>INDEX(Daily!$B$2:$H$4016,MATCH(E1140,Daily!$B$2:$B$4016,0),7)</f>
        <v>-0.24000000000000909</v>
      </c>
      <c r="J1140" s="39">
        <f>INDEX(Monthly!$B$2:$K$187,MATCH(D1140,Monthly!$B$2:$B$187,0),3)</f>
        <v>3.0999999999999917E-3</v>
      </c>
      <c r="K1140" s="39">
        <f>INDEX(Monthly!$B$2:$K$187,MATCH(D1140,Monthly!$B$2:$B$187,0),5)</f>
        <v>-16.699999999999989</v>
      </c>
      <c r="L1140" s="39">
        <f>INDEX(Monthly!$B$2:$K$187,MATCH(D1140,Monthly!$B$2:$B$187,0),7)</f>
        <v>0</v>
      </c>
      <c r="M1140" s="39">
        <f>INDEX(Monthly!$B$2:$K$187,MATCH(D1140,Monthly!$B$2:$B$187,0),9)</f>
        <v>9.4566831538913845E-3</v>
      </c>
      <c r="N1140" s="42">
        <f>INDEX(Quaterly!$B$2:$E$63,MATCH(B1140,Quaterly!$B$2:$B$63,0),4)</f>
        <v>5.9599999999999991</v>
      </c>
    </row>
    <row r="1141" spans="1:14" x14ac:dyDescent="0.3">
      <c r="A1141" s="23">
        <v>1140</v>
      </c>
      <c r="B1141" s="23" t="str">
        <f t="shared" si="51"/>
        <v>Q2-2014</v>
      </c>
      <c r="C1141" s="24" t="str">
        <f t="shared" si="52"/>
        <v>Q2</v>
      </c>
      <c r="D1141" s="23" t="str">
        <f t="shared" si="53"/>
        <v>5-2014</v>
      </c>
      <c r="E1141" s="25">
        <v>41785</v>
      </c>
      <c r="F1141" s="31">
        <f>INDEX(GoldPrice!$B$2:$F$4016,MATCH(E1141,GoldPrice!$B$2:$B$4016,0),5)</f>
        <v>-1025.4394254423678</v>
      </c>
      <c r="G1141" s="36">
        <f>INDEX(Daily!$B$2:$H$4016,MATCH(E1141,Daily!$B$2:$B$4016,0),3)</f>
        <v>-1.7028571428571411</v>
      </c>
      <c r="H1141" s="36">
        <f>INDEX(Daily!$B$2:$H$4016,MATCH(E1141,Daily!$B$2:$B$4016,0),5)</f>
        <v>-5</v>
      </c>
      <c r="I1141" s="36">
        <f>INDEX(Daily!$B$2:$H$4016,MATCH(E1141,Daily!$B$2:$B$4016,0),7)</f>
        <v>2.5699999999999363</v>
      </c>
      <c r="J1141" s="39">
        <f>INDEX(Monthly!$B$2:$K$187,MATCH(D1141,Monthly!$B$2:$B$187,0),3)</f>
        <v>3.0999999999999917E-3</v>
      </c>
      <c r="K1141" s="39">
        <f>INDEX(Monthly!$B$2:$K$187,MATCH(D1141,Monthly!$B$2:$B$187,0),5)</f>
        <v>-16.699999999999989</v>
      </c>
      <c r="L1141" s="39">
        <f>INDEX(Monthly!$B$2:$K$187,MATCH(D1141,Monthly!$B$2:$B$187,0),7)</f>
        <v>0</v>
      </c>
      <c r="M1141" s="39">
        <f>INDEX(Monthly!$B$2:$K$187,MATCH(D1141,Monthly!$B$2:$B$187,0),9)</f>
        <v>9.4566831538913845E-3</v>
      </c>
      <c r="N1141" s="42">
        <f>INDEX(Quaterly!$B$2:$E$63,MATCH(B1141,Quaterly!$B$2:$B$63,0),4)</f>
        <v>5.9599999999999991</v>
      </c>
    </row>
    <row r="1142" spans="1:14" x14ac:dyDescent="0.3">
      <c r="A1142" s="23">
        <v>1141</v>
      </c>
      <c r="B1142" s="23" t="str">
        <f t="shared" si="51"/>
        <v>Q2-2014</v>
      </c>
      <c r="C1142" s="24" t="str">
        <f t="shared" si="52"/>
        <v>Q2</v>
      </c>
      <c r="D1142" s="23" t="str">
        <f t="shared" si="53"/>
        <v>5-2014</v>
      </c>
      <c r="E1142" s="25">
        <v>41786</v>
      </c>
      <c r="F1142" s="31">
        <f>INDEX(GoldPrice!$B$2:$F$4016,MATCH(E1142,GoldPrice!$B$2:$B$4016,0),5)</f>
        <v>394236.17463617399</v>
      </c>
      <c r="G1142" s="36">
        <f>INDEX(Daily!$B$2:$H$4016,MATCH(E1142,Daily!$B$2:$B$4016,0),3)</f>
        <v>1.4728571428571371</v>
      </c>
      <c r="H1142" s="36">
        <f>INDEX(Daily!$B$2:$H$4016,MATCH(E1142,Daily!$B$2:$B$4016,0),5)</f>
        <v>0</v>
      </c>
      <c r="I1142" s="36">
        <f>INDEX(Daily!$B$2:$H$4016,MATCH(E1142,Daily!$B$2:$B$4016,0),7)</f>
        <v>8.6900000000000546</v>
      </c>
      <c r="J1142" s="39">
        <f>INDEX(Monthly!$B$2:$K$187,MATCH(D1142,Monthly!$B$2:$B$187,0),3)</f>
        <v>3.0999999999999917E-3</v>
      </c>
      <c r="K1142" s="39">
        <f>INDEX(Monthly!$B$2:$K$187,MATCH(D1142,Monthly!$B$2:$B$187,0),5)</f>
        <v>-16.699999999999989</v>
      </c>
      <c r="L1142" s="39">
        <f>INDEX(Monthly!$B$2:$K$187,MATCH(D1142,Monthly!$B$2:$B$187,0),7)</f>
        <v>0</v>
      </c>
      <c r="M1142" s="39">
        <f>INDEX(Monthly!$B$2:$K$187,MATCH(D1142,Monthly!$B$2:$B$187,0),9)</f>
        <v>9.4566831538913845E-3</v>
      </c>
      <c r="N1142" s="42">
        <f>INDEX(Quaterly!$B$2:$E$63,MATCH(B1142,Quaterly!$B$2:$B$63,0),4)</f>
        <v>5.9599999999999991</v>
      </c>
    </row>
    <row r="1143" spans="1:14" x14ac:dyDescent="0.3">
      <c r="A1143" s="23">
        <v>1142</v>
      </c>
      <c r="B1143" s="23" t="str">
        <f t="shared" si="51"/>
        <v>Q2-2014</v>
      </c>
      <c r="C1143" s="24" t="str">
        <f t="shared" si="52"/>
        <v>Q2</v>
      </c>
      <c r="D1143" s="23" t="str">
        <f t="shared" si="53"/>
        <v>5-2014</v>
      </c>
      <c r="E1143" s="25">
        <v>41787</v>
      </c>
      <c r="F1143" s="31">
        <f>INDEX(GoldPrice!$B$2:$F$4016,MATCH(E1143,GoldPrice!$B$2:$B$4016,0),5)</f>
        <v>-101643.54564354569</v>
      </c>
      <c r="G1143" s="36">
        <f>INDEX(Daily!$B$2:$H$4016,MATCH(E1143,Daily!$B$2:$B$4016,0),3)</f>
        <v>-1.4099999999999966</v>
      </c>
      <c r="H1143" s="36">
        <f>INDEX(Daily!$B$2:$H$4016,MATCH(E1143,Daily!$B$2:$B$4016,0),5)</f>
        <v>20</v>
      </c>
      <c r="I1143" s="36">
        <f>INDEX(Daily!$B$2:$H$4016,MATCH(E1143,Daily!$B$2:$B$4016,0),7)</f>
        <v>4.5900000000000318</v>
      </c>
      <c r="J1143" s="39">
        <f>INDEX(Monthly!$B$2:$K$187,MATCH(D1143,Monthly!$B$2:$B$187,0),3)</f>
        <v>3.0999999999999917E-3</v>
      </c>
      <c r="K1143" s="39">
        <f>INDEX(Monthly!$B$2:$K$187,MATCH(D1143,Monthly!$B$2:$B$187,0),5)</f>
        <v>-16.699999999999989</v>
      </c>
      <c r="L1143" s="39">
        <f>INDEX(Monthly!$B$2:$K$187,MATCH(D1143,Monthly!$B$2:$B$187,0),7)</f>
        <v>0</v>
      </c>
      <c r="M1143" s="39">
        <f>INDEX(Monthly!$B$2:$K$187,MATCH(D1143,Monthly!$B$2:$B$187,0),9)</f>
        <v>9.4566831538913845E-3</v>
      </c>
      <c r="N1143" s="42">
        <f>INDEX(Quaterly!$B$2:$E$63,MATCH(B1143,Quaterly!$B$2:$B$63,0),4)</f>
        <v>5.9599999999999991</v>
      </c>
    </row>
    <row r="1144" spans="1:14" x14ac:dyDescent="0.3">
      <c r="A1144" s="23">
        <v>1143</v>
      </c>
      <c r="B1144" s="23" t="str">
        <f t="shared" si="51"/>
        <v>Q2-2014</v>
      </c>
      <c r="C1144" s="24" t="str">
        <f t="shared" si="52"/>
        <v>Q2</v>
      </c>
      <c r="D1144" s="23" t="str">
        <f t="shared" si="53"/>
        <v>5-2014</v>
      </c>
      <c r="E1144" s="25">
        <v>41788</v>
      </c>
      <c r="F1144" s="31">
        <f>INDEX(GoldPrice!$B$2:$F$4016,MATCH(E1144,GoldPrice!$B$2:$B$4016,0),5)</f>
        <v>-32054.432054430246</v>
      </c>
      <c r="G1144" s="36">
        <f>INDEX(Daily!$B$2:$H$4016,MATCH(E1144,Daily!$B$2:$B$4016,0),3)</f>
        <v>0.89000000000000057</v>
      </c>
      <c r="H1144" s="36">
        <f>INDEX(Daily!$B$2:$H$4016,MATCH(E1144,Daily!$B$2:$B$4016,0),5)</f>
        <v>0</v>
      </c>
      <c r="I1144" s="36">
        <f>INDEX(Daily!$B$2:$H$4016,MATCH(E1144,Daily!$B$2:$B$4016,0),7)</f>
        <v>1.1100000000000136</v>
      </c>
      <c r="J1144" s="39">
        <f>INDEX(Monthly!$B$2:$K$187,MATCH(D1144,Monthly!$B$2:$B$187,0),3)</f>
        <v>3.0999999999999917E-3</v>
      </c>
      <c r="K1144" s="39">
        <f>INDEX(Monthly!$B$2:$K$187,MATCH(D1144,Monthly!$B$2:$B$187,0),5)</f>
        <v>-16.699999999999989</v>
      </c>
      <c r="L1144" s="39">
        <f>INDEX(Monthly!$B$2:$K$187,MATCH(D1144,Monthly!$B$2:$B$187,0),7)</f>
        <v>0</v>
      </c>
      <c r="M1144" s="39">
        <f>INDEX(Monthly!$B$2:$K$187,MATCH(D1144,Monthly!$B$2:$B$187,0),9)</f>
        <v>9.4566831538913845E-3</v>
      </c>
      <c r="N1144" s="42">
        <f>INDEX(Quaterly!$B$2:$E$63,MATCH(B1144,Quaterly!$B$2:$B$63,0),4)</f>
        <v>5.9599999999999991</v>
      </c>
    </row>
    <row r="1145" spans="1:14" x14ac:dyDescent="0.3">
      <c r="A1145" s="23">
        <v>1144</v>
      </c>
      <c r="B1145" s="23" t="str">
        <f t="shared" si="51"/>
        <v>Q2-2014</v>
      </c>
      <c r="C1145" s="24" t="str">
        <f t="shared" si="52"/>
        <v>Q2</v>
      </c>
      <c r="D1145" s="23" t="str">
        <f t="shared" si="53"/>
        <v>5-2014</v>
      </c>
      <c r="E1145" s="25">
        <v>41789</v>
      </c>
      <c r="F1145" s="31">
        <f>INDEX(GoldPrice!$B$2:$F$4016,MATCH(E1145,GoldPrice!$B$2:$B$4016,0),5)</f>
        <v>235714.23171423376</v>
      </c>
      <c r="G1145" s="36">
        <f>INDEX(Daily!$B$2:$H$4016,MATCH(E1145,Daily!$B$2:$B$4016,0),3)</f>
        <v>-0.85999999999999943</v>
      </c>
      <c r="H1145" s="36">
        <f>INDEX(Daily!$B$2:$H$4016,MATCH(E1145,Daily!$B$2:$B$4016,0),5)</f>
        <v>-5</v>
      </c>
      <c r="I1145" s="36">
        <f>INDEX(Daily!$B$2:$H$4016,MATCH(E1145,Daily!$B$2:$B$4016,0),7)</f>
        <v>3.5699999999999363</v>
      </c>
      <c r="J1145" s="39">
        <f>INDEX(Monthly!$B$2:$K$187,MATCH(D1145,Monthly!$B$2:$B$187,0),3)</f>
        <v>3.0999999999999917E-3</v>
      </c>
      <c r="K1145" s="39">
        <f>INDEX(Monthly!$B$2:$K$187,MATCH(D1145,Monthly!$B$2:$B$187,0),5)</f>
        <v>-16.699999999999989</v>
      </c>
      <c r="L1145" s="39">
        <f>INDEX(Monthly!$B$2:$K$187,MATCH(D1145,Monthly!$B$2:$B$187,0),7)</f>
        <v>0</v>
      </c>
      <c r="M1145" s="39">
        <f>INDEX(Monthly!$B$2:$K$187,MATCH(D1145,Monthly!$B$2:$B$187,0),9)</f>
        <v>9.4566831538913845E-3</v>
      </c>
      <c r="N1145" s="42">
        <f>INDEX(Quaterly!$B$2:$E$63,MATCH(B1145,Quaterly!$B$2:$B$63,0),4)</f>
        <v>5.9599999999999991</v>
      </c>
    </row>
    <row r="1146" spans="1:14" x14ac:dyDescent="0.3">
      <c r="A1146" s="23">
        <v>1145</v>
      </c>
      <c r="B1146" s="23" t="str">
        <f t="shared" si="51"/>
        <v>Q2-2014</v>
      </c>
      <c r="C1146" s="24" t="str">
        <f t="shared" si="52"/>
        <v>Q2</v>
      </c>
      <c r="D1146" s="23" t="str">
        <f t="shared" si="53"/>
        <v>6-2014</v>
      </c>
      <c r="E1146" s="25">
        <v>41792</v>
      </c>
      <c r="F1146" s="31">
        <f>INDEX(GoldPrice!$B$2:$F$4016,MATCH(E1146,GoldPrice!$B$2:$B$4016,0),5)</f>
        <v>-193147.60914761201</v>
      </c>
      <c r="G1146" s="36">
        <f>INDEX(Daily!$B$2:$H$4016,MATCH(E1146,Daily!$B$2:$B$4016,0),3)</f>
        <v>-0.33000000000001251</v>
      </c>
      <c r="H1146" s="36">
        <f>INDEX(Daily!$B$2:$H$4016,MATCH(E1146,Daily!$B$2:$B$4016,0),5)</f>
        <v>25</v>
      </c>
      <c r="I1146" s="36">
        <f>INDEX(Daily!$B$2:$H$4016,MATCH(E1146,Daily!$B$2:$B$4016,0),7)</f>
        <v>-5.2200000000000273</v>
      </c>
      <c r="J1146" s="39">
        <f>INDEX(Monthly!$B$2:$K$187,MATCH(D1146,Monthly!$B$2:$B$187,0),3)</f>
        <v>4.8000000000000265E-3</v>
      </c>
      <c r="K1146" s="39">
        <f>INDEX(Monthly!$B$2:$K$187,MATCH(D1146,Monthly!$B$2:$B$187,0),5)</f>
        <v>21.199999999999989</v>
      </c>
      <c r="L1146" s="39">
        <f>INDEX(Monthly!$B$2:$K$187,MATCH(D1146,Monthly!$B$2:$B$187,0),7)</f>
        <v>0</v>
      </c>
      <c r="M1146" s="39">
        <f>INDEX(Monthly!$B$2:$K$187,MATCH(D1146,Monthly!$B$2:$B$187,0),9)</f>
        <v>2.1440546259050015E-2</v>
      </c>
      <c r="N1146" s="42">
        <f>INDEX(Quaterly!$B$2:$E$63,MATCH(B1146,Quaterly!$B$2:$B$63,0),4)</f>
        <v>5.9599999999999991</v>
      </c>
    </row>
    <row r="1147" spans="1:14" x14ac:dyDescent="0.3">
      <c r="A1147" s="23">
        <v>1146</v>
      </c>
      <c r="B1147" s="23" t="str">
        <f t="shared" si="51"/>
        <v>Q2-2014</v>
      </c>
      <c r="C1147" s="24" t="str">
        <f t="shared" si="52"/>
        <v>Q2</v>
      </c>
      <c r="D1147" s="23" t="str">
        <f t="shared" si="53"/>
        <v>6-2014</v>
      </c>
      <c r="E1147" s="25">
        <v>41793</v>
      </c>
      <c r="F1147" s="31">
        <f>INDEX(GoldPrice!$B$2:$F$4016,MATCH(E1147,GoldPrice!$B$2:$B$4016,0),5)</f>
        <v>-17818.937818937004</v>
      </c>
      <c r="G1147" s="36">
        <f>INDEX(Daily!$B$2:$H$4016,MATCH(E1147,Daily!$B$2:$B$4016,0),3)</f>
        <v>0.27000000000001023</v>
      </c>
      <c r="H1147" s="36">
        <f>INDEX(Daily!$B$2:$H$4016,MATCH(E1147,Daily!$B$2:$B$4016,0),5)</f>
        <v>30</v>
      </c>
      <c r="I1147" s="36">
        <f>INDEX(Daily!$B$2:$H$4016,MATCH(E1147,Daily!$B$2:$B$4016,0),7)</f>
        <v>1.9600000000000364</v>
      </c>
      <c r="J1147" s="39">
        <f>INDEX(Monthly!$B$2:$K$187,MATCH(D1147,Monthly!$B$2:$B$187,0),3)</f>
        <v>4.8000000000000265E-3</v>
      </c>
      <c r="K1147" s="39">
        <f>INDEX(Monthly!$B$2:$K$187,MATCH(D1147,Monthly!$B$2:$B$187,0),5)</f>
        <v>21.199999999999989</v>
      </c>
      <c r="L1147" s="39">
        <f>INDEX(Monthly!$B$2:$K$187,MATCH(D1147,Monthly!$B$2:$B$187,0),7)</f>
        <v>0</v>
      </c>
      <c r="M1147" s="39">
        <f>INDEX(Monthly!$B$2:$K$187,MATCH(D1147,Monthly!$B$2:$B$187,0),9)</f>
        <v>2.1440546259050015E-2</v>
      </c>
      <c r="N1147" s="42">
        <f>INDEX(Quaterly!$B$2:$E$63,MATCH(B1147,Quaterly!$B$2:$B$63,0),4)</f>
        <v>5.9599999999999991</v>
      </c>
    </row>
    <row r="1148" spans="1:14" x14ac:dyDescent="0.3">
      <c r="A1148" s="23">
        <v>1147</v>
      </c>
      <c r="B1148" s="23" t="str">
        <f t="shared" si="51"/>
        <v>Q2-2014</v>
      </c>
      <c r="C1148" s="24" t="str">
        <f t="shared" si="52"/>
        <v>Q2</v>
      </c>
      <c r="D1148" s="23" t="str">
        <f t="shared" si="53"/>
        <v>6-2014</v>
      </c>
      <c r="E1148" s="25">
        <v>41794</v>
      </c>
      <c r="F1148" s="31">
        <f>INDEX(GoldPrice!$B$2:$F$4016,MATCH(E1148,GoldPrice!$B$2:$B$4016,0),5)</f>
        <v>-246980.15498015657</v>
      </c>
      <c r="G1148" s="36">
        <f>INDEX(Daily!$B$2:$H$4016,MATCH(E1148,Daily!$B$2:$B$4016,0),3)</f>
        <v>-7.000000000000739E-2</v>
      </c>
      <c r="H1148" s="36">
        <f>INDEX(Daily!$B$2:$H$4016,MATCH(E1148,Daily!$B$2:$B$4016,0),5)</f>
        <v>-30</v>
      </c>
      <c r="I1148" s="36">
        <f>INDEX(Daily!$B$2:$H$4016,MATCH(E1148,Daily!$B$2:$B$4016,0),7)</f>
        <v>-5.2999999999999545</v>
      </c>
      <c r="J1148" s="39">
        <f>INDEX(Monthly!$B$2:$K$187,MATCH(D1148,Monthly!$B$2:$B$187,0),3)</f>
        <v>4.8000000000000265E-3</v>
      </c>
      <c r="K1148" s="39">
        <f>INDEX(Monthly!$B$2:$K$187,MATCH(D1148,Monthly!$B$2:$B$187,0),5)</f>
        <v>21.199999999999989</v>
      </c>
      <c r="L1148" s="39">
        <f>INDEX(Monthly!$B$2:$K$187,MATCH(D1148,Monthly!$B$2:$B$187,0),7)</f>
        <v>0</v>
      </c>
      <c r="M1148" s="39">
        <f>INDEX(Monthly!$B$2:$K$187,MATCH(D1148,Monthly!$B$2:$B$187,0),9)</f>
        <v>2.1440546259050015E-2</v>
      </c>
      <c r="N1148" s="42">
        <f>INDEX(Quaterly!$B$2:$E$63,MATCH(B1148,Quaterly!$B$2:$B$63,0),4)</f>
        <v>5.9599999999999991</v>
      </c>
    </row>
    <row r="1149" spans="1:14" x14ac:dyDescent="0.3">
      <c r="A1149" s="23">
        <v>1148</v>
      </c>
      <c r="B1149" s="23" t="str">
        <f t="shared" si="51"/>
        <v>Q2-2014</v>
      </c>
      <c r="C1149" s="24" t="str">
        <f t="shared" si="52"/>
        <v>Q2</v>
      </c>
      <c r="D1149" s="23" t="str">
        <f t="shared" si="53"/>
        <v>6-2014</v>
      </c>
      <c r="E1149" s="25">
        <v>41795</v>
      </c>
      <c r="F1149" s="31">
        <f>INDEX(GoldPrice!$B$2:$F$4016,MATCH(E1149,GoldPrice!$B$2:$B$4016,0),5)</f>
        <v>-222918.1629181616</v>
      </c>
      <c r="G1149" s="36">
        <f>INDEX(Daily!$B$2:$H$4016,MATCH(E1149,Daily!$B$2:$B$4016,0),3)</f>
        <v>-9.9999999999994316E-2</v>
      </c>
      <c r="H1149" s="36">
        <f>INDEX(Daily!$B$2:$H$4016,MATCH(E1149,Daily!$B$2:$B$4016,0),5)</f>
        <v>20</v>
      </c>
      <c r="I1149" s="36">
        <f>INDEX(Daily!$B$2:$H$4016,MATCH(E1149,Daily!$B$2:$B$4016,0),7)</f>
        <v>-2.3600000000000136</v>
      </c>
      <c r="J1149" s="39">
        <f>INDEX(Monthly!$B$2:$K$187,MATCH(D1149,Monthly!$B$2:$B$187,0),3)</f>
        <v>4.8000000000000265E-3</v>
      </c>
      <c r="K1149" s="39">
        <f>INDEX(Monthly!$B$2:$K$187,MATCH(D1149,Monthly!$B$2:$B$187,0),5)</f>
        <v>21.199999999999989</v>
      </c>
      <c r="L1149" s="39">
        <f>INDEX(Monthly!$B$2:$K$187,MATCH(D1149,Monthly!$B$2:$B$187,0),7)</f>
        <v>0</v>
      </c>
      <c r="M1149" s="39">
        <f>INDEX(Monthly!$B$2:$K$187,MATCH(D1149,Monthly!$B$2:$B$187,0),9)</f>
        <v>2.1440546259050015E-2</v>
      </c>
      <c r="N1149" s="42">
        <f>INDEX(Quaterly!$B$2:$E$63,MATCH(B1149,Quaterly!$B$2:$B$63,0),4)</f>
        <v>5.9599999999999991</v>
      </c>
    </row>
    <row r="1150" spans="1:14" x14ac:dyDescent="0.3">
      <c r="A1150" s="23">
        <v>1149</v>
      </c>
      <c r="B1150" s="23" t="str">
        <f t="shared" si="51"/>
        <v>Q2-2014</v>
      </c>
      <c r="C1150" s="24" t="str">
        <f t="shared" si="52"/>
        <v>Q2</v>
      </c>
      <c r="D1150" s="23" t="str">
        <f t="shared" si="53"/>
        <v>6-2014</v>
      </c>
      <c r="E1150" s="25">
        <v>41796</v>
      </c>
      <c r="F1150" s="31">
        <f>INDEX(GoldPrice!$B$2:$F$4016,MATCH(E1150,GoldPrice!$B$2:$B$4016,0),5)</f>
        <v>353342.65734266117</v>
      </c>
      <c r="G1150" s="36">
        <f>INDEX(Daily!$B$2:$H$4016,MATCH(E1150,Daily!$B$2:$B$4016,0),3)</f>
        <v>0.14999999999999147</v>
      </c>
      <c r="H1150" s="36">
        <f>INDEX(Daily!$B$2:$H$4016,MATCH(E1150,Daily!$B$2:$B$4016,0),5)</f>
        <v>-20</v>
      </c>
      <c r="I1150" s="36">
        <f>INDEX(Daily!$B$2:$H$4016,MATCH(E1150,Daily!$B$2:$B$4016,0),7)</f>
        <v>7.9399999999999409</v>
      </c>
      <c r="J1150" s="39">
        <f>INDEX(Monthly!$B$2:$K$187,MATCH(D1150,Monthly!$B$2:$B$187,0),3)</f>
        <v>4.8000000000000265E-3</v>
      </c>
      <c r="K1150" s="39">
        <f>INDEX(Monthly!$B$2:$K$187,MATCH(D1150,Monthly!$B$2:$B$187,0),5)</f>
        <v>21.199999999999989</v>
      </c>
      <c r="L1150" s="39">
        <f>INDEX(Monthly!$B$2:$K$187,MATCH(D1150,Monthly!$B$2:$B$187,0),7)</f>
        <v>0</v>
      </c>
      <c r="M1150" s="39">
        <f>INDEX(Monthly!$B$2:$K$187,MATCH(D1150,Monthly!$B$2:$B$187,0),9)</f>
        <v>2.1440546259050015E-2</v>
      </c>
      <c r="N1150" s="42">
        <f>INDEX(Quaterly!$B$2:$E$63,MATCH(B1150,Quaterly!$B$2:$B$63,0),4)</f>
        <v>5.9599999999999991</v>
      </c>
    </row>
    <row r="1151" spans="1:14" x14ac:dyDescent="0.3">
      <c r="A1151" s="23">
        <v>1150</v>
      </c>
      <c r="B1151" s="23" t="str">
        <f t="shared" si="51"/>
        <v>Q2-2014</v>
      </c>
      <c r="C1151" s="24" t="str">
        <f t="shared" si="52"/>
        <v>Q2</v>
      </c>
      <c r="D1151" s="23" t="str">
        <f t="shared" si="53"/>
        <v>6-2014</v>
      </c>
      <c r="E1151" s="25">
        <v>41799</v>
      </c>
      <c r="F1151" s="31">
        <f>INDEX(GoldPrice!$B$2:$F$4016,MATCH(E1151,GoldPrice!$B$2:$B$4016,0),5)</f>
        <v>-30825.174825180322</v>
      </c>
      <c r="G1151" s="36">
        <f>INDEX(Daily!$B$2:$H$4016,MATCH(E1151,Daily!$B$2:$B$4016,0),3)</f>
        <v>1.7700000000000102</v>
      </c>
      <c r="H1151" s="36">
        <f>INDEX(Daily!$B$2:$H$4016,MATCH(E1151,Daily!$B$2:$B$4016,0),5)</f>
        <v>30</v>
      </c>
      <c r="I1151" s="36">
        <f>INDEX(Daily!$B$2:$H$4016,MATCH(E1151,Daily!$B$2:$B$4016,0),7)</f>
        <v>6.57000000000005</v>
      </c>
      <c r="J1151" s="39">
        <f>INDEX(Monthly!$B$2:$K$187,MATCH(D1151,Monthly!$B$2:$B$187,0),3)</f>
        <v>4.8000000000000265E-3</v>
      </c>
      <c r="K1151" s="39">
        <f>INDEX(Monthly!$B$2:$K$187,MATCH(D1151,Monthly!$B$2:$B$187,0),5)</f>
        <v>21.199999999999989</v>
      </c>
      <c r="L1151" s="39">
        <f>INDEX(Monthly!$B$2:$K$187,MATCH(D1151,Monthly!$B$2:$B$187,0),7)</f>
        <v>0</v>
      </c>
      <c r="M1151" s="39">
        <f>INDEX(Monthly!$B$2:$K$187,MATCH(D1151,Monthly!$B$2:$B$187,0),9)</f>
        <v>2.1440546259050015E-2</v>
      </c>
      <c r="N1151" s="42">
        <f>INDEX(Quaterly!$B$2:$E$63,MATCH(B1151,Quaterly!$B$2:$B$63,0),4)</f>
        <v>5.9599999999999991</v>
      </c>
    </row>
    <row r="1152" spans="1:14" x14ac:dyDescent="0.3">
      <c r="A1152" s="23">
        <v>1151</v>
      </c>
      <c r="B1152" s="23" t="str">
        <f t="shared" si="51"/>
        <v>Q2-2014</v>
      </c>
      <c r="C1152" s="24" t="str">
        <f t="shared" si="52"/>
        <v>Q2</v>
      </c>
      <c r="D1152" s="23" t="str">
        <f t="shared" si="53"/>
        <v>6-2014</v>
      </c>
      <c r="E1152" s="25">
        <v>41800</v>
      </c>
      <c r="F1152" s="31">
        <f>INDEX(GoldPrice!$B$2:$F$4016,MATCH(E1152,GoldPrice!$B$2:$B$4016,0),5)</f>
        <v>-76161.784161783755</v>
      </c>
      <c r="G1152" s="36">
        <f>INDEX(Daily!$B$2:$H$4016,MATCH(E1152,Daily!$B$2:$B$4016,0),3)</f>
        <v>-7.000000000000739E-2</v>
      </c>
      <c r="H1152" s="36">
        <f>INDEX(Daily!$B$2:$H$4016,MATCH(E1152,Daily!$B$2:$B$4016,0),5)</f>
        <v>-5</v>
      </c>
      <c r="I1152" s="36">
        <f>INDEX(Daily!$B$2:$H$4016,MATCH(E1152,Daily!$B$2:$B$4016,0),7)</f>
        <v>1.2799999999999727</v>
      </c>
      <c r="J1152" s="39">
        <f>INDEX(Monthly!$B$2:$K$187,MATCH(D1152,Monthly!$B$2:$B$187,0),3)</f>
        <v>4.8000000000000265E-3</v>
      </c>
      <c r="K1152" s="39">
        <f>INDEX(Monthly!$B$2:$K$187,MATCH(D1152,Monthly!$B$2:$B$187,0),5)</f>
        <v>21.199999999999989</v>
      </c>
      <c r="L1152" s="39">
        <f>INDEX(Monthly!$B$2:$K$187,MATCH(D1152,Monthly!$B$2:$B$187,0),7)</f>
        <v>0</v>
      </c>
      <c r="M1152" s="39">
        <f>INDEX(Monthly!$B$2:$K$187,MATCH(D1152,Monthly!$B$2:$B$187,0),9)</f>
        <v>2.1440546259050015E-2</v>
      </c>
      <c r="N1152" s="42">
        <f>INDEX(Quaterly!$B$2:$E$63,MATCH(B1152,Quaterly!$B$2:$B$63,0),4)</f>
        <v>5.9599999999999991</v>
      </c>
    </row>
    <row r="1153" spans="1:14" x14ac:dyDescent="0.3">
      <c r="A1153" s="23">
        <v>1152</v>
      </c>
      <c r="B1153" s="23" t="str">
        <f t="shared" si="51"/>
        <v>Q2-2014</v>
      </c>
      <c r="C1153" s="24" t="str">
        <f t="shared" si="52"/>
        <v>Q2</v>
      </c>
      <c r="D1153" s="23" t="str">
        <f t="shared" si="53"/>
        <v>6-2014</v>
      </c>
      <c r="E1153" s="25">
        <v>41801</v>
      </c>
      <c r="F1153" s="31">
        <f>INDEX(GoldPrice!$B$2:$F$4016,MATCH(E1153,GoldPrice!$B$2:$B$4016,0),5)</f>
        <v>284452.46645246819</v>
      </c>
      <c r="G1153" s="36">
        <f>INDEX(Daily!$B$2:$H$4016,MATCH(E1153,Daily!$B$2:$B$4016,0),3)</f>
        <v>2.0000000000010232E-2</v>
      </c>
      <c r="H1153" s="36">
        <f>INDEX(Daily!$B$2:$H$4016,MATCH(E1153,Daily!$B$2:$B$4016,0),5)</f>
        <v>10</v>
      </c>
      <c r="I1153" s="36">
        <f>INDEX(Daily!$B$2:$H$4016,MATCH(E1153,Daily!$B$2:$B$4016,0),7)</f>
        <v>3.4700000000000273</v>
      </c>
      <c r="J1153" s="39">
        <f>INDEX(Monthly!$B$2:$K$187,MATCH(D1153,Monthly!$B$2:$B$187,0),3)</f>
        <v>4.8000000000000265E-3</v>
      </c>
      <c r="K1153" s="39">
        <f>INDEX(Monthly!$B$2:$K$187,MATCH(D1153,Monthly!$B$2:$B$187,0),5)</f>
        <v>21.199999999999989</v>
      </c>
      <c r="L1153" s="39">
        <f>INDEX(Monthly!$B$2:$K$187,MATCH(D1153,Monthly!$B$2:$B$187,0),7)</f>
        <v>0</v>
      </c>
      <c r="M1153" s="39">
        <f>INDEX(Monthly!$B$2:$K$187,MATCH(D1153,Monthly!$B$2:$B$187,0),9)</f>
        <v>2.1440546259050015E-2</v>
      </c>
      <c r="N1153" s="42">
        <f>INDEX(Quaterly!$B$2:$E$63,MATCH(B1153,Quaterly!$B$2:$B$63,0),4)</f>
        <v>5.9599999999999991</v>
      </c>
    </row>
    <row r="1154" spans="1:14" x14ac:dyDescent="0.3">
      <c r="A1154" s="23">
        <v>1153</v>
      </c>
      <c r="B1154" s="23" t="str">
        <f t="shared" si="51"/>
        <v>Q2-2014</v>
      </c>
      <c r="C1154" s="24" t="str">
        <f t="shared" si="52"/>
        <v>Q2</v>
      </c>
      <c r="D1154" s="23" t="str">
        <f t="shared" si="53"/>
        <v>6-2014</v>
      </c>
      <c r="E1154" s="25">
        <v>41802</v>
      </c>
      <c r="F1154" s="31">
        <f>INDEX(GoldPrice!$B$2:$F$4016,MATCH(E1154,GoldPrice!$B$2:$B$4016,0),5)</f>
        <v>-225099.98109997809</v>
      </c>
      <c r="G1154" s="36">
        <f>INDEX(Daily!$B$2:$H$4016,MATCH(E1154,Daily!$B$2:$B$4016,0),3)</f>
        <v>2.1599999999999966</v>
      </c>
      <c r="H1154" s="36">
        <f>INDEX(Daily!$B$2:$H$4016,MATCH(E1154,Daily!$B$2:$B$4016,0),5)</f>
        <v>0</v>
      </c>
      <c r="I1154" s="36">
        <f>INDEX(Daily!$B$2:$H$4016,MATCH(E1154,Daily!$B$2:$B$4016,0),7)</f>
        <v>3.4099999999999682</v>
      </c>
      <c r="J1154" s="39">
        <f>INDEX(Monthly!$B$2:$K$187,MATCH(D1154,Monthly!$B$2:$B$187,0),3)</f>
        <v>4.8000000000000265E-3</v>
      </c>
      <c r="K1154" s="39">
        <f>INDEX(Monthly!$B$2:$K$187,MATCH(D1154,Monthly!$B$2:$B$187,0),5)</f>
        <v>21.199999999999989</v>
      </c>
      <c r="L1154" s="39">
        <f>INDEX(Monthly!$B$2:$K$187,MATCH(D1154,Monthly!$B$2:$B$187,0),7)</f>
        <v>0</v>
      </c>
      <c r="M1154" s="39">
        <f>INDEX(Monthly!$B$2:$K$187,MATCH(D1154,Monthly!$B$2:$B$187,0),9)</f>
        <v>2.1440546259050015E-2</v>
      </c>
      <c r="N1154" s="42">
        <f>INDEX(Quaterly!$B$2:$E$63,MATCH(B1154,Quaterly!$B$2:$B$63,0),4)</f>
        <v>5.9599999999999991</v>
      </c>
    </row>
    <row r="1155" spans="1:14" x14ac:dyDescent="0.3">
      <c r="A1155" s="23">
        <v>1154</v>
      </c>
      <c r="B1155" s="23" t="str">
        <f t="shared" ref="B1155:B1218" si="54">C1155&amp;"-"&amp;YEAR(E1155)</f>
        <v>Q2-2014</v>
      </c>
      <c r="C1155" s="24" t="str">
        <f t="shared" ref="C1155:C1218" si="55">IF(MONTH(E1155)&lt;=3,"Q1",IF(MONTH(E1155)&lt;=6,"Q2",IF(MONTH(E1155)&lt;=9,"Q3","Q4")))</f>
        <v>Q2</v>
      </c>
      <c r="D1155" s="23" t="str">
        <f t="shared" ref="D1155:D1218" si="56">MONTH(E1155)&amp;"-"&amp;YEAR(E1155)</f>
        <v>6-2014</v>
      </c>
      <c r="E1155" s="25">
        <v>41803</v>
      </c>
      <c r="F1155" s="31">
        <f>INDEX(GoldPrice!$B$2:$F$4016,MATCH(E1155,GoldPrice!$B$2:$B$4016,0),5)</f>
        <v>113583.06558306143</v>
      </c>
      <c r="G1155" s="36">
        <f>INDEX(Daily!$B$2:$H$4016,MATCH(E1155,Daily!$B$2:$B$4016,0),3)</f>
        <v>0.28999999999999204</v>
      </c>
      <c r="H1155" s="36">
        <f>INDEX(Daily!$B$2:$H$4016,MATCH(E1155,Daily!$B$2:$B$4016,0),5)</f>
        <v>5</v>
      </c>
      <c r="I1155" s="36">
        <f>INDEX(Daily!$B$2:$H$4016,MATCH(E1155,Daily!$B$2:$B$4016,0),7)</f>
        <v>0.71000000000003638</v>
      </c>
      <c r="J1155" s="39">
        <f>INDEX(Monthly!$B$2:$K$187,MATCH(D1155,Monthly!$B$2:$B$187,0),3)</f>
        <v>4.8000000000000265E-3</v>
      </c>
      <c r="K1155" s="39">
        <f>INDEX(Monthly!$B$2:$K$187,MATCH(D1155,Monthly!$B$2:$B$187,0),5)</f>
        <v>21.199999999999989</v>
      </c>
      <c r="L1155" s="39">
        <f>INDEX(Monthly!$B$2:$K$187,MATCH(D1155,Monthly!$B$2:$B$187,0),7)</f>
        <v>0</v>
      </c>
      <c r="M1155" s="39">
        <f>INDEX(Monthly!$B$2:$K$187,MATCH(D1155,Monthly!$B$2:$B$187,0),9)</f>
        <v>2.1440546259050015E-2</v>
      </c>
      <c r="N1155" s="42">
        <f>INDEX(Quaterly!$B$2:$E$63,MATCH(B1155,Quaterly!$B$2:$B$63,0),4)</f>
        <v>5.9599999999999991</v>
      </c>
    </row>
    <row r="1156" spans="1:14" x14ac:dyDescent="0.3">
      <c r="A1156" s="23">
        <v>1155</v>
      </c>
      <c r="B1156" s="23" t="str">
        <f t="shared" si="54"/>
        <v>Q2-2014</v>
      </c>
      <c r="C1156" s="24" t="str">
        <f t="shared" si="55"/>
        <v>Q2</v>
      </c>
      <c r="D1156" s="23" t="str">
        <f t="shared" si="56"/>
        <v>6-2014</v>
      </c>
      <c r="E1156" s="25">
        <v>41806</v>
      </c>
      <c r="F1156" s="31">
        <f>INDEX(GoldPrice!$B$2:$F$4016,MATCH(E1156,GoldPrice!$B$2:$B$4016,0),5)</f>
        <v>-94775.278775282204</v>
      </c>
      <c r="G1156" s="36">
        <f>INDEX(Daily!$B$2:$H$4016,MATCH(E1156,Daily!$B$2:$B$4016,0),3)</f>
        <v>3.0000000000001137E-2</v>
      </c>
      <c r="H1156" s="36">
        <f>INDEX(Daily!$B$2:$H$4016,MATCH(E1156,Daily!$B$2:$B$4016,0),5)</f>
        <v>-15</v>
      </c>
      <c r="I1156" s="36">
        <f>INDEX(Daily!$B$2:$H$4016,MATCH(E1156,Daily!$B$2:$B$4016,0),7)</f>
        <v>-2.1100000000000136</v>
      </c>
      <c r="J1156" s="39">
        <f>INDEX(Monthly!$B$2:$K$187,MATCH(D1156,Monthly!$B$2:$B$187,0),3)</f>
        <v>4.8000000000000265E-3</v>
      </c>
      <c r="K1156" s="39">
        <f>INDEX(Monthly!$B$2:$K$187,MATCH(D1156,Monthly!$B$2:$B$187,0),5)</f>
        <v>21.199999999999989</v>
      </c>
      <c r="L1156" s="39">
        <f>INDEX(Monthly!$B$2:$K$187,MATCH(D1156,Monthly!$B$2:$B$187,0),7)</f>
        <v>0</v>
      </c>
      <c r="M1156" s="39">
        <f>INDEX(Monthly!$B$2:$K$187,MATCH(D1156,Monthly!$B$2:$B$187,0),9)</f>
        <v>2.1440546259050015E-2</v>
      </c>
      <c r="N1156" s="42">
        <f>INDEX(Quaterly!$B$2:$E$63,MATCH(B1156,Quaterly!$B$2:$B$63,0),4)</f>
        <v>5.9599999999999991</v>
      </c>
    </row>
    <row r="1157" spans="1:14" x14ac:dyDescent="0.3">
      <c r="A1157" s="23">
        <v>1156</v>
      </c>
      <c r="B1157" s="23" t="str">
        <f t="shared" si="54"/>
        <v>Q2-2014</v>
      </c>
      <c r="C1157" s="24" t="str">
        <f t="shared" si="55"/>
        <v>Q2</v>
      </c>
      <c r="D1157" s="23" t="str">
        <f t="shared" si="56"/>
        <v>6-2014</v>
      </c>
      <c r="E1157" s="25">
        <v>41807</v>
      </c>
      <c r="F1157" s="31">
        <f>INDEX(GoldPrice!$B$2:$F$4016,MATCH(E1157,GoldPrice!$B$2:$B$4016,0),5)</f>
        <v>-133170.28917028382</v>
      </c>
      <c r="G1157" s="36">
        <f>INDEX(Daily!$B$2:$H$4016,MATCH(E1157,Daily!$B$2:$B$4016,0),3)</f>
        <v>-0.56999999999999318</v>
      </c>
      <c r="H1157" s="36">
        <f>INDEX(Daily!$B$2:$H$4016,MATCH(E1157,Daily!$B$2:$B$4016,0),5)</f>
        <v>15</v>
      </c>
      <c r="I1157" s="36">
        <f>INDEX(Daily!$B$2:$H$4016,MATCH(E1157,Daily!$B$2:$B$4016,0),7)</f>
        <v>-0.12000000000000455</v>
      </c>
      <c r="J1157" s="39">
        <f>INDEX(Monthly!$B$2:$K$187,MATCH(D1157,Monthly!$B$2:$B$187,0),3)</f>
        <v>4.8000000000000265E-3</v>
      </c>
      <c r="K1157" s="39">
        <f>INDEX(Monthly!$B$2:$K$187,MATCH(D1157,Monthly!$B$2:$B$187,0),5)</f>
        <v>21.199999999999989</v>
      </c>
      <c r="L1157" s="39">
        <f>INDEX(Monthly!$B$2:$K$187,MATCH(D1157,Monthly!$B$2:$B$187,0),7)</f>
        <v>0</v>
      </c>
      <c r="M1157" s="39">
        <f>INDEX(Monthly!$B$2:$K$187,MATCH(D1157,Monthly!$B$2:$B$187,0),9)</f>
        <v>2.1440546259050015E-2</v>
      </c>
      <c r="N1157" s="42">
        <f>INDEX(Quaterly!$B$2:$E$63,MATCH(B1157,Quaterly!$B$2:$B$63,0),4)</f>
        <v>5.9599999999999991</v>
      </c>
    </row>
    <row r="1158" spans="1:14" x14ac:dyDescent="0.3">
      <c r="A1158" s="23">
        <v>1157</v>
      </c>
      <c r="B1158" s="23" t="str">
        <f t="shared" si="54"/>
        <v>Q2-2014</v>
      </c>
      <c r="C1158" s="24" t="str">
        <f t="shared" si="55"/>
        <v>Q2</v>
      </c>
      <c r="D1158" s="23" t="str">
        <f t="shared" si="56"/>
        <v>6-2014</v>
      </c>
      <c r="E1158" s="25">
        <v>41808</v>
      </c>
      <c r="F1158" s="31">
        <f>INDEX(GoldPrice!$B$2:$F$4016,MATCH(E1158,GoldPrice!$B$2:$B$4016,0),5)</f>
        <v>63209.979209974408</v>
      </c>
      <c r="G1158" s="36">
        <f>INDEX(Daily!$B$2:$H$4016,MATCH(E1158,Daily!$B$2:$B$4016,0),3)</f>
        <v>-0.31000000000000227</v>
      </c>
      <c r="H1158" s="36">
        <f>INDEX(Daily!$B$2:$H$4016,MATCH(E1158,Daily!$B$2:$B$4016,0),5)</f>
        <v>-15</v>
      </c>
      <c r="I1158" s="36">
        <f>INDEX(Daily!$B$2:$H$4016,MATCH(E1158,Daily!$B$2:$B$4016,0),7)</f>
        <v>-2.2200000000000273</v>
      </c>
      <c r="J1158" s="39">
        <f>INDEX(Monthly!$B$2:$K$187,MATCH(D1158,Monthly!$B$2:$B$187,0),3)</f>
        <v>4.8000000000000265E-3</v>
      </c>
      <c r="K1158" s="39">
        <f>INDEX(Monthly!$B$2:$K$187,MATCH(D1158,Monthly!$B$2:$B$187,0),5)</f>
        <v>21.199999999999989</v>
      </c>
      <c r="L1158" s="39">
        <f>INDEX(Monthly!$B$2:$K$187,MATCH(D1158,Monthly!$B$2:$B$187,0),7)</f>
        <v>0</v>
      </c>
      <c r="M1158" s="39">
        <f>INDEX(Monthly!$B$2:$K$187,MATCH(D1158,Monthly!$B$2:$B$187,0),9)</f>
        <v>2.1440546259050015E-2</v>
      </c>
      <c r="N1158" s="42">
        <f>INDEX(Quaterly!$B$2:$E$63,MATCH(B1158,Quaterly!$B$2:$B$63,0),4)</f>
        <v>5.9599999999999991</v>
      </c>
    </row>
    <row r="1159" spans="1:14" x14ac:dyDescent="0.3">
      <c r="A1159" s="23">
        <v>1158</v>
      </c>
      <c r="B1159" s="23" t="str">
        <f t="shared" si="54"/>
        <v>Q2-2014</v>
      </c>
      <c r="C1159" s="24" t="str">
        <f t="shared" si="55"/>
        <v>Q2</v>
      </c>
      <c r="D1159" s="23" t="str">
        <f t="shared" si="56"/>
        <v>6-2014</v>
      </c>
      <c r="E1159" s="25">
        <v>41809</v>
      </c>
      <c r="F1159" s="31">
        <f>INDEX(GoldPrice!$B$2:$F$4016,MATCH(E1159,GoldPrice!$B$2:$B$4016,0),5)</f>
        <v>-550703.08070307598</v>
      </c>
      <c r="G1159" s="36">
        <f>INDEX(Daily!$B$2:$H$4016,MATCH(E1159,Daily!$B$2:$B$4016,0),3)</f>
        <v>0.43999999999999773</v>
      </c>
      <c r="H1159" s="36">
        <f>INDEX(Daily!$B$2:$H$4016,MATCH(E1159,Daily!$B$2:$B$4016,0),5)</f>
        <v>110</v>
      </c>
      <c r="I1159" s="36">
        <f>INDEX(Daily!$B$2:$H$4016,MATCH(E1159,Daily!$B$2:$B$4016,0),7)</f>
        <v>-2.67999999999995</v>
      </c>
      <c r="J1159" s="39">
        <f>INDEX(Monthly!$B$2:$K$187,MATCH(D1159,Monthly!$B$2:$B$187,0),3)</f>
        <v>4.8000000000000265E-3</v>
      </c>
      <c r="K1159" s="39">
        <f>INDEX(Monthly!$B$2:$K$187,MATCH(D1159,Monthly!$B$2:$B$187,0),5)</f>
        <v>21.199999999999989</v>
      </c>
      <c r="L1159" s="39">
        <f>INDEX(Monthly!$B$2:$K$187,MATCH(D1159,Monthly!$B$2:$B$187,0),7)</f>
        <v>0</v>
      </c>
      <c r="M1159" s="39">
        <f>INDEX(Monthly!$B$2:$K$187,MATCH(D1159,Monthly!$B$2:$B$187,0),9)</f>
        <v>2.1440546259050015E-2</v>
      </c>
      <c r="N1159" s="42">
        <f>INDEX(Quaterly!$B$2:$E$63,MATCH(B1159,Quaterly!$B$2:$B$63,0),4)</f>
        <v>5.9599999999999991</v>
      </c>
    </row>
    <row r="1160" spans="1:14" x14ac:dyDescent="0.3">
      <c r="A1160" s="23">
        <v>1159</v>
      </c>
      <c r="B1160" s="23" t="str">
        <f t="shared" si="54"/>
        <v>Q2-2014</v>
      </c>
      <c r="C1160" s="24" t="str">
        <f t="shared" si="55"/>
        <v>Q2</v>
      </c>
      <c r="D1160" s="23" t="str">
        <f t="shared" si="56"/>
        <v>6-2014</v>
      </c>
      <c r="E1160" s="25">
        <v>41810</v>
      </c>
      <c r="F1160" s="31">
        <f>INDEX(GoldPrice!$B$2:$F$4016,MATCH(E1160,GoldPrice!$B$2:$B$4016,0),5)</f>
        <v>164678.1326781325</v>
      </c>
      <c r="G1160" s="36">
        <f>INDEX(Daily!$B$2:$H$4016,MATCH(E1160,Daily!$B$2:$B$4016,0),3)</f>
        <v>0.87000000000000455</v>
      </c>
      <c r="H1160" s="36">
        <f>INDEX(Daily!$B$2:$H$4016,MATCH(E1160,Daily!$B$2:$B$4016,0),5)</f>
        <v>-15</v>
      </c>
      <c r="I1160" s="36">
        <f>INDEX(Daily!$B$2:$H$4016,MATCH(E1160,Daily!$B$2:$B$4016,0),7)</f>
        <v>-6.57000000000005</v>
      </c>
      <c r="J1160" s="39">
        <f>INDEX(Monthly!$B$2:$K$187,MATCH(D1160,Monthly!$B$2:$B$187,0),3)</f>
        <v>4.8000000000000265E-3</v>
      </c>
      <c r="K1160" s="39">
        <f>INDEX(Monthly!$B$2:$K$187,MATCH(D1160,Monthly!$B$2:$B$187,0),5)</f>
        <v>21.199999999999989</v>
      </c>
      <c r="L1160" s="39">
        <f>INDEX(Monthly!$B$2:$K$187,MATCH(D1160,Monthly!$B$2:$B$187,0),7)</f>
        <v>0</v>
      </c>
      <c r="M1160" s="39">
        <f>INDEX(Monthly!$B$2:$K$187,MATCH(D1160,Monthly!$B$2:$B$187,0),9)</f>
        <v>2.1440546259050015E-2</v>
      </c>
      <c r="N1160" s="42">
        <f>INDEX(Quaterly!$B$2:$E$63,MATCH(B1160,Quaterly!$B$2:$B$63,0),4)</f>
        <v>5.9599999999999991</v>
      </c>
    </row>
    <row r="1161" spans="1:14" x14ac:dyDescent="0.3">
      <c r="A1161" s="23">
        <v>1160</v>
      </c>
      <c r="B1161" s="23" t="str">
        <f t="shared" si="54"/>
        <v>Q2-2014</v>
      </c>
      <c r="C1161" s="24" t="str">
        <f t="shared" si="55"/>
        <v>Q2</v>
      </c>
      <c r="D1161" s="23" t="str">
        <f t="shared" si="56"/>
        <v>6-2014</v>
      </c>
      <c r="E1161" s="25">
        <v>41813</v>
      </c>
      <c r="F1161" s="31">
        <f>INDEX(GoldPrice!$B$2:$F$4016,MATCH(E1161,GoldPrice!$B$2:$B$4016,0),5)</f>
        <v>-263868.0778680779</v>
      </c>
      <c r="G1161" s="36">
        <f>INDEX(Daily!$B$2:$H$4016,MATCH(E1161,Daily!$B$2:$B$4016,0),3)</f>
        <v>-1.1200000000000045</v>
      </c>
      <c r="H1161" s="36">
        <f>INDEX(Daily!$B$2:$H$4016,MATCH(E1161,Daily!$B$2:$B$4016,0),5)</f>
        <v>25</v>
      </c>
      <c r="I1161" s="36">
        <f>INDEX(Daily!$B$2:$H$4016,MATCH(E1161,Daily!$B$2:$B$4016,0),7)</f>
        <v>5.1399999999999864</v>
      </c>
      <c r="J1161" s="39">
        <f>INDEX(Monthly!$B$2:$K$187,MATCH(D1161,Monthly!$B$2:$B$187,0),3)</f>
        <v>4.8000000000000265E-3</v>
      </c>
      <c r="K1161" s="39">
        <f>INDEX(Monthly!$B$2:$K$187,MATCH(D1161,Monthly!$B$2:$B$187,0),5)</f>
        <v>21.199999999999989</v>
      </c>
      <c r="L1161" s="39">
        <f>INDEX(Monthly!$B$2:$K$187,MATCH(D1161,Monthly!$B$2:$B$187,0),7)</f>
        <v>0</v>
      </c>
      <c r="M1161" s="39">
        <f>INDEX(Monthly!$B$2:$K$187,MATCH(D1161,Monthly!$B$2:$B$187,0),9)</f>
        <v>2.1440546259050015E-2</v>
      </c>
      <c r="N1161" s="42">
        <f>INDEX(Quaterly!$B$2:$E$63,MATCH(B1161,Quaterly!$B$2:$B$63,0),4)</f>
        <v>5.9599999999999991</v>
      </c>
    </row>
    <row r="1162" spans="1:14" x14ac:dyDescent="0.3">
      <c r="A1162" s="23">
        <v>1161</v>
      </c>
      <c r="B1162" s="23" t="str">
        <f t="shared" si="54"/>
        <v>Q2-2014</v>
      </c>
      <c r="C1162" s="24" t="str">
        <f t="shared" si="55"/>
        <v>Q2</v>
      </c>
      <c r="D1162" s="23" t="str">
        <f t="shared" si="56"/>
        <v>6-2014</v>
      </c>
      <c r="E1162" s="25">
        <v>41814</v>
      </c>
      <c r="F1162" s="31">
        <f>INDEX(GoldPrice!$B$2:$F$4016,MATCH(E1162,GoldPrice!$B$2:$B$4016,0),5)</f>
        <v>98255.90625590086</v>
      </c>
      <c r="G1162" s="36">
        <f>INDEX(Daily!$B$2:$H$4016,MATCH(E1162,Daily!$B$2:$B$4016,0),3)</f>
        <v>-0.18999999999999773</v>
      </c>
      <c r="H1162" s="36">
        <f>INDEX(Daily!$B$2:$H$4016,MATCH(E1162,Daily!$B$2:$B$4016,0),5)</f>
        <v>-25</v>
      </c>
      <c r="I1162" s="36">
        <f>INDEX(Daily!$B$2:$H$4016,MATCH(E1162,Daily!$B$2:$B$4016,0),7)</f>
        <v>3.82000000000005</v>
      </c>
      <c r="J1162" s="39">
        <f>INDEX(Monthly!$B$2:$K$187,MATCH(D1162,Monthly!$B$2:$B$187,0),3)</f>
        <v>4.8000000000000265E-3</v>
      </c>
      <c r="K1162" s="39">
        <f>INDEX(Monthly!$B$2:$K$187,MATCH(D1162,Monthly!$B$2:$B$187,0),5)</f>
        <v>21.199999999999989</v>
      </c>
      <c r="L1162" s="39">
        <f>INDEX(Monthly!$B$2:$K$187,MATCH(D1162,Monthly!$B$2:$B$187,0),7)</f>
        <v>0</v>
      </c>
      <c r="M1162" s="39">
        <f>INDEX(Monthly!$B$2:$K$187,MATCH(D1162,Monthly!$B$2:$B$187,0),9)</f>
        <v>2.1440546259050015E-2</v>
      </c>
      <c r="N1162" s="42">
        <f>INDEX(Quaterly!$B$2:$E$63,MATCH(B1162,Quaterly!$B$2:$B$63,0),4)</f>
        <v>5.9599999999999991</v>
      </c>
    </row>
    <row r="1163" spans="1:14" x14ac:dyDescent="0.3">
      <c r="A1163" s="23">
        <v>1162</v>
      </c>
      <c r="B1163" s="23" t="str">
        <f t="shared" si="54"/>
        <v>Q2-2014</v>
      </c>
      <c r="C1163" s="24" t="str">
        <f t="shared" si="55"/>
        <v>Q2</v>
      </c>
      <c r="D1163" s="23" t="str">
        <f t="shared" si="56"/>
        <v>6-2014</v>
      </c>
      <c r="E1163" s="25">
        <v>41815</v>
      </c>
      <c r="F1163" s="31">
        <f>INDEX(GoldPrice!$B$2:$F$4016,MATCH(E1163,GoldPrice!$B$2:$B$4016,0),5)</f>
        <v>-120905.68890568614</v>
      </c>
      <c r="G1163" s="36">
        <f>INDEX(Daily!$B$2:$H$4016,MATCH(E1163,Daily!$B$2:$B$4016,0),3)</f>
        <v>0.40000000000000568</v>
      </c>
      <c r="H1163" s="36">
        <f>INDEX(Daily!$B$2:$H$4016,MATCH(E1163,Daily!$B$2:$B$4016,0),5)</f>
        <v>20</v>
      </c>
      <c r="I1163" s="36">
        <f>INDEX(Daily!$B$2:$H$4016,MATCH(E1163,Daily!$B$2:$B$4016,0),7)</f>
        <v>2.5299999999999727</v>
      </c>
      <c r="J1163" s="39">
        <f>INDEX(Monthly!$B$2:$K$187,MATCH(D1163,Monthly!$B$2:$B$187,0),3)</f>
        <v>4.8000000000000265E-3</v>
      </c>
      <c r="K1163" s="39">
        <f>INDEX(Monthly!$B$2:$K$187,MATCH(D1163,Monthly!$B$2:$B$187,0),5)</f>
        <v>21.199999999999989</v>
      </c>
      <c r="L1163" s="39">
        <f>INDEX(Monthly!$B$2:$K$187,MATCH(D1163,Monthly!$B$2:$B$187,0),7)</f>
        <v>0</v>
      </c>
      <c r="M1163" s="39">
        <f>INDEX(Monthly!$B$2:$K$187,MATCH(D1163,Monthly!$B$2:$B$187,0),9)</f>
        <v>2.1440546259050015E-2</v>
      </c>
      <c r="N1163" s="42">
        <f>INDEX(Quaterly!$B$2:$E$63,MATCH(B1163,Quaterly!$B$2:$B$63,0),4)</f>
        <v>5.9599999999999991</v>
      </c>
    </row>
    <row r="1164" spans="1:14" x14ac:dyDescent="0.3">
      <c r="A1164" s="23">
        <v>1163</v>
      </c>
      <c r="B1164" s="23" t="str">
        <f t="shared" si="54"/>
        <v>Q2-2014</v>
      </c>
      <c r="C1164" s="24" t="str">
        <f t="shared" si="55"/>
        <v>Q2</v>
      </c>
      <c r="D1164" s="23" t="str">
        <f t="shared" si="56"/>
        <v>6-2014</v>
      </c>
      <c r="E1164" s="25">
        <v>41816</v>
      </c>
      <c r="F1164" s="31">
        <f>INDEX(GoldPrice!$B$2:$F$4016,MATCH(E1164,GoldPrice!$B$2:$B$4016,0),5)</f>
        <v>68227.178227182478</v>
      </c>
      <c r="G1164" s="36">
        <f>INDEX(Daily!$B$2:$H$4016,MATCH(E1164,Daily!$B$2:$B$4016,0),3)</f>
        <v>-0.55000000000001137</v>
      </c>
      <c r="H1164" s="36">
        <f>INDEX(Daily!$B$2:$H$4016,MATCH(E1164,Daily!$B$2:$B$4016,0),5)</f>
        <v>0</v>
      </c>
      <c r="I1164" s="36">
        <f>INDEX(Daily!$B$2:$H$4016,MATCH(E1164,Daily!$B$2:$B$4016,0),7)</f>
        <v>4.1299999999999955</v>
      </c>
      <c r="J1164" s="39">
        <f>INDEX(Monthly!$B$2:$K$187,MATCH(D1164,Monthly!$B$2:$B$187,0),3)</f>
        <v>4.8000000000000265E-3</v>
      </c>
      <c r="K1164" s="39">
        <f>INDEX(Monthly!$B$2:$K$187,MATCH(D1164,Monthly!$B$2:$B$187,0),5)</f>
        <v>21.199999999999989</v>
      </c>
      <c r="L1164" s="39">
        <f>INDEX(Monthly!$B$2:$K$187,MATCH(D1164,Monthly!$B$2:$B$187,0),7)</f>
        <v>0</v>
      </c>
      <c r="M1164" s="39">
        <f>INDEX(Monthly!$B$2:$K$187,MATCH(D1164,Monthly!$B$2:$B$187,0),9)</f>
        <v>2.1440546259050015E-2</v>
      </c>
      <c r="N1164" s="42">
        <f>INDEX(Quaterly!$B$2:$E$63,MATCH(B1164,Quaterly!$B$2:$B$63,0),4)</f>
        <v>5.9599999999999991</v>
      </c>
    </row>
    <row r="1165" spans="1:14" x14ac:dyDescent="0.3">
      <c r="A1165" s="23">
        <v>1164</v>
      </c>
      <c r="B1165" s="23" t="str">
        <f t="shared" si="54"/>
        <v>Q2-2014</v>
      </c>
      <c r="C1165" s="24" t="str">
        <f t="shared" si="55"/>
        <v>Q2</v>
      </c>
      <c r="D1165" s="23" t="str">
        <f t="shared" si="56"/>
        <v>6-2014</v>
      </c>
      <c r="E1165" s="25">
        <v>41817</v>
      </c>
      <c r="F1165" s="31">
        <f>INDEX(GoldPrice!$B$2:$F$4016,MATCH(E1165,GoldPrice!$B$2:$B$4016,0),5)</f>
        <v>-16698.166698168963</v>
      </c>
      <c r="G1165" s="36">
        <f>INDEX(Daily!$B$2:$H$4016,MATCH(E1165,Daily!$B$2:$B$4016,0),3)</f>
        <v>-3.0000000000001137E-2</v>
      </c>
      <c r="H1165" s="36">
        <f>INDEX(Daily!$B$2:$H$4016,MATCH(E1165,Daily!$B$2:$B$4016,0),5)</f>
        <v>0</v>
      </c>
      <c r="I1165" s="36">
        <f>INDEX(Daily!$B$2:$H$4016,MATCH(E1165,Daily!$B$2:$B$4016,0),7)</f>
        <v>2.4200000000000728</v>
      </c>
      <c r="J1165" s="39">
        <f>INDEX(Monthly!$B$2:$K$187,MATCH(D1165,Monthly!$B$2:$B$187,0),3)</f>
        <v>4.8000000000000265E-3</v>
      </c>
      <c r="K1165" s="39">
        <f>INDEX(Monthly!$B$2:$K$187,MATCH(D1165,Monthly!$B$2:$B$187,0),5)</f>
        <v>21.199999999999989</v>
      </c>
      <c r="L1165" s="39">
        <f>INDEX(Monthly!$B$2:$K$187,MATCH(D1165,Monthly!$B$2:$B$187,0),7)</f>
        <v>0</v>
      </c>
      <c r="M1165" s="39">
        <f>INDEX(Monthly!$B$2:$K$187,MATCH(D1165,Monthly!$B$2:$B$187,0),9)</f>
        <v>2.1440546259050015E-2</v>
      </c>
      <c r="N1165" s="42">
        <f>INDEX(Quaterly!$B$2:$E$63,MATCH(B1165,Quaterly!$B$2:$B$63,0),4)</f>
        <v>5.9599999999999991</v>
      </c>
    </row>
    <row r="1166" spans="1:14" x14ac:dyDescent="0.3">
      <c r="A1166" s="23">
        <v>1165</v>
      </c>
      <c r="B1166" s="23" t="str">
        <f t="shared" si="54"/>
        <v>Q2-2014</v>
      </c>
      <c r="C1166" s="24" t="str">
        <f t="shared" si="55"/>
        <v>Q2</v>
      </c>
      <c r="D1166" s="23" t="str">
        <f t="shared" si="56"/>
        <v>6-2014</v>
      </c>
      <c r="E1166" s="25">
        <v>41820</v>
      </c>
      <c r="F1166" s="31">
        <f>INDEX(GoldPrice!$B$2:$F$4016,MATCH(E1166,GoldPrice!$B$2:$B$4016,0),5)</f>
        <v>-45087.885087884963</v>
      </c>
      <c r="G1166" s="36">
        <f>INDEX(Daily!$B$2:$H$4016,MATCH(E1166,Daily!$B$2:$B$4016,0),3)</f>
        <v>-0.39000000000000057</v>
      </c>
      <c r="H1166" s="36">
        <f>INDEX(Daily!$B$2:$H$4016,MATCH(E1166,Daily!$B$2:$B$4016,0),5)</f>
        <v>0</v>
      </c>
      <c r="I1166" s="36">
        <f>INDEX(Daily!$B$2:$H$4016,MATCH(E1166,Daily!$B$2:$B$4016,0),7)</f>
        <v>-0.69000000000005457</v>
      </c>
      <c r="J1166" s="39">
        <f>INDEX(Monthly!$B$2:$K$187,MATCH(D1166,Monthly!$B$2:$B$187,0),3)</f>
        <v>4.8000000000000265E-3</v>
      </c>
      <c r="K1166" s="39">
        <f>INDEX(Monthly!$B$2:$K$187,MATCH(D1166,Monthly!$B$2:$B$187,0),5)</f>
        <v>21.199999999999989</v>
      </c>
      <c r="L1166" s="39">
        <f>INDEX(Monthly!$B$2:$K$187,MATCH(D1166,Monthly!$B$2:$B$187,0),7)</f>
        <v>0</v>
      </c>
      <c r="M1166" s="39">
        <f>INDEX(Monthly!$B$2:$K$187,MATCH(D1166,Monthly!$B$2:$B$187,0),9)</f>
        <v>2.1440546259050015E-2</v>
      </c>
      <c r="N1166" s="42">
        <f>INDEX(Quaterly!$B$2:$E$63,MATCH(B1166,Quaterly!$B$2:$B$63,0),4)</f>
        <v>5.9599999999999991</v>
      </c>
    </row>
    <row r="1167" spans="1:14" x14ac:dyDescent="0.3">
      <c r="A1167" s="23">
        <v>1166</v>
      </c>
      <c r="B1167" s="23" t="str">
        <f t="shared" si="54"/>
        <v>Q3-2014</v>
      </c>
      <c r="C1167" s="24" t="str">
        <f t="shared" si="55"/>
        <v>Q3</v>
      </c>
      <c r="D1167" s="23" t="str">
        <f t="shared" si="56"/>
        <v>7-2014</v>
      </c>
      <c r="E1167" s="25">
        <v>41821</v>
      </c>
      <c r="F1167" s="31">
        <f>INDEX(GoldPrice!$B$2:$F$4016,MATCH(E1167,GoldPrice!$B$2:$B$4016,0),5)</f>
        <v>45927.045927044004</v>
      </c>
      <c r="G1167" s="36">
        <f>INDEX(Daily!$B$2:$H$4016,MATCH(E1167,Daily!$B$2:$B$4016,0),3)</f>
        <v>-9.9999999999909051E-3</v>
      </c>
      <c r="H1167" s="36">
        <f>INDEX(Daily!$B$2:$H$4016,MATCH(E1167,Daily!$B$2:$B$4016,0),5)</f>
        <v>0</v>
      </c>
      <c r="I1167" s="36">
        <f>INDEX(Daily!$B$2:$H$4016,MATCH(E1167,Daily!$B$2:$B$4016,0),7)</f>
        <v>-5.999999999994543E-2</v>
      </c>
      <c r="J1167" s="39">
        <f>INDEX(Monthly!$B$2:$K$187,MATCH(D1167,Monthly!$B$2:$B$187,0),3)</f>
        <v>3.6000000000000476E-3</v>
      </c>
      <c r="K1167" s="39">
        <f>INDEX(Monthly!$B$2:$K$187,MATCH(D1167,Monthly!$B$2:$B$187,0),5)</f>
        <v>-6.0099999999999909</v>
      </c>
      <c r="L1167" s="39">
        <f>INDEX(Monthly!$B$2:$K$187,MATCH(D1167,Monthly!$B$2:$B$187,0),7)</f>
        <v>0</v>
      </c>
      <c r="M1167" s="39">
        <f>INDEX(Monthly!$B$2:$K$187,MATCH(D1167,Monthly!$B$2:$B$187,0),9)</f>
        <v>-1.3549096499111968E-3</v>
      </c>
      <c r="N1167" s="42">
        <f>INDEX(Quaterly!$B$2:$E$63,MATCH(B1167,Quaterly!$B$2:$B$63,0),4)</f>
        <v>-8.9299999999999979</v>
      </c>
    </row>
    <row r="1168" spans="1:14" x14ac:dyDescent="0.3">
      <c r="A1168" s="23">
        <v>1167</v>
      </c>
      <c r="B1168" s="23" t="str">
        <f t="shared" si="54"/>
        <v>Q3-2014</v>
      </c>
      <c r="C1168" s="24" t="str">
        <f t="shared" si="55"/>
        <v>Q3</v>
      </c>
      <c r="D1168" s="23" t="str">
        <f t="shared" si="56"/>
        <v>7-2014</v>
      </c>
      <c r="E1168" s="25">
        <v>41822</v>
      </c>
      <c r="F1168" s="31">
        <f>INDEX(GoldPrice!$B$2:$F$4016,MATCH(E1168,GoldPrice!$B$2:$B$4016,0),5)</f>
        <v>-69182.007182005793</v>
      </c>
      <c r="G1168" s="36">
        <f>INDEX(Daily!$B$2:$H$4016,MATCH(E1168,Daily!$B$2:$B$4016,0),3)</f>
        <v>-0.87999999999999545</v>
      </c>
      <c r="H1168" s="36">
        <f>INDEX(Daily!$B$2:$H$4016,MATCH(E1168,Daily!$B$2:$B$4016,0),5)</f>
        <v>-10</v>
      </c>
      <c r="I1168" s="36">
        <f>INDEX(Daily!$B$2:$H$4016,MATCH(E1168,Daily!$B$2:$B$4016,0),7)</f>
        <v>0.7299999999999045</v>
      </c>
      <c r="J1168" s="39">
        <f>INDEX(Monthly!$B$2:$K$187,MATCH(D1168,Monthly!$B$2:$B$187,0),3)</f>
        <v>3.6000000000000476E-3</v>
      </c>
      <c r="K1168" s="39">
        <f>INDEX(Monthly!$B$2:$K$187,MATCH(D1168,Monthly!$B$2:$B$187,0),5)</f>
        <v>-6.0099999999999909</v>
      </c>
      <c r="L1168" s="39">
        <f>INDEX(Monthly!$B$2:$K$187,MATCH(D1168,Monthly!$B$2:$B$187,0),7)</f>
        <v>0</v>
      </c>
      <c r="M1168" s="39">
        <f>INDEX(Monthly!$B$2:$K$187,MATCH(D1168,Monthly!$B$2:$B$187,0),9)</f>
        <v>-1.3549096499111968E-3</v>
      </c>
      <c r="N1168" s="42">
        <f>INDEX(Quaterly!$B$2:$E$63,MATCH(B1168,Quaterly!$B$2:$B$63,0),4)</f>
        <v>-8.9299999999999979</v>
      </c>
    </row>
    <row r="1169" spans="1:14" x14ac:dyDescent="0.3">
      <c r="A1169" s="23">
        <v>1168</v>
      </c>
      <c r="B1169" s="23" t="str">
        <f t="shared" si="54"/>
        <v>Q3-2014</v>
      </c>
      <c r="C1169" s="24" t="str">
        <f t="shared" si="55"/>
        <v>Q3</v>
      </c>
      <c r="D1169" s="23" t="str">
        <f t="shared" si="56"/>
        <v>7-2014</v>
      </c>
      <c r="E1169" s="25">
        <v>41823</v>
      </c>
      <c r="F1169" s="31">
        <f>INDEX(GoldPrice!$B$2:$F$4016,MATCH(E1169,GoldPrice!$B$2:$B$4016,0),5)</f>
        <v>135745.6057456024</v>
      </c>
      <c r="G1169" s="36">
        <f>INDEX(Daily!$B$2:$H$4016,MATCH(E1169,Daily!$B$2:$B$4016,0),3)</f>
        <v>-0.42000000000000171</v>
      </c>
      <c r="H1169" s="36">
        <f>INDEX(Daily!$B$2:$H$4016,MATCH(E1169,Daily!$B$2:$B$4016,0),5)</f>
        <v>-20</v>
      </c>
      <c r="I1169" s="36">
        <f>INDEX(Daily!$B$2:$H$4016,MATCH(E1169,Daily!$B$2:$B$4016,0),7)</f>
        <v>6.2200000000000273</v>
      </c>
      <c r="J1169" s="39">
        <f>INDEX(Monthly!$B$2:$K$187,MATCH(D1169,Monthly!$B$2:$B$187,0),3)</f>
        <v>3.6000000000000476E-3</v>
      </c>
      <c r="K1169" s="39">
        <f>INDEX(Monthly!$B$2:$K$187,MATCH(D1169,Monthly!$B$2:$B$187,0),5)</f>
        <v>-6.0099999999999909</v>
      </c>
      <c r="L1169" s="39">
        <f>INDEX(Monthly!$B$2:$K$187,MATCH(D1169,Monthly!$B$2:$B$187,0),7)</f>
        <v>0</v>
      </c>
      <c r="M1169" s="39">
        <f>INDEX(Monthly!$B$2:$K$187,MATCH(D1169,Monthly!$B$2:$B$187,0),9)</f>
        <v>-1.3549096499111968E-3</v>
      </c>
      <c r="N1169" s="42">
        <f>INDEX(Quaterly!$B$2:$E$63,MATCH(B1169,Quaterly!$B$2:$B$63,0),4)</f>
        <v>-8.9299999999999979</v>
      </c>
    </row>
    <row r="1170" spans="1:14" x14ac:dyDescent="0.3">
      <c r="A1170" s="23">
        <v>1169</v>
      </c>
      <c r="B1170" s="23" t="str">
        <f t="shared" si="54"/>
        <v>Q3-2014</v>
      </c>
      <c r="C1170" s="24" t="str">
        <f t="shared" si="55"/>
        <v>Q3</v>
      </c>
      <c r="D1170" s="23" t="str">
        <f t="shared" si="56"/>
        <v>7-2014</v>
      </c>
      <c r="E1170" s="25">
        <v>41824</v>
      </c>
      <c r="F1170" s="31">
        <f>INDEX(GoldPrice!$B$2:$F$4016,MATCH(E1170,GoldPrice!$B$2:$B$4016,0),5)</f>
        <v>-64287.35588735342</v>
      </c>
      <c r="G1170" s="36">
        <f>INDEX(Daily!$B$2:$H$4016,MATCH(E1170,Daily!$B$2:$B$4016,0),3)</f>
        <v>1.2485714285714096</v>
      </c>
      <c r="H1170" s="36">
        <f>INDEX(Daily!$B$2:$H$4016,MATCH(E1170,Daily!$B$2:$B$4016,0),5)</f>
        <v>-10</v>
      </c>
      <c r="I1170" s="36">
        <f>INDEX(Daily!$B$2:$H$4016,MATCH(E1170,Daily!$B$2:$B$4016,0),7)</f>
        <v>4.3300000000000409</v>
      </c>
      <c r="J1170" s="39">
        <f>INDEX(Monthly!$B$2:$K$187,MATCH(D1170,Monthly!$B$2:$B$187,0),3)</f>
        <v>3.6000000000000476E-3</v>
      </c>
      <c r="K1170" s="39">
        <f>INDEX(Monthly!$B$2:$K$187,MATCH(D1170,Monthly!$B$2:$B$187,0),5)</f>
        <v>-6.0099999999999909</v>
      </c>
      <c r="L1170" s="39">
        <f>INDEX(Monthly!$B$2:$K$187,MATCH(D1170,Monthly!$B$2:$B$187,0),7)</f>
        <v>0</v>
      </c>
      <c r="M1170" s="39">
        <f>INDEX(Monthly!$B$2:$K$187,MATCH(D1170,Monthly!$B$2:$B$187,0),9)</f>
        <v>-1.3549096499111968E-3</v>
      </c>
      <c r="N1170" s="42">
        <f>INDEX(Quaterly!$B$2:$E$63,MATCH(B1170,Quaterly!$B$2:$B$63,0),4)</f>
        <v>-8.9299999999999979</v>
      </c>
    </row>
    <row r="1171" spans="1:14" x14ac:dyDescent="0.3">
      <c r="A1171" s="23">
        <v>1170</v>
      </c>
      <c r="B1171" s="23" t="str">
        <f t="shared" si="54"/>
        <v>Q3-2014</v>
      </c>
      <c r="C1171" s="24" t="str">
        <f t="shared" si="55"/>
        <v>Q3</v>
      </c>
      <c r="D1171" s="23" t="str">
        <f t="shared" si="56"/>
        <v>7-2014</v>
      </c>
      <c r="E1171" s="25">
        <v>41827</v>
      </c>
      <c r="F1171" s="31">
        <f>INDEX(GoldPrice!$B$2:$F$4016,MATCH(E1171,GoldPrice!$B$2:$B$4016,0),5)</f>
        <v>51881.761481761932</v>
      </c>
      <c r="G1171" s="36">
        <f>INDEX(Daily!$B$2:$H$4016,MATCH(E1171,Daily!$B$2:$B$4016,0),3)</f>
        <v>-1.818571428571417</v>
      </c>
      <c r="H1171" s="36">
        <f>INDEX(Daily!$B$2:$H$4016,MATCH(E1171,Daily!$B$2:$B$4016,0),5)</f>
        <v>-15</v>
      </c>
      <c r="I1171" s="36">
        <f>INDEX(Daily!$B$2:$H$4016,MATCH(E1171,Daily!$B$2:$B$4016,0),7)</f>
        <v>1.3400000000000318</v>
      </c>
      <c r="J1171" s="39">
        <f>INDEX(Monthly!$B$2:$K$187,MATCH(D1171,Monthly!$B$2:$B$187,0),3)</f>
        <v>3.6000000000000476E-3</v>
      </c>
      <c r="K1171" s="39">
        <f>INDEX(Monthly!$B$2:$K$187,MATCH(D1171,Monthly!$B$2:$B$187,0),5)</f>
        <v>-6.0099999999999909</v>
      </c>
      <c r="L1171" s="39">
        <f>INDEX(Monthly!$B$2:$K$187,MATCH(D1171,Monthly!$B$2:$B$187,0),7)</f>
        <v>0</v>
      </c>
      <c r="M1171" s="39">
        <f>INDEX(Monthly!$B$2:$K$187,MATCH(D1171,Monthly!$B$2:$B$187,0),9)</f>
        <v>-1.3549096499111968E-3</v>
      </c>
      <c r="N1171" s="42">
        <f>INDEX(Quaterly!$B$2:$E$63,MATCH(B1171,Quaterly!$B$2:$B$63,0),4)</f>
        <v>-8.9299999999999979</v>
      </c>
    </row>
    <row r="1172" spans="1:14" x14ac:dyDescent="0.3">
      <c r="A1172" s="23">
        <v>1171</v>
      </c>
      <c r="B1172" s="23" t="str">
        <f t="shared" si="54"/>
        <v>Q3-2014</v>
      </c>
      <c r="C1172" s="24" t="str">
        <f t="shared" si="55"/>
        <v>Q3</v>
      </c>
      <c r="D1172" s="23" t="str">
        <f t="shared" si="56"/>
        <v>7-2014</v>
      </c>
      <c r="E1172" s="25">
        <v>41828</v>
      </c>
      <c r="F1172" s="31">
        <f>INDEX(GoldPrice!$B$2:$F$4016,MATCH(E1172,GoldPrice!$B$2:$B$4016,0),5)</f>
        <v>77979.587979588658</v>
      </c>
      <c r="G1172" s="36">
        <f>INDEX(Daily!$B$2:$H$4016,MATCH(E1172,Daily!$B$2:$B$4016,0),3)</f>
        <v>-0.12999999999999545</v>
      </c>
      <c r="H1172" s="36">
        <f>INDEX(Daily!$B$2:$H$4016,MATCH(E1172,Daily!$B$2:$B$4016,0),5)</f>
        <v>-10</v>
      </c>
      <c r="I1172" s="36">
        <f>INDEX(Daily!$B$2:$H$4016,MATCH(E1172,Daily!$B$2:$B$4016,0),7)</f>
        <v>0.77999999999997272</v>
      </c>
      <c r="J1172" s="39">
        <f>INDEX(Monthly!$B$2:$K$187,MATCH(D1172,Monthly!$B$2:$B$187,0),3)</f>
        <v>3.6000000000000476E-3</v>
      </c>
      <c r="K1172" s="39">
        <f>INDEX(Monthly!$B$2:$K$187,MATCH(D1172,Monthly!$B$2:$B$187,0),5)</f>
        <v>-6.0099999999999909</v>
      </c>
      <c r="L1172" s="39">
        <f>INDEX(Monthly!$B$2:$K$187,MATCH(D1172,Monthly!$B$2:$B$187,0),7)</f>
        <v>0</v>
      </c>
      <c r="M1172" s="39">
        <f>INDEX(Monthly!$B$2:$K$187,MATCH(D1172,Monthly!$B$2:$B$187,0),9)</f>
        <v>-1.3549096499111968E-3</v>
      </c>
      <c r="N1172" s="42">
        <f>INDEX(Quaterly!$B$2:$E$63,MATCH(B1172,Quaterly!$B$2:$B$63,0),4)</f>
        <v>-8.9299999999999979</v>
      </c>
    </row>
    <row r="1173" spans="1:14" x14ac:dyDescent="0.3">
      <c r="A1173" s="23">
        <v>1172</v>
      </c>
      <c r="B1173" s="23" t="str">
        <f t="shared" si="54"/>
        <v>Q3-2014</v>
      </c>
      <c r="C1173" s="24" t="str">
        <f t="shared" si="55"/>
        <v>Q3</v>
      </c>
      <c r="D1173" s="23" t="str">
        <f t="shared" si="56"/>
        <v>7-2014</v>
      </c>
      <c r="E1173" s="25">
        <v>41829</v>
      </c>
      <c r="F1173" s="31">
        <f>INDEX(GoldPrice!$B$2:$F$4016,MATCH(E1173,GoldPrice!$B$2:$B$4016,0),5)</f>
        <v>-115226.61122661084</v>
      </c>
      <c r="G1173" s="36">
        <f>INDEX(Daily!$B$2:$H$4016,MATCH(E1173,Daily!$B$2:$B$4016,0),3)</f>
        <v>-1.1299999999999955</v>
      </c>
      <c r="H1173" s="36">
        <f>INDEX(Daily!$B$2:$H$4016,MATCH(E1173,Daily!$B$2:$B$4016,0),5)</f>
        <v>10</v>
      </c>
      <c r="I1173" s="36">
        <f>INDEX(Daily!$B$2:$H$4016,MATCH(E1173,Daily!$B$2:$B$4016,0),7)</f>
        <v>0.12999999999999545</v>
      </c>
      <c r="J1173" s="39">
        <f>INDEX(Monthly!$B$2:$K$187,MATCH(D1173,Monthly!$B$2:$B$187,0),3)</f>
        <v>3.6000000000000476E-3</v>
      </c>
      <c r="K1173" s="39">
        <f>INDEX(Monthly!$B$2:$K$187,MATCH(D1173,Monthly!$B$2:$B$187,0),5)</f>
        <v>-6.0099999999999909</v>
      </c>
      <c r="L1173" s="39">
        <f>INDEX(Monthly!$B$2:$K$187,MATCH(D1173,Monthly!$B$2:$B$187,0),7)</f>
        <v>0</v>
      </c>
      <c r="M1173" s="39">
        <f>INDEX(Monthly!$B$2:$K$187,MATCH(D1173,Monthly!$B$2:$B$187,0),9)</f>
        <v>-1.3549096499111968E-3</v>
      </c>
      <c r="N1173" s="42">
        <f>INDEX(Quaterly!$B$2:$E$63,MATCH(B1173,Quaterly!$B$2:$B$63,0),4)</f>
        <v>-8.9299999999999979</v>
      </c>
    </row>
    <row r="1174" spans="1:14" x14ac:dyDescent="0.3">
      <c r="A1174" s="23">
        <v>1173</v>
      </c>
      <c r="B1174" s="23" t="str">
        <f t="shared" si="54"/>
        <v>Q3-2014</v>
      </c>
      <c r="C1174" s="24" t="str">
        <f t="shared" si="55"/>
        <v>Q3</v>
      </c>
      <c r="D1174" s="23" t="str">
        <f t="shared" si="56"/>
        <v>7-2014</v>
      </c>
      <c r="E1174" s="25">
        <v>41830</v>
      </c>
      <c r="F1174" s="31">
        <f>INDEX(GoldPrice!$B$2:$F$4016,MATCH(E1174,GoldPrice!$B$2:$B$4016,0),5)</f>
        <v>-48468.342468343675</v>
      </c>
      <c r="G1174" s="36">
        <f>INDEX(Daily!$B$2:$H$4016,MATCH(E1174,Daily!$B$2:$B$4016,0),3)</f>
        <v>0.67999999999999261</v>
      </c>
      <c r="H1174" s="36">
        <f>INDEX(Daily!$B$2:$H$4016,MATCH(E1174,Daily!$B$2:$B$4016,0),5)</f>
        <v>-70</v>
      </c>
      <c r="I1174" s="36">
        <f>INDEX(Daily!$B$2:$H$4016,MATCH(E1174,Daily!$B$2:$B$4016,0),7)</f>
        <v>-6.7200000000000273</v>
      </c>
      <c r="J1174" s="39">
        <f>INDEX(Monthly!$B$2:$K$187,MATCH(D1174,Monthly!$B$2:$B$187,0),3)</f>
        <v>3.6000000000000476E-3</v>
      </c>
      <c r="K1174" s="39">
        <f>INDEX(Monthly!$B$2:$K$187,MATCH(D1174,Monthly!$B$2:$B$187,0),5)</f>
        <v>-6.0099999999999909</v>
      </c>
      <c r="L1174" s="39">
        <f>INDEX(Monthly!$B$2:$K$187,MATCH(D1174,Monthly!$B$2:$B$187,0),7)</f>
        <v>0</v>
      </c>
      <c r="M1174" s="39">
        <f>INDEX(Monthly!$B$2:$K$187,MATCH(D1174,Monthly!$B$2:$B$187,0),9)</f>
        <v>-1.3549096499111968E-3</v>
      </c>
      <c r="N1174" s="42">
        <f>INDEX(Quaterly!$B$2:$E$63,MATCH(B1174,Quaterly!$B$2:$B$63,0),4)</f>
        <v>-8.9299999999999979</v>
      </c>
    </row>
    <row r="1175" spans="1:14" x14ac:dyDescent="0.3">
      <c r="A1175" s="23">
        <v>1174</v>
      </c>
      <c r="B1175" s="23" t="str">
        <f t="shared" si="54"/>
        <v>Q3-2014</v>
      </c>
      <c r="C1175" s="24" t="str">
        <f t="shared" si="55"/>
        <v>Q3</v>
      </c>
      <c r="D1175" s="23" t="str">
        <f t="shared" si="56"/>
        <v>7-2014</v>
      </c>
      <c r="E1175" s="25">
        <v>41831</v>
      </c>
      <c r="F1175" s="31">
        <f>INDEX(GoldPrice!$B$2:$F$4016,MATCH(E1175,GoldPrice!$B$2:$B$4016,0),5)</f>
        <v>2268.0022680014372</v>
      </c>
      <c r="G1175" s="36">
        <f>INDEX(Daily!$B$2:$H$4016,MATCH(E1175,Daily!$B$2:$B$4016,0),3)</f>
        <v>-2.1299999999999955</v>
      </c>
      <c r="H1175" s="36">
        <f>INDEX(Daily!$B$2:$H$4016,MATCH(E1175,Daily!$B$2:$B$4016,0),5)</f>
        <v>-5</v>
      </c>
      <c r="I1175" s="36">
        <f>INDEX(Daily!$B$2:$H$4016,MATCH(E1175,Daily!$B$2:$B$4016,0),7)</f>
        <v>-2.1100000000000136</v>
      </c>
      <c r="J1175" s="39">
        <f>INDEX(Monthly!$B$2:$K$187,MATCH(D1175,Monthly!$B$2:$B$187,0),3)</f>
        <v>3.6000000000000476E-3</v>
      </c>
      <c r="K1175" s="39">
        <f>INDEX(Monthly!$B$2:$K$187,MATCH(D1175,Monthly!$B$2:$B$187,0),5)</f>
        <v>-6.0099999999999909</v>
      </c>
      <c r="L1175" s="39">
        <f>INDEX(Monthly!$B$2:$K$187,MATCH(D1175,Monthly!$B$2:$B$187,0),7)</f>
        <v>0</v>
      </c>
      <c r="M1175" s="39">
        <f>INDEX(Monthly!$B$2:$K$187,MATCH(D1175,Monthly!$B$2:$B$187,0),9)</f>
        <v>-1.3549096499111968E-3</v>
      </c>
      <c r="N1175" s="42">
        <f>INDEX(Quaterly!$B$2:$E$63,MATCH(B1175,Quaterly!$B$2:$B$63,0),4)</f>
        <v>-8.9299999999999979</v>
      </c>
    </row>
    <row r="1176" spans="1:14" x14ac:dyDescent="0.3">
      <c r="A1176" s="23">
        <v>1175</v>
      </c>
      <c r="B1176" s="23" t="str">
        <f t="shared" si="54"/>
        <v>Q3-2014</v>
      </c>
      <c r="C1176" s="24" t="str">
        <f t="shared" si="55"/>
        <v>Q3</v>
      </c>
      <c r="D1176" s="23" t="str">
        <f t="shared" si="56"/>
        <v>7-2014</v>
      </c>
      <c r="E1176" s="25">
        <v>41834</v>
      </c>
      <c r="F1176" s="31">
        <f>INDEX(GoldPrice!$B$2:$F$4016,MATCH(E1176,GoldPrice!$B$2:$B$4016,0),5)</f>
        <v>411214.8932148926</v>
      </c>
      <c r="G1176" s="36">
        <f>INDEX(Daily!$B$2:$H$4016,MATCH(E1176,Daily!$B$2:$B$4016,0),3)</f>
        <v>0.25</v>
      </c>
      <c r="H1176" s="36">
        <f>INDEX(Daily!$B$2:$H$4016,MATCH(E1176,Daily!$B$2:$B$4016,0),5)</f>
        <v>-10</v>
      </c>
      <c r="I1176" s="36">
        <f>INDEX(Daily!$B$2:$H$4016,MATCH(E1176,Daily!$B$2:$B$4016,0),7)</f>
        <v>3.4600000000000364</v>
      </c>
      <c r="J1176" s="39">
        <f>INDEX(Monthly!$B$2:$K$187,MATCH(D1176,Monthly!$B$2:$B$187,0),3)</f>
        <v>3.6000000000000476E-3</v>
      </c>
      <c r="K1176" s="39">
        <f>INDEX(Monthly!$B$2:$K$187,MATCH(D1176,Monthly!$B$2:$B$187,0),5)</f>
        <v>-6.0099999999999909</v>
      </c>
      <c r="L1176" s="39">
        <f>INDEX(Monthly!$B$2:$K$187,MATCH(D1176,Monthly!$B$2:$B$187,0),7)</f>
        <v>0</v>
      </c>
      <c r="M1176" s="39">
        <f>INDEX(Monthly!$B$2:$K$187,MATCH(D1176,Monthly!$B$2:$B$187,0),9)</f>
        <v>-1.3549096499111968E-3</v>
      </c>
      <c r="N1176" s="42">
        <f>INDEX(Quaterly!$B$2:$E$63,MATCH(B1176,Quaterly!$B$2:$B$63,0),4)</f>
        <v>-8.9299999999999979</v>
      </c>
    </row>
    <row r="1177" spans="1:14" x14ac:dyDescent="0.3">
      <c r="A1177" s="23">
        <v>1176</v>
      </c>
      <c r="B1177" s="23" t="str">
        <f t="shared" si="54"/>
        <v>Q3-2014</v>
      </c>
      <c r="C1177" s="24" t="str">
        <f t="shared" si="55"/>
        <v>Q3</v>
      </c>
      <c r="D1177" s="23" t="str">
        <f t="shared" si="56"/>
        <v>7-2014</v>
      </c>
      <c r="E1177" s="25">
        <v>41835</v>
      </c>
      <c r="F1177" s="31">
        <f>INDEX(GoldPrice!$B$2:$F$4016,MATCH(E1177,GoldPrice!$B$2:$B$4016,0),5)</f>
        <v>130567.00056700036</v>
      </c>
      <c r="G1177" s="36">
        <f>INDEX(Daily!$B$2:$H$4016,MATCH(E1177,Daily!$B$2:$B$4016,0),3)</f>
        <v>-1.1700000000000017</v>
      </c>
      <c r="H1177" s="36">
        <f>INDEX(Daily!$B$2:$H$4016,MATCH(E1177,Daily!$B$2:$B$4016,0),5)</f>
        <v>10</v>
      </c>
      <c r="I1177" s="36">
        <f>INDEX(Daily!$B$2:$H$4016,MATCH(E1177,Daily!$B$2:$B$4016,0),7)</f>
        <v>3.0799999999999272</v>
      </c>
      <c r="J1177" s="39">
        <f>INDEX(Monthly!$B$2:$K$187,MATCH(D1177,Monthly!$B$2:$B$187,0),3)</f>
        <v>3.6000000000000476E-3</v>
      </c>
      <c r="K1177" s="39">
        <f>INDEX(Monthly!$B$2:$K$187,MATCH(D1177,Monthly!$B$2:$B$187,0),5)</f>
        <v>-6.0099999999999909</v>
      </c>
      <c r="L1177" s="39">
        <f>INDEX(Monthly!$B$2:$K$187,MATCH(D1177,Monthly!$B$2:$B$187,0),7)</f>
        <v>0</v>
      </c>
      <c r="M1177" s="39">
        <f>INDEX(Monthly!$B$2:$K$187,MATCH(D1177,Monthly!$B$2:$B$187,0),9)</f>
        <v>-1.3549096499111968E-3</v>
      </c>
      <c r="N1177" s="42">
        <f>INDEX(Quaterly!$B$2:$E$63,MATCH(B1177,Quaterly!$B$2:$B$63,0),4)</f>
        <v>-8.9299999999999979</v>
      </c>
    </row>
    <row r="1178" spans="1:14" x14ac:dyDescent="0.3">
      <c r="A1178" s="23">
        <v>1177</v>
      </c>
      <c r="B1178" s="23" t="str">
        <f t="shared" si="54"/>
        <v>Q3-2014</v>
      </c>
      <c r="C1178" s="24" t="str">
        <f t="shared" si="55"/>
        <v>Q3</v>
      </c>
      <c r="D1178" s="23" t="str">
        <f t="shared" si="56"/>
        <v>7-2014</v>
      </c>
      <c r="E1178" s="25">
        <v>41836</v>
      </c>
      <c r="F1178" s="31">
        <f>INDEX(GoldPrice!$B$2:$F$4016,MATCH(E1178,GoldPrice!$B$2:$B$4016,0),5)</f>
        <v>-123212.24721224234</v>
      </c>
      <c r="G1178" s="36">
        <f>INDEX(Daily!$B$2:$H$4016,MATCH(E1178,Daily!$B$2:$B$4016,0),3)</f>
        <v>1.3199999999999932</v>
      </c>
      <c r="H1178" s="36">
        <f>INDEX(Daily!$B$2:$H$4016,MATCH(E1178,Daily!$B$2:$B$4016,0),5)</f>
        <v>0</v>
      </c>
      <c r="I1178" s="36">
        <f>INDEX(Daily!$B$2:$H$4016,MATCH(E1178,Daily!$B$2:$B$4016,0),7)</f>
        <v>0.37000000000000455</v>
      </c>
      <c r="J1178" s="39">
        <f>INDEX(Monthly!$B$2:$K$187,MATCH(D1178,Monthly!$B$2:$B$187,0),3)</f>
        <v>3.6000000000000476E-3</v>
      </c>
      <c r="K1178" s="39">
        <f>INDEX(Monthly!$B$2:$K$187,MATCH(D1178,Monthly!$B$2:$B$187,0),5)</f>
        <v>-6.0099999999999909</v>
      </c>
      <c r="L1178" s="39">
        <f>INDEX(Monthly!$B$2:$K$187,MATCH(D1178,Monthly!$B$2:$B$187,0),7)</f>
        <v>0</v>
      </c>
      <c r="M1178" s="39">
        <f>INDEX(Monthly!$B$2:$K$187,MATCH(D1178,Monthly!$B$2:$B$187,0),9)</f>
        <v>-1.3549096499111968E-3</v>
      </c>
      <c r="N1178" s="42">
        <f>INDEX(Quaterly!$B$2:$E$63,MATCH(B1178,Quaterly!$B$2:$B$63,0),4)</f>
        <v>-8.9299999999999979</v>
      </c>
    </row>
    <row r="1179" spans="1:14" x14ac:dyDescent="0.3">
      <c r="A1179" s="23">
        <v>1178</v>
      </c>
      <c r="B1179" s="23" t="str">
        <f t="shared" si="54"/>
        <v>Q3-2014</v>
      </c>
      <c r="C1179" s="24" t="str">
        <f t="shared" si="55"/>
        <v>Q3</v>
      </c>
      <c r="D1179" s="23" t="str">
        <f t="shared" si="56"/>
        <v>7-2014</v>
      </c>
      <c r="E1179" s="25">
        <v>41837</v>
      </c>
      <c r="F1179" s="31">
        <f>INDEX(GoldPrice!$B$2:$F$4016,MATCH(E1179,GoldPrice!$B$2:$B$4016,0),5)</f>
        <v>-243677.56567756832</v>
      </c>
      <c r="G1179" s="36">
        <f>INDEX(Daily!$B$2:$H$4016,MATCH(E1179,Daily!$B$2:$B$4016,0),3)</f>
        <v>1.960000000000008</v>
      </c>
      <c r="H1179" s="36">
        <f>INDEX(Daily!$B$2:$H$4016,MATCH(E1179,Daily!$B$2:$B$4016,0),5)</f>
        <v>0</v>
      </c>
      <c r="I1179" s="36">
        <f>INDEX(Daily!$B$2:$H$4016,MATCH(E1179,Daily!$B$2:$B$4016,0),7)</f>
        <v>0.69000000000005457</v>
      </c>
      <c r="J1179" s="39">
        <f>INDEX(Monthly!$B$2:$K$187,MATCH(D1179,Monthly!$B$2:$B$187,0),3)</f>
        <v>3.6000000000000476E-3</v>
      </c>
      <c r="K1179" s="39">
        <f>INDEX(Monthly!$B$2:$K$187,MATCH(D1179,Monthly!$B$2:$B$187,0),5)</f>
        <v>-6.0099999999999909</v>
      </c>
      <c r="L1179" s="39">
        <f>INDEX(Monthly!$B$2:$K$187,MATCH(D1179,Monthly!$B$2:$B$187,0),7)</f>
        <v>0</v>
      </c>
      <c r="M1179" s="39">
        <f>INDEX(Monthly!$B$2:$K$187,MATCH(D1179,Monthly!$B$2:$B$187,0),9)</f>
        <v>-1.3549096499111968E-3</v>
      </c>
      <c r="N1179" s="42">
        <f>INDEX(Quaterly!$B$2:$E$63,MATCH(B1179,Quaterly!$B$2:$B$63,0),4)</f>
        <v>-8.9299999999999979</v>
      </c>
    </row>
    <row r="1180" spans="1:14" x14ac:dyDescent="0.3">
      <c r="A1180" s="23">
        <v>1179</v>
      </c>
      <c r="B1180" s="23" t="str">
        <f t="shared" si="54"/>
        <v>Q3-2014</v>
      </c>
      <c r="C1180" s="24" t="str">
        <f t="shared" si="55"/>
        <v>Q3</v>
      </c>
      <c r="D1180" s="23" t="str">
        <f t="shared" si="56"/>
        <v>7-2014</v>
      </c>
      <c r="E1180" s="25">
        <v>41838</v>
      </c>
      <c r="F1180" s="31">
        <f>INDEX(GoldPrice!$B$2:$F$4016,MATCH(E1180,GoldPrice!$B$2:$B$4016,0),5)</f>
        <v>145187.67718767747</v>
      </c>
      <c r="G1180" s="36">
        <f>INDEX(Daily!$B$2:$H$4016,MATCH(E1180,Daily!$B$2:$B$4016,0),3)</f>
        <v>-1.0000000000005116E-2</v>
      </c>
      <c r="H1180" s="36">
        <f>INDEX(Daily!$B$2:$H$4016,MATCH(E1180,Daily!$B$2:$B$4016,0),5)</f>
        <v>15</v>
      </c>
      <c r="I1180" s="36">
        <f>INDEX(Daily!$B$2:$H$4016,MATCH(E1180,Daily!$B$2:$B$4016,0),7)</f>
        <v>5.8899999999999864</v>
      </c>
      <c r="J1180" s="39">
        <f>INDEX(Monthly!$B$2:$K$187,MATCH(D1180,Monthly!$B$2:$B$187,0),3)</f>
        <v>3.6000000000000476E-3</v>
      </c>
      <c r="K1180" s="39">
        <f>INDEX(Monthly!$B$2:$K$187,MATCH(D1180,Monthly!$B$2:$B$187,0),5)</f>
        <v>-6.0099999999999909</v>
      </c>
      <c r="L1180" s="39">
        <f>INDEX(Monthly!$B$2:$K$187,MATCH(D1180,Monthly!$B$2:$B$187,0),7)</f>
        <v>0</v>
      </c>
      <c r="M1180" s="39">
        <f>INDEX(Monthly!$B$2:$K$187,MATCH(D1180,Monthly!$B$2:$B$187,0),9)</f>
        <v>-1.3549096499111968E-3</v>
      </c>
      <c r="N1180" s="42">
        <f>INDEX(Quaterly!$B$2:$E$63,MATCH(B1180,Quaterly!$B$2:$B$63,0),4)</f>
        <v>-8.9299999999999979</v>
      </c>
    </row>
    <row r="1181" spans="1:14" x14ac:dyDescent="0.3">
      <c r="A1181" s="23">
        <v>1180</v>
      </c>
      <c r="B1181" s="23" t="str">
        <f t="shared" si="54"/>
        <v>Q3-2014</v>
      </c>
      <c r="C1181" s="24" t="str">
        <f t="shared" si="55"/>
        <v>Q3</v>
      </c>
      <c r="D1181" s="23" t="str">
        <f t="shared" si="56"/>
        <v>7-2014</v>
      </c>
      <c r="E1181" s="25">
        <v>41841</v>
      </c>
      <c r="F1181" s="31">
        <f>INDEX(GoldPrice!$B$2:$F$4016,MATCH(E1181,GoldPrice!$B$2:$B$4016,0),5)</f>
        <v>-77037.233037233353</v>
      </c>
      <c r="G1181" s="36">
        <f>INDEX(Daily!$B$2:$H$4016,MATCH(E1181,Daily!$B$2:$B$4016,0),3)</f>
        <v>1.5100000000000051</v>
      </c>
      <c r="H1181" s="36">
        <f>INDEX(Daily!$B$2:$H$4016,MATCH(E1181,Daily!$B$2:$B$4016,0),5)</f>
        <v>5</v>
      </c>
      <c r="I1181" s="36">
        <f>INDEX(Daily!$B$2:$H$4016,MATCH(E1181,Daily!$B$2:$B$4016,0),7)</f>
        <v>4.7799999999999727</v>
      </c>
      <c r="J1181" s="39">
        <f>INDEX(Monthly!$B$2:$K$187,MATCH(D1181,Monthly!$B$2:$B$187,0),3)</f>
        <v>3.6000000000000476E-3</v>
      </c>
      <c r="K1181" s="39">
        <f>INDEX(Monthly!$B$2:$K$187,MATCH(D1181,Monthly!$B$2:$B$187,0),5)</f>
        <v>-6.0099999999999909</v>
      </c>
      <c r="L1181" s="39">
        <f>INDEX(Monthly!$B$2:$K$187,MATCH(D1181,Monthly!$B$2:$B$187,0),7)</f>
        <v>0</v>
      </c>
      <c r="M1181" s="39">
        <f>INDEX(Monthly!$B$2:$K$187,MATCH(D1181,Monthly!$B$2:$B$187,0),9)</f>
        <v>-1.3549096499111968E-3</v>
      </c>
      <c r="N1181" s="42">
        <f>INDEX(Quaterly!$B$2:$E$63,MATCH(B1181,Quaterly!$B$2:$B$63,0),4)</f>
        <v>-8.9299999999999979</v>
      </c>
    </row>
    <row r="1182" spans="1:14" x14ac:dyDescent="0.3">
      <c r="A1182" s="23">
        <v>1181</v>
      </c>
      <c r="B1182" s="23" t="str">
        <f t="shared" si="54"/>
        <v>Q3-2014</v>
      </c>
      <c r="C1182" s="24" t="str">
        <f t="shared" si="55"/>
        <v>Q3</v>
      </c>
      <c r="D1182" s="23" t="str">
        <f t="shared" si="56"/>
        <v>7-2014</v>
      </c>
      <c r="E1182" s="25">
        <v>41842</v>
      </c>
      <c r="F1182" s="31">
        <f>INDEX(GoldPrice!$B$2:$F$4016,MATCH(E1182,GoldPrice!$B$2:$B$4016,0),5)</f>
        <v>51749.385749388486</v>
      </c>
      <c r="G1182" s="36">
        <f>INDEX(Daily!$B$2:$H$4016,MATCH(E1182,Daily!$B$2:$B$4016,0),3)</f>
        <v>-0.75</v>
      </c>
      <c r="H1182" s="36">
        <f>INDEX(Daily!$B$2:$H$4016,MATCH(E1182,Daily!$B$2:$B$4016,0),5)</f>
        <v>0</v>
      </c>
      <c r="I1182" s="36">
        <f>INDEX(Daily!$B$2:$H$4016,MATCH(E1182,Daily!$B$2:$B$4016,0),7)</f>
        <v>-3.0599999999999454</v>
      </c>
      <c r="J1182" s="39">
        <f>INDEX(Monthly!$B$2:$K$187,MATCH(D1182,Monthly!$B$2:$B$187,0),3)</f>
        <v>3.6000000000000476E-3</v>
      </c>
      <c r="K1182" s="39">
        <f>INDEX(Monthly!$B$2:$K$187,MATCH(D1182,Monthly!$B$2:$B$187,0),5)</f>
        <v>-6.0099999999999909</v>
      </c>
      <c r="L1182" s="39">
        <f>INDEX(Monthly!$B$2:$K$187,MATCH(D1182,Monthly!$B$2:$B$187,0),7)</f>
        <v>0</v>
      </c>
      <c r="M1182" s="39">
        <f>INDEX(Monthly!$B$2:$K$187,MATCH(D1182,Monthly!$B$2:$B$187,0),9)</f>
        <v>-1.3549096499111968E-3</v>
      </c>
      <c r="N1182" s="42">
        <f>INDEX(Quaterly!$B$2:$E$63,MATCH(B1182,Quaterly!$B$2:$B$63,0),4)</f>
        <v>-8.9299999999999979</v>
      </c>
    </row>
    <row r="1183" spans="1:14" x14ac:dyDescent="0.3">
      <c r="A1183" s="23">
        <v>1182</v>
      </c>
      <c r="B1183" s="23" t="str">
        <f t="shared" si="54"/>
        <v>Q3-2014</v>
      </c>
      <c r="C1183" s="24" t="str">
        <f t="shared" si="55"/>
        <v>Q3</v>
      </c>
      <c r="D1183" s="23" t="str">
        <f t="shared" si="56"/>
        <v>7-2014</v>
      </c>
      <c r="E1183" s="25">
        <v>41843</v>
      </c>
      <c r="F1183" s="31">
        <f>INDEX(GoldPrice!$B$2:$F$4016,MATCH(E1183,GoldPrice!$B$2:$B$4016,0),5)</f>
        <v>35769.419769417495</v>
      </c>
      <c r="G1183" s="36">
        <f>INDEX(Daily!$B$2:$H$4016,MATCH(E1183,Daily!$B$2:$B$4016,0),3)</f>
        <v>-0.78000000000000114</v>
      </c>
      <c r="H1183" s="36">
        <f>INDEX(Daily!$B$2:$H$4016,MATCH(E1183,Daily!$B$2:$B$4016,0),5)</f>
        <v>10</v>
      </c>
      <c r="I1183" s="36">
        <f>INDEX(Daily!$B$2:$H$4016,MATCH(E1183,Daily!$B$2:$B$4016,0),7)</f>
        <v>-0.48000000000001819</v>
      </c>
      <c r="J1183" s="39">
        <f>INDEX(Monthly!$B$2:$K$187,MATCH(D1183,Monthly!$B$2:$B$187,0),3)</f>
        <v>3.6000000000000476E-3</v>
      </c>
      <c r="K1183" s="39">
        <f>INDEX(Monthly!$B$2:$K$187,MATCH(D1183,Monthly!$B$2:$B$187,0),5)</f>
        <v>-6.0099999999999909</v>
      </c>
      <c r="L1183" s="39">
        <f>INDEX(Monthly!$B$2:$K$187,MATCH(D1183,Monthly!$B$2:$B$187,0),7)</f>
        <v>0</v>
      </c>
      <c r="M1183" s="39">
        <f>INDEX(Monthly!$B$2:$K$187,MATCH(D1183,Monthly!$B$2:$B$187,0),9)</f>
        <v>-1.3549096499111968E-3</v>
      </c>
      <c r="N1183" s="42">
        <f>INDEX(Quaterly!$B$2:$E$63,MATCH(B1183,Quaterly!$B$2:$B$63,0),4)</f>
        <v>-8.9299999999999979</v>
      </c>
    </row>
    <row r="1184" spans="1:14" x14ac:dyDescent="0.3">
      <c r="A1184" s="23">
        <v>1183</v>
      </c>
      <c r="B1184" s="23" t="str">
        <f t="shared" si="54"/>
        <v>Q3-2014</v>
      </c>
      <c r="C1184" s="24" t="str">
        <f t="shared" si="55"/>
        <v>Q3</v>
      </c>
      <c r="D1184" s="23" t="str">
        <f t="shared" si="56"/>
        <v>7-2014</v>
      </c>
      <c r="E1184" s="25">
        <v>41844</v>
      </c>
      <c r="F1184" s="31">
        <f>INDEX(GoldPrice!$B$2:$F$4016,MATCH(E1184,GoldPrice!$B$2:$B$4016,0),5)</f>
        <v>153021.35702135786</v>
      </c>
      <c r="G1184" s="36">
        <f>INDEX(Daily!$B$2:$H$4016,MATCH(E1184,Daily!$B$2:$B$4016,0),3)</f>
        <v>-1.0499999999999972</v>
      </c>
      <c r="H1184" s="36">
        <f>INDEX(Daily!$B$2:$H$4016,MATCH(E1184,Daily!$B$2:$B$4016,0),5)</f>
        <v>10</v>
      </c>
      <c r="I1184" s="36">
        <f>INDEX(Daily!$B$2:$H$4016,MATCH(E1184,Daily!$B$2:$B$4016,0),7)</f>
        <v>4.5599999999999454</v>
      </c>
      <c r="J1184" s="39">
        <f>INDEX(Monthly!$B$2:$K$187,MATCH(D1184,Monthly!$B$2:$B$187,0),3)</f>
        <v>3.6000000000000476E-3</v>
      </c>
      <c r="K1184" s="39">
        <f>INDEX(Monthly!$B$2:$K$187,MATCH(D1184,Monthly!$B$2:$B$187,0),5)</f>
        <v>-6.0099999999999909</v>
      </c>
      <c r="L1184" s="39">
        <f>INDEX(Monthly!$B$2:$K$187,MATCH(D1184,Monthly!$B$2:$B$187,0),7)</f>
        <v>0</v>
      </c>
      <c r="M1184" s="39">
        <f>INDEX(Monthly!$B$2:$K$187,MATCH(D1184,Monthly!$B$2:$B$187,0),9)</f>
        <v>-1.3549096499111968E-3</v>
      </c>
      <c r="N1184" s="42">
        <f>INDEX(Quaterly!$B$2:$E$63,MATCH(B1184,Quaterly!$B$2:$B$63,0),4)</f>
        <v>-8.9299999999999979</v>
      </c>
    </row>
    <row r="1185" spans="1:14" x14ac:dyDescent="0.3">
      <c r="A1185" s="23">
        <v>1184</v>
      </c>
      <c r="B1185" s="23" t="str">
        <f t="shared" si="54"/>
        <v>Q3-2014</v>
      </c>
      <c r="C1185" s="24" t="str">
        <f t="shared" si="55"/>
        <v>Q3</v>
      </c>
      <c r="D1185" s="23" t="str">
        <f t="shared" si="56"/>
        <v>7-2014</v>
      </c>
      <c r="E1185" s="25">
        <v>41845</v>
      </c>
      <c r="F1185" s="31">
        <f>INDEX(GoldPrice!$B$2:$F$4016,MATCH(E1185,GoldPrice!$B$2:$B$4016,0),5)</f>
        <v>-230583.25458325446</v>
      </c>
      <c r="G1185" s="36">
        <f>INDEX(Daily!$B$2:$H$4016,MATCH(E1185,Daily!$B$2:$B$4016,0),3)</f>
        <v>2.4699999999999989</v>
      </c>
      <c r="H1185" s="36">
        <f>INDEX(Daily!$B$2:$H$4016,MATCH(E1185,Daily!$B$2:$B$4016,0),5)</f>
        <v>-10</v>
      </c>
      <c r="I1185" s="36">
        <f>INDEX(Daily!$B$2:$H$4016,MATCH(E1185,Daily!$B$2:$B$4016,0),7)</f>
        <v>-1.9199999999999591</v>
      </c>
      <c r="J1185" s="39">
        <f>INDEX(Monthly!$B$2:$K$187,MATCH(D1185,Monthly!$B$2:$B$187,0),3)</f>
        <v>3.6000000000000476E-3</v>
      </c>
      <c r="K1185" s="39">
        <f>INDEX(Monthly!$B$2:$K$187,MATCH(D1185,Monthly!$B$2:$B$187,0),5)</f>
        <v>-6.0099999999999909</v>
      </c>
      <c r="L1185" s="39">
        <f>INDEX(Monthly!$B$2:$K$187,MATCH(D1185,Monthly!$B$2:$B$187,0),7)</f>
        <v>0</v>
      </c>
      <c r="M1185" s="39">
        <f>INDEX(Monthly!$B$2:$K$187,MATCH(D1185,Monthly!$B$2:$B$187,0),9)</f>
        <v>-1.3549096499111968E-3</v>
      </c>
      <c r="N1185" s="42">
        <f>INDEX(Quaterly!$B$2:$E$63,MATCH(B1185,Quaterly!$B$2:$B$63,0),4)</f>
        <v>-8.9299999999999979</v>
      </c>
    </row>
    <row r="1186" spans="1:14" x14ac:dyDescent="0.3">
      <c r="A1186" s="23">
        <v>1185</v>
      </c>
      <c r="B1186" s="23" t="str">
        <f t="shared" si="54"/>
        <v>Q3-2014</v>
      </c>
      <c r="C1186" s="24" t="str">
        <f t="shared" si="55"/>
        <v>Q3</v>
      </c>
      <c r="D1186" s="23" t="str">
        <f t="shared" si="56"/>
        <v>7-2014</v>
      </c>
      <c r="E1186" s="25">
        <v>41848</v>
      </c>
      <c r="F1186" s="31">
        <f>INDEX(GoldPrice!$B$2:$F$4016,MATCH(E1186,GoldPrice!$B$2:$B$4016,0),5)</f>
        <v>16794.556794553995</v>
      </c>
      <c r="G1186" s="36">
        <f>INDEX(Daily!$B$2:$H$4016,MATCH(E1186,Daily!$B$2:$B$4016,0),3)</f>
        <v>0.45000000000000284</v>
      </c>
      <c r="H1186" s="36">
        <f>INDEX(Daily!$B$2:$H$4016,MATCH(E1186,Daily!$B$2:$B$4016,0),5)</f>
        <v>0</v>
      </c>
      <c r="I1186" s="36">
        <f>INDEX(Daily!$B$2:$H$4016,MATCH(E1186,Daily!$B$2:$B$4016,0),7)</f>
        <v>-10.689999999999941</v>
      </c>
      <c r="J1186" s="39">
        <f>INDEX(Monthly!$B$2:$K$187,MATCH(D1186,Monthly!$B$2:$B$187,0),3)</f>
        <v>3.6000000000000476E-3</v>
      </c>
      <c r="K1186" s="39">
        <f>INDEX(Monthly!$B$2:$K$187,MATCH(D1186,Monthly!$B$2:$B$187,0),5)</f>
        <v>-6.0099999999999909</v>
      </c>
      <c r="L1186" s="39">
        <f>INDEX(Monthly!$B$2:$K$187,MATCH(D1186,Monthly!$B$2:$B$187,0),7)</f>
        <v>0</v>
      </c>
      <c r="M1186" s="39">
        <f>INDEX(Monthly!$B$2:$K$187,MATCH(D1186,Monthly!$B$2:$B$187,0),9)</f>
        <v>-1.3549096499111968E-3</v>
      </c>
      <c r="N1186" s="42">
        <f>INDEX(Quaterly!$B$2:$E$63,MATCH(B1186,Quaterly!$B$2:$B$63,0),4)</f>
        <v>-8.9299999999999979</v>
      </c>
    </row>
    <row r="1187" spans="1:14" x14ac:dyDescent="0.3">
      <c r="A1187" s="23">
        <v>1186</v>
      </c>
      <c r="B1187" s="23" t="str">
        <f t="shared" si="54"/>
        <v>Q3-2014</v>
      </c>
      <c r="C1187" s="24" t="str">
        <f t="shared" si="55"/>
        <v>Q3</v>
      </c>
      <c r="D1187" s="23" t="str">
        <f t="shared" si="56"/>
        <v>7-2014</v>
      </c>
      <c r="E1187" s="25">
        <v>41849</v>
      </c>
      <c r="F1187" s="31">
        <f>INDEX(GoldPrice!$B$2:$F$4016,MATCH(E1187,GoldPrice!$B$2:$B$4016,0),5)</f>
        <v>90505.764505766332</v>
      </c>
      <c r="G1187" s="36">
        <f>INDEX(Daily!$B$2:$H$4016,MATCH(E1187,Daily!$B$2:$B$4016,0),3)</f>
        <v>-0.77000000000001023</v>
      </c>
      <c r="H1187" s="36">
        <f>INDEX(Daily!$B$2:$H$4016,MATCH(E1187,Daily!$B$2:$B$4016,0),5)</f>
        <v>20</v>
      </c>
      <c r="I1187" s="36">
        <f>INDEX(Daily!$B$2:$H$4016,MATCH(E1187,Daily!$B$2:$B$4016,0),7)</f>
        <v>2.7899999999999636</v>
      </c>
      <c r="J1187" s="39">
        <f>INDEX(Monthly!$B$2:$K$187,MATCH(D1187,Monthly!$B$2:$B$187,0),3)</f>
        <v>3.6000000000000476E-3</v>
      </c>
      <c r="K1187" s="39">
        <f>INDEX(Monthly!$B$2:$K$187,MATCH(D1187,Monthly!$B$2:$B$187,0),5)</f>
        <v>-6.0099999999999909</v>
      </c>
      <c r="L1187" s="39">
        <f>INDEX(Monthly!$B$2:$K$187,MATCH(D1187,Monthly!$B$2:$B$187,0),7)</f>
        <v>0</v>
      </c>
      <c r="M1187" s="39">
        <f>INDEX(Monthly!$B$2:$K$187,MATCH(D1187,Monthly!$B$2:$B$187,0),9)</f>
        <v>-1.3549096499111968E-3</v>
      </c>
      <c r="N1187" s="42">
        <f>INDEX(Quaterly!$B$2:$E$63,MATCH(B1187,Quaterly!$B$2:$B$63,0),4)</f>
        <v>-8.9299999999999979</v>
      </c>
    </row>
    <row r="1188" spans="1:14" x14ac:dyDescent="0.3">
      <c r="A1188" s="23">
        <v>1187</v>
      </c>
      <c r="B1188" s="23" t="str">
        <f t="shared" si="54"/>
        <v>Q3-2014</v>
      </c>
      <c r="C1188" s="24" t="str">
        <f t="shared" si="55"/>
        <v>Q3</v>
      </c>
      <c r="D1188" s="23" t="str">
        <f t="shared" si="56"/>
        <v>7-2014</v>
      </c>
      <c r="E1188" s="25">
        <v>41850</v>
      </c>
      <c r="F1188" s="31">
        <f>INDEX(GoldPrice!$B$2:$F$4016,MATCH(E1188,GoldPrice!$B$2:$B$4016,0),5)</f>
        <v>4543.942543938756</v>
      </c>
      <c r="G1188" s="36">
        <f>INDEX(Daily!$B$2:$H$4016,MATCH(E1188,Daily!$B$2:$B$4016,0),3)</f>
        <v>-0.61999999999999034</v>
      </c>
      <c r="H1188" s="36">
        <f>INDEX(Daily!$B$2:$H$4016,MATCH(E1188,Daily!$B$2:$B$4016,0),5)</f>
        <v>0</v>
      </c>
      <c r="I1188" s="36">
        <f>INDEX(Daily!$B$2:$H$4016,MATCH(E1188,Daily!$B$2:$B$4016,0),7)</f>
        <v>-2.9099999999999682</v>
      </c>
      <c r="J1188" s="39">
        <f>INDEX(Monthly!$B$2:$K$187,MATCH(D1188,Monthly!$B$2:$B$187,0),3)</f>
        <v>3.6000000000000476E-3</v>
      </c>
      <c r="K1188" s="39">
        <f>INDEX(Monthly!$B$2:$K$187,MATCH(D1188,Monthly!$B$2:$B$187,0),5)</f>
        <v>-6.0099999999999909</v>
      </c>
      <c r="L1188" s="39">
        <f>INDEX(Monthly!$B$2:$K$187,MATCH(D1188,Monthly!$B$2:$B$187,0),7)</f>
        <v>0</v>
      </c>
      <c r="M1188" s="39">
        <f>INDEX(Monthly!$B$2:$K$187,MATCH(D1188,Monthly!$B$2:$B$187,0),9)</f>
        <v>-1.3549096499111968E-3</v>
      </c>
      <c r="N1188" s="42">
        <f>INDEX(Quaterly!$B$2:$E$63,MATCH(B1188,Quaterly!$B$2:$B$63,0),4)</f>
        <v>-8.9299999999999979</v>
      </c>
    </row>
    <row r="1189" spans="1:14" x14ac:dyDescent="0.3">
      <c r="A1189" s="23">
        <v>1188</v>
      </c>
      <c r="B1189" s="23" t="str">
        <f t="shared" si="54"/>
        <v>Q3-2014</v>
      </c>
      <c r="C1189" s="24" t="str">
        <f t="shared" si="55"/>
        <v>Q3</v>
      </c>
      <c r="D1189" s="23" t="str">
        <f t="shared" si="56"/>
        <v>7-2014</v>
      </c>
      <c r="E1189" s="25">
        <v>41851</v>
      </c>
      <c r="F1189" s="31">
        <f>INDEX(GoldPrice!$B$2:$F$4016,MATCH(E1189,GoldPrice!$B$2:$B$4016,0),5)</f>
        <v>-2450.9544509500265</v>
      </c>
      <c r="G1189" s="36">
        <f>INDEX(Daily!$B$2:$H$4016,MATCH(E1189,Daily!$B$2:$B$4016,0),3)</f>
        <v>-6.0600000000000023</v>
      </c>
      <c r="H1189" s="36">
        <f>INDEX(Daily!$B$2:$H$4016,MATCH(E1189,Daily!$B$2:$B$4016,0),5)</f>
        <v>-20</v>
      </c>
      <c r="I1189" s="36">
        <f>INDEX(Daily!$B$2:$H$4016,MATCH(E1189,Daily!$B$2:$B$4016,0),7)</f>
        <v>6.7400000000000091</v>
      </c>
      <c r="J1189" s="39">
        <f>INDEX(Monthly!$B$2:$K$187,MATCH(D1189,Monthly!$B$2:$B$187,0),3)</f>
        <v>3.6000000000000476E-3</v>
      </c>
      <c r="K1189" s="39">
        <f>INDEX(Monthly!$B$2:$K$187,MATCH(D1189,Monthly!$B$2:$B$187,0),5)</f>
        <v>-6.0099999999999909</v>
      </c>
      <c r="L1189" s="39">
        <f>INDEX(Monthly!$B$2:$K$187,MATCH(D1189,Monthly!$B$2:$B$187,0),7)</f>
        <v>0</v>
      </c>
      <c r="M1189" s="39">
        <f>INDEX(Monthly!$B$2:$K$187,MATCH(D1189,Monthly!$B$2:$B$187,0),9)</f>
        <v>-1.3549096499111968E-3</v>
      </c>
      <c r="N1189" s="42">
        <f>INDEX(Quaterly!$B$2:$E$63,MATCH(B1189,Quaterly!$B$2:$B$63,0),4)</f>
        <v>-8.9299999999999979</v>
      </c>
    </row>
    <row r="1190" spans="1:14" x14ac:dyDescent="0.3">
      <c r="A1190" s="23">
        <v>1189</v>
      </c>
      <c r="B1190" s="23" t="str">
        <f t="shared" si="54"/>
        <v>Q3-2014</v>
      </c>
      <c r="C1190" s="24" t="str">
        <f t="shared" si="55"/>
        <v>Q3</v>
      </c>
      <c r="D1190" s="23" t="str">
        <f t="shared" si="56"/>
        <v>8-2014</v>
      </c>
      <c r="E1190" s="25">
        <v>41852</v>
      </c>
      <c r="F1190" s="31">
        <f>INDEX(GoldPrice!$B$2:$F$4016,MATCH(E1190,GoldPrice!$B$2:$B$4016,0),5)</f>
        <v>-37134.757134754211</v>
      </c>
      <c r="G1190" s="36">
        <f>INDEX(Daily!$B$2:$H$4016,MATCH(E1190,Daily!$B$2:$B$4016,0),3)</f>
        <v>-0.37000000000000455</v>
      </c>
      <c r="H1190" s="36">
        <f>INDEX(Daily!$B$2:$H$4016,MATCH(E1190,Daily!$B$2:$B$4016,0),5)</f>
        <v>0</v>
      </c>
      <c r="I1190" s="36">
        <f>INDEX(Daily!$B$2:$H$4016,MATCH(E1190,Daily!$B$2:$B$4016,0),7)</f>
        <v>-2.1700000000000728</v>
      </c>
      <c r="J1190" s="39">
        <f>INDEX(Monthly!$B$2:$K$187,MATCH(D1190,Monthly!$B$2:$B$187,0),3)</f>
        <v>3.4999999999999476E-3</v>
      </c>
      <c r="K1190" s="39">
        <f>INDEX(Monthly!$B$2:$K$187,MATCH(D1190,Monthly!$B$2:$B$187,0),5)</f>
        <v>-4.3499999999999659</v>
      </c>
      <c r="L1190" s="39">
        <f>INDEX(Monthly!$B$2:$K$187,MATCH(D1190,Monthly!$B$2:$B$187,0),7)</f>
        <v>-3.0000000000000027E-3</v>
      </c>
      <c r="M1190" s="39">
        <f>INDEX(Monthly!$B$2:$K$187,MATCH(D1190,Monthly!$B$2:$B$187,0),9)</f>
        <v>1.5773957862401235E-2</v>
      </c>
      <c r="N1190" s="42">
        <f>INDEX(Quaterly!$B$2:$E$63,MATCH(B1190,Quaterly!$B$2:$B$63,0),4)</f>
        <v>-8.9299999999999979</v>
      </c>
    </row>
    <row r="1191" spans="1:14" x14ac:dyDescent="0.3">
      <c r="A1191" s="23">
        <v>1190</v>
      </c>
      <c r="B1191" s="23" t="str">
        <f t="shared" si="54"/>
        <v>Q3-2014</v>
      </c>
      <c r="C1191" s="24" t="str">
        <f t="shared" si="55"/>
        <v>Q3</v>
      </c>
      <c r="D1191" s="23" t="str">
        <f t="shared" si="56"/>
        <v>8-2014</v>
      </c>
      <c r="E1191" s="25">
        <v>41855</v>
      </c>
      <c r="F1191" s="31">
        <f>INDEX(GoldPrice!$B$2:$F$4016,MATCH(E1191,GoldPrice!$B$2:$B$4016,0),5)</f>
        <v>124560.57456057146</v>
      </c>
      <c r="G1191" s="36">
        <f>INDEX(Daily!$B$2:$H$4016,MATCH(E1191,Daily!$B$2:$B$4016,0),3)</f>
        <v>0.40000000000000568</v>
      </c>
      <c r="H1191" s="36">
        <f>INDEX(Daily!$B$2:$H$4016,MATCH(E1191,Daily!$B$2:$B$4016,0),5)</f>
        <v>0</v>
      </c>
      <c r="I1191" s="36">
        <f>INDEX(Daily!$B$2:$H$4016,MATCH(E1191,Daily!$B$2:$B$4016,0),7)</f>
        <v>5.1399999999999864</v>
      </c>
      <c r="J1191" s="39">
        <f>INDEX(Monthly!$B$2:$K$187,MATCH(D1191,Monthly!$B$2:$B$187,0),3)</f>
        <v>3.4999999999999476E-3</v>
      </c>
      <c r="K1191" s="39">
        <f>INDEX(Monthly!$B$2:$K$187,MATCH(D1191,Monthly!$B$2:$B$187,0),5)</f>
        <v>-4.3499999999999659</v>
      </c>
      <c r="L1191" s="39">
        <f>INDEX(Monthly!$B$2:$K$187,MATCH(D1191,Monthly!$B$2:$B$187,0),7)</f>
        <v>-3.0000000000000027E-3</v>
      </c>
      <c r="M1191" s="39">
        <f>INDEX(Monthly!$B$2:$K$187,MATCH(D1191,Monthly!$B$2:$B$187,0),9)</f>
        <v>1.5773957862401235E-2</v>
      </c>
      <c r="N1191" s="42">
        <f>INDEX(Quaterly!$B$2:$E$63,MATCH(B1191,Quaterly!$B$2:$B$63,0),4)</f>
        <v>-8.9299999999999979</v>
      </c>
    </row>
    <row r="1192" spans="1:14" x14ac:dyDescent="0.3">
      <c r="A1192" s="23">
        <v>1191</v>
      </c>
      <c r="B1192" s="23" t="str">
        <f t="shared" si="54"/>
        <v>Q3-2014</v>
      </c>
      <c r="C1192" s="24" t="str">
        <f t="shared" si="55"/>
        <v>Q3</v>
      </c>
      <c r="D1192" s="23" t="str">
        <f t="shared" si="56"/>
        <v>8-2014</v>
      </c>
      <c r="E1192" s="25">
        <v>41856</v>
      </c>
      <c r="F1192" s="31">
        <f>INDEX(GoldPrice!$B$2:$F$4016,MATCH(E1192,GoldPrice!$B$2:$B$4016,0),5)</f>
        <v>39593.649593647569</v>
      </c>
      <c r="G1192" s="36">
        <f>INDEX(Daily!$B$2:$H$4016,MATCH(E1192,Daily!$B$2:$B$4016,0),3)</f>
        <v>-0.92000000000000171</v>
      </c>
      <c r="H1192" s="36">
        <f>INDEX(Daily!$B$2:$H$4016,MATCH(E1192,Daily!$B$2:$B$4016,0),5)</f>
        <v>10</v>
      </c>
      <c r="I1192" s="36">
        <f>INDEX(Daily!$B$2:$H$4016,MATCH(E1192,Daily!$B$2:$B$4016,0),7)</f>
        <v>8.6900000000000546</v>
      </c>
      <c r="J1192" s="39">
        <f>INDEX(Monthly!$B$2:$K$187,MATCH(D1192,Monthly!$B$2:$B$187,0),3)</f>
        <v>3.4999999999999476E-3</v>
      </c>
      <c r="K1192" s="39">
        <f>INDEX(Monthly!$B$2:$K$187,MATCH(D1192,Monthly!$B$2:$B$187,0),5)</f>
        <v>-4.3499999999999659</v>
      </c>
      <c r="L1192" s="39">
        <f>INDEX(Monthly!$B$2:$K$187,MATCH(D1192,Monthly!$B$2:$B$187,0),7)</f>
        <v>-3.0000000000000027E-3</v>
      </c>
      <c r="M1192" s="39">
        <f>INDEX(Monthly!$B$2:$K$187,MATCH(D1192,Monthly!$B$2:$B$187,0),9)</f>
        <v>1.5773957862401235E-2</v>
      </c>
      <c r="N1192" s="42">
        <f>INDEX(Quaterly!$B$2:$E$63,MATCH(B1192,Quaterly!$B$2:$B$63,0),4)</f>
        <v>-8.9299999999999979</v>
      </c>
    </row>
    <row r="1193" spans="1:14" x14ac:dyDescent="0.3">
      <c r="A1193" s="23">
        <v>1192</v>
      </c>
      <c r="B1193" s="23" t="str">
        <f t="shared" si="54"/>
        <v>Q3-2014</v>
      </c>
      <c r="C1193" s="24" t="str">
        <f t="shared" si="55"/>
        <v>Q3</v>
      </c>
      <c r="D1193" s="23" t="str">
        <f t="shared" si="56"/>
        <v>8-2014</v>
      </c>
      <c r="E1193" s="25">
        <v>41857</v>
      </c>
      <c r="F1193" s="31">
        <f>INDEX(GoldPrice!$B$2:$F$4016,MATCH(E1193,GoldPrice!$B$2:$B$4016,0),5)</f>
        <v>-354232.09223208949</v>
      </c>
      <c r="G1193" s="36">
        <f>INDEX(Daily!$B$2:$H$4016,MATCH(E1193,Daily!$B$2:$B$4016,0),3)</f>
        <v>-0.40999999999999659</v>
      </c>
      <c r="H1193" s="36">
        <f>INDEX(Daily!$B$2:$H$4016,MATCH(E1193,Daily!$B$2:$B$4016,0),5)</f>
        <v>-20</v>
      </c>
      <c r="I1193" s="36">
        <f>INDEX(Daily!$B$2:$H$4016,MATCH(E1193,Daily!$B$2:$B$4016,0),7)</f>
        <v>-1.0299999999999727</v>
      </c>
      <c r="J1193" s="39">
        <f>INDEX(Monthly!$B$2:$K$187,MATCH(D1193,Monthly!$B$2:$B$187,0),3)</f>
        <v>3.4999999999999476E-3</v>
      </c>
      <c r="K1193" s="39">
        <f>INDEX(Monthly!$B$2:$K$187,MATCH(D1193,Monthly!$B$2:$B$187,0),5)</f>
        <v>-4.3499999999999659</v>
      </c>
      <c r="L1193" s="39">
        <f>INDEX(Monthly!$B$2:$K$187,MATCH(D1193,Monthly!$B$2:$B$187,0),7)</f>
        <v>-3.0000000000000027E-3</v>
      </c>
      <c r="M1193" s="39">
        <f>INDEX(Monthly!$B$2:$K$187,MATCH(D1193,Monthly!$B$2:$B$187,0),9)</f>
        <v>1.5773957862401235E-2</v>
      </c>
      <c r="N1193" s="42">
        <f>INDEX(Quaterly!$B$2:$E$63,MATCH(B1193,Quaterly!$B$2:$B$63,0),4)</f>
        <v>-8.9299999999999979</v>
      </c>
    </row>
    <row r="1194" spans="1:14" x14ac:dyDescent="0.3">
      <c r="A1194" s="23">
        <v>1193</v>
      </c>
      <c r="B1194" s="23" t="str">
        <f t="shared" si="54"/>
        <v>Q3-2014</v>
      </c>
      <c r="C1194" s="24" t="str">
        <f t="shared" si="55"/>
        <v>Q3</v>
      </c>
      <c r="D1194" s="23" t="str">
        <f t="shared" si="56"/>
        <v>8-2014</v>
      </c>
      <c r="E1194" s="25">
        <v>41858</v>
      </c>
      <c r="F1194" s="31">
        <f>INDEX(GoldPrice!$B$2:$F$4016,MATCH(E1194,GoldPrice!$B$2:$B$4016,0),5)</f>
        <v>24229.068229068071</v>
      </c>
      <c r="G1194" s="36">
        <f>INDEX(Daily!$B$2:$H$4016,MATCH(E1194,Daily!$B$2:$B$4016,0),3)</f>
        <v>0.40999999999999659</v>
      </c>
      <c r="H1194" s="36">
        <f>INDEX(Daily!$B$2:$H$4016,MATCH(E1194,Daily!$B$2:$B$4016,0),5)</f>
        <v>-10</v>
      </c>
      <c r="I1194" s="36">
        <f>INDEX(Daily!$B$2:$H$4016,MATCH(E1194,Daily!$B$2:$B$4016,0),7)</f>
        <v>0.91999999999995907</v>
      </c>
      <c r="J1194" s="39">
        <f>INDEX(Monthly!$B$2:$K$187,MATCH(D1194,Monthly!$B$2:$B$187,0),3)</f>
        <v>3.4999999999999476E-3</v>
      </c>
      <c r="K1194" s="39">
        <f>INDEX(Monthly!$B$2:$K$187,MATCH(D1194,Monthly!$B$2:$B$187,0),5)</f>
        <v>-4.3499999999999659</v>
      </c>
      <c r="L1194" s="39">
        <f>INDEX(Monthly!$B$2:$K$187,MATCH(D1194,Monthly!$B$2:$B$187,0),7)</f>
        <v>-3.0000000000000027E-3</v>
      </c>
      <c r="M1194" s="39">
        <f>INDEX(Monthly!$B$2:$K$187,MATCH(D1194,Monthly!$B$2:$B$187,0),9)</f>
        <v>1.5773957862401235E-2</v>
      </c>
      <c r="N1194" s="42">
        <f>INDEX(Quaterly!$B$2:$E$63,MATCH(B1194,Quaterly!$B$2:$B$63,0),4)</f>
        <v>-8.9299999999999979</v>
      </c>
    </row>
    <row r="1195" spans="1:14" x14ac:dyDescent="0.3">
      <c r="A1195" s="23">
        <v>1194</v>
      </c>
      <c r="B1195" s="23" t="str">
        <f t="shared" si="54"/>
        <v>Q3-2014</v>
      </c>
      <c r="C1195" s="24" t="str">
        <f t="shared" si="55"/>
        <v>Q3</v>
      </c>
      <c r="D1195" s="23" t="str">
        <f t="shared" si="56"/>
        <v>8-2014</v>
      </c>
      <c r="E1195" s="25">
        <v>41859</v>
      </c>
      <c r="F1195" s="31">
        <f>INDEX(GoldPrice!$B$2:$F$4016,MATCH(E1195,GoldPrice!$B$2:$B$4016,0),5)</f>
        <v>80527.688527684659</v>
      </c>
      <c r="G1195" s="36">
        <f>INDEX(Daily!$B$2:$H$4016,MATCH(E1195,Daily!$B$2:$B$4016,0),3)</f>
        <v>0.26999999999999602</v>
      </c>
      <c r="H1195" s="36">
        <f>INDEX(Daily!$B$2:$H$4016,MATCH(E1195,Daily!$B$2:$B$4016,0),5)</f>
        <v>10</v>
      </c>
      <c r="I1195" s="36">
        <f>INDEX(Daily!$B$2:$H$4016,MATCH(E1195,Daily!$B$2:$B$4016,0),7)</f>
        <v>-2.1900000000000546</v>
      </c>
      <c r="J1195" s="39">
        <f>INDEX(Monthly!$B$2:$K$187,MATCH(D1195,Monthly!$B$2:$B$187,0),3)</f>
        <v>3.4999999999999476E-3</v>
      </c>
      <c r="K1195" s="39">
        <f>INDEX(Monthly!$B$2:$K$187,MATCH(D1195,Monthly!$B$2:$B$187,0),5)</f>
        <v>-4.3499999999999659</v>
      </c>
      <c r="L1195" s="39">
        <f>INDEX(Monthly!$B$2:$K$187,MATCH(D1195,Monthly!$B$2:$B$187,0),7)</f>
        <v>-3.0000000000000027E-3</v>
      </c>
      <c r="M1195" s="39">
        <f>INDEX(Monthly!$B$2:$K$187,MATCH(D1195,Monthly!$B$2:$B$187,0),9)</f>
        <v>1.5773957862401235E-2</v>
      </c>
      <c r="N1195" s="42">
        <f>INDEX(Quaterly!$B$2:$E$63,MATCH(B1195,Quaterly!$B$2:$B$63,0),4)</f>
        <v>-8.9299999999999979</v>
      </c>
    </row>
    <row r="1196" spans="1:14" x14ac:dyDescent="0.3">
      <c r="A1196" s="23">
        <v>1195</v>
      </c>
      <c r="B1196" s="23" t="str">
        <f t="shared" si="54"/>
        <v>Q3-2014</v>
      </c>
      <c r="C1196" s="24" t="str">
        <f t="shared" si="55"/>
        <v>Q3</v>
      </c>
      <c r="D1196" s="23" t="str">
        <f t="shared" si="56"/>
        <v>8-2014</v>
      </c>
      <c r="E1196" s="25">
        <v>41862</v>
      </c>
      <c r="F1196" s="31">
        <f>INDEX(GoldPrice!$B$2:$F$4016,MATCH(E1196,GoldPrice!$B$2:$B$4016,0),5)</f>
        <v>-23699.867699865252</v>
      </c>
      <c r="G1196" s="36">
        <f>INDEX(Daily!$B$2:$H$4016,MATCH(E1196,Daily!$B$2:$B$4016,0),3)</f>
        <v>0.48000000000000398</v>
      </c>
      <c r="H1196" s="36">
        <f>INDEX(Daily!$B$2:$H$4016,MATCH(E1196,Daily!$B$2:$B$4016,0),5)</f>
        <v>-10</v>
      </c>
      <c r="I1196" s="36">
        <f>INDEX(Daily!$B$2:$H$4016,MATCH(E1196,Daily!$B$2:$B$4016,0),7)</f>
        <v>-3.2999999999999545</v>
      </c>
      <c r="J1196" s="39">
        <f>INDEX(Monthly!$B$2:$K$187,MATCH(D1196,Monthly!$B$2:$B$187,0),3)</f>
        <v>3.4999999999999476E-3</v>
      </c>
      <c r="K1196" s="39">
        <f>INDEX(Monthly!$B$2:$K$187,MATCH(D1196,Monthly!$B$2:$B$187,0),5)</f>
        <v>-4.3499999999999659</v>
      </c>
      <c r="L1196" s="39">
        <f>INDEX(Monthly!$B$2:$K$187,MATCH(D1196,Monthly!$B$2:$B$187,0),7)</f>
        <v>-3.0000000000000027E-3</v>
      </c>
      <c r="M1196" s="39">
        <f>INDEX(Monthly!$B$2:$K$187,MATCH(D1196,Monthly!$B$2:$B$187,0),9)</f>
        <v>1.5773957862401235E-2</v>
      </c>
      <c r="N1196" s="42">
        <f>INDEX(Quaterly!$B$2:$E$63,MATCH(B1196,Quaterly!$B$2:$B$63,0),4)</f>
        <v>-8.9299999999999979</v>
      </c>
    </row>
    <row r="1197" spans="1:14" x14ac:dyDescent="0.3">
      <c r="A1197" s="23">
        <v>1196</v>
      </c>
      <c r="B1197" s="23" t="str">
        <f t="shared" si="54"/>
        <v>Q3-2014</v>
      </c>
      <c r="C1197" s="24" t="str">
        <f t="shared" si="55"/>
        <v>Q3</v>
      </c>
      <c r="D1197" s="23" t="str">
        <f t="shared" si="56"/>
        <v>8-2014</v>
      </c>
      <c r="E1197" s="25">
        <v>41863</v>
      </c>
      <c r="F1197" s="31">
        <f>INDEX(GoldPrice!$B$2:$F$4016,MATCH(E1197,GoldPrice!$B$2:$B$4016,0),5)</f>
        <v>5090.9090909101069</v>
      </c>
      <c r="G1197" s="36">
        <f>INDEX(Daily!$B$2:$H$4016,MATCH(E1197,Daily!$B$2:$B$4016,0),3)</f>
        <v>-0.73000000000000398</v>
      </c>
      <c r="H1197" s="36">
        <f>INDEX(Daily!$B$2:$H$4016,MATCH(E1197,Daily!$B$2:$B$4016,0),5)</f>
        <v>-10</v>
      </c>
      <c r="I1197" s="36">
        <f>INDEX(Daily!$B$2:$H$4016,MATCH(E1197,Daily!$B$2:$B$4016,0),7)</f>
        <v>-0.35000000000002274</v>
      </c>
      <c r="J1197" s="39">
        <f>INDEX(Monthly!$B$2:$K$187,MATCH(D1197,Monthly!$B$2:$B$187,0),3)</f>
        <v>3.4999999999999476E-3</v>
      </c>
      <c r="K1197" s="39">
        <f>INDEX(Monthly!$B$2:$K$187,MATCH(D1197,Monthly!$B$2:$B$187,0),5)</f>
        <v>-4.3499999999999659</v>
      </c>
      <c r="L1197" s="39">
        <f>INDEX(Monthly!$B$2:$K$187,MATCH(D1197,Monthly!$B$2:$B$187,0),7)</f>
        <v>-3.0000000000000027E-3</v>
      </c>
      <c r="M1197" s="39">
        <f>INDEX(Monthly!$B$2:$K$187,MATCH(D1197,Monthly!$B$2:$B$187,0),9)</f>
        <v>1.5773957862401235E-2</v>
      </c>
      <c r="N1197" s="42">
        <f>INDEX(Quaterly!$B$2:$E$63,MATCH(B1197,Quaterly!$B$2:$B$63,0),4)</f>
        <v>-8.9299999999999979</v>
      </c>
    </row>
    <row r="1198" spans="1:14" x14ac:dyDescent="0.3">
      <c r="A1198" s="23">
        <v>1197</v>
      </c>
      <c r="B1198" s="23" t="str">
        <f t="shared" si="54"/>
        <v>Q3-2014</v>
      </c>
      <c r="C1198" s="24" t="str">
        <f t="shared" si="55"/>
        <v>Q3</v>
      </c>
      <c r="D1198" s="23" t="str">
        <f t="shared" si="56"/>
        <v>8-2014</v>
      </c>
      <c r="E1198" s="25">
        <v>41864</v>
      </c>
      <c r="F1198" s="31">
        <f>INDEX(GoldPrice!$B$2:$F$4016,MATCH(E1198,GoldPrice!$B$2:$B$4016,0),5)</f>
        <v>-88980.532980535179</v>
      </c>
      <c r="G1198" s="36">
        <f>INDEX(Daily!$B$2:$H$4016,MATCH(E1198,Daily!$B$2:$B$4016,0),3)</f>
        <v>0.20999999999999375</v>
      </c>
      <c r="H1198" s="36">
        <f>INDEX(Daily!$B$2:$H$4016,MATCH(E1198,Daily!$B$2:$B$4016,0),5)</f>
        <v>5</v>
      </c>
      <c r="I1198" s="36">
        <f>INDEX(Daily!$B$2:$H$4016,MATCH(E1198,Daily!$B$2:$B$4016,0),7)</f>
        <v>0.98000000000001819</v>
      </c>
      <c r="J1198" s="39">
        <f>INDEX(Monthly!$B$2:$K$187,MATCH(D1198,Monthly!$B$2:$B$187,0),3)</f>
        <v>3.4999999999999476E-3</v>
      </c>
      <c r="K1198" s="39">
        <f>INDEX(Monthly!$B$2:$K$187,MATCH(D1198,Monthly!$B$2:$B$187,0),5)</f>
        <v>-4.3499999999999659</v>
      </c>
      <c r="L1198" s="39">
        <f>INDEX(Monthly!$B$2:$K$187,MATCH(D1198,Monthly!$B$2:$B$187,0),7)</f>
        <v>-3.0000000000000027E-3</v>
      </c>
      <c r="M1198" s="39">
        <f>INDEX(Monthly!$B$2:$K$187,MATCH(D1198,Monthly!$B$2:$B$187,0),9)</f>
        <v>1.5773957862401235E-2</v>
      </c>
      <c r="N1198" s="42">
        <f>INDEX(Quaterly!$B$2:$E$63,MATCH(B1198,Quaterly!$B$2:$B$63,0),4)</f>
        <v>-8.9299999999999979</v>
      </c>
    </row>
    <row r="1199" spans="1:14" x14ac:dyDescent="0.3">
      <c r="A1199" s="23">
        <v>1198</v>
      </c>
      <c r="B1199" s="23" t="str">
        <f t="shared" si="54"/>
        <v>Q3-2014</v>
      </c>
      <c r="C1199" s="24" t="str">
        <f t="shared" si="55"/>
        <v>Q3</v>
      </c>
      <c r="D1199" s="23" t="str">
        <f t="shared" si="56"/>
        <v>8-2014</v>
      </c>
      <c r="E1199" s="25">
        <v>41865</v>
      </c>
      <c r="F1199" s="31">
        <f>INDEX(GoldPrice!$B$2:$F$4016,MATCH(E1199,GoldPrice!$B$2:$B$4016,0),5)</f>
        <v>7424.3054243028164</v>
      </c>
      <c r="G1199" s="36">
        <f>INDEX(Daily!$B$2:$H$4016,MATCH(E1199,Daily!$B$2:$B$4016,0),3)</f>
        <v>-2.0299999999999869</v>
      </c>
      <c r="H1199" s="36">
        <f>INDEX(Daily!$B$2:$H$4016,MATCH(E1199,Daily!$B$2:$B$4016,0),5)</f>
        <v>5</v>
      </c>
      <c r="I1199" s="36">
        <f>INDEX(Daily!$B$2:$H$4016,MATCH(E1199,Daily!$B$2:$B$4016,0),7)</f>
        <v>2.4900000000000091</v>
      </c>
      <c r="J1199" s="39">
        <f>INDEX(Monthly!$B$2:$K$187,MATCH(D1199,Monthly!$B$2:$B$187,0),3)</f>
        <v>3.4999999999999476E-3</v>
      </c>
      <c r="K1199" s="39">
        <f>INDEX(Monthly!$B$2:$K$187,MATCH(D1199,Monthly!$B$2:$B$187,0),5)</f>
        <v>-4.3499999999999659</v>
      </c>
      <c r="L1199" s="39">
        <f>INDEX(Monthly!$B$2:$K$187,MATCH(D1199,Monthly!$B$2:$B$187,0),7)</f>
        <v>-3.0000000000000027E-3</v>
      </c>
      <c r="M1199" s="39">
        <f>INDEX(Monthly!$B$2:$K$187,MATCH(D1199,Monthly!$B$2:$B$187,0),9)</f>
        <v>1.5773957862401235E-2</v>
      </c>
      <c r="N1199" s="42">
        <f>INDEX(Quaterly!$B$2:$E$63,MATCH(B1199,Quaterly!$B$2:$B$63,0),4)</f>
        <v>-8.9299999999999979</v>
      </c>
    </row>
    <row r="1200" spans="1:14" x14ac:dyDescent="0.3">
      <c r="A1200" s="23">
        <v>1199</v>
      </c>
      <c r="B1200" s="23" t="str">
        <f t="shared" si="54"/>
        <v>Q3-2014</v>
      </c>
      <c r="C1200" s="24" t="str">
        <f t="shared" si="55"/>
        <v>Q3</v>
      </c>
      <c r="D1200" s="23" t="str">
        <f t="shared" si="56"/>
        <v>8-2014</v>
      </c>
      <c r="E1200" s="25">
        <v>41866</v>
      </c>
      <c r="F1200" s="31">
        <f>INDEX(GoldPrice!$B$2:$F$4016,MATCH(E1200,GoldPrice!$B$2:$B$4016,0),5)</f>
        <v>110513.70251370594</v>
      </c>
      <c r="G1200" s="36">
        <f>INDEX(Daily!$B$2:$H$4016,MATCH(E1200,Daily!$B$2:$B$4016,0),3)</f>
        <v>1.7599999999999909</v>
      </c>
      <c r="H1200" s="36">
        <f>INDEX(Daily!$B$2:$H$4016,MATCH(E1200,Daily!$B$2:$B$4016,0),5)</f>
        <v>0</v>
      </c>
      <c r="I1200" s="36">
        <f>INDEX(Daily!$B$2:$H$4016,MATCH(E1200,Daily!$B$2:$B$4016,0),7)</f>
        <v>-1.0099999999999909</v>
      </c>
      <c r="J1200" s="39">
        <f>INDEX(Monthly!$B$2:$K$187,MATCH(D1200,Monthly!$B$2:$B$187,0),3)</f>
        <v>3.4999999999999476E-3</v>
      </c>
      <c r="K1200" s="39">
        <f>INDEX(Monthly!$B$2:$K$187,MATCH(D1200,Monthly!$B$2:$B$187,0),5)</f>
        <v>-4.3499999999999659</v>
      </c>
      <c r="L1200" s="39">
        <f>INDEX(Monthly!$B$2:$K$187,MATCH(D1200,Monthly!$B$2:$B$187,0),7)</f>
        <v>-3.0000000000000027E-3</v>
      </c>
      <c r="M1200" s="39">
        <f>INDEX(Monthly!$B$2:$K$187,MATCH(D1200,Monthly!$B$2:$B$187,0),9)</f>
        <v>1.5773957862401235E-2</v>
      </c>
      <c r="N1200" s="42">
        <f>INDEX(Quaterly!$B$2:$E$63,MATCH(B1200,Quaterly!$B$2:$B$63,0),4)</f>
        <v>-8.9299999999999979</v>
      </c>
    </row>
    <row r="1201" spans="1:14" x14ac:dyDescent="0.3">
      <c r="A1201" s="23">
        <v>1200</v>
      </c>
      <c r="B1201" s="23" t="str">
        <f t="shared" si="54"/>
        <v>Q3-2014</v>
      </c>
      <c r="C1201" s="24" t="str">
        <f t="shared" si="55"/>
        <v>Q3</v>
      </c>
      <c r="D1201" s="23" t="str">
        <f t="shared" si="56"/>
        <v>8-2014</v>
      </c>
      <c r="E1201" s="25">
        <v>41869</v>
      </c>
      <c r="F1201" s="31">
        <f>INDEX(GoldPrice!$B$2:$F$4016,MATCH(E1201,GoldPrice!$B$2:$B$4016,0),5)</f>
        <v>73787.563787564635</v>
      </c>
      <c r="G1201" s="36">
        <f>INDEX(Daily!$B$2:$H$4016,MATCH(E1201,Daily!$B$2:$B$4016,0),3)</f>
        <v>-0.85999999999999943</v>
      </c>
      <c r="H1201" s="36">
        <f>INDEX(Daily!$B$2:$H$4016,MATCH(E1201,Daily!$B$2:$B$4016,0),5)</f>
        <v>-5</v>
      </c>
      <c r="I1201" s="36">
        <f>INDEX(Daily!$B$2:$H$4016,MATCH(E1201,Daily!$B$2:$B$4016,0),7)</f>
        <v>0.84000000000003183</v>
      </c>
      <c r="J1201" s="39">
        <f>INDEX(Monthly!$B$2:$K$187,MATCH(D1201,Monthly!$B$2:$B$187,0),3)</f>
        <v>3.4999999999999476E-3</v>
      </c>
      <c r="K1201" s="39">
        <f>INDEX(Monthly!$B$2:$K$187,MATCH(D1201,Monthly!$B$2:$B$187,0),5)</f>
        <v>-4.3499999999999659</v>
      </c>
      <c r="L1201" s="39">
        <f>INDEX(Monthly!$B$2:$K$187,MATCH(D1201,Monthly!$B$2:$B$187,0),7)</f>
        <v>-3.0000000000000027E-3</v>
      </c>
      <c r="M1201" s="39">
        <f>INDEX(Monthly!$B$2:$K$187,MATCH(D1201,Monthly!$B$2:$B$187,0),9)</f>
        <v>1.5773957862401235E-2</v>
      </c>
      <c r="N1201" s="42">
        <f>INDEX(Quaterly!$B$2:$E$63,MATCH(B1201,Quaterly!$B$2:$B$63,0),4)</f>
        <v>-8.9299999999999979</v>
      </c>
    </row>
    <row r="1202" spans="1:14" x14ac:dyDescent="0.3">
      <c r="A1202" s="23">
        <v>1201</v>
      </c>
      <c r="B1202" s="23" t="str">
        <f t="shared" si="54"/>
        <v>Q3-2014</v>
      </c>
      <c r="C1202" s="24" t="str">
        <f t="shared" si="55"/>
        <v>Q3</v>
      </c>
      <c r="D1202" s="23" t="str">
        <f t="shared" si="56"/>
        <v>8-2014</v>
      </c>
      <c r="E1202" s="25">
        <v>41870</v>
      </c>
      <c r="F1202" s="31">
        <f>INDEX(GoldPrice!$B$2:$F$4016,MATCH(E1202,GoldPrice!$B$2:$B$4016,0),5)</f>
        <v>11621.621621623635</v>
      </c>
      <c r="G1202" s="36">
        <f>INDEX(Daily!$B$2:$H$4016,MATCH(E1202,Daily!$B$2:$B$4016,0),3)</f>
        <v>-2.0900000000000034</v>
      </c>
      <c r="H1202" s="36">
        <f>INDEX(Daily!$B$2:$H$4016,MATCH(E1202,Daily!$B$2:$B$4016,0),5)</f>
        <v>0</v>
      </c>
      <c r="I1202" s="36">
        <f>INDEX(Daily!$B$2:$H$4016,MATCH(E1202,Daily!$B$2:$B$4016,0),7)</f>
        <v>-0.44000000000005457</v>
      </c>
      <c r="J1202" s="39">
        <f>INDEX(Monthly!$B$2:$K$187,MATCH(D1202,Monthly!$B$2:$B$187,0),3)</f>
        <v>3.4999999999999476E-3</v>
      </c>
      <c r="K1202" s="39">
        <f>INDEX(Monthly!$B$2:$K$187,MATCH(D1202,Monthly!$B$2:$B$187,0),5)</f>
        <v>-4.3499999999999659</v>
      </c>
      <c r="L1202" s="39">
        <f>INDEX(Monthly!$B$2:$K$187,MATCH(D1202,Monthly!$B$2:$B$187,0),7)</f>
        <v>-3.0000000000000027E-3</v>
      </c>
      <c r="M1202" s="39">
        <f>INDEX(Monthly!$B$2:$K$187,MATCH(D1202,Monthly!$B$2:$B$187,0),9)</f>
        <v>1.5773957862401235E-2</v>
      </c>
      <c r="N1202" s="42">
        <f>INDEX(Quaterly!$B$2:$E$63,MATCH(B1202,Quaterly!$B$2:$B$63,0),4)</f>
        <v>-8.9299999999999979</v>
      </c>
    </row>
    <row r="1203" spans="1:14" x14ac:dyDescent="0.3">
      <c r="A1203" s="23">
        <v>1202</v>
      </c>
      <c r="B1203" s="23" t="str">
        <f t="shared" si="54"/>
        <v>Q3-2014</v>
      </c>
      <c r="C1203" s="24" t="str">
        <f t="shared" si="55"/>
        <v>Q3</v>
      </c>
      <c r="D1203" s="23" t="str">
        <f t="shared" si="56"/>
        <v>8-2014</v>
      </c>
      <c r="E1203" s="25">
        <v>41871</v>
      </c>
      <c r="F1203" s="31">
        <f>INDEX(GoldPrice!$B$2:$F$4016,MATCH(E1203,GoldPrice!$B$2:$B$4016,0),5)</f>
        <v>-12785.862785868347</v>
      </c>
      <c r="G1203" s="36">
        <f>INDEX(Daily!$B$2:$H$4016,MATCH(E1203,Daily!$B$2:$B$4016,0),3)</f>
        <v>2.0500000000000114</v>
      </c>
      <c r="H1203" s="36">
        <f>INDEX(Daily!$B$2:$H$4016,MATCH(E1203,Daily!$B$2:$B$4016,0),5)</f>
        <v>0</v>
      </c>
      <c r="I1203" s="36">
        <f>INDEX(Daily!$B$2:$H$4016,MATCH(E1203,Daily!$B$2:$B$4016,0),7)</f>
        <v>2.0600000000000591</v>
      </c>
      <c r="J1203" s="39">
        <f>INDEX(Monthly!$B$2:$K$187,MATCH(D1203,Monthly!$B$2:$B$187,0),3)</f>
        <v>3.4999999999999476E-3</v>
      </c>
      <c r="K1203" s="39">
        <f>INDEX(Monthly!$B$2:$K$187,MATCH(D1203,Monthly!$B$2:$B$187,0),5)</f>
        <v>-4.3499999999999659</v>
      </c>
      <c r="L1203" s="39">
        <f>INDEX(Monthly!$B$2:$K$187,MATCH(D1203,Monthly!$B$2:$B$187,0),7)</f>
        <v>-3.0000000000000027E-3</v>
      </c>
      <c r="M1203" s="39">
        <f>INDEX(Monthly!$B$2:$K$187,MATCH(D1203,Monthly!$B$2:$B$187,0),9)</f>
        <v>1.5773957862401235E-2</v>
      </c>
      <c r="N1203" s="42">
        <f>INDEX(Quaterly!$B$2:$E$63,MATCH(B1203,Quaterly!$B$2:$B$63,0),4)</f>
        <v>-8.9299999999999979</v>
      </c>
    </row>
    <row r="1204" spans="1:14" x14ac:dyDescent="0.3">
      <c r="A1204" s="23">
        <v>1203</v>
      </c>
      <c r="B1204" s="23" t="str">
        <f t="shared" si="54"/>
        <v>Q3-2014</v>
      </c>
      <c r="C1204" s="24" t="str">
        <f t="shared" si="55"/>
        <v>Q3</v>
      </c>
      <c r="D1204" s="23" t="str">
        <f t="shared" si="56"/>
        <v>8-2014</v>
      </c>
      <c r="E1204" s="25">
        <v>41872</v>
      </c>
      <c r="F1204" s="31">
        <f>INDEX(GoldPrice!$B$2:$F$4016,MATCH(E1204,GoldPrice!$B$2:$B$4016,0),5)</f>
        <v>215363.82536382973</v>
      </c>
      <c r="G1204" s="36">
        <f>INDEX(Daily!$B$2:$H$4016,MATCH(E1204,Daily!$B$2:$B$4016,0),3)</f>
        <v>-2.4300000000000068</v>
      </c>
      <c r="H1204" s="36">
        <f>INDEX(Daily!$B$2:$H$4016,MATCH(E1204,Daily!$B$2:$B$4016,0),5)</f>
        <v>0</v>
      </c>
      <c r="I1204" s="36">
        <f>INDEX(Daily!$B$2:$H$4016,MATCH(E1204,Daily!$B$2:$B$4016,0),7)</f>
        <v>6.2400000000000091</v>
      </c>
      <c r="J1204" s="39">
        <f>INDEX(Monthly!$B$2:$K$187,MATCH(D1204,Monthly!$B$2:$B$187,0),3)</f>
        <v>3.4999999999999476E-3</v>
      </c>
      <c r="K1204" s="39">
        <f>INDEX(Monthly!$B$2:$K$187,MATCH(D1204,Monthly!$B$2:$B$187,0),5)</f>
        <v>-4.3499999999999659</v>
      </c>
      <c r="L1204" s="39">
        <f>INDEX(Monthly!$B$2:$K$187,MATCH(D1204,Monthly!$B$2:$B$187,0),7)</f>
        <v>-3.0000000000000027E-3</v>
      </c>
      <c r="M1204" s="39">
        <f>INDEX(Monthly!$B$2:$K$187,MATCH(D1204,Monthly!$B$2:$B$187,0),9)</f>
        <v>1.5773957862401235E-2</v>
      </c>
      <c r="N1204" s="42">
        <f>INDEX(Quaterly!$B$2:$E$63,MATCH(B1204,Quaterly!$B$2:$B$63,0),4)</f>
        <v>-8.9299999999999979</v>
      </c>
    </row>
    <row r="1205" spans="1:14" x14ac:dyDescent="0.3">
      <c r="A1205" s="23">
        <v>1204</v>
      </c>
      <c r="B1205" s="23" t="str">
        <f t="shared" si="54"/>
        <v>Q3-2014</v>
      </c>
      <c r="C1205" s="24" t="str">
        <f t="shared" si="55"/>
        <v>Q3</v>
      </c>
      <c r="D1205" s="23" t="str">
        <f t="shared" si="56"/>
        <v>8-2014</v>
      </c>
      <c r="E1205" s="25">
        <v>41873</v>
      </c>
      <c r="F1205" s="31">
        <f>INDEX(GoldPrice!$B$2:$F$4016,MATCH(E1205,GoldPrice!$B$2:$B$4016,0),5)</f>
        <v>-48440.748440746218</v>
      </c>
      <c r="G1205" s="36">
        <f>INDEX(Daily!$B$2:$H$4016,MATCH(E1205,Daily!$B$2:$B$4016,0),3)</f>
        <v>-0.35999999999999943</v>
      </c>
      <c r="H1205" s="36">
        <f>INDEX(Daily!$B$2:$H$4016,MATCH(E1205,Daily!$B$2:$B$4016,0),5)</f>
        <v>0</v>
      </c>
      <c r="I1205" s="36">
        <f>INDEX(Daily!$B$2:$H$4016,MATCH(E1205,Daily!$B$2:$B$4016,0),7)</f>
        <v>7.1999999999999318</v>
      </c>
      <c r="J1205" s="39">
        <f>INDEX(Monthly!$B$2:$K$187,MATCH(D1205,Monthly!$B$2:$B$187,0),3)</f>
        <v>3.4999999999999476E-3</v>
      </c>
      <c r="K1205" s="39">
        <f>INDEX(Monthly!$B$2:$K$187,MATCH(D1205,Monthly!$B$2:$B$187,0),5)</f>
        <v>-4.3499999999999659</v>
      </c>
      <c r="L1205" s="39">
        <f>INDEX(Monthly!$B$2:$K$187,MATCH(D1205,Monthly!$B$2:$B$187,0),7)</f>
        <v>-3.0000000000000027E-3</v>
      </c>
      <c r="M1205" s="39">
        <f>INDEX(Monthly!$B$2:$K$187,MATCH(D1205,Monthly!$B$2:$B$187,0),9)</f>
        <v>1.5773957862401235E-2</v>
      </c>
      <c r="N1205" s="42">
        <f>INDEX(Quaterly!$B$2:$E$63,MATCH(B1205,Quaterly!$B$2:$B$63,0),4)</f>
        <v>-8.9299999999999979</v>
      </c>
    </row>
    <row r="1206" spans="1:14" x14ac:dyDescent="0.3">
      <c r="A1206" s="23">
        <v>1205</v>
      </c>
      <c r="B1206" s="23" t="str">
        <f t="shared" si="54"/>
        <v>Q3-2014</v>
      </c>
      <c r="C1206" s="24" t="str">
        <f t="shared" si="55"/>
        <v>Q3</v>
      </c>
      <c r="D1206" s="23" t="str">
        <f t="shared" si="56"/>
        <v>8-2014</v>
      </c>
      <c r="E1206" s="25">
        <v>41876</v>
      </c>
      <c r="F1206" s="31">
        <f>INDEX(GoldPrice!$B$2:$F$4016,MATCH(E1206,GoldPrice!$B$2:$B$4016,0),5)</f>
        <v>-54017.388017393649</v>
      </c>
      <c r="G1206" s="36">
        <f>INDEX(Daily!$B$2:$H$4016,MATCH(E1206,Daily!$B$2:$B$4016,0),3)</f>
        <v>1.7800000000000011</v>
      </c>
      <c r="H1206" s="36">
        <f>INDEX(Daily!$B$2:$H$4016,MATCH(E1206,Daily!$B$2:$B$4016,0),5)</f>
        <v>5</v>
      </c>
      <c r="I1206" s="36">
        <f>INDEX(Daily!$B$2:$H$4016,MATCH(E1206,Daily!$B$2:$B$4016,0),7)</f>
        <v>5.7400000000000091</v>
      </c>
      <c r="J1206" s="39">
        <f>INDEX(Monthly!$B$2:$K$187,MATCH(D1206,Monthly!$B$2:$B$187,0),3)</f>
        <v>3.4999999999999476E-3</v>
      </c>
      <c r="K1206" s="39">
        <f>INDEX(Monthly!$B$2:$K$187,MATCH(D1206,Monthly!$B$2:$B$187,0),5)</f>
        <v>-4.3499999999999659</v>
      </c>
      <c r="L1206" s="39">
        <f>INDEX(Monthly!$B$2:$K$187,MATCH(D1206,Monthly!$B$2:$B$187,0),7)</f>
        <v>-3.0000000000000027E-3</v>
      </c>
      <c r="M1206" s="39">
        <f>INDEX(Monthly!$B$2:$K$187,MATCH(D1206,Monthly!$B$2:$B$187,0),9)</f>
        <v>1.5773957862401235E-2</v>
      </c>
      <c r="N1206" s="42">
        <f>INDEX(Quaterly!$B$2:$E$63,MATCH(B1206,Quaterly!$B$2:$B$63,0),4)</f>
        <v>-8.9299999999999979</v>
      </c>
    </row>
    <row r="1207" spans="1:14" x14ac:dyDescent="0.3">
      <c r="A1207" s="23">
        <v>1206</v>
      </c>
      <c r="B1207" s="23" t="str">
        <f t="shared" si="54"/>
        <v>Q3-2014</v>
      </c>
      <c r="C1207" s="24" t="str">
        <f t="shared" si="55"/>
        <v>Q3</v>
      </c>
      <c r="D1207" s="23" t="str">
        <f t="shared" si="56"/>
        <v>8-2014</v>
      </c>
      <c r="E1207" s="25">
        <v>41877</v>
      </c>
      <c r="F1207" s="31">
        <f>INDEX(GoldPrice!$B$2:$F$4016,MATCH(E1207,GoldPrice!$B$2:$B$4016,0),5)</f>
        <v>-68931.392931390554</v>
      </c>
      <c r="G1207" s="36">
        <f>INDEX(Daily!$B$2:$H$4016,MATCH(E1207,Daily!$B$2:$B$4016,0),3)</f>
        <v>0.39000000000000057</v>
      </c>
      <c r="H1207" s="36">
        <f>INDEX(Daily!$B$2:$H$4016,MATCH(E1207,Daily!$B$2:$B$4016,0),5)</f>
        <v>5</v>
      </c>
      <c r="I1207" s="36">
        <f>INDEX(Daily!$B$2:$H$4016,MATCH(E1207,Daily!$B$2:$B$4016,0),7)</f>
        <v>3.17999999999995</v>
      </c>
      <c r="J1207" s="39">
        <f>INDEX(Monthly!$B$2:$K$187,MATCH(D1207,Monthly!$B$2:$B$187,0),3)</f>
        <v>3.4999999999999476E-3</v>
      </c>
      <c r="K1207" s="39">
        <f>INDEX(Monthly!$B$2:$K$187,MATCH(D1207,Monthly!$B$2:$B$187,0),5)</f>
        <v>-4.3499999999999659</v>
      </c>
      <c r="L1207" s="39">
        <f>INDEX(Monthly!$B$2:$K$187,MATCH(D1207,Monthly!$B$2:$B$187,0),7)</f>
        <v>-3.0000000000000027E-3</v>
      </c>
      <c r="M1207" s="39">
        <f>INDEX(Monthly!$B$2:$K$187,MATCH(D1207,Monthly!$B$2:$B$187,0),9)</f>
        <v>1.5773957862401235E-2</v>
      </c>
      <c r="N1207" s="42">
        <f>INDEX(Quaterly!$B$2:$E$63,MATCH(B1207,Quaterly!$B$2:$B$63,0),4)</f>
        <v>-8.9299999999999979</v>
      </c>
    </row>
    <row r="1208" spans="1:14" x14ac:dyDescent="0.3">
      <c r="A1208" s="23">
        <v>1207</v>
      </c>
      <c r="B1208" s="23" t="str">
        <f t="shared" si="54"/>
        <v>Q3-2014</v>
      </c>
      <c r="C1208" s="24" t="str">
        <f t="shared" si="55"/>
        <v>Q3</v>
      </c>
      <c r="D1208" s="23" t="str">
        <f t="shared" si="56"/>
        <v>8-2014</v>
      </c>
      <c r="E1208" s="25">
        <v>41878</v>
      </c>
      <c r="F1208" s="31">
        <f>INDEX(GoldPrice!$B$2:$F$4016,MATCH(E1208,GoldPrice!$B$2:$B$4016,0),5)</f>
        <v>54966.924966920167</v>
      </c>
      <c r="G1208" s="36">
        <f>INDEX(Daily!$B$2:$H$4016,MATCH(E1208,Daily!$B$2:$B$4016,0),3)</f>
        <v>3.9999999999992042E-2</v>
      </c>
      <c r="H1208" s="36">
        <f>INDEX(Daily!$B$2:$H$4016,MATCH(E1208,Daily!$B$2:$B$4016,0),5)</f>
        <v>-15</v>
      </c>
      <c r="I1208" s="36">
        <f>INDEX(Daily!$B$2:$H$4016,MATCH(E1208,Daily!$B$2:$B$4016,0),7)</f>
        <v>-0.28999999999996362</v>
      </c>
      <c r="J1208" s="39">
        <f>INDEX(Monthly!$B$2:$K$187,MATCH(D1208,Monthly!$B$2:$B$187,0),3)</f>
        <v>3.4999999999999476E-3</v>
      </c>
      <c r="K1208" s="39">
        <f>INDEX(Monthly!$B$2:$K$187,MATCH(D1208,Monthly!$B$2:$B$187,0),5)</f>
        <v>-4.3499999999999659</v>
      </c>
      <c r="L1208" s="39">
        <f>INDEX(Monthly!$B$2:$K$187,MATCH(D1208,Monthly!$B$2:$B$187,0),7)</f>
        <v>-3.0000000000000027E-3</v>
      </c>
      <c r="M1208" s="39">
        <f>INDEX(Monthly!$B$2:$K$187,MATCH(D1208,Monthly!$B$2:$B$187,0),9)</f>
        <v>1.5773957862401235E-2</v>
      </c>
      <c r="N1208" s="42">
        <f>INDEX(Quaterly!$B$2:$E$63,MATCH(B1208,Quaterly!$B$2:$B$63,0),4)</f>
        <v>-8.9299999999999979</v>
      </c>
    </row>
    <row r="1209" spans="1:14" x14ac:dyDescent="0.3">
      <c r="A1209" s="23">
        <v>1208</v>
      </c>
      <c r="B1209" s="23" t="str">
        <f t="shared" si="54"/>
        <v>Q3-2014</v>
      </c>
      <c r="C1209" s="24" t="str">
        <f t="shared" si="55"/>
        <v>Q3</v>
      </c>
      <c r="D1209" s="23" t="str">
        <f t="shared" si="56"/>
        <v>8-2014</v>
      </c>
      <c r="E1209" s="25">
        <v>41879</v>
      </c>
      <c r="F1209" s="31">
        <f>INDEX(GoldPrice!$B$2:$F$4016,MATCH(E1209,GoldPrice!$B$2:$B$4016,0),5)</f>
        <v>-78830.844830840826</v>
      </c>
      <c r="G1209" s="36">
        <f>INDEX(Daily!$B$2:$H$4016,MATCH(E1209,Daily!$B$2:$B$4016,0),3)</f>
        <v>0.62000000000000455</v>
      </c>
      <c r="H1209" s="36">
        <f>INDEX(Daily!$B$2:$H$4016,MATCH(E1209,Daily!$B$2:$B$4016,0),5)</f>
        <v>0</v>
      </c>
      <c r="I1209" s="36">
        <f>INDEX(Daily!$B$2:$H$4016,MATCH(E1209,Daily!$B$2:$B$4016,0),7)</f>
        <v>3.2599999999999909</v>
      </c>
      <c r="J1209" s="39">
        <f>INDEX(Monthly!$B$2:$K$187,MATCH(D1209,Monthly!$B$2:$B$187,0),3)</f>
        <v>3.4999999999999476E-3</v>
      </c>
      <c r="K1209" s="39">
        <f>INDEX(Monthly!$B$2:$K$187,MATCH(D1209,Monthly!$B$2:$B$187,0),5)</f>
        <v>-4.3499999999999659</v>
      </c>
      <c r="L1209" s="39">
        <f>INDEX(Monthly!$B$2:$K$187,MATCH(D1209,Monthly!$B$2:$B$187,0),7)</f>
        <v>-3.0000000000000027E-3</v>
      </c>
      <c r="M1209" s="39">
        <f>INDEX(Monthly!$B$2:$K$187,MATCH(D1209,Monthly!$B$2:$B$187,0),9)</f>
        <v>1.5773957862401235E-2</v>
      </c>
      <c r="N1209" s="42">
        <f>INDEX(Quaterly!$B$2:$E$63,MATCH(B1209,Quaterly!$B$2:$B$63,0),4)</f>
        <v>-8.9299999999999979</v>
      </c>
    </row>
    <row r="1210" spans="1:14" x14ac:dyDescent="0.3">
      <c r="A1210" s="23">
        <v>1209</v>
      </c>
      <c r="B1210" s="23" t="str">
        <f t="shared" si="54"/>
        <v>Q3-2014</v>
      </c>
      <c r="C1210" s="24" t="str">
        <f t="shared" si="55"/>
        <v>Q3</v>
      </c>
      <c r="D1210" s="23" t="str">
        <f t="shared" si="56"/>
        <v>8-2014</v>
      </c>
      <c r="E1210" s="25">
        <v>41880</v>
      </c>
      <c r="F1210" s="31">
        <f>INDEX(GoldPrice!$B$2:$F$4016,MATCH(E1210,GoldPrice!$B$2:$B$4016,0),5)</f>
        <v>26413.154413156211</v>
      </c>
      <c r="G1210" s="36">
        <f>INDEX(Daily!$B$2:$H$4016,MATCH(E1210,Daily!$B$2:$B$4016,0),3)</f>
        <v>1.4200000000000017</v>
      </c>
      <c r="H1210" s="36">
        <f>INDEX(Daily!$B$2:$H$4016,MATCH(E1210,Daily!$B$2:$B$4016,0),5)</f>
        <v>0</v>
      </c>
      <c r="I1210" s="36">
        <f>INDEX(Daily!$B$2:$H$4016,MATCH(E1210,Daily!$B$2:$B$4016,0),7)</f>
        <v>4.6200000000000045</v>
      </c>
      <c r="J1210" s="39">
        <f>INDEX(Monthly!$B$2:$K$187,MATCH(D1210,Monthly!$B$2:$B$187,0),3)</f>
        <v>3.4999999999999476E-3</v>
      </c>
      <c r="K1210" s="39">
        <f>INDEX(Monthly!$B$2:$K$187,MATCH(D1210,Monthly!$B$2:$B$187,0),5)</f>
        <v>-4.3499999999999659</v>
      </c>
      <c r="L1210" s="39">
        <f>INDEX(Monthly!$B$2:$K$187,MATCH(D1210,Monthly!$B$2:$B$187,0),7)</f>
        <v>-3.0000000000000027E-3</v>
      </c>
      <c r="M1210" s="39">
        <f>INDEX(Monthly!$B$2:$K$187,MATCH(D1210,Monthly!$B$2:$B$187,0),9)</f>
        <v>1.5773957862401235E-2</v>
      </c>
      <c r="N1210" s="42">
        <f>INDEX(Quaterly!$B$2:$E$63,MATCH(B1210,Quaterly!$B$2:$B$63,0),4)</f>
        <v>-8.9299999999999979</v>
      </c>
    </row>
    <row r="1211" spans="1:14" x14ac:dyDescent="0.3">
      <c r="A1211" s="23">
        <v>1210</v>
      </c>
      <c r="B1211" s="23" t="str">
        <f t="shared" si="54"/>
        <v>Q3-2014</v>
      </c>
      <c r="C1211" s="24" t="str">
        <f t="shared" si="55"/>
        <v>Q3</v>
      </c>
      <c r="D1211" s="23" t="str">
        <f t="shared" si="56"/>
        <v>9-2014</v>
      </c>
      <c r="E1211" s="25">
        <v>41884</v>
      </c>
      <c r="F1211" s="31">
        <f>INDEX(GoldPrice!$B$2:$F$4016,MATCH(E1211,GoldPrice!$B$2:$B$4016,0),5)</f>
        <v>-576299.75429975614</v>
      </c>
      <c r="G1211" s="36">
        <f>INDEX(Daily!$B$2:$H$4016,MATCH(E1211,Daily!$B$2:$B$4016,0),3)</f>
        <v>-4.9399999999999977</v>
      </c>
      <c r="H1211" s="36">
        <f>INDEX(Daily!$B$2:$H$4016,MATCH(E1211,Daily!$B$2:$B$4016,0),5)</f>
        <v>0</v>
      </c>
      <c r="I1211" s="36">
        <f>INDEX(Daily!$B$2:$H$4016,MATCH(E1211,Daily!$B$2:$B$4016,0),7)</f>
        <v>-10.154285714285834</v>
      </c>
      <c r="J1211" s="39">
        <f>INDEX(Monthly!$B$2:$K$187,MATCH(D1211,Monthly!$B$2:$B$187,0),3)</f>
        <v>6.2999999999999723E-3</v>
      </c>
      <c r="K1211" s="39">
        <f>INDEX(Monthly!$B$2:$K$187,MATCH(D1211,Monthly!$B$2:$B$187,0),5)</f>
        <v>-22.550000000000011</v>
      </c>
      <c r="L1211" s="39">
        <f>INDEX(Monthly!$B$2:$K$187,MATCH(D1211,Monthly!$B$2:$B$187,0),7)</f>
        <v>-2.0000000000000018E-3</v>
      </c>
      <c r="M1211" s="39">
        <f>INDEX(Monthly!$B$2:$K$187,MATCH(D1211,Monthly!$B$2:$B$187,0),9)</f>
        <v>1.4617719666306499E-2</v>
      </c>
      <c r="N1211" s="42">
        <f>INDEX(Quaterly!$B$2:$E$63,MATCH(B1211,Quaterly!$B$2:$B$63,0),4)</f>
        <v>-8.9299999999999979</v>
      </c>
    </row>
    <row r="1212" spans="1:14" x14ac:dyDescent="0.3">
      <c r="A1212" s="23">
        <v>1211</v>
      </c>
      <c r="B1212" s="23" t="str">
        <f t="shared" si="54"/>
        <v>Q3-2014</v>
      </c>
      <c r="C1212" s="24" t="str">
        <f t="shared" si="55"/>
        <v>Q3</v>
      </c>
      <c r="D1212" s="23" t="str">
        <f t="shared" si="56"/>
        <v>9-2014</v>
      </c>
      <c r="E1212" s="25">
        <v>41885</v>
      </c>
      <c r="F1212" s="31">
        <f>INDEX(GoldPrice!$B$2:$F$4016,MATCH(E1212,GoldPrice!$B$2:$B$4016,0),5)</f>
        <v>692387.07238706946</v>
      </c>
      <c r="G1212" s="36">
        <f>INDEX(Daily!$B$2:$H$4016,MATCH(E1212,Daily!$B$2:$B$4016,0),3)</f>
        <v>2.5799999999999983</v>
      </c>
      <c r="H1212" s="36">
        <f>INDEX(Daily!$B$2:$H$4016,MATCH(E1212,Daily!$B$2:$B$4016,0),5)</f>
        <v>15</v>
      </c>
      <c r="I1212" s="36">
        <f>INDEX(Daily!$B$2:$H$4016,MATCH(E1212,Daily!$B$2:$B$4016,0),7)</f>
        <v>14.254285714285857</v>
      </c>
      <c r="J1212" s="39">
        <f>INDEX(Monthly!$B$2:$K$187,MATCH(D1212,Monthly!$B$2:$B$187,0),3)</f>
        <v>6.2999999999999723E-3</v>
      </c>
      <c r="K1212" s="39">
        <f>INDEX(Monthly!$B$2:$K$187,MATCH(D1212,Monthly!$B$2:$B$187,0),5)</f>
        <v>-22.550000000000011</v>
      </c>
      <c r="L1212" s="39">
        <f>INDEX(Monthly!$B$2:$K$187,MATCH(D1212,Monthly!$B$2:$B$187,0),7)</f>
        <v>-2.0000000000000018E-3</v>
      </c>
      <c r="M1212" s="39">
        <f>INDEX(Monthly!$B$2:$K$187,MATCH(D1212,Monthly!$B$2:$B$187,0),9)</f>
        <v>1.4617719666306499E-2</v>
      </c>
      <c r="N1212" s="42">
        <f>INDEX(Quaterly!$B$2:$E$63,MATCH(B1212,Quaterly!$B$2:$B$63,0),4)</f>
        <v>-8.9299999999999979</v>
      </c>
    </row>
    <row r="1213" spans="1:14" x14ac:dyDescent="0.3">
      <c r="A1213" s="23">
        <v>1212</v>
      </c>
      <c r="B1213" s="23" t="str">
        <f t="shared" si="54"/>
        <v>Q3-2014</v>
      </c>
      <c r="C1213" s="24" t="str">
        <f t="shared" si="55"/>
        <v>Q3</v>
      </c>
      <c r="D1213" s="23" t="str">
        <f t="shared" si="56"/>
        <v>9-2014</v>
      </c>
      <c r="E1213" s="25">
        <v>41886</v>
      </c>
      <c r="F1213" s="31">
        <f>INDEX(GoldPrice!$B$2:$F$4016,MATCH(E1213,GoldPrice!$B$2:$B$4016,0),5)</f>
        <v>125206.57720658183</v>
      </c>
      <c r="G1213" s="36">
        <f>INDEX(Daily!$B$2:$H$4016,MATCH(E1213,Daily!$B$2:$B$4016,0),3)</f>
        <v>-0.98999999999999488</v>
      </c>
      <c r="H1213" s="36">
        <f>INDEX(Daily!$B$2:$H$4016,MATCH(E1213,Daily!$B$2:$B$4016,0),5)</f>
        <v>-15</v>
      </c>
      <c r="I1213" s="36">
        <f>INDEX(Daily!$B$2:$H$4016,MATCH(E1213,Daily!$B$2:$B$4016,0),7)</f>
        <v>-0.52999999999997272</v>
      </c>
      <c r="J1213" s="39">
        <f>INDEX(Monthly!$B$2:$K$187,MATCH(D1213,Monthly!$B$2:$B$187,0),3)</f>
        <v>6.2999999999999723E-3</v>
      </c>
      <c r="K1213" s="39">
        <f>INDEX(Monthly!$B$2:$K$187,MATCH(D1213,Monthly!$B$2:$B$187,0),5)</f>
        <v>-22.550000000000011</v>
      </c>
      <c r="L1213" s="39">
        <f>INDEX(Monthly!$B$2:$K$187,MATCH(D1213,Monthly!$B$2:$B$187,0),7)</f>
        <v>-2.0000000000000018E-3</v>
      </c>
      <c r="M1213" s="39">
        <f>INDEX(Monthly!$B$2:$K$187,MATCH(D1213,Monthly!$B$2:$B$187,0),9)</f>
        <v>1.4617719666306499E-2</v>
      </c>
      <c r="N1213" s="42">
        <f>INDEX(Quaterly!$B$2:$E$63,MATCH(B1213,Quaterly!$B$2:$B$63,0),4)</f>
        <v>-8.9299999999999979</v>
      </c>
    </row>
    <row r="1214" spans="1:14" x14ac:dyDescent="0.3">
      <c r="A1214" s="23">
        <v>1213</v>
      </c>
      <c r="B1214" s="23" t="str">
        <f t="shared" si="54"/>
        <v>Q3-2014</v>
      </c>
      <c r="C1214" s="24" t="str">
        <f t="shared" si="55"/>
        <v>Q3</v>
      </c>
      <c r="D1214" s="23" t="str">
        <f t="shared" si="56"/>
        <v>9-2014</v>
      </c>
      <c r="E1214" s="25">
        <v>41887</v>
      </c>
      <c r="F1214" s="31">
        <f>INDEX(GoldPrice!$B$2:$F$4016,MATCH(E1214,GoldPrice!$B$2:$B$4016,0),5)</f>
        <v>-101203.17520317808</v>
      </c>
      <c r="G1214" s="36">
        <f>INDEX(Daily!$B$2:$H$4016,MATCH(E1214,Daily!$B$2:$B$4016,0),3)</f>
        <v>-1.1900000000000119</v>
      </c>
      <c r="H1214" s="36">
        <f>INDEX(Daily!$B$2:$H$4016,MATCH(E1214,Daily!$B$2:$B$4016,0),5)</f>
        <v>0</v>
      </c>
      <c r="I1214" s="36">
        <f>INDEX(Daily!$B$2:$H$4016,MATCH(E1214,Daily!$B$2:$B$4016,0),7)</f>
        <v>-1.57000000000005</v>
      </c>
      <c r="J1214" s="39">
        <f>INDEX(Monthly!$B$2:$K$187,MATCH(D1214,Monthly!$B$2:$B$187,0),3)</f>
        <v>6.2999999999999723E-3</v>
      </c>
      <c r="K1214" s="39">
        <f>INDEX(Monthly!$B$2:$K$187,MATCH(D1214,Monthly!$B$2:$B$187,0),5)</f>
        <v>-22.550000000000011</v>
      </c>
      <c r="L1214" s="39">
        <f>INDEX(Monthly!$B$2:$K$187,MATCH(D1214,Monthly!$B$2:$B$187,0),7)</f>
        <v>-2.0000000000000018E-3</v>
      </c>
      <c r="M1214" s="39">
        <f>INDEX(Monthly!$B$2:$K$187,MATCH(D1214,Monthly!$B$2:$B$187,0),9)</f>
        <v>1.4617719666306499E-2</v>
      </c>
      <c r="N1214" s="42">
        <f>INDEX(Quaterly!$B$2:$E$63,MATCH(B1214,Quaterly!$B$2:$B$63,0),4)</f>
        <v>-8.9299999999999979</v>
      </c>
    </row>
    <row r="1215" spans="1:14" x14ac:dyDescent="0.3">
      <c r="A1215" s="23">
        <v>1214</v>
      </c>
      <c r="B1215" s="23" t="str">
        <f t="shared" si="54"/>
        <v>Q3-2014</v>
      </c>
      <c r="C1215" s="24" t="str">
        <f t="shared" si="55"/>
        <v>Q3</v>
      </c>
      <c r="D1215" s="23" t="str">
        <f t="shared" si="56"/>
        <v>9-2014</v>
      </c>
      <c r="E1215" s="25">
        <v>41890</v>
      </c>
      <c r="F1215" s="31">
        <f>INDEX(GoldPrice!$B$2:$F$4016,MATCH(E1215,GoldPrice!$B$2:$B$4016,0),5)</f>
        <v>239659.4216594249</v>
      </c>
      <c r="G1215" s="36">
        <f>INDEX(Daily!$B$2:$H$4016,MATCH(E1215,Daily!$B$2:$B$4016,0),3)</f>
        <v>-0.67999999999999261</v>
      </c>
      <c r="H1215" s="36">
        <f>INDEX(Daily!$B$2:$H$4016,MATCH(E1215,Daily!$B$2:$B$4016,0),5)</f>
        <v>0</v>
      </c>
      <c r="I1215" s="36">
        <f>INDEX(Daily!$B$2:$H$4016,MATCH(E1215,Daily!$B$2:$B$4016,0),7)</f>
        <v>1.2000000000000455</v>
      </c>
      <c r="J1215" s="39">
        <f>INDEX(Monthly!$B$2:$K$187,MATCH(D1215,Monthly!$B$2:$B$187,0),3)</f>
        <v>6.2999999999999723E-3</v>
      </c>
      <c r="K1215" s="39">
        <f>INDEX(Monthly!$B$2:$K$187,MATCH(D1215,Monthly!$B$2:$B$187,0),5)</f>
        <v>-22.550000000000011</v>
      </c>
      <c r="L1215" s="39">
        <f>INDEX(Monthly!$B$2:$K$187,MATCH(D1215,Monthly!$B$2:$B$187,0),7)</f>
        <v>-2.0000000000000018E-3</v>
      </c>
      <c r="M1215" s="39">
        <f>INDEX(Monthly!$B$2:$K$187,MATCH(D1215,Monthly!$B$2:$B$187,0),9)</f>
        <v>1.4617719666306499E-2</v>
      </c>
      <c r="N1215" s="42">
        <f>INDEX(Quaterly!$B$2:$E$63,MATCH(B1215,Quaterly!$B$2:$B$63,0),4)</f>
        <v>-8.9299999999999979</v>
      </c>
    </row>
    <row r="1216" spans="1:14" x14ac:dyDescent="0.3">
      <c r="A1216" s="23">
        <v>1215</v>
      </c>
      <c r="B1216" s="23" t="str">
        <f t="shared" si="54"/>
        <v>Q3-2014</v>
      </c>
      <c r="C1216" s="24" t="str">
        <f t="shared" si="55"/>
        <v>Q3</v>
      </c>
      <c r="D1216" s="23" t="str">
        <f t="shared" si="56"/>
        <v>9-2014</v>
      </c>
      <c r="E1216" s="25">
        <v>41891</v>
      </c>
      <c r="F1216" s="31">
        <f>INDEX(GoldPrice!$B$2:$F$4016,MATCH(E1216,GoldPrice!$B$2:$B$4016,0),5)</f>
        <v>-25573.237573239952</v>
      </c>
      <c r="G1216" s="36">
        <f>INDEX(Daily!$B$2:$H$4016,MATCH(E1216,Daily!$B$2:$B$4016,0),3)</f>
        <v>9.0000000000003411E-2</v>
      </c>
      <c r="H1216" s="36">
        <f>INDEX(Daily!$B$2:$H$4016,MATCH(E1216,Daily!$B$2:$B$4016,0),5)</f>
        <v>0</v>
      </c>
      <c r="I1216" s="36">
        <f>INDEX(Daily!$B$2:$H$4016,MATCH(E1216,Daily!$B$2:$B$4016,0),7)</f>
        <v>-12.930000000000064</v>
      </c>
      <c r="J1216" s="39">
        <f>INDEX(Monthly!$B$2:$K$187,MATCH(D1216,Monthly!$B$2:$B$187,0),3)</f>
        <v>6.2999999999999723E-3</v>
      </c>
      <c r="K1216" s="39">
        <f>INDEX(Monthly!$B$2:$K$187,MATCH(D1216,Monthly!$B$2:$B$187,0),5)</f>
        <v>-22.550000000000011</v>
      </c>
      <c r="L1216" s="39">
        <f>INDEX(Monthly!$B$2:$K$187,MATCH(D1216,Monthly!$B$2:$B$187,0),7)</f>
        <v>-2.0000000000000018E-3</v>
      </c>
      <c r="M1216" s="39">
        <f>INDEX(Monthly!$B$2:$K$187,MATCH(D1216,Monthly!$B$2:$B$187,0),9)</f>
        <v>1.4617719666306499E-2</v>
      </c>
      <c r="N1216" s="42">
        <f>INDEX(Quaterly!$B$2:$E$63,MATCH(B1216,Quaterly!$B$2:$B$63,0),4)</f>
        <v>-8.9299999999999979</v>
      </c>
    </row>
    <row r="1217" spans="1:14" x14ac:dyDescent="0.3">
      <c r="A1217" s="23">
        <v>1216</v>
      </c>
      <c r="B1217" s="23" t="str">
        <f t="shared" si="54"/>
        <v>Q3-2014</v>
      </c>
      <c r="C1217" s="24" t="str">
        <f t="shared" si="55"/>
        <v>Q3</v>
      </c>
      <c r="D1217" s="23" t="str">
        <f t="shared" si="56"/>
        <v>9-2014</v>
      </c>
      <c r="E1217" s="25">
        <v>41892</v>
      </c>
      <c r="F1217" s="31">
        <f>INDEX(GoldPrice!$B$2:$F$4016,MATCH(E1217,GoldPrice!$B$2:$B$4016,0),5)</f>
        <v>-47185.031185030937</v>
      </c>
      <c r="G1217" s="36">
        <f>INDEX(Daily!$B$2:$H$4016,MATCH(E1217,Daily!$B$2:$B$4016,0),3)</f>
        <v>-1.0200000000000102</v>
      </c>
      <c r="H1217" s="36">
        <f>INDEX(Daily!$B$2:$H$4016,MATCH(E1217,Daily!$B$2:$B$4016,0),5)</f>
        <v>0</v>
      </c>
      <c r="I1217" s="36">
        <f>INDEX(Daily!$B$2:$H$4016,MATCH(E1217,Daily!$B$2:$B$4016,0),7)</f>
        <v>1.8799999999999955</v>
      </c>
      <c r="J1217" s="39">
        <f>INDEX(Monthly!$B$2:$K$187,MATCH(D1217,Monthly!$B$2:$B$187,0),3)</f>
        <v>6.2999999999999723E-3</v>
      </c>
      <c r="K1217" s="39">
        <f>INDEX(Monthly!$B$2:$K$187,MATCH(D1217,Monthly!$B$2:$B$187,0),5)</f>
        <v>-22.550000000000011</v>
      </c>
      <c r="L1217" s="39">
        <f>INDEX(Monthly!$B$2:$K$187,MATCH(D1217,Monthly!$B$2:$B$187,0),7)</f>
        <v>-2.0000000000000018E-3</v>
      </c>
      <c r="M1217" s="39">
        <f>INDEX(Monthly!$B$2:$K$187,MATCH(D1217,Monthly!$B$2:$B$187,0),9)</f>
        <v>1.4617719666306499E-2</v>
      </c>
      <c r="N1217" s="42">
        <f>INDEX(Quaterly!$B$2:$E$63,MATCH(B1217,Quaterly!$B$2:$B$63,0),4)</f>
        <v>-8.9299999999999979</v>
      </c>
    </row>
    <row r="1218" spans="1:14" x14ac:dyDescent="0.3">
      <c r="A1218" s="23">
        <v>1217</v>
      </c>
      <c r="B1218" s="23" t="str">
        <f t="shared" si="54"/>
        <v>Q3-2014</v>
      </c>
      <c r="C1218" s="24" t="str">
        <f t="shared" si="55"/>
        <v>Q3</v>
      </c>
      <c r="D1218" s="23" t="str">
        <f t="shared" si="56"/>
        <v>9-2014</v>
      </c>
      <c r="E1218" s="25">
        <v>41893</v>
      </c>
      <c r="F1218" s="31">
        <f>INDEX(GoldPrice!$B$2:$F$4016,MATCH(E1218,GoldPrice!$B$2:$B$4016,0),5)</f>
        <v>28272.916272912174</v>
      </c>
      <c r="G1218" s="36">
        <f>INDEX(Daily!$B$2:$H$4016,MATCH(E1218,Daily!$B$2:$B$4016,0),3)</f>
        <v>1.1800000000000068</v>
      </c>
      <c r="H1218" s="36">
        <f>INDEX(Daily!$B$2:$H$4016,MATCH(E1218,Daily!$B$2:$B$4016,0),5)</f>
        <v>10</v>
      </c>
      <c r="I1218" s="36">
        <f>INDEX(Daily!$B$2:$H$4016,MATCH(E1218,Daily!$B$2:$B$4016,0),7)</f>
        <v>0.19000000000005457</v>
      </c>
      <c r="J1218" s="39">
        <f>INDEX(Monthly!$B$2:$K$187,MATCH(D1218,Monthly!$B$2:$B$187,0),3)</f>
        <v>6.2999999999999723E-3</v>
      </c>
      <c r="K1218" s="39">
        <f>INDEX(Monthly!$B$2:$K$187,MATCH(D1218,Monthly!$B$2:$B$187,0),5)</f>
        <v>-22.550000000000011</v>
      </c>
      <c r="L1218" s="39">
        <f>INDEX(Monthly!$B$2:$K$187,MATCH(D1218,Monthly!$B$2:$B$187,0),7)</f>
        <v>-2.0000000000000018E-3</v>
      </c>
      <c r="M1218" s="39">
        <f>INDEX(Monthly!$B$2:$K$187,MATCH(D1218,Monthly!$B$2:$B$187,0),9)</f>
        <v>1.4617719666306499E-2</v>
      </c>
      <c r="N1218" s="42">
        <f>INDEX(Quaterly!$B$2:$E$63,MATCH(B1218,Quaterly!$B$2:$B$63,0),4)</f>
        <v>-8.9299999999999979</v>
      </c>
    </row>
    <row r="1219" spans="1:14" x14ac:dyDescent="0.3">
      <c r="A1219" s="23">
        <v>1218</v>
      </c>
      <c r="B1219" s="23" t="str">
        <f t="shared" ref="B1219:B1282" si="57">C1219&amp;"-"&amp;YEAR(E1219)</f>
        <v>Q3-2014</v>
      </c>
      <c r="C1219" s="24" t="str">
        <f t="shared" ref="C1219:C1282" si="58">IF(MONTH(E1219)&lt;=3,"Q1",IF(MONTH(E1219)&lt;=6,"Q2",IF(MONTH(E1219)&lt;=9,"Q3","Q4")))</f>
        <v>Q3</v>
      </c>
      <c r="D1219" s="23" t="str">
        <f t="shared" ref="D1219:D1282" si="59">MONTH(E1219)&amp;"-"&amp;YEAR(E1219)</f>
        <v>9-2014</v>
      </c>
      <c r="E1219" s="25">
        <v>41894</v>
      </c>
      <c r="F1219" s="31">
        <f>INDEX(GoldPrice!$B$2:$F$4016,MATCH(E1219,GoldPrice!$B$2:$B$4016,0),5)</f>
        <v>59388.773388773203</v>
      </c>
      <c r="G1219" s="36">
        <f>INDEX(Daily!$B$2:$H$4016,MATCH(E1219,Daily!$B$2:$B$4016,0),3)</f>
        <v>-0.70999999999999375</v>
      </c>
      <c r="H1219" s="36">
        <f>INDEX(Daily!$B$2:$H$4016,MATCH(E1219,Daily!$B$2:$B$4016,0),5)</f>
        <v>-10</v>
      </c>
      <c r="I1219" s="36">
        <f>INDEX(Daily!$B$2:$H$4016,MATCH(E1219,Daily!$B$2:$B$4016,0),7)</f>
        <v>3.5099999999999909</v>
      </c>
      <c r="J1219" s="39">
        <f>INDEX(Monthly!$B$2:$K$187,MATCH(D1219,Monthly!$B$2:$B$187,0),3)</f>
        <v>6.2999999999999723E-3</v>
      </c>
      <c r="K1219" s="39">
        <f>INDEX(Monthly!$B$2:$K$187,MATCH(D1219,Monthly!$B$2:$B$187,0),5)</f>
        <v>-22.550000000000011</v>
      </c>
      <c r="L1219" s="39">
        <f>INDEX(Monthly!$B$2:$K$187,MATCH(D1219,Monthly!$B$2:$B$187,0),7)</f>
        <v>-2.0000000000000018E-3</v>
      </c>
      <c r="M1219" s="39">
        <f>INDEX(Monthly!$B$2:$K$187,MATCH(D1219,Monthly!$B$2:$B$187,0),9)</f>
        <v>1.4617719666306499E-2</v>
      </c>
      <c r="N1219" s="42">
        <f>INDEX(Quaterly!$B$2:$E$63,MATCH(B1219,Quaterly!$B$2:$B$63,0),4)</f>
        <v>-8.9299999999999979</v>
      </c>
    </row>
    <row r="1220" spans="1:14" x14ac:dyDescent="0.3">
      <c r="A1220" s="23">
        <v>1219</v>
      </c>
      <c r="B1220" s="23" t="str">
        <f t="shared" si="57"/>
        <v>Q3-2014</v>
      </c>
      <c r="C1220" s="24" t="str">
        <f t="shared" si="58"/>
        <v>Q3</v>
      </c>
      <c r="D1220" s="23" t="str">
        <f t="shared" si="59"/>
        <v>9-2014</v>
      </c>
      <c r="E1220" s="25">
        <v>41897</v>
      </c>
      <c r="F1220" s="31">
        <f>INDEX(GoldPrice!$B$2:$F$4016,MATCH(E1220,GoldPrice!$B$2:$B$4016,0),5)</f>
        <v>-39216.783216774464</v>
      </c>
      <c r="G1220" s="36">
        <f>INDEX(Daily!$B$2:$H$4016,MATCH(E1220,Daily!$B$2:$B$4016,0),3)</f>
        <v>0.67999999999999261</v>
      </c>
      <c r="H1220" s="36">
        <f>INDEX(Daily!$B$2:$H$4016,MATCH(E1220,Daily!$B$2:$B$4016,0),5)</f>
        <v>0</v>
      </c>
      <c r="I1220" s="36">
        <f>INDEX(Daily!$B$2:$H$4016,MATCH(E1220,Daily!$B$2:$B$4016,0),7)</f>
        <v>-2.1599999999999682</v>
      </c>
      <c r="J1220" s="39">
        <f>INDEX(Monthly!$B$2:$K$187,MATCH(D1220,Monthly!$B$2:$B$187,0),3)</f>
        <v>6.2999999999999723E-3</v>
      </c>
      <c r="K1220" s="39">
        <f>INDEX(Monthly!$B$2:$K$187,MATCH(D1220,Monthly!$B$2:$B$187,0),5)</f>
        <v>-22.550000000000011</v>
      </c>
      <c r="L1220" s="39">
        <f>INDEX(Monthly!$B$2:$K$187,MATCH(D1220,Monthly!$B$2:$B$187,0),7)</f>
        <v>-2.0000000000000018E-3</v>
      </c>
      <c r="M1220" s="39">
        <f>INDEX(Monthly!$B$2:$K$187,MATCH(D1220,Monthly!$B$2:$B$187,0),9)</f>
        <v>1.4617719666306499E-2</v>
      </c>
      <c r="N1220" s="42">
        <f>INDEX(Quaterly!$B$2:$E$63,MATCH(B1220,Quaterly!$B$2:$B$63,0),4)</f>
        <v>-8.9299999999999979</v>
      </c>
    </row>
    <row r="1221" spans="1:14" x14ac:dyDescent="0.3">
      <c r="A1221" s="23">
        <v>1220</v>
      </c>
      <c r="B1221" s="23" t="str">
        <f t="shared" si="57"/>
        <v>Q3-2014</v>
      </c>
      <c r="C1221" s="24" t="str">
        <f t="shared" si="58"/>
        <v>Q3</v>
      </c>
      <c r="D1221" s="23" t="str">
        <f t="shared" si="59"/>
        <v>9-2014</v>
      </c>
      <c r="E1221" s="25">
        <v>41898</v>
      </c>
      <c r="F1221" s="31">
        <f>INDEX(GoldPrice!$B$2:$F$4016,MATCH(E1221,GoldPrice!$B$2:$B$4016,0),5)</f>
        <v>74392.742392737418</v>
      </c>
      <c r="G1221" s="36">
        <f>INDEX(Daily!$B$2:$H$4016,MATCH(E1221,Daily!$B$2:$B$4016,0),3)</f>
        <v>2.0499999999999972</v>
      </c>
      <c r="H1221" s="36">
        <f>INDEX(Daily!$B$2:$H$4016,MATCH(E1221,Daily!$B$2:$B$4016,0),5)</f>
        <v>0</v>
      </c>
      <c r="I1221" s="36">
        <f>INDEX(Daily!$B$2:$H$4016,MATCH(E1221,Daily!$B$2:$B$4016,0),7)</f>
        <v>-2.6800000000000637</v>
      </c>
      <c r="J1221" s="39">
        <f>INDEX(Monthly!$B$2:$K$187,MATCH(D1221,Monthly!$B$2:$B$187,0),3)</f>
        <v>6.2999999999999723E-3</v>
      </c>
      <c r="K1221" s="39">
        <f>INDEX(Monthly!$B$2:$K$187,MATCH(D1221,Monthly!$B$2:$B$187,0),5)</f>
        <v>-22.550000000000011</v>
      </c>
      <c r="L1221" s="39">
        <f>INDEX(Monthly!$B$2:$K$187,MATCH(D1221,Monthly!$B$2:$B$187,0),7)</f>
        <v>-2.0000000000000018E-3</v>
      </c>
      <c r="M1221" s="39">
        <f>INDEX(Monthly!$B$2:$K$187,MATCH(D1221,Monthly!$B$2:$B$187,0),9)</f>
        <v>1.4617719666306499E-2</v>
      </c>
      <c r="N1221" s="42">
        <f>INDEX(Quaterly!$B$2:$E$63,MATCH(B1221,Quaterly!$B$2:$B$63,0),4)</f>
        <v>-8.9299999999999979</v>
      </c>
    </row>
    <row r="1222" spans="1:14" x14ac:dyDescent="0.3">
      <c r="A1222" s="23">
        <v>1221</v>
      </c>
      <c r="B1222" s="23" t="str">
        <f t="shared" si="57"/>
        <v>Q3-2014</v>
      </c>
      <c r="C1222" s="24" t="str">
        <f t="shared" si="58"/>
        <v>Q3</v>
      </c>
      <c r="D1222" s="23" t="str">
        <f t="shared" si="59"/>
        <v>9-2014</v>
      </c>
      <c r="E1222" s="25">
        <v>41899</v>
      </c>
      <c r="F1222" s="31">
        <f>INDEX(GoldPrice!$B$2:$F$4016,MATCH(E1222,GoldPrice!$B$2:$B$4016,0),5)</f>
        <v>-1862.4078624099493</v>
      </c>
      <c r="G1222" s="36">
        <f>INDEX(Daily!$B$2:$H$4016,MATCH(E1222,Daily!$B$2:$B$4016,0),3)</f>
        <v>-0.57999999999999829</v>
      </c>
      <c r="H1222" s="36">
        <f>INDEX(Daily!$B$2:$H$4016,MATCH(E1222,Daily!$B$2:$B$4016,0),5)</f>
        <v>5</v>
      </c>
      <c r="I1222" s="36">
        <f>INDEX(Daily!$B$2:$H$4016,MATCH(E1222,Daily!$B$2:$B$4016,0),7)</f>
        <v>-2</v>
      </c>
      <c r="J1222" s="39">
        <f>INDEX(Monthly!$B$2:$K$187,MATCH(D1222,Monthly!$B$2:$B$187,0),3)</f>
        <v>6.2999999999999723E-3</v>
      </c>
      <c r="K1222" s="39">
        <f>INDEX(Monthly!$B$2:$K$187,MATCH(D1222,Monthly!$B$2:$B$187,0),5)</f>
        <v>-22.550000000000011</v>
      </c>
      <c r="L1222" s="39">
        <f>INDEX(Monthly!$B$2:$K$187,MATCH(D1222,Monthly!$B$2:$B$187,0),7)</f>
        <v>-2.0000000000000018E-3</v>
      </c>
      <c r="M1222" s="39">
        <f>INDEX(Monthly!$B$2:$K$187,MATCH(D1222,Monthly!$B$2:$B$187,0),9)</f>
        <v>1.4617719666306499E-2</v>
      </c>
      <c r="N1222" s="42">
        <f>INDEX(Quaterly!$B$2:$E$63,MATCH(B1222,Quaterly!$B$2:$B$63,0),4)</f>
        <v>-8.9299999999999979</v>
      </c>
    </row>
    <row r="1223" spans="1:14" x14ac:dyDescent="0.3">
      <c r="A1223" s="23">
        <v>1222</v>
      </c>
      <c r="B1223" s="23" t="str">
        <f t="shared" si="57"/>
        <v>Q3-2014</v>
      </c>
      <c r="C1223" s="24" t="str">
        <f t="shared" si="58"/>
        <v>Q3</v>
      </c>
      <c r="D1223" s="23" t="str">
        <f t="shared" si="59"/>
        <v>9-2014</v>
      </c>
      <c r="E1223" s="25">
        <v>41900</v>
      </c>
      <c r="F1223" s="31">
        <f>INDEX(GoldPrice!$B$2:$F$4016,MATCH(E1223,GoldPrice!$B$2:$B$4016,0),5)</f>
        <v>35372.89737290144</v>
      </c>
      <c r="G1223" s="36">
        <f>INDEX(Daily!$B$2:$H$4016,MATCH(E1223,Daily!$B$2:$B$4016,0),3)</f>
        <v>-1.2600000000000051</v>
      </c>
      <c r="H1223" s="36">
        <f>INDEX(Daily!$B$2:$H$4016,MATCH(E1223,Daily!$B$2:$B$4016,0),5)</f>
        <v>15</v>
      </c>
      <c r="I1223" s="36">
        <f>INDEX(Daily!$B$2:$H$4016,MATCH(E1223,Daily!$B$2:$B$4016,0),7)</f>
        <v>-9.8600000000000136</v>
      </c>
      <c r="J1223" s="39">
        <f>INDEX(Monthly!$B$2:$K$187,MATCH(D1223,Monthly!$B$2:$B$187,0),3)</f>
        <v>6.2999999999999723E-3</v>
      </c>
      <c r="K1223" s="39">
        <f>INDEX(Monthly!$B$2:$K$187,MATCH(D1223,Monthly!$B$2:$B$187,0),5)</f>
        <v>-22.550000000000011</v>
      </c>
      <c r="L1223" s="39">
        <f>INDEX(Monthly!$B$2:$K$187,MATCH(D1223,Monthly!$B$2:$B$187,0),7)</f>
        <v>-2.0000000000000018E-3</v>
      </c>
      <c r="M1223" s="39">
        <f>INDEX(Monthly!$B$2:$K$187,MATCH(D1223,Monthly!$B$2:$B$187,0),9)</f>
        <v>1.4617719666306499E-2</v>
      </c>
      <c r="N1223" s="42">
        <f>INDEX(Quaterly!$B$2:$E$63,MATCH(B1223,Quaterly!$B$2:$B$63,0),4)</f>
        <v>-8.9299999999999979</v>
      </c>
    </row>
    <row r="1224" spans="1:14" x14ac:dyDescent="0.3">
      <c r="A1224" s="23">
        <v>1223</v>
      </c>
      <c r="B1224" s="23" t="str">
        <f t="shared" si="57"/>
        <v>Q3-2014</v>
      </c>
      <c r="C1224" s="24" t="str">
        <f t="shared" si="58"/>
        <v>Q3</v>
      </c>
      <c r="D1224" s="23" t="str">
        <f t="shared" si="59"/>
        <v>9-2014</v>
      </c>
      <c r="E1224" s="25">
        <v>41901</v>
      </c>
      <c r="F1224" s="31">
        <f>INDEX(GoldPrice!$B$2:$F$4016,MATCH(E1224,GoldPrice!$B$2:$B$4016,0),5)</f>
        <v>275792.09979209676</v>
      </c>
      <c r="G1224" s="36">
        <f>INDEX(Daily!$B$2:$H$4016,MATCH(E1224,Daily!$B$2:$B$4016,0),3)</f>
        <v>-0.63999999999998636</v>
      </c>
      <c r="H1224" s="36">
        <f>INDEX(Daily!$B$2:$H$4016,MATCH(E1224,Daily!$B$2:$B$4016,0),5)</f>
        <v>-10</v>
      </c>
      <c r="I1224" s="36">
        <f>INDEX(Daily!$B$2:$H$4016,MATCH(E1224,Daily!$B$2:$B$4016,0),7)</f>
        <v>-2.5099999999999909</v>
      </c>
      <c r="J1224" s="39">
        <f>INDEX(Monthly!$B$2:$K$187,MATCH(D1224,Monthly!$B$2:$B$187,0),3)</f>
        <v>6.2999999999999723E-3</v>
      </c>
      <c r="K1224" s="39">
        <f>INDEX(Monthly!$B$2:$K$187,MATCH(D1224,Monthly!$B$2:$B$187,0),5)</f>
        <v>-22.550000000000011</v>
      </c>
      <c r="L1224" s="39">
        <f>INDEX(Monthly!$B$2:$K$187,MATCH(D1224,Monthly!$B$2:$B$187,0),7)</f>
        <v>-2.0000000000000018E-3</v>
      </c>
      <c r="M1224" s="39">
        <f>INDEX(Monthly!$B$2:$K$187,MATCH(D1224,Monthly!$B$2:$B$187,0),9)</f>
        <v>1.4617719666306499E-2</v>
      </c>
      <c r="N1224" s="42">
        <f>INDEX(Quaterly!$B$2:$E$63,MATCH(B1224,Quaterly!$B$2:$B$63,0),4)</f>
        <v>-8.9299999999999979</v>
      </c>
    </row>
    <row r="1225" spans="1:14" x14ac:dyDescent="0.3">
      <c r="A1225" s="23">
        <v>1224</v>
      </c>
      <c r="B1225" s="23" t="str">
        <f t="shared" si="57"/>
        <v>Q3-2014</v>
      </c>
      <c r="C1225" s="24" t="str">
        <f t="shared" si="58"/>
        <v>Q3</v>
      </c>
      <c r="D1225" s="23" t="str">
        <f t="shared" si="59"/>
        <v>9-2014</v>
      </c>
      <c r="E1225" s="25">
        <v>41904</v>
      </c>
      <c r="F1225" s="31">
        <f>INDEX(GoldPrice!$B$2:$F$4016,MATCH(E1225,GoldPrice!$B$2:$B$4016,0),5)</f>
        <v>-213217.16121716052</v>
      </c>
      <c r="G1225" s="36">
        <f>INDEX(Daily!$B$2:$H$4016,MATCH(E1225,Daily!$B$2:$B$4016,0),3)</f>
        <v>-0.97000000000001307</v>
      </c>
      <c r="H1225" s="36">
        <f>INDEX(Daily!$B$2:$H$4016,MATCH(E1225,Daily!$B$2:$B$4016,0),5)</f>
        <v>10</v>
      </c>
      <c r="I1225" s="36">
        <f>INDEX(Daily!$B$2:$H$4016,MATCH(E1225,Daily!$B$2:$B$4016,0),7)</f>
        <v>-1.3600000000000136</v>
      </c>
      <c r="J1225" s="39">
        <f>INDEX(Monthly!$B$2:$K$187,MATCH(D1225,Monthly!$B$2:$B$187,0),3)</f>
        <v>6.2999999999999723E-3</v>
      </c>
      <c r="K1225" s="39">
        <f>INDEX(Monthly!$B$2:$K$187,MATCH(D1225,Monthly!$B$2:$B$187,0),5)</f>
        <v>-22.550000000000011</v>
      </c>
      <c r="L1225" s="39">
        <f>INDEX(Monthly!$B$2:$K$187,MATCH(D1225,Monthly!$B$2:$B$187,0),7)</f>
        <v>-2.0000000000000018E-3</v>
      </c>
      <c r="M1225" s="39">
        <f>INDEX(Monthly!$B$2:$K$187,MATCH(D1225,Monthly!$B$2:$B$187,0),9)</f>
        <v>1.4617719666306499E-2</v>
      </c>
      <c r="N1225" s="42">
        <f>INDEX(Quaterly!$B$2:$E$63,MATCH(B1225,Quaterly!$B$2:$B$63,0),4)</f>
        <v>-8.9299999999999979</v>
      </c>
    </row>
    <row r="1226" spans="1:14" x14ac:dyDescent="0.3">
      <c r="A1226" s="23">
        <v>1225</v>
      </c>
      <c r="B1226" s="23" t="str">
        <f t="shared" si="57"/>
        <v>Q3-2014</v>
      </c>
      <c r="C1226" s="24" t="str">
        <f t="shared" si="58"/>
        <v>Q3</v>
      </c>
      <c r="D1226" s="23" t="str">
        <f t="shared" si="59"/>
        <v>9-2014</v>
      </c>
      <c r="E1226" s="25">
        <v>41905</v>
      </c>
      <c r="F1226" s="31">
        <f>INDEX(GoldPrice!$B$2:$F$4016,MATCH(E1226,GoldPrice!$B$2:$B$4016,0),5)</f>
        <v>-16513.324513323605</v>
      </c>
      <c r="G1226" s="36">
        <f>INDEX(Daily!$B$2:$H$4016,MATCH(E1226,Daily!$B$2:$B$4016,0),3)</f>
        <v>9.0000000000003411E-2</v>
      </c>
      <c r="H1226" s="36">
        <f>INDEX(Daily!$B$2:$H$4016,MATCH(E1226,Daily!$B$2:$B$4016,0),5)</f>
        <v>10</v>
      </c>
      <c r="I1226" s="36">
        <f>INDEX(Daily!$B$2:$H$4016,MATCH(E1226,Daily!$B$2:$B$4016,0),7)</f>
        <v>-1.5399999999999636</v>
      </c>
      <c r="J1226" s="39">
        <f>INDEX(Monthly!$B$2:$K$187,MATCH(D1226,Monthly!$B$2:$B$187,0),3)</f>
        <v>6.2999999999999723E-3</v>
      </c>
      <c r="K1226" s="39">
        <f>INDEX(Monthly!$B$2:$K$187,MATCH(D1226,Monthly!$B$2:$B$187,0),5)</f>
        <v>-22.550000000000011</v>
      </c>
      <c r="L1226" s="39">
        <f>INDEX(Monthly!$B$2:$K$187,MATCH(D1226,Monthly!$B$2:$B$187,0),7)</f>
        <v>-2.0000000000000018E-3</v>
      </c>
      <c r="M1226" s="39">
        <f>INDEX(Monthly!$B$2:$K$187,MATCH(D1226,Monthly!$B$2:$B$187,0),9)</f>
        <v>1.4617719666306499E-2</v>
      </c>
      <c r="N1226" s="42">
        <f>INDEX(Quaterly!$B$2:$E$63,MATCH(B1226,Quaterly!$B$2:$B$63,0),4)</f>
        <v>-8.9299999999999979</v>
      </c>
    </row>
    <row r="1227" spans="1:14" x14ac:dyDescent="0.3">
      <c r="A1227" s="23">
        <v>1226</v>
      </c>
      <c r="B1227" s="23" t="str">
        <f t="shared" si="57"/>
        <v>Q3-2014</v>
      </c>
      <c r="C1227" s="24" t="str">
        <f t="shared" si="58"/>
        <v>Q3</v>
      </c>
      <c r="D1227" s="23" t="str">
        <f t="shared" si="59"/>
        <v>9-2014</v>
      </c>
      <c r="E1227" s="25">
        <v>41906</v>
      </c>
      <c r="F1227" s="31">
        <f>INDEX(GoldPrice!$B$2:$F$4016,MATCH(E1227,GoldPrice!$B$2:$B$4016,0),5)</f>
        <v>37677.943677946925</v>
      </c>
      <c r="G1227" s="36">
        <f>INDEX(Daily!$B$2:$H$4016,MATCH(E1227,Daily!$B$2:$B$4016,0),3)</f>
        <v>2.0499999999999972</v>
      </c>
      <c r="H1227" s="36">
        <f>INDEX(Daily!$B$2:$H$4016,MATCH(E1227,Daily!$B$2:$B$4016,0),5)</f>
        <v>-10</v>
      </c>
      <c r="I1227" s="36">
        <f>INDEX(Daily!$B$2:$H$4016,MATCH(E1227,Daily!$B$2:$B$4016,0),7)</f>
        <v>-6.7999999999999545</v>
      </c>
      <c r="J1227" s="39">
        <f>INDEX(Monthly!$B$2:$K$187,MATCH(D1227,Monthly!$B$2:$B$187,0),3)</f>
        <v>6.2999999999999723E-3</v>
      </c>
      <c r="K1227" s="39">
        <f>INDEX(Monthly!$B$2:$K$187,MATCH(D1227,Monthly!$B$2:$B$187,0),5)</f>
        <v>-22.550000000000011</v>
      </c>
      <c r="L1227" s="39">
        <f>INDEX(Monthly!$B$2:$K$187,MATCH(D1227,Monthly!$B$2:$B$187,0),7)</f>
        <v>-2.0000000000000018E-3</v>
      </c>
      <c r="M1227" s="39">
        <f>INDEX(Monthly!$B$2:$K$187,MATCH(D1227,Monthly!$B$2:$B$187,0),9)</f>
        <v>1.4617719666306499E-2</v>
      </c>
      <c r="N1227" s="42">
        <f>INDEX(Quaterly!$B$2:$E$63,MATCH(B1227,Quaterly!$B$2:$B$63,0),4)</f>
        <v>-8.9299999999999979</v>
      </c>
    </row>
    <row r="1228" spans="1:14" x14ac:dyDescent="0.3">
      <c r="A1228" s="23">
        <v>1227</v>
      </c>
      <c r="B1228" s="23" t="str">
        <f t="shared" si="57"/>
        <v>Q3-2014</v>
      </c>
      <c r="C1228" s="24" t="str">
        <f t="shared" si="58"/>
        <v>Q3</v>
      </c>
      <c r="D1228" s="23" t="str">
        <f t="shared" si="59"/>
        <v>9-2014</v>
      </c>
      <c r="E1228" s="25">
        <v>41907</v>
      </c>
      <c r="F1228" s="31">
        <f>INDEX(GoldPrice!$B$2:$F$4016,MATCH(E1228,GoldPrice!$B$2:$B$4016,0),5)</f>
        <v>-101651.10565111041</v>
      </c>
      <c r="G1228" s="36">
        <f>INDEX(Daily!$B$2:$H$4016,MATCH(E1228,Daily!$B$2:$B$4016,0),3)</f>
        <v>-9.9999999999909051E-3</v>
      </c>
      <c r="H1228" s="36">
        <f>INDEX(Daily!$B$2:$H$4016,MATCH(E1228,Daily!$B$2:$B$4016,0),5)</f>
        <v>0</v>
      </c>
      <c r="I1228" s="36">
        <f>INDEX(Daily!$B$2:$H$4016,MATCH(E1228,Daily!$B$2:$B$4016,0),7)</f>
        <v>1.5099999999999909</v>
      </c>
      <c r="J1228" s="39">
        <f>INDEX(Monthly!$B$2:$K$187,MATCH(D1228,Monthly!$B$2:$B$187,0),3)</f>
        <v>6.2999999999999723E-3</v>
      </c>
      <c r="K1228" s="39">
        <f>INDEX(Monthly!$B$2:$K$187,MATCH(D1228,Monthly!$B$2:$B$187,0),5)</f>
        <v>-22.550000000000011</v>
      </c>
      <c r="L1228" s="39">
        <f>INDEX(Monthly!$B$2:$K$187,MATCH(D1228,Monthly!$B$2:$B$187,0),7)</f>
        <v>-2.0000000000000018E-3</v>
      </c>
      <c r="M1228" s="39">
        <f>INDEX(Monthly!$B$2:$K$187,MATCH(D1228,Monthly!$B$2:$B$187,0),9)</f>
        <v>1.4617719666306499E-2</v>
      </c>
      <c r="N1228" s="42">
        <f>INDEX(Quaterly!$B$2:$E$63,MATCH(B1228,Quaterly!$B$2:$B$63,0),4)</f>
        <v>-8.9299999999999979</v>
      </c>
    </row>
    <row r="1229" spans="1:14" x14ac:dyDescent="0.3">
      <c r="A1229" s="23">
        <v>1228</v>
      </c>
      <c r="B1229" s="23" t="str">
        <f t="shared" si="57"/>
        <v>Q3-2014</v>
      </c>
      <c r="C1229" s="24" t="str">
        <f t="shared" si="58"/>
        <v>Q3</v>
      </c>
      <c r="D1229" s="23" t="str">
        <f t="shared" si="59"/>
        <v>9-2014</v>
      </c>
      <c r="E1229" s="25">
        <v>41908</v>
      </c>
      <c r="F1229" s="31">
        <f>INDEX(GoldPrice!$B$2:$F$4016,MATCH(E1229,GoldPrice!$B$2:$B$4016,0),5)</f>
        <v>173739.55773956329</v>
      </c>
      <c r="G1229" s="36">
        <f>INDEX(Daily!$B$2:$H$4016,MATCH(E1229,Daily!$B$2:$B$4016,0),3)</f>
        <v>1.9599999999999937</v>
      </c>
      <c r="H1229" s="36">
        <f>INDEX(Daily!$B$2:$H$4016,MATCH(E1229,Daily!$B$2:$B$4016,0),5)</f>
        <v>0</v>
      </c>
      <c r="I1229" s="36">
        <f>INDEX(Daily!$B$2:$H$4016,MATCH(E1229,Daily!$B$2:$B$4016,0),7)</f>
        <v>-0.12000000000000455</v>
      </c>
      <c r="J1229" s="39">
        <f>INDEX(Monthly!$B$2:$K$187,MATCH(D1229,Monthly!$B$2:$B$187,0),3)</f>
        <v>6.2999999999999723E-3</v>
      </c>
      <c r="K1229" s="39">
        <f>INDEX(Monthly!$B$2:$K$187,MATCH(D1229,Monthly!$B$2:$B$187,0),5)</f>
        <v>-22.550000000000011</v>
      </c>
      <c r="L1229" s="39">
        <f>INDEX(Monthly!$B$2:$K$187,MATCH(D1229,Monthly!$B$2:$B$187,0),7)</f>
        <v>-2.0000000000000018E-3</v>
      </c>
      <c r="M1229" s="39">
        <f>INDEX(Monthly!$B$2:$K$187,MATCH(D1229,Monthly!$B$2:$B$187,0),9)</f>
        <v>1.4617719666306499E-2</v>
      </c>
      <c r="N1229" s="42">
        <f>INDEX(Quaterly!$B$2:$E$63,MATCH(B1229,Quaterly!$B$2:$B$63,0),4)</f>
        <v>-8.9299999999999979</v>
      </c>
    </row>
    <row r="1230" spans="1:14" x14ac:dyDescent="0.3">
      <c r="A1230" s="23">
        <v>1229</v>
      </c>
      <c r="B1230" s="23" t="str">
        <f t="shared" si="57"/>
        <v>Q3-2014</v>
      </c>
      <c r="C1230" s="24" t="str">
        <f t="shared" si="58"/>
        <v>Q3</v>
      </c>
      <c r="D1230" s="23" t="str">
        <f t="shared" si="59"/>
        <v>9-2014</v>
      </c>
      <c r="E1230" s="25">
        <v>41911</v>
      </c>
      <c r="F1230" s="31">
        <f>INDEX(GoldPrice!$B$2:$F$4016,MATCH(E1230,GoldPrice!$B$2:$B$4016,0),5)</f>
        <v>-142079.7580797635</v>
      </c>
      <c r="G1230" s="36">
        <f>INDEX(Daily!$B$2:$H$4016,MATCH(E1230,Daily!$B$2:$B$4016,0),3)</f>
        <v>-1.019999999999996</v>
      </c>
      <c r="H1230" s="36">
        <f>INDEX(Daily!$B$2:$H$4016,MATCH(E1230,Daily!$B$2:$B$4016,0),5)</f>
        <v>30</v>
      </c>
      <c r="I1230" s="36">
        <f>INDEX(Daily!$B$2:$H$4016,MATCH(E1230,Daily!$B$2:$B$4016,0),7)</f>
        <v>-5.2000000000000455</v>
      </c>
      <c r="J1230" s="39">
        <f>INDEX(Monthly!$B$2:$K$187,MATCH(D1230,Monthly!$B$2:$B$187,0),3)</f>
        <v>6.2999999999999723E-3</v>
      </c>
      <c r="K1230" s="39">
        <f>INDEX(Monthly!$B$2:$K$187,MATCH(D1230,Monthly!$B$2:$B$187,0),5)</f>
        <v>-22.550000000000011</v>
      </c>
      <c r="L1230" s="39">
        <f>INDEX(Monthly!$B$2:$K$187,MATCH(D1230,Monthly!$B$2:$B$187,0),7)</f>
        <v>-2.0000000000000018E-3</v>
      </c>
      <c r="M1230" s="39">
        <f>INDEX(Monthly!$B$2:$K$187,MATCH(D1230,Monthly!$B$2:$B$187,0),9)</f>
        <v>1.4617719666306499E-2</v>
      </c>
      <c r="N1230" s="42">
        <f>INDEX(Quaterly!$B$2:$E$63,MATCH(B1230,Quaterly!$B$2:$B$63,0),4)</f>
        <v>-8.9299999999999979</v>
      </c>
    </row>
    <row r="1231" spans="1:14" x14ac:dyDescent="0.3">
      <c r="A1231" s="23">
        <v>1230</v>
      </c>
      <c r="B1231" s="23" t="str">
        <f t="shared" si="57"/>
        <v>Q3-2014</v>
      </c>
      <c r="C1231" s="24" t="str">
        <f t="shared" si="58"/>
        <v>Q3</v>
      </c>
      <c r="D1231" s="23" t="str">
        <f t="shared" si="59"/>
        <v>9-2014</v>
      </c>
      <c r="E1231" s="25">
        <v>41912</v>
      </c>
      <c r="F1231" s="31">
        <f>INDEX(GoldPrice!$B$2:$F$4016,MATCH(E1231,GoldPrice!$B$2:$B$4016,0),5)</f>
        <v>879750.51975052059</v>
      </c>
      <c r="G1231" s="36">
        <f>INDEX(Daily!$B$2:$H$4016,MATCH(E1231,Daily!$B$2:$B$4016,0),3)</f>
        <v>-3.3599999999999994</v>
      </c>
      <c r="H1231" s="36">
        <f>INDEX(Daily!$B$2:$H$4016,MATCH(E1231,Daily!$B$2:$B$4016,0),5)</f>
        <v>-30</v>
      </c>
      <c r="I1231" s="36">
        <f>INDEX(Daily!$B$2:$H$4016,MATCH(E1231,Daily!$B$2:$B$4016,0),7)</f>
        <v>-0.98000000000001819</v>
      </c>
      <c r="J1231" s="39">
        <f>INDEX(Monthly!$B$2:$K$187,MATCH(D1231,Monthly!$B$2:$B$187,0),3)</f>
        <v>6.2999999999999723E-3</v>
      </c>
      <c r="K1231" s="39">
        <f>INDEX(Monthly!$B$2:$K$187,MATCH(D1231,Monthly!$B$2:$B$187,0),5)</f>
        <v>-22.550000000000011</v>
      </c>
      <c r="L1231" s="39">
        <f>INDEX(Monthly!$B$2:$K$187,MATCH(D1231,Monthly!$B$2:$B$187,0),7)</f>
        <v>-2.0000000000000018E-3</v>
      </c>
      <c r="M1231" s="39">
        <f>INDEX(Monthly!$B$2:$K$187,MATCH(D1231,Monthly!$B$2:$B$187,0),9)</f>
        <v>1.4617719666306499E-2</v>
      </c>
      <c r="N1231" s="42">
        <f>INDEX(Quaterly!$B$2:$E$63,MATCH(B1231,Quaterly!$B$2:$B$63,0),4)</f>
        <v>-8.9299999999999979</v>
      </c>
    </row>
    <row r="1232" spans="1:14" x14ac:dyDescent="0.3">
      <c r="A1232" s="23">
        <v>1231</v>
      </c>
      <c r="B1232" s="23" t="str">
        <f t="shared" si="57"/>
        <v>Q4-2014</v>
      </c>
      <c r="C1232" s="24" t="str">
        <f t="shared" si="58"/>
        <v>Q4</v>
      </c>
      <c r="D1232" s="23" t="str">
        <f t="shared" si="59"/>
        <v>10-2014</v>
      </c>
      <c r="E1232" s="25">
        <v>41913</v>
      </c>
      <c r="F1232" s="31">
        <f>INDEX(GoldPrice!$B$2:$F$4016,MATCH(E1232,GoldPrice!$B$2:$B$4016,0),5)</f>
        <v>-1445680.589680586</v>
      </c>
      <c r="G1232" s="36">
        <f>INDEX(Daily!$B$2:$H$4016,MATCH(E1232,Daily!$B$2:$B$4016,0),3)</f>
        <v>-0.43000000000000682</v>
      </c>
      <c r="H1232" s="36">
        <f>INDEX(Daily!$B$2:$H$4016,MATCH(E1232,Daily!$B$2:$B$4016,0),5)</f>
        <v>0</v>
      </c>
      <c r="I1232" s="36">
        <f>INDEX(Daily!$B$2:$H$4016,MATCH(E1232,Daily!$B$2:$B$4016,0),7)</f>
        <v>10.470000000000027</v>
      </c>
      <c r="J1232" s="39">
        <f>INDEX(Monthly!$B$2:$K$187,MATCH(D1232,Monthly!$B$2:$B$187,0),3)</f>
        <v>1.8000000000000238E-3</v>
      </c>
      <c r="K1232" s="39">
        <f>INDEX(Monthly!$B$2:$K$187,MATCH(D1232,Monthly!$B$2:$B$187,0),5)</f>
        <v>-0.78000000000002956</v>
      </c>
      <c r="L1232" s="39">
        <f>INDEX(Monthly!$B$2:$K$187,MATCH(D1232,Monthly!$B$2:$B$187,0),7)</f>
        <v>-3.0000000000000027E-3</v>
      </c>
      <c r="M1232" s="39">
        <f>INDEX(Monthly!$B$2:$K$187,MATCH(D1232,Monthly!$B$2:$B$187,0),9)</f>
        <v>8.3945937053564196E-3</v>
      </c>
      <c r="N1232" s="42">
        <f>INDEX(Quaterly!$B$2:$E$63,MATCH(B1232,Quaterly!$B$2:$B$63,0),4)</f>
        <v>-3.0400000000000009</v>
      </c>
    </row>
    <row r="1233" spans="1:14" x14ac:dyDescent="0.3">
      <c r="A1233" s="23">
        <v>1232</v>
      </c>
      <c r="B1233" s="23" t="str">
        <f t="shared" si="57"/>
        <v>Q4-2014</v>
      </c>
      <c r="C1233" s="24" t="str">
        <f t="shared" si="58"/>
        <v>Q4</v>
      </c>
      <c r="D1233" s="23" t="str">
        <f t="shared" si="59"/>
        <v>10-2014</v>
      </c>
      <c r="E1233" s="25">
        <v>41914</v>
      </c>
      <c r="F1233" s="31">
        <f>INDEX(GoldPrice!$B$2:$F$4016,MATCH(E1233,GoldPrice!$B$2:$B$4016,0),5)</f>
        <v>435100.73710073531</v>
      </c>
      <c r="G1233" s="36">
        <f>INDEX(Daily!$B$2:$H$4016,MATCH(E1233,Daily!$B$2:$B$4016,0),3)</f>
        <v>0.28000000000000114</v>
      </c>
      <c r="H1233" s="36">
        <f>INDEX(Daily!$B$2:$H$4016,MATCH(E1233,Daily!$B$2:$B$4016,0),5)</f>
        <v>45</v>
      </c>
      <c r="I1233" s="36">
        <f>INDEX(Daily!$B$2:$H$4016,MATCH(E1233,Daily!$B$2:$B$4016,0),7)</f>
        <v>3.3899999999999864</v>
      </c>
      <c r="J1233" s="39">
        <f>INDEX(Monthly!$B$2:$K$187,MATCH(D1233,Monthly!$B$2:$B$187,0),3)</f>
        <v>1.8000000000000238E-3</v>
      </c>
      <c r="K1233" s="39">
        <f>INDEX(Monthly!$B$2:$K$187,MATCH(D1233,Monthly!$B$2:$B$187,0),5)</f>
        <v>-0.78000000000002956</v>
      </c>
      <c r="L1233" s="39">
        <f>INDEX(Monthly!$B$2:$K$187,MATCH(D1233,Monthly!$B$2:$B$187,0),7)</f>
        <v>-3.0000000000000027E-3</v>
      </c>
      <c r="M1233" s="39">
        <f>INDEX(Monthly!$B$2:$K$187,MATCH(D1233,Monthly!$B$2:$B$187,0),9)</f>
        <v>8.3945937053564196E-3</v>
      </c>
      <c r="N1233" s="42">
        <f>INDEX(Quaterly!$B$2:$E$63,MATCH(B1233,Quaterly!$B$2:$B$63,0),4)</f>
        <v>-3.0400000000000009</v>
      </c>
    </row>
    <row r="1234" spans="1:14" x14ac:dyDescent="0.3">
      <c r="A1234" s="23">
        <v>1233</v>
      </c>
      <c r="B1234" s="23" t="str">
        <f t="shared" si="57"/>
        <v>Q4-2014</v>
      </c>
      <c r="C1234" s="24" t="str">
        <f t="shared" si="58"/>
        <v>Q4</v>
      </c>
      <c r="D1234" s="23" t="str">
        <f t="shared" si="59"/>
        <v>10-2014</v>
      </c>
      <c r="E1234" s="25">
        <v>41915</v>
      </c>
      <c r="F1234" s="31">
        <f>INDEX(GoldPrice!$B$2:$F$4016,MATCH(E1234,GoldPrice!$B$2:$B$4016,0),5)</f>
        <v>383739.55773955584</v>
      </c>
      <c r="G1234" s="36">
        <f>INDEX(Daily!$B$2:$H$4016,MATCH(E1234,Daily!$B$2:$B$4016,0),3)</f>
        <v>-1.2599999999999909</v>
      </c>
      <c r="H1234" s="36">
        <f>INDEX(Daily!$B$2:$H$4016,MATCH(E1234,Daily!$B$2:$B$4016,0),5)</f>
        <v>-45</v>
      </c>
      <c r="I1234" s="36">
        <f>INDEX(Daily!$B$2:$H$4016,MATCH(E1234,Daily!$B$2:$B$4016,0),7)</f>
        <v>-1.1100000000000136</v>
      </c>
      <c r="J1234" s="39">
        <f>INDEX(Monthly!$B$2:$K$187,MATCH(D1234,Monthly!$B$2:$B$187,0),3)</f>
        <v>1.8000000000000238E-3</v>
      </c>
      <c r="K1234" s="39">
        <f>INDEX(Monthly!$B$2:$K$187,MATCH(D1234,Monthly!$B$2:$B$187,0),5)</f>
        <v>-0.78000000000002956</v>
      </c>
      <c r="L1234" s="39">
        <f>INDEX(Monthly!$B$2:$K$187,MATCH(D1234,Monthly!$B$2:$B$187,0),7)</f>
        <v>-3.0000000000000027E-3</v>
      </c>
      <c r="M1234" s="39">
        <f>INDEX(Monthly!$B$2:$K$187,MATCH(D1234,Monthly!$B$2:$B$187,0),9)</f>
        <v>8.3945937053564196E-3</v>
      </c>
      <c r="N1234" s="42">
        <f>INDEX(Quaterly!$B$2:$E$63,MATCH(B1234,Quaterly!$B$2:$B$63,0),4)</f>
        <v>-3.0400000000000009</v>
      </c>
    </row>
    <row r="1235" spans="1:14" x14ac:dyDescent="0.3">
      <c r="A1235" s="23">
        <v>1234</v>
      </c>
      <c r="B1235" s="23" t="str">
        <f t="shared" si="57"/>
        <v>Q4-2014</v>
      </c>
      <c r="C1235" s="24" t="str">
        <f t="shared" si="58"/>
        <v>Q4</v>
      </c>
      <c r="D1235" s="23" t="str">
        <f t="shared" si="59"/>
        <v>10-2014</v>
      </c>
      <c r="E1235" s="25">
        <v>41918</v>
      </c>
      <c r="F1235" s="31">
        <f>INDEX(GoldPrice!$B$2:$F$4016,MATCH(E1235,GoldPrice!$B$2:$B$4016,0),5)</f>
        <v>-376143.64014364034</v>
      </c>
      <c r="G1235" s="36">
        <f>INDEX(Daily!$B$2:$H$4016,MATCH(E1235,Daily!$B$2:$B$4016,0),3)</f>
        <v>0.56999999999999318</v>
      </c>
      <c r="H1235" s="36">
        <f>INDEX(Daily!$B$2:$H$4016,MATCH(E1235,Daily!$B$2:$B$4016,0),5)</f>
        <v>70</v>
      </c>
      <c r="I1235" s="36">
        <f>INDEX(Daily!$B$2:$H$4016,MATCH(E1235,Daily!$B$2:$B$4016,0),7)</f>
        <v>2.8700000000000045</v>
      </c>
      <c r="J1235" s="39">
        <f>INDEX(Monthly!$B$2:$K$187,MATCH(D1235,Monthly!$B$2:$B$187,0),3)</f>
        <v>1.8000000000000238E-3</v>
      </c>
      <c r="K1235" s="39">
        <f>INDEX(Monthly!$B$2:$K$187,MATCH(D1235,Monthly!$B$2:$B$187,0),5)</f>
        <v>-0.78000000000002956</v>
      </c>
      <c r="L1235" s="39">
        <f>INDEX(Monthly!$B$2:$K$187,MATCH(D1235,Monthly!$B$2:$B$187,0),7)</f>
        <v>-3.0000000000000027E-3</v>
      </c>
      <c r="M1235" s="39">
        <f>INDEX(Monthly!$B$2:$K$187,MATCH(D1235,Monthly!$B$2:$B$187,0),9)</f>
        <v>8.3945937053564196E-3</v>
      </c>
      <c r="N1235" s="42">
        <f>INDEX(Quaterly!$B$2:$E$63,MATCH(B1235,Quaterly!$B$2:$B$63,0),4)</f>
        <v>-3.0400000000000009</v>
      </c>
    </row>
    <row r="1236" spans="1:14" x14ac:dyDescent="0.3">
      <c r="A1236" s="23">
        <v>1235</v>
      </c>
      <c r="B1236" s="23" t="str">
        <f t="shared" si="57"/>
        <v>Q4-2014</v>
      </c>
      <c r="C1236" s="24" t="str">
        <f t="shared" si="58"/>
        <v>Q4</v>
      </c>
      <c r="D1236" s="23" t="str">
        <f t="shared" si="59"/>
        <v>10-2014</v>
      </c>
      <c r="E1236" s="25">
        <v>41919</v>
      </c>
      <c r="F1236" s="31">
        <f>INDEX(GoldPrice!$B$2:$F$4016,MATCH(E1236,GoldPrice!$B$2:$B$4016,0),5)</f>
        <v>-20362.880362879485</v>
      </c>
      <c r="G1236" s="36">
        <f>INDEX(Daily!$B$2:$H$4016,MATCH(E1236,Daily!$B$2:$B$4016,0),3)</f>
        <v>-1.4399999999999977</v>
      </c>
      <c r="H1236" s="36">
        <f>INDEX(Daily!$B$2:$H$4016,MATCH(E1236,Daily!$B$2:$B$4016,0),5)</f>
        <v>0</v>
      </c>
      <c r="I1236" s="36">
        <f>INDEX(Daily!$B$2:$H$4016,MATCH(E1236,Daily!$B$2:$B$4016,0),7)</f>
        <v>-0.33999999999991815</v>
      </c>
      <c r="J1236" s="39">
        <f>INDEX(Monthly!$B$2:$K$187,MATCH(D1236,Monthly!$B$2:$B$187,0),3)</f>
        <v>1.8000000000000238E-3</v>
      </c>
      <c r="K1236" s="39">
        <f>INDEX(Monthly!$B$2:$K$187,MATCH(D1236,Monthly!$B$2:$B$187,0),5)</f>
        <v>-0.78000000000002956</v>
      </c>
      <c r="L1236" s="39">
        <f>INDEX(Monthly!$B$2:$K$187,MATCH(D1236,Monthly!$B$2:$B$187,0),7)</f>
        <v>-3.0000000000000027E-3</v>
      </c>
      <c r="M1236" s="39">
        <f>INDEX(Monthly!$B$2:$K$187,MATCH(D1236,Monthly!$B$2:$B$187,0),9)</f>
        <v>8.3945937053564196E-3</v>
      </c>
      <c r="N1236" s="42">
        <f>INDEX(Quaterly!$B$2:$E$63,MATCH(B1236,Quaterly!$B$2:$B$63,0),4)</f>
        <v>-3.0400000000000009</v>
      </c>
    </row>
    <row r="1237" spans="1:14" x14ac:dyDescent="0.3">
      <c r="A1237" s="23">
        <v>1236</v>
      </c>
      <c r="B1237" s="23" t="str">
        <f t="shared" si="57"/>
        <v>Q4-2014</v>
      </c>
      <c r="C1237" s="24" t="str">
        <f t="shared" si="58"/>
        <v>Q4</v>
      </c>
      <c r="D1237" s="23" t="str">
        <f t="shared" si="59"/>
        <v>10-2014</v>
      </c>
      <c r="E1237" s="25">
        <v>41920</v>
      </c>
      <c r="F1237" s="31">
        <f>INDEX(GoldPrice!$B$2:$F$4016,MATCH(E1237,GoldPrice!$B$2:$B$4016,0),5)</f>
        <v>191088.64108864218</v>
      </c>
      <c r="G1237" s="36">
        <f>INDEX(Daily!$B$2:$H$4016,MATCH(E1237,Daily!$B$2:$B$4016,0),3)</f>
        <v>-1.5999999999999943</v>
      </c>
      <c r="H1237" s="36">
        <f>INDEX(Daily!$B$2:$H$4016,MATCH(E1237,Daily!$B$2:$B$4016,0),5)</f>
        <v>-20</v>
      </c>
      <c r="I1237" s="36">
        <f>INDEX(Daily!$B$2:$H$4016,MATCH(E1237,Daily!$B$2:$B$4016,0),7)</f>
        <v>3.17999999999995</v>
      </c>
      <c r="J1237" s="39">
        <f>INDEX(Monthly!$B$2:$K$187,MATCH(D1237,Monthly!$B$2:$B$187,0),3)</f>
        <v>1.8000000000000238E-3</v>
      </c>
      <c r="K1237" s="39">
        <f>INDEX(Monthly!$B$2:$K$187,MATCH(D1237,Monthly!$B$2:$B$187,0),5)</f>
        <v>-0.78000000000002956</v>
      </c>
      <c r="L1237" s="39">
        <f>INDEX(Monthly!$B$2:$K$187,MATCH(D1237,Monthly!$B$2:$B$187,0),7)</f>
        <v>-3.0000000000000027E-3</v>
      </c>
      <c r="M1237" s="39">
        <f>INDEX(Monthly!$B$2:$K$187,MATCH(D1237,Monthly!$B$2:$B$187,0),9)</f>
        <v>8.3945937053564196E-3</v>
      </c>
      <c r="N1237" s="42">
        <f>INDEX(Quaterly!$B$2:$E$63,MATCH(B1237,Quaterly!$B$2:$B$63,0),4)</f>
        <v>-3.0400000000000009</v>
      </c>
    </row>
    <row r="1238" spans="1:14" x14ac:dyDescent="0.3">
      <c r="A1238" s="23">
        <v>1237</v>
      </c>
      <c r="B1238" s="23" t="str">
        <f t="shared" si="57"/>
        <v>Q4-2014</v>
      </c>
      <c r="C1238" s="24" t="str">
        <f t="shared" si="58"/>
        <v>Q4</v>
      </c>
      <c r="D1238" s="23" t="str">
        <f t="shared" si="59"/>
        <v>10-2014</v>
      </c>
      <c r="E1238" s="25">
        <v>41921</v>
      </c>
      <c r="F1238" s="31">
        <f>INDEX(GoldPrice!$B$2:$F$4016,MATCH(E1238,GoldPrice!$B$2:$B$4016,0),5)</f>
        <v>-198989.98298998177</v>
      </c>
      <c r="G1238" s="36">
        <f>INDEX(Daily!$B$2:$H$4016,MATCH(E1238,Daily!$B$2:$B$4016,0),3)</f>
        <v>-1.5300000000000011</v>
      </c>
      <c r="H1238" s="36">
        <f>INDEX(Daily!$B$2:$H$4016,MATCH(E1238,Daily!$B$2:$B$4016,0),5)</f>
        <v>-55</v>
      </c>
      <c r="I1238" s="36">
        <f>INDEX(Daily!$B$2:$H$4016,MATCH(E1238,Daily!$B$2:$B$4016,0),7)</f>
        <v>7.0800000000000409</v>
      </c>
      <c r="J1238" s="39">
        <f>INDEX(Monthly!$B$2:$K$187,MATCH(D1238,Monthly!$B$2:$B$187,0),3)</f>
        <v>1.8000000000000238E-3</v>
      </c>
      <c r="K1238" s="39">
        <f>INDEX(Monthly!$B$2:$K$187,MATCH(D1238,Monthly!$B$2:$B$187,0),5)</f>
        <v>-0.78000000000002956</v>
      </c>
      <c r="L1238" s="39">
        <f>INDEX(Monthly!$B$2:$K$187,MATCH(D1238,Monthly!$B$2:$B$187,0),7)</f>
        <v>-3.0000000000000027E-3</v>
      </c>
      <c r="M1238" s="39">
        <f>INDEX(Monthly!$B$2:$K$187,MATCH(D1238,Monthly!$B$2:$B$187,0),9)</f>
        <v>8.3945937053564196E-3</v>
      </c>
      <c r="N1238" s="42">
        <f>INDEX(Quaterly!$B$2:$E$63,MATCH(B1238,Quaterly!$B$2:$B$63,0),4)</f>
        <v>-3.0400000000000009</v>
      </c>
    </row>
    <row r="1239" spans="1:14" x14ac:dyDescent="0.3">
      <c r="A1239" s="23">
        <v>1238</v>
      </c>
      <c r="B1239" s="23" t="str">
        <f t="shared" si="57"/>
        <v>Q4-2014</v>
      </c>
      <c r="C1239" s="24" t="str">
        <f t="shared" si="58"/>
        <v>Q4</v>
      </c>
      <c r="D1239" s="23" t="str">
        <f t="shared" si="59"/>
        <v>10-2014</v>
      </c>
      <c r="E1239" s="25">
        <v>41922</v>
      </c>
      <c r="F1239" s="31">
        <f>INDEX(GoldPrice!$B$2:$F$4016,MATCH(E1239,GoldPrice!$B$2:$B$4016,0),5)</f>
        <v>-14650.538650542498</v>
      </c>
      <c r="G1239" s="36">
        <f>INDEX(Daily!$B$2:$H$4016,MATCH(E1239,Daily!$B$2:$B$4016,0),3)</f>
        <v>0.10999999999999943</v>
      </c>
      <c r="H1239" s="36">
        <f>INDEX(Daily!$B$2:$H$4016,MATCH(E1239,Daily!$B$2:$B$4016,0),5)</f>
        <v>35</v>
      </c>
      <c r="I1239" s="36">
        <f>INDEX(Daily!$B$2:$H$4016,MATCH(E1239,Daily!$B$2:$B$4016,0),7)</f>
        <v>-6.6200000000000045</v>
      </c>
      <c r="J1239" s="39">
        <f>INDEX(Monthly!$B$2:$K$187,MATCH(D1239,Monthly!$B$2:$B$187,0),3)</f>
        <v>1.8000000000000238E-3</v>
      </c>
      <c r="K1239" s="39">
        <f>INDEX(Monthly!$B$2:$K$187,MATCH(D1239,Monthly!$B$2:$B$187,0),5)</f>
        <v>-0.78000000000002956</v>
      </c>
      <c r="L1239" s="39">
        <f>INDEX(Monthly!$B$2:$K$187,MATCH(D1239,Monthly!$B$2:$B$187,0),7)</f>
        <v>-3.0000000000000027E-3</v>
      </c>
      <c r="M1239" s="39">
        <f>INDEX(Monthly!$B$2:$K$187,MATCH(D1239,Monthly!$B$2:$B$187,0),9)</f>
        <v>8.3945937053564196E-3</v>
      </c>
      <c r="N1239" s="42">
        <f>INDEX(Quaterly!$B$2:$E$63,MATCH(B1239,Quaterly!$B$2:$B$63,0),4)</f>
        <v>-3.0400000000000009</v>
      </c>
    </row>
    <row r="1240" spans="1:14" x14ac:dyDescent="0.3">
      <c r="A1240" s="23">
        <v>1239</v>
      </c>
      <c r="B1240" s="23" t="str">
        <f t="shared" si="57"/>
        <v>Q4-2014</v>
      </c>
      <c r="C1240" s="24" t="str">
        <f t="shared" si="58"/>
        <v>Q4</v>
      </c>
      <c r="D1240" s="23" t="str">
        <f t="shared" si="59"/>
        <v>10-2014</v>
      </c>
      <c r="E1240" s="25">
        <v>41925</v>
      </c>
      <c r="F1240" s="31">
        <f>INDEX(GoldPrice!$B$2:$F$4016,MATCH(E1240,GoldPrice!$B$2:$B$4016,0),5)</f>
        <v>-105270.83727083728</v>
      </c>
      <c r="G1240" s="36">
        <f>INDEX(Daily!$B$2:$H$4016,MATCH(E1240,Daily!$B$2:$B$4016,0),3)</f>
        <v>-0.14000000000000057</v>
      </c>
      <c r="H1240" s="36">
        <f>INDEX(Daily!$B$2:$H$4016,MATCH(E1240,Daily!$B$2:$B$4016,0),5)</f>
        <v>-30</v>
      </c>
      <c r="I1240" s="36">
        <f>INDEX(Daily!$B$2:$H$4016,MATCH(E1240,Daily!$B$2:$B$4016,0),7)</f>
        <v>-3.5</v>
      </c>
      <c r="J1240" s="39">
        <f>INDEX(Monthly!$B$2:$K$187,MATCH(D1240,Monthly!$B$2:$B$187,0),3)</f>
        <v>1.8000000000000238E-3</v>
      </c>
      <c r="K1240" s="39">
        <f>INDEX(Monthly!$B$2:$K$187,MATCH(D1240,Monthly!$B$2:$B$187,0),5)</f>
        <v>-0.78000000000002956</v>
      </c>
      <c r="L1240" s="39">
        <f>INDEX(Monthly!$B$2:$K$187,MATCH(D1240,Monthly!$B$2:$B$187,0),7)</f>
        <v>-3.0000000000000027E-3</v>
      </c>
      <c r="M1240" s="39">
        <f>INDEX(Monthly!$B$2:$K$187,MATCH(D1240,Monthly!$B$2:$B$187,0),9)</f>
        <v>8.3945937053564196E-3</v>
      </c>
      <c r="N1240" s="42">
        <f>INDEX(Quaterly!$B$2:$E$63,MATCH(B1240,Quaterly!$B$2:$B$63,0),4)</f>
        <v>-3.0400000000000009</v>
      </c>
    </row>
    <row r="1241" spans="1:14" x14ac:dyDescent="0.3">
      <c r="A1241" s="23">
        <v>1240</v>
      </c>
      <c r="B1241" s="23" t="str">
        <f t="shared" si="57"/>
        <v>Q4-2014</v>
      </c>
      <c r="C1241" s="24" t="str">
        <f t="shared" si="58"/>
        <v>Q4</v>
      </c>
      <c r="D1241" s="23" t="str">
        <f t="shared" si="59"/>
        <v>10-2014</v>
      </c>
      <c r="E1241" s="25">
        <v>41926</v>
      </c>
      <c r="F1241" s="31">
        <f>INDEX(GoldPrice!$B$2:$F$4016,MATCH(E1241,GoldPrice!$B$2:$B$4016,0),5)</f>
        <v>-873547.53354752809</v>
      </c>
      <c r="G1241" s="36">
        <f>INDEX(Daily!$B$2:$H$4016,MATCH(E1241,Daily!$B$2:$B$4016,0),3)</f>
        <v>-4.0100000000000051</v>
      </c>
      <c r="H1241" s="36">
        <f>INDEX(Daily!$B$2:$H$4016,MATCH(E1241,Daily!$B$2:$B$4016,0),5)</f>
        <v>5</v>
      </c>
      <c r="I1241" s="36">
        <f>INDEX(Daily!$B$2:$H$4016,MATCH(E1241,Daily!$B$2:$B$4016,0),7)</f>
        <v>-8.4300000000000637</v>
      </c>
      <c r="J1241" s="39">
        <f>INDEX(Monthly!$B$2:$K$187,MATCH(D1241,Monthly!$B$2:$B$187,0),3)</f>
        <v>1.8000000000000238E-3</v>
      </c>
      <c r="K1241" s="39">
        <f>INDEX(Monthly!$B$2:$K$187,MATCH(D1241,Monthly!$B$2:$B$187,0),5)</f>
        <v>-0.78000000000002956</v>
      </c>
      <c r="L1241" s="39">
        <f>INDEX(Monthly!$B$2:$K$187,MATCH(D1241,Monthly!$B$2:$B$187,0),7)</f>
        <v>-3.0000000000000027E-3</v>
      </c>
      <c r="M1241" s="39">
        <f>INDEX(Monthly!$B$2:$K$187,MATCH(D1241,Monthly!$B$2:$B$187,0),9)</f>
        <v>8.3945937053564196E-3</v>
      </c>
      <c r="N1241" s="42">
        <f>INDEX(Quaterly!$B$2:$E$63,MATCH(B1241,Quaterly!$B$2:$B$63,0),4)</f>
        <v>-3.0400000000000009</v>
      </c>
    </row>
    <row r="1242" spans="1:14" x14ac:dyDescent="0.3">
      <c r="A1242" s="23">
        <v>1241</v>
      </c>
      <c r="B1242" s="23" t="str">
        <f t="shared" si="57"/>
        <v>Q4-2014</v>
      </c>
      <c r="C1242" s="24" t="str">
        <f t="shared" si="58"/>
        <v>Q4</v>
      </c>
      <c r="D1242" s="23" t="str">
        <f t="shared" si="59"/>
        <v>10-2014</v>
      </c>
      <c r="E1242" s="25">
        <v>41927</v>
      </c>
      <c r="F1242" s="31">
        <f>INDEX(GoldPrice!$B$2:$F$4016,MATCH(E1242,GoldPrice!$B$2:$B$4016,0),5)</f>
        <v>552943.1109431088</v>
      </c>
      <c r="G1242" s="36">
        <f>INDEX(Daily!$B$2:$H$4016,MATCH(E1242,Daily!$B$2:$B$4016,0),3)</f>
        <v>9.9999999999994316E-2</v>
      </c>
      <c r="H1242" s="36">
        <f>INDEX(Daily!$B$2:$H$4016,MATCH(E1242,Daily!$B$2:$B$4016,0),5)</f>
        <v>20</v>
      </c>
      <c r="I1242" s="36">
        <f>INDEX(Daily!$B$2:$H$4016,MATCH(E1242,Daily!$B$2:$B$4016,0),7)</f>
        <v>-1.5</v>
      </c>
      <c r="J1242" s="39">
        <f>INDEX(Monthly!$B$2:$K$187,MATCH(D1242,Monthly!$B$2:$B$187,0),3)</f>
        <v>1.8000000000000238E-3</v>
      </c>
      <c r="K1242" s="39">
        <f>INDEX(Monthly!$B$2:$K$187,MATCH(D1242,Monthly!$B$2:$B$187,0),5)</f>
        <v>-0.78000000000002956</v>
      </c>
      <c r="L1242" s="39">
        <f>INDEX(Monthly!$B$2:$K$187,MATCH(D1242,Monthly!$B$2:$B$187,0),7)</f>
        <v>-3.0000000000000027E-3</v>
      </c>
      <c r="M1242" s="39">
        <f>INDEX(Monthly!$B$2:$K$187,MATCH(D1242,Monthly!$B$2:$B$187,0),9)</f>
        <v>8.3945937053564196E-3</v>
      </c>
      <c r="N1242" s="42">
        <f>INDEX(Quaterly!$B$2:$E$63,MATCH(B1242,Quaterly!$B$2:$B$63,0),4)</f>
        <v>-3.0400000000000009</v>
      </c>
    </row>
    <row r="1243" spans="1:14" x14ac:dyDescent="0.3">
      <c r="A1243" s="23">
        <v>1242</v>
      </c>
      <c r="B1243" s="23" t="str">
        <f t="shared" si="57"/>
        <v>Q4-2014</v>
      </c>
      <c r="C1243" s="24" t="str">
        <f t="shared" si="58"/>
        <v>Q4</v>
      </c>
      <c r="D1243" s="23" t="str">
        <f t="shared" si="59"/>
        <v>10-2014</v>
      </c>
      <c r="E1243" s="25">
        <v>41928</v>
      </c>
      <c r="F1243" s="31">
        <f>INDEX(GoldPrice!$B$2:$F$4016,MATCH(E1243,GoldPrice!$B$2:$B$4016,0),5)</f>
        <v>201806.08580608293</v>
      </c>
      <c r="G1243" s="36">
        <f>INDEX(Daily!$B$2:$H$4016,MATCH(E1243,Daily!$B$2:$B$4016,0),3)</f>
        <v>0.51000000000000512</v>
      </c>
      <c r="H1243" s="36">
        <f>INDEX(Daily!$B$2:$H$4016,MATCH(E1243,Daily!$B$2:$B$4016,0),5)</f>
        <v>-15</v>
      </c>
      <c r="I1243" s="36">
        <f>INDEX(Daily!$B$2:$H$4016,MATCH(E1243,Daily!$B$2:$B$4016,0),7)</f>
        <v>-17.120000000000005</v>
      </c>
      <c r="J1243" s="39">
        <f>INDEX(Monthly!$B$2:$K$187,MATCH(D1243,Monthly!$B$2:$B$187,0),3)</f>
        <v>1.8000000000000238E-3</v>
      </c>
      <c r="K1243" s="39">
        <f>INDEX(Monthly!$B$2:$K$187,MATCH(D1243,Monthly!$B$2:$B$187,0),5)</f>
        <v>-0.78000000000002956</v>
      </c>
      <c r="L1243" s="39">
        <f>INDEX(Monthly!$B$2:$K$187,MATCH(D1243,Monthly!$B$2:$B$187,0),7)</f>
        <v>-3.0000000000000027E-3</v>
      </c>
      <c r="M1243" s="39">
        <f>INDEX(Monthly!$B$2:$K$187,MATCH(D1243,Monthly!$B$2:$B$187,0),9)</f>
        <v>8.3945937053564196E-3</v>
      </c>
      <c r="N1243" s="42">
        <f>INDEX(Quaterly!$B$2:$E$63,MATCH(B1243,Quaterly!$B$2:$B$63,0),4)</f>
        <v>-3.0400000000000009</v>
      </c>
    </row>
    <row r="1244" spans="1:14" x14ac:dyDescent="0.3">
      <c r="A1244" s="23">
        <v>1243</v>
      </c>
      <c r="B1244" s="23" t="str">
        <f t="shared" si="57"/>
        <v>Q4-2014</v>
      </c>
      <c r="C1244" s="24" t="str">
        <f t="shared" si="58"/>
        <v>Q4</v>
      </c>
      <c r="D1244" s="23" t="str">
        <f t="shared" si="59"/>
        <v>10-2014</v>
      </c>
      <c r="E1244" s="25">
        <v>41929</v>
      </c>
      <c r="F1244" s="31">
        <f>INDEX(GoldPrice!$B$2:$F$4016,MATCH(E1244,GoldPrice!$B$2:$B$4016,0),5)</f>
        <v>26536.760536760092</v>
      </c>
      <c r="G1244" s="36">
        <f>INDEX(Daily!$B$2:$H$4016,MATCH(E1244,Daily!$B$2:$B$4016,0),3)</f>
        <v>0.46999999999999886</v>
      </c>
      <c r="H1244" s="36">
        <f>INDEX(Daily!$B$2:$H$4016,MATCH(E1244,Daily!$B$2:$B$4016,0),5)</f>
        <v>20</v>
      </c>
      <c r="I1244" s="36">
        <f>INDEX(Daily!$B$2:$H$4016,MATCH(E1244,Daily!$B$2:$B$4016,0),7)</f>
        <v>-1.8899999999999864</v>
      </c>
      <c r="J1244" s="39">
        <f>INDEX(Monthly!$B$2:$K$187,MATCH(D1244,Monthly!$B$2:$B$187,0),3)</f>
        <v>1.8000000000000238E-3</v>
      </c>
      <c r="K1244" s="39">
        <f>INDEX(Monthly!$B$2:$K$187,MATCH(D1244,Monthly!$B$2:$B$187,0),5)</f>
        <v>-0.78000000000002956</v>
      </c>
      <c r="L1244" s="39">
        <f>INDEX(Monthly!$B$2:$K$187,MATCH(D1244,Monthly!$B$2:$B$187,0),7)</f>
        <v>-3.0000000000000027E-3</v>
      </c>
      <c r="M1244" s="39">
        <f>INDEX(Monthly!$B$2:$K$187,MATCH(D1244,Monthly!$B$2:$B$187,0),9)</f>
        <v>8.3945937053564196E-3</v>
      </c>
      <c r="N1244" s="42">
        <f>INDEX(Quaterly!$B$2:$E$63,MATCH(B1244,Quaterly!$B$2:$B$63,0),4)</f>
        <v>-3.0400000000000009</v>
      </c>
    </row>
    <row r="1245" spans="1:14" x14ac:dyDescent="0.3">
      <c r="A1245" s="23">
        <v>1244</v>
      </c>
      <c r="B1245" s="23" t="str">
        <f t="shared" si="57"/>
        <v>Q4-2014</v>
      </c>
      <c r="C1245" s="24" t="str">
        <f t="shared" si="58"/>
        <v>Q4</v>
      </c>
      <c r="D1245" s="23" t="str">
        <f t="shared" si="59"/>
        <v>10-2014</v>
      </c>
      <c r="E1245" s="25">
        <v>41932</v>
      </c>
      <c r="F1245" s="31">
        <f>INDEX(GoldPrice!$B$2:$F$4016,MATCH(E1245,GoldPrice!$B$2:$B$4016,0),5)</f>
        <v>-151441.31544131413</v>
      </c>
      <c r="G1245" s="36">
        <f>INDEX(Daily!$B$2:$H$4016,MATCH(E1245,Daily!$B$2:$B$4016,0),3)</f>
        <v>-3.9999999999992042E-2</v>
      </c>
      <c r="H1245" s="36">
        <f>INDEX(Daily!$B$2:$H$4016,MATCH(E1245,Daily!$B$2:$B$4016,0),5)</f>
        <v>0</v>
      </c>
      <c r="I1245" s="36">
        <f>INDEX(Daily!$B$2:$H$4016,MATCH(E1245,Daily!$B$2:$B$4016,0),7)</f>
        <v>3.9600000000000364</v>
      </c>
      <c r="J1245" s="39">
        <f>INDEX(Monthly!$B$2:$K$187,MATCH(D1245,Monthly!$B$2:$B$187,0),3)</f>
        <v>1.8000000000000238E-3</v>
      </c>
      <c r="K1245" s="39">
        <f>INDEX(Monthly!$B$2:$K$187,MATCH(D1245,Monthly!$B$2:$B$187,0),5)</f>
        <v>-0.78000000000002956</v>
      </c>
      <c r="L1245" s="39">
        <f>INDEX(Monthly!$B$2:$K$187,MATCH(D1245,Monthly!$B$2:$B$187,0),7)</f>
        <v>-3.0000000000000027E-3</v>
      </c>
      <c r="M1245" s="39">
        <f>INDEX(Monthly!$B$2:$K$187,MATCH(D1245,Monthly!$B$2:$B$187,0),9)</f>
        <v>8.3945937053564196E-3</v>
      </c>
      <c r="N1245" s="42">
        <f>INDEX(Quaterly!$B$2:$E$63,MATCH(B1245,Quaterly!$B$2:$B$63,0),4)</f>
        <v>-3.0400000000000009</v>
      </c>
    </row>
    <row r="1246" spans="1:14" x14ac:dyDescent="0.3">
      <c r="A1246" s="23">
        <v>1245</v>
      </c>
      <c r="B1246" s="23" t="str">
        <f t="shared" si="57"/>
        <v>Q4-2014</v>
      </c>
      <c r="C1246" s="24" t="str">
        <f t="shared" si="58"/>
        <v>Q4</v>
      </c>
      <c r="D1246" s="23" t="str">
        <f t="shared" si="59"/>
        <v>10-2014</v>
      </c>
      <c r="E1246" s="25">
        <v>41933</v>
      </c>
      <c r="F1246" s="31">
        <f>INDEX(GoldPrice!$B$2:$F$4016,MATCH(E1246,GoldPrice!$B$2:$B$4016,0),5)</f>
        <v>-91211.491211492568</v>
      </c>
      <c r="G1246" s="36">
        <f>INDEX(Daily!$B$2:$H$4016,MATCH(E1246,Daily!$B$2:$B$4016,0),3)</f>
        <v>0.48999999999999488</v>
      </c>
      <c r="H1246" s="36">
        <f>INDEX(Daily!$B$2:$H$4016,MATCH(E1246,Daily!$B$2:$B$4016,0),5)</f>
        <v>20</v>
      </c>
      <c r="I1246" s="36">
        <f>INDEX(Daily!$B$2:$H$4016,MATCH(E1246,Daily!$B$2:$B$4016,0),7)</f>
        <v>11.309999999999945</v>
      </c>
      <c r="J1246" s="39">
        <f>INDEX(Monthly!$B$2:$K$187,MATCH(D1246,Monthly!$B$2:$B$187,0),3)</f>
        <v>1.8000000000000238E-3</v>
      </c>
      <c r="K1246" s="39">
        <f>INDEX(Monthly!$B$2:$K$187,MATCH(D1246,Monthly!$B$2:$B$187,0),5)</f>
        <v>-0.78000000000002956</v>
      </c>
      <c r="L1246" s="39">
        <f>INDEX(Monthly!$B$2:$K$187,MATCH(D1246,Monthly!$B$2:$B$187,0),7)</f>
        <v>-3.0000000000000027E-3</v>
      </c>
      <c r="M1246" s="39">
        <f>INDEX(Monthly!$B$2:$K$187,MATCH(D1246,Monthly!$B$2:$B$187,0),9)</f>
        <v>8.3945937053564196E-3</v>
      </c>
      <c r="N1246" s="42">
        <f>INDEX(Quaterly!$B$2:$E$63,MATCH(B1246,Quaterly!$B$2:$B$63,0),4)</f>
        <v>-3.0400000000000009</v>
      </c>
    </row>
    <row r="1247" spans="1:14" x14ac:dyDescent="0.3">
      <c r="A1247" s="23">
        <v>1246</v>
      </c>
      <c r="B1247" s="23" t="str">
        <f t="shared" si="57"/>
        <v>Q4-2014</v>
      </c>
      <c r="C1247" s="24" t="str">
        <f t="shared" si="58"/>
        <v>Q4</v>
      </c>
      <c r="D1247" s="23" t="str">
        <f t="shared" si="59"/>
        <v>10-2014</v>
      </c>
      <c r="E1247" s="25">
        <v>41934</v>
      </c>
      <c r="F1247" s="31">
        <f>INDEX(GoldPrice!$B$2:$F$4016,MATCH(E1247,GoldPrice!$B$2:$B$4016,0),5)</f>
        <v>58377.622377622873</v>
      </c>
      <c r="G1247" s="36">
        <f>INDEX(Daily!$B$2:$H$4016,MATCH(E1247,Daily!$B$2:$B$4016,0),3)</f>
        <v>-2.730000000000004</v>
      </c>
      <c r="H1247" s="36">
        <f>INDEX(Daily!$B$2:$H$4016,MATCH(E1247,Daily!$B$2:$B$4016,0),5)</f>
        <v>-20</v>
      </c>
      <c r="I1247" s="36">
        <f>INDEX(Daily!$B$2:$H$4016,MATCH(E1247,Daily!$B$2:$B$4016,0),7)</f>
        <v>1.0400000000000773</v>
      </c>
      <c r="J1247" s="39">
        <f>INDEX(Monthly!$B$2:$K$187,MATCH(D1247,Monthly!$B$2:$B$187,0),3)</f>
        <v>1.8000000000000238E-3</v>
      </c>
      <c r="K1247" s="39">
        <f>INDEX(Monthly!$B$2:$K$187,MATCH(D1247,Monthly!$B$2:$B$187,0),5)</f>
        <v>-0.78000000000002956</v>
      </c>
      <c r="L1247" s="39">
        <f>INDEX(Monthly!$B$2:$K$187,MATCH(D1247,Monthly!$B$2:$B$187,0),7)</f>
        <v>-3.0000000000000027E-3</v>
      </c>
      <c r="M1247" s="39">
        <f>INDEX(Monthly!$B$2:$K$187,MATCH(D1247,Monthly!$B$2:$B$187,0),9)</f>
        <v>8.3945937053564196E-3</v>
      </c>
      <c r="N1247" s="42">
        <f>INDEX(Quaterly!$B$2:$E$63,MATCH(B1247,Quaterly!$B$2:$B$63,0),4)</f>
        <v>-3.0400000000000009</v>
      </c>
    </row>
    <row r="1248" spans="1:14" x14ac:dyDescent="0.3">
      <c r="A1248" s="23">
        <v>1247</v>
      </c>
      <c r="B1248" s="23" t="str">
        <f t="shared" si="57"/>
        <v>Q4-2014</v>
      </c>
      <c r="C1248" s="24" t="str">
        <f t="shared" si="58"/>
        <v>Q4</v>
      </c>
      <c r="D1248" s="23" t="str">
        <f t="shared" si="59"/>
        <v>10-2014</v>
      </c>
      <c r="E1248" s="25">
        <v>41935</v>
      </c>
      <c r="F1248" s="31">
        <f>INDEX(GoldPrice!$B$2:$F$4016,MATCH(E1248,GoldPrice!$B$2:$B$4016,0),5)</f>
        <v>202915.13891514018</v>
      </c>
      <c r="G1248" s="36">
        <f>INDEX(Daily!$B$2:$H$4016,MATCH(E1248,Daily!$B$2:$B$4016,0),3)</f>
        <v>2.2900000000000063</v>
      </c>
      <c r="H1248" s="36">
        <f>INDEX(Daily!$B$2:$H$4016,MATCH(E1248,Daily!$B$2:$B$4016,0),5)</f>
        <v>20</v>
      </c>
      <c r="I1248" s="36">
        <f>INDEX(Daily!$B$2:$H$4016,MATCH(E1248,Daily!$B$2:$B$4016,0),7)</f>
        <v>-8.0600000000000591</v>
      </c>
      <c r="J1248" s="39">
        <f>INDEX(Monthly!$B$2:$K$187,MATCH(D1248,Monthly!$B$2:$B$187,0),3)</f>
        <v>1.8000000000000238E-3</v>
      </c>
      <c r="K1248" s="39">
        <f>INDEX(Monthly!$B$2:$K$187,MATCH(D1248,Monthly!$B$2:$B$187,0),5)</f>
        <v>-0.78000000000002956</v>
      </c>
      <c r="L1248" s="39">
        <f>INDEX(Monthly!$B$2:$K$187,MATCH(D1248,Monthly!$B$2:$B$187,0),7)</f>
        <v>-3.0000000000000027E-3</v>
      </c>
      <c r="M1248" s="39">
        <f>INDEX(Monthly!$B$2:$K$187,MATCH(D1248,Monthly!$B$2:$B$187,0),9)</f>
        <v>8.3945937053564196E-3</v>
      </c>
      <c r="N1248" s="42">
        <f>INDEX(Quaterly!$B$2:$E$63,MATCH(B1248,Quaterly!$B$2:$B$63,0),4)</f>
        <v>-3.0400000000000009</v>
      </c>
    </row>
    <row r="1249" spans="1:14" x14ac:dyDescent="0.3">
      <c r="A1249" s="23">
        <v>1248</v>
      </c>
      <c r="B1249" s="23" t="str">
        <f t="shared" si="57"/>
        <v>Q4-2014</v>
      </c>
      <c r="C1249" s="24" t="str">
        <f t="shared" si="58"/>
        <v>Q4</v>
      </c>
      <c r="D1249" s="23" t="str">
        <f t="shared" si="59"/>
        <v>10-2014</v>
      </c>
      <c r="E1249" s="25">
        <v>41936</v>
      </c>
      <c r="F1249" s="31">
        <f>INDEX(GoldPrice!$B$2:$F$4016,MATCH(E1249,GoldPrice!$B$2:$B$4016,0),5)</f>
        <v>-122663.01266301423</v>
      </c>
      <c r="G1249" s="36">
        <f>INDEX(Daily!$B$2:$H$4016,MATCH(E1249,Daily!$B$2:$B$4016,0),3)</f>
        <v>-1.5400000000000063</v>
      </c>
      <c r="H1249" s="36">
        <f>INDEX(Daily!$B$2:$H$4016,MATCH(E1249,Daily!$B$2:$B$4016,0),5)</f>
        <v>10</v>
      </c>
      <c r="I1249" s="36">
        <f>INDEX(Daily!$B$2:$H$4016,MATCH(E1249,Daily!$B$2:$B$4016,0),7)</f>
        <v>-2.0199999999999818</v>
      </c>
      <c r="J1249" s="39">
        <f>INDEX(Monthly!$B$2:$K$187,MATCH(D1249,Monthly!$B$2:$B$187,0),3)</f>
        <v>1.8000000000000238E-3</v>
      </c>
      <c r="K1249" s="39">
        <f>INDEX(Monthly!$B$2:$K$187,MATCH(D1249,Monthly!$B$2:$B$187,0),5)</f>
        <v>-0.78000000000002956</v>
      </c>
      <c r="L1249" s="39">
        <f>INDEX(Monthly!$B$2:$K$187,MATCH(D1249,Monthly!$B$2:$B$187,0),7)</f>
        <v>-3.0000000000000027E-3</v>
      </c>
      <c r="M1249" s="39">
        <f>INDEX(Monthly!$B$2:$K$187,MATCH(D1249,Monthly!$B$2:$B$187,0),9)</f>
        <v>8.3945937053564196E-3</v>
      </c>
      <c r="N1249" s="42">
        <f>INDEX(Quaterly!$B$2:$E$63,MATCH(B1249,Quaterly!$B$2:$B$63,0),4)</f>
        <v>-3.0400000000000009</v>
      </c>
    </row>
    <row r="1250" spans="1:14" x14ac:dyDescent="0.3">
      <c r="A1250" s="23">
        <v>1249</v>
      </c>
      <c r="B1250" s="23" t="str">
        <f t="shared" si="57"/>
        <v>Q4-2014</v>
      </c>
      <c r="C1250" s="24" t="str">
        <f t="shared" si="58"/>
        <v>Q4</v>
      </c>
      <c r="D1250" s="23" t="str">
        <f t="shared" si="59"/>
        <v>10-2014</v>
      </c>
      <c r="E1250" s="25">
        <v>41939</v>
      </c>
      <c r="F1250" s="31">
        <f>INDEX(GoldPrice!$B$2:$F$4016,MATCH(E1250,GoldPrice!$B$2:$B$4016,0),5)</f>
        <v>24444.528444532305</v>
      </c>
      <c r="G1250" s="36">
        <f>INDEX(Daily!$B$2:$H$4016,MATCH(E1250,Daily!$B$2:$B$4016,0),3)</f>
        <v>-9.9999999999909051E-3</v>
      </c>
      <c r="H1250" s="36">
        <f>INDEX(Daily!$B$2:$H$4016,MATCH(E1250,Daily!$B$2:$B$4016,0),5)</f>
        <v>10</v>
      </c>
      <c r="I1250" s="36">
        <f>INDEX(Daily!$B$2:$H$4016,MATCH(E1250,Daily!$B$2:$B$4016,0),7)</f>
        <v>-10.710000000000036</v>
      </c>
      <c r="J1250" s="39">
        <f>INDEX(Monthly!$B$2:$K$187,MATCH(D1250,Monthly!$B$2:$B$187,0),3)</f>
        <v>1.8000000000000238E-3</v>
      </c>
      <c r="K1250" s="39">
        <f>INDEX(Monthly!$B$2:$K$187,MATCH(D1250,Monthly!$B$2:$B$187,0),5)</f>
        <v>-0.78000000000002956</v>
      </c>
      <c r="L1250" s="39">
        <f>INDEX(Monthly!$B$2:$K$187,MATCH(D1250,Monthly!$B$2:$B$187,0),7)</f>
        <v>-3.0000000000000027E-3</v>
      </c>
      <c r="M1250" s="39">
        <f>INDEX(Monthly!$B$2:$K$187,MATCH(D1250,Monthly!$B$2:$B$187,0),9)</f>
        <v>8.3945937053564196E-3</v>
      </c>
      <c r="N1250" s="42">
        <f>INDEX(Quaterly!$B$2:$E$63,MATCH(B1250,Quaterly!$B$2:$B$63,0),4)</f>
        <v>-3.0400000000000009</v>
      </c>
    </row>
    <row r="1251" spans="1:14" x14ac:dyDescent="0.3">
      <c r="A1251" s="23">
        <v>1250</v>
      </c>
      <c r="B1251" s="23" t="str">
        <f t="shared" si="57"/>
        <v>Q4-2014</v>
      </c>
      <c r="C1251" s="24" t="str">
        <f t="shared" si="58"/>
        <v>Q4</v>
      </c>
      <c r="D1251" s="23" t="str">
        <f t="shared" si="59"/>
        <v>10-2014</v>
      </c>
      <c r="E1251" s="25">
        <v>41940</v>
      </c>
      <c r="F1251" s="31">
        <f>INDEX(GoldPrice!$B$2:$F$4016,MATCH(E1251,GoldPrice!$B$2:$B$4016,0),5)</f>
        <v>-3021.7350217364728</v>
      </c>
      <c r="G1251" s="36">
        <f>INDEX(Daily!$B$2:$H$4016,MATCH(E1251,Daily!$B$2:$B$4016,0),3)</f>
        <v>9.9999999999994316E-2</v>
      </c>
      <c r="H1251" s="36">
        <f>INDEX(Daily!$B$2:$H$4016,MATCH(E1251,Daily!$B$2:$B$4016,0),5)</f>
        <v>-20</v>
      </c>
      <c r="I1251" s="36">
        <f>INDEX(Daily!$B$2:$H$4016,MATCH(E1251,Daily!$B$2:$B$4016,0),7)</f>
        <v>2.3300000000000409</v>
      </c>
      <c r="J1251" s="39">
        <f>INDEX(Monthly!$B$2:$K$187,MATCH(D1251,Monthly!$B$2:$B$187,0),3)</f>
        <v>1.8000000000000238E-3</v>
      </c>
      <c r="K1251" s="39">
        <f>INDEX(Monthly!$B$2:$K$187,MATCH(D1251,Monthly!$B$2:$B$187,0),5)</f>
        <v>-0.78000000000002956</v>
      </c>
      <c r="L1251" s="39">
        <f>INDEX(Monthly!$B$2:$K$187,MATCH(D1251,Monthly!$B$2:$B$187,0),7)</f>
        <v>-3.0000000000000027E-3</v>
      </c>
      <c r="M1251" s="39">
        <f>INDEX(Monthly!$B$2:$K$187,MATCH(D1251,Monthly!$B$2:$B$187,0),9)</f>
        <v>8.3945937053564196E-3</v>
      </c>
      <c r="N1251" s="42">
        <f>INDEX(Quaterly!$B$2:$E$63,MATCH(B1251,Quaterly!$B$2:$B$63,0),4)</f>
        <v>-3.0400000000000009</v>
      </c>
    </row>
    <row r="1252" spans="1:14" x14ac:dyDescent="0.3">
      <c r="A1252" s="23">
        <v>1251</v>
      </c>
      <c r="B1252" s="23" t="str">
        <f t="shared" si="57"/>
        <v>Q4-2014</v>
      </c>
      <c r="C1252" s="24" t="str">
        <f t="shared" si="58"/>
        <v>Q4</v>
      </c>
      <c r="D1252" s="23" t="str">
        <f t="shared" si="59"/>
        <v>10-2014</v>
      </c>
      <c r="E1252" s="25">
        <v>41941</v>
      </c>
      <c r="F1252" s="31">
        <f>INDEX(GoldPrice!$B$2:$F$4016,MATCH(E1252,GoldPrice!$B$2:$B$4016,0),5)</f>
        <v>74053.676053676754</v>
      </c>
      <c r="G1252" s="36">
        <f>INDEX(Daily!$B$2:$H$4016,MATCH(E1252,Daily!$B$2:$B$4016,0),3)</f>
        <v>0.89000000000000057</v>
      </c>
      <c r="H1252" s="36">
        <f>INDEX(Daily!$B$2:$H$4016,MATCH(E1252,Daily!$B$2:$B$4016,0),5)</f>
        <v>5</v>
      </c>
      <c r="I1252" s="36">
        <f>INDEX(Daily!$B$2:$H$4016,MATCH(E1252,Daily!$B$2:$B$4016,0),7)</f>
        <v>8.07000000000005</v>
      </c>
      <c r="J1252" s="39">
        <f>INDEX(Monthly!$B$2:$K$187,MATCH(D1252,Monthly!$B$2:$B$187,0),3)</f>
        <v>1.8000000000000238E-3</v>
      </c>
      <c r="K1252" s="39">
        <f>INDEX(Monthly!$B$2:$K$187,MATCH(D1252,Monthly!$B$2:$B$187,0),5)</f>
        <v>-0.78000000000002956</v>
      </c>
      <c r="L1252" s="39">
        <f>INDEX(Monthly!$B$2:$K$187,MATCH(D1252,Monthly!$B$2:$B$187,0),7)</f>
        <v>-3.0000000000000027E-3</v>
      </c>
      <c r="M1252" s="39">
        <f>INDEX(Monthly!$B$2:$K$187,MATCH(D1252,Monthly!$B$2:$B$187,0),9)</f>
        <v>8.3945937053564196E-3</v>
      </c>
      <c r="N1252" s="42">
        <f>INDEX(Quaterly!$B$2:$E$63,MATCH(B1252,Quaterly!$B$2:$B$63,0),4)</f>
        <v>-3.0400000000000009</v>
      </c>
    </row>
    <row r="1253" spans="1:14" x14ac:dyDescent="0.3">
      <c r="A1253" s="23">
        <v>1252</v>
      </c>
      <c r="B1253" s="23" t="str">
        <f t="shared" si="57"/>
        <v>Q4-2014</v>
      </c>
      <c r="C1253" s="24" t="str">
        <f t="shared" si="58"/>
        <v>Q4</v>
      </c>
      <c r="D1253" s="23" t="str">
        <f t="shared" si="59"/>
        <v>10-2014</v>
      </c>
      <c r="E1253" s="25">
        <v>41942</v>
      </c>
      <c r="F1253" s="31">
        <f>INDEX(GoldPrice!$B$2:$F$4016,MATCH(E1253,GoldPrice!$B$2:$B$4016,0),5)</f>
        <v>323448.49744850025</v>
      </c>
      <c r="G1253" s="36">
        <f>INDEX(Daily!$B$2:$H$4016,MATCH(E1253,Daily!$B$2:$B$4016,0),3)</f>
        <v>-1.1899999999999977</v>
      </c>
      <c r="H1253" s="36">
        <f>INDEX(Daily!$B$2:$H$4016,MATCH(E1253,Daily!$B$2:$B$4016,0),5)</f>
        <v>-25</v>
      </c>
      <c r="I1253" s="36">
        <f>INDEX(Daily!$B$2:$H$4016,MATCH(E1253,Daily!$B$2:$B$4016,0),7)</f>
        <v>-2.0600000000000591</v>
      </c>
      <c r="J1253" s="39">
        <f>INDEX(Monthly!$B$2:$K$187,MATCH(D1253,Monthly!$B$2:$B$187,0),3)</f>
        <v>1.8000000000000238E-3</v>
      </c>
      <c r="K1253" s="39">
        <f>INDEX(Monthly!$B$2:$K$187,MATCH(D1253,Monthly!$B$2:$B$187,0),5)</f>
        <v>-0.78000000000002956</v>
      </c>
      <c r="L1253" s="39">
        <f>INDEX(Monthly!$B$2:$K$187,MATCH(D1253,Monthly!$B$2:$B$187,0),7)</f>
        <v>-3.0000000000000027E-3</v>
      </c>
      <c r="M1253" s="39">
        <f>INDEX(Monthly!$B$2:$K$187,MATCH(D1253,Monthly!$B$2:$B$187,0),9)</f>
        <v>8.3945937053564196E-3</v>
      </c>
      <c r="N1253" s="42">
        <f>INDEX(Quaterly!$B$2:$E$63,MATCH(B1253,Quaterly!$B$2:$B$63,0),4)</f>
        <v>-3.0400000000000009</v>
      </c>
    </row>
    <row r="1254" spans="1:14" x14ac:dyDescent="0.3">
      <c r="A1254" s="23">
        <v>1253</v>
      </c>
      <c r="B1254" s="23" t="str">
        <f t="shared" si="57"/>
        <v>Q4-2014</v>
      </c>
      <c r="C1254" s="24" t="str">
        <f t="shared" si="58"/>
        <v>Q4</v>
      </c>
      <c r="D1254" s="23" t="str">
        <f t="shared" si="59"/>
        <v>10-2014</v>
      </c>
      <c r="E1254" s="25">
        <v>41943</v>
      </c>
      <c r="F1254" s="31">
        <f>INDEX(GoldPrice!$B$2:$F$4016,MATCH(E1254,GoldPrice!$B$2:$B$4016,0),5)</f>
        <v>402155.73615573347</v>
      </c>
      <c r="G1254" s="36">
        <f>INDEX(Daily!$B$2:$H$4016,MATCH(E1254,Daily!$B$2:$B$4016,0),3)</f>
        <v>-0.53000000000000114</v>
      </c>
      <c r="H1254" s="36">
        <f>INDEX(Daily!$B$2:$H$4016,MATCH(E1254,Daily!$B$2:$B$4016,0),5)</f>
        <v>35</v>
      </c>
      <c r="I1254" s="36">
        <f>INDEX(Daily!$B$2:$H$4016,MATCH(E1254,Daily!$B$2:$B$4016,0),7)</f>
        <v>11.700000000000045</v>
      </c>
      <c r="J1254" s="39">
        <f>INDEX(Monthly!$B$2:$K$187,MATCH(D1254,Monthly!$B$2:$B$187,0),3)</f>
        <v>1.8000000000000238E-3</v>
      </c>
      <c r="K1254" s="39">
        <f>INDEX(Monthly!$B$2:$K$187,MATCH(D1254,Monthly!$B$2:$B$187,0),5)</f>
        <v>-0.78000000000002956</v>
      </c>
      <c r="L1254" s="39">
        <f>INDEX(Monthly!$B$2:$K$187,MATCH(D1254,Monthly!$B$2:$B$187,0),7)</f>
        <v>-3.0000000000000027E-3</v>
      </c>
      <c r="M1254" s="39">
        <f>INDEX(Monthly!$B$2:$K$187,MATCH(D1254,Monthly!$B$2:$B$187,0),9)</f>
        <v>8.3945937053564196E-3</v>
      </c>
      <c r="N1254" s="42">
        <f>INDEX(Quaterly!$B$2:$E$63,MATCH(B1254,Quaterly!$B$2:$B$63,0),4)</f>
        <v>-3.0400000000000009</v>
      </c>
    </row>
    <row r="1255" spans="1:14" x14ac:dyDescent="0.3">
      <c r="A1255" s="23">
        <v>1254</v>
      </c>
      <c r="B1255" s="23" t="str">
        <f t="shared" si="57"/>
        <v>Q4-2014</v>
      </c>
      <c r="C1255" s="24" t="str">
        <f t="shared" si="58"/>
        <v>Q4</v>
      </c>
      <c r="D1255" s="23" t="str">
        <f t="shared" si="59"/>
        <v>11-2014</v>
      </c>
      <c r="E1255" s="25">
        <v>41946</v>
      </c>
      <c r="F1255" s="31">
        <f>INDEX(GoldPrice!$B$2:$F$4016,MATCH(E1255,GoldPrice!$B$2:$B$4016,0),5)</f>
        <v>-155944.05594405904</v>
      </c>
      <c r="G1255" s="36">
        <f>INDEX(Daily!$B$2:$H$4016,MATCH(E1255,Daily!$B$2:$B$4016,0),3)</f>
        <v>-1.7600000000000051</v>
      </c>
      <c r="H1255" s="36">
        <f>INDEX(Daily!$B$2:$H$4016,MATCH(E1255,Daily!$B$2:$B$4016,0),5)</f>
        <v>15</v>
      </c>
      <c r="I1255" s="36">
        <f>INDEX(Daily!$B$2:$H$4016,MATCH(E1255,Daily!$B$2:$B$4016,0),7)</f>
        <v>2.3099999999999454</v>
      </c>
      <c r="J1255" s="39">
        <f>INDEX(Monthly!$B$2:$K$187,MATCH(D1255,Monthly!$B$2:$B$187,0),3)</f>
        <v>-4.2999999999999705E-3</v>
      </c>
      <c r="K1255" s="39">
        <f>INDEX(Monthly!$B$2:$K$187,MATCH(D1255,Monthly!$B$2:$B$187,0),5)</f>
        <v>-5.0399999999999636</v>
      </c>
      <c r="L1255" s="39">
        <f>INDEX(Monthly!$B$2:$K$187,MATCH(D1255,Monthly!$B$2:$B$187,0),7)</f>
        <v>0</v>
      </c>
      <c r="M1255" s="39">
        <f>INDEX(Monthly!$B$2:$K$187,MATCH(D1255,Monthly!$B$2:$B$187,0),9)</f>
        <v>1.7381643783803226E-2</v>
      </c>
      <c r="N1255" s="42">
        <f>INDEX(Quaterly!$B$2:$E$63,MATCH(B1255,Quaterly!$B$2:$B$63,0),4)</f>
        <v>-3.0400000000000009</v>
      </c>
    </row>
    <row r="1256" spans="1:14" x14ac:dyDescent="0.3">
      <c r="A1256" s="23">
        <v>1255</v>
      </c>
      <c r="B1256" s="23" t="str">
        <f t="shared" si="57"/>
        <v>Q4-2014</v>
      </c>
      <c r="C1256" s="24" t="str">
        <f t="shared" si="58"/>
        <v>Q4</v>
      </c>
      <c r="D1256" s="23" t="str">
        <f t="shared" si="59"/>
        <v>11-2014</v>
      </c>
      <c r="E1256" s="25">
        <v>41947</v>
      </c>
      <c r="F1256" s="31">
        <f>INDEX(GoldPrice!$B$2:$F$4016,MATCH(E1256,GoldPrice!$B$2:$B$4016,0),5)</f>
        <v>19811.377811376005</v>
      </c>
      <c r="G1256" s="36">
        <f>INDEX(Daily!$B$2:$H$4016,MATCH(E1256,Daily!$B$2:$B$4016,0),3)</f>
        <v>-1.6199999999999903</v>
      </c>
      <c r="H1256" s="36">
        <f>INDEX(Daily!$B$2:$H$4016,MATCH(E1256,Daily!$B$2:$B$4016,0),5)</f>
        <v>-20</v>
      </c>
      <c r="I1256" s="36">
        <f>INDEX(Daily!$B$2:$H$4016,MATCH(E1256,Daily!$B$2:$B$4016,0),7)</f>
        <v>-4.7599999999999909</v>
      </c>
      <c r="J1256" s="39">
        <f>INDEX(Monthly!$B$2:$K$187,MATCH(D1256,Monthly!$B$2:$B$187,0),3)</f>
        <v>-4.2999999999999705E-3</v>
      </c>
      <c r="K1256" s="39">
        <f>INDEX(Monthly!$B$2:$K$187,MATCH(D1256,Monthly!$B$2:$B$187,0),5)</f>
        <v>-5.0399999999999636</v>
      </c>
      <c r="L1256" s="39">
        <f>INDEX(Monthly!$B$2:$K$187,MATCH(D1256,Monthly!$B$2:$B$187,0),7)</f>
        <v>0</v>
      </c>
      <c r="M1256" s="39">
        <f>INDEX(Monthly!$B$2:$K$187,MATCH(D1256,Monthly!$B$2:$B$187,0),9)</f>
        <v>1.7381643783803226E-2</v>
      </c>
      <c r="N1256" s="42">
        <f>INDEX(Quaterly!$B$2:$E$63,MATCH(B1256,Quaterly!$B$2:$B$63,0),4)</f>
        <v>-3.0400000000000009</v>
      </c>
    </row>
    <row r="1257" spans="1:14" x14ac:dyDescent="0.3">
      <c r="A1257" s="23">
        <v>1256</v>
      </c>
      <c r="B1257" s="23" t="str">
        <f t="shared" si="57"/>
        <v>Q4-2014</v>
      </c>
      <c r="C1257" s="24" t="str">
        <f t="shared" si="58"/>
        <v>Q4</v>
      </c>
      <c r="D1257" s="23" t="str">
        <f t="shared" si="59"/>
        <v>11-2014</v>
      </c>
      <c r="E1257" s="25">
        <v>41948</v>
      </c>
      <c r="F1257" s="31">
        <f>INDEX(GoldPrice!$B$2:$F$4016,MATCH(E1257,GoldPrice!$B$2:$B$4016,0),5)</f>
        <v>82480.665280666202</v>
      </c>
      <c r="G1257" s="36">
        <f>INDEX(Daily!$B$2:$H$4016,MATCH(E1257,Daily!$B$2:$B$4016,0),3)</f>
        <v>1.5599999999999881</v>
      </c>
      <c r="H1257" s="36">
        <f>INDEX(Daily!$B$2:$H$4016,MATCH(E1257,Daily!$B$2:$B$4016,0),5)</f>
        <v>-22</v>
      </c>
      <c r="I1257" s="36">
        <f>INDEX(Daily!$B$2:$H$4016,MATCH(E1257,Daily!$B$2:$B$4016,0),7)</f>
        <v>-1.3799999999999955</v>
      </c>
      <c r="J1257" s="39">
        <f>INDEX(Monthly!$B$2:$K$187,MATCH(D1257,Monthly!$B$2:$B$187,0),3)</f>
        <v>-4.2999999999999705E-3</v>
      </c>
      <c r="K1257" s="39">
        <f>INDEX(Monthly!$B$2:$K$187,MATCH(D1257,Monthly!$B$2:$B$187,0),5)</f>
        <v>-5.0399999999999636</v>
      </c>
      <c r="L1257" s="39">
        <f>INDEX(Monthly!$B$2:$K$187,MATCH(D1257,Monthly!$B$2:$B$187,0),7)</f>
        <v>0</v>
      </c>
      <c r="M1257" s="39">
        <f>INDEX(Monthly!$B$2:$K$187,MATCH(D1257,Monthly!$B$2:$B$187,0),9)</f>
        <v>1.7381643783803226E-2</v>
      </c>
      <c r="N1257" s="42">
        <f>INDEX(Quaterly!$B$2:$E$63,MATCH(B1257,Quaterly!$B$2:$B$63,0),4)</f>
        <v>-3.0400000000000009</v>
      </c>
    </row>
    <row r="1258" spans="1:14" x14ac:dyDescent="0.3">
      <c r="A1258" s="23">
        <v>1257</v>
      </c>
      <c r="B1258" s="23" t="str">
        <f t="shared" si="57"/>
        <v>Q4-2014</v>
      </c>
      <c r="C1258" s="24" t="str">
        <f t="shared" si="58"/>
        <v>Q4</v>
      </c>
      <c r="D1258" s="23" t="str">
        <f t="shared" si="59"/>
        <v>11-2014</v>
      </c>
      <c r="E1258" s="25">
        <v>41949</v>
      </c>
      <c r="F1258" s="31">
        <f>INDEX(GoldPrice!$B$2:$F$4016,MATCH(E1258,GoldPrice!$B$2:$B$4016,0),5)</f>
        <v>-47884.558684557676</v>
      </c>
      <c r="G1258" s="36">
        <f>INDEX(Daily!$B$2:$H$4016,MATCH(E1258,Daily!$B$2:$B$4016,0),3)</f>
        <v>-0.8399999999999892</v>
      </c>
      <c r="H1258" s="36">
        <f>INDEX(Daily!$B$2:$H$4016,MATCH(E1258,Daily!$B$2:$B$4016,0),5)</f>
        <v>32</v>
      </c>
      <c r="I1258" s="36">
        <f>INDEX(Daily!$B$2:$H$4016,MATCH(E1258,Daily!$B$2:$B$4016,0),7)</f>
        <v>0.84000000000003183</v>
      </c>
      <c r="J1258" s="39">
        <f>INDEX(Monthly!$B$2:$K$187,MATCH(D1258,Monthly!$B$2:$B$187,0),3)</f>
        <v>-4.2999999999999705E-3</v>
      </c>
      <c r="K1258" s="39">
        <f>INDEX(Monthly!$B$2:$K$187,MATCH(D1258,Monthly!$B$2:$B$187,0),5)</f>
        <v>-5.0399999999999636</v>
      </c>
      <c r="L1258" s="39">
        <f>INDEX(Monthly!$B$2:$K$187,MATCH(D1258,Monthly!$B$2:$B$187,0),7)</f>
        <v>0</v>
      </c>
      <c r="M1258" s="39">
        <f>INDEX(Monthly!$B$2:$K$187,MATCH(D1258,Monthly!$B$2:$B$187,0),9)</f>
        <v>1.7381643783803226E-2</v>
      </c>
      <c r="N1258" s="42">
        <f>INDEX(Quaterly!$B$2:$E$63,MATCH(B1258,Quaterly!$B$2:$B$63,0),4)</f>
        <v>-3.0400000000000009</v>
      </c>
    </row>
    <row r="1259" spans="1:14" x14ac:dyDescent="0.3">
      <c r="A1259" s="23">
        <v>1258</v>
      </c>
      <c r="B1259" s="23" t="str">
        <f t="shared" si="57"/>
        <v>Q4-2014</v>
      </c>
      <c r="C1259" s="24" t="str">
        <f t="shared" si="58"/>
        <v>Q4</v>
      </c>
      <c r="D1259" s="23" t="str">
        <f t="shared" si="59"/>
        <v>11-2014</v>
      </c>
      <c r="E1259" s="25">
        <v>41950</v>
      </c>
      <c r="F1259" s="31">
        <f>INDEX(GoldPrice!$B$2:$F$4016,MATCH(E1259,GoldPrice!$B$2:$B$4016,0),5)</f>
        <v>-487623.51162350923</v>
      </c>
      <c r="G1259" s="36">
        <f>INDEX(Daily!$B$2:$H$4016,MATCH(E1259,Daily!$B$2:$B$4016,0),3)</f>
        <v>0.8399999999999892</v>
      </c>
      <c r="H1259" s="36">
        <f>INDEX(Daily!$B$2:$H$4016,MATCH(E1259,Daily!$B$2:$B$4016,0),5)</f>
        <v>10</v>
      </c>
      <c r="I1259" s="36">
        <f>INDEX(Daily!$B$2:$H$4016,MATCH(E1259,Daily!$B$2:$B$4016,0),7)</f>
        <v>4.7400000000000091</v>
      </c>
      <c r="J1259" s="39">
        <f>INDEX(Monthly!$B$2:$K$187,MATCH(D1259,Monthly!$B$2:$B$187,0),3)</f>
        <v>-4.2999999999999705E-3</v>
      </c>
      <c r="K1259" s="39">
        <f>INDEX(Monthly!$B$2:$K$187,MATCH(D1259,Monthly!$B$2:$B$187,0),5)</f>
        <v>-5.0399999999999636</v>
      </c>
      <c r="L1259" s="39">
        <f>INDEX(Monthly!$B$2:$K$187,MATCH(D1259,Monthly!$B$2:$B$187,0),7)</f>
        <v>0</v>
      </c>
      <c r="M1259" s="39">
        <f>INDEX(Monthly!$B$2:$K$187,MATCH(D1259,Monthly!$B$2:$B$187,0),9)</f>
        <v>1.7381643783803226E-2</v>
      </c>
      <c r="N1259" s="42">
        <f>INDEX(Quaterly!$B$2:$E$63,MATCH(B1259,Quaterly!$B$2:$B$63,0),4)</f>
        <v>-3.0400000000000009</v>
      </c>
    </row>
    <row r="1260" spans="1:14" x14ac:dyDescent="0.3">
      <c r="A1260" s="23">
        <v>1259</v>
      </c>
      <c r="B1260" s="23" t="str">
        <f t="shared" si="57"/>
        <v>Q4-2014</v>
      </c>
      <c r="C1260" s="24" t="str">
        <f t="shared" si="58"/>
        <v>Q4</v>
      </c>
      <c r="D1260" s="23" t="str">
        <f t="shared" si="59"/>
        <v>11-2014</v>
      </c>
      <c r="E1260" s="25">
        <v>41953</v>
      </c>
      <c r="F1260" s="31">
        <f>INDEX(GoldPrice!$B$2:$F$4016,MATCH(E1260,GoldPrice!$B$2:$B$4016,0),5)</f>
        <v>485317.33131733164</v>
      </c>
      <c r="G1260" s="36">
        <f>INDEX(Daily!$B$2:$H$4016,MATCH(E1260,Daily!$B$2:$B$4016,0),3)</f>
        <v>-1.2799999999999869</v>
      </c>
      <c r="H1260" s="36">
        <f>INDEX(Daily!$B$2:$H$4016,MATCH(E1260,Daily!$B$2:$B$4016,0),5)</f>
        <v>-85</v>
      </c>
      <c r="I1260" s="36">
        <f>INDEX(Daily!$B$2:$H$4016,MATCH(E1260,Daily!$B$2:$B$4016,0),7)</f>
        <v>-0.47000000000002728</v>
      </c>
      <c r="J1260" s="39">
        <f>INDEX(Monthly!$B$2:$K$187,MATCH(D1260,Monthly!$B$2:$B$187,0),3)</f>
        <v>-4.2999999999999705E-3</v>
      </c>
      <c r="K1260" s="39">
        <f>INDEX(Monthly!$B$2:$K$187,MATCH(D1260,Monthly!$B$2:$B$187,0),5)</f>
        <v>-5.0399999999999636</v>
      </c>
      <c r="L1260" s="39">
        <f>INDEX(Monthly!$B$2:$K$187,MATCH(D1260,Monthly!$B$2:$B$187,0),7)</f>
        <v>0</v>
      </c>
      <c r="M1260" s="39">
        <f>INDEX(Monthly!$B$2:$K$187,MATCH(D1260,Monthly!$B$2:$B$187,0),9)</f>
        <v>1.7381643783803226E-2</v>
      </c>
      <c r="N1260" s="42">
        <f>INDEX(Quaterly!$B$2:$E$63,MATCH(B1260,Quaterly!$B$2:$B$63,0),4)</f>
        <v>-3.0400000000000009</v>
      </c>
    </row>
    <row r="1261" spans="1:14" x14ac:dyDescent="0.3">
      <c r="A1261" s="23">
        <v>1260</v>
      </c>
      <c r="B1261" s="23" t="str">
        <f t="shared" si="57"/>
        <v>Q4-2014</v>
      </c>
      <c r="C1261" s="24" t="str">
        <f t="shared" si="58"/>
        <v>Q4</v>
      </c>
      <c r="D1261" s="23" t="str">
        <f t="shared" si="59"/>
        <v>11-2014</v>
      </c>
      <c r="E1261" s="25">
        <v>41954</v>
      </c>
      <c r="F1261" s="31">
        <f>INDEX(GoldPrice!$B$2:$F$4016,MATCH(E1261,GoldPrice!$B$2:$B$4016,0),5)</f>
        <v>-285972.40597240627</v>
      </c>
      <c r="G1261" s="36">
        <f>INDEX(Daily!$B$2:$H$4016,MATCH(E1261,Daily!$B$2:$B$4016,0),3)</f>
        <v>0.41999999999998749</v>
      </c>
      <c r="H1261" s="36">
        <f>INDEX(Daily!$B$2:$H$4016,MATCH(E1261,Daily!$B$2:$B$4016,0),5)</f>
        <v>85</v>
      </c>
      <c r="I1261" s="36">
        <f>INDEX(Daily!$B$2:$H$4016,MATCH(E1261,Daily!$B$2:$B$4016,0),7)</f>
        <v>2.1100000000000136</v>
      </c>
      <c r="J1261" s="39">
        <f>INDEX(Monthly!$B$2:$K$187,MATCH(D1261,Monthly!$B$2:$B$187,0),3)</f>
        <v>-4.2999999999999705E-3</v>
      </c>
      <c r="K1261" s="39">
        <f>INDEX(Monthly!$B$2:$K$187,MATCH(D1261,Monthly!$B$2:$B$187,0),5)</f>
        <v>-5.0399999999999636</v>
      </c>
      <c r="L1261" s="39">
        <f>INDEX(Monthly!$B$2:$K$187,MATCH(D1261,Monthly!$B$2:$B$187,0),7)</f>
        <v>0</v>
      </c>
      <c r="M1261" s="39">
        <f>INDEX(Monthly!$B$2:$K$187,MATCH(D1261,Monthly!$B$2:$B$187,0),9)</f>
        <v>1.7381643783803226E-2</v>
      </c>
      <c r="N1261" s="42">
        <f>INDEX(Quaterly!$B$2:$E$63,MATCH(B1261,Quaterly!$B$2:$B$63,0),4)</f>
        <v>-3.0400000000000009</v>
      </c>
    </row>
    <row r="1262" spans="1:14" x14ac:dyDescent="0.3">
      <c r="A1262" s="23">
        <v>1261</v>
      </c>
      <c r="B1262" s="23" t="str">
        <f t="shared" si="57"/>
        <v>Q4-2014</v>
      </c>
      <c r="C1262" s="24" t="str">
        <f t="shared" si="58"/>
        <v>Q4</v>
      </c>
      <c r="D1262" s="23" t="str">
        <f t="shared" si="59"/>
        <v>11-2014</v>
      </c>
      <c r="E1262" s="25">
        <v>41955</v>
      </c>
      <c r="F1262" s="31">
        <f>INDEX(GoldPrice!$B$2:$F$4016,MATCH(E1262,GoldPrice!$B$2:$B$4016,0),5)</f>
        <v>162712.53071252629</v>
      </c>
      <c r="G1262" s="36">
        <f>INDEX(Daily!$B$2:$H$4016,MATCH(E1262,Daily!$B$2:$B$4016,0),3)</f>
        <v>-0.68999999999999773</v>
      </c>
      <c r="H1262" s="36">
        <f>INDEX(Daily!$B$2:$H$4016,MATCH(E1262,Daily!$B$2:$B$4016,0),5)</f>
        <v>0</v>
      </c>
      <c r="I1262" s="36">
        <f>INDEX(Daily!$B$2:$H$4016,MATCH(E1262,Daily!$B$2:$B$4016,0),7)</f>
        <v>-0.22000000000002728</v>
      </c>
      <c r="J1262" s="39">
        <f>INDEX(Monthly!$B$2:$K$187,MATCH(D1262,Monthly!$B$2:$B$187,0),3)</f>
        <v>-4.2999999999999705E-3</v>
      </c>
      <c r="K1262" s="39">
        <f>INDEX(Monthly!$B$2:$K$187,MATCH(D1262,Monthly!$B$2:$B$187,0),5)</f>
        <v>-5.0399999999999636</v>
      </c>
      <c r="L1262" s="39">
        <f>INDEX(Monthly!$B$2:$K$187,MATCH(D1262,Monthly!$B$2:$B$187,0),7)</f>
        <v>0</v>
      </c>
      <c r="M1262" s="39">
        <f>INDEX(Monthly!$B$2:$K$187,MATCH(D1262,Monthly!$B$2:$B$187,0),9)</f>
        <v>1.7381643783803226E-2</v>
      </c>
      <c r="N1262" s="42">
        <f>INDEX(Quaterly!$B$2:$E$63,MATCH(B1262,Quaterly!$B$2:$B$63,0),4)</f>
        <v>-3.0400000000000009</v>
      </c>
    </row>
    <row r="1263" spans="1:14" x14ac:dyDescent="0.3">
      <c r="A1263" s="23">
        <v>1262</v>
      </c>
      <c r="B1263" s="23" t="str">
        <f t="shared" si="57"/>
        <v>Q4-2014</v>
      </c>
      <c r="C1263" s="24" t="str">
        <f t="shared" si="58"/>
        <v>Q4</v>
      </c>
      <c r="D1263" s="23" t="str">
        <f t="shared" si="59"/>
        <v>11-2014</v>
      </c>
      <c r="E1263" s="25">
        <v>41956</v>
      </c>
      <c r="F1263" s="31">
        <f>INDEX(GoldPrice!$B$2:$F$4016,MATCH(E1263,GoldPrice!$B$2:$B$4016,0),5)</f>
        <v>-52932.148932144046</v>
      </c>
      <c r="G1263" s="36">
        <f>INDEX(Daily!$B$2:$H$4016,MATCH(E1263,Daily!$B$2:$B$4016,0),3)</f>
        <v>-3.0300000000000011</v>
      </c>
      <c r="H1263" s="36">
        <f>INDEX(Daily!$B$2:$H$4016,MATCH(E1263,Daily!$B$2:$B$4016,0),5)</f>
        <v>20</v>
      </c>
      <c r="I1263" s="36">
        <f>INDEX(Daily!$B$2:$H$4016,MATCH(E1263,Daily!$B$2:$B$4016,0),7)</f>
        <v>-0.85000000000002274</v>
      </c>
      <c r="J1263" s="39">
        <f>INDEX(Monthly!$B$2:$K$187,MATCH(D1263,Monthly!$B$2:$B$187,0),3)</f>
        <v>-4.2999999999999705E-3</v>
      </c>
      <c r="K1263" s="39">
        <f>INDEX(Monthly!$B$2:$K$187,MATCH(D1263,Monthly!$B$2:$B$187,0),5)</f>
        <v>-5.0399999999999636</v>
      </c>
      <c r="L1263" s="39">
        <f>INDEX(Monthly!$B$2:$K$187,MATCH(D1263,Monthly!$B$2:$B$187,0),7)</f>
        <v>0</v>
      </c>
      <c r="M1263" s="39">
        <f>INDEX(Monthly!$B$2:$K$187,MATCH(D1263,Monthly!$B$2:$B$187,0),9)</f>
        <v>1.7381643783803226E-2</v>
      </c>
      <c r="N1263" s="42">
        <f>INDEX(Quaterly!$B$2:$E$63,MATCH(B1263,Quaterly!$B$2:$B$63,0),4)</f>
        <v>-3.0400000000000009</v>
      </c>
    </row>
    <row r="1264" spans="1:14" x14ac:dyDescent="0.3">
      <c r="A1264" s="23">
        <v>1263</v>
      </c>
      <c r="B1264" s="23" t="str">
        <f t="shared" si="57"/>
        <v>Q4-2014</v>
      </c>
      <c r="C1264" s="24" t="str">
        <f t="shared" si="58"/>
        <v>Q4</v>
      </c>
      <c r="D1264" s="23" t="str">
        <f t="shared" si="59"/>
        <v>11-2014</v>
      </c>
      <c r="E1264" s="25">
        <v>41957</v>
      </c>
      <c r="F1264" s="31">
        <f>INDEX(GoldPrice!$B$2:$F$4016,MATCH(E1264,GoldPrice!$B$2:$B$4016,0),5)</f>
        <v>-394676.62067662179</v>
      </c>
      <c r="G1264" s="36">
        <f>INDEX(Daily!$B$2:$H$4016,MATCH(E1264,Daily!$B$2:$B$4016,0),3)</f>
        <v>1.7800000000000011</v>
      </c>
      <c r="H1264" s="36">
        <f>INDEX(Daily!$B$2:$H$4016,MATCH(E1264,Daily!$B$2:$B$4016,0),5)</f>
        <v>0</v>
      </c>
      <c r="I1264" s="36">
        <f>INDEX(Daily!$B$2:$H$4016,MATCH(E1264,Daily!$B$2:$B$4016,0),7)</f>
        <v>-2.7999999999999545</v>
      </c>
      <c r="J1264" s="39">
        <f>INDEX(Monthly!$B$2:$K$187,MATCH(D1264,Monthly!$B$2:$B$187,0),3)</f>
        <v>-4.2999999999999705E-3</v>
      </c>
      <c r="K1264" s="39">
        <f>INDEX(Monthly!$B$2:$K$187,MATCH(D1264,Monthly!$B$2:$B$187,0),5)</f>
        <v>-5.0399999999999636</v>
      </c>
      <c r="L1264" s="39">
        <f>INDEX(Monthly!$B$2:$K$187,MATCH(D1264,Monthly!$B$2:$B$187,0),7)</f>
        <v>0</v>
      </c>
      <c r="M1264" s="39">
        <f>INDEX(Monthly!$B$2:$K$187,MATCH(D1264,Monthly!$B$2:$B$187,0),9)</f>
        <v>1.7381643783803226E-2</v>
      </c>
      <c r="N1264" s="42">
        <f>INDEX(Quaterly!$B$2:$E$63,MATCH(B1264,Quaterly!$B$2:$B$63,0),4)</f>
        <v>-3.0400000000000009</v>
      </c>
    </row>
    <row r="1265" spans="1:14" x14ac:dyDescent="0.3">
      <c r="A1265" s="23">
        <v>1264</v>
      </c>
      <c r="B1265" s="23" t="str">
        <f t="shared" si="57"/>
        <v>Q4-2014</v>
      </c>
      <c r="C1265" s="24" t="str">
        <f t="shared" si="58"/>
        <v>Q4</v>
      </c>
      <c r="D1265" s="23" t="str">
        <f t="shared" si="59"/>
        <v>11-2014</v>
      </c>
      <c r="E1265" s="25">
        <v>41960</v>
      </c>
      <c r="F1265" s="31">
        <f>INDEX(GoldPrice!$B$2:$F$4016,MATCH(E1265,GoldPrice!$B$2:$B$4016,0),5)</f>
        <v>214303.53430353478</v>
      </c>
      <c r="G1265" s="36">
        <f>INDEX(Daily!$B$2:$H$4016,MATCH(E1265,Daily!$B$2:$B$4016,0),3)</f>
        <v>-0.26999999999999602</v>
      </c>
      <c r="H1265" s="36">
        <f>INDEX(Daily!$B$2:$H$4016,MATCH(E1265,Daily!$B$2:$B$4016,0),5)</f>
        <v>20</v>
      </c>
      <c r="I1265" s="36">
        <f>INDEX(Daily!$B$2:$H$4016,MATCH(E1265,Daily!$B$2:$B$4016,0),7)</f>
        <v>0.56999999999993634</v>
      </c>
      <c r="J1265" s="39">
        <f>INDEX(Monthly!$B$2:$K$187,MATCH(D1265,Monthly!$B$2:$B$187,0),3)</f>
        <v>-4.2999999999999705E-3</v>
      </c>
      <c r="K1265" s="39">
        <f>INDEX(Monthly!$B$2:$K$187,MATCH(D1265,Monthly!$B$2:$B$187,0),5)</f>
        <v>-5.0399999999999636</v>
      </c>
      <c r="L1265" s="39">
        <f>INDEX(Monthly!$B$2:$K$187,MATCH(D1265,Monthly!$B$2:$B$187,0),7)</f>
        <v>0</v>
      </c>
      <c r="M1265" s="39">
        <f>INDEX(Monthly!$B$2:$K$187,MATCH(D1265,Monthly!$B$2:$B$187,0),9)</f>
        <v>1.7381643783803226E-2</v>
      </c>
      <c r="N1265" s="42">
        <f>INDEX(Quaterly!$B$2:$E$63,MATCH(B1265,Quaterly!$B$2:$B$63,0),4)</f>
        <v>-3.0400000000000009</v>
      </c>
    </row>
    <row r="1266" spans="1:14" x14ac:dyDescent="0.3">
      <c r="A1266" s="23">
        <v>1265</v>
      </c>
      <c r="B1266" s="23" t="str">
        <f t="shared" si="57"/>
        <v>Q4-2014</v>
      </c>
      <c r="C1266" s="24" t="str">
        <f t="shared" si="58"/>
        <v>Q4</v>
      </c>
      <c r="D1266" s="23" t="str">
        <f t="shared" si="59"/>
        <v>11-2014</v>
      </c>
      <c r="E1266" s="25">
        <v>41961</v>
      </c>
      <c r="F1266" s="31">
        <f>INDEX(GoldPrice!$B$2:$F$4016,MATCH(E1266,GoldPrice!$B$2:$B$4016,0),5)</f>
        <v>-191423.92742392793</v>
      </c>
      <c r="G1266" s="36">
        <f>INDEX(Daily!$B$2:$H$4016,MATCH(E1266,Daily!$B$2:$B$4016,0),3)</f>
        <v>-1.0900000000000034</v>
      </c>
      <c r="H1266" s="36">
        <f>INDEX(Daily!$B$2:$H$4016,MATCH(E1266,Daily!$B$2:$B$4016,0),5)</f>
        <v>45</v>
      </c>
      <c r="I1266" s="36">
        <f>INDEX(Daily!$B$2:$H$4016,MATCH(E1266,Daily!$B$2:$B$4016,0),7)</f>
        <v>-6.67999999999995</v>
      </c>
      <c r="J1266" s="39">
        <f>INDEX(Monthly!$B$2:$K$187,MATCH(D1266,Monthly!$B$2:$B$187,0),3)</f>
        <v>-4.2999999999999705E-3</v>
      </c>
      <c r="K1266" s="39">
        <f>INDEX(Monthly!$B$2:$K$187,MATCH(D1266,Monthly!$B$2:$B$187,0),5)</f>
        <v>-5.0399999999999636</v>
      </c>
      <c r="L1266" s="39">
        <f>INDEX(Monthly!$B$2:$K$187,MATCH(D1266,Monthly!$B$2:$B$187,0),7)</f>
        <v>0</v>
      </c>
      <c r="M1266" s="39">
        <f>INDEX(Monthly!$B$2:$K$187,MATCH(D1266,Monthly!$B$2:$B$187,0),9)</f>
        <v>1.7381643783803226E-2</v>
      </c>
      <c r="N1266" s="42">
        <f>INDEX(Quaterly!$B$2:$E$63,MATCH(B1266,Quaterly!$B$2:$B$63,0),4)</f>
        <v>-3.0400000000000009</v>
      </c>
    </row>
    <row r="1267" spans="1:14" x14ac:dyDescent="0.3">
      <c r="A1267" s="23">
        <v>1266</v>
      </c>
      <c r="B1267" s="23" t="str">
        <f t="shared" si="57"/>
        <v>Q4-2014</v>
      </c>
      <c r="C1267" s="24" t="str">
        <f t="shared" si="58"/>
        <v>Q4</v>
      </c>
      <c r="D1267" s="23" t="str">
        <f t="shared" si="59"/>
        <v>11-2014</v>
      </c>
      <c r="E1267" s="25">
        <v>41962</v>
      </c>
      <c r="F1267" s="31">
        <f>INDEX(GoldPrice!$B$2:$F$4016,MATCH(E1267,GoldPrice!$B$2:$B$4016,0),5)</f>
        <v>117724.8157248199</v>
      </c>
      <c r="G1267" s="36">
        <f>INDEX(Daily!$B$2:$H$4016,MATCH(E1267,Daily!$B$2:$B$4016,0),3)</f>
        <v>0</v>
      </c>
      <c r="H1267" s="36">
        <f>INDEX(Daily!$B$2:$H$4016,MATCH(E1267,Daily!$B$2:$B$4016,0),5)</f>
        <v>-75</v>
      </c>
      <c r="I1267" s="36">
        <f>INDEX(Daily!$B$2:$H$4016,MATCH(E1267,Daily!$B$2:$B$4016,0),7)</f>
        <v>-5.8999999999999773</v>
      </c>
      <c r="J1267" s="39">
        <f>INDEX(Monthly!$B$2:$K$187,MATCH(D1267,Monthly!$B$2:$B$187,0),3)</f>
        <v>-4.2999999999999705E-3</v>
      </c>
      <c r="K1267" s="39">
        <f>INDEX(Monthly!$B$2:$K$187,MATCH(D1267,Monthly!$B$2:$B$187,0),5)</f>
        <v>-5.0399999999999636</v>
      </c>
      <c r="L1267" s="39">
        <f>INDEX(Monthly!$B$2:$K$187,MATCH(D1267,Monthly!$B$2:$B$187,0),7)</f>
        <v>0</v>
      </c>
      <c r="M1267" s="39">
        <f>INDEX(Monthly!$B$2:$K$187,MATCH(D1267,Monthly!$B$2:$B$187,0),9)</f>
        <v>1.7381643783803226E-2</v>
      </c>
      <c r="N1267" s="42">
        <f>INDEX(Quaterly!$B$2:$E$63,MATCH(B1267,Quaterly!$B$2:$B$63,0),4)</f>
        <v>-3.0400000000000009</v>
      </c>
    </row>
    <row r="1268" spans="1:14" x14ac:dyDescent="0.3">
      <c r="A1268" s="23">
        <v>1267</v>
      </c>
      <c r="B1268" s="23" t="str">
        <f t="shared" si="57"/>
        <v>Q4-2014</v>
      </c>
      <c r="C1268" s="24" t="str">
        <f t="shared" si="58"/>
        <v>Q4</v>
      </c>
      <c r="D1268" s="23" t="str">
        <f t="shared" si="59"/>
        <v>11-2014</v>
      </c>
      <c r="E1268" s="25">
        <v>41963</v>
      </c>
      <c r="F1268" s="31">
        <f>INDEX(GoldPrice!$B$2:$F$4016,MATCH(E1268,GoldPrice!$B$2:$B$4016,0),5)</f>
        <v>-26848.2328482382</v>
      </c>
      <c r="G1268" s="36">
        <f>INDEX(Daily!$B$2:$H$4016,MATCH(E1268,Daily!$B$2:$B$4016,0),3)</f>
        <v>1.0799999999999983</v>
      </c>
      <c r="H1268" s="36">
        <f>INDEX(Daily!$B$2:$H$4016,MATCH(E1268,Daily!$B$2:$B$4016,0),5)</f>
        <v>15</v>
      </c>
      <c r="I1268" s="36">
        <f>INDEX(Daily!$B$2:$H$4016,MATCH(E1268,Daily!$B$2:$B$4016,0),7)</f>
        <v>4.9700000000000273</v>
      </c>
      <c r="J1268" s="39">
        <f>INDEX(Monthly!$B$2:$K$187,MATCH(D1268,Monthly!$B$2:$B$187,0),3)</f>
        <v>-4.2999999999999705E-3</v>
      </c>
      <c r="K1268" s="39">
        <f>INDEX(Monthly!$B$2:$K$187,MATCH(D1268,Monthly!$B$2:$B$187,0),5)</f>
        <v>-5.0399999999999636</v>
      </c>
      <c r="L1268" s="39">
        <f>INDEX(Monthly!$B$2:$K$187,MATCH(D1268,Monthly!$B$2:$B$187,0),7)</f>
        <v>0</v>
      </c>
      <c r="M1268" s="39">
        <f>INDEX(Monthly!$B$2:$K$187,MATCH(D1268,Monthly!$B$2:$B$187,0),9)</f>
        <v>1.7381643783803226E-2</v>
      </c>
      <c r="N1268" s="42">
        <f>INDEX(Quaterly!$B$2:$E$63,MATCH(B1268,Quaterly!$B$2:$B$63,0),4)</f>
        <v>-3.0400000000000009</v>
      </c>
    </row>
    <row r="1269" spans="1:14" x14ac:dyDescent="0.3">
      <c r="A1269" s="23">
        <v>1268</v>
      </c>
      <c r="B1269" s="23" t="str">
        <f t="shared" si="57"/>
        <v>Q4-2014</v>
      </c>
      <c r="C1269" s="24" t="str">
        <f t="shared" si="58"/>
        <v>Q4</v>
      </c>
      <c r="D1269" s="23" t="str">
        <f t="shared" si="59"/>
        <v>11-2014</v>
      </c>
      <c r="E1269" s="25">
        <v>41964</v>
      </c>
      <c r="F1269" s="31">
        <f>INDEX(GoldPrice!$B$2:$F$4016,MATCH(E1269,GoldPrice!$B$2:$B$4016,0),5)</f>
        <v>-114738.99073899165</v>
      </c>
      <c r="G1269" s="36">
        <f>INDEX(Daily!$B$2:$H$4016,MATCH(E1269,Daily!$B$2:$B$4016,0),3)</f>
        <v>0.89000000000000057</v>
      </c>
      <c r="H1269" s="36">
        <f>INDEX(Daily!$B$2:$H$4016,MATCH(E1269,Daily!$B$2:$B$4016,0),5)</f>
        <v>50</v>
      </c>
      <c r="I1269" s="36">
        <f>INDEX(Daily!$B$2:$H$4016,MATCH(E1269,Daily!$B$2:$B$4016,0),7)</f>
        <v>-5.2900000000000773</v>
      </c>
      <c r="J1269" s="39">
        <f>INDEX(Monthly!$B$2:$K$187,MATCH(D1269,Monthly!$B$2:$B$187,0),3)</f>
        <v>-4.2999999999999705E-3</v>
      </c>
      <c r="K1269" s="39">
        <f>INDEX(Monthly!$B$2:$K$187,MATCH(D1269,Monthly!$B$2:$B$187,0),5)</f>
        <v>-5.0399999999999636</v>
      </c>
      <c r="L1269" s="39">
        <f>INDEX(Monthly!$B$2:$K$187,MATCH(D1269,Monthly!$B$2:$B$187,0),7)</f>
        <v>0</v>
      </c>
      <c r="M1269" s="39">
        <f>INDEX(Monthly!$B$2:$K$187,MATCH(D1269,Monthly!$B$2:$B$187,0),9)</f>
        <v>1.7381643783803226E-2</v>
      </c>
      <c r="N1269" s="42">
        <f>INDEX(Quaterly!$B$2:$E$63,MATCH(B1269,Quaterly!$B$2:$B$63,0),4)</f>
        <v>-3.0400000000000009</v>
      </c>
    </row>
    <row r="1270" spans="1:14" x14ac:dyDescent="0.3">
      <c r="A1270" s="23">
        <v>1269</v>
      </c>
      <c r="B1270" s="23" t="str">
        <f t="shared" si="57"/>
        <v>Q4-2014</v>
      </c>
      <c r="C1270" s="24" t="str">
        <f t="shared" si="58"/>
        <v>Q4</v>
      </c>
      <c r="D1270" s="23" t="str">
        <f t="shared" si="59"/>
        <v>11-2014</v>
      </c>
      <c r="E1270" s="25">
        <v>41967</v>
      </c>
      <c r="F1270" s="31">
        <f>INDEX(GoldPrice!$B$2:$F$4016,MATCH(E1270,GoldPrice!$B$2:$B$4016,0),5)</f>
        <v>106501.60650160909</v>
      </c>
      <c r="G1270" s="36">
        <f>INDEX(Daily!$B$2:$H$4016,MATCH(E1270,Daily!$B$2:$B$4016,0),3)</f>
        <v>-0.78000000000000114</v>
      </c>
      <c r="H1270" s="36">
        <f>INDEX(Daily!$B$2:$H$4016,MATCH(E1270,Daily!$B$2:$B$4016,0),5)</f>
        <v>-60</v>
      </c>
      <c r="I1270" s="36">
        <f>INDEX(Daily!$B$2:$H$4016,MATCH(E1270,Daily!$B$2:$B$4016,0),7)</f>
        <v>-5.5</v>
      </c>
      <c r="J1270" s="39">
        <f>INDEX(Monthly!$B$2:$K$187,MATCH(D1270,Monthly!$B$2:$B$187,0),3)</f>
        <v>-4.2999999999999705E-3</v>
      </c>
      <c r="K1270" s="39">
        <f>INDEX(Monthly!$B$2:$K$187,MATCH(D1270,Monthly!$B$2:$B$187,0),5)</f>
        <v>-5.0399999999999636</v>
      </c>
      <c r="L1270" s="39">
        <f>INDEX(Monthly!$B$2:$K$187,MATCH(D1270,Monthly!$B$2:$B$187,0),7)</f>
        <v>0</v>
      </c>
      <c r="M1270" s="39">
        <f>INDEX(Monthly!$B$2:$K$187,MATCH(D1270,Monthly!$B$2:$B$187,0),9)</f>
        <v>1.7381643783803226E-2</v>
      </c>
      <c r="N1270" s="42">
        <f>INDEX(Quaterly!$B$2:$E$63,MATCH(B1270,Quaterly!$B$2:$B$63,0),4)</f>
        <v>-3.0400000000000009</v>
      </c>
    </row>
    <row r="1271" spans="1:14" x14ac:dyDescent="0.3">
      <c r="A1271" s="23">
        <v>1270</v>
      </c>
      <c r="B1271" s="23" t="str">
        <f t="shared" si="57"/>
        <v>Q4-2014</v>
      </c>
      <c r="C1271" s="24" t="str">
        <f t="shared" si="58"/>
        <v>Q4</v>
      </c>
      <c r="D1271" s="23" t="str">
        <f t="shared" si="59"/>
        <v>11-2014</v>
      </c>
      <c r="E1271" s="25">
        <v>41968</v>
      </c>
      <c r="F1271" s="31">
        <f>INDEX(GoldPrice!$B$2:$F$4016,MATCH(E1271,GoldPrice!$B$2:$B$4016,0),5)</f>
        <v>-122672.08467208222</v>
      </c>
      <c r="G1271" s="36">
        <f>INDEX(Daily!$B$2:$H$4016,MATCH(E1271,Daily!$B$2:$B$4016,0),3)</f>
        <v>-1.6999999999999886</v>
      </c>
      <c r="H1271" s="36">
        <f>INDEX(Daily!$B$2:$H$4016,MATCH(E1271,Daily!$B$2:$B$4016,0),5)</f>
        <v>85</v>
      </c>
      <c r="I1271" s="36">
        <f>INDEX(Daily!$B$2:$H$4016,MATCH(E1271,Daily!$B$2:$B$4016,0),7)</f>
        <v>3.3799999999999955</v>
      </c>
      <c r="J1271" s="39">
        <f>INDEX(Monthly!$B$2:$K$187,MATCH(D1271,Monthly!$B$2:$B$187,0),3)</f>
        <v>-4.2999999999999705E-3</v>
      </c>
      <c r="K1271" s="39">
        <f>INDEX(Monthly!$B$2:$K$187,MATCH(D1271,Monthly!$B$2:$B$187,0),5)</f>
        <v>-5.0399999999999636</v>
      </c>
      <c r="L1271" s="39">
        <f>INDEX(Monthly!$B$2:$K$187,MATCH(D1271,Monthly!$B$2:$B$187,0),7)</f>
        <v>0</v>
      </c>
      <c r="M1271" s="39">
        <f>INDEX(Monthly!$B$2:$K$187,MATCH(D1271,Monthly!$B$2:$B$187,0),9)</f>
        <v>1.7381643783803226E-2</v>
      </c>
      <c r="N1271" s="42">
        <f>INDEX(Quaterly!$B$2:$E$63,MATCH(B1271,Quaterly!$B$2:$B$63,0),4)</f>
        <v>-3.0400000000000009</v>
      </c>
    </row>
    <row r="1272" spans="1:14" x14ac:dyDescent="0.3">
      <c r="A1272" s="23">
        <v>1271</v>
      </c>
      <c r="B1272" s="23" t="str">
        <f t="shared" si="57"/>
        <v>Q4-2014</v>
      </c>
      <c r="C1272" s="24" t="str">
        <f t="shared" si="58"/>
        <v>Q4</v>
      </c>
      <c r="D1272" s="23" t="str">
        <f t="shared" si="59"/>
        <v>11-2014</v>
      </c>
      <c r="E1272" s="25">
        <v>41969</v>
      </c>
      <c r="F1272" s="31">
        <f>INDEX(GoldPrice!$B$2:$F$4016,MATCH(E1272,GoldPrice!$B$2:$B$4016,0),5)</f>
        <v>-10968.436968438327</v>
      </c>
      <c r="G1272" s="36">
        <f>INDEX(Daily!$B$2:$H$4016,MATCH(E1272,Daily!$B$2:$B$4016,0),3)</f>
        <v>-0.34000000000000341</v>
      </c>
      <c r="H1272" s="36">
        <f>INDEX(Daily!$B$2:$H$4016,MATCH(E1272,Daily!$B$2:$B$4016,0),5)</f>
        <v>10</v>
      </c>
      <c r="I1272" s="36">
        <f>INDEX(Daily!$B$2:$H$4016,MATCH(E1272,Daily!$B$2:$B$4016,0),7)</f>
        <v>-9.8700000000000045</v>
      </c>
      <c r="J1272" s="39">
        <f>INDEX(Monthly!$B$2:$K$187,MATCH(D1272,Monthly!$B$2:$B$187,0),3)</f>
        <v>-4.2999999999999705E-3</v>
      </c>
      <c r="K1272" s="39">
        <f>INDEX(Monthly!$B$2:$K$187,MATCH(D1272,Monthly!$B$2:$B$187,0),5)</f>
        <v>-5.0399999999999636</v>
      </c>
      <c r="L1272" s="39">
        <f>INDEX(Monthly!$B$2:$K$187,MATCH(D1272,Monthly!$B$2:$B$187,0),7)</f>
        <v>0</v>
      </c>
      <c r="M1272" s="39">
        <f>INDEX(Monthly!$B$2:$K$187,MATCH(D1272,Monthly!$B$2:$B$187,0),9)</f>
        <v>1.7381643783803226E-2</v>
      </c>
      <c r="N1272" s="42">
        <f>INDEX(Quaterly!$B$2:$E$63,MATCH(B1272,Quaterly!$B$2:$B$63,0),4)</f>
        <v>-3.0400000000000009</v>
      </c>
    </row>
    <row r="1273" spans="1:14" x14ac:dyDescent="0.3">
      <c r="A1273" s="23">
        <v>1272</v>
      </c>
      <c r="B1273" s="23" t="str">
        <f t="shared" si="57"/>
        <v>Q4-2014</v>
      </c>
      <c r="C1273" s="24" t="str">
        <f t="shared" si="58"/>
        <v>Q4</v>
      </c>
      <c r="D1273" s="23" t="str">
        <f t="shared" si="59"/>
        <v>11-2014</v>
      </c>
      <c r="E1273" s="25">
        <v>41970</v>
      </c>
      <c r="F1273" s="31">
        <f>INDEX(GoldPrice!$B$2:$F$4016,MATCH(E1273,GoldPrice!$B$2:$B$4016,0),5)</f>
        <v>-98457.456057455391</v>
      </c>
      <c r="G1273" s="36">
        <f>INDEX(Daily!$B$2:$H$4016,MATCH(E1273,Daily!$B$2:$B$4016,0),3)</f>
        <v>1.2614285714285671</v>
      </c>
      <c r="H1273" s="36">
        <f>INDEX(Daily!$B$2:$H$4016,MATCH(E1273,Daily!$B$2:$B$4016,0),5)</f>
        <v>10</v>
      </c>
      <c r="I1273" s="36">
        <f>INDEX(Daily!$B$2:$H$4016,MATCH(E1273,Daily!$B$2:$B$4016,0),7)</f>
        <v>-3.1499999999999773</v>
      </c>
      <c r="J1273" s="39">
        <f>INDEX(Monthly!$B$2:$K$187,MATCH(D1273,Monthly!$B$2:$B$187,0),3)</f>
        <v>-4.2999999999999705E-3</v>
      </c>
      <c r="K1273" s="39">
        <f>INDEX(Monthly!$B$2:$K$187,MATCH(D1273,Monthly!$B$2:$B$187,0),5)</f>
        <v>-5.0399999999999636</v>
      </c>
      <c r="L1273" s="39">
        <f>INDEX(Monthly!$B$2:$K$187,MATCH(D1273,Monthly!$B$2:$B$187,0),7)</f>
        <v>0</v>
      </c>
      <c r="M1273" s="39">
        <f>INDEX(Monthly!$B$2:$K$187,MATCH(D1273,Monthly!$B$2:$B$187,0),9)</f>
        <v>1.7381643783803226E-2</v>
      </c>
      <c r="N1273" s="42">
        <f>INDEX(Quaterly!$B$2:$E$63,MATCH(B1273,Quaterly!$B$2:$B$63,0),4)</f>
        <v>-3.0400000000000009</v>
      </c>
    </row>
    <row r="1274" spans="1:14" x14ac:dyDescent="0.3">
      <c r="A1274" s="23">
        <v>1273</v>
      </c>
      <c r="B1274" s="23" t="str">
        <f t="shared" si="57"/>
        <v>Q4-2014</v>
      </c>
      <c r="C1274" s="24" t="str">
        <f t="shared" si="58"/>
        <v>Q4</v>
      </c>
      <c r="D1274" s="23" t="str">
        <f t="shared" si="59"/>
        <v>11-2014</v>
      </c>
      <c r="E1274" s="25">
        <v>41971</v>
      </c>
      <c r="F1274" s="31">
        <f>INDEX(GoldPrice!$B$2:$F$4016,MATCH(E1274,GoldPrice!$B$2:$B$4016,0),5)</f>
        <v>275428.16102815792</v>
      </c>
      <c r="G1274" s="36">
        <f>INDEX(Daily!$B$2:$H$4016,MATCH(E1274,Daily!$B$2:$B$4016,0),3)</f>
        <v>-9.0214285714285722</v>
      </c>
      <c r="H1274" s="36">
        <f>INDEX(Daily!$B$2:$H$4016,MATCH(E1274,Daily!$B$2:$B$4016,0),5)</f>
        <v>-90</v>
      </c>
      <c r="I1274" s="36">
        <f>INDEX(Daily!$B$2:$H$4016,MATCH(E1274,Daily!$B$2:$B$4016,0),7)</f>
        <v>-6.3099999999999454</v>
      </c>
      <c r="J1274" s="39">
        <f>INDEX(Monthly!$B$2:$K$187,MATCH(D1274,Monthly!$B$2:$B$187,0),3)</f>
        <v>-4.2999999999999705E-3</v>
      </c>
      <c r="K1274" s="39">
        <f>INDEX(Monthly!$B$2:$K$187,MATCH(D1274,Monthly!$B$2:$B$187,0),5)</f>
        <v>-5.0399999999999636</v>
      </c>
      <c r="L1274" s="39">
        <f>INDEX(Monthly!$B$2:$K$187,MATCH(D1274,Monthly!$B$2:$B$187,0),7)</f>
        <v>0</v>
      </c>
      <c r="M1274" s="39">
        <f>INDEX(Monthly!$B$2:$K$187,MATCH(D1274,Monthly!$B$2:$B$187,0),9)</f>
        <v>1.7381643783803226E-2</v>
      </c>
      <c r="N1274" s="42">
        <f>INDEX(Quaterly!$B$2:$E$63,MATCH(B1274,Quaterly!$B$2:$B$63,0),4)</f>
        <v>-3.0400000000000009</v>
      </c>
    </row>
    <row r="1275" spans="1:14" x14ac:dyDescent="0.3">
      <c r="A1275" s="23">
        <v>1274</v>
      </c>
      <c r="B1275" s="23" t="str">
        <f t="shared" si="57"/>
        <v>Q4-2014</v>
      </c>
      <c r="C1275" s="24" t="str">
        <f t="shared" si="58"/>
        <v>Q4</v>
      </c>
      <c r="D1275" s="23" t="str">
        <f t="shared" si="59"/>
        <v>12-2014</v>
      </c>
      <c r="E1275" s="25">
        <v>41974</v>
      </c>
      <c r="F1275" s="31">
        <f>INDEX(GoldPrice!$B$2:$F$4016,MATCH(E1275,GoldPrice!$B$2:$B$4016,0),5)</f>
        <v>-762073.33207333088</v>
      </c>
      <c r="G1275" s="36">
        <f>INDEX(Daily!$B$2:$H$4016,MATCH(E1275,Daily!$B$2:$B$4016,0),3)</f>
        <v>3.0400000000000063</v>
      </c>
      <c r="H1275" s="36">
        <f>INDEX(Daily!$B$2:$H$4016,MATCH(E1275,Daily!$B$2:$B$4016,0),5)</f>
        <v>90</v>
      </c>
      <c r="I1275" s="36">
        <f>INDEX(Daily!$B$2:$H$4016,MATCH(E1275,Daily!$B$2:$B$4016,0),7)</f>
        <v>1.42999999999995</v>
      </c>
      <c r="J1275" s="39">
        <f>INDEX(Monthly!$B$2:$K$187,MATCH(D1275,Monthly!$B$2:$B$187,0),3)</f>
        <v>-3.8000000000000256E-3</v>
      </c>
      <c r="K1275" s="39">
        <f>INDEX(Monthly!$B$2:$K$187,MATCH(D1275,Monthly!$B$2:$B$187,0),5)</f>
        <v>-4.3700000000000045</v>
      </c>
      <c r="L1275" s="39">
        <f>INDEX(Monthly!$B$2:$K$187,MATCH(D1275,Monthly!$B$2:$B$187,0),7)</f>
        <v>0</v>
      </c>
      <c r="M1275" s="39">
        <f>INDEX(Monthly!$B$2:$K$187,MATCH(D1275,Monthly!$B$2:$B$187,0),9)</f>
        <v>4.0513991794902733E-2</v>
      </c>
      <c r="N1275" s="42">
        <f>INDEX(Quaterly!$B$2:$E$63,MATCH(B1275,Quaterly!$B$2:$B$63,0),4)</f>
        <v>-3.0400000000000009</v>
      </c>
    </row>
    <row r="1276" spans="1:14" x14ac:dyDescent="0.3">
      <c r="A1276" s="23">
        <v>1275</v>
      </c>
      <c r="B1276" s="23" t="str">
        <f t="shared" si="57"/>
        <v>Q4-2014</v>
      </c>
      <c r="C1276" s="24" t="str">
        <f t="shared" si="58"/>
        <v>Q4</v>
      </c>
      <c r="D1276" s="23" t="str">
        <f t="shared" si="59"/>
        <v>12-2014</v>
      </c>
      <c r="E1276" s="25">
        <v>41975</v>
      </c>
      <c r="F1276" s="31">
        <f>INDEX(GoldPrice!$B$2:$F$4016,MATCH(E1276,GoldPrice!$B$2:$B$4016,0),5)</f>
        <v>422144.01814401895</v>
      </c>
      <c r="G1276" s="36">
        <f>INDEX(Daily!$B$2:$H$4016,MATCH(E1276,Daily!$B$2:$B$4016,0),3)</f>
        <v>-1.9900000000000091</v>
      </c>
      <c r="H1276" s="36">
        <f>INDEX(Daily!$B$2:$H$4016,MATCH(E1276,Daily!$B$2:$B$4016,0),5)</f>
        <v>-20</v>
      </c>
      <c r="I1276" s="36">
        <f>INDEX(Daily!$B$2:$H$4016,MATCH(E1276,Daily!$B$2:$B$4016,0),7)</f>
        <v>1.4199999999999591</v>
      </c>
      <c r="J1276" s="39">
        <f>INDEX(Monthly!$B$2:$K$187,MATCH(D1276,Monthly!$B$2:$B$187,0),3)</f>
        <v>-3.8000000000000256E-3</v>
      </c>
      <c r="K1276" s="39">
        <f>INDEX(Monthly!$B$2:$K$187,MATCH(D1276,Monthly!$B$2:$B$187,0),5)</f>
        <v>-4.3700000000000045</v>
      </c>
      <c r="L1276" s="39">
        <f>INDEX(Monthly!$B$2:$K$187,MATCH(D1276,Monthly!$B$2:$B$187,0),7)</f>
        <v>0</v>
      </c>
      <c r="M1276" s="39">
        <f>INDEX(Monthly!$B$2:$K$187,MATCH(D1276,Monthly!$B$2:$B$187,0),9)</f>
        <v>4.0513991794902733E-2</v>
      </c>
      <c r="N1276" s="42">
        <f>INDEX(Quaterly!$B$2:$E$63,MATCH(B1276,Quaterly!$B$2:$B$63,0),4)</f>
        <v>-3.0400000000000009</v>
      </c>
    </row>
    <row r="1277" spans="1:14" x14ac:dyDescent="0.3">
      <c r="A1277" s="23">
        <v>1276</v>
      </c>
      <c r="B1277" s="23" t="str">
        <f t="shared" si="57"/>
        <v>Q4-2014</v>
      </c>
      <c r="C1277" s="24" t="str">
        <f t="shared" si="58"/>
        <v>Q4</v>
      </c>
      <c r="D1277" s="23" t="str">
        <f t="shared" si="59"/>
        <v>12-2014</v>
      </c>
      <c r="E1277" s="25">
        <v>41976</v>
      </c>
      <c r="F1277" s="31">
        <f>INDEX(GoldPrice!$B$2:$F$4016,MATCH(E1277,GoldPrice!$B$2:$B$4016,0),5)</f>
        <v>-122839.53883954138</v>
      </c>
      <c r="G1277" s="36">
        <f>INDEX(Daily!$B$2:$H$4016,MATCH(E1277,Daily!$B$2:$B$4016,0),3)</f>
        <v>0.31000000000000227</v>
      </c>
      <c r="H1277" s="36">
        <f>INDEX(Daily!$B$2:$H$4016,MATCH(E1277,Daily!$B$2:$B$4016,0),5)</f>
        <v>-30</v>
      </c>
      <c r="I1277" s="36">
        <f>INDEX(Daily!$B$2:$H$4016,MATCH(E1277,Daily!$B$2:$B$4016,0),7)</f>
        <v>5.4500000000000455</v>
      </c>
      <c r="J1277" s="39">
        <f>INDEX(Monthly!$B$2:$K$187,MATCH(D1277,Monthly!$B$2:$B$187,0),3)</f>
        <v>-3.8000000000000256E-3</v>
      </c>
      <c r="K1277" s="39">
        <f>INDEX(Monthly!$B$2:$K$187,MATCH(D1277,Monthly!$B$2:$B$187,0),5)</f>
        <v>-4.3700000000000045</v>
      </c>
      <c r="L1277" s="39">
        <f>INDEX(Monthly!$B$2:$K$187,MATCH(D1277,Monthly!$B$2:$B$187,0),7)</f>
        <v>0</v>
      </c>
      <c r="M1277" s="39">
        <f>INDEX(Monthly!$B$2:$K$187,MATCH(D1277,Monthly!$B$2:$B$187,0),9)</f>
        <v>4.0513991794902733E-2</v>
      </c>
      <c r="N1277" s="42">
        <f>INDEX(Quaterly!$B$2:$E$63,MATCH(B1277,Quaterly!$B$2:$B$63,0),4)</f>
        <v>-3.0400000000000009</v>
      </c>
    </row>
    <row r="1278" spans="1:14" x14ac:dyDescent="0.3">
      <c r="A1278" s="23">
        <v>1277</v>
      </c>
      <c r="B1278" s="23" t="str">
        <f t="shared" si="57"/>
        <v>Q4-2014</v>
      </c>
      <c r="C1278" s="24" t="str">
        <f t="shared" si="58"/>
        <v>Q4</v>
      </c>
      <c r="D1278" s="23" t="str">
        <f t="shared" si="59"/>
        <v>12-2014</v>
      </c>
      <c r="E1278" s="25">
        <v>41977</v>
      </c>
      <c r="F1278" s="31">
        <f>INDEX(GoldPrice!$B$2:$F$4016,MATCH(E1278,GoldPrice!$B$2:$B$4016,0),5)</f>
        <v>22647.892647892237</v>
      </c>
      <c r="G1278" s="36">
        <f>INDEX(Daily!$B$2:$H$4016,MATCH(E1278,Daily!$B$2:$B$4016,0),3)</f>
        <v>-0.56999999999999318</v>
      </c>
      <c r="H1278" s="36">
        <f>INDEX(Daily!$B$2:$H$4016,MATCH(E1278,Daily!$B$2:$B$4016,0),5)</f>
        <v>-40</v>
      </c>
      <c r="I1278" s="36">
        <f>INDEX(Daily!$B$2:$H$4016,MATCH(E1278,Daily!$B$2:$B$4016,0),7)</f>
        <v>3.5</v>
      </c>
      <c r="J1278" s="39">
        <f>INDEX(Monthly!$B$2:$K$187,MATCH(D1278,Monthly!$B$2:$B$187,0),3)</f>
        <v>-3.8000000000000256E-3</v>
      </c>
      <c r="K1278" s="39">
        <f>INDEX(Monthly!$B$2:$K$187,MATCH(D1278,Monthly!$B$2:$B$187,0),5)</f>
        <v>-4.3700000000000045</v>
      </c>
      <c r="L1278" s="39">
        <f>INDEX(Monthly!$B$2:$K$187,MATCH(D1278,Monthly!$B$2:$B$187,0),7)</f>
        <v>0</v>
      </c>
      <c r="M1278" s="39">
        <f>INDEX(Monthly!$B$2:$K$187,MATCH(D1278,Monthly!$B$2:$B$187,0),9)</f>
        <v>4.0513991794902733E-2</v>
      </c>
      <c r="N1278" s="42">
        <f>INDEX(Quaterly!$B$2:$E$63,MATCH(B1278,Quaterly!$B$2:$B$63,0),4)</f>
        <v>-3.0400000000000009</v>
      </c>
    </row>
    <row r="1279" spans="1:14" x14ac:dyDescent="0.3">
      <c r="A1279" s="23">
        <v>1278</v>
      </c>
      <c r="B1279" s="23" t="str">
        <f t="shared" si="57"/>
        <v>Q4-2014</v>
      </c>
      <c r="C1279" s="24" t="str">
        <f t="shared" si="58"/>
        <v>Q4</v>
      </c>
      <c r="D1279" s="23" t="str">
        <f t="shared" si="59"/>
        <v>12-2014</v>
      </c>
      <c r="E1279" s="25">
        <v>41978</v>
      </c>
      <c r="F1279" s="31">
        <f>INDEX(GoldPrice!$B$2:$F$4016,MATCH(E1279,GoldPrice!$B$2:$B$4016,0),5)</f>
        <v>241191.83519183844</v>
      </c>
      <c r="G1279" s="36">
        <f>INDEX(Daily!$B$2:$H$4016,MATCH(E1279,Daily!$B$2:$B$4016,0),3)</f>
        <v>-0.84000000000000341</v>
      </c>
      <c r="H1279" s="36">
        <f>INDEX(Daily!$B$2:$H$4016,MATCH(E1279,Daily!$B$2:$B$4016,0),5)</f>
        <v>10</v>
      </c>
      <c r="I1279" s="36">
        <f>INDEX(Daily!$B$2:$H$4016,MATCH(E1279,Daily!$B$2:$B$4016,0),7)</f>
        <v>0.37999999999999545</v>
      </c>
      <c r="J1279" s="39">
        <f>INDEX(Monthly!$B$2:$K$187,MATCH(D1279,Monthly!$B$2:$B$187,0),3)</f>
        <v>-3.8000000000000256E-3</v>
      </c>
      <c r="K1279" s="39">
        <f>INDEX(Monthly!$B$2:$K$187,MATCH(D1279,Monthly!$B$2:$B$187,0),5)</f>
        <v>-4.3700000000000045</v>
      </c>
      <c r="L1279" s="39">
        <f>INDEX(Monthly!$B$2:$K$187,MATCH(D1279,Monthly!$B$2:$B$187,0),7)</f>
        <v>0</v>
      </c>
      <c r="M1279" s="39">
        <f>INDEX(Monthly!$B$2:$K$187,MATCH(D1279,Monthly!$B$2:$B$187,0),9)</f>
        <v>4.0513991794902733E-2</v>
      </c>
      <c r="N1279" s="42">
        <f>INDEX(Quaterly!$B$2:$E$63,MATCH(B1279,Quaterly!$B$2:$B$63,0),4)</f>
        <v>-3.0400000000000009</v>
      </c>
    </row>
    <row r="1280" spans="1:14" x14ac:dyDescent="0.3">
      <c r="A1280" s="23">
        <v>1279</v>
      </c>
      <c r="B1280" s="23" t="str">
        <f t="shared" si="57"/>
        <v>Q4-2014</v>
      </c>
      <c r="C1280" s="24" t="str">
        <f t="shared" si="58"/>
        <v>Q4</v>
      </c>
      <c r="D1280" s="23" t="str">
        <f t="shared" si="59"/>
        <v>12-2014</v>
      </c>
      <c r="E1280" s="25">
        <v>41981</v>
      </c>
      <c r="F1280" s="31">
        <f>INDEX(GoldPrice!$B$2:$F$4016,MATCH(E1280,GoldPrice!$B$2:$B$4016,0),5)</f>
        <v>-95075.789075791836</v>
      </c>
      <c r="G1280" s="36">
        <f>INDEX(Daily!$B$2:$H$4016,MATCH(E1280,Daily!$B$2:$B$4016,0),3)</f>
        <v>-2.759999999999998</v>
      </c>
      <c r="H1280" s="36">
        <f>INDEX(Daily!$B$2:$H$4016,MATCH(E1280,Daily!$B$2:$B$4016,0),5)</f>
        <v>-10</v>
      </c>
      <c r="I1280" s="36">
        <f>INDEX(Daily!$B$2:$H$4016,MATCH(E1280,Daily!$B$2:$B$4016,0),7)</f>
        <v>-7.0800000000000409</v>
      </c>
      <c r="J1280" s="39">
        <f>INDEX(Monthly!$B$2:$K$187,MATCH(D1280,Monthly!$B$2:$B$187,0),3)</f>
        <v>-3.8000000000000256E-3</v>
      </c>
      <c r="K1280" s="39">
        <f>INDEX(Monthly!$B$2:$K$187,MATCH(D1280,Monthly!$B$2:$B$187,0),5)</f>
        <v>-4.3700000000000045</v>
      </c>
      <c r="L1280" s="39">
        <f>INDEX(Monthly!$B$2:$K$187,MATCH(D1280,Monthly!$B$2:$B$187,0),7)</f>
        <v>0</v>
      </c>
      <c r="M1280" s="39">
        <f>INDEX(Monthly!$B$2:$K$187,MATCH(D1280,Monthly!$B$2:$B$187,0),9)</f>
        <v>4.0513991794902733E-2</v>
      </c>
      <c r="N1280" s="42">
        <f>INDEX(Quaterly!$B$2:$E$63,MATCH(B1280,Quaterly!$B$2:$B$63,0),4)</f>
        <v>-3.0400000000000009</v>
      </c>
    </row>
    <row r="1281" spans="1:14" x14ac:dyDescent="0.3">
      <c r="A1281" s="23">
        <v>1280</v>
      </c>
      <c r="B1281" s="23" t="str">
        <f t="shared" si="57"/>
        <v>Q4-2014</v>
      </c>
      <c r="C1281" s="24" t="str">
        <f t="shared" si="58"/>
        <v>Q4</v>
      </c>
      <c r="D1281" s="23" t="str">
        <f t="shared" si="59"/>
        <v>12-2014</v>
      </c>
      <c r="E1281" s="25">
        <v>41982</v>
      </c>
      <c r="F1281" s="31">
        <f>INDEX(GoldPrice!$B$2:$F$4016,MATCH(E1281,GoldPrice!$B$2:$B$4016,0),5)</f>
        <v>-599824.22982423007</v>
      </c>
      <c r="G1281" s="36">
        <f>INDEX(Daily!$B$2:$H$4016,MATCH(E1281,Daily!$B$2:$B$4016,0),3)</f>
        <v>0.60999999999999943</v>
      </c>
      <c r="H1281" s="36">
        <f>INDEX(Daily!$B$2:$H$4016,MATCH(E1281,Daily!$B$2:$B$4016,0),5)</f>
        <v>40</v>
      </c>
      <c r="I1281" s="36">
        <f>INDEX(Daily!$B$2:$H$4016,MATCH(E1281,Daily!$B$2:$B$4016,0),7)</f>
        <v>-16.370000000000005</v>
      </c>
      <c r="J1281" s="39">
        <f>INDEX(Monthly!$B$2:$K$187,MATCH(D1281,Monthly!$B$2:$B$187,0),3)</f>
        <v>-3.8000000000000256E-3</v>
      </c>
      <c r="K1281" s="39">
        <f>INDEX(Monthly!$B$2:$K$187,MATCH(D1281,Monthly!$B$2:$B$187,0),5)</f>
        <v>-4.3700000000000045</v>
      </c>
      <c r="L1281" s="39">
        <f>INDEX(Monthly!$B$2:$K$187,MATCH(D1281,Monthly!$B$2:$B$187,0),7)</f>
        <v>0</v>
      </c>
      <c r="M1281" s="39">
        <f>INDEX(Monthly!$B$2:$K$187,MATCH(D1281,Monthly!$B$2:$B$187,0),9)</f>
        <v>4.0513991794902733E-2</v>
      </c>
      <c r="N1281" s="42">
        <f>INDEX(Quaterly!$B$2:$E$63,MATCH(B1281,Quaterly!$B$2:$B$63,0),4)</f>
        <v>-3.0400000000000009</v>
      </c>
    </row>
    <row r="1282" spans="1:14" x14ac:dyDescent="0.3">
      <c r="A1282" s="23">
        <v>1281</v>
      </c>
      <c r="B1282" s="23" t="str">
        <f t="shared" si="57"/>
        <v>Q4-2014</v>
      </c>
      <c r="C1282" s="24" t="str">
        <f t="shared" si="58"/>
        <v>Q4</v>
      </c>
      <c r="D1282" s="23" t="str">
        <f t="shared" si="59"/>
        <v>12-2014</v>
      </c>
      <c r="E1282" s="25">
        <v>41983</v>
      </c>
      <c r="F1282" s="31">
        <f>INDEX(GoldPrice!$B$2:$F$4016,MATCH(E1282,GoldPrice!$B$2:$B$4016,0),5)</f>
        <v>161945.94594594464</v>
      </c>
      <c r="G1282" s="36">
        <f>INDEX(Daily!$B$2:$H$4016,MATCH(E1282,Daily!$B$2:$B$4016,0),3)</f>
        <v>-2.75</v>
      </c>
      <c r="H1282" s="36">
        <f>INDEX(Daily!$B$2:$H$4016,MATCH(E1282,Daily!$B$2:$B$4016,0),5)</f>
        <v>0</v>
      </c>
      <c r="I1282" s="36">
        <f>INDEX(Daily!$B$2:$H$4016,MATCH(E1282,Daily!$B$2:$B$4016,0),7)</f>
        <v>1.8800000000001091</v>
      </c>
      <c r="J1282" s="39">
        <f>INDEX(Monthly!$B$2:$K$187,MATCH(D1282,Monthly!$B$2:$B$187,0),3)</f>
        <v>-3.8000000000000256E-3</v>
      </c>
      <c r="K1282" s="39">
        <f>INDEX(Monthly!$B$2:$K$187,MATCH(D1282,Monthly!$B$2:$B$187,0),5)</f>
        <v>-4.3700000000000045</v>
      </c>
      <c r="L1282" s="39">
        <f>INDEX(Monthly!$B$2:$K$187,MATCH(D1282,Monthly!$B$2:$B$187,0),7)</f>
        <v>0</v>
      </c>
      <c r="M1282" s="39">
        <f>INDEX(Monthly!$B$2:$K$187,MATCH(D1282,Monthly!$B$2:$B$187,0),9)</f>
        <v>4.0513991794902733E-2</v>
      </c>
      <c r="N1282" s="42">
        <f>INDEX(Quaterly!$B$2:$E$63,MATCH(B1282,Quaterly!$B$2:$B$63,0),4)</f>
        <v>-3.0400000000000009</v>
      </c>
    </row>
    <row r="1283" spans="1:14" x14ac:dyDescent="0.3">
      <c r="A1283" s="23">
        <v>1282</v>
      </c>
      <c r="B1283" s="23" t="str">
        <f t="shared" ref="B1283:B1346" si="60">C1283&amp;"-"&amp;YEAR(E1283)</f>
        <v>Q4-2014</v>
      </c>
      <c r="C1283" s="24" t="str">
        <f t="shared" ref="C1283:C1346" si="61">IF(MONTH(E1283)&lt;=3,"Q1",IF(MONTH(E1283)&lt;=6,"Q2",IF(MONTH(E1283)&lt;=9,"Q3","Q4")))</f>
        <v>Q4</v>
      </c>
      <c r="D1283" s="23" t="str">
        <f t="shared" ref="D1283:D1346" si="62">MONTH(E1283)&amp;"-"&amp;YEAR(E1283)</f>
        <v>12-2014</v>
      </c>
      <c r="E1283" s="25">
        <v>41984</v>
      </c>
      <c r="F1283" s="31">
        <f>INDEX(GoldPrice!$B$2:$F$4016,MATCH(E1283,GoldPrice!$B$2:$B$4016,0),5)</f>
        <v>1305.6133056171238</v>
      </c>
      <c r="G1283" s="36">
        <f>INDEX(Daily!$B$2:$H$4016,MATCH(E1283,Daily!$B$2:$B$4016,0),3)</f>
        <v>-0.98000000000000398</v>
      </c>
      <c r="H1283" s="36">
        <f>INDEX(Daily!$B$2:$H$4016,MATCH(E1283,Daily!$B$2:$B$4016,0),5)</f>
        <v>0</v>
      </c>
      <c r="I1283" s="36">
        <f>INDEX(Daily!$B$2:$H$4016,MATCH(E1283,Daily!$B$2:$B$4016,0),7)</f>
        <v>-7.0800000000000409</v>
      </c>
      <c r="J1283" s="39">
        <f>INDEX(Monthly!$B$2:$K$187,MATCH(D1283,Monthly!$B$2:$B$187,0),3)</f>
        <v>-3.8000000000000256E-3</v>
      </c>
      <c r="K1283" s="39">
        <f>INDEX(Monthly!$B$2:$K$187,MATCH(D1283,Monthly!$B$2:$B$187,0),5)</f>
        <v>-4.3700000000000045</v>
      </c>
      <c r="L1283" s="39">
        <f>INDEX(Monthly!$B$2:$K$187,MATCH(D1283,Monthly!$B$2:$B$187,0),7)</f>
        <v>0</v>
      </c>
      <c r="M1283" s="39">
        <f>INDEX(Monthly!$B$2:$K$187,MATCH(D1283,Monthly!$B$2:$B$187,0),9)</f>
        <v>4.0513991794902733E-2</v>
      </c>
      <c r="N1283" s="42">
        <f>INDEX(Quaterly!$B$2:$E$63,MATCH(B1283,Quaterly!$B$2:$B$63,0),4)</f>
        <v>-3.0400000000000009</v>
      </c>
    </row>
    <row r="1284" spans="1:14" x14ac:dyDescent="0.3">
      <c r="A1284" s="23">
        <v>1283</v>
      </c>
      <c r="B1284" s="23" t="str">
        <f t="shared" si="60"/>
        <v>Q4-2014</v>
      </c>
      <c r="C1284" s="24" t="str">
        <f t="shared" si="61"/>
        <v>Q4</v>
      </c>
      <c r="D1284" s="23" t="str">
        <f t="shared" si="62"/>
        <v>12-2014</v>
      </c>
      <c r="E1284" s="25">
        <v>41985</v>
      </c>
      <c r="F1284" s="31">
        <f>INDEX(GoldPrice!$B$2:$F$4016,MATCH(E1284,GoldPrice!$B$2:$B$4016,0),5)</f>
        <v>62297.486297484487</v>
      </c>
      <c r="G1284" s="36">
        <f>INDEX(Daily!$B$2:$H$4016,MATCH(E1284,Daily!$B$2:$B$4016,0),3)</f>
        <v>-2.1999999999999957</v>
      </c>
      <c r="H1284" s="36">
        <f>INDEX(Daily!$B$2:$H$4016,MATCH(E1284,Daily!$B$2:$B$4016,0),5)</f>
        <v>30</v>
      </c>
      <c r="I1284" s="36">
        <f>INDEX(Daily!$B$2:$H$4016,MATCH(E1284,Daily!$B$2:$B$4016,0),7)</f>
        <v>3.8199999999999363</v>
      </c>
      <c r="J1284" s="39">
        <f>INDEX(Monthly!$B$2:$K$187,MATCH(D1284,Monthly!$B$2:$B$187,0),3)</f>
        <v>-3.8000000000000256E-3</v>
      </c>
      <c r="K1284" s="39">
        <f>INDEX(Monthly!$B$2:$K$187,MATCH(D1284,Monthly!$B$2:$B$187,0),5)</f>
        <v>-4.3700000000000045</v>
      </c>
      <c r="L1284" s="39">
        <f>INDEX(Monthly!$B$2:$K$187,MATCH(D1284,Monthly!$B$2:$B$187,0),7)</f>
        <v>0</v>
      </c>
      <c r="M1284" s="39">
        <f>INDEX(Monthly!$B$2:$K$187,MATCH(D1284,Monthly!$B$2:$B$187,0),9)</f>
        <v>4.0513991794902733E-2</v>
      </c>
      <c r="N1284" s="42">
        <f>INDEX(Quaterly!$B$2:$E$63,MATCH(B1284,Quaterly!$B$2:$B$63,0),4)</f>
        <v>-3.0400000000000009</v>
      </c>
    </row>
    <row r="1285" spans="1:14" x14ac:dyDescent="0.3">
      <c r="A1285" s="23">
        <v>1284</v>
      </c>
      <c r="B1285" s="23" t="str">
        <f t="shared" si="60"/>
        <v>Q4-2014</v>
      </c>
      <c r="C1285" s="24" t="str">
        <f t="shared" si="61"/>
        <v>Q4</v>
      </c>
      <c r="D1285" s="23" t="str">
        <f t="shared" si="62"/>
        <v>12-2014</v>
      </c>
      <c r="E1285" s="25">
        <v>41988</v>
      </c>
      <c r="F1285" s="31">
        <f>INDEX(GoldPrice!$B$2:$F$4016,MATCH(E1285,GoldPrice!$B$2:$B$4016,0),5)</f>
        <v>219104.89510489628</v>
      </c>
      <c r="G1285" s="36">
        <f>INDEX(Daily!$B$2:$H$4016,MATCH(E1285,Daily!$B$2:$B$4016,0),3)</f>
        <v>-1.8500000000000014</v>
      </c>
      <c r="H1285" s="36">
        <f>INDEX(Daily!$B$2:$H$4016,MATCH(E1285,Daily!$B$2:$B$4016,0),5)</f>
        <v>0</v>
      </c>
      <c r="I1285" s="36">
        <f>INDEX(Daily!$B$2:$H$4016,MATCH(E1285,Daily!$B$2:$B$4016,0),7)</f>
        <v>-6</v>
      </c>
      <c r="J1285" s="39">
        <f>INDEX(Monthly!$B$2:$K$187,MATCH(D1285,Monthly!$B$2:$B$187,0),3)</f>
        <v>-3.8000000000000256E-3</v>
      </c>
      <c r="K1285" s="39">
        <f>INDEX(Monthly!$B$2:$K$187,MATCH(D1285,Monthly!$B$2:$B$187,0),5)</f>
        <v>-4.3700000000000045</v>
      </c>
      <c r="L1285" s="39">
        <f>INDEX(Monthly!$B$2:$K$187,MATCH(D1285,Monthly!$B$2:$B$187,0),7)</f>
        <v>0</v>
      </c>
      <c r="M1285" s="39">
        <f>INDEX(Monthly!$B$2:$K$187,MATCH(D1285,Monthly!$B$2:$B$187,0),9)</f>
        <v>4.0513991794902733E-2</v>
      </c>
      <c r="N1285" s="42">
        <f>INDEX(Quaterly!$B$2:$E$63,MATCH(B1285,Quaterly!$B$2:$B$63,0),4)</f>
        <v>-3.0400000000000009</v>
      </c>
    </row>
    <row r="1286" spans="1:14" x14ac:dyDescent="0.3">
      <c r="A1286" s="23">
        <v>1285</v>
      </c>
      <c r="B1286" s="23" t="str">
        <f t="shared" si="60"/>
        <v>Q4-2014</v>
      </c>
      <c r="C1286" s="24" t="str">
        <f t="shared" si="61"/>
        <v>Q4</v>
      </c>
      <c r="D1286" s="23" t="str">
        <f t="shared" si="62"/>
        <v>12-2014</v>
      </c>
      <c r="E1286" s="25">
        <v>41989</v>
      </c>
      <c r="F1286" s="31">
        <f>INDEX(GoldPrice!$B$2:$F$4016,MATCH(E1286,GoldPrice!$B$2:$B$4016,0),5)</f>
        <v>173897.18389717862</v>
      </c>
      <c r="G1286" s="36">
        <f>INDEX(Daily!$B$2:$H$4016,MATCH(E1286,Daily!$B$2:$B$4016,0),3)</f>
        <v>9.9999999999980105E-3</v>
      </c>
      <c r="H1286" s="36">
        <f>INDEX(Daily!$B$2:$H$4016,MATCH(E1286,Daily!$B$2:$B$4016,0),5)</f>
        <v>-10</v>
      </c>
      <c r="I1286" s="36">
        <f>INDEX(Daily!$B$2:$H$4016,MATCH(E1286,Daily!$B$2:$B$4016,0),7)</f>
        <v>-12.789999999999964</v>
      </c>
      <c r="J1286" s="39">
        <f>INDEX(Monthly!$B$2:$K$187,MATCH(D1286,Monthly!$B$2:$B$187,0),3)</f>
        <v>-3.8000000000000256E-3</v>
      </c>
      <c r="K1286" s="39">
        <f>INDEX(Monthly!$B$2:$K$187,MATCH(D1286,Monthly!$B$2:$B$187,0),5)</f>
        <v>-4.3700000000000045</v>
      </c>
      <c r="L1286" s="39">
        <f>INDEX(Monthly!$B$2:$K$187,MATCH(D1286,Monthly!$B$2:$B$187,0),7)</f>
        <v>0</v>
      </c>
      <c r="M1286" s="39">
        <f>INDEX(Monthly!$B$2:$K$187,MATCH(D1286,Monthly!$B$2:$B$187,0),9)</f>
        <v>4.0513991794902733E-2</v>
      </c>
      <c r="N1286" s="42">
        <f>INDEX(Quaterly!$B$2:$E$63,MATCH(B1286,Quaterly!$B$2:$B$63,0),4)</f>
        <v>-3.0400000000000009</v>
      </c>
    </row>
    <row r="1287" spans="1:14" x14ac:dyDescent="0.3">
      <c r="A1287" s="23">
        <v>1286</v>
      </c>
      <c r="B1287" s="23" t="str">
        <f t="shared" si="60"/>
        <v>Q4-2014</v>
      </c>
      <c r="C1287" s="24" t="str">
        <f t="shared" si="61"/>
        <v>Q4</v>
      </c>
      <c r="D1287" s="23" t="str">
        <f t="shared" si="62"/>
        <v>12-2014</v>
      </c>
      <c r="E1287" s="25">
        <v>41990</v>
      </c>
      <c r="F1287" s="31">
        <f>INDEX(GoldPrice!$B$2:$F$4016,MATCH(E1287,GoldPrice!$B$2:$B$4016,0),5)</f>
        <v>-55488.187488183379</v>
      </c>
      <c r="G1287" s="36">
        <f>INDEX(Daily!$B$2:$H$4016,MATCH(E1287,Daily!$B$2:$B$4016,0),3)</f>
        <v>0.46000000000000085</v>
      </c>
      <c r="H1287" s="36">
        <f>INDEX(Daily!$B$2:$H$4016,MATCH(E1287,Daily!$B$2:$B$4016,0),5)</f>
        <v>10</v>
      </c>
      <c r="I1287" s="36">
        <f>INDEX(Daily!$B$2:$H$4016,MATCH(E1287,Daily!$B$2:$B$4016,0),7)</f>
        <v>-16.919999999999959</v>
      </c>
      <c r="J1287" s="39">
        <f>INDEX(Monthly!$B$2:$K$187,MATCH(D1287,Monthly!$B$2:$B$187,0),3)</f>
        <v>-3.8000000000000256E-3</v>
      </c>
      <c r="K1287" s="39">
        <f>INDEX(Monthly!$B$2:$K$187,MATCH(D1287,Monthly!$B$2:$B$187,0),5)</f>
        <v>-4.3700000000000045</v>
      </c>
      <c r="L1287" s="39">
        <f>INDEX(Monthly!$B$2:$K$187,MATCH(D1287,Monthly!$B$2:$B$187,0),7)</f>
        <v>0</v>
      </c>
      <c r="M1287" s="39">
        <f>INDEX(Monthly!$B$2:$K$187,MATCH(D1287,Monthly!$B$2:$B$187,0),9)</f>
        <v>4.0513991794902733E-2</v>
      </c>
      <c r="N1287" s="42">
        <f>INDEX(Quaterly!$B$2:$E$63,MATCH(B1287,Quaterly!$B$2:$B$63,0),4)</f>
        <v>-3.0400000000000009</v>
      </c>
    </row>
    <row r="1288" spans="1:14" x14ac:dyDescent="0.3">
      <c r="A1288" s="23">
        <v>1287</v>
      </c>
      <c r="B1288" s="23" t="str">
        <f t="shared" si="60"/>
        <v>Q4-2014</v>
      </c>
      <c r="C1288" s="24" t="str">
        <f t="shared" si="61"/>
        <v>Q4</v>
      </c>
      <c r="D1288" s="23" t="str">
        <f t="shared" si="62"/>
        <v>12-2014</v>
      </c>
      <c r="E1288" s="25">
        <v>41991</v>
      </c>
      <c r="F1288" s="31">
        <f>INDEX(GoldPrice!$B$2:$F$4016,MATCH(E1288,GoldPrice!$B$2:$B$4016,0),5)</f>
        <v>53537.705537706614</v>
      </c>
      <c r="G1288" s="36">
        <f>INDEX(Daily!$B$2:$H$4016,MATCH(E1288,Daily!$B$2:$B$4016,0),3)</f>
        <v>-2.25</v>
      </c>
      <c r="H1288" s="36">
        <f>INDEX(Daily!$B$2:$H$4016,MATCH(E1288,Daily!$B$2:$B$4016,0),5)</f>
        <v>0</v>
      </c>
      <c r="I1288" s="36">
        <f>INDEX(Daily!$B$2:$H$4016,MATCH(E1288,Daily!$B$2:$B$4016,0),7)</f>
        <v>10.230000000000018</v>
      </c>
      <c r="J1288" s="39">
        <f>INDEX(Monthly!$B$2:$K$187,MATCH(D1288,Monthly!$B$2:$B$187,0),3)</f>
        <v>-3.8000000000000256E-3</v>
      </c>
      <c r="K1288" s="39">
        <f>INDEX(Monthly!$B$2:$K$187,MATCH(D1288,Monthly!$B$2:$B$187,0),5)</f>
        <v>-4.3700000000000045</v>
      </c>
      <c r="L1288" s="39">
        <f>INDEX(Monthly!$B$2:$K$187,MATCH(D1288,Monthly!$B$2:$B$187,0),7)</f>
        <v>0</v>
      </c>
      <c r="M1288" s="39">
        <f>INDEX(Monthly!$B$2:$K$187,MATCH(D1288,Monthly!$B$2:$B$187,0),9)</f>
        <v>4.0513991794902733E-2</v>
      </c>
      <c r="N1288" s="42">
        <f>INDEX(Quaterly!$B$2:$E$63,MATCH(B1288,Quaterly!$B$2:$B$63,0),4)</f>
        <v>-3.0400000000000009</v>
      </c>
    </row>
    <row r="1289" spans="1:14" x14ac:dyDescent="0.3">
      <c r="A1289" s="23">
        <v>1288</v>
      </c>
      <c r="B1289" s="23" t="str">
        <f t="shared" si="60"/>
        <v>Q4-2014</v>
      </c>
      <c r="C1289" s="24" t="str">
        <f t="shared" si="61"/>
        <v>Q4</v>
      </c>
      <c r="D1289" s="23" t="str">
        <f t="shared" si="62"/>
        <v>12-2014</v>
      </c>
      <c r="E1289" s="25">
        <v>41992</v>
      </c>
      <c r="F1289" s="31">
        <f>INDEX(GoldPrice!$B$2:$F$4016,MATCH(E1289,GoldPrice!$B$2:$B$4016,0),5)</f>
        <v>613.11661311239004</v>
      </c>
      <c r="G1289" s="36">
        <f>INDEX(Daily!$B$2:$H$4016,MATCH(E1289,Daily!$B$2:$B$4016,0),3)</f>
        <v>2.7299999999999969</v>
      </c>
      <c r="H1289" s="36">
        <f>INDEX(Daily!$B$2:$H$4016,MATCH(E1289,Daily!$B$2:$B$4016,0),5)</f>
        <v>0</v>
      </c>
      <c r="I1289" s="36">
        <f>INDEX(Daily!$B$2:$H$4016,MATCH(E1289,Daily!$B$2:$B$4016,0),7)</f>
        <v>-5.3600000000000136</v>
      </c>
      <c r="J1289" s="39">
        <f>INDEX(Monthly!$B$2:$K$187,MATCH(D1289,Monthly!$B$2:$B$187,0),3)</f>
        <v>-3.8000000000000256E-3</v>
      </c>
      <c r="K1289" s="39">
        <f>INDEX(Monthly!$B$2:$K$187,MATCH(D1289,Monthly!$B$2:$B$187,0),5)</f>
        <v>-4.3700000000000045</v>
      </c>
      <c r="L1289" s="39">
        <f>INDEX(Monthly!$B$2:$K$187,MATCH(D1289,Monthly!$B$2:$B$187,0),7)</f>
        <v>0</v>
      </c>
      <c r="M1289" s="39">
        <f>INDEX(Monthly!$B$2:$K$187,MATCH(D1289,Monthly!$B$2:$B$187,0),9)</f>
        <v>4.0513991794902733E-2</v>
      </c>
      <c r="N1289" s="42">
        <f>INDEX(Quaterly!$B$2:$E$63,MATCH(B1289,Quaterly!$B$2:$B$63,0),4)</f>
        <v>-3.0400000000000009</v>
      </c>
    </row>
    <row r="1290" spans="1:14" x14ac:dyDescent="0.3">
      <c r="A1290" s="23">
        <v>1289</v>
      </c>
      <c r="B1290" s="23" t="str">
        <f t="shared" si="60"/>
        <v>Q4-2014</v>
      </c>
      <c r="C1290" s="24" t="str">
        <f t="shared" si="61"/>
        <v>Q4</v>
      </c>
      <c r="D1290" s="23" t="str">
        <f t="shared" si="62"/>
        <v>12-2014</v>
      </c>
      <c r="E1290" s="25">
        <v>41995</v>
      </c>
      <c r="F1290" s="31">
        <f>INDEX(GoldPrice!$B$2:$F$4016,MATCH(E1290,GoldPrice!$B$2:$B$4016,0),5)</f>
        <v>216182.19618219882</v>
      </c>
      <c r="G1290" s="36">
        <f>INDEX(Daily!$B$2:$H$4016,MATCH(E1290,Daily!$B$2:$B$4016,0),3)</f>
        <v>-1.6599999999999966</v>
      </c>
      <c r="H1290" s="36">
        <f>INDEX(Daily!$B$2:$H$4016,MATCH(E1290,Daily!$B$2:$B$4016,0),5)</f>
        <v>-5</v>
      </c>
      <c r="I1290" s="36">
        <f>INDEX(Daily!$B$2:$H$4016,MATCH(E1290,Daily!$B$2:$B$4016,0),7)</f>
        <v>14.449999999999932</v>
      </c>
      <c r="J1290" s="39">
        <f>INDEX(Monthly!$B$2:$K$187,MATCH(D1290,Monthly!$B$2:$B$187,0),3)</f>
        <v>-3.8000000000000256E-3</v>
      </c>
      <c r="K1290" s="39">
        <f>INDEX(Monthly!$B$2:$K$187,MATCH(D1290,Monthly!$B$2:$B$187,0),5)</f>
        <v>-4.3700000000000045</v>
      </c>
      <c r="L1290" s="39">
        <f>INDEX(Monthly!$B$2:$K$187,MATCH(D1290,Monthly!$B$2:$B$187,0),7)</f>
        <v>0</v>
      </c>
      <c r="M1290" s="39">
        <f>INDEX(Monthly!$B$2:$K$187,MATCH(D1290,Monthly!$B$2:$B$187,0),9)</f>
        <v>4.0513991794902733E-2</v>
      </c>
      <c r="N1290" s="42">
        <f>INDEX(Quaterly!$B$2:$E$63,MATCH(B1290,Quaterly!$B$2:$B$63,0),4)</f>
        <v>-3.0400000000000009</v>
      </c>
    </row>
    <row r="1291" spans="1:14" x14ac:dyDescent="0.3">
      <c r="A1291" s="23">
        <v>1290</v>
      </c>
      <c r="B1291" s="23" t="str">
        <f t="shared" si="60"/>
        <v>Q4-2014</v>
      </c>
      <c r="C1291" s="24" t="str">
        <f t="shared" si="61"/>
        <v>Q4</v>
      </c>
      <c r="D1291" s="23" t="str">
        <f t="shared" si="62"/>
        <v>12-2014</v>
      </c>
      <c r="E1291" s="25">
        <v>41996</v>
      </c>
      <c r="F1291" s="31">
        <f>INDEX(GoldPrice!$B$2:$F$4016,MATCH(E1291,GoldPrice!$B$2:$B$4016,0),5)</f>
        <v>-50926.478926479816</v>
      </c>
      <c r="G1291" s="36">
        <f>INDEX(Daily!$B$2:$H$4016,MATCH(E1291,Daily!$B$2:$B$4016,0),3)</f>
        <v>1.5300000000000011</v>
      </c>
      <c r="H1291" s="36">
        <f>INDEX(Daily!$B$2:$H$4016,MATCH(E1291,Daily!$B$2:$B$4016,0),5)</f>
        <v>0</v>
      </c>
      <c r="I1291" s="36">
        <f>INDEX(Daily!$B$2:$H$4016,MATCH(E1291,Daily!$B$2:$B$4016,0),7)</f>
        <v>0.34000000000003183</v>
      </c>
      <c r="J1291" s="39">
        <f>INDEX(Monthly!$B$2:$K$187,MATCH(D1291,Monthly!$B$2:$B$187,0),3)</f>
        <v>-3.8000000000000256E-3</v>
      </c>
      <c r="K1291" s="39">
        <f>INDEX(Monthly!$B$2:$K$187,MATCH(D1291,Monthly!$B$2:$B$187,0),5)</f>
        <v>-4.3700000000000045</v>
      </c>
      <c r="L1291" s="39">
        <f>INDEX(Monthly!$B$2:$K$187,MATCH(D1291,Monthly!$B$2:$B$187,0),7)</f>
        <v>0</v>
      </c>
      <c r="M1291" s="39">
        <f>INDEX(Monthly!$B$2:$K$187,MATCH(D1291,Monthly!$B$2:$B$187,0),9)</f>
        <v>4.0513991794902733E-2</v>
      </c>
      <c r="N1291" s="42">
        <f>INDEX(Quaterly!$B$2:$E$63,MATCH(B1291,Quaterly!$B$2:$B$63,0),4)</f>
        <v>-3.0400000000000009</v>
      </c>
    </row>
    <row r="1292" spans="1:14" x14ac:dyDescent="0.3">
      <c r="A1292" s="23">
        <v>1291</v>
      </c>
      <c r="B1292" s="23" t="str">
        <f t="shared" si="60"/>
        <v>Q4-2014</v>
      </c>
      <c r="C1292" s="24" t="str">
        <f t="shared" si="61"/>
        <v>Q4</v>
      </c>
      <c r="D1292" s="23" t="str">
        <f t="shared" si="62"/>
        <v>12-2014</v>
      </c>
      <c r="E1292" s="25">
        <v>41997</v>
      </c>
      <c r="F1292" s="31">
        <f>INDEX(GoldPrice!$B$2:$F$4016,MATCH(E1292,GoldPrice!$B$2:$B$4016,0),5)</f>
        <v>56632.772632773966</v>
      </c>
      <c r="G1292" s="36">
        <f>INDEX(Daily!$B$2:$H$4016,MATCH(E1292,Daily!$B$2:$B$4016,0),3)</f>
        <v>-1.0799999999999983</v>
      </c>
      <c r="H1292" s="36">
        <f>INDEX(Daily!$B$2:$H$4016,MATCH(E1292,Daily!$B$2:$B$4016,0),5)</f>
        <v>5</v>
      </c>
      <c r="I1292" s="36">
        <f>INDEX(Daily!$B$2:$H$4016,MATCH(E1292,Daily!$B$2:$B$4016,0),7)</f>
        <v>1.5600000000000591</v>
      </c>
      <c r="J1292" s="39">
        <f>INDEX(Monthly!$B$2:$K$187,MATCH(D1292,Monthly!$B$2:$B$187,0),3)</f>
        <v>-3.8000000000000256E-3</v>
      </c>
      <c r="K1292" s="39">
        <f>INDEX(Monthly!$B$2:$K$187,MATCH(D1292,Monthly!$B$2:$B$187,0),5)</f>
        <v>-4.3700000000000045</v>
      </c>
      <c r="L1292" s="39">
        <f>INDEX(Monthly!$B$2:$K$187,MATCH(D1292,Monthly!$B$2:$B$187,0),7)</f>
        <v>0</v>
      </c>
      <c r="M1292" s="39">
        <f>INDEX(Monthly!$B$2:$K$187,MATCH(D1292,Monthly!$B$2:$B$187,0),9)</f>
        <v>4.0513991794902733E-2</v>
      </c>
      <c r="N1292" s="42">
        <f>INDEX(Quaterly!$B$2:$E$63,MATCH(B1292,Quaterly!$B$2:$B$63,0),4)</f>
        <v>-3.0400000000000009</v>
      </c>
    </row>
    <row r="1293" spans="1:14" x14ac:dyDescent="0.3">
      <c r="A1293" s="23">
        <v>1292</v>
      </c>
      <c r="B1293" s="23" t="str">
        <f t="shared" si="60"/>
        <v>Q4-2014</v>
      </c>
      <c r="C1293" s="24" t="str">
        <f t="shared" si="61"/>
        <v>Q4</v>
      </c>
      <c r="D1293" s="23" t="str">
        <f t="shared" si="62"/>
        <v>12-2014</v>
      </c>
      <c r="E1293" s="25">
        <v>41998</v>
      </c>
      <c r="F1293" s="31">
        <f>INDEX(GoldPrice!$B$2:$F$4016,MATCH(E1293,GoldPrice!$B$2:$B$4016,0),5)</f>
        <v>-14846.72084672004</v>
      </c>
      <c r="G1293" s="36">
        <f>INDEX(Daily!$B$2:$H$4016,MATCH(E1293,Daily!$B$2:$B$4016,0),3)</f>
        <v>0.18857142857142861</v>
      </c>
      <c r="H1293" s="36">
        <f>INDEX(Daily!$B$2:$H$4016,MATCH(E1293,Daily!$B$2:$B$4016,0),5)</f>
        <v>0</v>
      </c>
      <c r="I1293" s="36">
        <f>INDEX(Daily!$B$2:$H$4016,MATCH(E1293,Daily!$B$2:$B$4016,0),7)</f>
        <v>-7.4300000000000637</v>
      </c>
      <c r="J1293" s="39">
        <f>INDEX(Monthly!$B$2:$K$187,MATCH(D1293,Monthly!$B$2:$B$187,0),3)</f>
        <v>-3.8000000000000256E-3</v>
      </c>
      <c r="K1293" s="39">
        <f>INDEX(Monthly!$B$2:$K$187,MATCH(D1293,Monthly!$B$2:$B$187,0),5)</f>
        <v>-4.3700000000000045</v>
      </c>
      <c r="L1293" s="39">
        <f>INDEX(Monthly!$B$2:$K$187,MATCH(D1293,Monthly!$B$2:$B$187,0),7)</f>
        <v>0</v>
      </c>
      <c r="M1293" s="39">
        <f>INDEX(Monthly!$B$2:$K$187,MATCH(D1293,Monthly!$B$2:$B$187,0),9)</f>
        <v>4.0513991794902733E-2</v>
      </c>
      <c r="N1293" s="42">
        <f>INDEX(Quaterly!$B$2:$E$63,MATCH(B1293,Quaterly!$B$2:$B$63,0),4)</f>
        <v>-3.0400000000000009</v>
      </c>
    </row>
    <row r="1294" spans="1:14" x14ac:dyDescent="0.3">
      <c r="A1294" s="23">
        <v>1293</v>
      </c>
      <c r="B1294" s="23" t="str">
        <f t="shared" si="60"/>
        <v>Q4-2014</v>
      </c>
      <c r="C1294" s="24" t="str">
        <f t="shared" si="61"/>
        <v>Q4</v>
      </c>
      <c r="D1294" s="23" t="str">
        <f t="shared" si="62"/>
        <v>12-2014</v>
      </c>
      <c r="E1294" s="25">
        <v>41999</v>
      </c>
      <c r="F1294" s="31">
        <f>INDEX(GoldPrice!$B$2:$F$4016,MATCH(E1294,GoldPrice!$B$2:$B$4016,0),5)</f>
        <v>-297348.32734832913</v>
      </c>
      <c r="G1294" s="36">
        <f>INDEX(Daily!$B$2:$H$4016,MATCH(E1294,Daily!$B$2:$B$4016,0),3)</f>
        <v>-1.298571428571428</v>
      </c>
      <c r="H1294" s="36">
        <f>INDEX(Daily!$B$2:$H$4016,MATCH(E1294,Daily!$B$2:$B$4016,0),5)</f>
        <v>0</v>
      </c>
      <c r="I1294" s="36">
        <f>INDEX(Daily!$B$2:$H$4016,MATCH(E1294,Daily!$B$2:$B$4016,0),7)</f>
        <v>1.3600000000000136</v>
      </c>
      <c r="J1294" s="39">
        <f>INDEX(Monthly!$B$2:$K$187,MATCH(D1294,Monthly!$B$2:$B$187,0),3)</f>
        <v>-3.8000000000000256E-3</v>
      </c>
      <c r="K1294" s="39">
        <f>INDEX(Monthly!$B$2:$K$187,MATCH(D1294,Monthly!$B$2:$B$187,0),5)</f>
        <v>-4.3700000000000045</v>
      </c>
      <c r="L1294" s="39">
        <f>INDEX(Monthly!$B$2:$K$187,MATCH(D1294,Monthly!$B$2:$B$187,0),7)</f>
        <v>0</v>
      </c>
      <c r="M1294" s="39">
        <f>INDEX(Monthly!$B$2:$K$187,MATCH(D1294,Monthly!$B$2:$B$187,0),9)</f>
        <v>4.0513991794902733E-2</v>
      </c>
      <c r="N1294" s="42">
        <f>INDEX(Quaterly!$B$2:$E$63,MATCH(B1294,Quaterly!$B$2:$B$63,0),4)</f>
        <v>-3.0400000000000009</v>
      </c>
    </row>
    <row r="1295" spans="1:14" x14ac:dyDescent="0.3">
      <c r="A1295" s="23">
        <v>1294</v>
      </c>
      <c r="B1295" s="23" t="str">
        <f t="shared" si="60"/>
        <v>Q4-2014</v>
      </c>
      <c r="C1295" s="24" t="str">
        <f t="shared" si="61"/>
        <v>Q4</v>
      </c>
      <c r="D1295" s="23" t="str">
        <f t="shared" si="62"/>
        <v>12-2014</v>
      </c>
      <c r="E1295" s="25">
        <v>42002</v>
      </c>
      <c r="F1295" s="31">
        <f>INDEX(GoldPrice!$B$2:$F$4016,MATCH(E1295,GoldPrice!$B$2:$B$4016,0),5)</f>
        <v>282253.63825364038</v>
      </c>
      <c r="G1295" s="36">
        <f>INDEX(Daily!$B$2:$H$4016,MATCH(E1295,Daily!$B$2:$B$4016,0),3)</f>
        <v>-1.1300000000000026</v>
      </c>
      <c r="H1295" s="36">
        <f>INDEX(Daily!$B$2:$H$4016,MATCH(E1295,Daily!$B$2:$B$4016,0),5)</f>
        <v>-70</v>
      </c>
      <c r="I1295" s="36">
        <f>INDEX(Daily!$B$2:$H$4016,MATCH(E1295,Daily!$B$2:$B$4016,0),7)</f>
        <v>-0.69000000000005457</v>
      </c>
      <c r="J1295" s="39">
        <f>INDEX(Monthly!$B$2:$K$187,MATCH(D1295,Monthly!$B$2:$B$187,0),3)</f>
        <v>-3.8000000000000256E-3</v>
      </c>
      <c r="K1295" s="39">
        <f>INDEX(Monthly!$B$2:$K$187,MATCH(D1295,Monthly!$B$2:$B$187,0),5)</f>
        <v>-4.3700000000000045</v>
      </c>
      <c r="L1295" s="39">
        <f>INDEX(Monthly!$B$2:$K$187,MATCH(D1295,Monthly!$B$2:$B$187,0),7)</f>
        <v>0</v>
      </c>
      <c r="M1295" s="39">
        <f>INDEX(Monthly!$B$2:$K$187,MATCH(D1295,Monthly!$B$2:$B$187,0),9)</f>
        <v>4.0513991794902733E-2</v>
      </c>
      <c r="N1295" s="42">
        <f>INDEX(Quaterly!$B$2:$E$63,MATCH(B1295,Quaterly!$B$2:$B$63,0),4)</f>
        <v>-3.0400000000000009</v>
      </c>
    </row>
    <row r="1296" spans="1:14" x14ac:dyDescent="0.3">
      <c r="A1296" s="23">
        <v>1295</v>
      </c>
      <c r="B1296" s="23" t="str">
        <f t="shared" si="60"/>
        <v>Q4-2014</v>
      </c>
      <c r="C1296" s="24" t="str">
        <f t="shared" si="61"/>
        <v>Q4</v>
      </c>
      <c r="D1296" s="23" t="str">
        <f t="shared" si="62"/>
        <v>12-2014</v>
      </c>
      <c r="E1296" s="25">
        <v>42003</v>
      </c>
      <c r="F1296" s="31">
        <f>INDEX(GoldPrice!$B$2:$F$4016,MATCH(E1296,GoldPrice!$B$2:$B$4016,0),5)</f>
        <v>-420490.26649026573</v>
      </c>
      <c r="G1296" s="36">
        <f>INDEX(Daily!$B$2:$H$4016,MATCH(E1296,Daily!$B$2:$B$4016,0),3)</f>
        <v>0.67999999999999972</v>
      </c>
      <c r="H1296" s="36">
        <f>INDEX(Daily!$B$2:$H$4016,MATCH(E1296,Daily!$B$2:$B$4016,0),5)</f>
        <v>80</v>
      </c>
      <c r="I1296" s="36">
        <f>INDEX(Daily!$B$2:$H$4016,MATCH(E1296,Daily!$B$2:$B$4016,0),7)</f>
        <v>4.8900000000001</v>
      </c>
      <c r="J1296" s="39">
        <f>INDEX(Monthly!$B$2:$K$187,MATCH(D1296,Monthly!$B$2:$B$187,0),3)</f>
        <v>-3.8000000000000256E-3</v>
      </c>
      <c r="K1296" s="39">
        <f>INDEX(Monthly!$B$2:$K$187,MATCH(D1296,Monthly!$B$2:$B$187,0),5)</f>
        <v>-4.3700000000000045</v>
      </c>
      <c r="L1296" s="39">
        <f>INDEX(Monthly!$B$2:$K$187,MATCH(D1296,Monthly!$B$2:$B$187,0),7)</f>
        <v>0</v>
      </c>
      <c r="M1296" s="39">
        <f>INDEX(Monthly!$B$2:$K$187,MATCH(D1296,Monthly!$B$2:$B$187,0),9)</f>
        <v>4.0513991794902733E-2</v>
      </c>
      <c r="N1296" s="42">
        <f>INDEX(Quaterly!$B$2:$E$63,MATCH(B1296,Quaterly!$B$2:$B$63,0),4)</f>
        <v>-3.0400000000000009</v>
      </c>
    </row>
    <row r="1297" spans="1:14" x14ac:dyDescent="0.3">
      <c r="A1297" s="23">
        <v>1296</v>
      </c>
      <c r="B1297" s="23" t="str">
        <f t="shared" si="60"/>
        <v>Q4-2014</v>
      </c>
      <c r="C1297" s="24" t="str">
        <f t="shared" si="61"/>
        <v>Q4</v>
      </c>
      <c r="D1297" s="23" t="str">
        <f t="shared" si="62"/>
        <v>12-2014</v>
      </c>
      <c r="E1297" s="25">
        <v>42004</v>
      </c>
      <c r="F1297" s="31">
        <f>INDEX(GoldPrice!$B$2:$F$4016,MATCH(E1297,GoldPrice!$B$2:$B$4016,0),5)</f>
        <v>542412.02041201666</v>
      </c>
      <c r="G1297" s="36">
        <f>INDEX(Daily!$B$2:$H$4016,MATCH(E1297,Daily!$B$2:$B$4016,0),3)</f>
        <v>-0.68999999999999773</v>
      </c>
      <c r="H1297" s="36">
        <f>INDEX(Daily!$B$2:$H$4016,MATCH(E1297,Daily!$B$2:$B$4016,0),5)</f>
        <v>-10</v>
      </c>
      <c r="I1297" s="36">
        <f>INDEX(Daily!$B$2:$H$4016,MATCH(E1297,Daily!$B$2:$B$4016,0),7)</f>
        <v>8.0599999999999454</v>
      </c>
      <c r="J1297" s="39">
        <f>INDEX(Monthly!$B$2:$K$187,MATCH(D1297,Monthly!$B$2:$B$187,0),3)</f>
        <v>-3.8000000000000256E-3</v>
      </c>
      <c r="K1297" s="39">
        <f>INDEX(Monthly!$B$2:$K$187,MATCH(D1297,Monthly!$B$2:$B$187,0),5)</f>
        <v>-4.3700000000000045</v>
      </c>
      <c r="L1297" s="39">
        <f>INDEX(Monthly!$B$2:$K$187,MATCH(D1297,Monthly!$B$2:$B$187,0),7)</f>
        <v>0</v>
      </c>
      <c r="M1297" s="39">
        <f>INDEX(Monthly!$B$2:$K$187,MATCH(D1297,Monthly!$B$2:$B$187,0),9)</f>
        <v>4.0513991794902733E-2</v>
      </c>
      <c r="N1297" s="42">
        <f>INDEX(Quaterly!$B$2:$E$63,MATCH(B1297,Quaterly!$B$2:$B$63,0),4)</f>
        <v>-3.0400000000000009</v>
      </c>
    </row>
    <row r="1298" spans="1:14" x14ac:dyDescent="0.3">
      <c r="A1298" s="23">
        <v>1297</v>
      </c>
      <c r="B1298" s="23" t="str">
        <f t="shared" si="60"/>
        <v>Q1-2015</v>
      </c>
      <c r="C1298" s="24" t="str">
        <f t="shared" si="61"/>
        <v>Q1</v>
      </c>
      <c r="D1298" s="23" t="str">
        <f t="shared" si="62"/>
        <v>1-2015</v>
      </c>
      <c r="E1298" s="25">
        <v>42006</v>
      </c>
      <c r="F1298" s="31">
        <f>INDEX(GoldPrice!$B$2:$F$4016,MATCH(E1298,GoldPrice!$B$2:$B$4016,0),5)</f>
        <v>-253927.045927044</v>
      </c>
      <c r="G1298" s="36">
        <f>INDEX(Daily!$B$2:$H$4016,MATCH(E1298,Daily!$B$2:$B$4016,0),3)</f>
        <v>-0.73000000000000398</v>
      </c>
      <c r="H1298" s="36">
        <f>INDEX(Daily!$B$2:$H$4016,MATCH(E1298,Daily!$B$2:$B$4016,0),5)</f>
        <v>0</v>
      </c>
      <c r="I1298" s="36">
        <f>INDEX(Daily!$B$2:$H$4016,MATCH(E1298,Daily!$B$2:$B$4016,0),7)</f>
        <v>-8.6899999999999409</v>
      </c>
      <c r="J1298" s="39">
        <f>INDEX(Monthly!$B$2:$K$187,MATCH(D1298,Monthly!$B$2:$B$187,0),3)</f>
        <v>-3.1999999999999806E-3</v>
      </c>
      <c r="K1298" s="39">
        <f>INDEX(Monthly!$B$2:$K$187,MATCH(D1298,Monthly!$B$2:$B$187,0),5)</f>
        <v>30.329999999999984</v>
      </c>
      <c r="L1298" s="39">
        <f>INDEX(Monthly!$B$2:$K$187,MATCH(D1298,Monthly!$B$2:$B$187,0),7)</f>
        <v>-2.0000000000000018E-3</v>
      </c>
      <c r="M1298" s="39">
        <f>INDEX(Monthly!$B$2:$K$187,MATCH(D1298,Monthly!$B$2:$B$187,0),9)</f>
        <v>2.5026504156549128E-3</v>
      </c>
      <c r="N1298" s="42">
        <f>INDEX(Quaterly!$B$2:$E$63,MATCH(B1298,Quaterly!$B$2:$B$63,0),4)</f>
        <v>0.20999999999999996</v>
      </c>
    </row>
    <row r="1299" spans="1:14" x14ac:dyDescent="0.3">
      <c r="A1299" s="23">
        <v>1298</v>
      </c>
      <c r="B1299" s="23" t="str">
        <f t="shared" si="60"/>
        <v>Q1-2015</v>
      </c>
      <c r="C1299" s="24" t="str">
        <f t="shared" si="61"/>
        <v>Q1</v>
      </c>
      <c r="D1299" s="23" t="str">
        <f t="shared" si="62"/>
        <v>1-2015</v>
      </c>
      <c r="E1299" s="25">
        <v>42009</v>
      </c>
      <c r="F1299" s="31">
        <f>INDEX(GoldPrice!$B$2:$F$4016,MATCH(E1299,GoldPrice!$B$2:$B$4016,0),5)</f>
        <v>-279187.6771876812</v>
      </c>
      <c r="G1299" s="36">
        <f>INDEX(Daily!$B$2:$H$4016,MATCH(E1299,Daily!$B$2:$B$4016,0),3)</f>
        <v>-2.6700000000000017</v>
      </c>
      <c r="H1299" s="36">
        <f>INDEX(Daily!$B$2:$H$4016,MATCH(E1299,Daily!$B$2:$B$4016,0),5)</f>
        <v>0</v>
      </c>
      <c r="I1299" s="36">
        <f>INDEX(Daily!$B$2:$H$4016,MATCH(E1299,Daily!$B$2:$B$4016,0),7)</f>
        <v>7.5099999999999909</v>
      </c>
      <c r="J1299" s="39">
        <f>INDEX(Monthly!$B$2:$K$187,MATCH(D1299,Monthly!$B$2:$B$187,0),3)</f>
        <v>-3.1999999999999806E-3</v>
      </c>
      <c r="K1299" s="39">
        <f>INDEX(Monthly!$B$2:$K$187,MATCH(D1299,Monthly!$B$2:$B$187,0),5)</f>
        <v>30.329999999999984</v>
      </c>
      <c r="L1299" s="39">
        <f>INDEX(Monthly!$B$2:$K$187,MATCH(D1299,Monthly!$B$2:$B$187,0),7)</f>
        <v>-2.0000000000000018E-3</v>
      </c>
      <c r="M1299" s="39">
        <f>INDEX(Monthly!$B$2:$K$187,MATCH(D1299,Monthly!$B$2:$B$187,0),9)</f>
        <v>2.5026504156549128E-3</v>
      </c>
      <c r="N1299" s="42">
        <f>INDEX(Quaterly!$B$2:$E$63,MATCH(B1299,Quaterly!$B$2:$B$63,0),4)</f>
        <v>0.20999999999999996</v>
      </c>
    </row>
    <row r="1300" spans="1:14" x14ac:dyDescent="0.3">
      <c r="A1300" s="23">
        <v>1299</v>
      </c>
      <c r="B1300" s="23" t="str">
        <f t="shared" si="60"/>
        <v>Q1-2015</v>
      </c>
      <c r="C1300" s="24" t="str">
        <f t="shared" si="61"/>
        <v>Q1</v>
      </c>
      <c r="D1300" s="23" t="str">
        <f t="shared" si="62"/>
        <v>1-2015</v>
      </c>
      <c r="E1300" s="25">
        <v>42010</v>
      </c>
      <c r="F1300" s="31">
        <f>INDEX(GoldPrice!$B$2:$F$4016,MATCH(E1300,GoldPrice!$B$2:$B$4016,0),5)</f>
        <v>-214887.92288791761</v>
      </c>
      <c r="G1300" s="36">
        <f>INDEX(Daily!$B$2:$H$4016,MATCH(E1300,Daily!$B$2:$B$4016,0),3)</f>
        <v>-2.0700000000000003</v>
      </c>
      <c r="H1300" s="36">
        <f>INDEX(Daily!$B$2:$H$4016,MATCH(E1300,Daily!$B$2:$B$4016,0),5)</f>
        <v>50</v>
      </c>
      <c r="I1300" s="36">
        <f>INDEX(Daily!$B$2:$H$4016,MATCH(E1300,Daily!$B$2:$B$4016,0),7)</f>
        <v>5.2099999999999227</v>
      </c>
      <c r="J1300" s="39">
        <f>INDEX(Monthly!$B$2:$K$187,MATCH(D1300,Monthly!$B$2:$B$187,0),3)</f>
        <v>-3.1999999999999806E-3</v>
      </c>
      <c r="K1300" s="39">
        <f>INDEX(Monthly!$B$2:$K$187,MATCH(D1300,Monthly!$B$2:$B$187,0),5)</f>
        <v>30.329999999999984</v>
      </c>
      <c r="L1300" s="39">
        <f>INDEX(Monthly!$B$2:$K$187,MATCH(D1300,Monthly!$B$2:$B$187,0),7)</f>
        <v>-2.0000000000000018E-3</v>
      </c>
      <c r="M1300" s="39">
        <f>INDEX(Monthly!$B$2:$K$187,MATCH(D1300,Monthly!$B$2:$B$187,0),9)</f>
        <v>2.5026504156549128E-3</v>
      </c>
      <c r="N1300" s="42">
        <f>INDEX(Quaterly!$B$2:$E$63,MATCH(B1300,Quaterly!$B$2:$B$63,0),4)</f>
        <v>0.20999999999999996</v>
      </c>
    </row>
    <row r="1301" spans="1:14" x14ac:dyDescent="0.3">
      <c r="A1301" s="23">
        <v>1300</v>
      </c>
      <c r="B1301" s="23" t="str">
        <f t="shared" si="60"/>
        <v>Q1-2015</v>
      </c>
      <c r="C1301" s="24" t="str">
        <f t="shared" si="61"/>
        <v>Q1</v>
      </c>
      <c r="D1301" s="23" t="str">
        <f t="shared" si="62"/>
        <v>1-2015</v>
      </c>
      <c r="E1301" s="25">
        <v>42011</v>
      </c>
      <c r="F1301" s="31">
        <f>INDEX(GoldPrice!$B$2:$F$4016,MATCH(E1301,GoldPrice!$B$2:$B$4016,0),5)</f>
        <v>170883.76488376781</v>
      </c>
      <c r="G1301" s="36">
        <f>INDEX(Daily!$B$2:$H$4016,MATCH(E1301,Daily!$B$2:$B$4016,0),3)</f>
        <v>0.71000000000000085</v>
      </c>
      <c r="H1301" s="36">
        <f>INDEX(Daily!$B$2:$H$4016,MATCH(E1301,Daily!$B$2:$B$4016,0),5)</f>
        <v>0</v>
      </c>
      <c r="I1301" s="36">
        <f>INDEX(Daily!$B$2:$H$4016,MATCH(E1301,Daily!$B$2:$B$4016,0),7)</f>
        <v>2.3899999999999864</v>
      </c>
      <c r="J1301" s="39">
        <f>INDEX(Monthly!$B$2:$K$187,MATCH(D1301,Monthly!$B$2:$B$187,0),3)</f>
        <v>-3.1999999999999806E-3</v>
      </c>
      <c r="K1301" s="39">
        <f>INDEX(Monthly!$B$2:$K$187,MATCH(D1301,Monthly!$B$2:$B$187,0),5)</f>
        <v>30.329999999999984</v>
      </c>
      <c r="L1301" s="39">
        <f>INDEX(Monthly!$B$2:$K$187,MATCH(D1301,Monthly!$B$2:$B$187,0),7)</f>
        <v>-2.0000000000000018E-3</v>
      </c>
      <c r="M1301" s="39">
        <f>INDEX(Monthly!$B$2:$K$187,MATCH(D1301,Monthly!$B$2:$B$187,0),9)</f>
        <v>2.5026504156549128E-3</v>
      </c>
      <c r="N1301" s="42">
        <f>INDEX(Quaterly!$B$2:$E$63,MATCH(B1301,Quaterly!$B$2:$B$63,0),4)</f>
        <v>0.20999999999999996</v>
      </c>
    </row>
    <row r="1302" spans="1:14" x14ac:dyDescent="0.3">
      <c r="A1302" s="23">
        <v>1301</v>
      </c>
      <c r="B1302" s="23" t="str">
        <f t="shared" si="60"/>
        <v>Q1-2015</v>
      </c>
      <c r="C1302" s="24" t="str">
        <f t="shared" si="61"/>
        <v>Q1</v>
      </c>
      <c r="D1302" s="23" t="str">
        <f t="shared" si="62"/>
        <v>1-2015</v>
      </c>
      <c r="E1302" s="25">
        <v>42012</v>
      </c>
      <c r="F1302" s="31">
        <f>INDEX(GoldPrice!$B$2:$F$4016,MATCH(E1302,GoldPrice!$B$2:$B$4016,0),5)</f>
        <v>10438.858438853174</v>
      </c>
      <c r="G1302" s="36">
        <f>INDEX(Daily!$B$2:$H$4016,MATCH(E1302,Daily!$B$2:$B$4016,0),3)</f>
        <v>0.10999999999999943</v>
      </c>
      <c r="H1302" s="36">
        <f>INDEX(Daily!$B$2:$H$4016,MATCH(E1302,Daily!$B$2:$B$4016,0),5)</f>
        <v>-60</v>
      </c>
      <c r="I1302" s="36">
        <f>INDEX(Daily!$B$2:$H$4016,MATCH(E1302,Daily!$B$2:$B$4016,0),7)</f>
        <v>1.4200000000000728</v>
      </c>
      <c r="J1302" s="39">
        <f>INDEX(Monthly!$B$2:$K$187,MATCH(D1302,Monthly!$B$2:$B$187,0),3)</f>
        <v>-3.1999999999999806E-3</v>
      </c>
      <c r="K1302" s="39">
        <f>INDEX(Monthly!$B$2:$K$187,MATCH(D1302,Monthly!$B$2:$B$187,0),5)</f>
        <v>30.329999999999984</v>
      </c>
      <c r="L1302" s="39">
        <f>INDEX(Monthly!$B$2:$K$187,MATCH(D1302,Monthly!$B$2:$B$187,0),7)</f>
        <v>-2.0000000000000018E-3</v>
      </c>
      <c r="M1302" s="39">
        <f>INDEX(Monthly!$B$2:$K$187,MATCH(D1302,Monthly!$B$2:$B$187,0),9)</f>
        <v>2.5026504156549128E-3</v>
      </c>
      <c r="N1302" s="42">
        <f>INDEX(Quaterly!$B$2:$E$63,MATCH(B1302,Quaterly!$B$2:$B$63,0),4)</f>
        <v>0.20999999999999996</v>
      </c>
    </row>
    <row r="1303" spans="1:14" x14ac:dyDescent="0.3">
      <c r="A1303" s="23">
        <v>1302</v>
      </c>
      <c r="B1303" s="23" t="str">
        <f t="shared" si="60"/>
        <v>Q1-2015</v>
      </c>
      <c r="C1303" s="24" t="str">
        <f t="shared" si="61"/>
        <v>Q1</v>
      </c>
      <c r="D1303" s="23" t="str">
        <f t="shared" si="62"/>
        <v>1-2015</v>
      </c>
      <c r="E1303" s="25">
        <v>42013</v>
      </c>
      <c r="F1303" s="31">
        <f>INDEX(GoldPrice!$B$2:$F$4016,MATCH(E1303,GoldPrice!$B$2:$B$4016,0),5)</f>
        <v>-104340.20034020022</v>
      </c>
      <c r="G1303" s="36">
        <f>INDEX(Daily!$B$2:$H$4016,MATCH(E1303,Daily!$B$2:$B$4016,0),3)</f>
        <v>-0.44999999999999574</v>
      </c>
      <c r="H1303" s="36">
        <f>INDEX(Daily!$B$2:$H$4016,MATCH(E1303,Daily!$B$2:$B$4016,0),5)</f>
        <v>-20</v>
      </c>
      <c r="I1303" s="36">
        <f>INDEX(Daily!$B$2:$H$4016,MATCH(E1303,Daily!$B$2:$B$4016,0),7)</f>
        <v>16.259999999999991</v>
      </c>
      <c r="J1303" s="39">
        <f>INDEX(Monthly!$B$2:$K$187,MATCH(D1303,Monthly!$B$2:$B$187,0),3)</f>
        <v>-3.1999999999999806E-3</v>
      </c>
      <c r="K1303" s="39">
        <f>INDEX(Monthly!$B$2:$K$187,MATCH(D1303,Monthly!$B$2:$B$187,0),5)</f>
        <v>30.329999999999984</v>
      </c>
      <c r="L1303" s="39">
        <f>INDEX(Monthly!$B$2:$K$187,MATCH(D1303,Monthly!$B$2:$B$187,0),7)</f>
        <v>-2.0000000000000018E-3</v>
      </c>
      <c r="M1303" s="39">
        <f>INDEX(Monthly!$B$2:$K$187,MATCH(D1303,Monthly!$B$2:$B$187,0),9)</f>
        <v>2.5026504156549128E-3</v>
      </c>
      <c r="N1303" s="42">
        <f>INDEX(Quaterly!$B$2:$E$63,MATCH(B1303,Quaterly!$B$2:$B$63,0),4)</f>
        <v>0.20999999999999996</v>
      </c>
    </row>
    <row r="1304" spans="1:14" x14ac:dyDescent="0.3">
      <c r="A1304" s="23">
        <v>1303</v>
      </c>
      <c r="B1304" s="23" t="str">
        <f t="shared" si="60"/>
        <v>Q1-2015</v>
      </c>
      <c r="C1304" s="24" t="str">
        <f t="shared" si="61"/>
        <v>Q1</v>
      </c>
      <c r="D1304" s="23" t="str">
        <f t="shared" si="62"/>
        <v>1-2015</v>
      </c>
      <c r="E1304" s="25">
        <v>42016</v>
      </c>
      <c r="F1304" s="31">
        <f>INDEX(GoldPrice!$B$2:$F$4016,MATCH(E1304,GoldPrice!$B$2:$B$4016,0),5)</f>
        <v>-186123.98412398249</v>
      </c>
      <c r="G1304" s="36">
        <f>INDEX(Daily!$B$2:$H$4016,MATCH(E1304,Daily!$B$2:$B$4016,0),3)</f>
        <v>-2.2899999999999991</v>
      </c>
      <c r="H1304" s="36">
        <f>INDEX(Daily!$B$2:$H$4016,MATCH(E1304,Daily!$B$2:$B$4016,0),5)</f>
        <v>-25</v>
      </c>
      <c r="I1304" s="36">
        <f>INDEX(Daily!$B$2:$H$4016,MATCH(E1304,Daily!$B$2:$B$4016,0),7)</f>
        <v>4.5900000000000318</v>
      </c>
      <c r="J1304" s="39">
        <f>INDEX(Monthly!$B$2:$K$187,MATCH(D1304,Monthly!$B$2:$B$187,0),3)</f>
        <v>-3.1999999999999806E-3</v>
      </c>
      <c r="K1304" s="39">
        <f>INDEX(Monthly!$B$2:$K$187,MATCH(D1304,Monthly!$B$2:$B$187,0),5)</f>
        <v>30.329999999999984</v>
      </c>
      <c r="L1304" s="39">
        <f>INDEX(Monthly!$B$2:$K$187,MATCH(D1304,Monthly!$B$2:$B$187,0),7)</f>
        <v>-2.0000000000000018E-3</v>
      </c>
      <c r="M1304" s="39">
        <f>INDEX(Monthly!$B$2:$K$187,MATCH(D1304,Monthly!$B$2:$B$187,0),9)</f>
        <v>2.5026504156549128E-3</v>
      </c>
      <c r="N1304" s="42">
        <f>INDEX(Quaterly!$B$2:$E$63,MATCH(B1304,Quaterly!$B$2:$B$63,0),4)</f>
        <v>0.20999999999999996</v>
      </c>
    </row>
    <row r="1305" spans="1:14" x14ac:dyDescent="0.3">
      <c r="A1305" s="23">
        <v>1304</v>
      </c>
      <c r="B1305" s="23" t="str">
        <f t="shared" si="60"/>
        <v>Q1-2015</v>
      </c>
      <c r="C1305" s="24" t="str">
        <f t="shared" si="61"/>
        <v>Q1</v>
      </c>
      <c r="D1305" s="23" t="str">
        <f t="shared" si="62"/>
        <v>1-2015</v>
      </c>
      <c r="E1305" s="25">
        <v>42017</v>
      </c>
      <c r="F1305" s="31">
        <f>INDEX(GoldPrice!$B$2:$F$4016,MATCH(E1305,GoldPrice!$B$2:$B$4016,0),5)</f>
        <v>54217.350217349827</v>
      </c>
      <c r="G1305" s="36">
        <f>INDEX(Daily!$B$2:$H$4016,MATCH(E1305,Daily!$B$2:$B$4016,0),3)</f>
        <v>-0.14000000000000057</v>
      </c>
      <c r="H1305" s="36">
        <f>INDEX(Daily!$B$2:$H$4016,MATCH(E1305,Daily!$B$2:$B$4016,0),5)</f>
        <v>0</v>
      </c>
      <c r="I1305" s="36">
        <f>INDEX(Daily!$B$2:$H$4016,MATCH(E1305,Daily!$B$2:$B$4016,0),7)</f>
        <v>6.2799999999999727</v>
      </c>
      <c r="J1305" s="39">
        <f>INDEX(Monthly!$B$2:$K$187,MATCH(D1305,Monthly!$B$2:$B$187,0),3)</f>
        <v>-3.1999999999999806E-3</v>
      </c>
      <c r="K1305" s="39">
        <f>INDEX(Monthly!$B$2:$K$187,MATCH(D1305,Monthly!$B$2:$B$187,0),5)</f>
        <v>30.329999999999984</v>
      </c>
      <c r="L1305" s="39">
        <f>INDEX(Monthly!$B$2:$K$187,MATCH(D1305,Monthly!$B$2:$B$187,0),7)</f>
        <v>-2.0000000000000018E-3</v>
      </c>
      <c r="M1305" s="39">
        <f>INDEX(Monthly!$B$2:$K$187,MATCH(D1305,Monthly!$B$2:$B$187,0),9)</f>
        <v>2.5026504156549128E-3</v>
      </c>
      <c r="N1305" s="42">
        <f>INDEX(Quaterly!$B$2:$E$63,MATCH(B1305,Quaterly!$B$2:$B$63,0),4)</f>
        <v>0.20999999999999996</v>
      </c>
    </row>
    <row r="1306" spans="1:14" x14ac:dyDescent="0.3">
      <c r="A1306" s="23">
        <v>1305</v>
      </c>
      <c r="B1306" s="23" t="str">
        <f t="shared" si="60"/>
        <v>Q1-2015</v>
      </c>
      <c r="C1306" s="24" t="str">
        <f t="shared" si="61"/>
        <v>Q1</v>
      </c>
      <c r="D1306" s="23" t="str">
        <f t="shared" si="62"/>
        <v>1-2015</v>
      </c>
      <c r="E1306" s="25">
        <v>42018</v>
      </c>
      <c r="F1306" s="31">
        <f>INDEX(GoldPrice!$B$2:$F$4016,MATCH(E1306,GoldPrice!$B$2:$B$4016,0),5)</f>
        <v>-56945.378945380449</v>
      </c>
      <c r="G1306" s="36">
        <f>INDEX(Daily!$B$2:$H$4016,MATCH(E1306,Daily!$B$2:$B$4016,0),3)</f>
        <v>2.5700000000000003</v>
      </c>
      <c r="H1306" s="36">
        <f>INDEX(Daily!$B$2:$H$4016,MATCH(E1306,Daily!$B$2:$B$4016,0),5)</f>
        <v>-5</v>
      </c>
      <c r="I1306" s="36">
        <f>INDEX(Daily!$B$2:$H$4016,MATCH(E1306,Daily!$B$2:$B$4016,0),7)</f>
        <v>-3.5900000000000318</v>
      </c>
      <c r="J1306" s="39">
        <f>INDEX(Monthly!$B$2:$K$187,MATCH(D1306,Monthly!$B$2:$B$187,0),3)</f>
        <v>-3.1999999999999806E-3</v>
      </c>
      <c r="K1306" s="39">
        <f>INDEX(Monthly!$B$2:$K$187,MATCH(D1306,Monthly!$B$2:$B$187,0),5)</f>
        <v>30.329999999999984</v>
      </c>
      <c r="L1306" s="39">
        <f>INDEX(Monthly!$B$2:$K$187,MATCH(D1306,Monthly!$B$2:$B$187,0),7)</f>
        <v>-2.0000000000000018E-3</v>
      </c>
      <c r="M1306" s="39">
        <f>INDEX(Monthly!$B$2:$K$187,MATCH(D1306,Monthly!$B$2:$B$187,0),9)</f>
        <v>2.5026504156549128E-3</v>
      </c>
      <c r="N1306" s="42">
        <f>INDEX(Quaterly!$B$2:$E$63,MATCH(B1306,Quaterly!$B$2:$B$63,0),4)</f>
        <v>0.20999999999999996</v>
      </c>
    </row>
    <row r="1307" spans="1:14" x14ac:dyDescent="0.3">
      <c r="A1307" s="23">
        <v>1306</v>
      </c>
      <c r="B1307" s="23" t="str">
        <f t="shared" si="60"/>
        <v>Q1-2015</v>
      </c>
      <c r="C1307" s="24" t="str">
        <f t="shared" si="61"/>
        <v>Q1</v>
      </c>
      <c r="D1307" s="23" t="str">
        <f t="shared" si="62"/>
        <v>1-2015</v>
      </c>
      <c r="E1307" s="25">
        <v>42019</v>
      </c>
      <c r="F1307" s="31">
        <f>INDEX(GoldPrice!$B$2:$F$4016,MATCH(E1307,GoldPrice!$B$2:$B$4016,0),5)</f>
        <v>-477705.53770553693</v>
      </c>
      <c r="G1307" s="36">
        <f>INDEX(Daily!$B$2:$H$4016,MATCH(E1307,Daily!$B$2:$B$4016,0),3)</f>
        <v>-2.1200000000000045</v>
      </c>
      <c r="H1307" s="36">
        <f>INDEX(Daily!$B$2:$H$4016,MATCH(E1307,Daily!$B$2:$B$4016,0),5)</f>
        <v>10</v>
      </c>
      <c r="I1307" s="36">
        <f>INDEX(Daily!$B$2:$H$4016,MATCH(E1307,Daily!$B$2:$B$4016,0),7)</f>
        <v>0.73000000000001819</v>
      </c>
      <c r="J1307" s="39">
        <f>INDEX(Monthly!$B$2:$K$187,MATCH(D1307,Monthly!$B$2:$B$187,0),3)</f>
        <v>-3.1999999999999806E-3</v>
      </c>
      <c r="K1307" s="39">
        <f>INDEX(Monthly!$B$2:$K$187,MATCH(D1307,Monthly!$B$2:$B$187,0),5)</f>
        <v>30.329999999999984</v>
      </c>
      <c r="L1307" s="39">
        <f>INDEX(Monthly!$B$2:$K$187,MATCH(D1307,Monthly!$B$2:$B$187,0),7)</f>
        <v>-2.0000000000000018E-3</v>
      </c>
      <c r="M1307" s="39">
        <f>INDEX(Monthly!$B$2:$K$187,MATCH(D1307,Monthly!$B$2:$B$187,0),9)</f>
        <v>2.5026504156549128E-3</v>
      </c>
      <c r="N1307" s="42">
        <f>INDEX(Quaterly!$B$2:$E$63,MATCH(B1307,Quaterly!$B$2:$B$63,0),4)</f>
        <v>0.20999999999999996</v>
      </c>
    </row>
    <row r="1308" spans="1:14" x14ac:dyDescent="0.3">
      <c r="A1308" s="23">
        <v>1307</v>
      </c>
      <c r="B1308" s="23" t="str">
        <f t="shared" si="60"/>
        <v>Q1-2015</v>
      </c>
      <c r="C1308" s="24" t="str">
        <f t="shared" si="61"/>
        <v>Q1</v>
      </c>
      <c r="D1308" s="23" t="str">
        <f t="shared" si="62"/>
        <v>1-2015</v>
      </c>
      <c r="E1308" s="25">
        <v>42020</v>
      </c>
      <c r="F1308" s="31">
        <f>INDEX(GoldPrice!$B$2:$F$4016,MATCH(E1308,GoldPrice!$B$2:$B$4016,0),5)</f>
        <v>-61812.133812136948</v>
      </c>
      <c r="G1308" s="36">
        <f>INDEX(Daily!$B$2:$H$4016,MATCH(E1308,Daily!$B$2:$B$4016,0),3)</f>
        <v>2.1200000000000045</v>
      </c>
      <c r="H1308" s="36">
        <f>INDEX(Daily!$B$2:$H$4016,MATCH(E1308,Daily!$B$2:$B$4016,0),5)</f>
        <v>-5</v>
      </c>
      <c r="I1308" s="36">
        <f>INDEX(Daily!$B$2:$H$4016,MATCH(E1308,Daily!$B$2:$B$4016,0),7)</f>
        <v>-2.9300000000000637</v>
      </c>
      <c r="J1308" s="39">
        <f>INDEX(Monthly!$B$2:$K$187,MATCH(D1308,Monthly!$B$2:$B$187,0),3)</f>
        <v>-3.1999999999999806E-3</v>
      </c>
      <c r="K1308" s="39">
        <f>INDEX(Monthly!$B$2:$K$187,MATCH(D1308,Monthly!$B$2:$B$187,0),5)</f>
        <v>30.329999999999984</v>
      </c>
      <c r="L1308" s="39">
        <f>INDEX(Monthly!$B$2:$K$187,MATCH(D1308,Monthly!$B$2:$B$187,0),7)</f>
        <v>-2.0000000000000018E-3</v>
      </c>
      <c r="M1308" s="39">
        <f>INDEX(Monthly!$B$2:$K$187,MATCH(D1308,Monthly!$B$2:$B$187,0),9)</f>
        <v>2.5026504156549128E-3</v>
      </c>
      <c r="N1308" s="42">
        <f>INDEX(Quaterly!$B$2:$E$63,MATCH(B1308,Quaterly!$B$2:$B$63,0),4)</f>
        <v>0.20999999999999996</v>
      </c>
    </row>
    <row r="1309" spans="1:14" x14ac:dyDescent="0.3">
      <c r="A1309" s="23">
        <v>1308</v>
      </c>
      <c r="B1309" s="23" t="str">
        <f t="shared" si="60"/>
        <v>Q1-2015</v>
      </c>
      <c r="C1309" s="24" t="str">
        <f t="shared" si="61"/>
        <v>Q1</v>
      </c>
      <c r="D1309" s="23" t="str">
        <f t="shared" si="62"/>
        <v>1-2015</v>
      </c>
      <c r="E1309" s="25">
        <v>42023</v>
      </c>
      <c r="F1309" s="31">
        <f>INDEX(GoldPrice!$B$2:$F$4016,MATCH(E1309,GoldPrice!$B$2:$B$4016,0),5)</f>
        <v>126324.02192402259</v>
      </c>
      <c r="G1309" s="36">
        <f>INDEX(Daily!$B$2:$H$4016,MATCH(E1309,Daily!$B$2:$B$4016,0),3)</f>
        <v>-0.99285714285714022</v>
      </c>
      <c r="H1309" s="36">
        <f>INDEX(Daily!$B$2:$H$4016,MATCH(E1309,Daily!$B$2:$B$4016,0),5)</f>
        <v>15</v>
      </c>
      <c r="I1309" s="36">
        <f>INDEX(Daily!$B$2:$H$4016,MATCH(E1309,Daily!$B$2:$B$4016,0),7)</f>
        <v>-3.2999999999999545</v>
      </c>
      <c r="J1309" s="39">
        <f>INDEX(Monthly!$B$2:$K$187,MATCH(D1309,Monthly!$B$2:$B$187,0),3)</f>
        <v>-3.1999999999999806E-3</v>
      </c>
      <c r="K1309" s="39">
        <f>INDEX(Monthly!$B$2:$K$187,MATCH(D1309,Monthly!$B$2:$B$187,0),5)</f>
        <v>30.329999999999984</v>
      </c>
      <c r="L1309" s="39">
        <f>INDEX(Monthly!$B$2:$K$187,MATCH(D1309,Monthly!$B$2:$B$187,0),7)</f>
        <v>-2.0000000000000018E-3</v>
      </c>
      <c r="M1309" s="39">
        <f>INDEX(Monthly!$B$2:$K$187,MATCH(D1309,Monthly!$B$2:$B$187,0),9)</f>
        <v>2.5026504156549128E-3</v>
      </c>
      <c r="N1309" s="42">
        <f>INDEX(Quaterly!$B$2:$E$63,MATCH(B1309,Quaterly!$B$2:$B$63,0),4)</f>
        <v>0.20999999999999996</v>
      </c>
    </row>
    <row r="1310" spans="1:14" x14ac:dyDescent="0.3">
      <c r="A1310" s="23">
        <v>1309</v>
      </c>
      <c r="B1310" s="23" t="str">
        <f t="shared" si="60"/>
        <v>Q1-2015</v>
      </c>
      <c r="C1310" s="24" t="str">
        <f t="shared" si="61"/>
        <v>Q1</v>
      </c>
      <c r="D1310" s="23" t="str">
        <f t="shared" si="62"/>
        <v>1-2015</v>
      </c>
      <c r="E1310" s="25">
        <v>42024</v>
      </c>
      <c r="F1310" s="31">
        <f>INDEX(GoldPrice!$B$2:$F$4016,MATCH(E1310,GoldPrice!$B$2:$B$4016,0),5)</f>
        <v>-299775.16537516192</v>
      </c>
      <c r="G1310" s="36">
        <f>INDEX(Daily!$B$2:$H$4016,MATCH(E1310,Daily!$B$2:$B$4016,0),3)</f>
        <v>-0.70714285714286262</v>
      </c>
      <c r="H1310" s="36">
        <f>INDEX(Daily!$B$2:$H$4016,MATCH(E1310,Daily!$B$2:$B$4016,0),5)</f>
        <v>0</v>
      </c>
      <c r="I1310" s="36">
        <f>INDEX(Daily!$B$2:$H$4016,MATCH(E1310,Daily!$B$2:$B$4016,0),7)</f>
        <v>0.71000000000003638</v>
      </c>
      <c r="J1310" s="39">
        <f>INDEX(Monthly!$B$2:$K$187,MATCH(D1310,Monthly!$B$2:$B$187,0),3)</f>
        <v>-3.1999999999999806E-3</v>
      </c>
      <c r="K1310" s="39">
        <f>INDEX(Monthly!$B$2:$K$187,MATCH(D1310,Monthly!$B$2:$B$187,0),5)</f>
        <v>30.329999999999984</v>
      </c>
      <c r="L1310" s="39">
        <f>INDEX(Monthly!$B$2:$K$187,MATCH(D1310,Monthly!$B$2:$B$187,0),7)</f>
        <v>-2.0000000000000018E-3</v>
      </c>
      <c r="M1310" s="39">
        <f>INDEX(Monthly!$B$2:$K$187,MATCH(D1310,Monthly!$B$2:$B$187,0),9)</f>
        <v>2.5026504156549128E-3</v>
      </c>
      <c r="N1310" s="42">
        <f>INDEX(Quaterly!$B$2:$E$63,MATCH(B1310,Quaterly!$B$2:$B$63,0),4)</f>
        <v>0.20999999999999996</v>
      </c>
    </row>
    <row r="1311" spans="1:14" x14ac:dyDescent="0.3">
      <c r="A1311" s="23">
        <v>1310</v>
      </c>
      <c r="B1311" s="23" t="str">
        <f t="shared" si="60"/>
        <v>Q1-2015</v>
      </c>
      <c r="C1311" s="24" t="str">
        <f t="shared" si="61"/>
        <v>Q1</v>
      </c>
      <c r="D1311" s="23" t="str">
        <f t="shared" si="62"/>
        <v>1-2015</v>
      </c>
      <c r="E1311" s="25">
        <v>42025</v>
      </c>
      <c r="F1311" s="31">
        <f>INDEX(GoldPrice!$B$2:$F$4016,MATCH(E1311,GoldPrice!$B$2:$B$4016,0),5)</f>
        <v>238501.98450198397</v>
      </c>
      <c r="G1311" s="36">
        <f>INDEX(Daily!$B$2:$H$4016,MATCH(E1311,Daily!$B$2:$B$4016,0),3)</f>
        <v>1.0600000000000023</v>
      </c>
      <c r="H1311" s="36">
        <f>INDEX(Daily!$B$2:$H$4016,MATCH(E1311,Daily!$B$2:$B$4016,0),5)</f>
        <v>20</v>
      </c>
      <c r="I1311" s="36">
        <f>INDEX(Daily!$B$2:$H$4016,MATCH(E1311,Daily!$B$2:$B$4016,0),7)</f>
        <v>-3.1000000000000227</v>
      </c>
      <c r="J1311" s="39">
        <f>INDEX(Monthly!$B$2:$K$187,MATCH(D1311,Monthly!$B$2:$B$187,0),3)</f>
        <v>-3.1999999999999806E-3</v>
      </c>
      <c r="K1311" s="39">
        <f>INDEX(Monthly!$B$2:$K$187,MATCH(D1311,Monthly!$B$2:$B$187,0),5)</f>
        <v>30.329999999999984</v>
      </c>
      <c r="L1311" s="39">
        <f>INDEX(Monthly!$B$2:$K$187,MATCH(D1311,Monthly!$B$2:$B$187,0),7)</f>
        <v>-2.0000000000000018E-3</v>
      </c>
      <c r="M1311" s="39">
        <f>INDEX(Monthly!$B$2:$K$187,MATCH(D1311,Monthly!$B$2:$B$187,0),9)</f>
        <v>2.5026504156549128E-3</v>
      </c>
      <c r="N1311" s="42">
        <f>INDEX(Quaterly!$B$2:$E$63,MATCH(B1311,Quaterly!$B$2:$B$63,0),4)</f>
        <v>0.20999999999999996</v>
      </c>
    </row>
    <row r="1312" spans="1:14" x14ac:dyDescent="0.3">
      <c r="A1312" s="23">
        <v>1311</v>
      </c>
      <c r="B1312" s="23" t="str">
        <f t="shared" si="60"/>
        <v>Q1-2015</v>
      </c>
      <c r="C1312" s="24" t="str">
        <f t="shared" si="61"/>
        <v>Q1</v>
      </c>
      <c r="D1312" s="23" t="str">
        <f t="shared" si="62"/>
        <v>1-2015</v>
      </c>
      <c r="E1312" s="25">
        <v>42026</v>
      </c>
      <c r="F1312" s="31">
        <f>INDEX(GoldPrice!$B$2:$F$4016,MATCH(E1312,GoldPrice!$B$2:$B$4016,0),5)</f>
        <v>-203317.70931771025</v>
      </c>
      <c r="G1312" s="36">
        <f>INDEX(Daily!$B$2:$H$4016,MATCH(E1312,Daily!$B$2:$B$4016,0),3)</f>
        <v>-1.9200000000000017</v>
      </c>
      <c r="H1312" s="36">
        <f>INDEX(Daily!$B$2:$H$4016,MATCH(E1312,Daily!$B$2:$B$4016,0),5)</f>
        <v>-20</v>
      </c>
      <c r="I1312" s="36">
        <f>INDEX(Daily!$B$2:$H$4016,MATCH(E1312,Daily!$B$2:$B$4016,0),7)</f>
        <v>5.4199999999999591</v>
      </c>
      <c r="J1312" s="39">
        <f>INDEX(Monthly!$B$2:$K$187,MATCH(D1312,Monthly!$B$2:$B$187,0),3)</f>
        <v>-3.1999999999999806E-3</v>
      </c>
      <c r="K1312" s="39">
        <f>INDEX(Monthly!$B$2:$K$187,MATCH(D1312,Monthly!$B$2:$B$187,0),5)</f>
        <v>30.329999999999984</v>
      </c>
      <c r="L1312" s="39">
        <f>INDEX(Monthly!$B$2:$K$187,MATCH(D1312,Monthly!$B$2:$B$187,0),7)</f>
        <v>-2.0000000000000018E-3</v>
      </c>
      <c r="M1312" s="39">
        <f>INDEX(Monthly!$B$2:$K$187,MATCH(D1312,Monthly!$B$2:$B$187,0),9)</f>
        <v>2.5026504156549128E-3</v>
      </c>
      <c r="N1312" s="42">
        <f>INDEX(Quaterly!$B$2:$E$63,MATCH(B1312,Quaterly!$B$2:$B$63,0),4)</f>
        <v>0.20999999999999996</v>
      </c>
    </row>
    <row r="1313" spans="1:14" x14ac:dyDescent="0.3">
      <c r="A1313" s="23">
        <v>1312</v>
      </c>
      <c r="B1313" s="23" t="str">
        <f t="shared" si="60"/>
        <v>Q1-2015</v>
      </c>
      <c r="C1313" s="24" t="str">
        <f t="shared" si="61"/>
        <v>Q1</v>
      </c>
      <c r="D1313" s="23" t="str">
        <f t="shared" si="62"/>
        <v>1-2015</v>
      </c>
      <c r="E1313" s="25">
        <v>42027</v>
      </c>
      <c r="F1313" s="31">
        <f>INDEX(GoldPrice!$B$2:$F$4016,MATCH(E1313,GoldPrice!$B$2:$B$4016,0),5)</f>
        <v>130388.58438858762</v>
      </c>
      <c r="G1313" s="36">
        <f>INDEX(Daily!$B$2:$H$4016,MATCH(E1313,Daily!$B$2:$B$4016,0),3)</f>
        <v>-0.67000000000000171</v>
      </c>
      <c r="H1313" s="36">
        <f>INDEX(Daily!$B$2:$H$4016,MATCH(E1313,Daily!$B$2:$B$4016,0),5)</f>
        <v>-10</v>
      </c>
      <c r="I1313" s="36">
        <f>INDEX(Daily!$B$2:$H$4016,MATCH(E1313,Daily!$B$2:$B$4016,0),7)</f>
        <v>7.8400000000000318</v>
      </c>
      <c r="J1313" s="39">
        <f>INDEX(Monthly!$B$2:$K$187,MATCH(D1313,Monthly!$B$2:$B$187,0),3)</f>
        <v>-3.1999999999999806E-3</v>
      </c>
      <c r="K1313" s="39">
        <f>INDEX(Monthly!$B$2:$K$187,MATCH(D1313,Monthly!$B$2:$B$187,0),5)</f>
        <v>30.329999999999984</v>
      </c>
      <c r="L1313" s="39">
        <f>INDEX(Monthly!$B$2:$K$187,MATCH(D1313,Monthly!$B$2:$B$187,0),7)</f>
        <v>-2.0000000000000018E-3</v>
      </c>
      <c r="M1313" s="39">
        <f>INDEX(Monthly!$B$2:$K$187,MATCH(D1313,Monthly!$B$2:$B$187,0),9)</f>
        <v>2.5026504156549128E-3</v>
      </c>
      <c r="N1313" s="42">
        <f>INDEX(Quaterly!$B$2:$E$63,MATCH(B1313,Quaterly!$B$2:$B$63,0),4)</f>
        <v>0.20999999999999996</v>
      </c>
    </row>
    <row r="1314" spans="1:14" x14ac:dyDescent="0.3">
      <c r="A1314" s="23">
        <v>1313</v>
      </c>
      <c r="B1314" s="23" t="str">
        <f t="shared" si="60"/>
        <v>Q1-2015</v>
      </c>
      <c r="C1314" s="24" t="str">
        <f t="shared" si="61"/>
        <v>Q1</v>
      </c>
      <c r="D1314" s="23" t="str">
        <f t="shared" si="62"/>
        <v>1-2015</v>
      </c>
      <c r="E1314" s="25">
        <v>42030</v>
      </c>
      <c r="F1314" s="31">
        <f>INDEX(GoldPrice!$B$2:$F$4016,MATCH(E1314,GoldPrice!$B$2:$B$4016,0),5)</f>
        <v>2756.7567567527294</v>
      </c>
      <c r="G1314" s="36">
        <f>INDEX(Daily!$B$2:$H$4016,MATCH(E1314,Daily!$B$2:$B$4016,0),3)</f>
        <v>-0.46000000000000085</v>
      </c>
      <c r="H1314" s="36">
        <f>INDEX(Daily!$B$2:$H$4016,MATCH(E1314,Daily!$B$2:$B$4016,0),5)</f>
        <v>0</v>
      </c>
      <c r="I1314" s="36">
        <f>INDEX(Daily!$B$2:$H$4016,MATCH(E1314,Daily!$B$2:$B$4016,0),7)</f>
        <v>-1.7400000000000091</v>
      </c>
      <c r="J1314" s="39">
        <f>INDEX(Monthly!$B$2:$K$187,MATCH(D1314,Monthly!$B$2:$B$187,0),3)</f>
        <v>-3.1999999999999806E-3</v>
      </c>
      <c r="K1314" s="39">
        <f>INDEX(Monthly!$B$2:$K$187,MATCH(D1314,Monthly!$B$2:$B$187,0),5)</f>
        <v>30.329999999999984</v>
      </c>
      <c r="L1314" s="39">
        <f>INDEX(Monthly!$B$2:$K$187,MATCH(D1314,Monthly!$B$2:$B$187,0),7)</f>
        <v>-2.0000000000000018E-3</v>
      </c>
      <c r="M1314" s="39">
        <f>INDEX(Monthly!$B$2:$K$187,MATCH(D1314,Monthly!$B$2:$B$187,0),9)</f>
        <v>2.5026504156549128E-3</v>
      </c>
      <c r="N1314" s="42">
        <f>INDEX(Quaterly!$B$2:$E$63,MATCH(B1314,Quaterly!$B$2:$B$63,0),4)</f>
        <v>0.20999999999999996</v>
      </c>
    </row>
    <row r="1315" spans="1:14" x14ac:dyDescent="0.3">
      <c r="A1315" s="23">
        <v>1314</v>
      </c>
      <c r="B1315" s="23" t="str">
        <f t="shared" si="60"/>
        <v>Q1-2015</v>
      </c>
      <c r="C1315" s="24" t="str">
        <f t="shared" si="61"/>
        <v>Q1</v>
      </c>
      <c r="D1315" s="23" t="str">
        <f t="shared" si="62"/>
        <v>1-2015</v>
      </c>
      <c r="E1315" s="25">
        <v>42031</v>
      </c>
      <c r="F1315" s="31">
        <f>INDEX(GoldPrice!$B$2:$F$4016,MATCH(E1315,GoldPrice!$B$2:$B$4016,0),5)</f>
        <v>-258250.61425061151</v>
      </c>
      <c r="G1315" s="36">
        <f>INDEX(Daily!$B$2:$H$4016,MATCH(E1315,Daily!$B$2:$B$4016,0),3)</f>
        <v>1.0400000000000063</v>
      </c>
      <c r="H1315" s="36">
        <f>INDEX(Daily!$B$2:$H$4016,MATCH(E1315,Daily!$B$2:$B$4016,0),5)</f>
        <v>0</v>
      </c>
      <c r="I1315" s="36">
        <f>INDEX(Daily!$B$2:$H$4016,MATCH(E1315,Daily!$B$2:$B$4016,0),7)</f>
        <v>-1.3400000000000318</v>
      </c>
      <c r="J1315" s="39">
        <f>INDEX(Monthly!$B$2:$K$187,MATCH(D1315,Monthly!$B$2:$B$187,0),3)</f>
        <v>-3.1999999999999806E-3</v>
      </c>
      <c r="K1315" s="39">
        <f>INDEX(Monthly!$B$2:$K$187,MATCH(D1315,Monthly!$B$2:$B$187,0),5)</f>
        <v>30.329999999999984</v>
      </c>
      <c r="L1315" s="39">
        <f>INDEX(Monthly!$B$2:$K$187,MATCH(D1315,Monthly!$B$2:$B$187,0),7)</f>
        <v>-2.0000000000000018E-3</v>
      </c>
      <c r="M1315" s="39">
        <f>INDEX(Monthly!$B$2:$K$187,MATCH(D1315,Monthly!$B$2:$B$187,0),9)</f>
        <v>2.5026504156549128E-3</v>
      </c>
      <c r="N1315" s="42">
        <f>INDEX(Quaterly!$B$2:$E$63,MATCH(B1315,Quaterly!$B$2:$B$63,0),4)</f>
        <v>0.20999999999999996</v>
      </c>
    </row>
    <row r="1316" spans="1:14" x14ac:dyDescent="0.3">
      <c r="A1316" s="23">
        <v>1315</v>
      </c>
      <c r="B1316" s="23" t="str">
        <f t="shared" si="60"/>
        <v>Q1-2015</v>
      </c>
      <c r="C1316" s="24" t="str">
        <f t="shared" si="61"/>
        <v>Q1</v>
      </c>
      <c r="D1316" s="23" t="str">
        <f t="shared" si="62"/>
        <v>1-2015</v>
      </c>
      <c r="E1316" s="25">
        <v>42032</v>
      </c>
      <c r="F1316" s="31">
        <f>INDEX(GoldPrice!$B$2:$F$4016,MATCH(E1316,GoldPrice!$B$2:$B$4016,0),5)</f>
        <v>-256515.97051597387</v>
      </c>
      <c r="G1316" s="36">
        <f>INDEX(Daily!$B$2:$H$4016,MATCH(E1316,Daily!$B$2:$B$4016,0),3)</f>
        <v>-1.7600000000000051</v>
      </c>
      <c r="H1316" s="36">
        <f>INDEX(Daily!$B$2:$H$4016,MATCH(E1316,Daily!$B$2:$B$4016,0),5)</f>
        <v>0</v>
      </c>
      <c r="I1316" s="36">
        <f>INDEX(Daily!$B$2:$H$4016,MATCH(E1316,Daily!$B$2:$B$4016,0),7)</f>
        <v>4.4600000000000364</v>
      </c>
      <c r="J1316" s="39">
        <f>INDEX(Monthly!$B$2:$K$187,MATCH(D1316,Monthly!$B$2:$B$187,0),3)</f>
        <v>-3.1999999999999806E-3</v>
      </c>
      <c r="K1316" s="39">
        <f>INDEX(Monthly!$B$2:$K$187,MATCH(D1316,Monthly!$B$2:$B$187,0),5)</f>
        <v>30.329999999999984</v>
      </c>
      <c r="L1316" s="39">
        <f>INDEX(Monthly!$B$2:$K$187,MATCH(D1316,Monthly!$B$2:$B$187,0),7)</f>
        <v>-2.0000000000000018E-3</v>
      </c>
      <c r="M1316" s="39">
        <f>INDEX(Monthly!$B$2:$K$187,MATCH(D1316,Monthly!$B$2:$B$187,0),9)</f>
        <v>2.5026504156549128E-3</v>
      </c>
      <c r="N1316" s="42">
        <f>INDEX(Quaterly!$B$2:$E$63,MATCH(B1316,Quaterly!$B$2:$B$63,0),4)</f>
        <v>0.20999999999999996</v>
      </c>
    </row>
    <row r="1317" spans="1:14" x14ac:dyDescent="0.3">
      <c r="A1317" s="23">
        <v>1316</v>
      </c>
      <c r="B1317" s="23" t="str">
        <f t="shared" si="60"/>
        <v>Q1-2015</v>
      </c>
      <c r="C1317" s="24" t="str">
        <f t="shared" si="61"/>
        <v>Q1</v>
      </c>
      <c r="D1317" s="23" t="str">
        <f t="shared" si="62"/>
        <v>1-2015</v>
      </c>
      <c r="E1317" s="25">
        <v>42033</v>
      </c>
      <c r="F1317" s="31">
        <f>INDEX(GoldPrice!$B$2:$F$4016,MATCH(E1317,GoldPrice!$B$2:$B$4016,0),5)</f>
        <v>919854.46985447407</v>
      </c>
      <c r="G1317" s="36">
        <f>INDEX(Daily!$B$2:$H$4016,MATCH(E1317,Daily!$B$2:$B$4016,0),3)</f>
        <v>3.9999999999999147E-2</v>
      </c>
      <c r="H1317" s="36">
        <f>INDEX(Daily!$B$2:$H$4016,MATCH(E1317,Daily!$B$2:$B$4016,0),5)</f>
        <v>-90</v>
      </c>
      <c r="I1317" s="36">
        <f>INDEX(Daily!$B$2:$H$4016,MATCH(E1317,Daily!$B$2:$B$4016,0),7)</f>
        <v>-0.48000000000001819</v>
      </c>
      <c r="J1317" s="39">
        <f>INDEX(Monthly!$B$2:$K$187,MATCH(D1317,Monthly!$B$2:$B$187,0),3)</f>
        <v>-3.1999999999999806E-3</v>
      </c>
      <c r="K1317" s="39">
        <f>INDEX(Monthly!$B$2:$K$187,MATCH(D1317,Monthly!$B$2:$B$187,0),5)</f>
        <v>30.329999999999984</v>
      </c>
      <c r="L1317" s="39">
        <f>INDEX(Monthly!$B$2:$K$187,MATCH(D1317,Monthly!$B$2:$B$187,0),7)</f>
        <v>-2.0000000000000018E-3</v>
      </c>
      <c r="M1317" s="39">
        <f>INDEX(Monthly!$B$2:$K$187,MATCH(D1317,Monthly!$B$2:$B$187,0),9)</f>
        <v>2.5026504156549128E-3</v>
      </c>
      <c r="N1317" s="42">
        <f>INDEX(Quaterly!$B$2:$E$63,MATCH(B1317,Quaterly!$B$2:$B$63,0),4)</f>
        <v>0.20999999999999996</v>
      </c>
    </row>
    <row r="1318" spans="1:14" x14ac:dyDescent="0.3">
      <c r="A1318" s="23">
        <v>1317</v>
      </c>
      <c r="B1318" s="23" t="str">
        <f t="shared" si="60"/>
        <v>Q1-2015</v>
      </c>
      <c r="C1318" s="24" t="str">
        <f t="shared" si="61"/>
        <v>Q1</v>
      </c>
      <c r="D1318" s="23" t="str">
        <f t="shared" si="62"/>
        <v>1-2015</v>
      </c>
      <c r="E1318" s="25">
        <v>42034</v>
      </c>
      <c r="F1318" s="31">
        <f>INDEX(GoldPrice!$B$2:$F$4016,MATCH(E1318,GoldPrice!$B$2:$B$4016,0),5)</f>
        <v>-479354.7533547543</v>
      </c>
      <c r="G1318" s="36">
        <f>INDEX(Daily!$B$2:$H$4016,MATCH(E1318,Daily!$B$2:$B$4016,0),3)</f>
        <v>3.6700000000000017</v>
      </c>
      <c r="H1318" s="36">
        <f>INDEX(Daily!$B$2:$H$4016,MATCH(E1318,Daily!$B$2:$B$4016,0),5)</f>
        <v>37</v>
      </c>
      <c r="I1318" s="36">
        <f>INDEX(Daily!$B$2:$H$4016,MATCH(E1318,Daily!$B$2:$B$4016,0),7)</f>
        <v>-7.2099999999999227</v>
      </c>
      <c r="J1318" s="39">
        <f>INDEX(Monthly!$B$2:$K$187,MATCH(D1318,Monthly!$B$2:$B$187,0),3)</f>
        <v>-3.1999999999999806E-3</v>
      </c>
      <c r="K1318" s="39">
        <f>INDEX(Monthly!$B$2:$K$187,MATCH(D1318,Monthly!$B$2:$B$187,0),5)</f>
        <v>30.329999999999984</v>
      </c>
      <c r="L1318" s="39">
        <f>INDEX(Monthly!$B$2:$K$187,MATCH(D1318,Monthly!$B$2:$B$187,0),7)</f>
        <v>-2.0000000000000018E-3</v>
      </c>
      <c r="M1318" s="39">
        <f>INDEX(Monthly!$B$2:$K$187,MATCH(D1318,Monthly!$B$2:$B$187,0),9)</f>
        <v>2.5026504156549128E-3</v>
      </c>
      <c r="N1318" s="42">
        <f>INDEX(Quaterly!$B$2:$E$63,MATCH(B1318,Quaterly!$B$2:$B$63,0),4)</f>
        <v>0.20999999999999996</v>
      </c>
    </row>
    <row r="1319" spans="1:14" x14ac:dyDescent="0.3">
      <c r="A1319" s="23">
        <v>1318</v>
      </c>
      <c r="B1319" s="23" t="str">
        <f t="shared" si="60"/>
        <v>Q1-2015</v>
      </c>
      <c r="C1319" s="24" t="str">
        <f t="shared" si="61"/>
        <v>Q1</v>
      </c>
      <c r="D1319" s="23" t="str">
        <f t="shared" si="62"/>
        <v>2-2015</v>
      </c>
      <c r="E1319" s="25">
        <v>42037</v>
      </c>
      <c r="F1319" s="31">
        <f>INDEX(GoldPrice!$B$2:$F$4016,MATCH(E1319,GoldPrice!$B$2:$B$4016,0),5)</f>
        <v>97762.01096200943</v>
      </c>
      <c r="G1319" s="36">
        <f>INDEX(Daily!$B$2:$H$4016,MATCH(E1319,Daily!$B$2:$B$4016,0),3)</f>
        <v>1.4600000000000009</v>
      </c>
      <c r="H1319" s="36">
        <f>INDEX(Daily!$B$2:$H$4016,MATCH(E1319,Daily!$B$2:$B$4016,0),5)</f>
        <v>-63</v>
      </c>
      <c r="I1319" s="36">
        <f>INDEX(Daily!$B$2:$H$4016,MATCH(E1319,Daily!$B$2:$B$4016,0),7)</f>
        <v>-5.7000000000000455</v>
      </c>
      <c r="J1319" s="39">
        <f>INDEX(Monthly!$B$2:$K$187,MATCH(D1319,Monthly!$B$2:$B$187,0),3)</f>
        <v>-8.0000000000002292E-4</v>
      </c>
      <c r="K1319" s="39">
        <f>INDEX(Monthly!$B$2:$K$187,MATCH(D1319,Monthly!$B$2:$B$187,0),5)</f>
        <v>-22.490000000000009</v>
      </c>
      <c r="L1319" s="39">
        <f>INDEX(Monthly!$B$2:$K$187,MATCH(D1319,Monthly!$B$2:$B$187,0),7)</f>
        <v>6.6666666666666541E-3</v>
      </c>
      <c r="M1319" s="39">
        <f>INDEX(Monthly!$B$2:$K$187,MATCH(D1319,Monthly!$B$2:$B$187,0),9)</f>
        <v>2.2061033324989758E-2</v>
      </c>
      <c r="N1319" s="42">
        <f>INDEX(Quaterly!$B$2:$E$63,MATCH(B1319,Quaterly!$B$2:$B$63,0),4)</f>
        <v>0.20999999999999996</v>
      </c>
    </row>
    <row r="1320" spans="1:14" x14ac:dyDescent="0.3">
      <c r="A1320" s="23">
        <v>1319</v>
      </c>
      <c r="B1320" s="23" t="str">
        <f t="shared" si="60"/>
        <v>Q1-2015</v>
      </c>
      <c r="C1320" s="24" t="str">
        <f t="shared" si="61"/>
        <v>Q1</v>
      </c>
      <c r="D1320" s="23" t="str">
        <f t="shared" si="62"/>
        <v>2-2015</v>
      </c>
      <c r="E1320" s="25">
        <v>42038</v>
      </c>
      <c r="F1320" s="31">
        <f>INDEX(GoldPrice!$B$2:$F$4016,MATCH(E1320,GoldPrice!$B$2:$B$4016,0),5)</f>
        <v>322593.30939330906</v>
      </c>
      <c r="G1320" s="36">
        <f>INDEX(Daily!$B$2:$H$4016,MATCH(E1320,Daily!$B$2:$B$4016,0),3)</f>
        <v>3.7899999999999991</v>
      </c>
      <c r="H1320" s="36">
        <f>INDEX(Daily!$B$2:$H$4016,MATCH(E1320,Daily!$B$2:$B$4016,0),5)</f>
        <v>-19</v>
      </c>
      <c r="I1320" s="36">
        <f>INDEX(Daily!$B$2:$H$4016,MATCH(E1320,Daily!$B$2:$B$4016,0),7)</f>
        <v>-12.899999999999977</v>
      </c>
      <c r="J1320" s="39">
        <f>INDEX(Monthly!$B$2:$K$187,MATCH(D1320,Monthly!$B$2:$B$187,0),3)</f>
        <v>-8.0000000000002292E-4</v>
      </c>
      <c r="K1320" s="39">
        <f>INDEX(Monthly!$B$2:$K$187,MATCH(D1320,Monthly!$B$2:$B$187,0),5)</f>
        <v>-22.490000000000009</v>
      </c>
      <c r="L1320" s="39">
        <f>INDEX(Monthly!$B$2:$K$187,MATCH(D1320,Monthly!$B$2:$B$187,0),7)</f>
        <v>6.6666666666666541E-3</v>
      </c>
      <c r="M1320" s="39">
        <f>INDEX(Monthly!$B$2:$K$187,MATCH(D1320,Monthly!$B$2:$B$187,0),9)</f>
        <v>2.2061033324989758E-2</v>
      </c>
      <c r="N1320" s="42">
        <f>INDEX(Quaterly!$B$2:$E$63,MATCH(B1320,Quaterly!$B$2:$B$63,0),4)</f>
        <v>0.20999999999999996</v>
      </c>
    </row>
    <row r="1321" spans="1:14" x14ac:dyDescent="0.3">
      <c r="A1321" s="23">
        <v>1320</v>
      </c>
      <c r="B1321" s="23" t="str">
        <f t="shared" si="60"/>
        <v>Q1-2015</v>
      </c>
      <c r="C1321" s="24" t="str">
        <f t="shared" si="61"/>
        <v>Q1</v>
      </c>
      <c r="D1321" s="23" t="str">
        <f t="shared" si="62"/>
        <v>2-2015</v>
      </c>
      <c r="E1321" s="25">
        <v>42039</v>
      </c>
      <c r="F1321" s="31">
        <f>INDEX(GoldPrice!$B$2:$F$4016,MATCH(E1321,GoldPrice!$B$2:$B$4016,0),5)</f>
        <v>-290955.13135512918</v>
      </c>
      <c r="G1321" s="36">
        <f>INDEX(Daily!$B$2:$H$4016,MATCH(E1321,Daily!$B$2:$B$4016,0),3)</f>
        <v>-4.5899999999999963</v>
      </c>
      <c r="H1321" s="36">
        <f>INDEX(Daily!$B$2:$H$4016,MATCH(E1321,Daily!$B$2:$B$4016,0),5)</f>
        <v>173</v>
      </c>
      <c r="I1321" s="36">
        <f>INDEX(Daily!$B$2:$H$4016,MATCH(E1321,Daily!$B$2:$B$4016,0),7)</f>
        <v>3.9800000000000182</v>
      </c>
      <c r="J1321" s="39">
        <f>INDEX(Monthly!$B$2:$K$187,MATCH(D1321,Monthly!$B$2:$B$187,0),3)</f>
        <v>-8.0000000000002292E-4</v>
      </c>
      <c r="K1321" s="39">
        <f>INDEX(Monthly!$B$2:$K$187,MATCH(D1321,Monthly!$B$2:$B$187,0),5)</f>
        <v>-22.490000000000009</v>
      </c>
      <c r="L1321" s="39">
        <f>INDEX(Monthly!$B$2:$K$187,MATCH(D1321,Monthly!$B$2:$B$187,0),7)</f>
        <v>6.6666666666666541E-3</v>
      </c>
      <c r="M1321" s="39">
        <f>INDEX(Monthly!$B$2:$K$187,MATCH(D1321,Monthly!$B$2:$B$187,0),9)</f>
        <v>2.2061033324989758E-2</v>
      </c>
      <c r="N1321" s="42">
        <f>INDEX(Quaterly!$B$2:$E$63,MATCH(B1321,Quaterly!$B$2:$B$63,0),4)</f>
        <v>0.20999999999999996</v>
      </c>
    </row>
    <row r="1322" spans="1:14" x14ac:dyDescent="0.3">
      <c r="A1322" s="23">
        <v>1321</v>
      </c>
      <c r="B1322" s="23" t="str">
        <f t="shared" si="60"/>
        <v>Q1-2015</v>
      </c>
      <c r="C1322" s="24" t="str">
        <f t="shared" si="61"/>
        <v>Q1</v>
      </c>
      <c r="D1322" s="23" t="str">
        <f t="shared" si="62"/>
        <v>2-2015</v>
      </c>
      <c r="E1322" s="25">
        <v>42040</v>
      </c>
      <c r="F1322" s="31">
        <f>INDEX(GoldPrice!$B$2:$F$4016,MATCH(E1322,GoldPrice!$B$2:$B$4016,0),5)</f>
        <v>167369.04176904261</v>
      </c>
      <c r="G1322" s="36">
        <f>INDEX(Daily!$B$2:$H$4016,MATCH(E1322,Daily!$B$2:$B$4016,0),3)</f>
        <v>2.029999999999994</v>
      </c>
      <c r="H1322" s="36">
        <f>INDEX(Daily!$B$2:$H$4016,MATCH(E1322,Daily!$B$2:$B$4016,0),5)</f>
        <v>-124</v>
      </c>
      <c r="I1322" s="36">
        <f>INDEX(Daily!$B$2:$H$4016,MATCH(E1322,Daily!$B$2:$B$4016,0),7)</f>
        <v>5.7199999999999136</v>
      </c>
      <c r="J1322" s="39">
        <f>INDEX(Monthly!$B$2:$K$187,MATCH(D1322,Monthly!$B$2:$B$187,0),3)</f>
        <v>-8.0000000000002292E-4</v>
      </c>
      <c r="K1322" s="39">
        <f>INDEX(Monthly!$B$2:$K$187,MATCH(D1322,Monthly!$B$2:$B$187,0),5)</f>
        <v>-22.490000000000009</v>
      </c>
      <c r="L1322" s="39">
        <f>INDEX(Monthly!$B$2:$K$187,MATCH(D1322,Monthly!$B$2:$B$187,0),7)</f>
        <v>6.6666666666666541E-3</v>
      </c>
      <c r="M1322" s="39">
        <f>INDEX(Monthly!$B$2:$K$187,MATCH(D1322,Monthly!$B$2:$B$187,0),9)</f>
        <v>2.2061033324989758E-2</v>
      </c>
      <c r="N1322" s="42">
        <f>INDEX(Quaterly!$B$2:$E$63,MATCH(B1322,Quaterly!$B$2:$B$63,0),4)</f>
        <v>0.20999999999999996</v>
      </c>
    </row>
    <row r="1323" spans="1:14" x14ac:dyDescent="0.3">
      <c r="A1323" s="23">
        <v>1322</v>
      </c>
      <c r="B1323" s="23" t="str">
        <f t="shared" si="60"/>
        <v>Q1-2015</v>
      </c>
      <c r="C1323" s="24" t="str">
        <f t="shared" si="61"/>
        <v>Q1</v>
      </c>
      <c r="D1323" s="23" t="str">
        <f t="shared" si="62"/>
        <v>2-2015</v>
      </c>
      <c r="E1323" s="25">
        <v>42041</v>
      </c>
      <c r="F1323" s="31">
        <f>INDEX(GoldPrice!$B$2:$F$4016,MATCH(E1323,GoldPrice!$B$2:$B$4016,0),5)</f>
        <v>472952.71215270832</v>
      </c>
      <c r="G1323" s="36">
        <f>INDEX(Daily!$B$2:$H$4016,MATCH(E1323,Daily!$B$2:$B$4016,0),3)</f>
        <v>1.1799999999999997</v>
      </c>
      <c r="H1323" s="36">
        <f>INDEX(Daily!$B$2:$H$4016,MATCH(E1323,Daily!$B$2:$B$4016,0),5)</f>
        <v>-2</v>
      </c>
      <c r="I1323" s="36">
        <f>INDEX(Daily!$B$2:$H$4016,MATCH(E1323,Daily!$B$2:$B$4016,0),7)</f>
        <v>6.9600000000000364</v>
      </c>
      <c r="J1323" s="39">
        <f>INDEX(Monthly!$B$2:$K$187,MATCH(D1323,Monthly!$B$2:$B$187,0),3)</f>
        <v>-8.0000000000002292E-4</v>
      </c>
      <c r="K1323" s="39">
        <f>INDEX(Monthly!$B$2:$K$187,MATCH(D1323,Monthly!$B$2:$B$187,0),5)</f>
        <v>-22.490000000000009</v>
      </c>
      <c r="L1323" s="39">
        <f>INDEX(Monthly!$B$2:$K$187,MATCH(D1323,Monthly!$B$2:$B$187,0),7)</f>
        <v>6.6666666666666541E-3</v>
      </c>
      <c r="M1323" s="39">
        <f>INDEX(Monthly!$B$2:$K$187,MATCH(D1323,Monthly!$B$2:$B$187,0),9)</f>
        <v>2.2061033324989758E-2</v>
      </c>
      <c r="N1323" s="42">
        <f>INDEX(Quaterly!$B$2:$E$63,MATCH(B1323,Quaterly!$B$2:$B$63,0),4)</f>
        <v>0.20999999999999996</v>
      </c>
    </row>
    <row r="1324" spans="1:14" x14ac:dyDescent="0.3">
      <c r="A1324" s="23">
        <v>1323</v>
      </c>
      <c r="B1324" s="23" t="str">
        <f t="shared" si="60"/>
        <v>Q1-2015</v>
      </c>
      <c r="C1324" s="24" t="str">
        <f t="shared" si="61"/>
        <v>Q1</v>
      </c>
      <c r="D1324" s="23" t="str">
        <f t="shared" si="62"/>
        <v>2-2015</v>
      </c>
      <c r="E1324" s="25">
        <v>42044</v>
      </c>
      <c r="F1324" s="31">
        <f>INDEX(GoldPrice!$B$2:$F$4016,MATCH(E1324,GoldPrice!$B$2:$B$4016,0),5)</f>
        <v>-221577.1687771678</v>
      </c>
      <c r="G1324" s="36">
        <f>INDEX(Daily!$B$2:$H$4016,MATCH(E1324,Daily!$B$2:$B$4016,0),3)</f>
        <v>1.3300000000000054</v>
      </c>
      <c r="H1324" s="36">
        <f>INDEX(Daily!$B$2:$H$4016,MATCH(E1324,Daily!$B$2:$B$4016,0),5)</f>
        <v>75.5</v>
      </c>
      <c r="I1324" s="36">
        <f>INDEX(Daily!$B$2:$H$4016,MATCH(E1324,Daily!$B$2:$B$4016,0),7)</f>
        <v>-0.58000000000004093</v>
      </c>
      <c r="J1324" s="39">
        <f>INDEX(Monthly!$B$2:$K$187,MATCH(D1324,Monthly!$B$2:$B$187,0),3)</f>
        <v>-8.0000000000002292E-4</v>
      </c>
      <c r="K1324" s="39">
        <f>INDEX(Monthly!$B$2:$K$187,MATCH(D1324,Monthly!$B$2:$B$187,0),5)</f>
        <v>-22.490000000000009</v>
      </c>
      <c r="L1324" s="39">
        <f>INDEX(Monthly!$B$2:$K$187,MATCH(D1324,Monthly!$B$2:$B$187,0),7)</f>
        <v>6.6666666666666541E-3</v>
      </c>
      <c r="M1324" s="39">
        <f>INDEX(Monthly!$B$2:$K$187,MATCH(D1324,Monthly!$B$2:$B$187,0),9)</f>
        <v>2.2061033324989758E-2</v>
      </c>
      <c r="N1324" s="42">
        <f>INDEX(Quaterly!$B$2:$E$63,MATCH(B1324,Quaterly!$B$2:$B$63,0),4)</f>
        <v>0.20999999999999996</v>
      </c>
    </row>
    <row r="1325" spans="1:14" x14ac:dyDescent="0.3">
      <c r="A1325" s="23">
        <v>1324</v>
      </c>
      <c r="B1325" s="23" t="str">
        <f t="shared" si="60"/>
        <v>Q1-2015</v>
      </c>
      <c r="C1325" s="24" t="str">
        <f t="shared" si="61"/>
        <v>Q1</v>
      </c>
      <c r="D1325" s="23" t="str">
        <f t="shared" si="62"/>
        <v>2-2015</v>
      </c>
      <c r="E1325" s="25">
        <v>42045</v>
      </c>
      <c r="F1325" s="31">
        <f>INDEX(GoldPrice!$B$2:$F$4016,MATCH(E1325,GoldPrice!$B$2:$B$4016,0),5)</f>
        <v>317432.99943300337</v>
      </c>
      <c r="G1325" s="36">
        <f>INDEX(Daily!$B$2:$H$4016,MATCH(E1325,Daily!$B$2:$B$4016,0),3)</f>
        <v>-2.9299999999999997</v>
      </c>
      <c r="H1325" s="36">
        <f>INDEX(Daily!$B$2:$H$4016,MATCH(E1325,Daily!$B$2:$B$4016,0),5)</f>
        <v>-192.5</v>
      </c>
      <c r="I1325" s="36">
        <f>INDEX(Daily!$B$2:$H$4016,MATCH(E1325,Daily!$B$2:$B$4016,0),7)</f>
        <v>0.97000000000002728</v>
      </c>
      <c r="J1325" s="39">
        <f>INDEX(Monthly!$B$2:$K$187,MATCH(D1325,Monthly!$B$2:$B$187,0),3)</f>
        <v>-8.0000000000002292E-4</v>
      </c>
      <c r="K1325" s="39">
        <f>INDEX(Monthly!$B$2:$K$187,MATCH(D1325,Monthly!$B$2:$B$187,0),5)</f>
        <v>-22.490000000000009</v>
      </c>
      <c r="L1325" s="39">
        <f>INDEX(Monthly!$B$2:$K$187,MATCH(D1325,Monthly!$B$2:$B$187,0),7)</f>
        <v>6.6666666666666541E-3</v>
      </c>
      <c r="M1325" s="39">
        <f>INDEX(Monthly!$B$2:$K$187,MATCH(D1325,Monthly!$B$2:$B$187,0),9)</f>
        <v>2.2061033324989758E-2</v>
      </c>
      <c r="N1325" s="42">
        <f>INDEX(Quaterly!$B$2:$E$63,MATCH(B1325,Quaterly!$B$2:$B$63,0),4)</f>
        <v>0.20999999999999996</v>
      </c>
    </row>
    <row r="1326" spans="1:14" x14ac:dyDescent="0.3">
      <c r="A1326" s="23">
        <v>1325</v>
      </c>
      <c r="B1326" s="23" t="str">
        <f t="shared" si="60"/>
        <v>Q1-2015</v>
      </c>
      <c r="C1326" s="24" t="str">
        <f t="shared" si="61"/>
        <v>Q1</v>
      </c>
      <c r="D1326" s="23" t="str">
        <f t="shared" si="62"/>
        <v>2-2015</v>
      </c>
      <c r="E1326" s="25">
        <v>42046</v>
      </c>
      <c r="F1326" s="31">
        <f>INDEX(GoldPrice!$B$2:$F$4016,MATCH(E1326,GoldPrice!$B$2:$B$4016,0),5)</f>
        <v>70133.812133807689</v>
      </c>
      <c r="G1326" s="36">
        <f>INDEX(Daily!$B$2:$H$4016,MATCH(E1326,Daily!$B$2:$B$4016,0),3)</f>
        <v>-1.2600000000000051</v>
      </c>
      <c r="H1326" s="36">
        <f>INDEX(Daily!$B$2:$H$4016,MATCH(E1326,Daily!$B$2:$B$4016,0),5)</f>
        <v>153</v>
      </c>
      <c r="I1326" s="36">
        <f>INDEX(Daily!$B$2:$H$4016,MATCH(E1326,Daily!$B$2:$B$4016,0),7)</f>
        <v>7.2400000000000091</v>
      </c>
      <c r="J1326" s="39">
        <f>INDEX(Monthly!$B$2:$K$187,MATCH(D1326,Monthly!$B$2:$B$187,0),3)</f>
        <v>-8.0000000000002292E-4</v>
      </c>
      <c r="K1326" s="39">
        <f>INDEX(Monthly!$B$2:$K$187,MATCH(D1326,Monthly!$B$2:$B$187,0),5)</f>
        <v>-22.490000000000009</v>
      </c>
      <c r="L1326" s="39">
        <f>INDEX(Monthly!$B$2:$K$187,MATCH(D1326,Monthly!$B$2:$B$187,0),7)</f>
        <v>6.6666666666666541E-3</v>
      </c>
      <c r="M1326" s="39">
        <f>INDEX(Monthly!$B$2:$K$187,MATCH(D1326,Monthly!$B$2:$B$187,0),9)</f>
        <v>2.2061033324989758E-2</v>
      </c>
      <c r="N1326" s="42">
        <f>INDEX(Quaterly!$B$2:$E$63,MATCH(B1326,Quaterly!$B$2:$B$63,0),4)</f>
        <v>0.20999999999999996</v>
      </c>
    </row>
    <row r="1327" spans="1:14" x14ac:dyDescent="0.3">
      <c r="A1327" s="23">
        <v>1326</v>
      </c>
      <c r="B1327" s="23" t="str">
        <f t="shared" si="60"/>
        <v>Q1-2015</v>
      </c>
      <c r="C1327" s="24" t="str">
        <f t="shared" si="61"/>
        <v>Q1</v>
      </c>
      <c r="D1327" s="23" t="str">
        <f t="shared" si="62"/>
        <v>2-2015</v>
      </c>
      <c r="E1327" s="25">
        <v>42047</v>
      </c>
      <c r="F1327" s="31">
        <f>INDEX(GoldPrice!$B$2:$F$4016,MATCH(E1327,GoldPrice!$B$2:$B$4016,0),5)</f>
        <v>10446.607446610928</v>
      </c>
      <c r="G1327" s="36">
        <f>INDEX(Daily!$B$2:$H$4016,MATCH(E1327,Daily!$B$2:$B$4016,0),3)</f>
        <v>2.3700000000000045</v>
      </c>
      <c r="H1327" s="36">
        <f>INDEX(Daily!$B$2:$H$4016,MATCH(E1327,Daily!$B$2:$B$4016,0),5)</f>
        <v>-30.5</v>
      </c>
      <c r="I1327" s="36">
        <f>INDEX(Daily!$B$2:$H$4016,MATCH(E1327,Daily!$B$2:$B$4016,0),7)</f>
        <v>2.9099999999999682</v>
      </c>
      <c r="J1327" s="39">
        <f>INDEX(Monthly!$B$2:$K$187,MATCH(D1327,Monthly!$B$2:$B$187,0),3)</f>
        <v>-8.0000000000002292E-4</v>
      </c>
      <c r="K1327" s="39">
        <f>INDEX(Monthly!$B$2:$K$187,MATCH(D1327,Monthly!$B$2:$B$187,0),5)</f>
        <v>-22.490000000000009</v>
      </c>
      <c r="L1327" s="39">
        <f>INDEX(Monthly!$B$2:$K$187,MATCH(D1327,Monthly!$B$2:$B$187,0),7)</f>
        <v>6.6666666666666541E-3</v>
      </c>
      <c r="M1327" s="39">
        <f>INDEX(Monthly!$B$2:$K$187,MATCH(D1327,Monthly!$B$2:$B$187,0),9)</f>
        <v>2.2061033324989758E-2</v>
      </c>
      <c r="N1327" s="42">
        <f>INDEX(Quaterly!$B$2:$E$63,MATCH(B1327,Quaterly!$B$2:$B$63,0),4)</f>
        <v>0.20999999999999996</v>
      </c>
    </row>
    <row r="1328" spans="1:14" x14ac:dyDescent="0.3">
      <c r="A1328" s="23">
        <v>1327</v>
      </c>
      <c r="B1328" s="23" t="str">
        <f t="shared" si="60"/>
        <v>Q1-2015</v>
      </c>
      <c r="C1328" s="24" t="str">
        <f t="shared" si="61"/>
        <v>Q1</v>
      </c>
      <c r="D1328" s="23" t="str">
        <f t="shared" si="62"/>
        <v>2-2015</v>
      </c>
      <c r="E1328" s="25">
        <v>42048</v>
      </c>
      <c r="F1328" s="31">
        <f>INDEX(GoldPrice!$B$2:$F$4016,MATCH(E1328,GoldPrice!$B$2:$B$4016,0),5)</f>
        <v>-30707.805707808584</v>
      </c>
      <c r="G1328" s="36">
        <f>INDEX(Daily!$B$2:$H$4016,MATCH(E1328,Daily!$B$2:$B$4016,0),3)</f>
        <v>1.4899999999999949</v>
      </c>
      <c r="H1328" s="36">
        <f>INDEX(Daily!$B$2:$H$4016,MATCH(E1328,Daily!$B$2:$B$4016,0),5)</f>
        <v>62.5</v>
      </c>
      <c r="I1328" s="36">
        <f>INDEX(Daily!$B$2:$H$4016,MATCH(E1328,Daily!$B$2:$B$4016,0),7)</f>
        <v>2.57000000000005</v>
      </c>
      <c r="J1328" s="39">
        <f>INDEX(Monthly!$B$2:$K$187,MATCH(D1328,Monthly!$B$2:$B$187,0),3)</f>
        <v>-8.0000000000002292E-4</v>
      </c>
      <c r="K1328" s="39">
        <f>INDEX(Monthly!$B$2:$K$187,MATCH(D1328,Monthly!$B$2:$B$187,0),5)</f>
        <v>-22.490000000000009</v>
      </c>
      <c r="L1328" s="39">
        <f>INDEX(Monthly!$B$2:$K$187,MATCH(D1328,Monthly!$B$2:$B$187,0),7)</f>
        <v>6.6666666666666541E-3</v>
      </c>
      <c r="M1328" s="39">
        <f>INDEX(Monthly!$B$2:$K$187,MATCH(D1328,Monthly!$B$2:$B$187,0),9)</f>
        <v>2.2061033324989758E-2</v>
      </c>
      <c r="N1328" s="42">
        <f>INDEX(Quaterly!$B$2:$E$63,MATCH(B1328,Quaterly!$B$2:$B$63,0),4)</f>
        <v>0.20999999999999996</v>
      </c>
    </row>
    <row r="1329" spans="1:14" x14ac:dyDescent="0.3">
      <c r="A1329" s="23">
        <v>1328</v>
      </c>
      <c r="B1329" s="23" t="str">
        <f t="shared" si="60"/>
        <v>Q1-2015</v>
      </c>
      <c r="C1329" s="24" t="str">
        <f t="shared" si="61"/>
        <v>Q1</v>
      </c>
      <c r="D1329" s="23" t="str">
        <f t="shared" si="62"/>
        <v>2-2015</v>
      </c>
      <c r="E1329" s="25">
        <v>42052</v>
      </c>
      <c r="F1329" s="31">
        <f>INDEX(GoldPrice!$B$2:$F$4016,MATCH(E1329,GoldPrice!$B$2:$B$4016,0),5)</f>
        <v>666291.81629182026</v>
      </c>
      <c r="G1329" s="36">
        <f>INDEX(Daily!$B$2:$H$4016,MATCH(E1329,Daily!$B$2:$B$4016,0),3)</f>
        <v>0.90000000000000568</v>
      </c>
      <c r="H1329" s="36">
        <f>INDEX(Daily!$B$2:$H$4016,MATCH(E1329,Daily!$B$2:$B$4016,0),5)</f>
        <v>0</v>
      </c>
      <c r="I1329" s="36">
        <f>INDEX(Daily!$B$2:$H$4016,MATCH(E1329,Daily!$B$2:$B$4016,0),7)</f>
        <v>-9.6628571428572059</v>
      </c>
      <c r="J1329" s="39">
        <f>INDEX(Monthly!$B$2:$K$187,MATCH(D1329,Monthly!$B$2:$B$187,0),3)</f>
        <v>-8.0000000000002292E-4</v>
      </c>
      <c r="K1329" s="39">
        <f>INDEX(Monthly!$B$2:$K$187,MATCH(D1329,Monthly!$B$2:$B$187,0),5)</f>
        <v>-22.490000000000009</v>
      </c>
      <c r="L1329" s="39">
        <f>INDEX(Monthly!$B$2:$K$187,MATCH(D1329,Monthly!$B$2:$B$187,0),7)</f>
        <v>6.6666666666666541E-3</v>
      </c>
      <c r="M1329" s="39">
        <f>INDEX(Monthly!$B$2:$K$187,MATCH(D1329,Monthly!$B$2:$B$187,0),9)</f>
        <v>2.2061033324989758E-2</v>
      </c>
      <c r="N1329" s="42">
        <f>INDEX(Quaterly!$B$2:$E$63,MATCH(B1329,Quaterly!$B$2:$B$63,0),4)</f>
        <v>0.20999999999999996</v>
      </c>
    </row>
    <row r="1330" spans="1:14" x14ac:dyDescent="0.3">
      <c r="A1330" s="23">
        <v>1329</v>
      </c>
      <c r="B1330" s="23" t="str">
        <f t="shared" si="60"/>
        <v>Q1-2015</v>
      </c>
      <c r="C1330" s="24" t="str">
        <f t="shared" si="61"/>
        <v>Q1</v>
      </c>
      <c r="D1330" s="23" t="str">
        <f t="shared" si="62"/>
        <v>2-2015</v>
      </c>
      <c r="E1330" s="25">
        <v>42053</v>
      </c>
      <c r="F1330" s="31">
        <f>INDEX(GoldPrice!$B$2:$F$4016,MATCH(E1330,GoldPrice!$B$2:$B$4016,0),5)</f>
        <v>135263.65526365116</v>
      </c>
      <c r="G1330" s="36">
        <f>INDEX(Daily!$B$2:$H$4016,MATCH(E1330,Daily!$B$2:$B$4016,0),3)</f>
        <v>-1.4299999999999997</v>
      </c>
      <c r="H1330" s="36">
        <f>INDEX(Daily!$B$2:$H$4016,MATCH(E1330,Daily!$B$2:$B$4016,0),5)</f>
        <v>0</v>
      </c>
      <c r="I1330" s="36">
        <f>INDEX(Daily!$B$2:$H$4016,MATCH(E1330,Daily!$B$2:$B$4016,0),7)</f>
        <v>1.4867346938775654</v>
      </c>
      <c r="J1330" s="39">
        <f>INDEX(Monthly!$B$2:$K$187,MATCH(D1330,Monthly!$B$2:$B$187,0),3)</f>
        <v>-8.0000000000002292E-4</v>
      </c>
      <c r="K1330" s="39">
        <f>INDEX(Monthly!$B$2:$K$187,MATCH(D1330,Monthly!$B$2:$B$187,0),5)</f>
        <v>-22.490000000000009</v>
      </c>
      <c r="L1330" s="39">
        <f>INDEX(Monthly!$B$2:$K$187,MATCH(D1330,Monthly!$B$2:$B$187,0),7)</f>
        <v>6.6666666666666541E-3</v>
      </c>
      <c r="M1330" s="39">
        <f>INDEX(Monthly!$B$2:$K$187,MATCH(D1330,Monthly!$B$2:$B$187,0),9)</f>
        <v>2.2061033324989758E-2</v>
      </c>
      <c r="N1330" s="42">
        <f>INDEX(Quaterly!$B$2:$E$63,MATCH(B1330,Quaterly!$B$2:$B$63,0),4)</f>
        <v>0.20999999999999996</v>
      </c>
    </row>
    <row r="1331" spans="1:14" x14ac:dyDescent="0.3">
      <c r="A1331" s="23">
        <v>1330</v>
      </c>
      <c r="B1331" s="23" t="str">
        <f t="shared" si="60"/>
        <v>Q1-2015</v>
      </c>
      <c r="C1331" s="24" t="str">
        <f t="shared" si="61"/>
        <v>Q1</v>
      </c>
      <c r="D1331" s="23" t="str">
        <f t="shared" si="62"/>
        <v>2-2015</v>
      </c>
      <c r="E1331" s="25">
        <v>42054</v>
      </c>
      <c r="F1331" s="31">
        <f>INDEX(GoldPrice!$B$2:$F$4016,MATCH(E1331,GoldPrice!$B$2:$B$4016,0),5)</f>
        <v>-119160.83916083351</v>
      </c>
      <c r="G1331" s="36">
        <f>INDEX(Daily!$B$2:$H$4016,MATCH(E1331,Daily!$B$2:$B$4016,0),3)</f>
        <v>-1.0100000000000051</v>
      </c>
      <c r="H1331" s="36">
        <f>INDEX(Daily!$B$2:$H$4016,MATCH(E1331,Daily!$B$2:$B$4016,0),5)</f>
        <v>0</v>
      </c>
      <c r="I1331" s="36">
        <f>INDEX(Daily!$B$2:$H$4016,MATCH(E1331,Daily!$B$2:$B$4016,0),7)</f>
        <v>0.70483965014580008</v>
      </c>
      <c r="J1331" s="39">
        <f>INDEX(Monthly!$B$2:$K$187,MATCH(D1331,Monthly!$B$2:$B$187,0),3)</f>
        <v>-8.0000000000002292E-4</v>
      </c>
      <c r="K1331" s="39">
        <f>INDEX(Monthly!$B$2:$K$187,MATCH(D1331,Monthly!$B$2:$B$187,0),5)</f>
        <v>-22.490000000000009</v>
      </c>
      <c r="L1331" s="39">
        <f>INDEX(Monthly!$B$2:$K$187,MATCH(D1331,Monthly!$B$2:$B$187,0),7)</f>
        <v>6.6666666666666541E-3</v>
      </c>
      <c r="M1331" s="39">
        <f>INDEX(Monthly!$B$2:$K$187,MATCH(D1331,Monthly!$B$2:$B$187,0),9)</f>
        <v>2.2061033324989758E-2</v>
      </c>
      <c r="N1331" s="42">
        <f>INDEX(Quaterly!$B$2:$E$63,MATCH(B1331,Quaterly!$B$2:$B$63,0),4)</f>
        <v>0.20999999999999996</v>
      </c>
    </row>
    <row r="1332" spans="1:14" x14ac:dyDescent="0.3">
      <c r="A1332" s="23">
        <v>1331</v>
      </c>
      <c r="B1332" s="23" t="str">
        <f t="shared" si="60"/>
        <v>Q1-2015</v>
      </c>
      <c r="C1332" s="24" t="str">
        <f t="shared" si="61"/>
        <v>Q1</v>
      </c>
      <c r="D1332" s="23" t="str">
        <f t="shared" si="62"/>
        <v>2-2015</v>
      </c>
      <c r="E1332" s="25">
        <v>42055</v>
      </c>
      <c r="F1332" s="31">
        <f>INDEX(GoldPrice!$B$2:$F$4016,MATCH(E1332,GoldPrice!$B$2:$B$4016,0),5)</f>
        <v>43477.603477597237</v>
      </c>
      <c r="G1332" s="36">
        <f>INDEX(Daily!$B$2:$H$4016,MATCH(E1332,Daily!$B$2:$B$4016,0),3)</f>
        <v>-1.1699999999999946</v>
      </c>
      <c r="H1332" s="36">
        <f>INDEX(Daily!$B$2:$H$4016,MATCH(E1332,Daily!$B$2:$B$4016,0),5)</f>
        <v>0</v>
      </c>
      <c r="I1332" s="36">
        <f>INDEX(Daily!$B$2:$H$4016,MATCH(E1332,Daily!$B$2:$B$4016,0),7)</f>
        <v>0.88838817159523842</v>
      </c>
      <c r="J1332" s="39">
        <f>INDEX(Monthly!$B$2:$K$187,MATCH(D1332,Monthly!$B$2:$B$187,0),3)</f>
        <v>-8.0000000000002292E-4</v>
      </c>
      <c r="K1332" s="39">
        <f>INDEX(Monthly!$B$2:$K$187,MATCH(D1332,Monthly!$B$2:$B$187,0),5)</f>
        <v>-22.490000000000009</v>
      </c>
      <c r="L1332" s="39">
        <f>INDEX(Monthly!$B$2:$K$187,MATCH(D1332,Monthly!$B$2:$B$187,0),7)</f>
        <v>6.6666666666666541E-3</v>
      </c>
      <c r="M1332" s="39">
        <f>INDEX(Monthly!$B$2:$K$187,MATCH(D1332,Monthly!$B$2:$B$187,0),9)</f>
        <v>2.2061033324989758E-2</v>
      </c>
      <c r="N1332" s="42">
        <f>INDEX(Quaterly!$B$2:$E$63,MATCH(B1332,Quaterly!$B$2:$B$63,0),4)</f>
        <v>0.20999999999999996</v>
      </c>
    </row>
    <row r="1333" spans="1:14" x14ac:dyDescent="0.3">
      <c r="A1333" s="23">
        <v>1332</v>
      </c>
      <c r="B1333" s="23" t="str">
        <f t="shared" si="60"/>
        <v>Q1-2015</v>
      </c>
      <c r="C1333" s="24" t="str">
        <f t="shared" si="61"/>
        <v>Q1</v>
      </c>
      <c r="D1333" s="23" t="str">
        <f t="shared" si="62"/>
        <v>2-2015</v>
      </c>
      <c r="E1333" s="25">
        <v>42058</v>
      </c>
      <c r="F1333" s="31">
        <f>INDEX(GoldPrice!$B$2:$F$4016,MATCH(E1333,GoldPrice!$B$2:$B$4016,0),5)</f>
        <v>66021.546021547168</v>
      </c>
      <c r="G1333" s="36">
        <f>INDEX(Daily!$B$2:$H$4016,MATCH(E1333,Daily!$B$2:$B$4016,0),3)</f>
        <v>-0.39000000000000057</v>
      </c>
      <c r="H1333" s="36">
        <f>INDEX(Daily!$B$2:$H$4016,MATCH(E1333,Daily!$B$2:$B$4016,0),5)</f>
        <v>0</v>
      </c>
      <c r="I1333" s="36">
        <f>INDEX(Daily!$B$2:$H$4016,MATCH(E1333,Daily!$B$2:$B$4016,0),7)</f>
        <v>0.87672933896590166</v>
      </c>
      <c r="J1333" s="39">
        <f>INDEX(Monthly!$B$2:$K$187,MATCH(D1333,Monthly!$B$2:$B$187,0),3)</f>
        <v>-8.0000000000002292E-4</v>
      </c>
      <c r="K1333" s="39">
        <f>INDEX(Monthly!$B$2:$K$187,MATCH(D1333,Monthly!$B$2:$B$187,0),5)</f>
        <v>-22.490000000000009</v>
      </c>
      <c r="L1333" s="39">
        <f>INDEX(Monthly!$B$2:$K$187,MATCH(D1333,Monthly!$B$2:$B$187,0),7)</f>
        <v>6.6666666666666541E-3</v>
      </c>
      <c r="M1333" s="39">
        <f>INDEX(Monthly!$B$2:$K$187,MATCH(D1333,Monthly!$B$2:$B$187,0),9)</f>
        <v>2.2061033324989758E-2</v>
      </c>
      <c r="N1333" s="42">
        <f>INDEX(Quaterly!$B$2:$E$63,MATCH(B1333,Quaterly!$B$2:$B$63,0),4)</f>
        <v>0.20999999999999996</v>
      </c>
    </row>
    <row r="1334" spans="1:14" x14ac:dyDescent="0.3">
      <c r="A1334" s="23">
        <v>1333</v>
      </c>
      <c r="B1334" s="23" t="str">
        <f t="shared" si="60"/>
        <v>Q1-2015</v>
      </c>
      <c r="C1334" s="24" t="str">
        <f t="shared" si="61"/>
        <v>Q1</v>
      </c>
      <c r="D1334" s="23" t="str">
        <f t="shared" si="62"/>
        <v>2-2015</v>
      </c>
      <c r="E1334" s="25">
        <v>42059</v>
      </c>
      <c r="F1334" s="31">
        <f>INDEX(GoldPrice!$B$2:$F$4016,MATCH(E1334,GoldPrice!$B$2:$B$4016,0),5)</f>
        <v>-376201.85220185295</v>
      </c>
      <c r="G1334" s="36">
        <f>INDEX(Daily!$B$2:$H$4016,MATCH(E1334,Daily!$B$2:$B$4016,0),3)</f>
        <v>-1.0800000000000054</v>
      </c>
      <c r="H1334" s="36">
        <f>INDEX(Daily!$B$2:$H$4016,MATCH(E1334,Daily!$B$2:$B$4016,0),5)</f>
        <v>-10</v>
      </c>
      <c r="I1334" s="36">
        <f>INDEX(Daily!$B$2:$H$4016,MATCH(E1334,Daily!$B$2:$B$4016,0),7)</f>
        <v>15.416165288272737</v>
      </c>
      <c r="J1334" s="39">
        <f>INDEX(Monthly!$B$2:$K$187,MATCH(D1334,Monthly!$B$2:$B$187,0),3)</f>
        <v>-8.0000000000002292E-4</v>
      </c>
      <c r="K1334" s="39">
        <f>INDEX(Monthly!$B$2:$K$187,MATCH(D1334,Monthly!$B$2:$B$187,0),5)</f>
        <v>-22.490000000000009</v>
      </c>
      <c r="L1334" s="39">
        <f>INDEX(Monthly!$B$2:$K$187,MATCH(D1334,Monthly!$B$2:$B$187,0),7)</f>
        <v>6.6666666666666541E-3</v>
      </c>
      <c r="M1334" s="39">
        <f>INDEX(Monthly!$B$2:$K$187,MATCH(D1334,Monthly!$B$2:$B$187,0),9)</f>
        <v>2.2061033324989758E-2</v>
      </c>
      <c r="N1334" s="42">
        <f>INDEX(Quaterly!$B$2:$E$63,MATCH(B1334,Quaterly!$B$2:$B$63,0),4)</f>
        <v>0.20999999999999996</v>
      </c>
    </row>
    <row r="1335" spans="1:14" x14ac:dyDescent="0.3">
      <c r="A1335" s="23">
        <v>1334</v>
      </c>
      <c r="B1335" s="23" t="str">
        <f t="shared" si="60"/>
        <v>Q1-2015</v>
      </c>
      <c r="C1335" s="24" t="str">
        <f t="shared" si="61"/>
        <v>Q1</v>
      </c>
      <c r="D1335" s="23" t="str">
        <f t="shared" si="62"/>
        <v>2-2015</v>
      </c>
      <c r="E1335" s="25">
        <v>42060</v>
      </c>
      <c r="F1335" s="31">
        <f>INDEX(GoldPrice!$B$2:$F$4016,MATCH(E1335,GoldPrice!$B$2:$B$4016,0),5)</f>
        <v>3151.3891513906419</v>
      </c>
      <c r="G1335" s="36">
        <f>INDEX(Daily!$B$2:$H$4016,MATCH(E1335,Daily!$B$2:$B$4016,0),3)</f>
        <v>1.7700000000000031</v>
      </c>
      <c r="H1335" s="36">
        <f>INDEX(Daily!$B$2:$H$4016,MATCH(E1335,Daily!$B$2:$B$4016,0),5)</f>
        <v>45</v>
      </c>
      <c r="I1335" s="36">
        <f>INDEX(Daily!$B$2:$H$4016,MATCH(E1335,Daily!$B$2:$B$4016,0),7)</f>
        <v>-4.2900000000000773</v>
      </c>
      <c r="J1335" s="39">
        <f>INDEX(Monthly!$B$2:$K$187,MATCH(D1335,Monthly!$B$2:$B$187,0),3)</f>
        <v>-8.0000000000002292E-4</v>
      </c>
      <c r="K1335" s="39">
        <f>INDEX(Monthly!$B$2:$K$187,MATCH(D1335,Monthly!$B$2:$B$187,0),5)</f>
        <v>-22.490000000000009</v>
      </c>
      <c r="L1335" s="39">
        <f>INDEX(Monthly!$B$2:$K$187,MATCH(D1335,Monthly!$B$2:$B$187,0),7)</f>
        <v>6.6666666666666541E-3</v>
      </c>
      <c r="M1335" s="39">
        <f>INDEX(Monthly!$B$2:$K$187,MATCH(D1335,Monthly!$B$2:$B$187,0),9)</f>
        <v>2.2061033324989758E-2</v>
      </c>
      <c r="N1335" s="42">
        <f>INDEX(Quaterly!$B$2:$E$63,MATCH(B1335,Quaterly!$B$2:$B$63,0),4)</f>
        <v>0.20999999999999996</v>
      </c>
    </row>
    <row r="1336" spans="1:14" x14ac:dyDescent="0.3">
      <c r="A1336" s="23">
        <v>1335</v>
      </c>
      <c r="B1336" s="23" t="str">
        <f t="shared" si="60"/>
        <v>Q1-2015</v>
      </c>
      <c r="C1336" s="24" t="str">
        <f t="shared" si="61"/>
        <v>Q1</v>
      </c>
      <c r="D1336" s="23" t="str">
        <f t="shared" si="62"/>
        <v>2-2015</v>
      </c>
      <c r="E1336" s="25">
        <v>42061</v>
      </c>
      <c r="F1336" s="31">
        <f>INDEX(GoldPrice!$B$2:$F$4016,MATCH(E1336,GoldPrice!$B$2:$B$4016,0),5)</f>
        <v>61288.225288227201</v>
      </c>
      <c r="G1336" s="36">
        <f>INDEX(Daily!$B$2:$H$4016,MATCH(E1336,Daily!$B$2:$B$4016,0),3)</f>
        <v>-2.6000000000000014</v>
      </c>
      <c r="H1336" s="36">
        <f>INDEX(Daily!$B$2:$H$4016,MATCH(E1336,Daily!$B$2:$B$4016,0),5)</f>
        <v>0</v>
      </c>
      <c r="I1336" s="36">
        <f>INDEX(Daily!$B$2:$H$4016,MATCH(E1336,Daily!$B$2:$B$4016,0),7)</f>
        <v>4.0600000000000591</v>
      </c>
      <c r="J1336" s="39">
        <f>INDEX(Monthly!$B$2:$K$187,MATCH(D1336,Monthly!$B$2:$B$187,0),3)</f>
        <v>-8.0000000000002292E-4</v>
      </c>
      <c r="K1336" s="39">
        <f>INDEX(Monthly!$B$2:$K$187,MATCH(D1336,Monthly!$B$2:$B$187,0),5)</f>
        <v>-22.490000000000009</v>
      </c>
      <c r="L1336" s="39">
        <f>INDEX(Monthly!$B$2:$K$187,MATCH(D1336,Monthly!$B$2:$B$187,0),7)</f>
        <v>6.6666666666666541E-3</v>
      </c>
      <c r="M1336" s="39">
        <f>INDEX(Monthly!$B$2:$K$187,MATCH(D1336,Monthly!$B$2:$B$187,0),9)</f>
        <v>2.2061033324989758E-2</v>
      </c>
      <c r="N1336" s="42">
        <f>INDEX(Quaterly!$B$2:$E$63,MATCH(B1336,Quaterly!$B$2:$B$63,0),4)</f>
        <v>0.20999999999999996</v>
      </c>
    </row>
    <row r="1337" spans="1:14" x14ac:dyDescent="0.3">
      <c r="A1337" s="23">
        <v>1336</v>
      </c>
      <c r="B1337" s="23" t="str">
        <f t="shared" si="60"/>
        <v>Q1-2015</v>
      </c>
      <c r="C1337" s="24" t="str">
        <f t="shared" si="61"/>
        <v>Q1</v>
      </c>
      <c r="D1337" s="23" t="str">
        <f t="shared" si="62"/>
        <v>2-2015</v>
      </c>
      <c r="E1337" s="25">
        <v>42062</v>
      </c>
      <c r="F1337" s="31">
        <f>INDEX(GoldPrice!$B$2:$F$4016,MATCH(E1337,GoldPrice!$B$2:$B$4016,0),5)</f>
        <v>-144636.93063693121</v>
      </c>
      <c r="G1337" s="36">
        <f>INDEX(Daily!$B$2:$H$4016,MATCH(E1337,Daily!$B$2:$B$4016,0),3)</f>
        <v>2.1900000000000048</v>
      </c>
      <c r="H1337" s="36">
        <f>INDEX(Daily!$B$2:$H$4016,MATCH(E1337,Daily!$B$2:$B$4016,0),5)</f>
        <v>-15</v>
      </c>
      <c r="I1337" s="36">
        <f>INDEX(Daily!$B$2:$H$4016,MATCH(E1337,Daily!$B$2:$B$4016,0),7)</f>
        <v>-4.1499999999999773</v>
      </c>
      <c r="J1337" s="39">
        <f>INDEX(Monthly!$B$2:$K$187,MATCH(D1337,Monthly!$B$2:$B$187,0),3)</f>
        <v>-8.0000000000002292E-4</v>
      </c>
      <c r="K1337" s="39">
        <f>INDEX(Monthly!$B$2:$K$187,MATCH(D1337,Monthly!$B$2:$B$187,0),5)</f>
        <v>-22.490000000000009</v>
      </c>
      <c r="L1337" s="39">
        <f>INDEX(Monthly!$B$2:$K$187,MATCH(D1337,Monthly!$B$2:$B$187,0),7)</f>
        <v>6.6666666666666541E-3</v>
      </c>
      <c r="M1337" s="39">
        <f>INDEX(Monthly!$B$2:$K$187,MATCH(D1337,Monthly!$B$2:$B$187,0),9)</f>
        <v>2.2061033324989758E-2</v>
      </c>
      <c r="N1337" s="42">
        <f>INDEX(Quaterly!$B$2:$E$63,MATCH(B1337,Quaterly!$B$2:$B$63,0),4)</f>
        <v>0.20999999999999996</v>
      </c>
    </row>
    <row r="1338" spans="1:14" x14ac:dyDescent="0.3">
      <c r="A1338" s="23">
        <v>1337</v>
      </c>
      <c r="B1338" s="23" t="str">
        <f t="shared" si="60"/>
        <v>Q1-2015</v>
      </c>
      <c r="C1338" s="24" t="str">
        <f t="shared" si="61"/>
        <v>Q1</v>
      </c>
      <c r="D1338" s="23" t="str">
        <f t="shared" si="62"/>
        <v>3-2015</v>
      </c>
      <c r="E1338" s="25">
        <v>42065</v>
      </c>
      <c r="F1338" s="31">
        <f>INDEX(GoldPrice!$B$2:$F$4016,MATCH(E1338,GoldPrice!$B$2:$B$4016,0),5)</f>
        <v>48977.886977884918</v>
      </c>
      <c r="G1338" s="36">
        <f>INDEX(Daily!$B$2:$H$4016,MATCH(E1338,Daily!$B$2:$B$4016,0),3)</f>
        <v>-0.25</v>
      </c>
      <c r="H1338" s="36">
        <f>INDEX(Daily!$B$2:$H$4016,MATCH(E1338,Daily!$B$2:$B$4016,0),5)</f>
        <v>0</v>
      </c>
      <c r="I1338" s="36">
        <f>INDEX(Daily!$B$2:$H$4016,MATCH(E1338,Daily!$B$2:$B$4016,0),7)</f>
        <v>-1.8400000000000318</v>
      </c>
      <c r="J1338" s="39">
        <f>INDEX(Monthly!$B$2:$K$187,MATCH(D1338,Monthly!$B$2:$B$187,0),3)</f>
        <v>2.3999999999999577E-3</v>
      </c>
      <c r="K1338" s="39">
        <f>INDEX(Monthly!$B$2:$K$187,MATCH(D1338,Monthly!$B$2:$B$187,0),5)</f>
        <v>-7.4499999999999886</v>
      </c>
      <c r="L1338" s="39">
        <f>INDEX(Monthly!$B$2:$K$187,MATCH(D1338,Monthly!$B$2:$B$187,0),7)</f>
        <v>-7.666666666666655E-3</v>
      </c>
      <c r="M1338" s="39">
        <f>INDEX(Monthly!$B$2:$K$187,MATCH(D1338,Monthly!$B$2:$B$187,0),9)</f>
        <v>-1.3564175844769746E-3</v>
      </c>
      <c r="N1338" s="42">
        <f>INDEX(Quaterly!$B$2:$E$63,MATCH(B1338,Quaterly!$B$2:$B$63,0),4)</f>
        <v>0.20999999999999996</v>
      </c>
    </row>
    <row r="1339" spans="1:14" x14ac:dyDescent="0.3">
      <c r="A1339" s="23">
        <v>1338</v>
      </c>
      <c r="B1339" s="23" t="str">
        <f t="shared" si="60"/>
        <v>Q1-2015</v>
      </c>
      <c r="C1339" s="24" t="str">
        <f t="shared" si="61"/>
        <v>Q1</v>
      </c>
      <c r="D1339" s="23" t="str">
        <f t="shared" si="62"/>
        <v>3-2015</v>
      </c>
      <c r="E1339" s="25">
        <v>42066</v>
      </c>
      <c r="F1339" s="31">
        <f>INDEX(GoldPrice!$B$2:$F$4016,MATCH(E1339,GoldPrice!$B$2:$B$4016,0),5)</f>
        <v>-10363.636363636702</v>
      </c>
      <c r="G1339" s="36">
        <f>INDEX(Daily!$B$2:$H$4016,MATCH(E1339,Daily!$B$2:$B$4016,0),3)</f>
        <v>0.83999999999999631</v>
      </c>
      <c r="H1339" s="36">
        <f>INDEX(Daily!$B$2:$H$4016,MATCH(E1339,Daily!$B$2:$B$4016,0),5)</f>
        <v>0</v>
      </c>
      <c r="I1339" s="36">
        <f>INDEX(Daily!$B$2:$H$4016,MATCH(E1339,Daily!$B$2:$B$4016,0),7)</f>
        <v>5.9900000000000091</v>
      </c>
      <c r="J1339" s="39">
        <f>INDEX(Monthly!$B$2:$K$187,MATCH(D1339,Monthly!$B$2:$B$187,0),3)</f>
        <v>2.3999999999999577E-3</v>
      </c>
      <c r="K1339" s="39">
        <f>INDEX(Monthly!$B$2:$K$187,MATCH(D1339,Monthly!$B$2:$B$187,0),5)</f>
        <v>-7.4499999999999886</v>
      </c>
      <c r="L1339" s="39">
        <f>INDEX(Monthly!$B$2:$K$187,MATCH(D1339,Monthly!$B$2:$B$187,0),7)</f>
        <v>-7.666666666666655E-3</v>
      </c>
      <c r="M1339" s="39">
        <f>INDEX(Monthly!$B$2:$K$187,MATCH(D1339,Monthly!$B$2:$B$187,0),9)</f>
        <v>-1.3564175844769746E-3</v>
      </c>
      <c r="N1339" s="42">
        <f>INDEX(Quaterly!$B$2:$E$63,MATCH(B1339,Quaterly!$B$2:$B$63,0),4)</f>
        <v>0.20999999999999996</v>
      </c>
    </row>
    <row r="1340" spans="1:14" x14ac:dyDescent="0.3">
      <c r="A1340" s="23">
        <v>1339</v>
      </c>
      <c r="B1340" s="23" t="str">
        <f t="shared" si="60"/>
        <v>Q1-2015</v>
      </c>
      <c r="C1340" s="24" t="str">
        <f t="shared" si="61"/>
        <v>Q1</v>
      </c>
      <c r="D1340" s="23" t="str">
        <f t="shared" si="62"/>
        <v>3-2015</v>
      </c>
      <c r="E1340" s="25">
        <v>42067</v>
      </c>
      <c r="F1340" s="31">
        <f>INDEX(GoldPrice!$B$2:$F$4016,MATCH(E1340,GoldPrice!$B$2:$B$4016,0),5)</f>
        <v>11186.165186170489</v>
      </c>
      <c r="G1340" s="36">
        <f>INDEX(Daily!$B$2:$H$4016,MATCH(E1340,Daily!$B$2:$B$4016,0),3)</f>
        <v>1.1000000000000014</v>
      </c>
      <c r="H1340" s="36">
        <f>INDEX(Daily!$B$2:$H$4016,MATCH(E1340,Daily!$B$2:$B$4016,0),5)</f>
        <v>15</v>
      </c>
      <c r="I1340" s="36">
        <f>INDEX(Daily!$B$2:$H$4016,MATCH(E1340,Daily!$B$2:$B$4016,0),7)</f>
        <v>3.6699999999999591</v>
      </c>
      <c r="J1340" s="39">
        <f>INDEX(Monthly!$B$2:$K$187,MATCH(D1340,Monthly!$B$2:$B$187,0),3)</f>
        <v>2.3999999999999577E-3</v>
      </c>
      <c r="K1340" s="39">
        <f>INDEX(Monthly!$B$2:$K$187,MATCH(D1340,Monthly!$B$2:$B$187,0),5)</f>
        <v>-7.4499999999999886</v>
      </c>
      <c r="L1340" s="39">
        <f>INDEX(Monthly!$B$2:$K$187,MATCH(D1340,Monthly!$B$2:$B$187,0),7)</f>
        <v>-7.666666666666655E-3</v>
      </c>
      <c r="M1340" s="39">
        <f>INDEX(Monthly!$B$2:$K$187,MATCH(D1340,Monthly!$B$2:$B$187,0),9)</f>
        <v>-1.3564175844769746E-3</v>
      </c>
      <c r="N1340" s="42">
        <f>INDEX(Quaterly!$B$2:$E$63,MATCH(B1340,Quaterly!$B$2:$B$63,0),4)</f>
        <v>0.20999999999999996</v>
      </c>
    </row>
    <row r="1341" spans="1:14" x14ac:dyDescent="0.3">
      <c r="A1341" s="23">
        <v>1340</v>
      </c>
      <c r="B1341" s="23" t="str">
        <f t="shared" si="60"/>
        <v>Q1-2015</v>
      </c>
      <c r="C1341" s="24" t="str">
        <f t="shared" si="61"/>
        <v>Q1</v>
      </c>
      <c r="D1341" s="23" t="str">
        <f t="shared" si="62"/>
        <v>3-2015</v>
      </c>
      <c r="E1341" s="25">
        <v>42068</v>
      </c>
      <c r="F1341" s="31">
        <f>INDEX(GoldPrice!$B$2:$F$4016,MATCH(E1341,GoldPrice!$B$2:$B$4016,0),5)</f>
        <v>12246.078246071935</v>
      </c>
      <c r="G1341" s="36">
        <f>INDEX(Daily!$B$2:$H$4016,MATCH(E1341,Daily!$B$2:$B$4016,0),3)</f>
        <v>-0.77000000000000313</v>
      </c>
      <c r="H1341" s="36">
        <f>INDEX(Daily!$B$2:$H$4016,MATCH(E1341,Daily!$B$2:$B$4016,0),5)</f>
        <v>15</v>
      </c>
      <c r="I1341" s="36">
        <f>INDEX(Daily!$B$2:$H$4016,MATCH(E1341,Daily!$B$2:$B$4016,0),7)</f>
        <v>-3.4800000000000182</v>
      </c>
      <c r="J1341" s="39">
        <f>INDEX(Monthly!$B$2:$K$187,MATCH(D1341,Monthly!$B$2:$B$187,0),3)</f>
        <v>2.3999999999999577E-3</v>
      </c>
      <c r="K1341" s="39">
        <f>INDEX(Monthly!$B$2:$K$187,MATCH(D1341,Monthly!$B$2:$B$187,0),5)</f>
        <v>-7.4499999999999886</v>
      </c>
      <c r="L1341" s="39">
        <f>INDEX(Monthly!$B$2:$K$187,MATCH(D1341,Monthly!$B$2:$B$187,0),7)</f>
        <v>-7.666666666666655E-3</v>
      </c>
      <c r="M1341" s="39">
        <f>INDEX(Monthly!$B$2:$K$187,MATCH(D1341,Monthly!$B$2:$B$187,0),9)</f>
        <v>-1.3564175844769746E-3</v>
      </c>
      <c r="N1341" s="42">
        <f>INDEX(Quaterly!$B$2:$E$63,MATCH(B1341,Quaterly!$B$2:$B$63,0),4)</f>
        <v>0.20999999999999996</v>
      </c>
    </row>
    <row r="1342" spans="1:14" x14ac:dyDescent="0.3">
      <c r="A1342" s="23">
        <v>1341</v>
      </c>
      <c r="B1342" s="23" t="str">
        <f t="shared" si="60"/>
        <v>Q1-2015</v>
      </c>
      <c r="C1342" s="24" t="str">
        <f t="shared" si="61"/>
        <v>Q1</v>
      </c>
      <c r="D1342" s="23" t="str">
        <f t="shared" si="62"/>
        <v>3-2015</v>
      </c>
      <c r="E1342" s="25">
        <v>42069</v>
      </c>
      <c r="F1342" s="31">
        <f>INDEX(GoldPrice!$B$2:$F$4016,MATCH(E1342,GoldPrice!$B$2:$B$4016,0),5)</f>
        <v>539673.40767341107</v>
      </c>
      <c r="G1342" s="36">
        <f>INDEX(Daily!$B$2:$H$4016,MATCH(E1342,Daily!$B$2:$B$4016,0),3)</f>
        <v>-1.1499999999999986</v>
      </c>
      <c r="H1342" s="36">
        <f>INDEX(Daily!$B$2:$H$4016,MATCH(E1342,Daily!$B$2:$B$4016,0),5)</f>
        <v>-30</v>
      </c>
      <c r="I1342" s="36">
        <f>INDEX(Daily!$B$2:$H$4016,MATCH(E1342,Daily!$B$2:$B$4016,0),7)</f>
        <v>-2.9399999999999409</v>
      </c>
      <c r="J1342" s="39">
        <f>INDEX(Monthly!$B$2:$K$187,MATCH(D1342,Monthly!$B$2:$B$187,0),3)</f>
        <v>2.3999999999999577E-3</v>
      </c>
      <c r="K1342" s="39">
        <f>INDEX(Monthly!$B$2:$K$187,MATCH(D1342,Monthly!$B$2:$B$187,0),5)</f>
        <v>-7.4499999999999886</v>
      </c>
      <c r="L1342" s="39">
        <f>INDEX(Monthly!$B$2:$K$187,MATCH(D1342,Monthly!$B$2:$B$187,0),7)</f>
        <v>-7.666666666666655E-3</v>
      </c>
      <c r="M1342" s="39">
        <f>INDEX(Monthly!$B$2:$K$187,MATCH(D1342,Monthly!$B$2:$B$187,0),9)</f>
        <v>-1.3564175844769746E-3</v>
      </c>
      <c r="N1342" s="42">
        <f>INDEX(Quaterly!$B$2:$E$63,MATCH(B1342,Quaterly!$B$2:$B$63,0),4)</f>
        <v>0.20999999999999996</v>
      </c>
    </row>
    <row r="1343" spans="1:14" x14ac:dyDescent="0.3">
      <c r="A1343" s="23">
        <v>1342</v>
      </c>
      <c r="B1343" s="23" t="str">
        <f t="shared" si="60"/>
        <v>Q1-2015</v>
      </c>
      <c r="C1343" s="24" t="str">
        <f t="shared" si="61"/>
        <v>Q1</v>
      </c>
      <c r="D1343" s="23" t="str">
        <f t="shared" si="62"/>
        <v>3-2015</v>
      </c>
      <c r="E1343" s="25">
        <v>42072</v>
      </c>
      <c r="F1343" s="31">
        <f>INDEX(GoldPrice!$B$2:$F$4016,MATCH(E1343,GoldPrice!$B$2:$B$4016,0),5)</f>
        <v>-121480.24948025495</v>
      </c>
      <c r="G1343" s="36">
        <f>INDEX(Daily!$B$2:$H$4016,MATCH(E1343,Daily!$B$2:$B$4016,0),3)</f>
        <v>0.34000000000000341</v>
      </c>
      <c r="H1343" s="36">
        <f>INDEX(Daily!$B$2:$H$4016,MATCH(E1343,Daily!$B$2:$B$4016,0),5)</f>
        <v>5</v>
      </c>
      <c r="I1343" s="36">
        <f>INDEX(Daily!$B$2:$H$4016,MATCH(E1343,Daily!$B$2:$B$4016,0),7)</f>
        <v>-5.5299999999999727</v>
      </c>
      <c r="J1343" s="39">
        <f>INDEX(Monthly!$B$2:$K$187,MATCH(D1343,Monthly!$B$2:$B$187,0),3)</f>
        <v>2.3999999999999577E-3</v>
      </c>
      <c r="K1343" s="39">
        <f>INDEX(Monthly!$B$2:$K$187,MATCH(D1343,Monthly!$B$2:$B$187,0),5)</f>
        <v>-7.4499999999999886</v>
      </c>
      <c r="L1343" s="39">
        <f>INDEX(Monthly!$B$2:$K$187,MATCH(D1343,Monthly!$B$2:$B$187,0),7)</f>
        <v>-7.666666666666655E-3</v>
      </c>
      <c r="M1343" s="39">
        <f>INDEX(Monthly!$B$2:$K$187,MATCH(D1343,Monthly!$B$2:$B$187,0),9)</f>
        <v>-1.3564175844769746E-3</v>
      </c>
      <c r="N1343" s="42">
        <f>INDEX(Quaterly!$B$2:$E$63,MATCH(B1343,Quaterly!$B$2:$B$63,0),4)</f>
        <v>0.20999999999999996</v>
      </c>
    </row>
    <row r="1344" spans="1:14" x14ac:dyDescent="0.3">
      <c r="A1344" s="23">
        <v>1343</v>
      </c>
      <c r="B1344" s="23" t="str">
        <f t="shared" si="60"/>
        <v>Q1-2015</v>
      </c>
      <c r="C1344" s="24" t="str">
        <f t="shared" si="61"/>
        <v>Q1</v>
      </c>
      <c r="D1344" s="23" t="str">
        <f t="shared" si="62"/>
        <v>3-2015</v>
      </c>
      <c r="E1344" s="25">
        <v>42073</v>
      </c>
      <c r="F1344" s="31">
        <f>INDEX(GoldPrice!$B$2:$F$4016,MATCH(E1344,GoldPrice!$B$2:$B$4016,0),5)</f>
        <v>65951.993952002376</v>
      </c>
      <c r="G1344" s="36">
        <f>INDEX(Daily!$B$2:$H$4016,MATCH(E1344,Daily!$B$2:$B$4016,0),3)</f>
        <v>-1.5300000000000011</v>
      </c>
      <c r="H1344" s="36">
        <f>INDEX(Daily!$B$2:$H$4016,MATCH(E1344,Daily!$B$2:$B$4016,0),5)</f>
        <v>-5</v>
      </c>
      <c r="I1344" s="36">
        <f>INDEX(Daily!$B$2:$H$4016,MATCH(E1344,Daily!$B$2:$B$4016,0),7)</f>
        <v>1.2199999999999136</v>
      </c>
      <c r="J1344" s="39">
        <f>INDEX(Monthly!$B$2:$K$187,MATCH(D1344,Monthly!$B$2:$B$187,0),3)</f>
        <v>2.3999999999999577E-3</v>
      </c>
      <c r="K1344" s="39">
        <f>INDEX(Monthly!$B$2:$K$187,MATCH(D1344,Monthly!$B$2:$B$187,0),5)</f>
        <v>-7.4499999999999886</v>
      </c>
      <c r="L1344" s="39">
        <f>INDEX(Monthly!$B$2:$K$187,MATCH(D1344,Monthly!$B$2:$B$187,0),7)</f>
        <v>-7.666666666666655E-3</v>
      </c>
      <c r="M1344" s="39">
        <f>INDEX(Monthly!$B$2:$K$187,MATCH(D1344,Monthly!$B$2:$B$187,0),9)</f>
        <v>-1.3564175844769746E-3</v>
      </c>
      <c r="N1344" s="42">
        <f>INDEX(Quaterly!$B$2:$E$63,MATCH(B1344,Quaterly!$B$2:$B$63,0),4)</f>
        <v>0.20999999999999996</v>
      </c>
    </row>
    <row r="1345" spans="1:14" x14ac:dyDescent="0.3">
      <c r="A1345" s="23">
        <v>1344</v>
      </c>
      <c r="B1345" s="23" t="str">
        <f t="shared" si="60"/>
        <v>Q1-2015</v>
      </c>
      <c r="C1345" s="24" t="str">
        <f t="shared" si="61"/>
        <v>Q1</v>
      </c>
      <c r="D1345" s="23" t="str">
        <f t="shared" si="62"/>
        <v>3-2015</v>
      </c>
      <c r="E1345" s="25">
        <v>42074</v>
      </c>
      <c r="F1345" s="31">
        <f>INDEX(GoldPrice!$B$2:$F$4016,MATCH(E1345,GoldPrice!$B$2:$B$4016,0),5)</f>
        <v>177158.94915894419</v>
      </c>
      <c r="G1345" s="36">
        <f>INDEX(Daily!$B$2:$H$4016,MATCH(E1345,Daily!$B$2:$B$4016,0),3)</f>
        <v>-0.35999999999999943</v>
      </c>
      <c r="H1345" s="36">
        <f>INDEX(Daily!$B$2:$H$4016,MATCH(E1345,Daily!$B$2:$B$4016,0),5)</f>
        <v>5</v>
      </c>
      <c r="I1345" s="36">
        <f>INDEX(Daily!$B$2:$H$4016,MATCH(E1345,Daily!$B$2:$B$4016,0),7)</f>
        <v>-3.1200000000000045</v>
      </c>
      <c r="J1345" s="39">
        <f>INDEX(Monthly!$B$2:$K$187,MATCH(D1345,Monthly!$B$2:$B$187,0),3)</f>
        <v>2.3999999999999577E-3</v>
      </c>
      <c r="K1345" s="39">
        <f>INDEX(Monthly!$B$2:$K$187,MATCH(D1345,Monthly!$B$2:$B$187,0),5)</f>
        <v>-7.4499999999999886</v>
      </c>
      <c r="L1345" s="39">
        <f>INDEX(Monthly!$B$2:$K$187,MATCH(D1345,Monthly!$B$2:$B$187,0),7)</f>
        <v>-7.666666666666655E-3</v>
      </c>
      <c r="M1345" s="39">
        <f>INDEX(Monthly!$B$2:$K$187,MATCH(D1345,Monthly!$B$2:$B$187,0),9)</f>
        <v>-1.3564175844769746E-3</v>
      </c>
      <c r="N1345" s="42">
        <f>INDEX(Quaterly!$B$2:$E$63,MATCH(B1345,Quaterly!$B$2:$B$63,0),4)</f>
        <v>0.20999999999999996</v>
      </c>
    </row>
    <row r="1346" spans="1:14" x14ac:dyDescent="0.3">
      <c r="A1346" s="23">
        <v>1345</v>
      </c>
      <c r="B1346" s="23" t="str">
        <f t="shared" si="60"/>
        <v>Q1-2015</v>
      </c>
      <c r="C1346" s="24" t="str">
        <f t="shared" si="61"/>
        <v>Q1</v>
      </c>
      <c r="D1346" s="23" t="str">
        <f t="shared" si="62"/>
        <v>3-2015</v>
      </c>
      <c r="E1346" s="25">
        <v>42075</v>
      </c>
      <c r="F1346" s="31">
        <f>INDEX(GoldPrice!$B$2:$F$4016,MATCH(E1346,GoldPrice!$B$2:$B$4016,0),5)</f>
        <v>-11280.287280283868</v>
      </c>
      <c r="G1346" s="36">
        <f>INDEX(Daily!$B$2:$H$4016,MATCH(E1346,Daily!$B$2:$B$4016,0),3)</f>
        <v>-0.94000000000000483</v>
      </c>
      <c r="H1346" s="36">
        <f>INDEX(Daily!$B$2:$H$4016,MATCH(E1346,Daily!$B$2:$B$4016,0),5)</f>
        <v>10</v>
      </c>
      <c r="I1346" s="36">
        <f>INDEX(Daily!$B$2:$H$4016,MATCH(E1346,Daily!$B$2:$B$4016,0),7)</f>
        <v>1.9900000000000091</v>
      </c>
      <c r="J1346" s="39">
        <f>INDEX(Monthly!$B$2:$K$187,MATCH(D1346,Monthly!$B$2:$B$187,0),3)</f>
        <v>2.3999999999999577E-3</v>
      </c>
      <c r="K1346" s="39">
        <f>INDEX(Monthly!$B$2:$K$187,MATCH(D1346,Monthly!$B$2:$B$187,0),5)</f>
        <v>-7.4499999999999886</v>
      </c>
      <c r="L1346" s="39">
        <f>INDEX(Monthly!$B$2:$K$187,MATCH(D1346,Monthly!$B$2:$B$187,0),7)</f>
        <v>-7.666666666666655E-3</v>
      </c>
      <c r="M1346" s="39">
        <f>INDEX(Monthly!$B$2:$K$187,MATCH(D1346,Monthly!$B$2:$B$187,0),9)</f>
        <v>-1.3564175844769746E-3</v>
      </c>
      <c r="N1346" s="42">
        <f>INDEX(Quaterly!$B$2:$E$63,MATCH(B1346,Quaterly!$B$2:$B$63,0),4)</f>
        <v>0.20999999999999996</v>
      </c>
    </row>
    <row r="1347" spans="1:14" x14ac:dyDescent="0.3">
      <c r="A1347" s="23">
        <v>1346</v>
      </c>
      <c r="B1347" s="23" t="str">
        <f t="shared" ref="B1347:B1410" si="63">C1347&amp;"-"&amp;YEAR(E1347)</f>
        <v>Q1-2015</v>
      </c>
      <c r="C1347" s="24" t="str">
        <f t="shared" ref="C1347:C1410" si="64">IF(MONTH(E1347)&lt;=3,"Q1",IF(MONTH(E1347)&lt;=6,"Q2",IF(MONTH(E1347)&lt;=9,"Q3","Q4")))</f>
        <v>Q1</v>
      </c>
      <c r="D1347" s="23" t="str">
        <f t="shared" ref="D1347:D1410" si="65">MONTH(E1347)&amp;"-"&amp;YEAR(E1347)</f>
        <v>3-2015</v>
      </c>
      <c r="E1347" s="25">
        <v>42076</v>
      </c>
      <c r="F1347" s="31">
        <f>INDEX(GoldPrice!$B$2:$F$4016,MATCH(E1347,GoldPrice!$B$2:$B$4016,0),5)</f>
        <v>-9848.7998487986624</v>
      </c>
      <c r="G1347" s="36">
        <f>INDEX(Daily!$B$2:$H$4016,MATCH(E1347,Daily!$B$2:$B$4016,0),3)</f>
        <v>-2.2399999999999949</v>
      </c>
      <c r="H1347" s="36">
        <f>INDEX(Daily!$B$2:$H$4016,MATCH(E1347,Daily!$B$2:$B$4016,0),5)</f>
        <v>25</v>
      </c>
      <c r="I1347" s="36">
        <f>INDEX(Daily!$B$2:$H$4016,MATCH(E1347,Daily!$B$2:$B$4016,0),7)</f>
        <v>-2.42999999999995</v>
      </c>
      <c r="J1347" s="39">
        <f>INDEX(Monthly!$B$2:$K$187,MATCH(D1347,Monthly!$B$2:$B$187,0),3)</f>
        <v>2.3999999999999577E-3</v>
      </c>
      <c r="K1347" s="39">
        <f>INDEX(Monthly!$B$2:$K$187,MATCH(D1347,Monthly!$B$2:$B$187,0),5)</f>
        <v>-7.4499999999999886</v>
      </c>
      <c r="L1347" s="39">
        <f>INDEX(Monthly!$B$2:$K$187,MATCH(D1347,Monthly!$B$2:$B$187,0),7)</f>
        <v>-7.666666666666655E-3</v>
      </c>
      <c r="M1347" s="39">
        <f>INDEX(Monthly!$B$2:$K$187,MATCH(D1347,Monthly!$B$2:$B$187,0),9)</f>
        <v>-1.3564175844769746E-3</v>
      </c>
      <c r="N1347" s="42">
        <f>INDEX(Quaterly!$B$2:$E$63,MATCH(B1347,Quaterly!$B$2:$B$63,0),4)</f>
        <v>0.20999999999999996</v>
      </c>
    </row>
    <row r="1348" spans="1:14" x14ac:dyDescent="0.3">
      <c r="A1348" s="23">
        <v>1347</v>
      </c>
      <c r="B1348" s="23" t="str">
        <f t="shared" si="63"/>
        <v>Q1-2015</v>
      </c>
      <c r="C1348" s="24" t="str">
        <f t="shared" si="64"/>
        <v>Q1</v>
      </c>
      <c r="D1348" s="23" t="str">
        <f t="shared" si="65"/>
        <v>3-2015</v>
      </c>
      <c r="E1348" s="25">
        <v>42079</v>
      </c>
      <c r="F1348" s="31">
        <f>INDEX(GoldPrice!$B$2:$F$4016,MATCH(E1348,GoldPrice!$B$2:$B$4016,0),5)</f>
        <v>-59774.333774339408</v>
      </c>
      <c r="G1348" s="36">
        <f>INDEX(Daily!$B$2:$H$4016,MATCH(E1348,Daily!$B$2:$B$4016,0),3)</f>
        <v>-0.95000000000000284</v>
      </c>
      <c r="H1348" s="36">
        <f>INDEX(Daily!$B$2:$H$4016,MATCH(E1348,Daily!$B$2:$B$4016,0),5)</f>
        <v>90</v>
      </c>
      <c r="I1348" s="36">
        <f>INDEX(Daily!$B$2:$H$4016,MATCH(E1348,Daily!$B$2:$B$4016,0),7)</f>
        <v>-5.3000000000000682</v>
      </c>
      <c r="J1348" s="39">
        <f>INDEX(Monthly!$B$2:$K$187,MATCH(D1348,Monthly!$B$2:$B$187,0),3)</f>
        <v>2.3999999999999577E-3</v>
      </c>
      <c r="K1348" s="39">
        <f>INDEX(Monthly!$B$2:$K$187,MATCH(D1348,Monthly!$B$2:$B$187,0),5)</f>
        <v>-7.4499999999999886</v>
      </c>
      <c r="L1348" s="39">
        <f>INDEX(Monthly!$B$2:$K$187,MATCH(D1348,Monthly!$B$2:$B$187,0),7)</f>
        <v>-7.666666666666655E-3</v>
      </c>
      <c r="M1348" s="39">
        <f>INDEX(Monthly!$B$2:$K$187,MATCH(D1348,Monthly!$B$2:$B$187,0),9)</f>
        <v>-1.3564175844769746E-3</v>
      </c>
      <c r="N1348" s="42">
        <f>INDEX(Quaterly!$B$2:$E$63,MATCH(B1348,Quaterly!$B$2:$B$63,0),4)</f>
        <v>0.20999999999999996</v>
      </c>
    </row>
    <row r="1349" spans="1:14" x14ac:dyDescent="0.3">
      <c r="A1349" s="23">
        <v>1348</v>
      </c>
      <c r="B1349" s="23" t="str">
        <f t="shared" si="63"/>
        <v>Q1-2015</v>
      </c>
      <c r="C1349" s="24" t="str">
        <f t="shared" si="64"/>
        <v>Q1</v>
      </c>
      <c r="D1349" s="23" t="str">
        <f t="shared" si="65"/>
        <v>3-2015</v>
      </c>
      <c r="E1349" s="25">
        <v>42080</v>
      </c>
      <c r="F1349" s="31">
        <f>INDEX(GoldPrice!$B$2:$F$4016,MATCH(E1349,GoldPrice!$B$2:$B$4016,0),5)</f>
        <v>31081.081081081182</v>
      </c>
      <c r="G1349" s="36">
        <f>INDEX(Daily!$B$2:$H$4016,MATCH(E1349,Daily!$B$2:$B$4016,0),3)</f>
        <v>-0.53999999999999915</v>
      </c>
      <c r="H1349" s="36">
        <f>INDEX(Daily!$B$2:$H$4016,MATCH(E1349,Daily!$B$2:$B$4016,0),5)</f>
        <v>0</v>
      </c>
      <c r="I1349" s="36">
        <f>INDEX(Daily!$B$2:$H$4016,MATCH(E1349,Daily!$B$2:$B$4016,0),7)</f>
        <v>0.96000000000003638</v>
      </c>
      <c r="J1349" s="39">
        <f>INDEX(Monthly!$B$2:$K$187,MATCH(D1349,Monthly!$B$2:$B$187,0),3)</f>
        <v>2.3999999999999577E-3</v>
      </c>
      <c r="K1349" s="39">
        <f>INDEX(Monthly!$B$2:$K$187,MATCH(D1349,Monthly!$B$2:$B$187,0),5)</f>
        <v>-7.4499999999999886</v>
      </c>
      <c r="L1349" s="39">
        <f>INDEX(Monthly!$B$2:$K$187,MATCH(D1349,Monthly!$B$2:$B$187,0),7)</f>
        <v>-7.666666666666655E-3</v>
      </c>
      <c r="M1349" s="39">
        <f>INDEX(Monthly!$B$2:$K$187,MATCH(D1349,Monthly!$B$2:$B$187,0),9)</f>
        <v>-1.3564175844769746E-3</v>
      </c>
      <c r="N1349" s="42">
        <f>INDEX(Quaterly!$B$2:$E$63,MATCH(B1349,Quaterly!$B$2:$B$63,0),4)</f>
        <v>0.20999999999999996</v>
      </c>
    </row>
    <row r="1350" spans="1:14" x14ac:dyDescent="0.3">
      <c r="A1350" s="23">
        <v>1349</v>
      </c>
      <c r="B1350" s="23" t="str">
        <f t="shared" si="63"/>
        <v>Q1-2015</v>
      </c>
      <c r="C1350" s="24" t="str">
        <f t="shared" si="64"/>
        <v>Q1</v>
      </c>
      <c r="D1350" s="23" t="str">
        <f t="shared" si="65"/>
        <v>3-2015</v>
      </c>
      <c r="E1350" s="25">
        <v>42081</v>
      </c>
      <c r="F1350" s="31">
        <f>INDEX(GoldPrice!$B$2:$F$4016,MATCH(E1350,GoldPrice!$B$2:$B$4016,0),5)</f>
        <v>-112031.7520317547</v>
      </c>
      <c r="G1350" s="36">
        <f>INDEX(Daily!$B$2:$H$4016,MATCH(E1350,Daily!$B$2:$B$4016,0),3)</f>
        <v>1.240000000000002</v>
      </c>
      <c r="H1350" s="36">
        <f>INDEX(Daily!$B$2:$H$4016,MATCH(E1350,Daily!$B$2:$B$4016,0),5)</f>
        <v>25</v>
      </c>
      <c r="I1350" s="36">
        <f>INDEX(Daily!$B$2:$H$4016,MATCH(E1350,Daily!$B$2:$B$4016,0),7)</f>
        <v>-3.0800000000000409</v>
      </c>
      <c r="J1350" s="39">
        <f>INDEX(Monthly!$B$2:$K$187,MATCH(D1350,Monthly!$B$2:$B$187,0),3)</f>
        <v>2.3999999999999577E-3</v>
      </c>
      <c r="K1350" s="39">
        <f>INDEX(Monthly!$B$2:$K$187,MATCH(D1350,Monthly!$B$2:$B$187,0),5)</f>
        <v>-7.4499999999999886</v>
      </c>
      <c r="L1350" s="39">
        <f>INDEX(Monthly!$B$2:$K$187,MATCH(D1350,Monthly!$B$2:$B$187,0),7)</f>
        <v>-7.666666666666655E-3</v>
      </c>
      <c r="M1350" s="39">
        <f>INDEX(Monthly!$B$2:$K$187,MATCH(D1350,Monthly!$B$2:$B$187,0),9)</f>
        <v>-1.3564175844769746E-3</v>
      </c>
      <c r="N1350" s="42">
        <f>INDEX(Quaterly!$B$2:$E$63,MATCH(B1350,Quaterly!$B$2:$B$63,0),4)</f>
        <v>0.20999999999999996</v>
      </c>
    </row>
    <row r="1351" spans="1:14" x14ac:dyDescent="0.3">
      <c r="A1351" s="23">
        <v>1350</v>
      </c>
      <c r="B1351" s="23" t="str">
        <f t="shared" si="63"/>
        <v>Q1-2015</v>
      </c>
      <c r="C1351" s="24" t="str">
        <f t="shared" si="64"/>
        <v>Q1</v>
      </c>
      <c r="D1351" s="23" t="str">
        <f t="shared" si="65"/>
        <v>3-2015</v>
      </c>
      <c r="E1351" s="25">
        <v>42082</v>
      </c>
      <c r="F1351" s="31">
        <f>INDEX(GoldPrice!$B$2:$F$4016,MATCH(E1351,GoldPrice!$B$2:$B$4016,0),5)</f>
        <v>-219684.74768473953</v>
      </c>
      <c r="G1351" s="36">
        <f>INDEX(Daily!$B$2:$H$4016,MATCH(E1351,Daily!$B$2:$B$4016,0),3)</f>
        <v>-0.60999999999999943</v>
      </c>
      <c r="H1351" s="36">
        <f>INDEX(Daily!$B$2:$H$4016,MATCH(E1351,Daily!$B$2:$B$4016,0),5)</f>
        <v>-20</v>
      </c>
      <c r="I1351" s="36">
        <f>INDEX(Daily!$B$2:$H$4016,MATCH(E1351,Daily!$B$2:$B$4016,0),7)</f>
        <v>-4.9399999999999409</v>
      </c>
      <c r="J1351" s="39">
        <f>INDEX(Monthly!$B$2:$K$187,MATCH(D1351,Monthly!$B$2:$B$187,0),3)</f>
        <v>2.3999999999999577E-3</v>
      </c>
      <c r="K1351" s="39">
        <f>INDEX(Monthly!$B$2:$K$187,MATCH(D1351,Monthly!$B$2:$B$187,0),5)</f>
        <v>-7.4499999999999886</v>
      </c>
      <c r="L1351" s="39">
        <f>INDEX(Monthly!$B$2:$K$187,MATCH(D1351,Monthly!$B$2:$B$187,0),7)</f>
        <v>-7.666666666666655E-3</v>
      </c>
      <c r="M1351" s="39">
        <f>INDEX(Monthly!$B$2:$K$187,MATCH(D1351,Monthly!$B$2:$B$187,0),9)</f>
        <v>-1.3564175844769746E-3</v>
      </c>
      <c r="N1351" s="42">
        <f>INDEX(Quaterly!$B$2:$E$63,MATCH(B1351,Quaterly!$B$2:$B$63,0),4)</f>
        <v>0.20999999999999996</v>
      </c>
    </row>
    <row r="1352" spans="1:14" x14ac:dyDescent="0.3">
      <c r="A1352" s="23">
        <v>1351</v>
      </c>
      <c r="B1352" s="23" t="str">
        <f t="shared" si="63"/>
        <v>Q1-2015</v>
      </c>
      <c r="C1352" s="24" t="str">
        <f t="shared" si="64"/>
        <v>Q1</v>
      </c>
      <c r="D1352" s="23" t="str">
        <f t="shared" si="65"/>
        <v>3-2015</v>
      </c>
      <c r="E1352" s="25">
        <v>42083</v>
      </c>
      <c r="F1352" s="31">
        <f>INDEX(GoldPrice!$B$2:$F$4016,MATCH(E1352,GoldPrice!$B$2:$B$4016,0),5)</f>
        <v>-243611.03761104122</v>
      </c>
      <c r="G1352" s="36">
        <f>INDEX(Daily!$B$2:$H$4016,MATCH(E1352,Daily!$B$2:$B$4016,0),3)</f>
        <v>1.9799999999999969</v>
      </c>
      <c r="H1352" s="36">
        <f>INDEX(Daily!$B$2:$H$4016,MATCH(E1352,Daily!$B$2:$B$4016,0),5)</f>
        <v>10</v>
      </c>
      <c r="I1352" s="36">
        <f>INDEX(Daily!$B$2:$H$4016,MATCH(E1352,Daily!$B$2:$B$4016,0),7)</f>
        <v>1.7000000000000455</v>
      </c>
      <c r="J1352" s="39">
        <f>INDEX(Monthly!$B$2:$K$187,MATCH(D1352,Monthly!$B$2:$B$187,0),3)</f>
        <v>2.3999999999999577E-3</v>
      </c>
      <c r="K1352" s="39">
        <f>INDEX(Monthly!$B$2:$K$187,MATCH(D1352,Monthly!$B$2:$B$187,0),5)</f>
        <v>-7.4499999999999886</v>
      </c>
      <c r="L1352" s="39">
        <f>INDEX(Monthly!$B$2:$K$187,MATCH(D1352,Monthly!$B$2:$B$187,0),7)</f>
        <v>-7.666666666666655E-3</v>
      </c>
      <c r="M1352" s="39">
        <f>INDEX(Monthly!$B$2:$K$187,MATCH(D1352,Monthly!$B$2:$B$187,0),9)</f>
        <v>-1.3564175844769746E-3</v>
      </c>
      <c r="N1352" s="42">
        <f>INDEX(Quaterly!$B$2:$E$63,MATCH(B1352,Quaterly!$B$2:$B$63,0),4)</f>
        <v>0.20999999999999996</v>
      </c>
    </row>
    <row r="1353" spans="1:14" x14ac:dyDescent="0.3">
      <c r="A1353" s="23">
        <v>1352</v>
      </c>
      <c r="B1353" s="23" t="str">
        <f t="shared" si="63"/>
        <v>Q1-2015</v>
      </c>
      <c r="C1353" s="24" t="str">
        <f t="shared" si="64"/>
        <v>Q1</v>
      </c>
      <c r="D1353" s="23" t="str">
        <f t="shared" si="65"/>
        <v>3-2015</v>
      </c>
      <c r="E1353" s="25">
        <v>42086</v>
      </c>
      <c r="F1353" s="31">
        <f>INDEX(GoldPrice!$B$2:$F$4016,MATCH(E1353,GoldPrice!$B$2:$B$4016,0),5)</f>
        <v>-64381.402381401509</v>
      </c>
      <c r="G1353" s="36">
        <f>INDEX(Daily!$B$2:$H$4016,MATCH(E1353,Daily!$B$2:$B$4016,0),3)</f>
        <v>1.3999999999999986</v>
      </c>
      <c r="H1353" s="36">
        <f>INDEX(Daily!$B$2:$H$4016,MATCH(E1353,Daily!$B$2:$B$4016,0),5)</f>
        <v>25</v>
      </c>
      <c r="I1353" s="36">
        <f>INDEX(Daily!$B$2:$H$4016,MATCH(E1353,Daily!$B$2:$B$4016,0),7)</f>
        <v>-4.5500000000000682</v>
      </c>
      <c r="J1353" s="39">
        <f>INDEX(Monthly!$B$2:$K$187,MATCH(D1353,Monthly!$B$2:$B$187,0),3)</f>
        <v>2.3999999999999577E-3</v>
      </c>
      <c r="K1353" s="39">
        <f>INDEX(Monthly!$B$2:$K$187,MATCH(D1353,Monthly!$B$2:$B$187,0),5)</f>
        <v>-7.4499999999999886</v>
      </c>
      <c r="L1353" s="39">
        <f>INDEX(Monthly!$B$2:$K$187,MATCH(D1353,Monthly!$B$2:$B$187,0),7)</f>
        <v>-7.666666666666655E-3</v>
      </c>
      <c r="M1353" s="39">
        <f>INDEX(Monthly!$B$2:$K$187,MATCH(D1353,Monthly!$B$2:$B$187,0),9)</f>
        <v>-1.3564175844769746E-3</v>
      </c>
      <c r="N1353" s="42">
        <f>INDEX(Quaterly!$B$2:$E$63,MATCH(B1353,Quaterly!$B$2:$B$63,0),4)</f>
        <v>0.20999999999999996</v>
      </c>
    </row>
    <row r="1354" spans="1:14" x14ac:dyDescent="0.3">
      <c r="A1354" s="23">
        <v>1353</v>
      </c>
      <c r="B1354" s="23" t="str">
        <f t="shared" si="63"/>
        <v>Q1-2015</v>
      </c>
      <c r="C1354" s="24" t="str">
        <f t="shared" si="64"/>
        <v>Q1</v>
      </c>
      <c r="D1354" s="23" t="str">
        <f t="shared" si="65"/>
        <v>3-2015</v>
      </c>
      <c r="E1354" s="25">
        <v>42087</v>
      </c>
      <c r="F1354" s="31">
        <f>INDEX(GoldPrice!$B$2:$F$4016,MATCH(E1354,GoldPrice!$B$2:$B$4016,0),5)</f>
        <v>-69121.149121150374</v>
      </c>
      <c r="G1354" s="36">
        <f>INDEX(Daily!$B$2:$H$4016,MATCH(E1354,Daily!$B$2:$B$4016,0),3)</f>
        <v>-0.36999999999999744</v>
      </c>
      <c r="H1354" s="36">
        <f>INDEX(Daily!$B$2:$H$4016,MATCH(E1354,Daily!$B$2:$B$4016,0),5)</f>
        <v>10</v>
      </c>
      <c r="I1354" s="36">
        <f>INDEX(Daily!$B$2:$H$4016,MATCH(E1354,Daily!$B$2:$B$4016,0),7)</f>
        <v>-3.4600000000000364</v>
      </c>
      <c r="J1354" s="39">
        <f>INDEX(Monthly!$B$2:$K$187,MATCH(D1354,Monthly!$B$2:$B$187,0),3)</f>
        <v>2.3999999999999577E-3</v>
      </c>
      <c r="K1354" s="39">
        <f>INDEX(Monthly!$B$2:$K$187,MATCH(D1354,Monthly!$B$2:$B$187,0),5)</f>
        <v>-7.4499999999999886</v>
      </c>
      <c r="L1354" s="39">
        <f>INDEX(Monthly!$B$2:$K$187,MATCH(D1354,Monthly!$B$2:$B$187,0),7)</f>
        <v>-7.666666666666655E-3</v>
      </c>
      <c r="M1354" s="39">
        <f>INDEX(Monthly!$B$2:$K$187,MATCH(D1354,Monthly!$B$2:$B$187,0),9)</f>
        <v>-1.3564175844769746E-3</v>
      </c>
      <c r="N1354" s="42">
        <f>INDEX(Quaterly!$B$2:$E$63,MATCH(B1354,Quaterly!$B$2:$B$63,0),4)</f>
        <v>0.20999999999999996</v>
      </c>
    </row>
    <row r="1355" spans="1:14" x14ac:dyDescent="0.3">
      <c r="A1355" s="23">
        <v>1354</v>
      </c>
      <c r="B1355" s="23" t="str">
        <f t="shared" si="63"/>
        <v>Q1-2015</v>
      </c>
      <c r="C1355" s="24" t="str">
        <f t="shared" si="64"/>
        <v>Q1</v>
      </c>
      <c r="D1355" s="23" t="str">
        <f t="shared" si="65"/>
        <v>3-2015</v>
      </c>
      <c r="E1355" s="25">
        <v>42088</v>
      </c>
      <c r="F1355" s="31">
        <f>INDEX(GoldPrice!$B$2:$F$4016,MATCH(E1355,GoldPrice!$B$2:$B$4016,0),5)</f>
        <v>-68393.498393498361</v>
      </c>
      <c r="G1355" s="36">
        <f>INDEX(Daily!$B$2:$H$4016,MATCH(E1355,Daily!$B$2:$B$4016,0),3)</f>
        <v>1.7199999999999989</v>
      </c>
      <c r="H1355" s="36">
        <f>INDEX(Daily!$B$2:$H$4016,MATCH(E1355,Daily!$B$2:$B$4016,0),5)</f>
        <v>-25</v>
      </c>
      <c r="I1355" s="36">
        <f>INDEX(Daily!$B$2:$H$4016,MATCH(E1355,Daily!$B$2:$B$4016,0),7)</f>
        <v>-6.5</v>
      </c>
      <c r="J1355" s="39">
        <f>INDEX(Monthly!$B$2:$K$187,MATCH(D1355,Monthly!$B$2:$B$187,0),3)</f>
        <v>2.3999999999999577E-3</v>
      </c>
      <c r="K1355" s="39">
        <f>INDEX(Monthly!$B$2:$K$187,MATCH(D1355,Monthly!$B$2:$B$187,0),5)</f>
        <v>-7.4499999999999886</v>
      </c>
      <c r="L1355" s="39">
        <f>INDEX(Monthly!$B$2:$K$187,MATCH(D1355,Monthly!$B$2:$B$187,0),7)</f>
        <v>-7.666666666666655E-3</v>
      </c>
      <c r="M1355" s="39">
        <f>INDEX(Monthly!$B$2:$K$187,MATCH(D1355,Monthly!$B$2:$B$187,0),9)</f>
        <v>-1.3564175844769746E-3</v>
      </c>
      <c r="N1355" s="42">
        <f>INDEX(Quaterly!$B$2:$E$63,MATCH(B1355,Quaterly!$B$2:$B$63,0),4)</f>
        <v>0.20999999999999996</v>
      </c>
    </row>
    <row r="1356" spans="1:14" x14ac:dyDescent="0.3">
      <c r="A1356" s="23">
        <v>1355</v>
      </c>
      <c r="B1356" s="23" t="str">
        <f t="shared" si="63"/>
        <v>Q1-2015</v>
      </c>
      <c r="C1356" s="24" t="str">
        <f t="shared" si="64"/>
        <v>Q1</v>
      </c>
      <c r="D1356" s="23" t="str">
        <f t="shared" si="65"/>
        <v>3-2015</v>
      </c>
      <c r="E1356" s="25">
        <v>42089</v>
      </c>
      <c r="F1356" s="31">
        <f>INDEX(GoldPrice!$B$2:$F$4016,MATCH(E1356,GoldPrice!$B$2:$B$4016,0),5)</f>
        <v>-105744.4717444703</v>
      </c>
      <c r="G1356" s="36">
        <f>INDEX(Daily!$B$2:$H$4016,MATCH(E1356,Daily!$B$2:$B$4016,0),3)</f>
        <v>2.6599999999999966</v>
      </c>
      <c r="H1356" s="36">
        <f>INDEX(Daily!$B$2:$H$4016,MATCH(E1356,Daily!$B$2:$B$4016,0),5)</f>
        <v>10</v>
      </c>
      <c r="I1356" s="36">
        <f>INDEX(Daily!$B$2:$H$4016,MATCH(E1356,Daily!$B$2:$B$4016,0),7)</f>
        <v>-4.7699999999999818</v>
      </c>
      <c r="J1356" s="39">
        <f>INDEX(Monthly!$B$2:$K$187,MATCH(D1356,Monthly!$B$2:$B$187,0),3)</f>
        <v>2.3999999999999577E-3</v>
      </c>
      <c r="K1356" s="39">
        <f>INDEX(Monthly!$B$2:$K$187,MATCH(D1356,Monthly!$B$2:$B$187,0),5)</f>
        <v>-7.4499999999999886</v>
      </c>
      <c r="L1356" s="39">
        <f>INDEX(Monthly!$B$2:$K$187,MATCH(D1356,Monthly!$B$2:$B$187,0),7)</f>
        <v>-7.666666666666655E-3</v>
      </c>
      <c r="M1356" s="39">
        <f>INDEX(Monthly!$B$2:$K$187,MATCH(D1356,Monthly!$B$2:$B$187,0),9)</f>
        <v>-1.3564175844769746E-3</v>
      </c>
      <c r="N1356" s="42">
        <f>INDEX(Quaterly!$B$2:$E$63,MATCH(B1356,Quaterly!$B$2:$B$63,0),4)</f>
        <v>0.20999999999999996</v>
      </c>
    </row>
    <row r="1357" spans="1:14" x14ac:dyDescent="0.3">
      <c r="A1357" s="23">
        <v>1356</v>
      </c>
      <c r="B1357" s="23" t="str">
        <f t="shared" si="63"/>
        <v>Q1-2015</v>
      </c>
      <c r="C1357" s="24" t="str">
        <f t="shared" si="64"/>
        <v>Q1</v>
      </c>
      <c r="D1357" s="23" t="str">
        <f t="shared" si="65"/>
        <v>3-2015</v>
      </c>
      <c r="E1357" s="25">
        <v>42090</v>
      </c>
      <c r="F1357" s="31">
        <f>INDEX(GoldPrice!$B$2:$F$4016,MATCH(E1357,GoldPrice!$B$2:$B$4016,0),5)</f>
        <v>32480.438480436802</v>
      </c>
      <c r="G1357" s="36">
        <f>INDEX(Daily!$B$2:$H$4016,MATCH(E1357,Daily!$B$2:$B$4016,0),3)</f>
        <v>-2.5799999999999983</v>
      </c>
      <c r="H1357" s="36">
        <f>INDEX(Daily!$B$2:$H$4016,MATCH(E1357,Daily!$B$2:$B$4016,0),5)</f>
        <v>15</v>
      </c>
      <c r="I1357" s="36">
        <f>INDEX(Daily!$B$2:$H$4016,MATCH(E1357,Daily!$B$2:$B$4016,0),7)</f>
        <v>-4.7400000000000091</v>
      </c>
      <c r="J1357" s="39">
        <f>INDEX(Monthly!$B$2:$K$187,MATCH(D1357,Monthly!$B$2:$B$187,0),3)</f>
        <v>2.3999999999999577E-3</v>
      </c>
      <c r="K1357" s="39">
        <f>INDEX(Monthly!$B$2:$K$187,MATCH(D1357,Monthly!$B$2:$B$187,0),5)</f>
        <v>-7.4499999999999886</v>
      </c>
      <c r="L1357" s="39">
        <f>INDEX(Monthly!$B$2:$K$187,MATCH(D1357,Monthly!$B$2:$B$187,0),7)</f>
        <v>-7.666666666666655E-3</v>
      </c>
      <c r="M1357" s="39">
        <f>INDEX(Monthly!$B$2:$K$187,MATCH(D1357,Monthly!$B$2:$B$187,0),9)</f>
        <v>-1.3564175844769746E-3</v>
      </c>
      <c r="N1357" s="42">
        <f>INDEX(Quaterly!$B$2:$E$63,MATCH(B1357,Quaterly!$B$2:$B$63,0),4)</f>
        <v>0.20999999999999996</v>
      </c>
    </row>
    <row r="1358" spans="1:14" x14ac:dyDescent="0.3">
      <c r="A1358" s="23">
        <v>1357</v>
      </c>
      <c r="B1358" s="23" t="str">
        <f t="shared" si="63"/>
        <v>Q1-2015</v>
      </c>
      <c r="C1358" s="24" t="str">
        <f t="shared" si="64"/>
        <v>Q1</v>
      </c>
      <c r="D1358" s="23" t="str">
        <f t="shared" si="65"/>
        <v>3-2015</v>
      </c>
      <c r="E1358" s="25">
        <v>42093</v>
      </c>
      <c r="F1358" s="31">
        <f>INDEX(GoldPrice!$B$2:$F$4016,MATCH(E1358,GoldPrice!$B$2:$B$4016,0),5)</f>
        <v>120374.59837459773</v>
      </c>
      <c r="G1358" s="36">
        <f>INDEX(Daily!$B$2:$H$4016,MATCH(E1358,Daily!$B$2:$B$4016,0),3)</f>
        <v>-0.17000000000000171</v>
      </c>
      <c r="H1358" s="36">
        <f>INDEX(Daily!$B$2:$H$4016,MATCH(E1358,Daily!$B$2:$B$4016,0),5)</f>
        <v>15</v>
      </c>
      <c r="I1358" s="36">
        <f>INDEX(Daily!$B$2:$H$4016,MATCH(E1358,Daily!$B$2:$B$4016,0),7)</f>
        <v>-6.2299999999999045</v>
      </c>
      <c r="J1358" s="39">
        <f>INDEX(Monthly!$B$2:$K$187,MATCH(D1358,Monthly!$B$2:$B$187,0),3)</f>
        <v>2.3999999999999577E-3</v>
      </c>
      <c r="K1358" s="39">
        <f>INDEX(Monthly!$B$2:$K$187,MATCH(D1358,Monthly!$B$2:$B$187,0),5)</f>
        <v>-7.4499999999999886</v>
      </c>
      <c r="L1358" s="39">
        <f>INDEX(Monthly!$B$2:$K$187,MATCH(D1358,Monthly!$B$2:$B$187,0),7)</f>
        <v>-7.666666666666655E-3</v>
      </c>
      <c r="M1358" s="39">
        <f>INDEX(Monthly!$B$2:$K$187,MATCH(D1358,Monthly!$B$2:$B$187,0),9)</f>
        <v>-1.3564175844769746E-3</v>
      </c>
      <c r="N1358" s="42">
        <f>INDEX(Quaterly!$B$2:$E$63,MATCH(B1358,Quaterly!$B$2:$B$63,0),4)</f>
        <v>0.20999999999999996</v>
      </c>
    </row>
    <row r="1359" spans="1:14" x14ac:dyDescent="0.3">
      <c r="A1359" s="23">
        <v>1358</v>
      </c>
      <c r="B1359" s="23" t="str">
        <f t="shared" si="63"/>
        <v>Q1-2015</v>
      </c>
      <c r="C1359" s="24" t="str">
        <f t="shared" si="64"/>
        <v>Q1</v>
      </c>
      <c r="D1359" s="23" t="str">
        <f t="shared" si="65"/>
        <v>3-2015</v>
      </c>
      <c r="E1359" s="25">
        <v>42094</v>
      </c>
      <c r="F1359" s="31">
        <f>INDEX(GoldPrice!$B$2:$F$4016,MATCH(E1359,GoldPrice!$B$2:$B$4016,0),5)</f>
        <v>-26821.016821011901</v>
      </c>
      <c r="G1359" s="36">
        <f>INDEX(Daily!$B$2:$H$4016,MATCH(E1359,Daily!$B$2:$B$4016,0),3)</f>
        <v>-0.93999999999999773</v>
      </c>
      <c r="H1359" s="36">
        <f>INDEX(Daily!$B$2:$H$4016,MATCH(E1359,Daily!$B$2:$B$4016,0),5)</f>
        <v>5</v>
      </c>
      <c r="I1359" s="36">
        <f>INDEX(Daily!$B$2:$H$4016,MATCH(E1359,Daily!$B$2:$B$4016,0),7)</f>
        <v>5.9399999999999409</v>
      </c>
      <c r="J1359" s="39">
        <f>INDEX(Monthly!$B$2:$K$187,MATCH(D1359,Monthly!$B$2:$B$187,0),3)</f>
        <v>2.3999999999999577E-3</v>
      </c>
      <c r="K1359" s="39">
        <f>INDEX(Monthly!$B$2:$K$187,MATCH(D1359,Monthly!$B$2:$B$187,0),5)</f>
        <v>-7.4499999999999886</v>
      </c>
      <c r="L1359" s="39">
        <f>INDEX(Monthly!$B$2:$K$187,MATCH(D1359,Monthly!$B$2:$B$187,0),7)</f>
        <v>-7.666666666666655E-3</v>
      </c>
      <c r="M1359" s="39">
        <f>INDEX(Monthly!$B$2:$K$187,MATCH(D1359,Monthly!$B$2:$B$187,0),9)</f>
        <v>-1.3564175844769746E-3</v>
      </c>
      <c r="N1359" s="42">
        <f>INDEX(Quaterly!$B$2:$E$63,MATCH(B1359,Quaterly!$B$2:$B$63,0),4)</f>
        <v>0.20999999999999996</v>
      </c>
    </row>
    <row r="1360" spans="1:14" x14ac:dyDescent="0.3">
      <c r="A1360" s="23">
        <v>1359</v>
      </c>
      <c r="B1360" s="23" t="str">
        <f t="shared" si="63"/>
        <v>Q2-2015</v>
      </c>
      <c r="C1360" s="24" t="str">
        <f t="shared" si="64"/>
        <v>Q2</v>
      </c>
      <c r="D1360" s="23" t="str">
        <f t="shared" si="65"/>
        <v>4-2015</v>
      </c>
      <c r="E1360" s="25">
        <v>42095</v>
      </c>
      <c r="F1360" s="31">
        <f>INDEX(GoldPrice!$B$2:$F$4016,MATCH(E1360,GoldPrice!$B$2:$B$4016,0),5)</f>
        <v>-385861.65186165273</v>
      </c>
      <c r="G1360" s="36">
        <f>INDEX(Daily!$B$2:$H$4016,MATCH(E1360,Daily!$B$2:$B$4016,0),3)</f>
        <v>2.3999999999999986</v>
      </c>
      <c r="H1360" s="36">
        <f>INDEX(Daily!$B$2:$H$4016,MATCH(E1360,Daily!$B$2:$B$4016,0),5)</f>
        <v>10</v>
      </c>
      <c r="I1360" s="36">
        <f>INDEX(Daily!$B$2:$H$4016,MATCH(E1360,Daily!$B$2:$B$4016,0),7)</f>
        <v>-12.220000000000027</v>
      </c>
      <c r="J1360" s="39">
        <f>INDEX(Monthly!$B$2:$K$187,MATCH(D1360,Monthly!$B$2:$B$187,0),3)</f>
        <v>2.2000000000000908E-3</v>
      </c>
      <c r="K1360" s="39">
        <f>INDEX(Monthly!$B$2:$K$187,MATCH(D1360,Monthly!$B$2:$B$187,0),5)</f>
        <v>-2.3500000000000227</v>
      </c>
      <c r="L1360" s="39">
        <f>INDEX(Monthly!$B$2:$K$187,MATCH(D1360,Monthly!$B$2:$B$187,0),7)</f>
        <v>0</v>
      </c>
      <c r="M1360" s="39">
        <f>INDEX(Monthly!$B$2:$K$187,MATCH(D1360,Monthly!$B$2:$B$187,0),9)</f>
        <v>5.1585162122024389E-3</v>
      </c>
      <c r="N1360" s="42">
        <f>INDEX(Quaterly!$B$2:$E$63,MATCH(B1360,Quaterly!$B$2:$B$63,0),4)</f>
        <v>9.9899999999999984</v>
      </c>
    </row>
    <row r="1361" spans="1:14" x14ac:dyDescent="0.3">
      <c r="A1361" s="23">
        <v>1360</v>
      </c>
      <c r="B1361" s="23" t="str">
        <f t="shared" si="63"/>
        <v>Q2-2015</v>
      </c>
      <c r="C1361" s="24" t="str">
        <f t="shared" si="64"/>
        <v>Q2</v>
      </c>
      <c r="D1361" s="23" t="str">
        <f t="shared" si="65"/>
        <v>4-2015</v>
      </c>
      <c r="E1361" s="25">
        <v>42096</v>
      </c>
      <c r="F1361" s="31">
        <f>INDEX(GoldPrice!$B$2:$F$4016,MATCH(E1361,GoldPrice!$B$2:$B$4016,0),5)</f>
        <v>159955.77395576611</v>
      </c>
      <c r="G1361" s="36">
        <f>INDEX(Daily!$B$2:$H$4016,MATCH(E1361,Daily!$B$2:$B$4016,0),3)</f>
        <v>-0.98999999999999488</v>
      </c>
      <c r="H1361" s="36">
        <f>INDEX(Daily!$B$2:$H$4016,MATCH(E1361,Daily!$B$2:$B$4016,0),5)</f>
        <v>30</v>
      </c>
      <c r="I1361" s="36">
        <f>INDEX(Daily!$B$2:$H$4016,MATCH(E1361,Daily!$B$2:$B$4016,0),7)</f>
        <v>7.9400000000000546</v>
      </c>
      <c r="J1361" s="39">
        <f>INDEX(Monthly!$B$2:$K$187,MATCH(D1361,Monthly!$B$2:$B$187,0),3)</f>
        <v>2.2000000000000908E-3</v>
      </c>
      <c r="K1361" s="39">
        <f>INDEX(Monthly!$B$2:$K$187,MATCH(D1361,Monthly!$B$2:$B$187,0),5)</f>
        <v>-2.3500000000000227</v>
      </c>
      <c r="L1361" s="39">
        <f>INDEX(Monthly!$B$2:$K$187,MATCH(D1361,Monthly!$B$2:$B$187,0),7)</f>
        <v>0</v>
      </c>
      <c r="M1361" s="39">
        <f>INDEX(Monthly!$B$2:$K$187,MATCH(D1361,Monthly!$B$2:$B$187,0),9)</f>
        <v>5.1585162122024389E-3</v>
      </c>
      <c r="N1361" s="42">
        <f>INDEX(Quaterly!$B$2:$E$63,MATCH(B1361,Quaterly!$B$2:$B$63,0),4)</f>
        <v>9.9899999999999984</v>
      </c>
    </row>
    <row r="1362" spans="1:14" x14ac:dyDescent="0.3">
      <c r="A1362" s="23">
        <v>1361</v>
      </c>
      <c r="B1362" s="23" t="str">
        <f t="shared" si="63"/>
        <v>Q2-2015</v>
      </c>
      <c r="C1362" s="24" t="str">
        <f t="shared" si="64"/>
        <v>Q2</v>
      </c>
      <c r="D1362" s="23" t="str">
        <f t="shared" si="65"/>
        <v>4-2015</v>
      </c>
      <c r="E1362" s="25">
        <v>42097</v>
      </c>
      <c r="F1362" s="31">
        <f>INDEX(GoldPrice!$B$2:$F$4016,MATCH(E1362,GoldPrice!$B$2:$B$4016,0),5)</f>
        <v>-28018.14401813969</v>
      </c>
      <c r="G1362" s="36">
        <f>INDEX(Daily!$B$2:$H$4016,MATCH(E1362,Daily!$B$2:$B$4016,0),3)</f>
        <v>0.10142857142857054</v>
      </c>
      <c r="H1362" s="36">
        <f>INDEX(Daily!$B$2:$H$4016,MATCH(E1362,Daily!$B$2:$B$4016,0),5)</f>
        <v>5</v>
      </c>
      <c r="I1362" s="36">
        <f>INDEX(Daily!$B$2:$H$4016,MATCH(E1362,Daily!$B$2:$B$4016,0),7)</f>
        <v>1</v>
      </c>
      <c r="J1362" s="39">
        <f>INDEX(Monthly!$B$2:$K$187,MATCH(D1362,Monthly!$B$2:$B$187,0),3)</f>
        <v>2.2000000000000908E-3</v>
      </c>
      <c r="K1362" s="39">
        <f>INDEX(Monthly!$B$2:$K$187,MATCH(D1362,Monthly!$B$2:$B$187,0),5)</f>
        <v>-2.3500000000000227</v>
      </c>
      <c r="L1362" s="39">
        <f>INDEX(Monthly!$B$2:$K$187,MATCH(D1362,Monthly!$B$2:$B$187,0),7)</f>
        <v>0</v>
      </c>
      <c r="M1362" s="39">
        <f>INDEX(Monthly!$B$2:$K$187,MATCH(D1362,Monthly!$B$2:$B$187,0),9)</f>
        <v>5.1585162122024389E-3</v>
      </c>
      <c r="N1362" s="42">
        <f>INDEX(Quaterly!$B$2:$E$63,MATCH(B1362,Quaterly!$B$2:$B$63,0),4)</f>
        <v>9.9899999999999984</v>
      </c>
    </row>
    <row r="1363" spans="1:14" x14ac:dyDescent="0.3">
      <c r="A1363" s="23">
        <v>1362</v>
      </c>
      <c r="B1363" s="23" t="str">
        <f t="shared" si="63"/>
        <v>Q2-2015</v>
      </c>
      <c r="C1363" s="24" t="str">
        <f t="shared" si="64"/>
        <v>Q2</v>
      </c>
      <c r="D1363" s="23" t="str">
        <f t="shared" si="65"/>
        <v>4-2015</v>
      </c>
      <c r="E1363" s="25">
        <v>42100</v>
      </c>
      <c r="F1363" s="31">
        <f>INDEX(GoldPrice!$B$2:$F$4016,MATCH(E1363,GoldPrice!$B$2:$B$4016,0),5)</f>
        <v>-175087.12908712775</v>
      </c>
      <c r="G1363" s="36">
        <f>INDEX(Daily!$B$2:$H$4016,MATCH(E1363,Daily!$B$2:$B$4016,0),3)</f>
        <v>2.8485714285714252</v>
      </c>
      <c r="H1363" s="36">
        <f>INDEX(Daily!$B$2:$H$4016,MATCH(E1363,Daily!$B$2:$B$4016,0),5)</f>
        <v>0</v>
      </c>
      <c r="I1363" s="36">
        <f>INDEX(Daily!$B$2:$H$4016,MATCH(E1363,Daily!$B$2:$B$4016,0),7)</f>
        <v>-4.8799999999999955</v>
      </c>
      <c r="J1363" s="39">
        <f>INDEX(Monthly!$B$2:$K$187,MATCH(D1363,Monthly!$B$2:$B$187,0),3)</f>
        <v>2.2000000000000908E-3</v>
      </c>
      <c r="K1363" s="39">
        <f>INDEX(Monthly!$B$2:$K$187,MATCH(D1363,Monthly!$B$2:$B$187,0),5)</f>
        <v>-2.3500000000000227</v>
      </c>
      <c r="L1363" s="39">
        <f>INDEX(Monthly!$B$2:$K$187,MATCH(D1363,Monthly!$B$2:$B$187,0),7)</f>
        <v>0</v>
      </c>
      <c r="M1363" s="39">
        <f>INDEX(Monthly!$B$2:$K$187,MATCH(D1363,Monthly!$B$2:$B$187,0),9)</f>
        <v>5.1585162122024389E-3</v>
      </c>
      <c r="N1363" s="42">
        <f>INDEX(Quaterly!$B$2:$E$63,MATCH(B1363,Quaterly!$B$2:$B$63,0),4)</f>
        <v>9.9899999999999984</v>
      </c>
    </row>
    <row r="1364" spans="1:14" x14ac:dyDescent="0.3">
      <c r="A1364" s="23">
        <v>1363</v>
      </c>
      <c r="B1364" s="23" t="str">
        <f t="shared" si="63"/>
        <v>Q2-2015</v>
      </c>
      <c r="C1364" s="24" t="str">
        <f t="shared" si="64"/>
        <v>Q2</v>
      </c>
      <c r="D1364" s="23" t="str">
        <f t="shared" si="65"/>
        <v>4-2015</v>
      </c>
      <c r="E1364" s="25">
        <v>42101</v>
      </c>
      <c r="F1364" s="31">
        <f>INDEX(GoldPrice!$B$2:$F$4016,MATCH(E1364,GoldPrice!$B$2:$B$4016,0),5)</f>
        <v>41273.105273105204</v>
      </c>
      <c r="G1364" s="36">
        <f>INDEX(Daily!$B$2:$H$4016,MATCH(E1364,Daily!$B$2:$B$4016,0),3)</f>
        <v>1.8700000000000045</v>
      </c>
      <c r="H1364" s="36">
        <f>INDEX(Daily!$B$2:$H$4016,MATCH(E1364,Daily!$B$2:$B$4016,0),5)</f>
        <v>10</v>
      </c>
      <c r="I1364" s="36">
        <f>INDEX(Daily!$B$2:$H$4016,MATCH(E1364,Daily!$B$2:$B$4016,0),7)</f>
        <v>5.1399999999999864</v>
      </c>
      <c r="J1364" s="39">
        <f>INDEX(Monthly!$B$2:$K$187,MATCH(D1364,Monthly!$B$2:$B$187,0),3)</f>
        <v>2.2000000000000908E-3</v>
      </c>
      <c r="K1364" s="39">
        <f>INDEX(Monthly!$B$2:$K$187,MATCH(D1364,Monthly!$B$2:$B$187,0),5)</f>
        <v>-2.3500000000000227</v>
      </c>
      <c r="L1364" s="39">
        <f>INDEX(Monthly!$B$2:$K$187,MATCH(D1364,Monthly!$B$2:$B$187,0),7)</f>
        <v>0</v>
      </c>
      <c r="M1364" s="39">
        <f>INDEX(Monthly!$B$2:$K$187,MATCH(D1364,Monthly!$B$2:$B$187,0),9)</f>
        <v>5.1585162122024389E-3</v>
      </c>
      <c r="N1364" s="42">
        <f>INDEX(Quaterly!$B$2:$E$63,MATCH(B1364,Quaterly!$B$2:$B$63,0),4)</f>
        <v>9.9899999999999984</v>
      </c>
    </row>
    <row r="1365" spans="1:14" x14ac:dyDescent="0.3">
      <c r="A1365" s="23">
        <v>1364</v>
      </c>
      <c r="B1365" s="23" t="str">
        <f t="shared" si="63"/>
        <v>Q2-2015</v>
      </c>
      <c r="C1365" s="24" t="str">
        <f t="shared" si="64"/>
        <v>Q2</v>
      </c>
      <c r="D1365" s="23" t="str">
        <f t="shared" si="65"/>
        <v>4-2015</v>
      </c>
      <c r="E1365" s="25">
        <v>42102</v>
      </c>
      <c r="F1365" s="31">
        <f>INDEX(GoldPrice!$B$2:$F$4016,MATCH(E1365,GoldPrice!$B$2:$B$4016,0),5)</f>
        <v>97782.649782650173</v>
      </c>
      <c r="G1365" s="36">
        <f>INDEX(Daily!$B$2:$H$4016,MATCH(E1365,Daily!$B$2:$B$4016,0),3)</f>
        <v>-3.5100000000000051</v>
      </c>
      <c r="H1365" s="36">
        <f>INDEX(Daily!$B$2:$H$4016,MATCH(E1365,Daily!$B$2:$B$4016,0),5)</f>
        <v>5</v>
      </c>
      <c r="I1365" s="36">
        <f>INDEX(Daily!$B$2:$H$4016,MATCH(E1365,Daily!$B$2:$B$4016,0),7)</f>
        <v>-0.38999999999998636</v>
      </c>
      <c r="J1365" s="39">
        <f>INDEX(Monthly!$B$2:$K$187,MATCH(D1365,Monthly!$B$2:$B$187,0),3)</f>
        <v>2.2000000000000908E-3</v>
      </c>
      <c r="K1365" s="39">
        <f>INDEX(Monthly!$B$2:$K$187,MATCH(D1365,Monthly!$B$2:$B$187,0),5)</f>
        <v>-2.3500000000000227</v>
      </c>
      <c r="L1365" s="39">
        <f>INDEX(Monthly!$B$2:$K$187,MATCH(D1365,Monthly!$B$2:$B$187,0),7)</f>
        <v>0</v>
      </c>
      <c r="M1365" s="39">
        <f>INDEX(Monthly!$B$2:$K$187,MATCH(D1365,Monthly!$B$2:$B$187,0),9)</f>
        <v>5.1585162122024389E-3</v>
      </c>
      <c r="N1365" s="42">
        <f>INDEX(Quaterly!$B$2:$E$63,MATCH(B1365,Quaterly!$B$2:$B$63,0),4)</f>
        <v>9.9899999999999984</v>
      </c>
    </row>
    <row r="1366" spans="1:14" x14ac:dyDescent="0.3">
      <c r="A1366" s="23">
        <v>1365</v>
      </c>
      <c r="B1366" s="23" t="str">
        <f t="shared" si="63"/>
        <v>Q2-2015</v>
      </c>
      <c r="C1366" s="24" t="str">
        <f t="shared" si="64"/>
        <v>Q2</v>
      </c>
      <c r="D1366" s="23" t="str">
        <f t="shared" si="65"/>
        <v>4-2015</v>
      </c>
      <c r="E1366" s="25">
        <v>42103</v>
      </c>
      <c r="F1366" s="31">
        <f>INDEX(GoldPrice!$B$2:$F$4016,MATCH(E1366,GoldPrice!$B$2:$B$4016,0),5)</f>
        <v>104987.71498771757</v>
      </c>
      <c r="G1366" s="36">
        <f>INDEX(Daily!$B$2:$H$4016,MATCH(E1366,Daily!$B$2:$B$4016,0),3)</f>
        <v>0.35000000000000142</v>
      </c>
      <c r="H1366" s="36">
        <f>INDEX(Daily!$B$2:$H$4016,MATCH(E1366,Daily!$B$2:$B$4016,0),5)</f>
        <v>0</v>
      </c>
      <c r="I1366" s="36">
        <f>INDEX(Daily!$B$2:$H$4016,MATCH(E1366,Daily!$B$2:$B$4016,0),7)</f>
        <v>2.7999999999999545</v>
      </c>
      <c r="J1366" s="39">
        <f>INDEX(Monthly!$B$2:$K$187,MATCH(D1366,Monthly!$B$2:$B$187,0),3)</f>
        <v>2.2000000000000908E-3</v>
      </c>
      <c r="K1366" s="39">
        <f>INDEX(Monthly!$B$2:$K$187,MATCH(D1366,Monthly!$B$2:$B$187,0),5)</f>
        <v>-2.3500000000000227</v>
      </c>
      <c r="L1366" s="39">
        <f>INDEX(Monthly!$B$2:$K$187,MATCH(D1366,Monthly!$B$2:$B$187,0),7)</f>
        <v>0</v>
      </c>
      <c r="M1366" s="39">
        <f>INDEX(Monthly!$B$2:$K$187,MATCH(D1366,Monthly!$B$2:$B$187,0),9)</f>
        <v>5.1585162122024389E-3</v>
      </c>
      <c r="N1366" s="42">
        <f>INDEX(Quaterly!$B$2:$E$63,MATCH(B1366,Quaterly!$B$2:$B$63,0),4)</f>
        <v>9.9899999999999984</v>
      </c>
    </row>
    <row r="1367" spans="1:14" x14ac:dyDescent="0.3">
      <c r="A1367" s="23">
        <v>1366</v>
      </c>
      <c r="B1367" s="23" t="str">
        <f t="shared" si="63"/>
        <v>Q2-2015</v>
      </c>
      <c r="C1367" s="24" t="str">
        <f t="shared" si="64"/>
        <v>Q2</v>
      </c>
      <c r="D1367" s="23" t="str">
        <f t="shared" si="65"/>
        <v>4-2015</v>
      </c>
      <c r="E1367" s="25">
        <v>42104</v>
      </c>
      <c r="F1367" s="31">
        <f>INDEX(GoldPrice!$B$2:$F$4016,MATCH(E1367,GoldPrice!$B$2:$B$4016,0),5)</f>
        <v>-149459.45945946127</v>
      </c>
      <c r="G1367" s="36">
        <f>INDEX(Daily!$B$2:$H$4016,MATCH(E1367,Daily!$B$2:$B$4016,0),3)</f>
        <v>0.84000000000000341</v>
      </c>
      <c r="H1367" s="36">
        <f>INDEX(Daily!$B$2:$H$4016,MATCH(E1367,Daily!$B$2:$B$4016,0),5)</f>
        <v>0</v>
      </c>
      <c r="I1367" s="36">
        <f>INDEX(Daily!$B$2:$H$4016,MATCH(E1367,Daily!$B$2:$B$4016,0),7)</f>
        <v>3.5099999999999909</v>
      </c>
      <c r="J1367" s="39">
        <f>INDEX(Monthly!$B$2:$K$187,MATCH(D1367,Monthly!$B$2:$B$187,0),3)</f>
        <v>2.2000000000000908E-3</v>
      </c>
      <c r="K1367" s="39">
        <f>INDEX(Monthly!$B$2:$K$187,MATCH(D1367,Monthly!$B$2:$B$187,0),5)</f>
        <v>-2.3500000000000227</v>
      </c>
      <c r="L1367" s="39">
        <f>INDEX(Monthly!$B$2:$K$187,MATCH(D1367,Monthly!$B$2:$B$187,0),7)</f>
        <v>0</v>
      </c>
      <c r="M1367" s="39">
        <f>INDEX(Monthly!$B$2:$K$187,MATCH(D1367,Monthly!$B$2:$B$187,0),9)</f>
        <v>5.1585162122024389E-3</v>
      </c>
      <c r="N1367" s="42">
        <f>INDEX(Quaterly!$B$2:$E$63,MATCH(B1367,Quaterly!$B$2:$B$63,0),4)</f>
        <v>9.9899999999999984</v>
      </c>
    </row>
    <row r="1368" spans="1:14" x14ac:dyDescent="0.3">
      <c r="A1368" s="23">
        <v>1367</v>
      </c>
      <c r="B1368" s="23" t="str">
        <f t="shared" si="63"/>
        <v>Q2-2015</v>
      </c>
      <c r="C1368" s="24" t="str">
        <f t="shared" si="64"/>
        <v>Q2</v>
      </c>
      <c r="D1368" s="23" t="str">
        <f t="shared" si="65"/>
        <v>4-2015</v>
      </c>
      <c r="E1368" s="25">
        <v>42107</v>
      </c>
      <c r="F1368" s="31">
        <f>INDEX(GoldPrice!$B$2:$F$4016,MATCH(E1368,GoldPrice!$B$2:$B$4016,0),5)</f>
        <v>66466.83046682924</v>
      </c>
      <c r="G1368" s="36">
        <f>INDEX(Daily!$B$2:$H$4016,MATCH(E1368,Daily!$B$2:$B$4016,0),3)</f>
        <v>0.32000000000000028</v>
      </c>
      <c r="H1368" s="36">
        <f>INDEX(Daily!$B$2:$H$4016,MATCH(E1368,Daily!$B$2:$B$4016,0),5)</f>
        <v>0</v>
      </c>
      <c r="I1368" s="36">
        <f>INDEX(Daily!$B$2:$H$4016,MATCH(E1368,Daily!$B$2:$B$4016,0),7)</f>
        <v>5.5099999999999909</v>
      </c>
      <c r="J1368" s="39">
        <f>INDEX(Monthly!$B$2:$K$187,MATCH(D1368,Monthly!$B$2:$B$187,0),3)</f>
        <v>2.2000000000000908E-3</v>
      </c>
      <c r="K1368" s="39">
        <f>INDEX(Monthly!$B$2:$K$187,MATCH(D1368,Monthly!$B$2:$B$187,0),5)</f>
        <v>-2.3500000000000227</v>
      </c>
      <c r="L1368" s="39">
        <f>INDEX(Monthly!$B$2:$K$187,MATCH(D1368,Monthly!$B$2:$B$187,0),7)</f>
        <v>0</v>
      </c>
      <c r="M1368" s="39">
        <f>INDEX(Monthly!$B$2:$K$187,MATCH(D1368,Monthly!$B$2:$B$187,0),9)</f>
        <v>5.1585162122024389E-3</v>
      </c>
      <c r="N1368" s="42">
        <f>INDEX(Quaterly!$B$2:$E$63,MATCH(B1368,Quaterly!$B$2:$B$63,0),4)</f>
        <v>9.9899999999999984</v>
      </c>
    </row>
    <row r="1369" spans="1:14" x14ac:dyDescent="0.3">
      <c r="A1369" s="23">
        <v>1368</v>
      </c>
      <c r="B1369" s="23" t="str">
        <f t="shared" si="63"/>
        <v>Q2-2015</v>
      </c>
      <c r="C1369" s="24" t="str">
        <f t="shared" si="64"/>
        <v>Q2</v>
      </c>
      <c r="D1369" s="23" t="str">
        <f t="shared" si="65"/>
        <v>4-2015</v>
      </c>
      <c r="E1369" s="25">
        <v>42108</v>
      </c>
      <c r="F1369" s="31">
        <f>INDEX(GoldPrice!$B$2:$F$4016,MATCH(E1369,GoldPrice!$B$2:$B$4016,0),5)</f>
        <v>80553.014553014189</v>
      </c>
      <c r="G1369" s="36">
        <f>INDEX(Daily!$B$2:$H$4016,MATCH(E1369,Daily!$B$2:$B$4016,0),3)</f>
        <v>1.3499999999999943</v>
      </c>
      <c r="H1369" s="36">
        <f>INDEX(Daily!$B$2:$H$4016,MATCH(E1369,Daily!$B$2:$B$4016,0),5)</f>
        <v>-5</v>
      </c>
      <c r="I1369" s="36">
        <f>INDEX(Daily!$B$2:$H$4016,MATCH(E1369,Daily!$B$2:$B$4016,0),7)</f>
        <v>-0.87000000000000455</v>
      </c>
      <c r="J1369" s="39">
        <f>INDEX(Monthly!$B$2:$K$187,MATCH(D1369,Monthly!$B$2:$B$187,0),3)</f>
        <v>2.2000000000000908E-3</v>
      </c>
      <c r="K1369" s="39">
        <f>INDEX(Monthly!$B$2:$K$187,MATCH(D1369,Monthly!$B$2:$B$187,0),5)</f>
        <v>-2.3500000000000227</v>
      </c>
      <c r="L1369" s="39">
        <f>INDEX(Monthly!$B$2:$K$187,MATCH(D1369,Monthly!$B$2:$B$187,0),7)</f>
        <v>0</v>
      </c>
      <c r="M1369" s="39">
        <f>INDEX(Monthly!$B$2:$K$187,MATCH(D1369,Monthly!$B$2:$B$187,0),9)</f>
        <v>5.1585162122024389E-3</v>
      </c>
      <c r="N1369" s="42">
        <f>INDEX(Quaterly!$B$2:$E$63,MATCH(B1369,Quaterly!$B$2:$B$63,0),4)</f>
        <v>9.9899999999999984</v>
      </c>
    </row>
    <row r="1370" spans="1:14" x14ac:dyDescent="0.3">
      <c r="A1370" s="23">
        <v>1369</v>
      </c>
      <c r="B1370" s="23" t="str">
        <f t="shared" si="63"/>
        <v>Q2-2015</v>
      </c>
      <c r="C1370" s="24" t="str">
        <f t="shared" si="64"/>
        <v>Q2</v>
      </c>
      <c r="D1370" s="23" t="str">
        <f t="shared" si="65"/>
        <v>4-2015</v>
      </c>
      <c r="E1370" s="25">
        <v>42109</v>
      </c>
      <c r="F1370" s="31">
        <f>INDEX(GoldPrice!$B$2:$F$4016,MATCH(E1370,GoldPrice!$B$2:$B$4016,0),5)</f>
        <v>-146444.90644490719</v>
      </c>
      <c r="G1370" s="36">
        <f>INDEX(Daily!$B$2:$H$4016,MATCH(E1370,Daily!$B$2:$B$4016,0),3)</f>
        <v>2.9500000000000028</v>
      </c>
      <c r="H1370" s="36">
        <f>INDEX(Daily!$B$2:$H$4016,MATCH(E1370,Daily!$B$2:$B$4016,0),5)</f>
        <v>5</v>
      </c>
      <c r="I1370" s="36">
        <f>INDEX(Daily!$B$2:$H$4016,MATCH(E1370,Daily!$B$2:$B$4016,0),7)</f>
        <v>5.8300000000000409</v>
      </c>
      <c r="J1370" s="39">
        <f>INDEX(Monthly!$B$2:$K$187,MATCH(D1370,Monthly!$B$2:$B$187,0),3)</f>
        <v>2.2000000000000908E-3</v>
      </c>
      <c r="K1370" s="39">
        <f>INDEX(Monthly!$B$2:$K$187,MATCH(D1370,Monthly!$B$2:$B$187,0),5)</f>
        <v>-2.3500000000000227</v>
      </c>
      <c r="L1370" s="39">
        <f>INDEX(Monthly!$B$2:$K$187,MATCH(D1370,Monthly!$B$2:$B$187,0),7)</f>
        <v>0</v>
      </c>
      <c r="M1370" s="39">
        <f>INDEX(Monthly!$B$2:$K$187,MATCH(D1370,Monthly!$B$2:$B$187,0),9)</f>
        <v>5.1585162122024389E-3</v>
      </c>
      <c r="N1370" s="42">
        <f>INDEX(Quaterly!$B$2:$E$63,MATCH(B1370,Quaterly!$B$2:$B$63,0),4)</f>
        <v>9.9899999999999984</v>
      </c>
    </row>
    <row r="1371" spans="1:14" x14ac:dyDescent="0.3">
      <c r="A1371" s="23">
        <v>1370</v>
      </c>
      <c r="B1371" s="23" t="str">
        <f t="shared" si="63"/>
        <v>Q2-2015</v>
      </c>
      <c r="C1371" s="24" t="str">
        <f t="shared" si="64"/>
        <v>Q2</v>
      </c>
      <c r="D1371" s="23" t="str">
        <f t="shared" si="65"/>
        <v>4-2015</v>
      </c>
      <c r="E1371" s="25">
        <v>42110</v>
      </c>
      <c r="F1371" s="31">
        <f>INDEX(GoldPrice!$B$2:$F$4016,MATCH(E1371,GoldPrice!$B$2:$B$4016,0),5)</f>
        <v>57175.581175580621</v>
      </c>
      <c r="G1371" s="36">
        <f>INDEX(Daily!$B$2:$H$4016,MATCH(E1371,Daily!$B$2:$B$4016,0),3)</f>
        <v>0.43999999999999773</v>
      </c>
      <c r="H1371" s="36">
        <f>INDEX(Daily!$B$2:$H$4016,MATCH(E1371,Daily!$B$2:$B$4016,0),5)</f>
        <v>22</v>
      </c>
      <c r="I1371" s="36">
        <f>INDEX(Daily!$B$2:$H$4016,MATCH(E1371,Daily!$B$2:$B$4016,0),7)</f>
        <v>3.7799999999999727</v>
      </c>
      <c r="J1371" s="39">
        <f>INDEX(Monthly!$B$2:$K$187,MATCH(D1371,Monthly!$B$2:$B$187,0),3)</f>
        <v>2.2000000000000908E-3</v>
      </c>
      <c r="K1371" s="39">
        <f>INDEX(Monthly!$B$2:$K$187,MATCH(D1371,Monthly!$B$2:$B$187,0),5)</f>
        <v>-2.3500000000000227</v>
      </c>
      <c r="L1371" s="39">
        <f>INDEX(Monthly!$B$2:$K$187,MATCH(D1371,Monthly!$B$2:$B$187,0),7)</f>
        <v>0</v>
      </c>
      <c r="M1371" s="39">
        <f>INDEX(Monthly!$B$2:$K$187,MATCH(D1371,Monthly!$B$2:$B$187,0),9)</f>
        <v>5.1585162122024389E-3</v>
      </c>
      <c r="N1371" s="42">
        <f>INDEX(Quaterly!$B$2:$E$63,MATCH(B1371,Quaterly!$B$2:$B$63,0),4)</f>
        <v>9.9899999999999984</v>
      </c>
    </row>
    <row r="1372" spans="1:14" x14ac:dyDescent="0.3">
      <c r="A1372" s="23">
        <v>1371</v>
      </c>
      <c r="B1372" s="23" t="str">
        <f t="shared" si="63"/>
        <v>Q2-2015</v>
      </c>
      <c r="C1372" s="24" t="str">
        <f t="shared" si="64"/>
        <v>Q2</v>
      </c>
      <c r="D1372" s="23" t="str">
        <f t="shared" si="65"/>
        <v>4-2015</v>
      </c>
      <c r="E1372" s="25">
        <v>42111</v>
      </c>
      <c r="F1372" s="31">
        <f>INDEX(GoldPrice!$B$2:$F$4016,MATCH(E1372,GoldPrice!$B$2:$B$4016,0),5)</f>
        <v>-61828.009828012437</v>
      </c>
      <c r="G1372" s="36">
        <f>INDEX(Daily!$B$2:$H$4016,MATCH(E1372,Daily!$B$2:$B$4016,0),3)</f>
        <v>-0.97999999999999687</v>
      </c>
      <c r="H1372" s="36">
        <f>INDEX(Daily!$B$2:$H$4016,MATCH(E1372,Daily!$B$2:$B$4016,0),5)</f>
        <v>-42</v>
      </c>
      <c r="I1372" s="36">
        <f>INDEX(Daily!$B$2:$H$4016,MATCH(E1372,Daily!$B$2:$B$4016,0),7)</f>
        <v>4.0000000000077307E-2</v>
      </c>
      <c r="J1372" s="39">
        <f>INDEX(Monthly!$B$2:$K$187,MATCH(D1372,Monthly!$B$2:$B$187,0),3)</f>
        <v>2.2000000000000908E-3</v>
      </c>
      <c r="K1372" s="39">
        <f>INDEX(Monthly!$B$2:$K$187,MATCH(D1372,Monthly!$B$2:$B$187,0),5)</f>
        <v>-2.3500000000000227</v>
      </c>
      <c r="L1372" s="39">
        <f>INDEX(Monthly!$B$2:$K$187,MATCH(D1372,Monthly!$B$2:$B$187,0),7)</f>
        <v>0</v>
      </c>
      <c r="M1372" s="39">
        <f>INDEX(Monthly!$B$2:$K$187,MATCH(D1372,Monthly!$B$2:$B$187,0),9)</f>
        <v>5.1585162122024389E-3</v>
      </c>
      <c r="N1372" s="42">
        <f>INDEX(Quaterly!$B$2:$E$63,MATCH(B1372,Quaterly!$B$2:$B$63,0),4)</f>
        <v>9.9899999999999984</v>
      </c>
    </row>
    <row r="1373" spans="1:14" x14ac:dyDescent="0.3">
      <c r="A1373" s="23">
        <v>1372</v>
      </c>
      <c r="B1373" s="23" t="str">
        <f t="shared" si="63"/>
        <v>Q2-2015</v>
      </c>
      <c r="C1373" s="24" t="str">
        <f t="shared" si="64"/>
        <v>Q2</v>
      </c>
      <c r="D1373" s="23" t="str">
        <f t="shared" si="65"/>
        <v>4-2015</v>
      </c>
      <c r="E1373" s="25">
        <v>42114</v>
      </c>
      <c r="F1373" s="31">
        <f>INDEX(GoldPrice!$B$2:$F$4016,MATCH(E1373,GoldPrice!$B$2:$B$4016,0),5)</f>
        <v>117725.57172557339</v>
      </c>
      <c r="G1373" s="36">
        <f>INDEX(Daily!$B$2:$H$4016,MATCH(E1373,Daily!$B$2:$B$4016,0),3)</f>
        <v>0.65999999999999659</v>
      </c>
      <c r="H1373" s="36">
        <f>INDEX(Daily!$B$2:$H$4016,MATCH(E1373,Daily!$B$2:$B$4016,0),5)</f>
        <v>-5</v>
      </c>
      <c r="I1373" s="36">
        <f>INDEX(Daily!$B$2:$H$4016,MATCH(E1373,Daily!$B$2:$B$4016,0),7)</f>
        <v>-3.2800000000000864</v>
      </c>
      <c r="J1373" s="39">
        <f>INDEX(Monthly!$B$2:$K$187,MATCH(D1373,Monthly!$B$2:$B$187,0),3)</f>
        <v>2.2000000000000908E-3</v>
      </c>
      <c r="K1373" s="39">
        <f>INDEX(Monthly!$B$2:$K$187,MATCH(D1373,Monthly!$B$2:$B$187,0),5)</f>
        <v>-2.3500000000000227</v>
      </c>
      <c r="L1373" s="39">
        <f>INDEX(Monthly!$B$2:$K$187,MATCH(D1373,Monthly!$B$2:$B$187,0),7)</f>
        <v>0</v>
      </c>
      <c r="M1373" s="39">
        <f>INDEX(Monthly!$B$2:$K$187,MATCH(D1373,Monthly!$B$2:$B$187,0),9)</f>
        <v>5.1585162122024389E-3</v>
      </c>
      <c r="N1373" s="42">
        <f>INDEX(Quaterly!$B$2:$E$63,MATCH(B1373,Quaterly!$B$2:$B$63,0),4)</f>
        <v>9.9899999999999984</v>
      </c>
    </row>
    <row r="1374" spans="1:14" x14ac:dyDescent="0.3">
      <c r="A1374" s="23">
        <v>1373</v>
      </c>
      <c r="B1374" s="23" t="str">
        <f t="shared" si="63"/>
        <v>Q2-2015</v>
      </c>
      <c r="C1374" s="24" t="str">
        <f t="shared" si="64"/>
        <v>Q2</v>
      </c>
      <c r="D1374" s="23" t="str">
        <f t="shared" si="65"/>
        <v>4-2015</v>
      </c>
      <c r="E1374" s="25">
        <v>42115</v>
      </c>
      <c r="F1374" s="31">
        <f>INDEX(GoldPrice!$B$2:$F$4016,MATCH(E1374,GoldPrice!$B$2:$B$4016,0),5)</f>
        <v>-223178.60517860577</v>
      </c>
      <c r="G1374" s="36">
        <f>INDEX(Daily!$B$2:$H$4016,MATCH(E1374,Daily!$B$2:$B$4016,0),3)</f>
        <v>-0.78999999999999915</v>
      </c>
      <c r="H1374" s="36">
        <f>INDEX(Daily!$B$2:$H$4016,MATCH(E1374,Daily!$B$2:$B$4016,0),5)</f>
        <v>0</v>
      </c>
      <c r="I1374" s="36">
        <f>INDEX(Daily!$B$2:$H$4016,MATCH(E1374,Daily!$B$2:$B$4016,0),7)</f>
        <v>-2.7999999999999545</v>
      </c>
      <c r="J1374" s="39">
        <f>INDEX(Monthly!$B$2:$K$187,MATCH(D1374,Monthly!$B$2:$B$187,0),3)</f>
        <v>2.2000000000000908E-3</v>
      </c>
      <c r="K1374" s="39">
        <f>INDEX(Monthly!$B$2:$K$187,MATCH(D1374,Monthly!$B$2:$B$187,0),5)</f>
        <v>-2.3500000000000227</v>
      </c>
      <c r="L1374" s="39">
        <f>INDEX(Monthly!$B$2:$K$187,MATCH(D1374,Monthly!$B$2:$B$187,0),7)</f>
        <v>0</v>
      </c>
      <c r="M1374" s="39">
        <f>INDEX(Monthly!$B$2:$K$187,MATCH(D1374,Monthly!$B$2:$B$187,0),9)</f>
        <v>5.1585162122024389E-3</v>
      </c>
      <c r="N1374" s="42">
        <f>INDEX(Quaterly!$B$2:$E$63,MATCH(B1374,Quaterly!$B$2:$B$63,0),4)</f>
        <v>9.9899999999999984</v>
      </c>
    </row>
    <row r="1375" spans="1:14" x14ac:dyDescent="0.3">
      <c r="A1375" s="23">
        <v>1374</v>
      </c>
      <c r="B1375" s="23" t="str">
        <f t="shared" si="63"/>
        <v>Q2-2015</v>
      </c>
      <c r="C1375" s="24" t="str">
        <f t="shared" si="64"/>
        <v>Q2</v>
      </c>
      <c r="D1375" s="23" t="str">
        <f t="shared" si="65"/>
        <v>4-2015</v>
      </c>
      <c r="E1375" s="25">
        <v>42116</v>
      </c>
      <c r="F1375" s="31">
        <f>INDEX(GoldPrice!$B$2:$F$4016,MATCH(E1375,GoldPrice!$B$2:$B$4016,0),5)</f>
        <v>274707.91910792142</v>
      </c>
      <c r="G1375" s="36">
        <f>INDEX(Daily!$B$2:$H$4016,MATCH(E1375,Daily!$B$2:$B$4016,0),3)</f>
        <v>0.59000000000000341</v>
      </c>
      <c r="H1375" s="36">
        <f>INDEX(Daily!$B$2:$H$4016,MATCH(E1375,Daily!$B$2:$B$4016,0),5)</f>
        <v>29</v>
      </c>
      <c r="I1375" s="36">
        <f>INDEX(Daily!$B$2:$H$4016,MATCH(E1375,Daily!$B$2:$B$4016,0),7)</f>
        <v>0.26999999999998181</v>
      </c>
      <c r="J1375" s="39">
        <f>INDEX(Monthly!$B$2:$K$187,MATCH(D1375,Monthly!$B$2:$B$187,0),3)</f>
        <v>2.2000000000000908E-3</v>
      </c>
      <c r="K1375" s="39">
        <f>INDEX(Monthly!$B$2:$K$187,MATCH(D1375,Monthly!$B$2:$B$187,0),5)</f>
        <v>-2.3500000000000227</v>
      </c>
      <c r="L1375" s="39">
        <f>INDEX(Monthly!$B$2:$K$187,MATCH(D1375,Monthly!$B$2:$B$187,0),7)</f>
        <v>0</v>
      </c>
      <c r="M1375" s="39">
        <f>INDEX(Monthly!$B$2:$K$187,MATCH(D1375,Monthly!$B$2:$B$187,0),9)</f>
        <v>5.1585162122024389E-3</v>
      </c>
      <c r="N1375" s="42">
        <f>INDEX(Quaterly!$B$2:$E$63,MATCH(B1375,Quaterly!$B$2:$B$63,0),4)</f>
        <v>9.9899999999999984</v>
      </c>
    </row>
    <row r="1376" spans="1:14" x14ac:dyDescent="0.3">
      <c r="A1376" s="23">
        <v>1375</v>
      </c>
      <c r="B1376" s="23" t="str">
        <f t="shared" si="63"/>
        <v>Q2-2015</v>
      </c>
      <c r="C1376" s="24" t="str">
        <f t="shared" si="64"/>
        <v>Q2</v>
      </c>
      <c r="D1376" s="23" t="str">
        <f t="shared" si="65"/>
        <v>4-2015</v>
      </c>
      <c r="E1376" s="25">
        <v>42117</v>
      </c>
      <c r="F1376" s="31">
        <f>INDEX(GoldPrice!$B$2:$F$4016,MATCH(E1376,GoldPrice!$B$2:$B$4016,0),5)</f>
        <v>-160710.18711018935</v>
      </c>
      <c r="G1376" s="36">
        <f>INDEX(Daily!$B$2:$H$4016,MATCH(E1376,Daily!$B$2:$B$4016,0),3)</f>
        <v>0.42000000000000171</v>
      </c>
      <c r="H1376" s="36">
        <f>INDEX(Daily!$B$2:$H$4016,MATCH(E1376,Daily!$B$2:$B$4016,0),5)</f>
        <v>-24</v>
      </c>
      <c r="I1376" s="36">
        <f>INDEX(Daily!$B$2:$H$4016,MATCH(E1376,Daily!$B$2:$B$4016,0),7)</f>
        <v>-1.2599999999999909</v>
      </c>
      <c r="J1376" s="39">
        <f>INDEX(Monthly!$B$2:$K$187,MATCH(D1376,Monthly!$B$2:$B$187,0),3)</f>
        <v>2.2000000000000908E-3</v>
      </c>
      <c r="K1376" s="39">
        <f>INDEX(Monthly!$B$2:$K$187,MATCH(D1376,Monthly!$B$2:$B$187,0),5)</f>
        <v>-2.3500000000000227</v>
      </c>
      <c r="L1376" s="39">
        <f>INDEX(Monthly!$B$2:$K$187,MATCH(D1376,Monthly!$B$2:$B$187,0),7)</f>
        <v>0</v>
      </c>
      <c r="M1376" s="39">
        <f>INDEX(Monthly!$B$2:$K$187,MATCH(D1376,Monthly!$B$2:$B$187,0),9)</f>
        <v>5.1585162122024389E-3</v>
      </c>
      <c r="N1376" s="42">
        <f>INDEX(Quaterly!$B$2:$E$63,MATCH(B1376,Quaterly!$B$2:$B$63,0),4)</f>
        <v>9.9899999999999984</v>
      </c>
    </row>
    <row r="1377" spans="1:14" x14ac:dyDescent="0.3">
      <c r="A1377" s="23">
        <v>1376</v>
      </c>
      <c r="B1377" s="23" t="str">
        <f t="shared" si="63"/>
        <v>Q2-2015</v>
      </c>
      <c r="C1377" s="24" t="str">
        <f t="shared" si="64"/>
        <v>Q2</v>
      </c>
      <c r="D1377" s="23" t="str">
        <f t="shared" si="65"/>
        <v>4-2015</v>
      </c>
      <c r="E1377" s="25">
        <v>42118</v>
      </c>
      <c r="F1377" s="31">
        <f>INDEX(GoldPrice!$B$2:$F$4016,MATCH(E1377,GoldPrice!$B$2:$B$4016,0),5)</f>
        <v>348505.76450576633</v>
      </c>
      <c r="G1377" s="36">
        <f>INDEX(Daily!$B$2:$H$4016,MATCH(E1377,Daily!$B$2:$B$4016,0),3)</f>
        <v>-0.61000000000000654</v>
      </c>
      <c r="H1377" s="36">
        <f>INDEX(Daily!$B$2:$H$4016,MATCH(E1377,Daily!$B$2:$B$4016,0),5)</f>
        <v>5</v>
      </c>
      <c r="I1377" s="36">
        <f>INDEX(Daily!$B$2:$H$4016,MATCH(E1377,Daily!$B$2:$B$4016,0),7)</f>
        <v>4.5199999999999818</v>
      </c>
      <c r="J1377" s="39">
        <f>INDEX(Monthly!$B$2:$K$187,MATCH(D1377,Monthly!$B$2:$B$187,0),3)</f>
        <v>2.2000000000000908E-3</v>
      </c>
      <c r="K1377" s="39">
        <f>INDEX(Monthly!$B$2:$K$187,MATCH(D1377,Monthly!$B$2:$B$187,0),5)</f>
        <v>-2.3500000000000227</v>
      </c>
      <c r="L1377" s="39">
        <f>INDEX(Monthly!$B$2:$K$187,MATCH(D1377,Monthly!$B$2:$B$187,0),7)</f>
        <v>0</v>
      </c>
      <c r="M1377" s="39">
        <f>INDEX(Monthly!$B$2:$K$187,MATCH(D1377,Monthly!$B$2:$B$187,0),9)</f>
        <v>5.1585162122024389E-3</v>
      </c>
      <c r="N1377" s="42">
        <f>INDEX(Quaterly!$B$2:$E$63,MATCH(B1377,Quaterly!$B$2:$B$63,0),4)</f>
        <v>9.9899999999999984</v>
      </c>
    </row>
    <row r="1378" spans="1:14" x14ac:dyDescent="0.3">
      <c r="A1378" s="23">
        <v>1377</v>
      </c>
      <c r="B1378" s="23" t="str">
        <f t="shared" si="63"/>
        <v>Q2-2015</v>
      </c>
      <c r="C1378" s="24" t="str">
        <f t="shared" si="64"/>
        <v>Q2</v>
      </c>
      <c r="D1378" s="23" t="str">
        <f t="shared" si="65"/>
        <v>4-2015</v>
      </c>
      <c r="E1378" s="25">
        <v>42121</v>
      </c>
      <c r="F1378" s="31">
        <f>INDEX(GoldPrice!$B$2:$F$4016,MATCH(E1378,GoldPrice!$B$2:$B$4016,0),5)</f>
        <v>-484473.25647325441</v>
      </c>
      <c r="G1378" s="36">
        <f>INDEX(Daily!$B$2:$H$4016,MATCH(E1378,Daily!$B$2:$B$4016,0),3)</f>
        <v>-0.4199999999999946</v>
      </c>
      <c r="H1378" s="36">
        <f>INDEX(Daily!$B$2:$H$4016,MATCH(E1378,Daily!$B$2:$B$4016,0),5)</f>
        <v>-15</v>
      </c>
      <c r="I1378" s="36">
        <f>INDEX(Daily!$B$2:$H$4016,MATCH(E1378,Daily!$B$2:$B$4016,0),7)</f>
        <v>-3.3700000000000045</v>
      </c>
      <c r="J1378" s="39">
        <f>INDEX(Monthly!$B$2:$K$187,MATCH(D1378,Monthly!$B$2:$B$187,0),3)</f>
        <v>2.2000000000000908E-3</v>
      </c>
      <c r="K1378" s="39">
        <f>INDEX(Monthly!$B$2:$K$187,MATCH(D1378,Monthly!$B$2:$B$187,0),5)</f>
        <v>-2.3500000000000227</v>
      </c>
      <c r="L1378" s="39">
        <f>INDEX(Monthly!$B$2:$K$187,MATCH(D1378,Monthly!$B$2:$B$187,0),7)</f>
        <v>0</v>
      </c>
      <c r="M1378" s="39">
        <f>INDEX(Monthly!$B$2:$K$187,MATCH(D1378,Monthly!$B$2:$B$187,0),9)</f>
        <v>5.1585162122024389E-3</v>
      </c>
      <c r="N1378" s="42">
        <f>INDEX(Quaterly!$B$2:$E$63,MATCH(B1378,Quaterly!$B$2:$B$63,0),4)</f>
        <v>9.9899999999999984</v>
      </c>
    </row>
    <row r="1379" spans="1:14" x14ac:dyDescent="0.3">
      <c r="A1379" s="23">
        <v>1378</v>
      </c>
      <c r="B1379" s="23" t="str">
        <f t="shared" si="63"/>
        <v>Q2-2015</v>
      </c>
      <c r="C1379" s="24" t="str">
        <f t="shared" si="64"/>
        <v>Q2</v>
      </c>
      <c r="D1379" s="23" t="str">
        <f t="shared" si="65"/>
        <v>4-2015</v>
      </c>
      <c r="E1379" s="25">
        <v>42122</v>
      </c>
      <c r="F1379" s="31">
        <f>INDEX(GoldPrice!$B$2:$F$4016,MATCH(E1379,GoldPrice!$B$2:$B$4016,0),5)</f>
        <v>-174322.43432243541</v>
      </c>
      <c r="G1379" s="36">
        <f>INDEX(Daily!$B$2:$H$4016,MATCH(E1379,Daily!$B$2:$B$4016,0),3)</f>
        <v>1.4899999999999949</v>
      </c>
      <c r="H1379" s="36">
        <f>INDEX(Daily!$B$2:$H$4016,MATCH(E1379,Daily!$B$2:$B$4016,0),5)</f>
        <v>0</v>
      </c>
      <c r="I1379" s="36">
        <f>INDEX(Daily!$B$2:$H$4016,MATCH(E1379,Daily!$B$2:$B$4016,0),7)</f>
        <v>1.5328571428572104</v>
      </c>
      <c r="J1379" s="39">
        <f>INDEX(Monthly!$B$2:$K$187,MATCH(D1379,Monthly!$B$2:$B$187,0),3)</f>
        <v>2.2000000000000908E-3</v>
      </c>
      <c r="K1379" s="39">
        <f>INDEX(Monthly!$B$2:$K$187,MATCH(D1379,Monthly!$B$2:$B$187,0),5)</f>
        <v>-2.3500000000000227</v>
      </c>
      <c r="L1379" s="39">
        <f>INDEX(Monthly!$B$2:$K$187,MATCH(D1379,Monthly!$B$2:$B$187,0),7)</f>
        <v>0</v>
      </c>
      <c r="M1379" s="39">
        <f>INDEX(Monthly!$B$2:$K$187,MATCH(D1379,Monthly!$B$2:$B$187,0),9)</f>
        <v>5.1585162122024389E-3</v>
      </c>
      <c r="N1379" s="42">
        <f>INDEX(Quaterly!$B$2:$E$63,MATCH(B1379,Quaterly!$B$2:$B$63,0),4)</f>
        <v>9.9899999999999984</v>
      </c>
    </row>
    <row r="1380" spans="1:14" x14ac:dyDescent="0.3">
      <c r="A1380" s="23">
        <v>1379</v>
      </c>
      <c r="B1380" s="23" t="str">
        <f t="shared" si="63"/>
        <v>Q2-2015</v>
      </c>
      <c r="C1380" s="24" t="str">
        <f t="shared" si="64"/>
        <v>Q2</v>
      </c>
      <c r="D1380" s="23" t="str">
        <f t="shared" si="65"/>
        <v>4-2015</v>
      </c>
      <c r="E1380" s="25">
        <v>42123</v>
      </c>
      <c r="F1380" s="31">
        <f>INDEX(GoldPrice!$B$2:$F$4016,MATCH(E1380,GoldPrice!$B$2:$B$4016,0),5)</f>
        <v>68425.628425627947</v>
      </c>
      <c r="G1380" s="36">
        <f>INDEX(Daily!$B$2:$H$4016,MATCH(E1380,Daily!$B$2:$B$4016,0),3)</f>
        <v>1.5</v>
      </c>
      <c r="H1380" s="36">
        <f>INDEX(Daily!$B$2:$H$4016,MATCH(E1380,Daily!$B$2:$B$4016,0),5)</f>
        <v>0</v>
      </c>
      <c r="I1380" s="36">
        <f>INDEX(Daily!$B$2:$H$4016,MATCH(E1380,Daily!$B$2:$B$4016,0),7)</f>
        <v>-0.62673469387766545</v>
      </c>
      <c r="J1380" s="39">
        <f>INDEX(Monthly!$B$2:$K$187,MATCH(D1380,Monthly!$B$2:$B$187,0),3)</f>
        <v>2.2000000000000908E-3</v>
      </c>
      <c r="K1380" s="39">
        <f>INDEX(Monthly!$B$2:$K$187,MATCH(D1380,Monthly!$B$2:$B$187,0),5)</f>
        <v>-2.3500000000000227</v>
      </c>
      <c r="L1380" s="39">
        <f>INDEX(Monthly!$B$2:$K$187,MATCH(D1380,Monthly!$B$2:$B$187,0),7)</f>
        <v>0</v>
      </c>
      <c r="M1380" s="39">
        <f>INDEX(Monthly!$B$2:$K$187,MATCH(D1380,Monthly!$B$2:$B$187,0),9)</f>
        <v>5.1585162122024389E-3</v>
      </c>
      <c r="N1380" s="42">
        <f>INDEX(Quaterly!$B$2:$E$63,MATCH(B1380,Quaterly!$B$2:$B$63,0),4)</f>
        <v>9.9899999999999984</v>
      </c>
    </row>
    <row r="1381" spans="1:14" x14ac:dyDescent="0.3">
      <c r="A1381" s="23">
        <v>1380</v>
      </c>
      <c r="B1381" s="23" t="str">
        <f t="shared" si="63"/>
        <v>Q2-2015</v>
      </c>
      <c r="C1381" s="24" t="str">
        <f t="shared" si="64"/>
        <v>Q2</v>
      </c>
      <c r="D1381" s="23" t="str">
        <f t="shared" si="65"/>
        <v>4-2015</v>
      </c>
      <c r="E1381" s="25">
        <v>42124</v>
      </c>
      <c r="F1381" s="31">
        <f>INDEX(GoldPrice!$B$2:$F$4016,MATCH(E1381,GoldPrice!$B$2:$B$4016,0),5)</f>
        <v>446395.76639576256</v>
      </c>
      <c r="G1381" s="36">
        <f>INDEX(Daily!$B$2:$H$4016,MATCH(E1381,Daily!$B$2:$B$4016,0),3)</f>
        <v>1.0700000000000003</v>
      </c>
      <c r="H1381" s="36">
        <f>INDEX(Daily!$B$2:$H$4016,MATCH(E1381,Daily!$B$2:$B$4016,0),5)</f>
        <v>0</v>
      </c>
      <c r="I1381" s="36">
        <f>INDEX(Daily!$B$2:$H$4016,MATCH(E1381,Daily!$B$2:$B$4016,0),7)</f>
        <v>-0.24769679300288772</v>
      </c>
      <c r="J1381" s="39">
        <f>INDEX(Monthly!$B$2:$K$187,MATCH(D1381,Monthly!$B$2:$B$187,0),3)</f>
        <v>2.2000000000000908E-3</v>
      </c>
      <c r="K1381" s="39">
        <f>INDEX(Monthly!$B$2:$K$187,MATCH(D1381,Monthly!$B$2:$B$187,0),5)</f>
        <v>-2.3500000000000227</v>
      </c>
      <c r="L1381" s="39">
        <f>INDEX(Monthly!$B$2:$K$187,MATCH(D1381,Monthly!$B$2:$B$187,0),7)</f>
        <v>0</v>
      </c>
      <c r="M1381" s="39">
        <f>INDEX(Monthly!$B$2:$K$187,MATCH(D1381,Monthly!$B$2:$B$187,0),9)</f>
        <v>5.1585162122024389E-3</v>
      </c>
      <c r="N1381" s="42">
        <f>INDEX(Quaterly!$B$2:$E$63,MATCH(B1381,Quaterly!$B$2:$B$63,0),4)</f>
        <v>9.9899999999999984</v>
      </c>
    </row>
    <row r="1382" spans="1:14" x14ac:dyDescent="0.3">
      <c r="A1382" s="23">
        <v>1381</v>
      </c>
      <c r="B1382" s="23" t="str">
        <f t="shared" si="63"/>
        <v>Q2-2015</v>
      </c>
      <c r="C1382" s="24" t="str">
        <f t="shared" si="64"/>
        <v>Q2</v>
      </c>
      <c r="D1382" s="23" t="str">
        <f t="shared" si="65"/>
        <v>5-2015</v>
      </c>
      <c r="E1382" s="25">
        <v>42125</v>
      </c>
      <c r="F1382" s="31">
        <f>INDEX(GoldPrice!$B$2:$F$4016,MATCH(E1382,GoldPrice!$B$2:$B$4016,0),5)</f>
        <v>128705.34870535135</v>
      </c>
      <c r="G1382" s="36">
        <f>INDEX(Daily!$B$2:$H$4016,MATCH(E1382,Daily!$B$2:$B$4016,0),3)</f>
        <v>-0.51999999999999602</v>
      </c>
      <c r="H1382" s="36">
        <f>INDEX(Daily!$B$2:$H$4016,MATCH(E1382,Daily!$B$2:$B$4016,0),5)</f>
        <v>0</v>
      </c>
      <c r="I1382" s="36">
        <f>INDEX(Daily!$B$2:$H$4016,MATCH(E1382,Daily!$B$2:$B$4016,0),7)</f>
        <v>0.11691795085380363</v>
      </c>
      <c r="J1382" s="39">
        <f>INDEX(Monthly!$B$2:$K$187,MATCH(D1382,Monthly!$B$2:$B$187,0),3)</f>
        <v>2.4999999999999467E-3</v>
      </c>
      <c r="K1382" s="39">
        <f>INDEX(Monthly!$B$2:$K$187,MATCH(D1382,Monthly!$B$2:$B$187,0),5)</f>
        <v>2.8100000000000023</v>
      </c>
      <c r="L1382" s="39">
        <f>INDEX(Monthly!$B$2:$K$187,MATCH(D1382,Monthly!$B$2:$B$187,0),7)</f>
        <v>0</v>
      </c>
      <c r="M1382" s="39">
        <f>INDEX(Monthly!$B$2:$K$187,MATCH(D1382,Monthly!$B$2:$B$187,0),9)</f>
        <v>9.0060392923244862E-3</v>
      </c>
      <c r="N1382" s="42">
        <f>INDEX(Quaterly!$B$2:$E$63,MATCH(B1382,Quaterly!$B$2:$B$63,0),4)</f>
        <v>9.9899999999999984</v>
      </c>
    </row>
    <row r="1383" spans="1:14" x14ac:dyDescent="0.3">
      <c r="A1383" s="23">
        <v>1382</v>
      </c>
      <c r="B1383" s="23" t="str">
        <f t="shared" si="63"/>
        <v>Q2-2015</v>
      </c>
      <c r="C1383" s="24" t="str">
        <f t="shared" si="64"/>
        <v>Q2</v>
      </c>
      <c r="D1383" s="23" t="str">
        <f t="shared" si="65"/>
        <v>5-2015</v>
      </c>
      <c r="E1383" s="25">
        <v>42128</v>
      </c>
      <c r="F1383" s="31">
        <f>INDEX(GoldPrice!$B$2:$F$4016,MATCH(E1383,GoldPrice!$B$2:$B$4016,0),5)</f>
        <v>-285250.42525042593</v>
      </c>
      <c r="G1383" s="36">
        <f>INDEX(Daily!$B$2:$H$4016,MATCH(E1383,Daily!$B$2:$B$4016,0),3)</f>
        <v>-0.17999999999999972</v>
      </c>
      <c r="H1383" s="36">
        <f>INDEX(Daily!$B$2:$H$4016,MATCH(E1383,Daily!$B$2:$B$4016,0),5)</f>
        <v>50</v>
      </c>
      <c r="I1383" s="36">
        <f>INDEX(Daily!$B$2:$H$4016,MATCH(E1383,Daily!$B$2:$B$4016,0),7)</f>
        <v>-18.095343606830397</v>
      </c>
      <c r="J1383" s="39">
        <f>INDEX(Monthly!$B$2:$K$187,MATCH(D1383,Monthly!$B$2:$B$187,0),3)</f>
        <v>2.4999999999999467E-3</v>
      </c>
      <c r="K1383" s="39">
        <f>INDEX(Monthly!$B$2:$K$187,MATCH(D1383,Monthly!$B$2:$B$187,0),5)</f>
        <v>2.8100000000000023</v>
      </c>
      <c r="L1383" s="39">
        <f>INDEX(Monthly!$B$2:$K$187,MATCH(D1383,Monthly!$B$2:$B$187,0),7)</f>
        <v>0</v>
      </c>
      <c r="M1383" s="39">
        <f>INDEX(Monthly!$B$2:$K$187,MATCH(D1383,Monthly!$B$2:$B$187,0),9)</f>
        <v>9.0060392923244862E-3</v>
      </c>
      <c r="N1383" s="42">
        <f>INDEX(Quaterly!$B$2:$E$63,MATCH(B1383,Quaterly!$B$2:$B$63,0),4)</f>
        <v>9.9899999999999984</v>
      </c>
    </row>
    <row r="1384" spans="1:14" x14ac:dyDescent="0.3">
      <c r="A1384" s="23">
        <v>1383</v>
      </c>
      <c r="B1384" s="23" t="str">
        <f t="shared" si="63"/>
        <v>Q2-2015</v>
      </c>
      <c r="C1384" s="24" t="str">
        <f t="shared" si="64"/>
        <v>Q2</v>
      </c>
      <c r="D1384" s="23" t="str">
        <f t="shared" si="65"/>
        <v>5-2015</v>
      </c>
      <c r="E1384" s="25">
        <v>42129</v>
      </c>
      <c r="F1384" s="31">
        <f>INDEX(GoldPrice!$B$2:$F$4016,MATCH(E1384,GoldPrice!$B$2:$B$4016,0),5)</f>
        <v>-142550.74655074626</v>
      </c>
      <c r="G1384" s="36">
        <f>INDEX(Daily!$B$2:$H$4016,MATCH(E1384,Daily!$B$2:$B$4016,0),3)</f>
        <v>1.4600000000000009</v>
      </c>
      <c r="H1384" s="36">
        <f>INDEX(Daily!$B$2:$H$4016,MATCH(E1384,Daily!$B$2:$B$4016,0),5)</f>
        <v>20</v>
      </c>
      <c r="I1384" s="36">
        <f>INDEX(Daily!$B$2:$H$4016,MATCH(E1384,Daily!$B$2:$B$4016,0),7)</f>
        <v>7.5699999999999363</v>
      </c>
      <c r="J1384" s="39">
        <f>INDEX(Monthly!$B$2:$K$187,MATCH(D1384,Monthly!$B$2:$B$187,0),3)</f>
        <v>2.4999999999999467E-3</v>
      </c>
      <c r="K1384" s="39">
        <f>INDEX(Monthly!$B$2:$K$187,MATCH(D1384,Monthly!$B$2:$B$187,0),5)</f>
        <v>2.8100000000000023</v>
      </c>
      <c r="L1384" s="39">
        <f>INDEX(Monthly!$B$2:$K$187,MATCH(D1384,Monthly!$B$2:$B$187,0),7)</f>
        <v>0</v>
      </c>
      <c r="M1384" s="39">
        <f>INDEX(Monthly!$B$2:$K$187,MATCH(D1384,Monthly!$B$2:$B$187,0),9)</f>
        <v>9.0060392923244862E-3</v>
      </c>
      <c r="N1384" s="42">
        <f>INDEX(Quaterly!$B$2:$E$63,MATCH(B1384,Quaterly!$B$2:$B$63,0),4)</f>
        <v>9.9899999999999984</v>
      </c>
    </row>
    <row r="1385" spans="1:14" x14ac:dyDescent="0.3">
      <c r="A1385" s="23">
        <v>1384</v>
      </c>
      <c r="B1385" s="23" t="str">
        <f t="shared" si="63"/>
        <v>Q2-2015</v>
      </c>
      <c r="C1385" s="24" t="str">
        <f t="shared" si="64"/>
        <v>Q2</v>
      </c>
      <c r="D1385" s="23" t="str">
        <f t="shared" si="65"/>
        <v>5-2015</v>
      </c>
      <c r="E1385" s="25">
        <v>42130</v>
      </c>
      <c r="F1385" s="31">
        <f>INDEX(GoldPrice!$B$2:$F$4016,MATCH(E1385,GoldPrice!$B$2:$B$4016,0),5)</f>
        <v>77399.735399737954</v>
      </c>
      <c r="G1385" s="36">
        <f>INDEX(Daily!$B$2:$H$4016,MATCH(E1385,Daily!$B$2:$B$4016,0),3)</f>
        <v>0.54999999999999716</v>
      </c>
      <c r="H1385" s="36">
        <f>INDEX(Daily!$B$2:$H$4016,MATCH(E1385,Daily!$B$2:$B$4016,0),5)</f>
        <v>0</v>
      </c>
      <c r="I1385" s="36">
        <f>INDEX(Daily!$B$2:$H$4016,MATCH(E1385,Daily!$B$2:$B$4016,0),7)</f>
        <v>-3.3500000000000227</v>
      </c>
      <c r="J1385" s="39">
        <f>INDEX(Monthly!$B$2:$K$187,MATCH(D1385,Monthly!$B$2:$B$187,0),3)</f>
        <v>2.4999999999999467E-3</v>
      </c>
      <c r="K1385" s="39">
        <f>INDEX(Monthly!$B$2:$K$187,MATCH(D1385,Monthly!$B$2:$B$187,0),5)</f>
        <v>2.8100000000000023</v>
      </c>
      <c r="L1385" s="39">
        <f>INDEX(Monthly!$B$2:$K$187,MATCH(D1385,Monthly!$B$2:$B$187,0),7)</f>
        <v>0</v>
      </c>
      <c r="M1385" s="39">
        <f>INDEX(Monthly!$B$2:$K$187,MATCH(D1385,Monthly!$B$2:$B$187,0),9)</f>
        <v>9.0060392923244862E-3</v>
      </c>
      <c r="N1385" s="42">
        <f>INDEX(Quaterly!$B$2:$E$63,MATCH(B1385,Quaterly!$B$2:$B$63,0),4)</f>
        <v>9.9899999999999984</v>
      </c>
    </row>
    <row r="1386" spans="1:14" x14ac:dyDescent="0.3">
      <c r="A1386" s="23">
        <v>1385</v>
      </c>
      <c r="B1386" s="23" t="str">
        <f t="shared" si="63"/>
        <v>Q2-2015</v>
      </c>
      <c r="C1386" s="24" t="str">
        <f t="shared" si="64"/>
        <v>Q2</v>
      </c>
      <c r="D1386" s="23" t="str">
        <f t="shared" si="65"/>
        <v>5-2015</v>
      </c>
      <c r="E1386" s="25">
        <v>42131</v>
      </c>
      <c r="F1386" s="31">
        <f>INDEX(GoldPrice!$B$2:$F$4016,MATCH(E1386,GoldPrice!$B$2:$B$4016,0),5)</f>
        <v>96776.034776031971</v>
      </c>
      <c r="G1386" s="36">
        <f>INDEX(Daily!$B$2:$H$4016,MATCH(E1386,Daily!$B$2:$B$4016,0),3)</f>
        <v>-1.9399999999999977</v>
      </c>
      <c r="H1386" s="36">
        <f>INDEX(Daily!$B$2:$H$4016,MATCH(E1386,Daily!$B$2:$B$4016,0),5)</f>
        <v>25</v>
      </c>
      <c r="I1386" s="36">
        <f>INDEX(Daily!$B$2:$H$4016,MATCH(E1386,Daily!$B$2:$B$4016,0),7)</f>
        <v>3.6800000000000637</v>
      </c>
      <c r="J1386" s="39">
        <f>INDEX(Monthly!$B$2:$K$187,MATCH(D1386,Monthly!$B$2:$B$187,0),3)</f>
        <v>2.4999999999999467E-3</v>
      </c>
      <c r="K1386" s="39">
        <f>INDEX(Monthly!$B$2:$K$187,MATCH(D1386,Monthly!$B$2:$B$187,0),5)</f>
        <v>2.8100000000000023</v>
      </c>
      <c r="L1386" s="39">
        <f>INDEX(Monthly!$B$2:$K$187,MATCH(D1386,Monthly!$B$2:$B$187,0),7)</f>
        <v>0</v>
      </c>
      <c r="M1386" s="39">
        <f>INDEX(Monthly!$B$2:$K$187,MATCH(D1386,Monthly!$B$2:$B$187,0),9)</f>
        <v>9.0060392923244862E-3</v>
      </c>
      <c r="N1386" s="42">
        <f>INDEX(Quaterly!$B$2:$E$63,MATCH(B1386,Quaterly!$B$2:$B$63,0),4)</f>
        <v>9.9899999999999984</v>
      </c>
    </row>
    <row r="1387" spans="1:14" x14ac:dyDescent="0.3">
      <c r="A1387" s="23">
        <v>1386</v>
      </c>
      <c r="B1387" s="23" t="str">
        <f t="shared" si="63"/>
        <v>Q2-2015</v>
      </c>
      <c r="C1387" s="24" t="str">
        <f t="shared" si="64"/>
        <v>Q2</v>
      </c>
      <c r="D1387" s="23" t="str">
        <f t="shared" si="65"/>
        <v>5-2015</v>
      </c>
      <c r="E1387" s="25">
        <v>42132</v>
      </c>
      <c r="F1387" s="31">
        <f>INDEX(GoldPrice!$B$2:$F$4016,MATCH(E1387,GoldPrice!$B$2:$B$4016,0),5)</f>
        <v>-104131.16613116115</v>
      </c>
      <c r="G1387" s="36">
        <f>INDEX(Daily!$B$2:$H$4016,MATCH(E1387,Daily!$B$2:$B$4016,0),3)</f>
        <v>0.4199999999999946</v>
      </c>
      <c r="H1387" s="36">
        <f>INDEX(Daily!$B$2:$H$4016,MATCH(E1387,Daily!$B$2:$B$4016,0),5)</f>
        <v>5</v>
      </c>
      <c r="I1387" s="36">
        <f>INDEX(Daily!$B$2:$H$4016,MATCH(E1387,Daily!$B$2:$B$4016,0),7)</f>
        <v>1.5299999999999727</v>
      </c>
      <c r="J1387" s="39">
        <f>INDEX(Monthly!$B$2:$K$187,MATCH(D1387,Monthly!$B$2:$B$187,0),3)</f>
        <v>2.4999999999999467E-3</v>
      </c>
      <c r="K1387" s="39">
        <f>INDEX(Monthly!$B$2:$K$187,MATCH(D1387,Monthly!$B$2:$B$187,0),5)</f>
        <v>2.8100000000000023</v>
      </c>
      <c r="L1387" s="39">
        <f>INDEX(Monthly!$B$2:$K$187,MATCH(D1387,Monthly!$B$2:$B$187,0),7)</f>
        <v>0</v>
      </c>
      <c r="M1387" s="39">
        <f>INDEX(Monthly!$B$2:$K$187,MATCH(D1387,Monthly!$B$2:$B$187,0),9)</f>
        <v>9.0060392923244862E-3</v>
      </c>
      <c r="N1387" s="42">
        <f>INDEX(Quaterly!$B$2:$E$63,MATCH(B1387,Quaterly!$B$2:$B$63,0),4)</f>
        <v>9.9899999999999984</v>
      </c>
    </row>
    <row r="1388" spans="1:14" x14ac:dyDescent="0.3">
      <c r="A1388" s="23">
        <v>1387</v>
      </c>
      <c r="B1388" s="23" t="str">
        <f t="shared" si="63"/>
        <v>Q2-2015</v>
      </c>
      <c r="C1388" s="24" t="str">
        <f t="shared" si="64"/>
        <v>Q2</v>
      </c>
      <c r="D1388" s="23" t="str">
        <f t="shared" si="65"/>
        <v>5-2015</v>
      </c>
      <c r="E1388" s="25">
        <v>42135</v>
      </c>
      <c r="F1388" s="31">
        <f>INDEX(GoldPrice!$B$2:$F$4016,MATCH(E1388,GoldPrice!$B$2:$B$4016,0),5)</f>
        <v>59732.753732752055</v>
      </c>
      <c r="G1388" s="36">
        <f>INDEX(Daily!$B$2:$H$4016,MATCH(E1388,Daily!$B$2:$B$4016,0),3)</f>
        <v>-0.17999999999999972</v>
      </c>
      <c r="H1388" s="36">
        <f>INDEX(Daily!$B$2:$H$4016,MATCH(E1388,Daily!$B$2:$B$4016,0),5)</f>
        <v>30</v>
      </c>
      <c r="I1388" s="36">
        <f>INDEX(Daily!$B$2:$H$4016,MATCH(E1388,Daily!$B$2:$B$4016,0),7)</f>
        <v>-2.8400000000000318</v>
      </c>
      <c r="J1388" s="39">
        <f>INDEX(Monthly!$B$2:$K$187,MATCH(D1388,Monthly!$B$2:$B$187,0),3)</f>
        <v>2.4999999999999467E-3</v>
      </c>
      <c r="K1388" s="39">
        <f>INDEX(Monthly!$B$2:$K$187,MATCH(D1388,Monthly!$B$2:$B$187,0),5)</f>
        <v>2.8100000000000023</v>
      </c>
      <c r="L1388" s="39">
        <f>INDEX(Monthly!$B$2:$K$187,MATCH(D1388,Monthly!$B$2:$B$187,0),7)</f>
        <v>0</v>
      </c>
      <c r="M1388" s="39">
        <f>INDEX(Monthly!$B$2:$K$187,MATCH(D1388,Monthly!$B$2:$B$187,0),9)</f>
        <v>9.0060392923244862E-3</v>
      </c>
      <c r="N1388" s="42">
        <f>INDEX(Quaterly!$B$2:$E$63,MATCH(B1388,Quaterly!$B$2:$B$63,0),4)</f>
        <v>9.9899999999999984</v>
      </c>
    </row>
    <row r="1389" spans="1:14" x14ac:dyDescent="0.3">
      <c r="A1389" s="23">
        <v>1388</v>
      </c>
      <c r="B1389" s="23" t="str">
        <f t="shared" si="63"/>
        <v>Q2-2015</v>
      </c>
      <c r="C1389" s="24" t="str">
        <f t="shared" si="64"/>
        <v>Q2</v>
      </c>
      <c r="D1389" s="23" t="str">
        <f t="shared" si="65"/>
        <v>5-2015</v>
      </c>
      <c r="E1389" s="25">
        <v>42136</v>
      </c>
      <c r="F1389" s="31">
        <f>INDEX(GoldPrice!$B$2:$F$4016,MATCH(E1389,GoldPrice!$B$2:$B$4016,0),5)</f>
        <v>-164066.90606690571</v>
      </c>
      <c r="G1389" s="36">
        <f>INDEX(Daily!$B$2:$H$4016,MATCH(E1389,Daily!$B$2:$B$4016,0),3)</f>
        <v>1.490000000000002</v>
      </c>
      <c r="H1389" s="36">
        <f>INDEX(Daily!$B$2:$H$4016,MATCH(E1389,Daily!$B$2:$B$4016,0),5)</f>
        <v>0</v>
      </c>
      <c r="I1389" s="36">
        <f>INDEX(Daily!$B$2:$H$4016,MATCH(E1389,Daily!$B$2:$B$4016,0),7)</f>
        <v>-7.2599999999999909</v>
      </c>
      <c r="J1389" s="39">
        <f>INDEX(Monthly!$B$2:$K$187,MATCH(D1389,Monthly!$B$2:$B$187,0),3)</f>
        <v>2.4999999999999467E-3</v>
      </c>
      <c r="K1389" s="39">
        <f>INDEX(Monthly!$B$2:$K$187,MATCH(D1389,Monthly!$B$2:$B$187,0),5)</f>
        <v>2.8100000000000023</v>
      </c>
      <c r="L1389" s="39">
        <f>INDEX(Monthly!$B$2:$K$187,MATCH(D1389,Monthly!$B$2:$B$187,0),7)</f>
        <v>0</v>
      </c>
      <c r="M1389" s="39">
        <f>INDEX(Monthly!$B$2:$K$187,MATCH(D1389,Monthly!$B$2:$B$187,0),9)</f>
        <v>9.0060392923244862E-3</v>
      </c>
      <c r="N1389" s="42">
        <f>INDEX(Quaterly!$B$2:$E$63,MATCH(B1389,Quaterly!$B$2:$B$63,0),4)</f>
        <v>9.9899999999999984</v>
      </c>
    </row>
    <row r="1390" spans="1:14" x14ac:dyDescent="0.3">
      <c r="A1390" s="23">
        <v>1389</v>
      </c>
      <c r="B1390" s="23" t="str">
        <f t="shared" si="63"/>
        <v>Q2-2015</v>
      </c>
      <c r="C1390" s="24" t="str">
        <f t="shared" si="64"/>
        <v>Q2</v>
      </c>
      <c r="D1390" s="23" t="str">
        <f t="shared" si="65"/>
        <v>5-2015</v>
      </c>
      <c r="E1390" s="25">
        <v>42137</v>
      </c>
      <c r="F1390" s="31">
        <f>INDEX(GoldPrice!$B$2:$F$4016,MATCH(E1390,GoldPrice!$B$2:$B$4016,0),5)</f>
        <v>-435892.26989227533</v>
      </c>
      <c r="G1390" s="36">
        <f>INDEX(Daily!$B$2:$H$4016,MATCH(E1390,Daily!$B$2:$B$4016,0),3)</f>
        <v>-0.21999999999999886</v>
      </c>
      <c r="H1390" s="36">
        <f>INDEX(Daily!$B$2:$H$4016,MATCH(E1390,Daily!$B$2:$B$4016,0),5)</f>
        <v>25</v>
      </c>
      <c r="I1390" s="36">
        <f>INDEX(Daily!$B$2:$H$4016,MATCH(E1390,Daily!$B$2:$B$4016,0),7)</f>
        <v>-1.5899999999999181</v>
      </c>
      <c r="J1390" s="39">
        <f>INDEX(Monthly!$B$2:$K$187,MATCH(D1390,Monthly!$B$2:$B$187,0),3)</f>
        <v>2.4999999999999467E-3</v>
      </c>
      <c r="K1390" s="39">
        <f>INDEX(Monthly!$B$2:$K$187,MATCH(D1390,Monthly!$B$2:$B$187,0),5)</f>
        <v>2.8100000000000023</v>
      </c>
      <c r="L1390" s="39">
        <f>INDEX(Monthly!$B$2:$K$187,MATCH(D1390,Monthly!$B$2:$B$187,0),7)</f>
        <v>0</v>
      </c>
      <c r="M1390" s="39">
        <f>INDEX(Monthly!$B$2:$K$187,MATCH(D1390,Monthly!$B$2:$B$187,0),9)</f>
        <v>9.0060392923244862E-3</v>
      </c>
      <c r="N1390" s="42">
        <f>INDEX(Quaterly!$B$2:$E$63,MATCH(B1390,Quaterly!$B$2:$B$63,0),4)</f>
        <v>9.9899999999999984</v>
      </c>
    </row>
    <row r="1391" spans="1:14" x14ac:dyDescent="0.3">
      <c r="A1391" s="23">
        <v>1390</v>
      </c>
      <c r="B1391" s="23" t="str">
        <f t="shared" si="63"/>
        <v>Q2-2015</v>
      </c>
      <c r="C1391" s="24" t="str">
        <f t="shared" si="64"/>
        <v>Q2</v>
      </c>
      <c r="D1391" s="23" t="str">
        <f t="shared" si="65"/>
        <v>5-2015</v>
      </c>
      <c r="E1391" s="25">
        <v>42138</v>
      </c>
      <c r="F1391" s="31">
        <f>INDEX(GoldPrice!$B$2:$F$4016,MATCH(E1391,GoldPrice!$B$2:$B$4016,0),5)</f>
        <v>-119711.20771120861</v>
      </c>
      <c r="G1391" s="36">
        <f>INDEX(Daily!$B$2:$H$4016,MATCH(E1391,Daily!$B$2:$B$4016,0),3)</f>
        <v>-0.60999999999999943</v>
      </c>
      <c r="H1391" s="36">
        <f>INDEX(Daily!$B$2:$H$4016,MATCH(E1391,Daily!$B$2:$B$4016,0),5)</f>
        <v>70</v>
      </c>
      <c r="I1391" s="36">
        <f>INDEX(Daily!$B$2:$H$4016,MATCH(E1391,Daily!$B$2:$B$4016,0),7)</f>
        <v>0.87000000000000455</v>
      </c>
      <c r="J1391" s="39">
        <f>INDEX(Monthly!$B$2:$K$187,MATCH(D1391,Monthly!$B$2:$B$187,0),3)</f>
        <v>2.4999999999999467E-3</v>
      </c>
      <c r="K1391" s="39">
        <f>INDEX(Monthly!$B$2:$K$187,MATCH(D1391,Monthly!$B$2:$B$187,0),5)</f>
        <v>2.8100000000000023</v>
      </c>
      <c r="L1391" s="39">
        <f>INDEX(Monthly!$B$2:$K$187,MATCH(D1391,Monthly!$B$2:$B$187,0),7)</f>
        <v>0</v>
      </c>
      <c r="M1391" s="39">
        <f>INDEX(Monthly!$B$2:$K$187,MATCH(D1391,Monthly!$B$2:$B$187,0),9)</f>
        <v>9.0060392923244862E-3</v>
      </c>
      <c r="N1391" s="42">
        <f>INDEX(Quaterly!$B$2:$E$63,MATCH(B1391,Quaterly!$B$2:$B$63,0),4)</f>
        <v>9.9899999999999984</v>
      </c>
    </row>
    <row r="1392" spans="1:14" x14ac:dyDescent="0.3">
      <c r="A1392" s="23">
        <v>1391</v>
      </c>
      <c r="B1392" s="23" t="str">
        <f t="shared" si="63"/>
        <v>Q2-2015</v>
      </c>
      <c r="C1392" s="24" t="str">
        <f t="shared" si="64"/>
        <v>Q2</v>
      </c>
      <c r="D1392" s="23" t="str">
        <f t="shared" si="65"/>
        <v>5-2015</v>
      </c>
      <c r="E1392" s="25">
        <v>42139</v>
      </c>
      <c r="F1392" s="31">
        <f>INDEX(GoldPrice!$B$2:$F$4016,MATCH(E1392,GoldPrice!$B$2:$B$4016,0),5)</f>
        <v>25412.965412970632</v>
      </c>
      <c r="G1392" s="36">
        <f>INDEX(Daily!$B$2:$H$4016,MATCH(E1392,Daily!$B$2:$B$4016,0),3)</f>
        <v>-0.16000000000000369</v>
      </c>
      <c r="H1392" s="36">
        <f>INDEX(Daily!$B$2:$H$4016,MATCH(E1392,Daily!$B$2:$B$4016,0),5)</f>
        <v>-40</v>
      </c>
      <c r="I1392" s="36">
        <f>INDEX(Daily!$B$2:$H$4016,MATCH(E1392,Daily!$B$2:$B$4016,0),7)</f>
        <v>-6.25</v>
      </c>
      <c r="J1392" s="39">
        <f>INDEX(Monthly!$B$2:$K$187,MATCH(D1392,Monthly!$B$2:$B$187,0),3)</f>
        <v>2.4999999999999467E-3</v>
      </c>
      <c r="K1392" s="39">
        <f>INDEX(Monthly!$B$2:$K$187,MATCH(D1392,Monthly!$B$2:$B$187,0),5)</f>
        <v>2.8100000000000023</v>
      </c>
      <c r="L1392" s="39">
        <f>INDEX(Monthly!$B$2:$K$187,MATCH(D1392,Monthly!$B$2:$B$187,0),7)</f>
        <v>0</v>
      </c>
      <c r="M1392" s="39">
        <f>INDEX(Monthly!$B$2:$K$187,MATCH(D1392,Monthly!$B$2:$B$187,0),9)</f>
        <v>9.0060392923244862E-3</v>
      </c>
      <c r="N1392" s="42">
        <f>INDEX(Quaterly!$B$2:$E$63,MATCH(B1392,Quaterly!$B$2:$B$63,0),4)</f>
        <v>9.9899999999999984</v>
      </c>
    </row>
    <row r="1393" spans="1:14" x14ac:dyDescent="0.3">
      <c r="A1393" s="23">
        <v>1392</v>
      </c>
      <c r="B1393" s="23" t="str">
        <f t="shared" si="63"/>
        <v>Q2-2015</v>
      </c>
      <c r="C1393" s="24" t="str">
        <f t="shared" si="64"/>
        <v>Q2</v>
      </c>
      <c r="D1393" s="23" t="str">
        <f t="shared" si="65"/>
        <v>5-2015</v>
      </c>
      <c r="E1393" s="25">
        <v>42142</v>
      </c>
      <c r="F1393" s="31">
        <f>INDEX(GoldPrice!$B$2:$F$4016,MATCH(E1393,GoldPrice!$B$2:$B$4016,0),5)</f>
        <v>-55639.387639388442</v>
      </c>
      <c r="G1393" s="36">
        <f>INDEX(Daily!$B$2:$H$4016,MATCH(E1393,Daily!$B$2:$B$4016,0),3)</f>
        <v>-0.28999999999999915</v>
      </c>
      <c r="H1393" s="36">
        <f>INDEX(Daily!$B$2:$H$4016,MATCH(E1393,Daily!$B$2:$B$4016,0),5)</f>
        <v>30</v>
      </c>
      <c r="I1393" s="36">
        <f>INDEX(Daily!$B$2:$H$4016,MATCH(E1393,Daily!$B$2:$B$4016,0),7)</f>
        <v>-8.4900000000000091</v>
      </c>
      <c r="J1393" s="39">
        <f>INDEX(Monthly!$B$2:$K$187,MATCH(D1393,Monthly!$B$2:$B$187,0),3)</f>
        <v>2.4999999999999467E-3</v>
      </c>
      <c r="K1393" s="39">
        <f>INDEX(Monthly!$B$2:$K$187,MATCH(D1393,Monthly!$B$2:$B$187,0),5)</f>
        <v>2.8100000000000023</v>
      </c>
      <c r="L1393" s="39">
        <f>INDEX(Monthly!$B$2:$K$187,MATCH(D1393,Monthly!$B$2:$B$187,0),7)</f>
        <v>0</v>
      </c>
      <c r="M1393" s="39">
        <f>INDEX(Monthly!$B$2:$K$187,MATCH(D1393,Monthly!$B$2:$B$187,0),9)</f>
        <v>9.0060392923244862E-3</v>
      </c>
      <c r="N1393" s="42">
        <f>INDEX(Quaterly!$B$2:$E$63,MATCH(B1393,Quaterly!$B$2:$B$63,0),4)</f>
        <v>9.9899999999999984</v>
      </c>
    </row>
    <row r="1394" spans="1:14" x14ac:dyDescent="0.3">
      <c r="A1394" s="23">
        <v>1393</v>
      </c>
      <c r="B1394" s="23" t="str">
        <f t="shared" si="63"/>
        <v>Q2-2015</v>
      </c>
      <c r="C1394" s="24" t="str">
        <f t="shared" si="64"/>
        <v>Q2</v>
      </c>
      <c r="D1394" s="23" t="str">
        <f t="shared" si="65"/>
        <v>5-2015</v>
      </c>
      <c r="E1394" s="25">
        <v>42143</v>
      </c>
      <c r="F1394" s="31">
        <f>INDEX(GoldPrice!$B$2:$F$4016,MATCH(E1394,GoldPrice!$B$2:$B$4016,0),5)</f>
        <v>280209.79020978883</v>
      </c>
      <c r="G1394" s="36">
        <f>INDEX(Daily!$B$2:$H$4016,MATCH(E1394,Daily!$B$2:$B$4016,0),3)</f>
        <v>-2.1400000000000006</v>
      </c>
      <c r="H1394" s="36">
        <f>INDEX(Daily!$B$2:$H$4016,MATCH(E1394,Daily!$B$2:$B$4016,0),5)</f>
        <v>15</v>
      </c>
      <c r="I1394" s="36">
        <f>INDEX(Daily!$B$2:$H$4016,MATCH(E1394,Daily!$B$2:$B$4016,0),7)</f>
        <v>7.8700000000000045</v>
      </c>
      <c r="J1394" s="39">
        <f>INDEX(Monthly!$B$2:$K$187,MATCH(D1394,Monthly!$B$2:$B$187,0),3)</f>
        <v>2.4999999999999467E-3</v>
      </c>
      <c r="K1394" s="39">
        <f>INDEX(Monthly!$B$2:$K$187,MATCH(D1394,Monthly!$B$2:$B$187,0),5)</f>
        <v>2.8100000000000023</v>
      </c>
      <c r="L1394" s="39">
        <f>INDEX(Monthly!$B$2:$K$187,MATCH(D1394,Monthly!$B$2:$B$187,0),7)</f>
        <v>0</v>
      </c>
      <c r="M1394" s="39">
        <f>INDEX(Monthly!$B$2:$K$187,MATCH(D1394,Monthly!$B$2:$B$187,0),9)</f>
        <v>9.0060392923244862E-3</v>
      </c>
      <c r="N1394" s="42">
        <f>INDEX(Quaterly!$B$2:$E$63,MATCH(B1394,Quaterly!$B$2:$B$63,0),4)</f>
        <v>9.9899999999999984</v>
      </c>
    </row>
    <row r="1395" spans="1:14" x14ac:dyDescent="0.3">
      <c r="A1395" s="23">
        <v>1394</v>
      </c>
      <c r="B1395" s="23" t="str">
        <f t="shared" si="63"/>
        <v>Q2-2015</v>
      </c>
      <c r="C1395" s="24" t="str">
        <f t="shared" si="64"/>
        <v>Q2</v>
      </c>
      <c r="D1395" s="23" t="str">
        <f t="shared" si="65"/>
        <v>5-2015</v>
      </c>
      <c r="E1395" s="25">
        <v>42144</v>
      </c>
      <c r="F1395" s="31">
        <f>INDEX(GoldPrice!$B$2:$F$4016,MATCH(E1395,GoldPrice!$B$2:$B$4016,0),5)</f>
        <v>-72070.686070688069</v>
      </c>
      <c r="G1395" s="36">
        <f>INDEX(Daily!$B$2:$H$4016,MATCH(E1395,Daily!$B$2:$B$4016,0),3)</f>
        <v>1.6600000000000037</v>
      </c>
      <c r="H1395" s="36">
        <f>INDEX(Daily!$B$2:$H$4016,MATCH(E1395,Daily!$B$2:$B$4016,0),5)</f>
        <v>10</v>
      </c>
      <c r="I1395" s="36">
        <f>INDEX(Daily!$B$2:$H$4016,MATCH(E1395,Daily!$B$2:$B$4016,0),7)</f>
        <v>13.279999999999973</v>
      </c>
      <c r="J1395" s="39">
        <f>INDEX(Monthly!$B$2:$K$187,MATCH(D1395,Monthly!$B$2:$B$187,0),3)</f>
        <v>2.4999999999999467E-3</v>
      </c>
      <c r="K1395" s="39">
        <f>INDEX(Monthly!$B$2:$K$187,MATCH(D1395,Monthly!$B$2:$B$187,0),5)</f>
        <v>2.8100000000000023</v>
      </c>
      <c r="L1395" s="39">
        <f>INDEX(Monthly!$B$2:$K$187,MATCH(D1395,Monthly!$B$2:$B$187,0),7)</f>
        <v>0</v>
      </c>
      <c r="M1395" s="39">
        <f>INDEX(Monthly!$B$2:$K$187,MATCH(D1395,Monthly!$B$2:$B$187,0),9)</f>
        <v>9.0060392923244862E-3</v>
      </c>
      <c r="N1395" s="42">
        <f>INDEX(Quaterly!$B$2:$E$63,MATCH(B1395,Quaterly!$B$2:$B$63,0),4)</f>
        <v>9.9899999999999984</v>
      </c>
    </row>
    <row r="1396" spans="1:14" x14ac:dyDescent="0.3">
      <c r="A1396" s="23">
        <v>1395</v>
      </c>
      <c r="B1396" s="23" t="str">
        <f t="shared" si="63"/>
        <v>Q2-2015</v>
      </c>
      <c r="C1396" s="24" t="str">
        <f t="shared" si="64"/>
        <v>Q2</v>
      </c>
      <c r="D1396" s="23" t="str">
        <f t="shared" si="65"/>
        <v>5-2015</v>
      </c>
      <c r="E1396" s="25">
        <v>42145</v>
      </c>
      <c r="F1396" s="31">
        <f>INDEX(GoldPrice!$B$2:$F$4016,MATCH(E1396,GoldPrice!$B$2:$B$4016,0),5)</f>
        <v>78682.290682289749</v>
      </c>
      <c r="G1396" s="36">
        <f>INDEX(Daily!$B$2:$H$4016,MATCH(E1396,Daily!$B$2:$B$4016,0),3)</f>
        <v>1.2199999999999989</v>
      </c>
      <c r="H1396" s="36">
        <f>INDEX(Daily!$B$2:$H$4016,MATCH(E1396,Daily!$B$2:$B$4016,0),5)</f>
        <v>-5</v>
      </c>
      <c r="I1396" s="36">
        <f>INDEX(Daily!$B$2:$H$4016,MATCH(E1396,Daily!$B$2:$B$4016,0),7)</f>
        <v>2.4599999999999227</v>
      </c>
      <c r="J1396" s="39">
        <f>INDEX(Monthly!$B$2:$K$187,MATCH(D1396,Monthly!$B$2:$B$187,0),3)</f>
        <v>2.4999999999999467E-3</v>
      </c>
      <c r="K1396" s="39">
        <f>INDEX(Monthly!$B$2:$K$187,MATCH(D1396,Monthly!$B$2:$B$187,0),5)</f>
        <v>2.8100000000000023</v>
      </c>
      <c r="L1396" s="39">
        <f>INDEX(Monthly!$B$2:$K$187,MATCH(D1396,Monthly!$B$2:$B$187,0),7)</f>
        <v>0</v>
      </c>
      <c r="M1396" s="39">
        <f>INDEX(Monthly!$B$2:$K$187,MATCH(D1396,Monthly!$B$2:$B$187,0),9)</f>
        <v>9.0060392923244862E-3</v>
      </c>
      <c r="N1396" s="42">
        <f>INDEX(Quaterly!$B$2:$E$63,MATCH(B1396,Quaterly!$B$2:$B$63,0),4)</f>
        <v>9.9899999999999984</v>
      </c>
    </row>
    <row r="1397" spans="1:14" x14ac:dyDescent="0.3">
      <c r="A1397" s="23">
        <v>1396</v>
      </c>
      <c r="B1397" s="23" t="str">
        <f t="shared" si="63"/>
        <v>Q2-2015</v>
      </c>
      <c r="C1397" s="24" t="str">
        <f t="shared" si="64"/>
        <v>Q2</v>
      </c>
      <c r="D1397" s="23" t="str">
        <f t="shared" si="65"/>
        <v>5-2015</v>
      </c>
      <c r="E1397" s="25">
        <v>42146</v>
      </c>
      <c r="F1397" s="31">
        <f>INDEX(GoldPrice!$B$2:$F$4016,MATCH(E1397,GoldPrice!$B$2:$B$4016,0),5)</f>
        <v>15303.723303727806</v>
      </c>
      <c r="G1397" s="36">
        <f>INDEX(Daily!$B$2:$H$4016,MATCH(E1397,Daily!$B$2:$B$4016,0),3)</f>
        <v>-1.2999999999999972</v>
      </c>
      <c r="H1397" s="36">
        <f>INDEX(Daily!$B$2:$H$4016,MATCH(E1397,Daily!$B$2:$B$4016,0),5)</f>
        <v>-15</v>
      </c>
      <c r="I1397" s="36">
        <f>INDEX(Daily!$B$2:$H$4016,MATCH(E1397,Daily!$B$2:$B$4016,0),7)</f>
        <v>9.2600000000001046</v>
      </c>
      <c r="J1397" s="39">
        <f>INDEX(Monthly!$B$2:$K$187,MATCH(D1397,Monthly!$B$2:$B$187,0),3)</f>
        <v>2.4999999999999467E-3</v>
      </c>
      <c r="K1397" s="39">
        <f>INDEX(Monthly!$B$2:$K$187,MATCH(D1397,Monthly!$B$2:$B$187,0),5)</f>
        <v>2.8100000000000023</v>
      </c>
      <c r="L1397" s="39">
        <f>INDEX(Monthly!$B$2:$K$187,MATCH(D1397,Monthly!$B$2:$B$187,0),7)</f>
        <v>0</v>
      </c>
      <c r="M1397" s="39">
        <f>INDEX(Monthly!$B$2:$K$187,MATCH(D1397,Monthly!$B$2:$B$187,0),9)</f>
        <v>9.0060392923244862E-3</v>
      </c>
      <c r="N1397" s="42">
        <f>INDEX(Quaterly!$B$2:$E$63,MATCH(B1397,Quaterly!$B$2:$B$63,0),4)</f>
        <v>9.9899999999999984</v>
      </c>
    </row>
    <row r="1398" spans="1:14" x14ac:dyDescent="0.3">
      <c r="A1398" s="23">
        <v>1397</v>
      </c>
      <c r="B1398" s="23" t="str">
        <f t="shared" si="63"/>
        <v>Q2-2015</v>
      </c>
      <c r="C1398" s="24" t="str">
        <f t="shared" si="64"/>
        <v>Q2</v>
      </c>
      <c r="D1398" s="23" t="str">
        <f t="shared" si="65"/>
        <v>5-2015</v>
      </c>
      <c r="E1398" s="25">
        <v>42149</v>
      </c>
      <c r="F1398" s="31">
        <f>INDEX(GoldPrice!$B$2:$F$4016,MATCH(E1398,GoldPrice!$B$2:$B$4016,0),5)</f>
        <v>-213102.08710208908</v>
      </c>
      <c r="G1398" s="36">
        <f>INDEX(Daily!$B$2:$H$4016,MATCH(E1398,Daily!$B$2:$B$4016,0),3)</f>
        <v>0.31714285714285495</v>
      </c>
      <c r="H1398" s="36">
        <f>INDEX(Daily!$B$2:$H$4016,MATCH(E1398,Daily!$B$2:$B$4016,0),5)</f>
        <v>60</v>
      </c>
      <c r="I1398" s="36">
        <f>INDEX(Daily!$B$2:$H$4016,MATCH(E1398,Daily!$B$2:$B$4016,0),7)</f>
        <v>1.17999999999995</v>
      </c>
      <c r="J1398" s="39">
        <f>INDEX(Monthly!$B$2:$K$187,MATCH(D1398,Monthly!$B$2:$B$187,0),3)</f>
        <v>2.4999999999999467E-3</v>
      </c>
      <c r="K1398" s="39">
        <f>INDEX(Monthly!$B$2:$K$187,MATCH(D1398,Monthly!$B$2:$B$187,0),5)</f>
        <v>2.8100000000000023</v>
      </c>
      <c r="L1398" s="39">
        <f>INDEX(Monthly!$B$2:$K$187,MATCH(D1398,Monthly!$B$2:$B$187,0),7)</f>
        <v>0</v>
      </c>
      <c r="M1398" s="39">
        <f>INDEX(Monthly!$B$2:$K$187,MATCH(D1398,Monthly!$B$2:$B$187,0),9)</f>
        <v>9.0060392923244862E-3</v>
      </c>
      <c r="N1398" s="42">
        <f>INDEX(Quaterly!$B$2:$E$63,MATCH(B1398,Quaterly!$B$2:$B$63,0),4)</f>
        <v>9.9899999999999984</v>
      </c>
    </row>
    <row r="1399" spans="1:14" x14ac:dyDescent="0.3">
      <c r="A1399" s="23">
        <v>1398</v>
      </c>
      <c r="B1399" s="23" t="str">
        <f t="shared" si="63"/>
        <v>Q2-2015</v>
      </c>
      <c r="C1399" s="24" t="str">
        <f t="shared" si="64"/>
        <v>Q2</v>
      </c>
      <c r="D1399" s="23" t="str">
        <f t="shared" si="65"/>
        <v>5-2015</v>
      </c>
      <c r="E1399" s="25">
        <v>42150</v>
      </c>
      <c r="F1399" s="31">
        <f>INDEX(GoldPrice!$B$2:$F$4016,MATCH(E1399,GoldPrice!$B$2:$B$4016,0),5)</f>
        <v>402098.11809812114</v>
      </c>
      <c r="G1399" s="36">
        <f>INDEX(Daily!$B$2:$H$4016,MATCH(E1399,Daily!$B$2:$B$4016,0),3)</f>
        <v>-1.9071428571428584</v>
      </c>
      <c r="H1399" s="36">
        <f>INDEX(Daily!$B$2:$H$4016,MATCH(E1399,Daily!$B$2:$B$4016,0),5)</f>
        <v>-35</v>
      </c>
      <c r="I1399" s="36">
        <f>INDEX(Daily!$B$2:$H$4016,MATCH(E1399,Daily!$B$2:$B$4016,0),7)</f>
        <v>4.2000000000000455</v>
      </c>
      <c r="J1399" s="39">
        <f>INDEX(Monthly!$B$2:$K$187,MATCH(D1399,Monthly!$B$2:$B$187,0),3)</f>
        <v>2.4999999999999467E-3</v>
      </c>
      <c r="K1399" s="39">
        <f>INDEX(Monthly!$B$2:$K$187,MATCH(D1399,Monthly!$B$2:$B$187,0),5)</f>
        <v>2.8100000000000023</v>
      </c>
      <c r="L1399" s="39">
        <f>INDEX(Monthly!$B$2:$K$187,MATCH(D1399,Monthly!$B$2:$B$187,0),7)</f>
        <v>0</v>
      </c>
      <c r="M1399" s="39">
        <f>INDEX(Monthly!$B$2:$K$187,MATCH(D1399,Monthly!$B$2:$B$187,0),9)</f>
        <v>9.0060392923244862E-3</v>
      </c>
      <c r="N1399" s="42">
        <f>INDEX(Quaterly!$B$2:$E$63,MATCH(B1399,Quaterly!$B$2:$B$63,0),4)</f>
        <v>9.9899999999999984</v>
      </c>
    </row>
    <row r="1400" spans="1:14" x14ac:dyDescent="0.3">
      <c r="A1400" s="23">
        <v>1399</v>
      </c>
      <c r="B1400" s="23" t="str">
        <f t="shared" si="63"/>
        <v>Q2-2015</v>
      </c>
      <c r="C1400" s="24" t="str">
        <f t="shared" si="64"/>
        <v>Q2</v>
      </c>
      <c r="D1400" s="23" t="str">
        <f t="shared" si="65"/>
        <v>5-2015</v>
      </c>
      <c r="E1400" s="25">
        <v>42151</v>
      </c>
      <c r="F1400" s="31">
        <f>INDEX(GoldPrice!$B$2:$F$4016,MATCH(E1400,GoldPrice!$B$2:$B$4016,0),5)</f>
        <v>-5131.733131736517</v>
      </c>
      <c r="G1400" s="36">
        <f>INDEX(Daily!$B$2:$H$4016,MATCH(E1400,Daily!$B$2:$B$4016,0),3)</f>
        <v>0.21999999999999886</v>
      </c>
      <c r="H1400" s="36">
        <f>INDEX(Daily!$B$2:$H$4016,MATCH(E1400,Daily!$B$2:$B$4016,0),5)</f>
        <v>-15</v>
      </c>
      <c r="I1400" s="36">
        <f>INDEX(Daily!$B$2:$H$4016,MATCH(E1400,Daily!$B$2:$B$4016,0),7)</f>
        <v>-0.72000000000002728</v>
      </c>
      <c r="J1400" s="39">
        <f>INDEX(Monthly!$B$2:$K$187,MATCH(D1400,Monthly!$B$2:$B$187,0),3)</f>
        <v>2.4999999999999467E-3</v>
      </c>
      <c r="K1400" s="39">
        <f>INDEX(Monthly!$B$2:$K$187,MATCH(D1400,Monthly!$B$2:$B$187,0),5)</f>
        <v>2.8100000000000023</v>
      </c>
      <c r="L1400" s="39">
        <f>INDEX(Monthly!$B$2:$K$187,MATCH(D1400,Monthly!$B$2:$B$187,0),7)</f>
        <v>0</v>
      </c>
      <c r="M1400" s="39">
        <f>INDEX(Monthly!$B$2:$K$187,MATCH(D1400,Monthly!$B$2:$B$187,0),9)</f>
        <v>9.0060392923244862E-3</v>
      </c>
      <c r="N1400" s="42">
        <f>INDEX(Quaterly!$B$2:$E$63,MATCH(B1400,Quaterly!$B$2:$B$63,0),4)</f>
        <v>9.9899999999999984</v>
      </c>
    </row>
    <row r="1401" spans="1:14" x14ac:dyDescent="0.3">
      <c r="A1401" s="23">
        <v>1400</v>
      </c>
      <c r="B1401" s="23" t="str">
        <f t="shared" si="63"/>
        <v>Q2-2015</v>
      </c>
      <c r="C1401" s="24" t="str">
        <f t="shared" si="64"/>
        <v>Q2</v>
      </c>
      <c r="D1401" s="23" t="str">
        <f t="shared" si="65"/>
        <v>5-2015</v>
      </c>
      <c r="E1401" s="25">
        <v>42152</v>
      </c>
      <c r="F1401" s="31">
        <f>INDEX(GoldPrice!$B$2:$F$4016,MATCH(E1401,GoldPrice!$B$2:$B$4016,0),5)</f>
        <v>-20715.554715551436</v>
      </c>
      <c r="G1401" s="36">
        <f>INDEX(Daily!$B$2:$H$4016,MATCH(E1401,Daily!$B$2:$B$4016,0),3)</f>
        <v>0.17999999999999972</v>
      </c>
      <c r="H1401" s="36">
        <f>INDEX(Daily!$B$2:$H$4016,MATCH(E1401,Daily!$B$2:$B$4016,0),5)</f>
        <v>5</v>
      </c>
      <c r="I1401" s="36">
        <f>INDEX(Daily!$B$2:$H$4016,MATCH(E1401,Daily!$B$2:$B$4016,0),7)</f>
        <v>6.4900000000000091</v>
      </c>
      <c r="J1401" s="39">
        <f>INDEX(Monthly!$B$2:$K$187,MATCH(D1401,Monthly!$B$2:$B$187,0),3)</f>
        <v>2.4999999999999467E-3</v>
      </c>
      <c r="K1401" s="39">
        <f>INDEX(Monthly!$B$2:$K$187,MATCH(D1401,Monthly!$B$2:$B$187,0),5)</f>
        <v>2.8100000000000023</v>
      </c>
      <c r="L1401" s="39">
        <f>INDEX(Monthly!$B$2:$K$187,MATCH(D1401,Monthly!$B$2:$B$187,0),7)</f>
        <v>0</v>
      </c>
      <c r="M1401" s="39">
        <f>INDEX(Monthly!$B$2:$K$187,MATCH(D1401,Monthly!$B$2:$B$187,0),9)</f>
        <v>9.0060392923244862E-3</v>
      </c>
      <c r="N1401" s="42">
        <f>INDEX(Quaterly!$B$2:$E$63,MATCH(B1401,Quaterly!$B$2:$B$63,0),4)</f>
        <v>9.9899999999999984</v>
      </c>
    </row>
    <row r="1402" spans="1:14" x14ac:dyDescent="0.3">
      <c r="A1402" s="23">
        <v>1401</v>
      </c>
      <c r="B1402" s="23" t="str">
        <f t="shared" si="63"/>
        <v>Q2-2015</v>
      </c>
      <c r="C1402" s="24" t="str">
        <f t="shared" si="64"/>
        <v>Q2</v>
      </c>
      <c r="D1402" s="23" t="str">
        <f t="shared" si="65"/>
        <v>5-2015</v>
      </c>
      <c r="E1402" s="25">
        <v>42153</v>
      </c>
      <c r="F1402" s="31">
        <f>INDEX(GoldPrice!$B$2:$F$4016,MATCH(E1402,GoldPrice!$B$2:$B$4016,0),5)</f>
        <v>-1410.3194103240967</v>
      </c>
      <c r="G1402" s="36">
        <f>INDEX(Daily!$B$2:$H$4016,MATCH(E1402,Daily!$B$2:$B$4016,0),3)</f>
        <v>2.5600000000000023</v>
      </c>
      <c r="H1402" s="36">
        <f>INDEX(Daily!$B$2:$H$4016,MATCH(E1402,Daily!$B$2:$B$4016,0),5)</f>
        <v>0</v>
      </c>
      <c r="I1402" s="36">
        <f>INDEX(Daily!$B$2:$H$4016,MATCH(E1402,Daily!$B$2:$B$4016,0),7)</f>
        <v>-3.4100000000000819</v>
      </c>
      <c r="J1402" s="39">
        <f>INDEX(Monthly!$B$2:$K$187,MATCH(D1402,Monthly!$B$2:$B$187,0),3)</f>
        <v>2.4999999999999467E-3</v>
      </c>
      <c r="K1402" s="39">
        <f>INDEX(Monthly!$B$2:$K$187,MATCH(D1402,Monthly!$B$2:$B$187,0),5)</f>
        <v>2.8100000000000023</v>
      </c>
      <c r="L1402" s="39">
        <f>INDEX(Monthly!$B$2:$K$187,MATCH(D1402,Monthly!$B$2:$B$187,0),7)</f>
        <v>0</v>
      </c>
      <c r="M1402" s="39">
        <f>INDEX(Monthly!$B$2:$K$187,MATCH(D1402,Monthly!$B$2:$B$187,0),9)</f>
        <v>9.0060392923244862E-3</v>
      </c>
      <c r="N1402" s="42">
        <f>INDEX(Quaterly!$B$2:$E$63,MATCH(B1402,Quaterly!$B$2:$B$63,0),4)</f>
        <v>9.9899999999999984</v>
      </c>
    </row>
    <row r="1403" spans="1:14" x14ac:dyDescent="0.3">
      <c r="A1403" s="23">
        <v>1402</v>
      </c>
      <c r="B1403" s="23" t="str">
        <f t="shared" si="63"/>
        <v>Q2-2015</v>
      </c>
      <c r="C1403" s="24" t="str">
        <f t="shared" si="64"/>
        <v>Q2</v>
      </c>
      <c r="D1403" s="23" t="str">
        <f t="shared" si="65"/>
        <v>6-2015</v>
      </c>
      <c r="E1403" s="25">
        <v>42156</v>
      </c>
      <c r="F1403" s="31">
        <f>INDEX(GoldPrice!$B$2:$F$4016,MATCH(E1403,GoldPrice!$B$2:$B$4016,0),5)</f>
        <v>3624.6456246487796</v>
      </c>
      <c r="G1403" s="36">
        <f>INDEX(Daily!$B$2:$H$4016,MATCH(E1403,Daily!$B$2:$B$4016,0),3)</f>
        <v>-9.9999999999980105E-3</v>
      </c>
      <c r="H1403" s="36">
        <f>INDEX(Daily!$B$2:$H$4016,MATCH(E1403,Daily!$B$2:$B$4016,0),5)</f>
        <v>5</v>
      </c>
      <c r="I1403" s="36">
        <f>INDEX(Daily!$B$2:$H$4016,MATCH(E1403,Daily!$B$2:$B$4016,0),7)</f>
        <v>5.4200000000000728</v>
      </c>
      <c r="J1403" s="39">
        <f>INDEX(Monthly!$B$2:$K$187,MATCH(D1403,Monthly!$B$2:$B$187,0),3)</f>
        <v>5.6000000000000494E-3</v>
      </c>
      <c r="K1403" s="39">
        <f>INDEX(Monthly!$B$2:$K$187,MATCH(D1403,Monthly!$B$2:$B$187,0),5)</f>
        <v>-33.599999999999966</v>
      </c>
      <c r="L1403" s="39">
        <f>INDEX(Monthly!$B$2:$K$187,MATCH(D1403,Monthly!$B$2:$B$187,0),7)</f>
        <v>0</v>
      </c>
      <c r="M1403" s="39">
        <f>INDEX(Monthly!$B$2:$K$187,MATCH(D1403,Monthly!$B$2:$B$187,0),9)</f>
        <v>2.1400066617212346E-2</v>
      </c>
      <c r="N1403" s="42">
        <f>INDEX(Quaterly!$B$2:$E$63,MATCH(B1403,Quaterly!$B$2:$B$63,0),4)</f>
        <v>9.9899999999999984</v>
      </c>
    </row>
    <row r="1404" spans="1:14" x14ac:dyDescent="0.3">
      <c r="A1404" s="23">
        <v>1403</v>
      </c>
      <c r="B1404" s="23" t="str">
        <f t="shared" si="63"/>
        <v>Q2-2015</v>
      </c>
      <c r="C1404" s="24" t="str">
        <f t="shared" si="64"/>
        <v>Q2</v>
      </c>
      <c r="D1404" s="23" t="str">
        <f t="shared" si="65"/>
        <v>6-2015</v>
      </c>
      <c r="E1404" s="25">
        <v>42157</v>
      </c>
      <c r="F1404" s="31">
        <f>INDEX(GoldPrice!$B$2:$F$4016,MATCH(E1404,GoldPrice!$B$2:$B$4016,0),5)</f>
        <v>-115544.88754488528</v>
      </c>
      <c r="G1404" s="36">
        <f>INDEX(Daily!$B$2:$H$4016,MATCH(E1404,Daily!$B$2:$B$4016,0),3)</f>
        <v>1.0599999999999952</v>
      </c>
      <c r="H1404" s="36">
        <f>INDEX(Daily!$B$2:$H$4016,MATCH(E1404,Daily!$B$2:$B$4016,0),5)</f>
        <v>0</v>
      </c>
      <c r="I1404" s="36">
        <f>INDEX(Daily!$B$2:$H$4016,MATCH(E1404,Daily!$B$2:$B$4016,0),7)</f>
        <v>-4.6700000000000728</v>
      </c>
      <c r="J1404" s="39">
        <f>INDEX(Monthly!$B$2:$K$187,MATCH(D1404,Monthly!$B$2:$B$187,0),3)</f>
        <v>5.6000000000000494E-3</v>
      </c>
      <c r="K1404" s="39">
        <f>INDEX(Monthly!$B$2:$K$187,MATCH(D1404,Monthly!$B$2:$B$187,0),5)</f>
        <v>-33.599999999999966</v>
      </c>
      <c r="L1404" s="39">
        <f>INDEX(Monthly!$B$2:$K$187,MATCH(D1404,Monthly!$B$2:$B$187,0),7)</f>
        <v>0</v>
      </c>
      <c r="M1404" s="39">
        <f>INDEX(Monthly!$B$2:$K$187,MATCH(D1404,Monthly!$B$2:$B$187,0),9)</f>
        <v>2.1400066617212346E-2</v>
      </c>
      <c r="N1404" s="42">
        <f>INDEX(Quaterly!$B$2:$E$63,MATCH(B1404,Quaterly!$B$2:$B$63,0),4)</f>
        <v>9.9899999999999984</v>
      </c>
    </row>
    <row r="1405" spans="1:14" x14ac:dyDescent="0.3">
      <c r="A1405" s="23">
        <v>1404</v>
      </c>
      <c r="B1405" s="23" t="str">
        <f t="shared" si="63"/>
        <v>Q2-2015</v>
      </c>
      <c r="C1405" s="24" t="str">
        <f t="shared" si="64"/>
        <v>Q2</v>
      </c>
      <c r="D1405" s="23" t="str">
        <f t="shared" si="65"/>
        <v>6-2015</v>
      </c>
      <c r="E1405" s="25">
        <v>42158</v>
      </c>
      <c r="F1405" s="31">
        <f>INDEX(GoldPrice!$B$2:$F$4016,MATCH(E1405,GoldPrice!$B$2:$B$4016,0),5)</f>
        <v>174848.61084860936</v>
      </c>
      <c r="G1405" s="36">
        <f>INDEX(Daily!$B$2:$H$4016,MATCH(E1405,Daily!$B$2:$B$4016,0),3)</f>
        <v>-1.6299999999999955</v>
      </c>
      <c r="H1405" s="36">
        <f>INDEX(Daily!$B$2:$H$4016,MATCH(E1405,Daily!$B$2:$B$4016,0),5)</f>
        <v>0</v>
      </c>
      <c r="I1405" s="36">
        <f>INDEX(Daily!$B$2:$H$4016,MATCH(E1405,Daily!$B$2:$B$4016,0),7)</f>
        <v>-2.4099999999999682</v>
      </c>
      <c r="J1405" s="39">
        <f>INDEX(Monthly!$B$2:$K$187,MATCH(D1405,Monthly!$B$2:$B$187,0),3)</f>
        <v>5.6000000000000494E-3</v>
      </c>
      <c r="K1405" s="39">
        <f>INDEX(Monthly!$B$2:$K$187,MATCH(D1405,Monthly!$B$2:$B$187,0),5)</f>
        <v>-33.599999999999966</v>
      </c>
      <c r="L1405" s="39">
        <f>INDEX(Monthly!$B$2:$K$187,MATCH(D1405,Monthly!$B$2:$B$187,0),7)</f>
        <v>0</v>
      </c>
      <c r="M1405" s="39">
        <f>INDEX(Monthly!$B$2:$K$187,MATCH(D1405,Monthly!$B$2:$B$187,0),9)</f>
        <v>2.1400066617212346E-2</v>
      </c>
      <c r="N1405" s="42">
        <f>INDEX(Quaterly!$B$2:$E$63,MATCH(B1405,Quaterly!$B$2:$B$63,0),4)</f>
        <v>9.9899999999999984</v>
      </c>
    </row>
    <row r="1406" spans="1:14" x14ac:dyDescent="0.3">
      <c r="A1406" s="23">
        <v>1405</v>
      </c>
      <c r="B1406" s="23" t="str">
        <f t="shared" si="63"/>
        <v>Q2-2015</v>
      </c>
      <c r="C1406" s="24" t="str">
        <f t="shared" si="64"/>
        <v>Q2</v>
      </c>
      <c r="D1406" s="23" t="str">
        <f t="shared" si="65"/>
        <v>6-2015</v>
      </c>
      <c r="E1406" s="25">
        <v>42159</v>
      </c>
      <c r="F1406" s="31">
        <f>INDEX(GoldPrice!$B$2:$F$4016,MATCH(E1406,GoldPrice!$B$2:$B$4016,0),5)</f>
        <v>111437.91343791038</v>
      </c>
      <c r="G1406" s="36">
        <f>INDEX(Daily!$B$2:$H$4016,MATCH(E1406,Daily!$B$2:$B$4016,0),3)</f>
        <v>-1.6700000000000017</v>
      </c>
      <c r="H1406" s="36">
        <f>INDEX(Daily!$B$2:$H$4016,MATCH(E1406,Daily!$B$2:$B$4016,0),5)</f>
        <v>0</v>
      </c>
      <c r="I1406" s="36">
        <f>INDEX(Daily!$B$2:$H$4016,MATCH(E1406,Daily!$B$2:$B$4016,0),7)</f>
        <v>1.0900000000000318</v>
      </c>
      <c r="J1406" s="39">
        <f>INDEX(Monthly!$B$2:$K$187,MATCH(D1406,Monthly!$B$2:$B$187,0),3)</f>
        <v>5.6000000000000494E-3</v>
      </c>
      <c r="K1406" s="39">
        <f>INDEX(Monthly!$B$2:$K$187,MATCH(D1406,Monthly!$B$2:$B$187,0),5)</f>
        <v>-33.599999999999966</v>
      </c>
      <c r="L1406" s="39">
        <f>INDEX(Monthly!$B$2:$K$187,MATCH(D1406,Monthly!$B$2:$B$187,0),7)</f>
        <v>0</v>
      </c>
      <c r="M1406" s="39">
        <f>INDEX(Monthly!$B$2:$K$187,MATCH(D1406,Monthly!$B$2:$B$187,0),9)</f>
        <v>2.1400066617212346E-2</v>
      </c>
      <c r="N1406" s="42">
        <f>INDEX(Quaterly!$B$2:$E$63,MATCH(B1406,Quaterly!$B$2:$B$63,0),4)</f>
        <v>9.9899999999999984</v>
      </c>
    </row>
    <row r="1407" spans="1:14" x14ac:dyDescent="0.3">
      <c r="A1407" s="23">
        <v>1406</v>
      </c>
      <c r="B1407" s="23" t="str">
        <f t="shared" si="63"/>
        <v>Q2-2015</v>
      </c>
      <c r="C1407" s="24" t="str">
        <f t="shared" si="64"/>
        <v>Q2</v>
      </c>
      <c r="D1407" s="23" t="str">
        <f t="shared" si="65"/>
        <v>6-2015</v>
      </c>
      <c r="E1407" s="25">
        <v>42160</v>
      </c>
      <c r="F1407" s="31">
        <f>INDEX(GoldPrice!$B$2:$F$4016,MATCH(E1407,GoldPrice!$B$2:$B$4016,0),5)</f>
        <v>61374.409374412149</v>
      </c>
      <c r="G1407" s="36">
        <f>INDEX(Daily!$B$2:$H$4016,MATCH(E1407,Daily!$B$2:$B$4016,0),3)</f>
        <v>1.1099999999999994</v>
      </c>
      <c r="H1407" s="36">
        <f>INDEX(Daily!$B$2:$H$4016,MATCH(E1407,Daily!$B$2:$B$4016,0),5)</f>
        <v>-5</v>
      </c>
      <c r="I1407" s="36">
        <f>INDEX(Daily!$B$2:$H$4016,MATCH(E1407,Daily!$B$2:$B$4016,0),7)</f>
        <v>9.0800000000000409</v>
      </c>
      <c r="J1407" s="39">
        <f>INDEX(Monthly!$B$2:$K$187,MATCH(D1407,Monthly!$B$2:$B$187,0),3)</f>
        <v>5.6000000000000494E-3</v>
      </c>
      <c r="K1407" s="39">
        <f>INDEX(Monthly!$B$2:$K$187,MATCH(D1407,Monthly!$B$2:$B$187,0),5)</f>
        <v>-33.599999999999966</v>
      </c>
      <c r="L1407" s="39">
        <f>INDEX(Monthly!$B$2:$K$187,MATCH(D1407,Monthly!$B$2:$B$187,0),7)</f>
        <v>0</v>
      </c>
      <c r="M1407" s="39">
        <f>INDEX(Monthly!$B$2:$K$187,MATCH(D1407,Monthly!$B$2:$B$187,0),9)</f>
        <v>2.1400066617212346E-2</v>
      </c>
      <c r="N1407" s="42">
        <f>INDEX(Quaterly!$B$2:$E$63,MATCH(B1407,Quaterly!$B$2:$B$63,0),4)</f>
        <v>9.9899999999999984</v>
      </c>
    </row>
    <row r="1408" spans="1:14" x14ac:dyDescent="0.3">
      <c r="A1408" s="23">
        <v>1407</v>
      </c>
      <c r="B1408" s="23" t="str">
        <f t="shared" si="63"/>
        <v>Q2-2015</v>
      </c>
      <c r="C1408" s="24" t="str">
        <f t="shared" si="64"/>
        <v>Q2</v>
      </c>
      <c r="D1408" s="23" t="str">
        <f t="shared" si="65"/>
        <v>6-2015</v>
      </c>
      <c r="E1408" s="25">
        <v>42163</v>
      </c>
      <c r="F1408" s="31">
        <f>INDEX(GoldPrice!$B$2:$F$4016,MATCH(E1408,GoldPrice!$B$2:$B$4016,0),5)</f>
        <v>-143369.87336987257</v>
      </c>
      <c r="G1408" s="36">
        <f>INDEX(Daily!$B$2:$H$4016,MATCH(E1408,Daily!$B$2:$B$4016,0),3)</f>
        <v>-0.96000000000000085</v>
      </c>
      <c r="H1408" s="36">
        <f>INDEX(Daily!$B$2:$H$4016,MATCH(E1408,Daily!$B$2:$B$4016,0),5)</f>
        <v>5</v>
      </c>
      <c r="I1408" s="36">
        <f>INDEX(Daily!$B$2:$H$4016,MATCH(E1408,Daily!$B$2:$B$4016,0),7)</f>
        <v>1.7599999999999909</v>
      </c>
      <c r="J1408" s="39">
        <f>INDEX(Monthly!$B$2:$K$187,MATCH(D1408,Monthly!$B$2:$B$187,0),3)</f>
        <v>5.6000000000000494E-3</v>
      </c>
      <c r="K1408" s="39">
        <f>INDEX(Monthly!$B$2:$K$187,MATCH(D1408,Monthly!$B$2:$B$187,0),5)</f>
        <v>-33.599999999999966</v>
      </c>
      <c r="L1408" s="39">
        <f>INDEX(Monthly!$B$2:$K$187,MATCH(D1408,Monthly!$B$2:$B$187,0),7)</f>
        <v>0</v>
      </c>
      <c r="M1408" s="39">
        <f>INDEX(Monthly!$B$2:$K$187,MATCH(D1408,Monthly!$B$2:$B$187,0),9)</f>
        <v>2.1400066617212346E-2</v>
      </c>
      <c r="N1408" s="42">
        <f>INDEX(Quaterly!$B$2:$E$63,MATCH(B1408,Quaterly!$B$2:$B$63,0),4)</f>
        <v>9.9899999999999984</v>
      </c>
    </row>
    <row r="1409" spans="1:14" x14ac:dyDescent="0.3">
      <c r="A1409" s="23">
        <v>1408</v>
      </c>
      <c r="B1409" s="23" t="str">
        <f t="shared" si="63"/>
        <v>Q2-2015</v>
      </c>
      <c r="C1409" s="24" t="str">
        <f t="shared" si="64"/>
        <v>Q2</v>
      </c>
      <c r="D1409" s="23" t="str">
        <f t="shared" si="65"/>
        <v>6-2015</v>
      </c>
      <c r="E1409" s="25">
        <v>42164</v>
      </c>
      <c r="F1409" s="31">
        <f>INDEX(GoldPrice!$B$2:$F$4016,MATCH(E1409,GoldPrice!$B$2:$B$4016,0),5)</f>
        <v>-58639.954639956355</v>
      </c>
      <c r="G1409" s="36">
        <f>INDEX(Daily!$B$2:$H$4016,MATCH(E1409,Daily!$B$2:$B$4016,0),3)</f>
        <v>2</v>
      </c>
      <c r="H1409" s="36">
        <f>INDEX(Daily!$B$2:$H$4016,MATCH(E1409,Daily!$B$2:$B$4016,0),5)</f>
        <v>-10</v>
      </c>
      <c r="I1409" s="36">
        <f>INDEX(Daily!$B$2:$H$4016,MATCH(E1409,Daily!$B$2:$B$4016,0),7)</f>
        <v>-5.3600000000000136</v>
      </c>
      <c r="J1409" s="39">
        <f>INDEX(Monthly!$B$2:$K$187,MATCH(D1409,Monthly!$B$2:$B$187,0),3)</f>
        <v>5.6000000000000494E-3</v>
      </c>
      <c r="K1409" s="39">
        <f>INDEX(Monthly!$B$2:$K$187,MATCH(D1409,Monthly!$B$2:$B$187,0),5)</f>
        <v>-33.599999999999966</v>
      </c>
      <c r="L1409" s="39">
        <f>INDEX(Monthly!$B$2:$K$187,MATCH(D1409,Monthly!$B$2:$B$187,0),7)</f>
        <v>0</v>
      </c>
      <c r="M1409" s="39">
        <f>INDEX(Monthly!$B$2:$K$187,MATCH(D1409,Monthly!$B$2:$B$187,0),9)</f>
        <v>2.1400066617212346E-2</v>
      </c>
      <c r="N1409" s="42">
        <f>INDEX(Quaterly!$B$2:$E$63,MATCH(B1409,Quaterly!$B$2:$B$63,0),4)</f>
        <v>9.9899999999999984</v>
      </c>
    </row>
    <row r="1410" spans="1:14" x14ac:dyDescent="0.3">
      <c r="A1410" s="23">
        <v>1409</v>
      </c>
      <c r="B1410" s="23" t="str">
        <f t="shared" si="63"/>
        <v>Q2-2015</v>
      </c>
      <c r="C1410" s="24" t="str">
        <f t="shared" si="64"/>
        <v>Q2</v>
      </c>
      <c r="D1410" s="23" t="str">
        <f t="shared" si="65"/>
        <v>6-2015</v>
      </c>
      <c r="E1410" s="25">
        <v>42165</v>
      </c>
      <c r="F1410" s="31">
        <f>INDEX(GoldPrice!$B$2:$F$4016,MATCH(E1410,GoldPrice!$B$2:$B$4016,0),5)</f>
        <v>-170414.6664146632</v>
      </c>
      <c r="G1410" s="36">
        <f>INDEX(Daily!$B$2:$H$4016,MATCH(E1410,Daily!$B$2:$B$4016,0),3)</f>
        <v>1.2100000000000009</v>
      </c>
      <c r="H1410" s="36">
        <f>INDEX(Daily!$B$2:$H$4016,MATCH(E1410,Daily!$B$2:$B$4016,0),5)</f>
        <v>-5</v>
      </c>
      <c r="I1410" s="36">
        <f>INDEX(Daily!$B$2:$H$4016,MATCH(E1410,Daily!$B$2:$B$4016,0),7)</f>
        <v>-0.37000000000000455</v>
      </c>
      <c r="J1410" s="39">
        <f>INDEX(Monthly!$B$2:$K$187,MATCH(D1410,Monthly!$B$2:$B$187,0),3)</f>
        <v>5.6000000000000494E-3</v>
      </c>
      <c r="K1410" s="39">
        <f>INDEX(Monthly!$B$2:$K$187,MATCH(D1410,Monthly!$B$2:$B$187,0),5)</f>
        <v>-33.599999999999966</v>
      </c>
      <c r="L1410" s="39">
        <f>INDEX(Monthly!$B$2:$K$187,MATCH(D1410,Monthly!$B$2:$B$187,0),7)</f>
        <v>0</v>
      </c>
      <c r="M1410" s="39">
        <f>INDEX(Monthly!$B$2:$K$187,MATCH(D1410,Monthly!$B$2:$B$187,0),9)</f>
        <v>2.1400066617212346E-2</v>
      </c>
      <c r="N1410" s="42">
        <f>INDEX(Quaterly!$B$2:$E$63,MATCH(B1410,Quaterly!$B$2:$B$63,0),4)</f>
        <v>9.9899999999999984</v>
      </c>
    </row>
    <row r="1411" spans="1:14" x14ac:dyDescent="0.3">
      <c r="A1411" s="23">
        <v>1410</v>
      </c>
      <c r="B1411" s="23" t="str">
        <f t="shared" ref="B1411:B1474" si="66">C1411&amp;"-"&amp;YEAR(E1411)</f>
        <v>Q2-2015</v>
      </c>
      <c r="C1411" s="24" t="str">
        <f t="shared" ref="C1411:C1474" si="67">IF(MONTH(E1411)&lt;=3,"Q1",IF(MONTH(E1411)&lt;=6,"Q2",IF(MONTH(E1411)&lt;=9,"Q3","Q4")))</f>
        <v>Q2</v>
      </c>
      <c r="D1411" s="23" t="str">
        <f t="shared" ref="D1411:D1474" si="68">MONTH(E1411)&amp;"-"&amp;YEAR(E1411)</f>
        <v>6-2015</v>
      </c>
      <c r="E1411" s="25">
        <v>42166</v>
      </c>
      <c r="F1411" s="31">
        <f>INDEX(GoldPrice!$B$2:$F$4016,MATCH(E1411,GoldPrice!$B$2:$B$4016,0),5)</f>
        <v>104364.01436400786</v>
      </c>
      <c r="G1411" s="36">
        <f>INDEX(Daily!$B$2:$H$4016,MATCH(E1411,Daily!$B$2:$B$4016,0),3)</f>
        <v>-0.61999999999999744</v>
      </c>
      <c r="H1411" s="36">
        <f>INDEX(Daily!$B$2:$H$4016,MATCH(E1411,Daily!$B$2:$B$4016,0),5)</f>
        <v>-25</v>
      </c>
      <c r="I1411" s="36">
        <f>INDEX(Daily!$B$2:$H$4016,MATCH(E1411,Daily!$B$2:$B$4016,0),7)</f>
        <v>6.9499999999999318</v>
      </c>
      <c r="J1411" s="39">
        <f>INDEX(Monthly!$B$2:$K$187,MATCH(D1411,Monthly!$B$2:$B$187,0),3)</f>
        <v>5.6000000000000494E-3</v>
      </c>
      <c r="K1411" s="39">
        <f>INDEX(Monthly!$B$2:$K$187,MATCH(D1411,Monthly!$B$2:$B$187,0),5)</f>
        <v>-33.599999999999966</v>
      </c>
      <c r="L1411" s="39">
        <f>INDEX(Monthly!$B$2:$K$187,MATCH(D1411,Monthly!$B$2:$B$187,0),7)</f>
        <v>0</v>
      </c>
      <c r="M1411" s="39">
        <f>INDEX(Monthly!$B$2:$K$187,MATCH(D1411,Monthly!$B$2:$B$187,0),9)</f>
        <v>2.1400066617212346E-2</v>
      </c>
      <c r="N1411" s="42">
        <f>INDEX(Quaterly!$B$2:$E$63,MATCH(B1411,Quaterly!$B$2:$B$63,0),4)</f>
        <v>9.9899999999999984</v>
      </c>
    </row>
    <row r="1412" spans="1:14" x14ac:dyDescent="0.3">
      <c r="A1412" s="23">
        <v>1411</v>
      </c>
      <c r="B1412" s="23" t="str">
        <f t="shared" si="66"/>
        <v>Q2-2015</v>
      </c>
      <c r="C1412" s="24" t="str">
        <f t="shared" si="67"/>
        <v>Q2</v>
      </c>
      <c r="D1412" s="23" t="str">
        <f t="shared" si="68"/>
        <v>6-2015</v>
      </c>
      <c r="E1412" s="25">
        <v>42167</v>
      </c>
      <c r="F1412" s="31">
        <f>INDEX(GoldPrice!$B$2:$F$4016,MATCH(E1412,GoldPrice!$B$2:$B$4016,0),5)</f>
        <v>19175.581175584346</v>
      </c>
      <c r="G1412" s="36">
        <f>INDEX(Daily!$B$2:$H$4016,MATCH(E1412,Daily!$B$2:$B$4016,0),3)</f>
        <v>-0.78000000000000114</v>
      </c>
      <c r="H1412" s="36">
        <f>INDEX(Daily!$B$2:$H$4016,MATCH(E1412,Daily!$B$2:$B$4016,0),5)</f>
        <v>10</v>
      </c>
      <c r="I1412" s="36">
        <f>INDEX(Daily!$B$2:$H$4016,MATCH(E1412,Daily!$B$2:$B$4016,0),7)</f>
        <v>1.6800000000000637</v>
      </c>
      <c r="J1412" s="39">
        <f>INDEX(Monthly!$B$2:$K$187,MATCH(D1412,Monthly!$B$2:$B$187,0),3)</f>
        <v>5.6000000000000494E-3</v>
      </c>
      <c r="K1412" s="39">
        <f>INDEX(Monthly!$B$2:$K$187,MATCH(D1412,Monthly!$B$2:$B$187,0),5)</f>
        <v>-33.599999999999966</v>
      </c>
      <c r="L1412" s="39">
        <f>INDEX(Monthly!$B$2:$K$187,MATCH(D1412,Monthly!$B$2:$B$187,0),7)</f>
        <v>0</v>
      </c>
      <c r="M1412" s="39">
        <f>INDEX(Monthly!$B$2:$K$187,MATCH(D1412,Monthly!$B$2:$B$187,0),9)</f>
        <v>2.1400066617212346E-2</v>
      </c>
      <c r="N1412" s="42">
        <f>INDEX(Quaterly!$B$2:$E$63,MATCH(B1412,Quaterly!$B$2:$B$63,0),4)</f>
        <v>9.9899999999999984</v>
      </c>
    </row>
    <row r="1413" spans="1:14" x14ac:dyDescent="0.3">
      <c r="A1413" s="23">
        <v>1412</v>
      </c>
      <c r="B1413" s="23" t="str">
        <f t="shared" si="66"/>
        <v>Q2-2015</v>
      </c>
      <c r="C1413" s="24" t="str">
        <f t="shared" si="67"/>
        <v>Q2</v>
      </c>
      <c r="D1413" s="23" t="str">
        <f t="shared" si="68"/>
        <v>6-2015</v>
      </c>
      <c r="E1413" s="25">
        <v>42170</v>
      </c>
      <c r="F1413" s="31">
        <f>INDEX(GoldPrice!$B$2:$F$4016,MATCH(E1413,GoldPrice!$B$2:$B$4016,0),5)</f>
        <v>-130370.06237006187</v>
      </c>
      <c r="G1413" s="36">
        <f>INDEX(Daily!$B$2:$H$4016,MATCH(E1413,Daily!$B$2:$B$4016,0),3)</f>
        <v>-0.42999999999999972</v>
      </c>
      <c r="H1413" s="36">
        <f>INDEX(Daily!$B$2:$H$4016,MATCH(E1413,Daily!$B$2:$B$4016,0),5)</f>
        <v>15</v>
      </c>
      <c r="I1413" s="36">
        <f>INDEX(Daily!$B$2:$H$4016,MATCH(E1413,Daily!$B$2:$B$4016,0),7)</f>
        <v>3.75</v>
      </c>
      <c r="J1413" s="39">
        <f>INDEX(Monthly!$B$2:$K$187,MATCH(D1413,Monthly!$B$2:$B$187,0),3)</f>
        <v>5.6000000000000494E-3</v>
      </c>
      <c r="K1413" s="39">
        <f>INDEX(Monthly!$B$2:$K$187,MATCH(D1413,Monthly!$B$2:$B$187,0),5)</f>
        <v>-33.599999999999966</v>
      </c>
      <c r="L1413" s="39">
        <f>INDEX(Monthly!$B$2:$K$187,MATCH(D1413,Monthly!$B$2:$B$187,0),7)</f>
        <v>0</v>
      </c>
      <c r="M1413" s="39">
        <f>INDEX(Monthly!$B$2:$K$187,MATCH(D1413,Monthly!$B$2:$B$187,0),9)</f>
        <v>2.1400066617212346E-2</v>
      </c>
      <c r="N1413" s="42">
        <f>INDEX(Quaterly!$B$2:$E$63,MATCH(B1413,Quaterly!$B$2:$B$63,0),4)</f>
        <v>9.9899999999999984</v>
      </c>
    </row>
    <row r="1414" spans="1:14" x14ac:dyDescent="0.3">
      <c r="A1414" s="23">
        <v>1413</v>
      </c>
      <c r="B1414" s="23" t="str">
        <f t="shared" si="66"/>
        <v>Q2-2015</v>
      </c>
      <c r="C1414" s="24" t="str">
        <f t="shared" si="67"/>
        <v>Q2</v>
      </c>
      <c r="D1414" s="23" t="str">
        <f t="shared" si="68"/>
        <v>6-2015</v>
      </c>
      <c r="E1414" s="25">
        <v>42171</v>
      </c>
      <c r="F1414" s="31">
        <f>INDEX(GoldPrice!$B$2:$F$4016,MATCH(E1414,GoldPrice!$B$2:$B$4016,0),5)</f>
        <v>89017.199017200619</v>
      </c>
      <c r="G1414" s="36">
        <f>INDEX(Daily!$B$2:$H$4016,MATCH(E1414,Daily!$B$2:$B$4016,0),3)</f>
        <v>0.47999999999999687</v>
      </c>
      <c r="H1414" s="36">
        <f>INDEX(Daily!$B$2:$H$4016,MATCH(E1414,Daily!$B$2:$B$4016,0),5)</f>
        <v>0</v>
      </c>
      <c r="I1414" s="36">
        <f>INDEX(Daily!$B$2:$H$4016,MATCH(E1414,Daily!$B$2:$B$4016,0),7)</f>
        <v>-6.1299999999999955</v>
      </c>
      <c r="J1414" s="39">
        <f>INDEX(Monthly!$B$2:$K$187,MATCH(D1414,Monthly!$B$2:$B$187,0),3)</f>
        <v>5.6000000000000494E-3</v>
      </c>
      <c r="K1414" s="39">
        <f>INDEX(Monthly!$B$2:$K$187,MATCH(D1414,Monthly!$B$2:$B$187,0),5)</f>
        <v>-33.599999999999966</v>
      </c>
      <c r="L1414" s="39">
        <f>INDEX(Monthly!$B$2:$K$187,MATCH(D1414,Monthly!$B$2:$B$187,0),7)</f>
        <v>0</v>
      </c>
      <c r="M1414" s="39">
        <f>INDEX(Monthly!$B$2:$K$187,MATCH(D1414,Monthly!$B$2:$B$187,0),9)</f>
        <v>2.1400066617212346E-2</v>
      </c>
      <c r="N1414" s="42">
        <f>INDEX(Quaterly!$B$2:$E$63,MATCH(B1414,Quaterly!$B$2:$B$63,0),4)</f>
        <v>9.9899999999999984</v>
      </c>
    </row>
    <row r="1415" spans="1:14" x14ac:dyDescent="0.3">
      <c r="A1415" s="23">
        <v>1414</v>
      </c>
      <c r="B1415" s="23" t="str">
        <f t="shared" si="66"/>
        <v>Q2-2015</v>
      </c>
      <c r="C1415" s="24" t="str">
        <f t="shared" si="67"/>
        <v>Q2</v>
      </c>
      <c r="D1415" s="23" t="str">
        <f t="shared" si="68"/>
        <v>6-2015</v>
      </c>
      <c r="E1415" s="25">
        <v>42172</v>
      </c>
      <c r="F1415" s="31">
        <f>INDEX(GoldPrice!$B$2:$F$4016,MATCH(E1415,GoldPrice!$B$2:$B$4016,0),5)</f>
        <v>56387.450387448072</v>
      </c>
      <c r="G1415" s="36">
        <f>INDEX(Daily!$B$2:$H$4016,MATCH(E1415,Daily!$B$2:$B$4016,0),3)</f>
        <v>-0.11999999999999744</v>
      </c>
      <c r="H1415" s="36">
        <f>INDEX(Daily!$B$2:$H$4016,MATCH(E1415,Daily!$B$2:$B$4016,0),5)</f>
        <v>-10</v>
      </c>
      <c r="I1415" s="36">
        <f>INDEX(Daily!$B$2:$H$4016,MATCH(E1415,Daily!$B$2:$B$4016,0),7)</f>
        <v>-1.4800000000000182</v>
      </c>
      <c r="J1415" s="39">
        <f>INDEX(Monthly!$B$2:$K$187,MATCH(D1415,Monthly!$B$2:$B$187,0),3)</f>
        <v>5.6000000000000494E-3</v>
      </c>
      <c r="K1415" s="39">
        <f>INDEX(Monthly!$B$2:$K$187,MATCH(D1415,Monthly!$B$2:$B$187,0),5)</f>
        <v>-33.599999999999966</v>
      </c>
      <c r="L1415" s="39">
        <f>INDEX(Monthly!$B$2:$K$187,MATCH(D1415,Monthly!$B$2:$B$187,0),7)</f>
        <v>0</v>
      </c>
      <c r="M1415" s="39">
        <f>INDEX(Monthly!$B$2:$K$187,MATCH(D1415,Monthly!$B$2:$B$187,0),9)</f>
        <v>2.1400066617212346E-2</v>
      </c>
      <c r="N1415" s="42">
        <f>INDEX(Quaterly!$B$2:$E$63,MATCH(B1415,Quaterly!$B$2:$B$63,0),4)</f>
        <v>9.9899999999999984</v>
      </c>
    </row>
    <row r="1416" spans="1:14" x14ac:dyDescent="0.3">
      <c r="A1416" s="23">
        <v>1415</v>
      </c>
      <c r="B1416" s="23" t="str">
        <f t="shared" si="66"/>
        <v>Q2-2015</v>
      </c>
      <c r="C1416" s="24" t="str">
        <f t="shared" si="67"/>
        <v>Q2</v>
      </c>
      <c r="D1416" s="23" t="str">
        <f t="shared" si="68"/>
        <v>6-2015</v>
      </c>
      <c r="E1416" s="25">
        <v>42173</v>
      </c>
      <c r="F1416" s="31">
        <f>INDEX(GoldPrice!$B$2:$F$4016,MATCH(E1416,GoldPrice!$B$2:$B$4016,0),5)</f>
        <v>-401171.04517104477</v>
      </c>
      <c r="G1416" s="36">
        <f>INDEX(Daily!$B$2:$H$4016,MATCH(E1416,Daily!$B$2:$B$4016,0),3)</f>
        <v>0.51999999999999602</v>
      </c>
      <c r="H1416" s="36">
        <f>INDEX(Daily!$B$2:$H$4016,MATCH(E1416,Daily!$B$2:$B$4016,0),5)</f>
        <v>20</v>
      </c>
      <c r="I1416" s="36">
        <f>INDEX(Daily!$B$2:$H$4016,MATCH(E1416,Daily!$B$2:$B$4016,0),7)</f>
        <v>1.4800000000000182</v>
      </c>
      <c r="J1416" s="39">
        <f>INDEX(Monthly!$B$2:$K$187,MATCH(D1416,Monthly!$B$2:$B$187,0),3)</f>
        <v>5.6000000000000494E-3</v>
      </c>
      <c r="K1416" s="39">
        <f>INDEX(Monthly!$B$2:$K$187,MATCH(D1416,Monthly!$B$2:$B$187,0),5)</f>
        <v>-33.599999999999966</v>
      </c>
      <c r="L1416" s="39">
        <f>INDEX(Monthly!$B$2:$K$187,MATCH(D1416,Monthly!$B$2:$B$187,0),7)</f>
        <v>0</v>
      </c>
      <c r="M1416" s="39">
        <f>INDEX(Monthly!$B$2:$K$187,MATCH(D1416,Monthly!$B$2:$B$187,0),9)</f>
        <v>2.1400066617212346E-2</v>
      </c>
      <c r="N1416" s="42">
        <f>INDEX(Quaterly!$B$2:$E$63,MATCH(B1416,Quaterly!$B$2:$B$63,0),4)</f>
        <v>9.9899999999999984</v>
      </c>
    </row>
    <row r="1417" spans="1:14" x14ac:dyDescent="0.3">
      <c r="A1417" s="23">
        <v>1416</v>
      </c>
      <c r="B1417" s="23" t="str">
        <f t="shared" si="66"/>
        <v>Q2-2015</v>
      </c>
      <c r="C1417" s="24" t="str">
        <f t="shared" si="67"/>
        <v>Q2</v>
      </c>
      <c r="D1417" s="23" t="str">
        <f t="shared" si="68"/>
        <v>6-2015</v>
      </c>
      <c r="E1417" s="25">
        <v>42174</v>
      </c>
      <c r="F1417" s="31">
        <f>INDEX(GoldPrice!$B$2:$F$4016,MATCH(E1417,GoldPrice!$B$2:$B$4016,0),5)</f>
        <v>24541.674541674554</v>
      </c>
      <c r="G1417" s="36">
        <f>INDEX(Daily!$B$2:$H$4016,MATCH(E1417,Daily!$B$2:$B$4016,0),3)</f>
        <v>-0.78999999999999915</v>
      </c>
      <c r="H1417" s="36">
        <f>INDEX(Daily!$B$2:$H$4016,MATCH(E1417,Daily!$B$2:$B$4016,0),5)</f>
        <v>-5</v>
      </c>
      <c r="I1417" s="36">
        <f>INDEX(Daily!$B$2:$H$4016,MATCH(E1417,Daily!$B$2:$B$4016,0),7)</f>
        <v>4.3500000000000227</v>
      </c>
      <c r="J1417" s="39">
        <f>INDEX(Monthly!$B$2:$K$187,MATCH(D1417,Monthly!$B$2:$B$187,0),3)</f>
        <v>5.6000000000000494E-3</v>
      </c>
      <c r="K1417" s="39">
        <f>INDEX(Monthly!$B$2:$K$187,MATCH(D1417,Monthly!$B$2:$B$187,0),5)</f>
        <v>-33.599999999999966</v>
      </c>
      <c r="L1417" s="39">
        <f>INDEX(Monthly!$B$2:$K$187,MATCH(D1417,Monthly!$B$2:$B$187,0),7)</f>
        <v>0</v>
      </c>
      <c r="M1417" s="39">
        <f>INDEX(Monthly!$B$2:$K$187,MATCH(D1417,Monthly!$B$2:$B$187,0),9)</f>
        <v>2.1400066617212346E-2</v>
      </c>
      <c r="N1417" s="42">
        <f>INDEX(Quaterly!$B$2:$E$63,MATCH(B1417,Quaterly!$B$2:$B$63,0),4)</f>
        <v>9.9899999999999984</v>
      </c>
    </row>
    <row r="1418" spans="1:14" x14ac:dyDescent="0.3">
      <c r="A1418" s="23">
        <v>1417</v>
      </c>
      <c r="B1418" s="23" t="str">
        <f t="shared" si="66"/>
        <v>Q2-2015</v>
      </c>
      <c r="C1418" s="24" t="str">
        <f t="shared" si="67"/>
        <v>Q2</v>
      </c>
      <c r="D1418" s="23" t="str">
        <f t="shared" si="68"/>
        <v>6-2015</v>
      </c>
      <c r="E1418" s="25">
        <v>42177</v>
      </c>
      <c r="F1418" s="31">
        <f>INDEX(GoldPrice!$B$2:$F$4016,MATCH(E1418,GoldPrice!$B$2:$B$4016,0),5)</f>
        <v>223089.3970893994</v>
      </c>
      <c r="G1418" s="36">
        <f>INDEX(Daily!$B$2:$H$4016,MATCH(E1418,Daily!$B$2:$B$4016,0),3)</f>
        <v>0.39000000000000057</v>
      </c>
      <c r="H1418" s="36">
        <f>INDEX(Daily!$B$2:$H$4016,MATCH(E1418,Daily!$B$2:$B$4016,0),5)</f>
        <v>0</v>
      </c>
      <c r="I1418" s="36">
        <f>INDEX(Daily!$B$2:$H$4016,MATCH(E1418,Daily!$B$2:$B$4016,0),7)</f>
        <v>9.3799999999999955</v>
      </c>
      <c r="J1418" s="39">
        <f>INDEX(Monthly!$B$2:$K$187,MATCH(D1418,Monthly!$B$2:$B$187,0),3)</f>
        <v>5.6000000000000494E-3</v>
      </c>
      <c r="K1418" s="39">
        <f>INDEX(Monthly!$B$2:$K$187,MATCH(D1418,Monthly!$B$2:$B$187,0),5)</f>
        <v>-33.599999999999966</v>
      </c>
      <c r="L1418" s="39">
        <f>INDEX(Monthly!$B$2:$K$187,MATCH(D1418,Monthly!$B$2:$B$187,0),7)</f>
        <v>0</v>
      </c>
      <c r="M1418" s="39">
        <f>INDEX(Monthly!$B$2:$K$187,MATCH(D1418,Monthly!$B$2:$B$187,0),9)</f>
        <v>2.1400066617212346E-2</v>
      </c>
      <c r="N1418" s="42">
        <f>INDEX(Quaterly!$B$2:$E$63,MATCH(B1418,Quaterly!$B$2:$B$63,0),4)</f>
        <v>9.9899999999999984</v>
      </c>
    </row>
    <row r="1419" spans="1:14" x14ac:dyDescent="0.3">
      <c r="A1419" s="23">
        <v>1418</v>
      </c>
      <c r="B1419" s="23" t="str">
        <f t="shared" si="66"/>
        <v>Q2-2015</v>
      </c>
      <c r="C1419" s="24" t="str">
        <f t="shared" si="67"/>
        <v>Q2</v>
      </c>
      <c r="D1419" s="23" t="str">
        <f t="shared" si="68"/>
        <v>6-2015</v>
      </c>
      <c r="E1419" s="25">
        <v>42178</v>
      </c>
      <c r="F1419" s="31">
        <f>INDEX(GoldPrice!$B$2:$F$4016,MATCH(E1419,GoldPrice!$B$2:$B$4016,0),5)</f>
        <v>15271.139671135694</v>
      </c>
      <c r="G1419" s="36">
        <f>INDEX(Daily!$B$2:$H$4016,MATCH(E1419,Daily!$B$2:$B$4016,0),3)</f>
        <v>1.0399999999999991</v>
      </c>
      <c r="H1419" s="36">
        <f>INDEX(Daily!$B$2:$H$4016,MATCH(E1419,Daily!$B$2:$B$4016,0),5)</f>
        <v>-2</v>
      </c>
      <c r="I1419" s="36">
        <f>INDEX(Daily!$B$2:$H$4016,MATCH(E1419,Daily!$B$2:$B$4016,0),7)</f>
        <v>-1.0099999999999909</v>
      </c>
      <c r="J1419" s="39">
        <f>INDEX(Monthly!$B$2:$K$187,MATCH(D1419,Monthly!$B$2:$B$187,0),3)</f>
        <v>5.6000000000000494E-3</v>
      </c>
      <c r="K1419" s="39">
        <f>INDEX(Monthly!$B$2:$K$187,MATCH(D1419,Monthly!$B$2:$B$187,0),5)</f>
        <v>-33.599999999999966</v>
      </c>
      <c r="L1419" s="39">
        <f>INDEX(Monthly!$B$2:$K$187,MATCH(D1419,Monthly!$B$2:$B$187,0),7)</f>
        <v>0</v>
      </c>
      <c r="M1419" s="39">
        <f>INDEX(Monthly!$B$2:$K$187,MATCH(D1419,Monthly!$B$2:$B$187,0),9)</f>
        <v>2.1400066617212346E-2</v>
      </c>
      <c r="N1419" s="42">
        <f>INDEX(Quaterly!$B$2:$E$63,MATCH(B1419,Quaterly!$B$2:$B$63,0),4)</f>
        <v>9.9899999999999984</v>
      </c>
    </row>
    <row r="1420" spans="1:14" x14ac:dyDescent="0.3">
      <c r="A1420" s="23">
        <v>1419</v>
      </c>
      <c r="B1420" s="23" t="str">
        <f t="shared" si="66"/>
        <v>Q2-2015</v>
      </c>
      <c r="C1420" s="24" t="str">
        <f t="shared" si="67"/>
        <v>Q2</v>
      </c>
      <c r="D1420" s="23" t="str">
        <f t="shared" si="68"/>
        <v>6-2015</v>
      </c>
      <c r="E1420" s="25">
        <v>42179</v>
      </c>
      <c r="F1420" s="31">
        <f>INDEX(GoldPrice!$B$2:$F$4016,MATCH(E1420,GoldPrice!$B$2:$B$4016,0),5)</f>
        <v>-65410.017010014504</v>
      </c>
      <c r="G1420" s="36">
        <f>INDEX(Daily!$B$2:$H$4016,MATCH(E1420,Daily!$B$2:$B$4016,0),3)</f>
        <v>-1.0399999999999991</v>
      </c>
      <c r="H1420" s="36">
        <f>INDEX(Daily!$B$2:$H$4016,MATCH(E1420,Daily!$B$2:$B$4016,0),5)</f>
        <v>-6</v>
      </c>
      <c r="I1420" s="36">
        <f>INDEX(Daily!$B$2:$H$4016,MATCH(E1420,Daily!$B$2:$B$4016,0),7)</f>
        <v>-3.0500000000000682</v>
      </c>
      <c r="J1420" s="39">
        <f>INDEX(Monthly!$B$2:$K$187,MATCH(D1420,Monthly!$B$2:$B$187,0),3)</f>
        <v>5.6000000000000494E-3</v>
      </c>
      <c r="K1420" s="39">
        <f>INDEX(Monthly!$B$2:$K$187,MATCH(D1420,Monthly!$B$2:$B$187,0),5)</f>
        <v>-33.599999999999966</v>
      </c>
      <c r="L1420" s="39">
        <f>INDEX(Monthly!$B$2:$K$187,MATCH(D1420,Monthly!$B$2:$B$187,0),7)</f>
        <v>0</v>
      </c>
      <c r="M1420" s="39">
        <f>INDEX(Monthly!$B$2:$K$187,MATCH(D1420,Monthly!$B$2:$B$187,0),9)</f>
        <v>2.1400066617212346E-2</v>
      </c>
      <c r="N1420" s="42">
        <f>INDEX(Quaterly!$B$2:$E$63,MATCH(B1420,Quaterly!$B$2:$B$63,0),4)</f>
        <v>9.9899999999999984</v>
      </c>
    </row>
    <row r="1421" spans="1:14" x14ac:dyDescent="0.3">
      <c r="A1421" s="23">
        <v>1420</v>
      </c>
      <c r="B1421" s="23" t="str">
        <f t="shared" si="66"/>
        <v>Q2-2015</v>
      </c>
      <c r="C1421" s="24" t="str">
        <f t="shared" si="67"/>
        <v>Q2</v>
      </c>
      <c r="D1421" s="23" t="str">
        <f t="shared" si="68"/>
        <v>6-2015</v>
      </c>
      <c r="E1421" s="25">
        <v>42180</v>
      </c>
      <c r="F1421" s="31">
        <f>INDEX(GoldPrice!$B$2:$F$4016,MATCH(E1421,GoldPrice!$B$2:$B$4016,0),5)</f>
        <v>-72634.51143451035</v>
      </c>
      <c r="G1421" s="36">
        <f>INDEX(Daily!$B$2:$H$4016,MATCH(E1421,Daily!$B$2:$B$4016,0),3)</f>
        <v>-0.4199999999999946</v>
      </c>
      <c r="H1421" s="36">
        <f>INDEX(Daily!$B$2:$H$4016,MATCH(E1421,Daily!$B$2:$B$4016,0),5)</f>
        <v>46</v>
      </c>
      <c r="I1421" s="36">
        <f>INDEX(Daily!$B$2:$H$4016,MATCH(E1421,Daily!$B$2:$B$4016,0),7)</f>
        <v>-2.0299999999999727</v>
      </c>
      <c r="J1421" s="39">
        <f>INDEX(Monthly!$B$2:$K$187,MATCH(D1421,Monthly!$B$2:$B$187,0),3)</f>
        <v>5.6000000000000494E-3</v>
      </c>
      <c r="K1421" s="39">
        <f>INDEX(Monthly!$B$2:$K$187,MATCH(D1421,Monthly!$B$2:$B$187,0),5)</f>
        <v>-33.599999999999966</v>
      </c>
      <c r="L1421" s="39">
        <f>INDEX(Monthly!$B$2:$K$187,MATCH(D1421,Monthly!$B$2:$B$187,0),7)</f>
        <v>0</v>
      </c>
      <c r="M1421" s="39">
        <f>INDEX(Monthly!$B$2:$K$187,MATCH(D1421,Monthly!$B$2:$B$187,0),9)</f>
        <v>2.1400066617212346E-2</v>
      </c>
      <c r="N1421" s="42">
        <f>INDEX(Quaterly!$B$2:$E$63,MATCH(B1421,Quaterly!$B$2:$B$63,0),4)</f>
        <v>9.9899999999999984</v>
      </c>
    </row>
    <row r="1422" spans="1:14" x14ac:dyDescent="0.3">
      <c r="A1422" s="23">
        <v>1421</v>
      </c>
      <c r="B1422" s="23" t="str">
        <f t="shared" si="66"/>
        <v>Q2-2015</v>
      </c>
      <c r="C1422" s="24" t="str">
        <f t="shared" si="67"/>
        <v>Q2</v>
      </c>
      <c r="D1422" s="23" t="str">
        <f t="shared" si="68"/>
        <v>6-2015</v>
      </c>
      <c r="E1422" s="25">
        <v>42181</v>
      </c>
      <c r="F1422" s="31">
        <f>INDEX(GoldPrice!$B$2:$F$4016,MATCH(E1422,GoldPrice!$B$2:$B$4016,0),5)</f>
        <v>-15998.487998493016</v>
      </c>
      <c r="G1422" s="36">
        <f>INDEX(Daily!$B$2:$H$4016,MATCH(E1422,Daily!$B$2:$B$4016,0),3)</f>
        <v>-0.18000000000000682</v>
      </c>
      <c r="H1422" s="36">
        <f>INDEX(Daily!$B$2:$H$4016,MATCH(E1422,Daily!$B$2:$B$4016,0),5)</f>
        <v>-8</v>
      </c>
      <c r="I1422" s="36">
        <f>INDEX(Daily!$B$2:$H$4016,MATCH(E1422,Daily!$B$2:$B$4016,0),7)</f>
        <v>-6.2400000000000091</v>
      </c>
      <c r="J1422" s="39">
        <f>INDEX(Monthly!$B$2:$K$187,MATCH(D1422,Monthly!$B$2:$B$187,0),3)</f>
        <v>5.6000000000000494E-3</v>
      </c>
      <c r="K1422" s="39">
        <f>INDEX(Monthly!$B$2:$K$187,MATCH(D1422,Monthly!$B$2:$B$187,0),5)</f>
        <v>-33.599999999999966</v>
      </c>
      <c r="L1422" s="39">
        <f>INDEX(Monthly!$B$2:$K$187,MATCH(D1422,Monthly!$B$2:$B$187,0),7)</f>
        <v>0</v>
      </c>
      <c r="M1422" s="39">
        <f>INDEX(Monthly!$B$2:$K$187,MATCH(D1422,Monthly!$B$2:$B$187,0),9)</f>
        <v>2.1400066617212346E-2</v>
      </c>
      <c r="N1422" s="42">
        <f>INDEX(Quaterly!$B$2:$E$63,MATCH(B1422,Quaterly!$B$2:$B$63,0),4)</f>
        <v>9.9899999999999984</v>
      </c>
    </row>
    <row r="1423" spans="1:14" x14ac:dyDescent="0.3">
      <c r="A1423" s="23">
        <v>1422</v>
      </c>
      <c r="B1423" s="23" t="str">
        <f t="shared" si="66"/>
        <v>Q2-2015</v>
      </c>
      <c r="C1423" s="24" t="str">
        <f t="shared" si="67"/>
        <v>Q2</v>
      </c>
      <c r="D1423" s="23" t="str">
        <f t="shared" si="68"/>
        <v>6-2015</v>
      </c>
      <c r="E1423" s="25">
        <v>42184</v>
      </c>
      <c r="F1423" s="31">
        <f>INDEX(GoldPrice!$B$2:$F$4016,MATCH(E1423,GoldPrice!$B$2:$B$4016,0),5)</f>
        <v>-35007.749007746577</v>
      </c>
      <c r="G1423" s="36">
        <f>INDEX(Daily!$B$2:$H$4016,MATCH(E1423,Daily!$B$2:$B$4016,0),3)</f>
        <v>-1.0699999999999932</v>
      </c>
      <c r="H1423" s="36">
        <f>INDEX(Daily!$B$2:$H$4016,MATCH(E1423,Daily!$B$2:$B$4016,0),5)</f>
        <v>3</v>
      </c>
      <c r="I1423" s="36">
        <f>INDEX(Daily!$B$2:$H$4016,MATCH(E1423,Daily!$B$2:$B$4016,0),7)</f>
        <v>10</v>
      </c>
      <c r="J1423" s="39">
        <f>INDEX(Monthly!$B$2:$K$187,MATCH(D1423,Monthly!$B$2:$B$187,0),3)</f>
        <v>5.6000000000000494E-3</v>
      </c>
      <c r="K1423" s="39">
        <f>INDEX(Monthly!$B$2:$K$187,MATCH(D1423,Monthly!$B$2:$B$187,0),5)</f>
        <v>-33.599999999999966</v>
      </c>
      <c r="L1423" s="39">
        <f>INDEX(Monthly!$B$2:$K$187,MATCH(D1423,Monthly!$B$2:$B$187,0),7)</f>
        <v>0</v>
      </c>
      <c r="M1423" s="39">
        <f>INDEX(Monthly!$B$2:$K$187,MATCH(D1423,Monthly!$B$2:$B$187,0),9)</f>
        <v>2.1400066617212346E-2</v>
      </c>
      <c r="N1423" s="42">
        <f>INDEX(Quaterly!$B$2:$E$63,MATCH(B1423,Quaterly!$B$2:$B$63,0),4)</f>
        <v>9.9899999999999984</v>
      </c>
    </row>
    <row r="1424" spans="1:14" x14ac:dyDescent="0.3">
      <c r="A1424" s="23">
        <v>1423</v>
      </c>
      <c r="B1424" s="23" t="str">
        <f t="shared" si="66"/>
        <v>Q2-2015</v>
      </c>
      <c r="C1424" s="24" t="str">
        <f t="shared" si="67"/>
        <v>Q2</v>
      </c>
      <c r="D1424" s="23" t="str">
        <f t="shared" si="68"/>
        <v>6-2015</v>
      </c>
      <c r="E1424" s="25">
        <v>42185</v>
      </c>
      <c r="F1424" s="31">
        <f>INDEX(GoldPrice!$B$2:$F$4016,MATCH(E1424,GoldPrice!$B$2:$B$4016,0),5)</f>
        <v>125176.71517671645</v>
      </c>
      <c r="G1424" s="36">
        <f>INDEX(Daily!$B$2:$H$4016,MATCH(E1424,Daily!$B$2:$B$4016,0),3)</f>
        <v>1.1399999999999935</v>
      </c>
      <c r="H1424" s="36">
        <f>INDEX(Daily!$B$2:$H$4016,MATCH(E1424,Daily!$B$2:$B$4016,0),5)</f>
        <v>-11</v>
      </c>
      <c r="I1424" s="36">
        <f>INDEX(Daily!$B$2:$H$4016,MATCH(E1424,Daily!$B$2:$B$4016,0),7)</f>
        <v>1.2999999999999545</v>
      </c>
      <c r="J1424" s="39">
        <f>INDEX(Monthly!$B$2:$K$187,MATCH(D1424,Monthly!$B$2:$B$187,0),3)</f>
        <v>5.6000000000000494E-3</v>
      </c>
      <c r="K1424" s="39">
        <f>INDEX(Monthly!$B$2:$K$187,MATCH(D1424,Monthly!$B$2:$B$187,0),5)</f>
        <v>-33.599999999999966</v>
      </c>
      <c r="L1424" s="39">
        <f>INDEX(Monthly!$B$2:$K$187,MATCH(D1424,Monthly!$B$2:$B$187,0),7)</f>
        <v>0</v>
      </c>
      <c r="M1424" s="39">
        <f>INDEX(Monthly!$B$2:$K$187,MATCH(D1424,Monthly!$B$2:$B$187,0),9)</f>
        <v>2.1400066617212346E-2</v>
      </c>
      <c r="N1424" s="42">
        <f>INDEX(Quaterly!$B$2:$E$63,MATCH(B1424,Quaterly!$B$2:$B$63,0),4)</f>
        <v>9.9899999999999984</v>
      </c>
    </row>
    <row r="1425" spans="1:14" x14ac:dyDescent="0.3">
      <c r="A1425" s="23">
        <v>1424</v>
      </c>
      <c r="B1425" s="23" t="str">
        <f t="shared" si="66"/>
        <v>Q3-2015</v>
      </c>
      <c r="C1425" s="24" t="str">
        <f t="shared" si="67"/>
        <v>Q3</v>
      </c>
      <c r="D1425" s="23" t="str">
        <f t="shared" si="68"/>
        <v>7-2015</v>
      </c>
      <c r="E1425" s="25">
        <v>42186</v>
      </c>
      <c r="F1425" s="31">
        <f>INDEX(GoldPrice!$B$2:$F$4016,MATCH(E1425,GoldPrice!$B$2:$B$4016,0),5)</f>
        <v>20648.648648649454</v>
      </c>
      <c r="G1425" s="36">
        <f>INDEX(Daily!$B$2:$H$4016,MATCH(E1425,Daily!$B$2:$B$4016,0),3)</f>
        <v>-2.5399999999999991</v>
      </c>
      <c r="H1425" s="36">
        <f>INDEX(Daily!$B$2:$H$4016,MATCH(E1425,Daily!$B$2:$B$4016,0),5)</f>
        <v>-22</v>
      </c>
      <c r="I1425" s="36">
        <f>INDEX(Daily!$B$2:$H$4016,MATCH(E1425,Daily!$B$2:$B$4016,0),7)</f>
        <v>-1.5499999999999545</v>
      </c>
      <c r="J1425" s="39">
        <f>INDEX(Monthly!$B$2:$K$187,MATCH(D1425,Monthly!$B$2:$B$187,0),3)</f>
        <v>2.0999999999999908E-3</v>
      </c>
      <c r="K1425" s="39">
        <f>INDEX(Monthly!$B$2:$K$187,MATCH(D1425,Monthly!$B$2:$B$187,0),5)</f>
        <v>16.149999999999977</v>
      </c>
      <c r="L1425" s="39">
        <f>INDEX(Monthly!$B$2:$K$187,MATCH(D1425,Monthly!$B$2:$B$187,0),7)</f>
        <v>0</v>
      </c>
      <c r="M1425" s="39">
        <f>INDEX(Monthly!$B$2:$K$187,MATCH(D1425,Monthly!$B$2:$B$187,0),9)</f>
        <v>2.3474396213567631E-3</v>
      </c>
      <c r="N1425" s="42">
        <f>INDEX(Quaterly!$B$2:$E$63,MATCH(B1425,Quaterly!$B$2:$B$63,0),4)</f>
        <v>-5.4599999999999991</v>
      </c>
    </row>
    <row r="1426" spans="1:14" x14ac:dyDescent="0.3">
      <c r="A1426" s="23">
        <v>1425</v>
      </c>
      <c r="B1426" s="23" t="str">
        <f t="shared" si="66"/>
        <v>Q3-2015</v>
      </c>
      <c r="C1426" s="24" t="str">
        <f t="shared" si="67"/>
        <v>Q3</v>
      </c>
      <c r="D1426" s="23" t="str">
        <f t="shared" si="68"/>
        <v>7-2015</v>
      </c>
      <c r="E1426" s="25">
        <v>42187</v>
      </c>
      <c r="F1426" s="31">
        <f>INDEX(GoldPrice!$B$2:$F$4016,MATCH(E1426,GoldPrice!$B$2:$B$4016,0),5)</f>
        <v>18794.178794179112</v>
      </c>
      <c r="G1426" s="36">
        <f>INDEX(Daily!$B$2:$H$4016,MATCH(E1426,Daily!$B$2:$B$4016,0),3)</f>
        <v>-9.9999999999980105E-3</v>
      </c>
      <c r="H1426" s="36">
        <f>INDEX(Daily!$B$2:$H$4016,MATCH(E1426,Daily!$B$2:$B$4016,0),5)</f>
        <v>0</v>
      </c>
      <c r="I1426" s="36">
        <f>INDEX(Daily!$B$2:$H$4016,MATCH(E1426,Daily!$B$2:$B$4016,0),7)</f>
        <v>14.200000000000045</v>
      </c>
      <c r="J1426" s="39">
        <f>INDEX(Monthly!$B$2:$K$187,MATCH(D1426,Monthly!$B$2:$B$187,0),3)</f>
        <v>2.0999999999999908E-3</v>
      </c>
      <c r="K1426" s="39">
        <f>INDEX(Monthly!$B$2:$K$187,MATCH(D1426,Monthly!$B$2:$B$187,0),5)</f>
        <v>16.149999999999977</v>
      </c>
      <c r="L1426" s="39">
        <f>INDEX(Monthly!$B$2:$K$187,MATCH(D1426,Monthly!$B$2:$B$187,0),7)</f>
        <v>0</v>
      </c>
      <c r="M1426" s="39">
        <f>INDEX(Monthly!$B$2:$K$187,MATCH(D1426,Monthly!$B$2:$B$187,0),9)</f>
        <v>2.3474396213567631E-3</v>
      </c>
      <c r="N1426" s="42">
        <f>INDEX(Quaterly!$B$2:$E$63,MATCH(B1426,Quaterly!$B$2:$B$63,0),4)</f>
        <v>-5.4599999999999991</v>
      </c>
    </row>
    <row r="1427" spans="1:14" x14ac:dyDescent="0.3">
      <c r="A1427" s="23">
        <v>1426</v>
      </c>
      <c r="B1427" s="23" t="str">
        <f t="shared" si="66"/>
        <v>Q3-2015</v>
      </c>
      <c r="C1427" s="24" t="str">
        <f t="shared" si="67"/>
        <v>Q3</v>
      </c>
      <c r="D1427" s="23" t="str">
        <f t="shared" si="68"/>
        <v>7-2015</v>
      </c>
      <c r="E1427" s="25">
        <v>42188</v>
      </c>
      <c r="F1427" s="31">
        <f>INDEX(GoldPrice!$B$2:$F$4016,MATCH(E1427,GoldPrice!$B$2:$B$4016,0),5)</f>
        <v>-151008.63460863754</v>
      </c>
      <c r="G1427" s="36">
        <f>INDEX(Daily!$B$2:$H$4016,MATCH(E1427,Daily!$B$2:$B$4016,0),3)</f>
        <v>1.7414285714285782</v>
      </c>
      <c r="H1427" s="36">
        <f>INDEX(Daily!$B$2:$H$4016,MATCH(E1427,Daily!$B$2:$B$4016,0),5)</f>
        <v>0</v>
      </c>
      <c r="I1427" s="36">
        <f>INDEX(Daily!$B$2:$H$4016,MATCH(E1427,Daily!$B$2:$B$4016,0),7)</f>
        <v>10.729999999999905</v>
      </c>
      <c r="J1427" s="39">
        <f>INDEX(Monthly!$B$2:$K$187,MATCH(D1427,Monthly!$B$2:$B$187,0),3)</f>
        <v>2.0999999999999908E-3</v>
      </c>
      <c r="K1427" s="39">
        <f>INDEX(Monthly!$B$2:$K$187,MATCH(D1427,Monthly!$B$2:$B$187,0),5)</f>
        <v>16.149999999999977</v>
      </c>
      <c r="L1427" s="39">
        <f>INDEX(Monthly!$B$2:$K$187,MATCH(D1427,Monthly!$B$2:$B$187,0),7)</f>
        <v>0</v>
      </c>
      <c r="M1427" s="39">
        <f>INDEX(Monthly!$B$2:$K$187,MATCH(D1427,Monthly!$B$2:$B$187,0),9)</f>
        <v>2.3474396213567631E-3</v>
      </c>
      <c r="N1427" s="42">
        <f>INDEX(Quaterly!$B$2:$E$63,MATCH(B1427,Quaterly!$B$2:$B$63,0),4)</f>
        <v>-5.4599999999999991</v>
      </c>
    </row>
    <row r="1428" spans="1:14" x14ac:dyDescent="0.3">
      <c r="A1428" s="23">
        <v>1427</v>
      </c>
      <c r="B1428" s="23" t="str">
        <f t="shared" si="66"/>
        <v>Q3-2015</v>
      </c>
      <c r="C1428" s="24" t="str">
        <f t="shared" si="67"/>
        <v>Q3</v>
      </c>
      <c r="D1428" s="23" t="str">
        <f t="shared" si="68"/>
        <v>7-2015</v>
      </c>
      <c r="E1428" s="25">
        <v>42191</v>
      </c>
      <c r="F1428" s="31">
        <f>INDEX(GoldPrice!$B$2:$F$4016,MATCH(E1428,GoldPrice!$B$2:$B$4016,0),5)</f>
        <v>-46189.172989170998</v>
      </c>
      <c r="G1428" s="36">
        <f>INDEX(Daily!$B$2:$H$4016,MATCH(E1428,Daily!$B$2:$B$4016,0),3)</f>
        <v>-6.1914285714285811</v>
      </c>
      <c r="H1428" s="36">
        <f>INDEX(Daily!$B$2:$H$4016,MATCH(E1428,Daily!$B$2:$B$4016,0),5)</f>
        <v>16</v>
      </c>
      <c r="I1428" s="36">
        <f>INDEX(Daily!$B$2:$H$4016,MATCH(E1428,Daily!$B$2:$B$4016,0),7)</f>
        <v>8.7900000000000773</v>
      </c>
      <c r="J1428" s="39">
        <f>INDEX(Monthly!$B$2:$K$187,MATCH(D1428,Monthly!$B$2:$B$187,0),3)</f>
        <v>2.0999999999999908E-3</v>
      </c>
      <c r="K1428" s="39">
        <f>INDEX(Monthly!$B$2:$K$187,MATCH(D1428,Monthly!$B$2:$B$187,0),5)</f>
        <v>16.149999999999977</v>
      </c>
      <c r="L1428" s="39">
        <f>INDEX(Monthly!$B$2:$K$187,MATCH(D1428,Monthly!$B$2:$B$187,0),7)</f>
        <v>0</v>
      </c>
      <c r="M1428" s="39">
        <f>INDEX(Monthly!$B$2:$K$187,MATCH(D1428,Monthly!$B$2:$B$187,0),9)</f>
        <v>2.3474396213567631E-3</v>
      </c>
      <c r="N1428" s="42">
        <f>INDEX(Quaterly!$B$2:$E$63,MATCH(B1428,Quaterly!$B$2:$B$63,0),4)</f>
        <v>-5.4599999999999991</v>
      </c>
    </row>
    <row r="1429" spans="1:14" x14ac:dyDescent="0.3">
      <c r="A1429" s="23">
        <v>1428</v>
      </c>
      <c r="B1429" s="23" t="str">
        <f t="shared" si="66"/>
        <v>Q3-2015</v>
      </c>
      <c r="C1429" s="24" t="str">
        <f t="shared" si="67"/>
        <v>Q3</v>
      </c>
      <c r="D1429" s="23" t="str">
        <f t="shared" si="68"/>
        <v>7-2015</v>
      </c>
      <c r="E1429" s="25">
        <v>42192</v>
      </c>
      <c r="F1429" s="31">
        <f>INDEX(GoldPrice!$B$2:$F$4016,MATCH(E1429,GoldPrice!$B$2:$B$4016,0),5)</f>
        <v>323022.03742203489</v>
      </c>
      <c r="G1429" s="36">
        <f>INDEX(Daily!$B$2:$H$4016,MATCH(E1429,Daily!$B$2:$B$4016,0),3)</f>
        <v>-0.14999999999999858</v>
      </c>
      <c r="H1429" s="36">
        <f>INDEX(Daily!$B$2:$H$4016,MATCH(E1429,Daily!$B$2:$B$4016,0),5)</f>
        <v>-6</v>
      </c>
      <c r="I1429" s="36">
        <f>INDEX(Daily!$B$2:$H$4016,MATCH(E1429,Daily!$B$2:$B$4016,0),7)</f>
        <v>5.0499999999999545</v>
      </c>
      <c r="J1429" s="39">
        <f>INDEX(Monthly!$B$2:$K$187,MATCH(D1429,Monthly!$B$2:$B$187,0),3)</f>
        <v>2.0999999999999908E-3</v>
      </c>
      <c r="K1429" s="39">
        <f>INDEX(Monthly!$B$2:$K$187,MATCH(D1429,Monthly!$B$2:$B$187,0),5)</f>
        <v>16.149999999999977</v>
      </c>
      <c r="L1429" s="39">
        <f>INDEX(Monthly!$B$2:$K$187,MATCH(D1429,Monthly!$B$2:$B$187,0),7)</f>
        <v>0</v>
      </c>
      <c r="M1429" s="39">
        <f>INDEX(Monthly!$B$2:$K$187,MATCH(D1429,Monthly!$B$2:$B$187,0),9)</f>
        <v>2.3474396213567631E-3</v>
      </c>
      <c r="N1429" s="42">
        <f>INDEX(Quaterly!$B$2:$E$63,MATCH(B1429,Quaterly!$B$2:$B$63,0),4)</f>
        <v>-5.4599999999999991</v>
      </c>
    </row>
    <row r="1430" spans="1:14" x14ac:dyDescent="0.3">
      <c r="A1430" s="23">
        <v>1429</v>
      </c>
      <c r="B1430" s="23" t="str">
        <f t="shared" si="66"/>
        <v>Q3-2015</v>
      </c>
      <c r="C1430" s="24" t="str">
        <f t="shared" si="67"/>
        <v>Q3</v>
      </c>
      <c r="D1430" s="23" t="str">
        <f t="shared" si="68"/>
        <v>7-2015</v>
      </c>
      <c r="E1430" s="25">
        <v>42193</v>
      </c>
      <c r="F1430" s="31">
        <f>INDEX(GoldPrice!$B$2:$F$4016,MATCH(E1430,GoldPrice!$B$2:$B$4016,0),5)</f>
        <v>-369785.97618597373</v>
      </c>
      <c r="G1430" s="36">
        <f>INDEX(Daily!$B$2:$H$4016,MATCH(E1430,Daily!$B$2:$B$4016,0),3)</f>
        <v>-0.71999999999999886</v>
      </c>
      <c r="H1430" s="36">
        <f>INDEX(Daily!$B$2:$H$4016,MATCH(E1430,Daily!$B$2:$B$4016,0),5)</f>
        <v>23</v>
      </c>
      <c r="I1430" s="36">
        <f>INDEX(Daily!$B$2:$H$4016,MATCH(E1430,Daily!$B$2:$B$4016,0),7)</f>
        <v>-7.1000000000000227</v>
      </c>
      <c r="J1430" s="39">
        <f>INDEX(Monthly!$B$2:$K$187,MATCH(D1430,Monthly!$B$2:$B$187,0),3)</f>
        <v>2.0999999999999908E-3</v>
      </c>
      <c r="K1430" s="39">
        <f>INDEX(Monthly!$B$2:$K$187,MATCH(D1430,Monthly!$B$2:$B$187,0),5)</f>
        <v>16.149999999999977</v>
      </c>
      <c r="L1430" s="39">
        <f>INDEX(Monthly!$B$2:$K$187,MATCH(D1430,Monthly!$B$2:$B$187,0),7)</f>
        <v>0</v>
      </c>
      <c r="M1430" s="39">
        <f>INDEX(Monthly!$B$2:$K$187,MATCH(D1430,Monthly!$B$2:$B$187,0),9)</f>
        <v>2.3474396213567631E-3</v>
      </c>
      <c r="N1430" s="42">
        <f>INDEX(Quaterly!$B$2:$E$63,MATCH(B1430,Quaterly!$B$2:$B$63,0),4)</f>
        <v>-5.4599999999999991</v>
      </c>
    </row>
    <row r="1431" spans="1:14" x14ac:dyDescent="0.3">
      <c r="A1431" s="23">
        <v>1430</v>
      </c>
      <c r="B1431" s="23" t="str">
        <f t="shared" si="66"/>
        <v>Q3-2015</v>
      </c>
      <c r="C1431" s="24" t="str">
        <f t="shared" si="67"/>
        <v>Q3</v>
      </c>
      <c r="D1431" s="23" t="str">
        <f t="shared" si="68"/>
        <v>7-2015</v>
      </c>
      <c r="E1431" s="25">
        <v>42194</v>
      </c>
      <c r="F1431" s="31">
        <f>INDEX(GoldPrice!$B$2:$F$4016,MATCH(E1431,GoldPrice!$B$2:$B$4016,0),5)</f>
        <v>6167.0005670003593</v>
      </c>
      <c r="G1431" s="36">
        <f>INDEX(Daily!$B$2:$H$4016,MATCH(E1431,Daily!$B$2:$B$4016,0),3)</f>
        <v>1.1499999999999986</v>
      </c>
      <c r="H1431" s="36">
        <f>INDEX(Daily!$B$2:$H$4016,MATCH(E1431,Daily!$B$2:$B$4016,0),5)</f>
        <v>-6</v>
      </c>
      <c r="I1431" s="36">
        <f>INDEX(Daily!$B$2:$H$4016,MATCH(E1431,Daily!$B$2:$B$4016,0),7)</f>
        <v>-1.0699999999999363</v>
      </c>
      <c r="J1431" s="39">
        <f>INDEX(Monthly!$B$2:$K$187,MATCH(D1431,Monthly!$B$2:$B$187,0),3)</f>
        <v>2.0999999999999908E-3</v>
      </c>
      <c r="K1431" s="39">
        <f>INDEX(Monthly!$B$2:$K$187,MATCH(D1431,Monthly!$B$2:$B$187,0),5)</f>
        <v>16.149999999999977</v>
      </c>
      <c r="L1431" s="39">
        <f>INDEX(Monthly!$B$2:$K$187,MATCH(D1431,Monthly!$B$2:$B$187,0),7)</f>
        <v>0</v>
      </c>
      <c r="M1431" s="39">
        <f>INDEX(Monthly!$B$2:$K$187,MATCH(D1431,Monthly!$B$2:$B$187,0),9)</f>
        <v>2.3474396213567631E-3</v>
      </c>
      <c r="N1431" s="42">
        <f>INDEX(Quaterly!$B$2:$E$63,MATCH(B1431,Quaterly!$B$2:$B$63,0),4)</f>
        <v>-5.4599999999999991</v>
      </c>
    </row>
    <row r="1432" spans="1:14" x14ac:dyDescent="0.3">
      <c r="A1432" s="23">
        <v>1431</v>
      </c>
      <c r="B1432" s="23" t="str">
        <f t="shared" si="66"/>
        <v>Q3-2015</v>
      </c>
      <c r="C1432" s="24" t="str">
        <f t="shared" si="67"/>
        <v>Q3</v>
      </c>
      <c r="D1432" s="23" t="str">
        <f t="shared" si="68"/>
        <v>7-2015</v>
      </c>
      <c r="E1432" s="25">
        <v>42195</v>
      </c>
      <c r="F1432" s="31">
        <f>INDEX(GoldPrice!$B$2:$F$4016,MATCH(E1432,GoldPrice!$B$2:$B$4016,0),5)</f>
        <v>22437.270837269723</v>
      </c>
      <c r="G1432" s="36">
        <f>INDEX(Daily!$B$2:$H$4016,MATCH(E1432,Daily!$B$2:$B$4016,0),3)</f>
        <v>-1.9999999999996021E-2</v>
      </c>
      <c r="H1432" s="36">
        <f>INDEX(Daily!$B$2:$H$4016,MATCH(E1432,Daily!$B$2:$B$4016,0),5)</f>
        <v>-24</v>
      </c>
      <c r="I1432" s="36">
        <f>INDEX(Daily!$B$2:$H$4016,MATCH(E1432,Daily!$B$2:$B$4016,0),7)</f>
        <v>5.17999999999995</v>
      </c>
      <c r="J1432" s="39">
        <f>INDEX(Monthly!$B$2:$K$187,MATCH(D1432,Monthly!$B$2:$B$187,0),3)</f>
        <v>2.0999999999999908E-3</v>
      </c>
      <c r="K1432" s="39">
        <f>INDEX(Monthly!$B$2:$K$187,MATCH(D1432,Monthly!$B$2:$B$187,0),5)</f>
        <v>16.149999999999977</v>
      </c>
      <c r="L1432" s="39">
        <f>INDEX(Monthly!$B$2:$K$187,MATCH(D1432,Monthly!$B$2:$B$187,0),7)</f>
        <v>0</v>
      </c>
      <c r="M1432" s="39">
        <f>INDEX(Monthly!$B$2:$K$187,MATCH(D1432,Monthly!$B$2:$B$187,0),9)</f>
        <v>2.3474396213567631E-3</v>
      </c>
      <c r="N1432" s="42">
        <f>INDEX(Quaterly!$B$2:$E$63,MATCH(B1432,Quaterly!$B$2:$B$63,0),4)</f>
        <v>-5.4599999999999991</v>
      </c>
    </row>
    <row r="1433" spans="1:14" x14ac:dyDescent="0.3">
      <c r="A1433" s="23">
        <v>1432</v>
      </c>
      <c r="B1433" s="23" t="str">
        <f t="shared" si="66"/>
        <v>Q3-2015</v>
      </c>
      <c r="C1433" s="24" t="str">
        <f t="shared" si="67"/>
        <v>Q3</v>
      </c>
      <c r="D1433" s="23" t="str">
        <f t="shared" si="68"/>
        <v>7-2015</v>
      </c>
      <c r="E1433" s="25">
        <v>42198</v>
      </c>
      <c r="F1433" s="31">
        <f>INDEX(GoldPrice!$B$2:$F$4016,MATCH(E1433,GoldPrice!$B$2:$B$4016,0),5)</f>
        <v>-19790.058590058237</v>
      </c>
      <c r="G1433" s="36">
        <f>INDEX(Daily!$B$2:$H$4016,MATCH(E1433,Daily!$B$2:$B$4016,0),3)</f>
        <v>-0.55000000000000426</v>
      </c>
      <c r="H1433" s="36">
        <f>INDEX(Daily!$B$2:$H$4016,MATCH(E1433,Daily!$B$2:$B$4016,0),5)</f>
        <v>24</v>
      </c>
      <c r="I1433" s="36">
        <f>INDEX(Daily!$B$2:$H$4016,MATCH(E1433,Daily!$B$2:$B$4016,0),7)</f>
        <v>6.7799999999999727</v>
      </c>
      <c r="J1433" s="39">
        <f>INDEX(Monthly!$B$2:$K$187,MATCH(D1433,Monthly!$B$2:$B$187,0),3)</f>
        <v>2.0999999999999908E-3</v>
      </c>
      <c r="K1433" s="39">
        <f>INDEX(Monthly!$B$2:$K$187,MATCH(D1433,Monthly!$B$2:$B$187,0),5)</f>
        <v>16.149999999999977</v>
      </c>
      <c r="L1433" s="39">
        <f>INDEX(Monthly!$B$2:$K$187,MATCH(D1433,Monthly!$B$2:$B$187,0),7)</f>
        <v>0</v>
      </c>
      <c r="M1433" s="39">
        <f>INDEX(Monthly!$B$2:$K$187,MATCH(D1433,Monthly!$B$2:$B$187,0),9)</f>
        <v>2.3474396213567631E-3</v>
      </c>
      <c r="N1433" s="42">
        <f>INDEX(Quaterly!$B$2:$E$63,MATCH(B1433,Quaterly!$B$2:$B$63,0),4)</f>
        <v>-5.4599999999999991</v>
      </c>
    </row>
    <row r="1434" spans="1:14" x14ac:dyDescent="0.3">
      <c r="A1434" s="23">
        <v>1433</v>
      </c>
      <c r="B1434" s="23" t="str">
        <f t="shared" si="66"/>
        <v>Q3-2015</v>
      </c>
      <c r="C1434" s="24" t="str">
        <f t="shared" si="67"/>
        <v>Q3</v>
      </c>
      <c r="D1434" s="23" t="str">
        <f t="shared" si="68"/>
        <v>7-2015</v>
      </c>
      <c r="E1434" s="25">
        <v>42199</v>
      </c>
      <c r="F1434" s="31">
        <f>INDEX(GoldPrice!$B$2:$F$4016,MATCH(E1434,GoldPrice!$B$2:$B$4016,0),5)</f>
        <v>-28676.393876392394</v>
      </c>
      <c r="G1434" s="36">
        <f>INDEX(Daily!$B$2:$H$4016,MATCH(E1434,Daily!$B$2:$B$4016,0),3)</f>
        <v>0.85999999999999943</v>
      </c>
      <c r="H1434" s="36">
        <f>INDEX(Daily!$B$2:$H$4016,MATCH(E1434,Daily!$B$2:$B$4016,0),5)</f>
        <v>0</v>
      </c>
      <c r="I1434" s="36">
        <f>INDEX(Daily!$B$2:$H$4016,MATCH(E1434,Daily!$B$2:$B$4016,0),7)</f>
        <v>4.6300000000001091</v>
      </c>
      <c r="J1434" s="39">
        <f>INDEX(Monthly!$B$2:$K$187,MATCH(D1434,Monthly!$B$2:$B$187,0),3)</f>
        <v>2.0999999999999908E-3</v>
      </c>
      <c r="K1434" s="39">
        <f>INDEX(Monthly!$B$2:$K$187,MATCH(D1434,Monthly!$B$2:$B$187,0),5)</f>
        <v>16.149999999999977</v>
      </c>
      <c r="L1434" s="39">
        <f>INDEX(Monthly!$B$2:$K$187,MATCH(D1434,Monthly!$B$2:$B$187,0),7)</f>
        <v>0</v>
      </c>
      <c r="M1434" s="39">
        <f>INDEX(Monthly!$B$2:$K$187,MATCH(D1434,Monthly!$B$2:$B$187,0),9)</f>
        <v>2.3474396213567631E-3</v>
      </c>
      <c r="N1434" s="42">
        <f>INDEX(Quaterly!$B$2:$E$63,MATCH(B1434,Quaterly!$B$2:$B$63,0),4)</f>
        <v>-5.4599999999999991</v>
      </c>
    </row>
    <row r="1435" spans="1:14" x14ac:dyDescent="0.3">
      <c r="A1435" s="23">
        <v>1434</v>
      </c>
      <c r="B1435" s="23" t="str">
        <f t="shared" si="66"/>
        <v>Q3-2015</v>
      </c>
      <c r="C1435" s="24" t="str">
        <f t="shared" si="67"/>
        <v>Q3</v>
      </c>
      <c r="D1435" s="23" t="str">
        <f t="shared" si="68"/>
        <v>7-2015</v>
      </c>
      <c r="E1435" s="25">
        <v>42200</v>
      </c>
      <c r="F1435" s="31">
        <f>INDEX(GoldPrice!$B$2:$F$4016,MATCH(E1435,GoldPrice!$B$2:$B$4016,0),5)</f>
        <v>-109434.73823473975</v>
      </c>
      <c r="G1435" s="36">
        <f>INDEX(Daily!$B$2:$H$4016,MATCH(E1435,Daily!$B$2:$B$4016,0),3)</f>
        <v>-1.6499999999999986</v>
      </c>
      <c r="H1435" s="36">
        <f>INDEX(Daily!$B$2:$H$4016,MATCH(E1435,Daily!$B$2:$B$4016,0),5)</f>
        <v>0</v>
      </c>
      <c r="I1435" s="36">
        <f>INDEX(Daily!$B$2:$H$4016,MATCH(E1435,Daily!$B$2:$B$4016,0),7)</f>
        <v>-7.8000000000000682</v>
      </c>
      <c r="J1435" s="39">
        <f>INDEX(Monthly!$B$2:$K$187,MATCH(D1435,Monthly!$B$2:$B$187,0),3)</f>
        <v>2.0999999999999908E-3</v>
      </c>
      <c r="K1435" s="39">
        <f>INDEX(Monthly!$B$2:$K$187,MATCH(D1435,Monthly!$B$2:$B$187,0),5)</f>
        <v>16.149999999999977</v>
      </c>
      <c r="L1435" s="39">
        <f>INDEX(Monthly!$B$2:$K$187,MATCH(D1435,Monthly!$B$2:$B$187,0),7)</f>
        <v>0</v>
      </c>
      <c r="M1435" s="39">
        <f>INDEX(Monthly!$B$2:$K$187,MATCH(D1435,Monthly!$B$2:$B$187,0),9)</f>
        <v>2.3474396213567631E-3</v>
      </c>
      <c r="N1435" s="42">
        <f>INDEX(Quaterly!$B$2:$E$63,MATCH(B1435,Quaterly!$B$2:$B$63,0),4)</f>
        <v>-5.4599999999999991</v>
      </c>
    </row>
    <row r="1436" spans="1:14" x14ac:dyDescent="0.3">
      <c r="A1436" s="23">
        <v>1435</v>
      </c>
      <c r="B1436" s="23" t="str">
        <f t="shared" si="66"/>
        <v>Q3-2015</v>
      </c>
      <c r="C1436" s="24" t="str">
        <f t="shared" si="67"/>
        <v>Q3</v>
      </c>
      <c r="D1436" s="23" t="str">
        <f t="shared" si="68"/>
        <v>7-2015</v>
      </c>
      <c r="E1436" s="25">
        <v>42201</v>
      </c>
      <c r="F1436" s="31">
        <f>INDEX(GoldPrice!$B$2:$F$4016,MATCH(E1436,GoldPrice!$B$2:$B$4016,0),5)</f>
        <v>-655676.65847665817</v>
      </c>
      <c r="G1436" s="36">
        <f>INDEX(Daily!$B$2:$H$4016,MATCH(E1436,Daily!$B$2:$B$4016,0),3)</f>
        <v>-0.5</v>
      </c>
      <c r="H1436" s="36">
        <f>INDEX(Daily!$B$2:$H$4016,MATCH(E1436,Daily!$B$2:$B$4016,0),5)</f>
        <v>2</v>
      </c>
      <c r="I1436" s="36">
        <f>INDEX(Daily!$B$2:$H$4016,MATCH(E1436,Daily!$B$2:$B$4016,0),7)</f>
        <v>-3.9900000000000091</v>
      </c>
      <c r="J1436" s="39">
        <f>INDEX(Monthly!$B$2:$K$187,MATCH(D1436,Monthly!$B$2:$B$187,0),3)</f>
        <v>2.0999999999999908E-3</v>
      </c>
      <c r="K1436" s="39">
        <f>INDEX(Monthly!$B$2:$K$187,MATCH(D1436,Monthly!$B$2:$B$187,0),5)</f>
        <v>16.149999999999977</v>
      </c>
      <c r="L1436" s="39">
        <f>INDEX(Monthly!$B$2:$K$187,MATCH(D1436,Monthly!$B$2:$B$187,0),7)</f>
        <v>0</v>
      </c>
      <c r="M1436" s="39">
        <f>INDEX(Monthly!$B$2:$K$187,MATCH(D1436,Monthly!$B$2:$B$187,0),9)</f>
        <v>2.3474396213567631E-3</v>
      </c>
      <c r="N1436" s="42">
        <f>INDEX(Quaterly!$B$2:$E$63,MATCH(B1436,Quaterly!$B$2:$B$63,0),4)</f>
        <v>-5.4599999999999991</v>
      </c>
    </row>
    <row r="1437" spans="1:14" x14ac:dyDescent="0.3">
      <c r="A1437" s="23">
        <v>1436</v>
      </c>
      <c r="B1437" s="23" t="str">
        <f t="shared" si="66"/>
        <v>Q3-2015</v>
      </c>
      <c r="C1437" s="24" t="str">
        <f t="shared" si="67"/>
        <v>Q3</v>
      </c>
      <c r="D1437" s="23" t="str">
        <f t="shared" si="68"/>
        <v>7-2015</v>
      </c>
      <c r="E1437" s="25">
        <v>42202</v>
      </c>
      <c r="F1437" s="31">
        <f>INDEX(GoldPrice!$B$2:$F$4016,MATCH(E1437,GoldPrice!$B$2:$B$4016,0),5)</f>
        <v>677851.4458514452</v>
      </c>
      <c r="G1437" s="36">
        <f>INDEX(Daily!$B$2:$H$4016,MATCH(E1437,Daily!$B$2:$B$4016,0),3)</f>
        <v>-1.9999999999996021E-2</v>
      </c>
      <c r="H1437" s="36">
        <f>INDEX(Daily!$B$2:$H$4016,MATCH(E1437,Daily!$B$2:$B$4016,0),5)</f>
        <v>0</v>
      </c>
      <c r="I1437" s="36">
        <f>INDEX(Daily!$B$2:$H$4016,MATCH(E1437,Daily!$B$2:$B$4016,0),7)</f>
        <v>1.7300000000000182</v>
      </c>
      <c r="J1437" s="39">
        <f>INDEX(Monthly!$B$2:$K$187,MATCH(D1437,Monthly!$B$2:$B$187,0),3)</f>
        <v>2.0999999999999908E-3</v>
      </c>
      <c r="K1437" s="39">
        <f>INDEX(Monthly!$B$2:$K$187,MATCH(D1437,Monthly!$B$2:$B$187,0),5)</f>
        <v>16.149999999999977</v>
      </c>
      <c r="L1437" s="39">
        <f>INDEX(Monthly!$B$2:$K$187,MATCH(D1437,Monthly!$B$2:$B$187,0),7)</f>
        <v>0</v>
      </c>
      <c r="M1437" s="39">
        <f>INDEX(Monthly!$B$2:$K$187,MATCH(D1437,Monthly!$B$2:$B$187,0),9)</f>
        <v>2.3474396213567631E-3</v>
      </c>
      <c r="N1437" s="42">
        <f>INDEX(Quaterly!$B$2:$E$63,MATCH(B1437,Quaterly!$B$2:$B$63,0),4)</f>
        <v>-5.4599999999999991</v>
      </c>
    </row>
    <row r="1438" spans="1:14" x14ac:dyDescent="0.3">
      <c r="A1438" s="23">
        <v>1437</v>
      </c>
      <c r="B1438" s="23" t="str">
        <f t="shared" si="66"/>
        <v>Q3-2015</v>
      </c>
      <c r="C1438" s="24" t="str">
        <f t="shared" si="67"/>
        <v>Q3</v>
      </c>
      <c r="D1438" s="23" t="str">
        <f t="shared" si="68"/>
        <v>7-2015</v>
      </c>
      <c r="E1438" s="25">
        <v>42205</v>
      </c>
      <c r="F1438" s="31">
        <f>INDEX(GoldPrice!$B$2:$F$4016,MATCH(E1438,GoldPrice!$B$2:$B$4016,0),5)</f>
        <v>107982.6119826138</v>
      </c>
      <c r="G1438" s="36">
        <f>INDEX(Daily!$B$2:$H$4016,MATCH(E1438,Daily!$B$2:$B$4016,0),3)</f>
        <v>-0.77000000000000313</v>
      </c>
      <c r="H1438" s="36">
        <f>INDEX(Daily!$B$2:$H$4016,MATCH(E1438,Daily!$B$2:$B$4016,0),5)</f>
        <v>7</v>
      </c>
      <c r="I1438" s="36">
        <f>INDEX(Daily!$B$2:$H$4016,MATCH(E1438,Daily!$B$2:$B$4016,0),7)</f>
        <v>-8.0900000000000318</v>
      </c>
      <c r="J1438" s="39">
        <f>INDEX(Monthly!$B$2:$K$187,MATCH(D1438,Monthly!$B$2:$B$187,0),3)</f>
        <v>2.0999999999999908E-3</v>
      </c>
      <c r="K1438" s="39">
        <f>INDEX(Monthly!$B$2:$K$187,MATCH(D1438,Monthly!$B$2:$B$187,0),5)</f>
        <v>16.149999999999977</v>
      </c>
      <c r="L1438" s="39">
        <f>INDEX(Monthly!$B$2:$K$187,MATCH(D1438,Monthly!$B$2:$B$187,0),7)</f>
        <v>0</v>
      </c>
      <c r="M1438" s="39">
        <f>INDEX(Monthly!$B$2:$K$187,MATCH(D1438,Monthly!$B$2:$B$187,0),9)</f>
        <v>2.3474396213567631E-3</v>
      </c>
      <c r="N1438" s="42">
        <f>INDEX(Quaterly!$B$2:$E$63,MATCH(B1438,Quaterly!$B$2:$B$63,0),4)</f>
        <v>-5.4599999999999991</v>
      </c>
    </row>
    <row r="1439" spans="1:14" x14ac:dyDescent="0.3">
      <c r="A1439" s="23">
        <v>1438</v>
      </c>
      <c r="B1439" s="23" t="str">
        <f t="shared" si="66"/>
        <v>Q3-2015</v>
      </c>
      <c r="C1439" s="24" t="str">
        <f t="shared" si="67"/>
        <v>Q3</v>
      </c>
      <c r="D1439" s="23" t="str">
        <f t="shared" si="68"/>
        <v>7-2015</v>
      </c>
      <c r="E1439" s="25">
        <v>42206</v>
      </c>
      <c r="F1439" s="31">
        <f>INDEX(GoldPrice!$B$2:$F$4016,MATCH(E1439,GoldPrice!$B$2:$B$4016,0),5)</f>
        <v>38597.467397466302</v>
      </c>
      <c r="G1439" s="36">
        <f>INDEX(Daily!$B$2:$H$4016,MATCH(E1439,Daily!$B$2:$B$4016,0),3)</f>
        <v>0.48000000000000398</v>
      </c>
      <c r="H1439" s="36">
        <f>INDEX(Daily!$B$2:$H$4016,MATCH(E1439,Daily!$B$2:$B$4016,0),5)</f>
        <v>-5</v>
      </c>
      <c r="I1439" s="36">
        <f>INDEX(Daily!$B$2:$H$4016,MATCH(E1439,Daily!$B$2:$B$4016,0),7)</f>
        <v>-3.92999999999995</v>
      </c>
      <c r="J1439" s="39">
        <f>INDEX(Monthly!$B$2:$K$187,MATCH(D1439,Monthly!$B$2:$B$187,0),3)</f>
        <v>2.0999999999999908E-3</v>
      </c>
      <c r="K1439" s="39">
        <f>INDEX(Monthly!$B$2:$K$187,MATCH(D1439,Monthly!$B$2:$B$187,0),5)</f>
        <v>16.149999999999977</v>
      </c>
      <c r="L1439" s="39">
        <f>INDEX(Monthly!$B$2:$K$187,MATCH(D1439,Monthly!$B$2:$B$187,0),7)</f>
        <v>0</v>
      </c>
      <c r="M1439" s="39">
        <f>INDEX(Monthly!$B$2:$K$187,MATCH(D1439,Monthly!$B$2:$B$187,0),9)</f>
        <v>2.3474396213567631E-3</v>
      </c>
      <c r="N1439" s="42">
        <f>INDEX(Quaterly!$B$2:$E$63,MATCH(B1439,Quaterly!$B$2:$B$63,0),4)</f>
        <v>-5.4599999999999991</v>
      </c>
    </row>
    <row r="1440" spans="1:14" x14ac:dyDescent="0.3">
      <c r="A1440" s="23">
        <v>1439</v>
      </c>
      <c r="B1440" s="23" t="str">
        <f t="shared" si="66"/>
        <v>Q3-2015</v>
      </c>
      <c r="C1440" s="24" t="str">
        <f t="shared" si="67"/>
        <v>Q3</v>
      </c>
      <c r="D1440" s="23" t="str">
        <f t="shared" si="68"/>
        <v>7-2015</v>
      </c>
      <c r="E1440" s="25">
        <v>42207</v>
      </c>
      <c r="F1440" s="31">
        <f>INDEX(GoldPrice!$B$2:$F$4016,MATCH(E1440,GoldPrice!$B$2:$B$4016,0),5)</f>
        <v>115394.29219429195</v>
      </c>
      <c r="G1440" s="36">
        <f>INDEX(Daily!$B$2:$H$4016,MATCH(E1440,Daily!$B$2:$B$4016,0),3)</f>
        <v>-1.3200000000000003</v>
      </c>
      <c r="H1440" s="36">
        <f>INDEX(Daily!$B$2:$H$4016,MATCH(E1440,Daily!$B$2:$B$4016,0),5)</f>
        <v>3</v>
      </c>
      <c r="I1440" s="36">
        <f>INDEX(Daily!$B$2:$H$4016,MATCH(E1440,Daily!$B$2:$B$4016,0),7)</f>
        <v>13.240000000000009</v>
      </c>
      <c r="J1440" s="39">
        <f>INDEX(Monthly!$B$2:$K$187,MATCH(D1440,Monthly!$B$2:$B$187,0),3)</f>
        <v>2.0999999999999908E-3</v>
      </c>
      <c r="K1440" s="39">
        <f>INDEX(Monthly!$B$2:$K$187,MATCH(D1440,Monthly!$B$2:$B$187,0),5)</f>
        <v>16.149999999999977</v>
      </c>
      <c r="L1440" s="39">
        <f>INDEX(Monthly!$B$2:$K$187,MATCH(D1440,Monthly!$B$2:$B$187,0),7)</f>
        <v>0</v>
      </c>
      <c r="M1440" s="39">
        <f>INDEX(Monthly!$B$2:$K$187,MATCH(D1440,Monthly!$B$2:$B$187,0),9)</f>
        <v>2.3474396213567631E-3</v>
      </c>
      <c r="N1440" s="42">
        <f>INDEX(Quaterly!$B$2:$E$63,MATCH(B1440,Quaterly!$B$2:$B$63,0),4)</f>
        <v>-5.4599999999999991</v>
      </c>
    </row>
    <row r="1441" spans="1:14" x14ac:dyDescent="0.3">
      <c r="A1441" s="23">
        <v>1440</v>
      </c>
      <c r="B1441" s="23" t="str">
        <f t="shared" si="66"/>
        <v>Q3-2015</v>
      </c>
      <c r="C1441" s="24" t="str">
        <f t="shared" si="67"/>
        <v>Q3</v>
      </c>
      <c r="D1441" s="23" t="str">
        <f t="shared" si="68"/>
        <v>7-2015</v>
      </c>
      <c r="E1441" s="25">
        <v>42208</v>
      </c>
      <c r="F1441" s="31">
        <f>INDEX(GoldPrice!$B$2:$F$4016,MATCH(E1441,GoldPrice!$B$2:$B$4016,0),5)</f>
        <v>62084.747684746981</v>
      </c>
      <c r="G1441" s="36">
        <f>INDEX(Daily!$B$2:$H$4016,MATCH(E1441,Daily!$B$2:$B$4016,0),3)</f>
        <v>-1.1600000000000037</v>
      </c>
      <c r="H1441" s="36">
        <f>INDEX(Daily!$B$2:$H$4016,MATCH(E1441,Daily!$B$2:$B$4016,0),5)</f>
        <v>-6</v>
      </c>
      <c r="I1441" s="36">
        <f>INDEX(Daily!$B$2:$H$4016,MATCH(E1441,Daily!$B$2:$B$4016,0),7)</f>
        <v>2.1599999999999682</v>
      </c>
      <c r="J1441" s="39">
        <f>INDEX(Monthly!$B$2:$K$187,MATCH(D1441,Monthly!$B$2:$B$187,0),3)</f>
        <v>2.0999999999999908E-3</v>
      </c>
      <c r="K1441" s="39">
        <f>INDEX(Monthly!$B$2:$K$187,MATCH(D1441,Monthly!$B$2:$B$187,0),5)</f>
        <v>16.149999999999977</v>
      </c>
      <c r="L1441" s="39">
        <f>INDEX(Monthly!$B$2:$K$187,MATCH(D1441,Monthly!$B$2:$B$187,0),7)</f>
        <v>0</v>
      </c>
      <c r="M1441" s="39">
        <f>INDEX(Monthly!$B$2:$K$187,MATCH(D1441,Monthly!$B$2:$B$187,0),9)</f>
        <v>2.3474396213567631E-3</v>
      </c>
      <c r="N1441" s="42">
        <f>INDEX(Quaterly!$B$2:$E$63,MATCH(B1441,Quaterly!$B$2:$B$63,0),4)</f>
        <v>-5.4599999999999991</v>
      </c>
    </row>
    <row r="1442" spans="1:14" x14ac:dyDescent="0.3">
      <c r="A1442" s="23">
        <v>1441</v>
      </c>
      <c r="B1442" s="23" t="str">
        <f t="shared" si="66"/>
        <v>Q3-2015</v>
      </c>
      <c r="C1442" s="24" t="str">
        <f t="shared" si="67"/>
        <v>Q3</v>
      </c>
      <c r="D1442" s="23" t="str">
        <f t="shared" si="68"/>
        <v>7-2015</v>
      </c>
      <c r="E1442" s="25">
        <v>42209</v>
      </c>
      <c r="F1442" s="31">
        <f>INDEX(GoldPrice!$B$2:$F$4016,MATCH(E1442,GoldPrice!$B$2:$B$4016,0),5)</f>
        <v>-1510.3383103348315</v>
      </c>
      <c r="G1442" s="36">
        <f>INDEX(Daily!$B$2:$H$4016,MATCH(E1442,Daily!$B$2:$B$4016,0),3)</f>
        <v>-0.13000000000000256</v>
      </c>
      <c r="H1442" s="36">
        <f>INDEX(Daily!$B$2:$H$4016,MATCH(E1442,Daily!$B$2:$B$4016,0),5)</f>
        <v>0</v>
      </c>
      <c r="I1442" s="36">
        <f>INDEX(Daily!$B$2:$H$4016,MATCH(E1442,Daily!$B$2:$B$4016,0),7)</f>
        <v>-0.75</v>
      </c>
      <c r="J1442" s="39">
        <f>INDEX(Monthly!$B$2:$K$187,MATCH(D1442,Monthly!$B$2:$B$187,0),3)</f>
        <v>2.0999999999999908E-3</v>
      </c>
      <c r="K1442" s="39">
        <f>INDEX(Monthly!$B$2:$K$187,MATCH(D1442,Monthly!$B$2:$B$187,0),5)</f>
        <v>16.149999999999977</v>
      </c>
      <c r="L1442" s="39">
        <f>INDEX(Monthly!$B$2:$K$187,MATCH(D1442,Monthly!$B$2:$B$187,0),7)</f>
        <v>0</v>
      </c>
      <c r="M1442" s="39">
        <f>INDEX(Monthly!$B$2:$K$187,MATCH(D1442,Monthly!$B$2:$B$187,0),9)</f>
        <v>2.3474396213567631E-3</v>
      </c>
      <c r="N1442" s="42">
        <f>INDEX(Quaterly!$B$2:$E$63,MATCH(B1442,Quaterly!$B$2:$B$63,0),4)</f>
        <v>-5.4599999999999991</v>
      </c>
    </row>
    <row r="1443" spans="1:14" x14ac:dyDescent="0.3">
      <c r="A1443" s="23">
        <v>1442</v>
      </c>
      <c r="B1443" s="23" t="str">
        <f t="shared" si="66"/>
        <v>Q3-2015</v>
      </c>
      <c r="C1443" s="24" t="str">
        <f t="shared" si="67"/>
        <v>Q3</v>
      </c>
      <c r="D1443" s="23" t="str">
        <f t="shared" si="68"/>
        <v>7-2015</v>
      </c>
      <c r="E1443" s="25">
        <v>42212</v>
      </c>
      <c r="F1443" s="31">
        <f>INDEX(GoldPrice!$B$2:$F$4016,MATCH(E1443,GoldPrice!$B$2:$B$4016,0),5)</f>
        <v>-154680.55188055336</v>
      </c>
      <c r="G1443" s="36">
        <f>INDEX(Daily!$B$2:$H$4016,MATCH(E1443,Daily!$B$2:$B$4016,0),3)</f>
        <v>-0.80999999999999517</v>
      </c>
      <c r="H1443" s="36">
        <f>INDEX(Daily!$B$2:$H$4016,MATCH(E1443,Daily!$B$2:$B$4016,0),5)</f>
        <v>6</v>
      </c>
      <c r="I1443" s="36">
        <f>INDEX(Daily!$B$2:$H$4016,MATCH(E1443,Daily!$B$2:$B$4016,0),7)</f>
        <v>4.2000000000000455</v>
      </c>
      <c r="J1443" s="39">
        <f>INDEX(Monthly!$B$2:$K$187,MATCH(D1443,Monthly!$B$2:$B$187,0),3)</f>
        <v>2.0999999999999908E-3</v>
      </c>
      <c r="K1443" s="39">
        <f>INDEX(Monthly!$B$2:$K$187,MATCH(D1443,Monthly!$B$2:$B$187,0),5)</f>
        <v>16.149999999999977</v>
      </c>
      <c r="L1443" s="39">
        <f>INDEX(Monthly!$B$2:$K$187,MATCH(D1443,Monthly!$B$2:$B$187,0),7)</f>
        <v>0</v>
      </c>
      <c r="M1443" s="39">
        <f>INDEX(Monthly!$B$2:$K$187,MATCH(D1443,Monthly!$B$2:$B$187,0),9)</f>
        <v>2.3474396213567631E-3</v>
      </c>
      <c r="N1443" s="42">
        <f>INDEX(Quaterly!$B$2:$E$63,MATCH(B1443,Quaterly!$B$2:$B$63,0),4)</f>
        <v>-5.4599999999999991</v>
      </c>
    </row>
    <row r="1444" spans="1:14" x14ac:dyDescent="0.3">
      <c r="A1444" s="23">
        <v>1443</v>
      </c>
      <c r="B1444" s="23" t="str">
        <f t="shared" si="66"/>
        <v>Q3-2015</v>
      </c>
      <c r="C1444" s="24" t="str">
        <f t="shared" si="67"/>
        <v>Q3</v>
      </c>
      <c r="D1444" s="23" t="str">
        <f t="shared" si="68"/>
        <v>7-2015</v>
      </c>
      <c r="E1444" s="25">
        <v>42213</v>
      </c>
      <c r="F1444" s="31">
        <f>INDEX(GoldPrice!$B$2:$F$4016,MATCH(E1444,GoldPrice!$B$2:$B$4016,0),5)</f>
        <v>-35872.9162729159</v>
      </c>
      <c r="G1444" s="36">
        <f>INDEX(Daily!$B$2:$H$4016,MATCH(E1444,Daily!$B$2:$B$4016,0),3)</f>
        <v>0.79999999999999716</v>
      </c>
      <c r="H1444" s="36">
        <f>INDEX(Daily!$B$2:$H$4016,MATCH(E1444,Daily!$B$2:$B$4016,0),5)</f>
        <v>-1</v>
      </c>
      <c r="I1444" s="36">
        <f>INDEX(Daily!$B$2:$H$4016,MATCH(E1444,Daily!$B$2:$B$4016,0),7)</f>
        <v>-3.9900000000000091</v>
      </c>
      <c r="J1444" s="39">
        <f>INDEX(Monthly!$B$2:$K$187,MATCH(D1444,Monthly!$B$2:$B$187,0),3)</f>
        <v>2.0999999999999908E-3</v>
      </c>
      <c r="K1444" s="39">
        <f>INDEX(Monthly!$B$2:$K$187,MATCH(D1444,Monthly!$B$2:$B$187,0),5)</f>
        <v>16.149999999999977</v>
      </c>
      <c r="L1444" s="39">
        <f>INDEX(Monthly!$B$2:$K$187,MATCH(D1444,Monthly!$B$2:$B$187,0),7)</f>
        <v>0</v>
      </c>
      <c r="M1444" s="39">
        <f>INDEX(Monthly!$B$2:$K$187,MATCH(D1444,Monthly!$B$2:$B$187,0),9)</f>
        <v>2.3474396213567631E-3</v>
      </c>
      <c r="N1444" s="42">
        <f>INDEX(Quaterly!$B$2:$E$63,MATCH(B1444,Quaterly!$B$2:$B$63,0),4)</f>
        <v>-5.4599999999999991</v>
      </c>
    </row>
    <row r="1445" spans="1:14" x14ac:dyDescent="0.3">
      <c r="A1445" s="23">
        <v>1444</v>
      </c>
      <c r="B1445" s="23" t="str">
        <f t="shared" si="66"/>
        <v>Q3-2015</v>
      </c>
      <c r="C1445" s="24" t="str">
        <f t="shared" si="67"/>
        <v>Q3</v>
      </c>
      <c r="D1445" s="23" t="str">
        <f t="shared" si="68"/>
        <v>7-2015</v>
      </c>
      <c r="E1445" s="25">
        <v>42214</v>
      </c>
      <c r="F1445" s="31">
        <f>INDEX(GoldPrice!$B$2:$F$4016,MATCH(E1445,GoldPrice!$B$2:$B$4016,0),5)</f>
        <v>87714.156114153564</v>
      </c>
      <c r="G1445" s="36">
        <f>INDEX(Daily!$B$2:$H$4016,MATCH(E1445,Daily!$B$2:$B$4016,0),3)</f>
        <v>0.80000000000000426</v>
      </c>
      <c r="H1445" s="36">
        <f>INDEX(Daily!$B$2:$H$4016,MATCH(E1445,Daily!$B$2:$B$4016,0),5)</f>
        <v>2</v>
      </c>
      <c r="I1445" s="36">
        <f>INDEX(Daily!$B$2:$H$4016,MATCH(E1445,Daily!$B$2:$B$4016,0),7)</f>
        <v>-6.7699999999999818</v>
      </c>
      <c r="J1445" s="39">
        <f>INDEX(Monthly!$B$2:$K$187,MATCH(D1445,Monthly!$B$2:$B$187,0),3)</f>
        <v>2.0999999999999908E-3</v>
      </c>
      <c r="K1445" s="39">
        <f>INDEX(Monthly!$B$2:$K$187,MATCH(D1445,Monthly!$B$2:$B$187,0),5)</f>
        <v>16.149999999999977</v>
      </c>
      <c r="L1445" s="39">
        <f>INDEX(Monthly!$B$2:$K$187,MATCH(D1445,Monthly!$B$2:$B$187,0),7)</f>
        <v>0</v>
      </c>
      <c r="M1445" s="39">
        <f>INDEX(Monthly!$B$2:$K$187,MATCH(D1445,Monthly!$B$2:$B$187,0),9)</f>
        <v>2.3474396213567631E-3</v>
      </c>
      <c r="N1445" s="42">
        <f>INDEX(Quaterly!$B$2:$E$63,MATCH(B1445,Quaterly!$B$2:$B$63,0),4)</f>
        <v>-5.4599999999999991</v>
      </c>
    </row>
    <row r="1446" spans="1:14" x14ac:dyDescent="0.3">
      <c r="A1446" s="23">
        <v>1445</v>
      </c>
      <c r="B1446" s="23" t="str">
        <f t="shared" si="66"/>
        <v>Q3-2015</v>
      </c>
      <c r="C1446" s="24" t="str">
        <f t="shared" si="67"/>
        <v>Q3</v>
      </c>
      <c r="D1446" s="23" t="str">
        <f t="shared" si="68"/>
        <v>7-2015</v>
      </c>
      <c r="E1446" s="25">
        <v>42215</v>
      </c>
      <c r="F1446" s="31">
        <f>INDEX(GoldPrice!$B$2:$F$4016,MATCH(E1446,GoldPrice!$B$2:$B$4016,0),5)</f>
        <v>44207.597807597369</v>
      </c>
      <c r="G1446" s="36">
        <f>INDEX(Daily!$B$2:$H$4016,MATCH(E1446,Daily!$B$2:$B$4016,0),3)</f>
        <v>-0.24000000000000199</v>
      </c>
      <c r="H1446" s="36">
        <f>INDEX(Daily!$B$2:$H$4016,MATCH(E1446,Daily!$B$2:$B$4016,0),5)</f>
        <v>-4</v>
      </c>
      <c r="I1446" s="36">
        <f>INDEX(Daily!$B$2:$H$4016,MATCH(E1446,Daily!$B$2:$B$4016,0),7)</f>
        <v>1.8700000000000045</v>
      </c>
      <c r="J1446" s="39">
        <f>INDEX(Monthly!$B$2:$K$187,MATCH(D1446,Monthly!$B$2:$B$187,0),3)</f>
        <v>2.0999999999999908E-3</v>
      </c>
      <c r="K1446" s="39">
        <f>INDEX(Monthly!$B$2:$K$187,MATCH(D1446,Monthly!$B$2:$B$187,0),5)</f>
        <v>16.149999999999977</v>
      </c>
      <c r="L1446" s="39">
        <f>INDEX(Monthly!$B$2:$K$187,MATCH(D1446,Monthly!$B$2:$B$187,0),7)</f>
        <v>0</v>
      </c>
      <c r="M1446" s="39">
        <f>INDEX(Monthly!$B$2:$K$187,MATCH(D1446,Monthly!$B$2:$B$187,0),9)</f>
        <v>2.3474396213567631E-3</v>
      </c>
      <c r="N1446" s="42">
        <f>INDEX(Quaterly!$B$2:$E$63,MATCH(B1446,Quaterly!$B$2:$B$63,0),4)</f>
        <v>-5.4599999999999991</v>
      </c>
    </row>
    <row r="1447" spans="1:14" x14ac:dyDescent="0.3">
      <c r="A1447" s="23">
        <v>1446</v>
      </c>
      <c r="B1447" s="23" t="str">
        <f t="shared" si="66"/>
        <v>Q3-2015</v>
      </c>
      <c r="C1447" s="24" t="str">
        <f t="shared" si="67"/>
        <v>Q3</v>
      </c>
      <c r="D1447" s="23" t="str">
        <f t="shared" si="68"/>
        <v>7-2015</v>
      </c>
      <c r="E1447" s="25">
        <v>42216</v>
      </c>
      <c r="F1447" s="31">
        <f>INDEX(GoldPrice!$B$2:$F$4016,MATCH(E1447,GoldPrice!$B$2:$B$4016,0),5)</f>
        <v>-118834.85163485259</v>
      </c>
      <c r="G1447" s="36">
        <f>INDEX(Daily!$B$2:$H$4016,MATCH(E1447,Daily!$B$2:$B$4016,0),3)</f>
        <v>-1.4200000000000017</v>
      </c>
      <c r="H1447" s="36">
        <f>INDEX(Daily!$B$2:$H$4016,MATCH(E1447,Daily!$B$2:$B$4016,0),5)</f>
        <v>2</v>
      </c>
      <c r="I1447" s="36">
        <f>INDEX(Daily!$B$2:$H$4016,MATCH(E1447,Daily!$B$2:$B$4016,0),7)</f>
        <v>-5.5100000000001046</v>
      </c>
      <c r="J1447" s="39">
        <f>INDEX(Monthly!$B$2:$K$187,MATCH(D1447,Monthly!$B$2:$B$187,0),3)</f>
        <v>2.0999999999999908E-3</v>
      </c>
      <c r="K1447" s="39">
        <f>INDEX(Monthly!$B$2:$K$187,MATCH(D1447,Monthly!$B$2:$B$187,0),5)</f>
        <v>16.149999999999977</v>
      </c>
      <c r="L1447" s="39">
        <f>INDEX(Monthly!$B$2:$K$187,MATCH(D1447,Monthly!$B$2:$B$187,0),7)</f>
        <v>0</v>
      </c>
      <c r="M1447" s="39">
        <f>INDEX(Monthly!$B$2:$K$187,MATCH(D1447,Monthly!$B$2:$B$187,0),9)</f>
        <v>2.3474396213567631E-3</v>
      </c>
      <c r="N1447" s="42">
        <f>INDEX(Quaterly!$B$2:$E$63,MATCH(B1447,Quaterly!$B$2:$B$63,0),4)</f>
        <v>-5.4599999999999991</v>
      </c>
    </row>
    <row r="1448" spans="1:14" x14ac:dyDescent="0.3">
      <c r="A1448" s="23">
        <v>1447</v>
      </c>
      <c r="B1448" s="23" t="str">
        <f t="shared" si="66"/>
        <v>Q3-2015</v>
      </c>
      <c r="C1448" s="24" t="str">
        <f t="shared" si="67"/>
        <v>Q3</v>
      </c>
      <c r="D1448" s="23" t="str">
        <f t="shared" si="68"/>
        <v>8-2015</v>
      </c>
      <c r="E1448" s="25">
        <v>42219</v>
      </c>
      <c r="F1448" s="31">
        <f>INDEX(GoldPrice!$B$2:$F$4016,MATCH(E1448,GoldPrice!$B$2:$B$4016,0),5)</f>
        <v>85640.068040069193</v>
      </c>
      <c r="G1448" s="36">
        <f>INDEX(Daily!$B$2:$H$4016,MATCH(E1448,Daily!$B$2:$B$4016,0),3)</f>
        <v>-1.8599999999999994</v>
      </c>
      <c r="H1448" s="36">
        <f>INDEX(Daily!$B$2:$H$4016,MATCH(E1448,Daily!$B$2:$B$4016,0),5)</f>
        <v>-6</v>
      </c>
      <c r="I1448" s="36">
        <f>INDEX(Daily!$B$2:$H$4016,MATCH(E1448,Daily!$B$2:$B$4016,0),7)</f>
        <v>-11.589999999999918</v>
      </c>
      <c r="J1448" s="39">
        <f>INDEX(Monthly!$B$2:$K$187,MATCH(D1448,Monthly!$B$2:$B$187,0),3)</f>
        <v>-1.1999999999999789E-3</v>
      </c>
      <c r="K1448" s="39">
        <f>INDEX(Monthly!$B$2:$K$187,MATCH(D1448,Monthly!$B$2:$B$187,0),5)</f>
        <v>-2.2799999999999727</v>
      </c>
      <c r="L1448" s="39">
        <f>INDEX(Monthly!$B$2:$K$187,MATCH(D1448,Monthly!$B$2:$B$187,0),7)</f>
        <v>0</v>
      </c>
      <c r="M1448" s="39">
        <f>INDEX(Monthly!$B$2:$K$187,MATCH(D1448,Monthly!$B$2:$B$187,0),9)</f>
        <v>1.5494417484938119E-2</v>
      </c>
      <c r="N1448" s="42">
        <f>INDEX(Quaterly!$B$2:$E$63,MATCH(B1448,Quaterly!$B$2:$B$63,0),4)</f>
        <v>-5.4599999999999991</v>
      </c>
    </row>
    <row r="1449" spans="1:14" x14ac:dyDescent="0.3">
      <c r="A1449" s="23">
        <v>1448</v>
      </c>
      <c r="B1449" s="23" t="str">
        <f t="shared" si="66"/>
        <v>Q3-2015</v>
      </c>
      <c r="C1449" s="24" t="str">
        <f t="shared" si="67"/>
        <v>Q3</v>
      </c>
      <c r="D1449" s="23" t="str">
        <f t="shared" si="68"/>
        <v>8-2015</v>
      </c>
      <c r="E1449" s="25">
        <v>42220</v>
      </c>
      <c r="F1449" s="31">
        <f>INDEX(GoldPrice!$B$2:$F$4016,MATCH(E1449,GoldPrice!$B$2:$B$4016,0),5)</f>
        <v>-93081.081081081182</v>
      </c>
      <c r="G1449" s="36">
        <f>INDEX(Daily!$B$2:$H$4016,MATCH(E1449,Daily!$B$2:$B$4016,0),3)</f>
        <v>0.5</v>
      </c>
      <c r="H1449" s="36">
        <f>INDEX(Daily!$B$2:$H$4016,MATCH(E1449,Daily!$B$2:$B$4016,0),5)</f>
        <v>2</v>
      </c>
      <c r="I1449" s="36">
        <f>INDEX(Daily!$B$2:$H$4016,MATCH(E1449,Daily!$B$2:$B$4016,0),7)</f>
        <v>-8.7100000000000364</v>
      </c>
      <c r="J1449" s="39">
        <f>INDEX(Monthly!$B$2:$K$187,MATCH(D1449,Monthly!$B$2:$B$187,0),3)</f>
        <v>-1.1999999999999789E-3</v>
      </c>
      <c r="K1449" s="39">
        <f>INDEX(Monthly!$B$2:$K$187,MATCH(D1449,Monthly!$B$2:$B$187,0),5)</f>
        <v>-2.2799999999999727</v>
      </c>
      <c r="L1449" s="39">
        <f>INDEX(Monthly!$B$2:$K$187,MATCH(D1449,Monthly!$B$2:$B$187,0),7)</f>
        <v>0</v>
      </c>
      <c r="M1449" s="39">
        <f>INDEX(Monthly!$B$2:$K$187,MATCH(D1449,Monthly!$B$2:$B$187,0),9)</f>
        <v>1.5494417484938119E-2</v>
      </c>
      <c r="N1449" s="42">
        <f>INDEX(Quaterly!$B$2:$E$63,MATCH(B1449,Quaterly!$B$2:$B$63,0),4)</f>
        <v>-5.4599999999999991</v>
      </c>
    </row>
    <row r="1450" spans="1:14" x14ac:dyDescent="0.3">
      <c r="A1450" s="23">
        <v>1449</v>
      </c>
      <c r="B1450" s="23" t="str">
        <f t="shared" si="66"/>
        <v>Q3-2015</v>
      </c>
      <c r="C1450" s="24" t="str">
        <f t="shared" si="67"/>
        <v>Q3</v>
      </c>
      <c r="D1450" s="23" t="str">
        <f t="shared" si="68"/>
        <v>8-2015</v>
      </c>
      <c r="E1450" s="25">
        <v>42221</v>
      </c>
      <c r="F1450" s="31">
        <f>INDEX(GoldPrice!$B$2:$F$4016,MATCH(E1450,GoldPrice!$B$2:$B$4016,0),5)</f>
        <v>39975.732375733554</v>
      </c>
      <c r="G1450" s="36">
        <f>INDEX(Daily!$B$2:$H$4016,MATCH(E1450,Daily!$B$2:$B$4016,0),3)</f>
        <v>-0.61999999999999744</v>
      </c>
      <c r="H1450" s="36">
        <f>INDEX(Daily!$B$2:$H$4016,MATCH(E1450,Daily!$B$2:$B$4016,0),5)</f>
        <v>3</v>
      </c>
      <c r="I1450" s="36">
        <f>INDEX(Daily!$B$2:$H$4016,MATCH(E1450,Daily!$B$2:$B$4016,0),7)</f>
        <v>6.32000000000005</v>
      </c>
      <c r="J1450" s="39">
        <f>INDEX(Monthly!$B$2:$K$187,MATCH(D1450,Monthly!$B$2:$B$187,0),3)</f>
        <v>-1.1999999999999789E-3</v>
      </c>
      <c r="K1450" s="39">
        <f>INDEX(Monthly!$B$2:$K$187,MATCH(D1450,Monthly!$B$2:$B$187,0),5)</f>
        <v>-2.2799999999999727</v>
      </c>
      <c r="L1450" s="39">
        <f>INDEX(Monthly!$B$2:$K$187,MATCH(D1450,Monthly!$B$2:$B$187,0),7)</f>
        <v>0</v>
      </c>
      <c r="M1450" s="39">
        <f>INDEX(Monthly!$B$2:$K$187,MATCH(D1450,Monthly!$B$2:$B$187,0),9)</f>
        <v>1.5494417484938119E-2</v>
      </c>
      <c r="N1450" s="42">
        <f>INDEX(Quaterly!$B$2:$E$63,MATCH(B1450,Quaterly!$B$2:$B$63,0),4)</f>
        <v>-5.4599999999999991</v>
      </c>
    </row>
    <row r="1451" spans="1:14" x14ac:dyDescent="0.3">
      <c r="A1451" s="23">
        <v>1450</v>
      </c>
      <c r="B1451" s="23" t="str">
        <f t="shared" si="66"/>
        <v>Q3-2015</v>
      </c>
      <c r="C1451" s="24" t="str">
        <f t="shared" si="67"/>
        <v>Q3</v>
      </c>
      <c r="D1451" s="23" t="str">
        <f t="shared" si="68"/>
        <v>8-2015</v>
      </c>
      <c r="E1451" s="25">
        <v>42222</v>
      </c>
      <c r="F1451" s="31">
        <f>INDEX(GoldPrice!$B$2:$F$4016,MATCH(E1451,GoldPrice!$B$2:$B$4016,0),5)</f>
        <v>-116786.76998677105</v>
      </c>
      <c r="G1451" s="36">
        <f>INDEX(Daily!$B$2:$H$4016,MATCH(E1451,Daily!$B$2:$B$4016,0),3)</f>
        <v>-0.44000000000000483</v>
      </c>
      <c r="H1451" s="36">
        <f>INDEX(Daily!$B$2:$H$4016,MATCH(E1451,Daily!$B$2:$B$4016,0),5)</f>
        <v>-9</v>
      </c>
      <c r="I1451" s="36">
        <f>INDEX(Daily!$B$2:$H$4016,MATCH(E1451,Daily!$B$2:$B$4016,0),7)</f>
        <v>-6.0400000000000773</v>
      </c>
      <c r="J1451" s="39">
        <f>INDEX(Monthly!$B$2:$K$187,MATCH(D1451,Monthly!$B$2:$B$187,0),3)</f>
        <v>-1.1999999999999789E-3</v>
      </c>
      <c r="K1451" s="39">
        <f>INDEX(Monthly!$B$2:$K$187,MATCH(D1451,Monthly!$B$2:$B$187,0),5)</f>
        <v>-2.2799999999999727</v>
      </c>
      <c r="L1451" s="39">
        <f>INDEX(Monthly!$B$2:$K$187,MATCH(D1451,Monthly!$B$2:$B$187,0),7)</f>
        <v>0</v>
      </c>
      <c r="M1451" s="39">
        <f>INDEX(Monthly!$B$2:$K$187,MATCH(D1451,Monthly!$B$2:$B$187,0),9)</f>
        <v>1.5494417484938119E-2</v>
      </c>
      <c r="N1451" s="42">
        <f>INDEX(Quaterly!$B$2:$E$63,MATCH(B1451,Quaterly!$B$2:$B$63,0),4)</f>
        <v>-5.4599999999999991</v>
      </c>
    </row>
    <row r="1452" spans="1:14" x14ac:dyDescent="0.3">
      <c r="A1452" s="23">
        <v>1451</v>
      </c>
      <c r="B1452" s="23" t="str">
        <f t="shared" si="66"/>
        <v>Q3-2015</v>
      </c>
      <c r="C1452" s="24" t="str">
        <f t="shared" si="67"/>
        <v>Q3</v>
      </c>
      <c r="D1452" s="23" t="str">
        <f t="shared" si="68"/>
        <v>8-2015</v>
      </c>
      <c r="E1452" s="25">
        <v>42223</v>
      </c>
      <c r="F1452" s="31">
        <f>INDEX(GoldPrice!$B$2:$F$4016,MATCH(E1452,GoldPrice!$B$2:$B$4016,0),5)</f>
        <v>-36765.450765445828</v>
      </c>
      <c r="G1452" s="36">
        <f>INDEX(Daily!$B$2:$H$4016,MATCH(E1452,Daily!$B$2:$B$4016,0),3)</f>
        <v>-0.82000000000000028</v>
      </c>
      <c r="H1452" s="36">
        <f>INDEX(Daily!$B$2:$H$4016,MATCH(E1452,Daily!$B$2:$B$4016,0),5)</f>
        <v>3</v>
      </c>
      <c r="I1452" s="36">
        <f>INDEX(Daily!$B$2:$H$4016,MATCH(E1452,Daily!$B$2:$B$4016,0),7)</f>
        <v>2.7200000000000273</v>
      </c>
      <c r="J1452" s="39">
        <f>INDEX(Monthly!$B$2:$K$187,MATCH(D1452,Monthly!$B$2:$B$187,0),3)</f>
        <v>-1.1999999999999789E-3</v>
      </c>
      <c r="K1452" s="39">
        <f>INDEX(Monthly!$B$2:$K$187,MATCH(D1452,Monthly!$B$2:$B$187,0),5)</f>
        <v>-2.2799999999999727</v>
      </c>
      <c r="L1452" s="39">
        <f>INDEX(Monthly!$B$2:$K$187,MATCH(D1452,Monthly!$B$2:$B$187,0),7)</f>
        <v>0</v>
      </c>
      <c r="M1452" s="39">
        <f>INDEX(Monthly!$B$2:$K$187,MATCH(D1452,Monthly!$B$2:$B$187,0),9)</f>
        <v>1.5494417484938119E-2</v>
      </c>
      <c r="N1452" s="42">
        <f>INDEX(Quaterly!$B$2:$E$63,MATCH(B1452,Quaterly!$B$2:$B$63,0),4)</f>
        <v>-5.4599999999999991</v>
      </c>
    </row>
    <row r="1453" spans="1:14" x14ac:dyDescent="0.3">
      <c r="A1453" s="23">
        <v>1452</v>
      </c>
      <c r="B1453" s="23" t="str">
        <f t="shared" si="66"/>
        <v>Q3-2015</v>
      </c>
      <c r="C1453" s="24" t="str">
        <f t="shared" si="67"/>
        <v>Q3</v>
      </c>
      <c r="D1453" s="23" t="str">
        <f t="shared" si="68"/>
        <v>8-2015</v>
      </c>
      <c r="E1453" s="25">
        <v>42226</v>
      </c>
      <c r="F1453" s="31">
        <f>INDEX(GoldPrice!$B$2:$F$4016,MATCH(E1453,GoldPrice!$B$2:$B$4016,0),5)</f>
        <v>-151510.71631072089</v>
      </c>
      <c r="G1453" s="36">
        <f>INDEX(Daily!$B$2:$H$4016,MATCH(E1453,Daily!$B$2:$B$4016,0),3)</f>
        <v>1.0700000000000003</v>
      </c>
      <c r="H1453" s="36">
        <f>INDEX(Daily!$B$2:$H$4016,MATCH(E1453,Daily!$B$2:$B$4016,0),5)</f>
        <v>6</v>
      </c>
      <c r="I1453" s="36">
        <f>INDEX(Daily!$B$2:$H$4016,MATCH(E1453,Daily!$B$2:$B$4016,0),7)</f>
        <v>10.769999999999982</v>
      </c>
      <c r="J1453" s="39">
        <f>INDEX(Monthly!$B$2:$K$187,MATCH(D1453,Monthly!$B$2:$B$187,0),3)</f>
        <v>-1.1999999999999789E-3</v>
      </c>
      <c r="K1453" s="39">
        <f>INDEX(Monthly!$B$2:$K$187,MATCH(D1453,Monthly!$B$2:$B$187,0),5)</f>
        <v>-2.2799999999999727</v>
      </c>
      <c r="L1453" s="39">
        <f>INDEX(Monthly!$B$2:$K$187,MATCH(D1453,Monthly!$B$2:$B$187,0),7)</f>
        <v>0</v>
      </c>
      <c r="M1453" s="39">
        <f>INDEX(Monthly!$B$2:$K$187,MATCH(D1453,Monthly!$B$2:$B$187,0),9)</f>
        <v>1.5494417484938119E-2</v>
      </c>
      <c r="N1453" s="42">
        <f>INDEX(Quaterly!$B$2:$E$63,MATCH(B1453,Quaterly!$B$2:$B$63,0),4)</f>
        <v>-5.4599999999999991</v>
      </c>
    </row>
    <row r="1454" spans="1:14" x14ac:dyDescent="0.3">
      <c r="A1454" s="23">
        <v>1453</v>
      </c>
      <c r="B1454" s="23" t="str">
        <f t="shared" si="66"/>
        <v>Q3-2015</v>
      </c>
      <c r="C1454" s="24" t="str">
        <f t="shared" si="67"/>
        <v>Q3</v>
      </c>
      <c r="D1454" s="23" t="str">
        <f t="shared" si="68"/>
        <v>8-2015</v>
      </c>
      <c r="E1454" s="25">
        <v>42227</v>
      </c>
      <c r="F1454" s="31">
        <f>INDEX(GoldPrice!$B$2:$F$4016,MATCH(E1454,GoldPrice!$B$2:$B$4016,0),5)</f>
        <v>78072.954072955996</v>
      </c>
      <c r="G1454" s="36">
        <f>INDEX(Daily!$B$2:$H$4016,MATCH(E1454,Daily!$B$2:$B$4016,0),3)</f>
        <v>-1.8299999999999983</v>
      </c>
      <c r="H1454" s="36">
        <f>INDEX(Daily!$B$2:$H$4016,MATCH(E1454,Daily!$B$2:$B$4016,0),5)</f>
        <v>7</v>
      </c>
      <c r="I1454" s="36">
        <f>INDEX(Daily!$B$2:$H$4016,MATCH(E1454,Daily!$B$2:$B$4016,0),7)</f>
        <v>-1.4800000000000182</v>
      </c>
      <c r="J1454" s="39">
        <f>INDEX(Monthly!$B$2:$K$187,MATCH(D1454,Monthly!$B$2:$B$187,0),3)</f>
        <v>-1.1999999999999789E-3</v>
      </c>
      <c r="K1454" s="39">
        <f>INDEX(Monthly!$B$2:$K$187,MATCH(D1454,Monthly!$B$2:$B$187,0),5)</f>
        <v>-2.2799999999999727</v>
      </c>
      <c r="L1454" s="39">
        <f>INDEX(Monthly!$B$2:$K$187,MATCH(D1454,Monthly!$B$2:$B$187,0),7)</f>
        <v>0</v>
      </c>
      <c r="M1454" s="39">
        <f>INDEX(Monthly!$B$2:$K$187,MATCH(D1454,Monthly!$B$2:$B$187,0),9)</f>
        <v>1.5494417484938119E-2</v>
      </c>
      <c r="N1454" s="42">
        <f>INDEX(Quaterly!$B$2:$E$63,MATCH(B1454,Quaterly!$B$2:$B$63,0),4)</f>
        <v>-5.4599999999999991</v>
      </c>
    </row>
    <row r="1455" spans="1:14" x14ac:dyDescent="0.3">
      <c r="A1455" s="23">
        <v>1454</v>
      </c>
      <c r="B1455" s="23" t="str">
        <f t="shared" si="66"/>
        <v>Q3-2015</v>
      </c>
      <c r="C1455" s="24" t="str">
        <f t="shared" si="67"/>
        <v>Q3</v>
      </c>
      <c r="D1455" s="23" t="str">
        <f t="shared" si="68"/>
        <v>8-2015</v>
      </c>
      <c r="E1455" s="25">
        <v>42228</v>
      </c>
      <c r="F1455" s="31">
        <f>INDEX(GoldPrice!$B$2:$F$4016,MATCH(E1455,GoldPrice!$B$2:$B$4016,0),5)</f>
        <v>233696.31449631229</v>
      </c>
      <c r="G1455" s="36">
        <f>INDEX(Daily!$B$2:$H$4016,MATCH(E1455,Daily!$B$2:$B$4016,0),3)</f>
        <v>0.10999999999999943</v>
      </c>
      <c r="H1455" s="36">
        <f>INDEX(Daily!$B$2:$H$4016,MATCH(E1455,Daily!$B$2:$B$4016,0),5)</f>
        <v>199</v>
      </c>
      <c r="I1455" s="36">
        <f>INDEX(Daily!$B$2:$H$4016,MATCH(E1455,Daily!$B$2:$B$4016,0),7)</f>
        <v>-8.8099999999999454</v>
      </c>
      <c r="J1455" s="39">
        <f>INDEX(Monthly!$B$2:$K$187,MATCH(D1455,Monthly!$B$2:$B$187,0),3)</f>
        <v>-1.1999999999999789E-3</v>
      </c>
      <c r="K1455" s="39">
        <f>INDEX(Monthly!$B$2:$K$187,MATCH(D1455,Monthly!$B$2:$B$187,0),5)</f>
        <v>-2.2799999999999727</v>
      </c>
      <c r="L1455" s="39">
        <f>INDEX(Monthly!$B$2:$K$187,MATCH(D1455,Monthly!$B$2:$B$187,0),7)</f>
        <v>0</v>
      </c>
      <c r="M1455" s="39">
        <f>INDEX(Monthly!$B$2:$K$187,MATCH(D1455,Monthly!$B$2:$B$187,0),9)</f>
        <v>1.5494417484938119E-2</v>
      </c>
      <c r="N1455" s="42">
        <f>INDEX(Quaterly!$B$2:$E$63,MATCH(B1455,Quaterly!$B$2:$B$63,0),4)</f>
        <v>-5.4599999999999991</v>
      </c>
    </row>
    <row r="1456" spans="1:14" x14ac:dyDescent="0.3">
      <c r="A1456" s="23">
        <v>1455</v>
      </c>
      <c r="B1456" s="23" t="str">
        <f t="shared" si="66"/>
        <v>Q3-2015</v>
      </c>
      <c r="C1456" s="24" t="str">
        <f t="shared" si="67"/>
        <v>Q3</v>
      </c>
      <c r="D1456" s="23" t="str">
        <f t="shared" si="68"/>
        <v>8-2015</v>
      </c>
      <c r="E1456" s="25">
        <v>42229</v>
      </c>
      <c r="F1456" s="31">
        <f>INDEX(GoldPrice!$B$2:$F$4016,MATCH(E1456,GoldPrice!$B$2:$B$4016,0),5)</f>
        <v>1150860.1020601019</v>
      </c>
      <c r="G1456" s="36">
        <f>INDEX(Daily!$B$2:$H$4016,MATCH(E1456,Daily!$B$2:$B$4016,0),3)</f>
        <v>-0.94999999999999574</v>
      </c>
      <c r="H1456" s="36">
        <f>INDEX(Daily!$B$2:$H$4016,MATCH(E1456,Daily!$B$2:$B$4016,0),5)</f>
        <v>64</v>
      </c>
      <c r="I1456" s="36">
        <f>INDEX(Daily!$B$2:$H$4016,MATCH(E1456,Daily!$B$2:$B$4016,0),7)</f>
        <v>-9.9800000000000182</v>
      </c>
      <c r="J1456" s="39">
        <f>INDEX(Monthly!$B$2:$K$187,MATCH(D1456,Monthly!$B$2:$B$187,0),3)</f>
        <v>-1.1999999999999789E-3</v>
      </c>
      <c r="K1456" s="39">
        <f>INDEX(Monthly!$B$2:$K$187,MATCH(D1456,Monthly!$B$2:$B$187,0),5)</f>
        <v>-2.2799999999999727</v>
      </c>
      <c r="L1456" s="39">
        <f>INDEX(Monthly!$B$2:$K$187,MATCH(D1456,Monthly!$B$2:$B$187,0),7)</f>
        <v>0</v>
      </c>
      <c r="M1456" s="39">
        <f>INDEX(Monthly!$B$2:$K$187,MATCH(D1456,Monthly!$B$2:$B$187,0),9)</f>
        <v>1.5494417484938119E-2</v>
      </c>
      <c r="N1456" s="42">
        <f>INDEX(Quaterly!$B$2:$E$63,MATCH(B1456,Quaterly!$B$2:$B$63,0),4)</f>
        <v>-5.4599999999999991</v>
      </c>
    </row>
    <row r="1457" spans="1:14" x14ac:dyDescent="0.3">
      <c r="A1457" s="23">
        <v>1456</v>
      </c>
      <c r="B1457" s="23" t="str">
        <f t="shared" si="66"/>
        <v>Q3-2015</v>
      </c>
      <c r="C1457" s="24" t="str">
        <f t="shared" si="67"/>
        <v>Q3</v>
      </c>
      <c r="D1457" s="23" t="str">
        <f t="shared" si="68"/>
        <v>8-2015</v>
      </c>
      <c r="E1457" s="25">
        <v>42230</v>
      </c>
      <c r="F1457" s="31">
        <f>INDEX(GoldPrice!$B$2:$F$4016,MATCH(E1457,GoldPrice!$B$2:$B$4016,0),5)</f>
        <v>-565035.72103571892</v>
      </c>
      <c r="G1457" s="36">
        <f>INDEX(Daily!$B$2:$H$4016,MATCH(E1457,Daily!$B$2:$B$4016,0),3)</f>
        <v>0.17999999999999972</v>
      </c>
      <c r="H1457" s="36">
        <f>INDEX(Daily!$B$2:$H$4016,MATCH(E1457,Daily!$B$2:$B$4016,0),5)</f>
        <v>14</v>
      </c>
      <c r="I1457" s="36">
        <f>INDEX(Daily!$B$2:$H$4016,MATCH(E1457,Daily!$B$2:$B$4016,0),7)</f>
        <v>-5.2300000000000182</v>
      </c>
      <c r="J1457" s="39">
        <f>INDEX(Monthly!$B$2:$K$187,MATCH(D1457,Monthly!$B$2:$B$187,0),3)</f>
        <v>-1.1999999999999789E-3</v>
      </c>
      <c r="K1457" s="39">
        <f>INDEX(Monthly!$B$2:$K$187,MATCH(D1457,Monthly!$B$2:$B$187,0),5)</f>
        <v>-2.2799999999999727</v>
      </c>
      <c r="L1457" s="39">
        <f>INDEX(Monthly!$B$2:$K$187,MATCH(D1457,Monthly!$B$2:$B$187,0),7)</f>
        <v>0</v>
      </c>
      <c r="M1457" s="39">
        <f>INDEX(Monthly!$B$2:$K$187,MATCH(D1457,Monthly!$B$2:$B$187,0),9)</f>
        <v>1.5494417484938119E-2</v>
      </c>
      <c r="N1457" s="42">
        <f>INDEX(Quaterly!$B$2:$E$63,MATCH(B1457,Quaterly!$B$2:$B$63,0),4)</f>
        <v>-5.4599999999999991</v>
      </c>
    </row>
    <row r="1458" spans="1:14" x14ac:dyDescent="0.3">
      <c r="A1458" s="23">
        <v>1457</v>
      </c>
      <c r="B1458" s="23" t="str">
        <f t="shared" si="66"/>
        <v>Q3-2015</v>
      </c>
      <c r="C1458" s="24" t="str">
        <f t="shared" si="67"/>
        <v>Q3</v>
      </c>
      <c r="D1458" s="23" t="str">
        <f t="shared" si="68"/>
        <v>8-2015</v>
      </c>
      <c r="E1458" s="25">
        <v>42233</v>
      </c>
      <c r="F1458" s="31">
        <f>INDEX(GoldPrice!$B$2:$F$4016,MATCH(E1458,GoldPrice!$B$2:$B$4016,0),5)</f>
        <v>-110142.20374220237</v>
      </c>
      <c r="G1458" s="36">
        <f>INDEX(Daily!$B$2:$H$4016,MATCH(E1458,Daily!$B$2:$B$4016,0),3)</f>
        <v>-0.52000000000000313</v>
      </c>
      <c r="H1458" s="36">
        <f>INDEX(Daily!$B$2:$H$4016,MATCH(E1458,Daily!$B$2:$B$4016,0),5)</f>
        <v>-6</v>
      </c>
      <c r="I1458" s="36">
        <f>INDEX(Daily!$B$2:$H$4016,MATCH(E1458,Daily!$B$2:$B$4016,0),7)</f>
        <v>-15.879999999999995</v>
      </c>
      <c r="J1458" s="39">
        <f>INDEX(Monthly!$B$2:$K$187,MATCH(D1458,Monthly!$B$2:$B$187,0),3)</f>
        <v>-1.1999999999999789E-3</v>
      </c>
      <c r="K1458" s="39">
        <f>INDEX(Monthly!$B$2:$K$187,MATCH(D1458,Monthly!$B$2:$B$187,0),5)</f>
        <v>-2.2799999999999727</v>
      </c>
      <c r="L1458" s="39">
        <f>INDEX(Monthly!$B$2:$K$187,MATCH(D1458,Monthly!$B$2:$B$187,0),7)</f>
        <v>0</v>
      </c>
      <c r="M1458" s="39">
        <f>INDEX(Monthly!$B$2:$K$187,MATCH(D1458,Monthly!$B$2:$B$187,0),9)</f>
        <v>1.5494417484938119E-2</v>
      </c>
      <c r="N1458" s="42">
        <f>INDEX(Quaterly!$B$2:$E$63,MATCH(B1458,Quaterly!$B$2:$B$63,0),4)</f>
        <v>-5.4599999999999991</v>
      </c>
    </row>
    <row r="1459" spans="1:14" x14ac:dyDescent="0.3">
      <c r="A1459" s="23">
        <v>1458</v>
      </c>
      <c r="B1459" s="23" t="str">
        <f t="shared" si="66"/>
        <v>Q3-2015</v>
      </c>
      <c r="C1459" s="24" t="str">
        <f t="shared" si="67"/>
        <v>Q3</v>
      </c>
      <c r="D1459" s="23" t="str">
        <f t="shared" si="68"/>
        <v>8-2015</v>
      </c>
      <c r="E1459" s="25">
        <v>42234</v>
      </c>
      <c r="F1459" s="31">
        <f>INDEX(GoldPrice!$B$2:$F$4016,MATCH(E1459,GoldPrice!$B$2:$B$4016,0),5)</f>
        <v>-50727.272727269679</v>
      </c>
      <c r="G1459" s="36">
        <f>INDEX(Daily!$B$2:$H$4016,MATCH(E1459,Daily!$B$2:$B$4016,0),3)</f>
        <v>0.64999999999999858</v>
      </c>
      <c r="H1459" s="36">
        <f>INDEX(Daily!$B$2:$H$4016,MATCH(E1459,Daily!$B$2:$B$4016,0),5)</f>
        <v>-5</v>
      </c>
      <c r="I1459" s="36">
        <f>INDEX(Daily!$B$2:$H$4016,MATCH(E1459,Daily!$B$2:$B$4016,0),7)</f>
        <v>7.07000000000005</v>
      </c>
      <c r="J1459" s="39">
        <f>INDEX(Monthly!$B$2:$K$187,MATCH(D1459,Monthly!$B$2:$B$187,0),3)</f>
        <v>-1.1999999999999789E-3</v>
      </c>
      <c r="K1459" s="39">
        <f>INDEX(Monthly!$B$2:$K$187,MATCH(D1459,Monthly!$B$2:$B$187,0),5)</f>
        <v>-2.2799999999999727</v>
      </c>
      <c r="L1459" s="39">
        <f>INDEX(Monthly!$B$2:$K$187,MATCH(D1459,Monthly!$B$2:$B$187,0),7)</f>
        <v>0</v>
      </c>
      <c r="M1459" s="39">
        <f>INDEX(Monthly!$B$2:$K$187,MATCH(D1459,Monthly!$B$2:$B$187,0),9)</f>
        <v>1.5494417484938119E-2</v>
      </c>
      <c r="N1459" s="42">
        <f>INDEX(Quaterly!$B$2:$E$63,MATCH(B1459,Quaterly!$B$2:$B$63,0),4)</f>
        <v>-5.4599999999999991</v>
      </c>
    </row>
    <row r="1460" spans="1:14" x14ac:dyDescent="0.3">
      <c r="A1460" s="23">
        <v>1459</v>
      </c>
      <c r="B1460" s="23" t="str">
        <f t="shared" si="66"/>
        <v>Q3-2015</v>
      </c>
      <c r="C1460" s="24" t="str">
        <f t="shared" si="67"/>
        <v>Q3</v>
      </c>
      <c r="D1460" s="23" t="str">
        <f t="shared" si="68"/>
        <v>8-2015</v>
      </c>
      <c r="E1460" s="25">
        <v>42235</v>
      </c>
      <c r="F1460" s="31">
        <f>INDEX(GoldPrice!$B$2:$F$4016,MATCH(E1460,GoldPrice!$B$2:$B$4016,0),5)</f>
        <v>78397.353997349739</v>
      </c>
      <c r="G1460" s="36">
        <f>INDEX(Daily!$B$2:$H$4016,MATCH(E1460,Daily!$B$2:$B$4016,0),3)</f>
        <v>-1.8299999999999983</v>
      </c>
      <c r="H1460" s="36">
        <f>INDEX(Daily!$B$2:$H$4016,MATCH(E1460,Daily!$B$2:$B$4016,0),5)</f>
        <v>279</v>
      </c>
      <c r="I1460" s="36">
        <f>INDEX(Daily!$B$2:$H$4016,MATCH(E1460,Daily!$B$2:$B$4016,0),7)</f>
        <v>-2.3999999999999773</v>
      </c>
      <c r="J1460" s="39">
        <f>INDEX(Monthly!$B$2:$K$187,MATCH(D1460,Monthly!$B$2:$B$187,0),3)</f>
        <v>-1.1999999999999789E-3</v>
      </c>
      <c r="K1460" s="39">
        <f>INDEX(Monthly!$B$2:$K$187,MATCH(D1460,Monthly!$B$2:$B$187,0),5)</f>
        <v>-2.2799999999999727</v>
      </c>
      <c r="L1460" s="39">
        <f>INDEX(Monthly!$B$2:$K$187,MATCH(D1460,Monthly!$B$2:$B$187,0),7)</f>
        <v>0</v>
      </c>
      <c r="M1460" s="39">
        <f>INDEX(Monthly!$B$2:$K$187,MATCH(D1460,Monthly!$B$2:$B$187,0),9)</f>
        <v>1.5494417484938119E-2</v>
      </c>
      <c r="N1460" s="42">
        <f>INDEX(Quaterly!$B$2:$E$63,MATCH(B1460,Quaterly!$B$2:$B$63,0),4)</f>
        <v>-5.4599999999999991</v>
      </c>
    </row>
    <row r="1461" spans="1:14" x14ac:dyDescent="0.3">
      <c r="A1461" s="23">
        <v>1460</v>
      </c>
      <c r="B1461" s="23" t="str">
        <f t="shared" si="66"/>
        <v>Q3-2015</v>
      </c>
      <c r="C1461" s="24" t="str">
        <f t="shared" si="67"/>
        <v>Q3</v>
      </c>
      <c r="D1461" s="23" t="str">
        <f t="shared" si="68"/>
        <v>8-2015</v>
      </c>
      <c r="E1461" s="25">
        <v>42236</v>
      </c>
      <c r="F1461" s="31">
        <f>INDEX(GoldPrice!$B$2:$F$4016,MATCH(E1461,GoldPrice!$B$2:$B$4016,0),5)</f>
        <v>-470117.63371763378</v>
      </c>
      <c r="G1461" s="36">
        <f>INDEX(Daily!$B$2:$H$4016,MATCH(E1461,Daily!$B$2:$B$4016,0),3)</f>
        <v>0.25</v>
      </c>
      <c r="H1461" s="36">
        <f>INDEX(Daily!$B$2:$H$4016,MATCH(E1461,Daily!$B$2:$B$4016,0),5)</f>
        <v>-1</v>
      </c>
      <c r="I1461" s="36">
        <f>INDEX(Daily!$B$2:$H$4016,MATCH(E1461,Daily!$B$2:$B$4016,0),7)</f>
        <v>-11.129999999999995</v>
      </c>
      <c r="J1461" s="39">
        <f>INDEX(Monthly!$B$2:$K$187,MATCH(D1461,Monthly!$B$2:$B$187,0),3)</f>
        <v>-1.1999999999999789E-3</v>
      </c>
      <c r="K1461" s="39">
        <f>INDEX(Monthly!$B$2:$K$187,MATCH(D1461,Monthly!$B$2:$B$187,0),5)</f>
        <v>-2.2799999999999727</v>
      </c>
      <c r="L1461" s="39">
        <f>INDEX(Monthly!$B$2:$K$187,MATCH(D1461,Monthly!$B$2:$B$187,0),7)</f>
        <v>0</v>
      </c>
      <c r="M1461" s="39">
        <f>INDEX(Monthly!$B$2:$K$187,MATCH(D1461,Monthly!$B$2:$B$187,0),9)</f>
        <v>1.5494417484938119E-2</v>
      </c>
      <c r="N1461" s="42">
        <f>INDEX(Quaterly!$B$2:$E$63,MATCH(B1461,Quaterly!$B$2:$B$63,0),4)</f>
        <v>-5.4599999999999991</v>
      </c>
    </row>
    <row r="1462" spans="1:14" x14ac:dyDescent="0.3">
      <c r="A1462" s="23">
        <v>1461</v>
      </c>
      <c r="B1462" s="23" t="str">
        <f t="shared" si="66"/>
        <v>Q3-2015</v>
      </c>
      <c r="C1462" s="24" t="str">
        <f t="shared" si="67"/>
        <v>Q3</v>
      </c>
      <c r="D1462" s="23" t="str">
        <f t="shared" si="68"/>
        <v>8-2015</v>
      </c>
      <c r="E1462" s="25">
        <v>42237</v>
      </c>
      <c r="F1462" s="31">
        <f>INDEX(GoldPrice!$B$2:$F$4016,MATCH(E1462,GoldPrice!$B$2:$B$4016,0),5)</f>
        <v>528835.15403515473</v>
      </c>
      <c r="G1462" s="36">
        <f>INDEX(Daily!$B$2:$H$4016,MATCH(E1462,Daily!$B$2:$B$4016,0),3)</f>
        <v>-0.54999999999999716</v>
      </c>
      <c r="H1462" s="36">
        <f>INDEX(Daily!$B$2:$H$4016,MATCH(E1462,Daily!$B$2:$B$4016,0),5)</f>
        <v>125</v>
      </c>
      <c r="I1462" s="36">
        <f>INDEX(Daily!$B$2:$H$4016,MATCH(E1462,Daily!$B$2:$B$4016,0),7)</f>
        <v>-10.3900000000001</v>
      </c>
      <c r="J1462" s="39">
        <f>INDEX(Monthly!$B$2:$K$187,MATCH(D1462,Monthly!$B$2:$B$187,0),3)</f>
        <v>-1.1999999999999789E-3</v>
      </c>
      <c r="K1462" s="39">
        <f>INDEX(Monthly!$B$2:$K$187,MATCH(D1462,Monthly!$B$2:$B$187,0),5)</f>
        <v>-2.2799999999999727</v>
      </c>
      <c r="L1462" s="39">
        <f>INDEX(Monthly!$B$2:$K$187,MATCH(D1462,Monthly!$B$2:$B$187,0),7)</f>
        <v>0</v>
      </c>
      <c r="M1462" s="39">
        <f>INDEX(Monthly!$B$2:$K$187,MATCH(D1462,Monthly!$B$2:$B$187,0),9)</f>
        <v>1.5494417484938119E-2</v>
      </c>
      <c r="N1462" s="42">
        <f>INDEX(Quaterly!$B$2:$E$63,MATCH(B1462,Quaterly!$B$2:$B$63,0),4)</f>
        <v>-5.4599999999999991</v>
      </c>
    </row>
    <row r="1463" spans="1:14" x14ac:dyDescent="0.3">
      <c r="A1463" s="23">
        <v>1462</v>
      </c>
      <c r="B1463" s="23" t="str">
        <f t="shared" si="66"/>
        <v>Q3-2015</v>
      </c>
      <c r="C1463" s="24" t="str">
        <f t="shared" si="67"/>
        <v>Q3</v>
      </c>
      <c r="D1463" s="23" t="str">
        <f t="shared" si="68"/>
        <v>8-2015</v>
      </c>
      <c r="E1463" s="25">
        <v>42240</v>
      </c>
      <c r="F1463" s="31">
        <f>INDEX(GoldPrice!$B$2:$F$4016,MATCH(E1463,GoldPrice!$B$2:$B$4016,0),5)</f>
        <v>63551.237951233983</v>
      </c>
      <c r="G1463" s="36">
        <f>INDEX(Daily!$B$2:$H$4016,MATCH(E1463,Daily!$B$2:$B$4016,0),3)</f>
        <v>-2.230000000000004</v>
      </c>
      <c r="H1463" s="36">
        <f>INDEX(Daily!$B$2:$H$4016,MATCH(E1463,Daily!$B$2:$B$4016,0),5)</f>
        <v>48</v>
      </c>
      <c r="I1463" s="36">
        <f>INDEX(Daily!$B$2:$H$4016,MATCH(E1463,Daily!$B$2:$B$4016,0),7)</f>
        <v>-29.370000000000005</v>
      </c>
      <c r="J1463" s="39">
        <f>INDEX(Monthly!$B$2:$K$187,MATCH(D1463,Monthly!$B$2:$B$187,0),3)</f>
        <v>-1.1999999999999789E-3</v>
      </c>
      <c r="K1463" s="39">
        <f>INDEX(Monthly!$B$2:$K$187,MATCH(D1463,Monthly!$B$2:$B$187,0),5)</f>
        <v>-2.2799999999999727</v>
      </c>
      <c r="L1463" s="39">
        <f>INDEX(Monthly!$B$2:$K$187,MATCH(D1463,Monthly!$B$2:$B$187,0),7)</f>
        <v>0</v>
      </c>
      <c r="M1463" s="39">
        <f>INDEX(Monthly!$B$2:$K$187,MATCH(D1463,Monthly!$B$2:$B$187,0),9)</f>
        <v>1.5494417484938119E-2</v>
      </c>
      <c r="N1463" s="42">
        <f>INDEX(Quaterly!$B$2:$E$63,MATCH(B1463,Quaterly!$B$2:$B$63,0),4)</f>
        <v>-5.4599999999999991</v>
      </c>
    </row>
    <row r="1464" spans="1:14" x14ac:dyDescent="0.3">
      <c r="A1464" s="23">
        <v>1463</v>
      </c>
      <c r="B1464" s="23" t="str">
        <f t="shared" si="66"/>
        <v>Q3-2015</v>
      </c>
      <c r="C1464" s="24" t="str">
        <f t="shared" si="67"/>
        <v>Q3</v>
      </c>
      <c r="D1464" s="23" t="str">
        <f t="shared" si="68"/>
        <v>8-2015</v>
      </c>
      <c r="E1464" s="25">
        <v>42241</v>
      </c>
      <c r="F1464" s="31">
        <f>INDEX(GoldPrice!$B$2:$F$4016,MATCH(E1464,GoldPrice!$B$2:$B$4016,0),5)</f>
        <v>108965.94216594473</v>
      </c>
      <c r="G1464" s="36">
        <f>INDEX(Daily!$B$2:$H$4016,MATCH(E1464,Daily!$B$2:$B$4016,0),3)</f>
        <v>0.92999999999999972</v>
      </c>
      <c r="H1464" s="36">
        <f>INDEX(Daily!$B$2:$H$4016,MATCH(E1464,Daily!$B$2:$B$4016,0),5)</f>
        <v>0</v>
      </c>
      <c r="I1464" s="36">
        <f>INDEX(Daily!$B$2:$H$4016,MATCH(E1464,Daily!$B$2:$B$4016,0),7)</f>
        <v>3.0500000000000682</v>
      </c>
      <c r="J1464" s="39">
        <f>INDEX(Monthly!$B$2:$K$187,MATCH(D1464,Monthly!$B$2:$B$187,0),3)</f>
        <v>-1.1999999999999789E-3</v>
      </c>
      <c r="K1464" s="39">
        <f>INDEX(Monthly!$B$2:$K$187,MATCH(D1464,Monthly!$B$2:$B$187,0),5)</f>
        <v>-2.2799999999999727</v>
      </c>
      <c r="L1464" s="39">
        <f>INDEX(Monthly!$B$2:$K$187,MATCH(D1464,Monthly!$B$2:$B$187,0),7)</f>
        <v>0</v>
      </c>
      <c r="M1464" s="39">
        <f>INDEX(Monthly!$B$2:$K$187,MATCH(D1464,Monthly!$B$2:$B$187,0),9)</f>
        <v>1.5494417484938119E-2</v>
      </c>
      <c r="N1464" s="42">
        <f>INDEX(Quaterly!$B$2:$E$63,MATCH(B1464,Quaterly!$B$2:$B$63,0),4)</f>
        <v>-5.4599999999999991</v>
      </c>
    </row>
    <row r="1465" spans="1:14" x14ac:dyDescent="0.3">
      <c r="A1465" s="23">
        <v>1464</v>
      </c>
      <c r="B1465" s="23" t="str">
        <f t="shared" si="66"/>
        <v>Q3-2015</v>
      </c>
      <c r="C1465" s="24" t="str">
        <f t="shared" si="67"/>
        <v>Q3</v>
      </c>
      <c r="D1465" s="23" t="str">
        <f t="shared" si="68"/>
        <v>8-2015</v>
      </c>
      <c r="E1465" s="25">
        <v>42242</v>
      </c>
      <c r="F1465" s="31">
        <f>INDEX(GoldPrice!$B$2:$F$4016,MATCH(E1465,GoldPrice!$B$2:$B$4016,0),5)</f>
        <v>-416593.23379323259</v>
      </c>
      <c r="G1465" s="36">
        <f>INDEX(Daily!$B$2:$H$4016,MATCH(E1465,Daily!$B$2:$B$4016,0),3)</f>
        <v>-0.64999999999999858</v>
      </c>
      <c r="H1465" s="36">
        <f>INDEX(Daily!$B$2:$H$4016,MATCH(E1465,Daily!$B$2:$B$4016,0),5)</f>
        <v>-2</v>
      </c>
      <c r="I1465" s="36">
        <f>INDEX(Daily!$B$2:$H$4016,MATCH(E1465,Daily!$B$2:$B$4016,0),7)</f>
        <v>15.909999999999968</v>
      </c>
      <c r="J1465" s="39">
        <f>INDEX(Monthly!$B$2:$K$187,MATCH(D1465,Monthly!$B$2:$B$187,0),3)</f>
        <v>-1.1999999999999789E-3</v>
      </c>
      <c r="K1465" s="39">
        <f>INDEX(Monthly!$B$2:$K$187,MATCH(D1465,Monthly!$B$2:$B$187,0),5)</f>
        <v>-2.2799999999999727</v>
      </c>
      <c r="L1465" s="39">
        <f>INDEX(Monthly!$B$2:$K$187,MATCH(D1465,Monthly!$B$2:$B$187,0),7)</f>
        <v>0</v>
      </c>
      <c r="M1465" s="39">
        <f>INDEX(Monthly!$B$2:$K$187,MATCH(D1465,Monthly!$B$2:$B$187,0),9)</f>
        <v>1.5494417484938119E-2</v>
      </c>
      <c r="N1465" s="42">
        <f>INDEX(Quaterly!$B$2:$E$63,MATCH(B1465,Quaterly!$B$2:$B$63,0),4)</f>
        <v>-5.4599999999999991</v>
      </c>
    </row>
    <row r="1466" spans="1:14" x14ac:dyDescent="0.3">
      <c r="A1466" s="23">
        <v>1465</v>
      </c>
      <c r="B1466" s="23" t="str">
        <f t="shared" si="66"/>
        <v>Q3-2015</v>
      </c>
      <c r="C1466" s="24" t="str">
        <f t="shared" si="67"/>
        <v>Q3</v>
      </c>
      <c r="D1466" s="23" t="str">
        <f t="shared" si="68"/>
        <v>8-2015</v>
      </c>
      <c r="E1466" s="25">
        <v>42243</v>
      </c>
      <c r="F1466" s="31">
        <f>INDEX(GoldPrice!$B$2:$F$4016,MATCH(E1466,GoldPrice!$B$2:$B$4016,0),5)</f>
        <v>-212521.41372141615</v>
      </c>
      <c r="G1466" s="36">
        <f>INDEX(Daily!$B$2:$H$4016,MATCH(E1466,Daily!$B$2:$B$4016,0),3)</f>
        <v>3.9699999999999989</v>
      </c>
      <c r="H1466" s="36">
        <f>INDEX(Daily!$B$2:$H$4016,MATCH(E1466,Daily!$B$2:$B$4016,0),5)</f>
        <v>0</v>
      </c>
      <c r="I1466" s="36">
        <f>INDEX(Daily!$B$2:$H$4016,MATCH(E1466,Daily!$B$2:$B$4016,0),7)</f>
        <v>9.9199999999999591</v>
      </c>
      <c r="J1466" s="39">
        <f>INDEX(Monthly!$B$2:$K$187,MATCH(D1466,Monthly!$B$2:$B$187,0),3)</f>
        <v>-1.1999999999999789E-3</v>
      </c>
      <c r="K1466" s="39">
        <f>INDEX(Monthly!$B$2:$K$187,MATCH(D1466,Monthly!$B$2:$B$187,0),5)</f>
        <v>-2.2799999999999727</v>
      </c>
      <c r="L1466" s="39">
        <f>INDEX(Monthly!$B$2:$K$187,MATCH(D1466,Monthly!$B$2:$B$187,0),7)</f>
        <v>0</v>
      </c>
      <c r="M1466" s="39">
        <f>INDEX(Monthly!$B$2:$K$187,MATCH(D1466,Monthly!$B$2:$B$187,0),9)</f>
        <v>1.5494417484938119E-2</v>
      </c>
      <c r="N1466" s="42">
        <f>INDEX(Quaterly!$B$2:$E$63,MATCH(B1466,Quaterly!$B$2:$B$63,0),4)</f>
        <v>-5.4599999999999991</v>
      </c>
    </row>
    <row r="1467" spans="1:14" x14ac:dyDescent="0.3">
      <c r="A1467" s="23">
        <v>1466</v>
      </c>
      <c r="B1467" s="23" t="str">
        <f t="shared" si="66"/>
        <v>Q3-2015</v>
      </c>
      <c r="C1467" s="24" t="str">
        <f t="shared" si="67"/>
        <v>Q3</v>
      </c>
      <c r="D1467" s="23" t="str">
        <f t="shared" si="68"/>
        <v>8-2015</v>
      </c>
      <c r="E1467" s="25">
        <v>42244</v>
      </c>
      <c r="F1467" s="31">
        <f>INDEX(GoldPrice!$B$2:$F$4016,MATCH(E1467,GoldPrice!$B$2:$B$4016,0),5)</f>
        <v>81107.994707997888</v>
      </c>
      <c r="G1467" s="36">
        <f>INDEX(Daily!$B$2:$H$4016,MATCH(E1467,Daily!$B$2:$B$4016,0),3)</f>
        <v>2.8200000000000003</v>
      </c>
      <c r="H1467" s="36">
        <f>INDEX(Daily!$B$2:$H$4016,MATCH(E1467,Daily!$B$2:$B$4016,0),5)</f>
        <v>-74</v>
      </c>
      <c r="I1467" s="36">
        <f>INDEX(Daily!$B$2:$H$4016,MATCH(E1467,Daily!$B$2:$B$4016,0),7)</f>
        <v>15.060000000000059</v>
      </c>
      <c r="J1467" s="39">
        <f>INDEX(Monthly!$B$2:$K$187,MATCH(D1467,Monthly!$B$2:$B$187,0),3)</f>
        <v>-1.1999999999999789E-3</v>
      </c>
      <c r="K1467" s="39">
        <f>INDEX(Monthly!$B$2:$K$187,MATCH(D1467,Monthly!$B$2:$B$187,0),5)</f>
        <v>-2.2799999999999727</v>
      </c>
      <c r="L1467" s="39">
        <f>INDEX(Monthly!$B$2:$K$187,MATCH(D1467,Monthly!$B$2:$B$187,0),7)</f>
        <v>0</v>
      </c>
      <c r="M1467" s="39">
        <f>INDEX(Monthly!$B$2:$K$187,MATCH(D1467,Monthly!$B$2:$B$187,0),9)</f>
        <v>1.5494417484938119E-2</v>
      </c>
      <c r="N1467" s="42">
        <f>INDEX(Quaterly!$B$2:$E$63,MATCH(B1467,Quaterly!$B$2:$B$63,0),4)</f>
        <v>-5.4599999999999991</v>
      </c>
    </row>
    <row r="1468" spans="1:14" x14ac:dyDescent="0.3">
      <c r="A1468" s="23">
        <v>1467</v>
      </c>
      <c r="B1468" s="23" t="str">
        <f t="shared" si="66"/>
        <v>Q3-2015</v>
      </c>
      <c r="C1468" s="24" t="str">
        <f t="shared" si="67"/>
        <v>Q3</v>
      </c>
      <c r="D1468" s="23" t="str">
        <f t="shared" si="68"/>
        <v>8-2015</v>
      </c>
      <c r="E1468" s="25">
        <v>42247</v>
      </c>
      <c r="F1468" s="31">
        <f>INDEX(GoldPrice!$B$2:$F$4016,MATCH(E1468,GoldPrice!$B$2:$B$4016,0),5)</f>
        <v>-41640.143640141934</v>
      </c>
      <c r="G1468" s="36">
        <f>INDEX(Daily!$B$2:$H$4016,MATCH(E1468,Daily!$B$2:$B$4016,0),3)</f>
        <v>3.9100000000000037</v>
      </c>
      <c r="H1468" s="36">
        <f>INDEX(Daily!$B$2:$H$4016,MATCH(E1468,Daily!$B$2:$B$4016,0),5)</f>
        <v>20</v>
      </c>
      <c r="I1468" s="36">
        <f>INDEX(Daily!$B$2:$H$4016,MATCH(E1468,Daily!$B$2:$B$4016,0),7)</f>
        <v>-6.1200000000000045</v>
      </c>
      <c r="J1468" s="39">
        <f>INDEX(Monthly!$B$2:$K$187,MATCH(D1468,Monthly!$B$2:$B$187,0),3)</f>
        <v>-1.1999999999999789E-3</v>
      </c>
      <c r="K1468" s="39">
        <f>INDEX(Monthly!$B$2:$K$187,MATCH(D1468,Monthly!$B$2:$B$187,0),5)</f>
        <v>-2.2799999999999727</v>
      </c>
      <c r="L1468" s="39">
        <f>INDEX(Monthly!$B$2:$K$187,MATCH(D1468,Monthly!$B$2:$B$187,0),7)</f>
        <v>0</v>
      </c>
      <c r="M1468" s="39">
        <f>INDEX(Monthly!$B$2:$K$187,MATCH(D1468,Monthly!$B$2:$B$187,0),9)</f>
        <v>1.5494417484938119E-2</v>
      </c>
      <c r="N1468" s="42">
        <f>INDEX(Quaterly!$B$2:$E$63,MATCH(B1468,Quaterly!$B$2:$B$63,0),4)</f>
        <v>-5.4599999999999991</v>
      </c>
    </row>
    <row r="1469" spans="1:14" x14ac:dyDescent="0.3">
      <c r="A1469" s="23">
        <v>1468</v>
      </c>
      <c r="B1469" s="23" t="str">
        <f t="shared" si="66"/>
        <v>Q3-2015</v>
      </c>
      <c r="C1469" s="24" t="str">
        <f t="shared" si="67"/>
        <v>Q3</v>
      </c>
      <c r="D1469" s="23" t="str">
        <f t="shared" si="68"/>
        <v>9-2015</v>
      </c>
      <c r="E1469" s="25">
        <v>42248</v>
      </c>
      <c r="F1469" s="31">
        <f>INDEX(GoldPrice!$B$2:$F$4016,MATCH(E1469,GoldPrice!$B$2:$B$4016,0),5)</f>
        <v>-66359.478359483182</v>
      </c>
      <c r="G1469" s="36">
        <f>INDEX(Daily!$B$2:$H$4016,MATCH(E1469,Daily!$B$2:$B$4016,0),3)</f>
        <v>-3.8200000000000003</v>
      </c>
      <c r="H1469" s="36">
        <f>INDEX(Daily!$B$2:$H$4016,MATCH(E1469,Daily!$B$2:$B$4016,0),5)</f>
        <v>-5</v>
      </c>
      <c r="I1469" s="36">
        <f>INDEX(Daily!$B$2:$H$4016,MATCH(E1469,Daily!$B$2:$B$4016,0),7)</f>
        <v>-2.4400000000000546</v>
      </c>
      <c r="J1469" s="39">
        <f>INDEX(Monthly!$B$2:$K$187,MATCH(D1469,Monthly!$B$2:$B$187,0),3)</f>
        <v>-3.3000000000000806E-3</v>
      </c>
      <c r="K1469" s="39">
        <f>INDEX(Monthly!$B$2:$K$187,MATCH(D1469,Monthly!$B$2:$B$187,0),5)</f>
        <v>6.1999999999999886</v>
      </c>
      <c r="L1469" s="39">
        <f>INDEX(Monthly!$B$2:$K$187,MATCH(D1469,Monthly!$B$2:$B$187,0),7)</f>
        <v>0</v>
      </c>
      <c r="M1469" s="39">
        <f>INDEX(Monthly!$B$2:$K$187,MATCH(D1469,Monthly!$B$2:$B$187,0),9)</f>
        <v>1.8456179662556121E-2</v>
      </c>
      <c r="N1469" s="42">
        <f>INDEX(Quaterly!$B$2:$E$63,MATCH(B1469,Quaterly!$B$2:$B$63,0),4)</f>
        <v>-5.4599999999999991</v>
      </c>
    </row>
    <row r="1470" spans="1:14" x14ac:dyDescent="0.3">
      <c r="A1470" s="23">
        <v>1469</v>
      </c>
      <c r="B1470" s="23" t="str">
        <f t="shared" si="66"/>
        <v>Q3-2015</v>
      </c>
      <c r="C1470" s="24" t="str">
        <f t="shared" si="67"/>
        <v>Q3</v>
      </c>
      <c r="D1470" s="23" t="str">
        <f t="shared" si="68"/>
        <v>9-2015</v>
      </c>
      <c r="E1470" s="25">
        <v>42249</v>
      </c>
      <c r="F1470" s="31">
        <f>INDEX(GoldPrice!$B$2:$F$4016,MATCH(E1470,GoldPrice!$B$2:$B$4016,0),5)</f>
        <v>298202.06820206717</v>
      </c>
      <c r="G1470" s="36">
        <f>INDEX(Daily!$B$2:$H$4016,MATCH(E1470,Daily!$B$2:$B$4016,0),3)</f>
        <v>0.9199999999999946</v>
      </c>
      <c r="H1470" s="36">
        <f>INDEX(Daily!$B$2:$H$4016,MATCH(E1470,Daily!$B$2:$B$4016,0),5)</f>
        <v>0</v>
      </c>
      <c r="I1470" s="36">
        <f>INDEX(Daily!$B$2:$H$4016,MATCH(E1470,Daily!$B$2:$B$4016,0),7)</f>
        <v>-11.375714285714253</v>
      </c>
      <c r="J1470" s="39">
        <f>INDEX(Monthly!$B$2:$K$187,MATCH(D1470,Monthly!$B$2:$B$187,0),3)</f>
        <v>-3.3000000000000806E-3</v>
      </c>
      <c r="K1470" s="39">
        <f>INDEX(Monthly!$B$2:$K$187,MATCH(D1470,Monthly!$B$2:$B$187,0),5)</f>
        <v>6.1999999999999886</v>
      </c>
      <c r="L1470" s="39">
        <f>INDEX(Monthly!$B$2:$K$187,MATCH(D1470,Monthly!$B$2:$B$187,0),7)</f>
        <v>0</v>
      </c>
      <c r="M1470" s="39">
        <f>INDEX(Monthly!$B$2:$K$187,MATCH(D1470,Monthly!$B$2:$B$187,0),9)</f>
        <v>1.8456179662556121E-2</v>
      </c>
      <c r="N1470" s="42">
        <f>INDEX(Quaterly!$B$2:$E$63,MATCH(B1470,Quaterly!$B$2:$B$63,0),4)</f>
        <v>-5.4599999999999991</v>
      </c>
    </row>
    <row r="1471" spans="1:14" x14ac:dyDescent="0.3">
      <c r="A1471" s="23">
        <v>1470</v>
      </c>
      <c r="B1471" s="23" t="str">
        <f t="shared" si="66"/>
        <v>Q3-2015</v>
      </c>
      <c r="C1471" s="24" t="str">
        <f t="shared" si="67"/>
        <v>Q3</v>
      </c>
      <c r="D1471" s="23" t="str">
        <f t="shared" si="68"/>
        <v>9-2015</v>
      </c>
      <c r="E1471" s="25">
        <v>42250</v>
      </c>
      <c r="F1471" s="31">
        <f>INDEX(GoldPrice!$B$2:$F$4016,MATCH(E1471,GoldPrice!$B$2:$B$4016,0),5)</f>
        <v>-230592.54259254038</v>
      </c>
      <c r="G1471" s="36">
        <f>INDEX(Daily!$B$2:$H$4016,MATCH(E1471,Daily!$B$2:$B$4016,0),3)</f>
        <v>0.45000000000000284</v>
      </c>
      <c r="H1471" s="36">
        <f>INDEX(Daily!$B$2:$H$4016,MATCH(E1471,Daily!$B$2:$B$4016,0),5)</f>
        <v>-15</v>
      </c>
      <c r="I1471" s="36">
        <f>INDEX(Daily!$B$2:$H$4016,MATCH(E1471,Daily!$B$2:$B$4016,0),7)</f>
        <v>3.3657142857142617</v>
      </c>
      <c r="J1471" s="39">
        <f>INDEX(Monthly!$B$2:$K$187,MATCH(D1471,Monthly!$B$2:$B$187,0),3)</f>
        <v>-3.3000000000000806E-3</v>
      </c>
      <c r="K1471" s="39">
        <f>INDEX(Monthly!$B$2:$K$187,MATCH(D1471,Monthly!$B$2:$B$187,0),5)</f>
        <v>6.1999999999999886</v>
      </c>
      <c r="L1471" s="39">
        <f>INDEX(Monthly!$B$2:$K$187,MATCH(D1471,Monthly!$B$2:$B$187,0),7)</f>
        <v>0</v>
      </c>
      <c r="M1471" s="39">
        <f>INDEX(Monthly!$B$2:$K$187,MATCH(D1471,Monthly!$B$2:$B$187,0),9)</f>
        <v>1.8456179662556121E-2</v>
      </c>
      <c r="N1471" s="42">
        <f>INDEX(Quaterly!$B$2:$E$63,MATCH(B1471,Quaterly!$B$2:$B$63,0),4)</f>
        <v>-5.4599999999999991</v>
      </c>
    </row>
    <row r="1472" spans="1:14" x14ac:dyDescent="0.3">
      <c r="A1472" s="23">
        <v>1471</v>
      </c>
      <c r="B1472" s="23" t="str">
        <f t="shared" si="66"/>
        <v>Q3-2015</v>
      </c>
      <c r="C1472" s="24" t="str">
        <f t="shared" si="67"/>
        <v>Q3</v>
      </c>
      <c r="D1472" s="23" t="str">
        <f t="shared" si="68"/>
        <v>9-2015</v>
      </c>
      <c r="E1472" s="25">
        <v>42251</v>
      </c>
      <c r="F1472" s="31">
        <f>INDEX(GoldPrice!$B$2:$F$4016,MATCH(E1472,GoldPrice!$B$2:$B$4016,0),5)</f>
        <v>4165.5641655661166</v>
      </c>
      <c r="G1472" s="36">
        <f>INDEX(Daily!$B$2:$H$4016,MATCH(E1472,Daily!$B$2:$B$4016,0),3)</f>
        <v>-0.72999999999999687</v>
      </c>
      <c r="H1472" s="36">
        <f>INDEX(Daily!$B$2:$H$4016,MATCH(E1472,Daily!$B$2:$B$4016,0),5)</f>
        <v>10</v>
      </c>
      <c r="I1472" s="36">
        <f>INDEX(Daily!$B$2:$H$4016,MATCH(E1472,Daily!$B$2:$B$4016,0),7)</f>
        <v>2.5099999999999909</v>
      </c>
      <c r="J1472" s="39">
        <f>INDEX(Monthly!$B$2:$K$187,MATCH(D1472,Monthly!$B$2:$B$187,0),3)</f>
        <v>-3.3000000000000806E-3</v>
      </c>
      <c r="K1472" s="39">
        <f>INDEX(Monthly!$B$2:$K$187,MATCH(D1472,Monthly!$B$2:$B$187,0),5)</f>
        <v>6.1999999999999886</v>
      </c>
      <c r="L1472" s="39">
        <f>INDEX(Monthly!$B$2:$K$187,MATCH(D1472,Monthly!$B$2:$B$187,0),7)</f>
        <v>0</v>
      </c>
      <c r="M1472" s="39">
        <f>INDEX(Monthly!$B$2:$K$187,MATCH(D1472,Monthly!$B$2:$B$187,0),9)</f>
        <v>1.8456179662556121E-2</v>
      </c>
      <c r="N1472" s="42">
        <f>INDEX(Quaterly!$B$2:$E$63,MATCH(B1472,Quaterly!$B$2:$B$63,0),4)</f>
        <v>-5.4599999999999991</v>
      </c>
    </row>
    <row r="1473" spans="1:14" x14ac:dyDescent="0.3">
      <c r="A1473" s="23">
        <v>1472</v>
      </c>
      <c r="B1473" s="23" t="str">
        <f t="shared" si="66"/>
        <v>Q3-2015</v>
      </c>
      <c r="C1473" s="24" t="str">
        <f t="shared" si="67"/>
        <v>Q3</v>
      </c>
      <c r="D1473" s="23" t="str">
        <f t="shared" si="68"/>
        <v>9-2015</v>
      </c>
      <c r="E1473" s="25">
        <v>42254</v>
      </c>
      <c r="F1473" s="31">
        <f>INDEX(GoldPrice!$B$2:$F$4016,MATCH(E1473,GoldPrice!$B$2:$B$4016,0),5)</f>
        <v>-179492.19429219887</v>
      </c>
      <c r="G1473" s="36">
        <f>INDEX(Daily!$B$2:$H$4016,MATCH(E1473,Daily!$B$2:$B$4016,0),3)</f>
        <v>-0.10428571428572297</v>
      </c>
      <c r="H1473" s="36">
        <f>INDEX(Daily!$B$2:$H$4016,MATCH(E1473,Daily!$B$2:$B$4016,0),5)</f>
        <v>-3</v>
      </c>
      <c r="I1473" s="36">
        <f>INDEX(Daily!$B$2:$H$4016,MATCH(E1473,Daily!$B$2:$B$4016,0),7)</f>
        <v>-1.8799999999999955</v>
      </c>
      <c r="J1473" s="39">
        <f>INDEX(Monthly!$B$2:$K$187,MATCH(D1473,Monthly!$B$2:$B$187,0),3)</f>
        <v>-3.3000000000000806E-3</v>
      </c>
      <c r="K1473" s="39">
        <f>INDEX(Monthly!$B$2:$K$187,MATCH(D1473,Monthly!$B$2:$B$187,0),5)</f>
        <v>6.1999999999999886</v>
      </c>
      <c r="L1473" s="39">
        <f>INDEX(Monthly!$B$2:$K$187,MATCH(D1473,Monthly!$B$2:$B$187,0),7)</f>
        <v>0</v>
      </c>
      <c r="M1473" s="39">
        <f>INDEX(Monthly!$B$2:$K$187,MATCH(D1473,Monthly!$B$2:$B$187,0),9)</f>
        <v>1.8456179662556121E-2</v>
      </c>
      <c r="N1473" s="42">
        <f>INDEX(Quaterly!$B$2:$E$63,MATCH(B1473,Quaterly!$B$2:$B$63,0),4)</f>
        <v>-5.4599999999999991</v>
      </c>
    </row>
    <row r="1474" spans="1:14" x14ac:dyDescent="0.3">
      <c r="A1474" s="23">
        <v>1473</v>
      </c>
      <c r="B1474" s="23" t="str">
        <f t="shared" si="66"/>
        <v>Q3-2015</v>
      </c>
      <c r="C1474" s="24" t="str">
        <f t="shared" si="67"/>
        <v>Q3</v>
      </c>
      <c r="D1474" s="23" t="str">
        <f t="shared" si="68"/>
        <v>9-2015</v>
      </c>
      <c r="E1474" s="25">
        <v>42255</v>
      </c>
      <c r="F1474" s="31">
        <f>INDEX(GoldPrice!$B$2:$F$4016,MATCH(E1474,GoldPrice!$B$2:$B$4016,0),5)</f>
        <v>50374.220374222845</v>
      </c>
      <c r="G1474" s="36">
        <f>INDEX(Daily!$B$2:$H$4016,MATCH(E1474,Daily!$B$2:$B$4016,0),3)</f>
        <v>4.2857142857215536E-3</v>
      </c>
      <c r="H1474" s="36">
        <f>INDEX(Daily!$B$2:$H$4016,MATCH(E1474,Daily!$B$2:$B$4016,0),5)</f>
        <v>65</v>
      </c>
      <c r="I1474" s="36">
        <f>INDEX(Daily!$B$2:$H$4016,MATCH(E1474,Daily!$B$2:$B$4016,0),7)</f>
        <v>11.790000000000077</v>
      </c>
      <c r="J1474" s="39">
        <f>INDEX(Monthly!$B$2:$K$187,MATCH(D1474,Monthly!$B$2:$B$187,0),3)</f>
        <v>-3.3000000000000806E-3</v>
      </c>
      <c r="K1474" s="39">
        <f>INDEX(Monthly!$B$2:$K$187,MATCH(D1474,Monthly!$B$2:$B$187,0),5)</f>
        <v>6.1999999999999886</v>
      </c>
      <c r="L1474" s="39">
        <f>INDEX(Monthly!$B$2:$K$187,MATCH(D1474,Monthly!$B$2:$B$187,0),7)</f>
        <v>0</v>
      </c>
      <c r="M1474" s="39">
        <f>INDEX(Monthly!$B$2:$K$187,MATCH(D1474,Monthly!$B$2:$B$187,0),9)</f>
        <v>1.8456179662556121E-2</v>
      </c>
      <c r="N1474" s="42">
        <f>INDEX(Quaterly!$B$2:$E$63,MATCH(B1474,Quaterly!$B$2:$B$63,0),4)</f>
        <v>-5.4599999999999991</v>
      </c>
    </row>
    <row r="1475" spans="1:14" x14ac:dyDescent="0.3">
      <c r="A1475" s="23">
        <v>1474</v>
      </c>
      <c r="B1475" s="23" t="str">
        <f t="shared" ref="B1475:B1538" si="69">C1475&amp;"-"&amp;YEAR(E1475)</f>
        <v>Q3-2015</v>
      </c>
      <c r="C1475" s="24" t="str">
        <f t="shared" ref="C1475:C1538" si="70">IF(MONTH(E1475)&lt;=3,"Q1",IF(MONTH(E1475)&lt;=6,"Q2",IF(MONTH(E1475)&lt;=9,"Q3","Q4")))</f>
        <v>Q3</v>
      </c>
      <c r="D1475" s="23" t="str">
        <f t="shared" ref="D1475:D1538" si="71">MONTH(E1475)&amp;"-"&amp;YEAR(E1475)</f>
        <v>9-2015</v>
      </c>
      <c r="E1475" s="25">
        <v>42256</v>
      </c>
      <c r="F1475" s="31">
        <f>INDEX(GoldPrice!$B$2:$F$4016,MATCH(E1475,GoldPrice!$B$2:$B$4016,0),5)</f>
        <v>401684.97448497638</v>
      </c>
      <c r="G1475" s="36">
        <f>INDEX(Daily!$B$2:$H$4016,MATCH(E1475,Daily!$B$2:$B$4016,0),3)</f>
        <v>-1.7899999999999991</v>
      </c>
      <c r="H1475" s="36">
        <f>INDEX(Daily!$B$2:$H$4016,MATCH(E1475,Daily!$B$2:$B$4016,0),5)</f>
        <v>-62</v>
      </c>
      <c r="I1475" s="36">
        <f>INDEX(Daily!$B$2:$H$4016,MATCH(E1475,Daily!$B$2:$B$4016,0),7)</f>
        <v>5.6200000000000045</v>
      </c>
      <c r="J1475" s="39">
        <f>INDEX(Monthly!$B$2:$K$187,MATCH(D1475,Monthly!$B$2:$B$187,0),3)</f>
        <v>-3.3000000000000806E-3</v>
      </c>
      <c r="K1475" s="39">
        <f>INDEX(Monthly!$B$2:$K$187,MATCH(D1475,Monthly!$B$2:$B$187,0),5)</f>
        <v>6.1999999999999886</v>
      </c>
      <c r="L1475" s="39">
        <f>INDEX(Monthly!$B$2:$K$187,MATCH(D1475,Monthly!$B$2:$B$187,0),7)</f>
        <v>0</v>
      </c>
      <c r="M1475" s="39">
        <f>INDEX(Monthly!$B$2:$K$187,MATCH(D1475,Monthly!$B$2:$B$187,0),9)</f>
        <v>1.8456179662556121E-2</v>
      </c>
      <c r="N1475" s="42">
        <f>INDEX(Quaterly!$B$2:$E$63,MATCH(B1475,Quaterly!$B$2:$B$63,0),4)</f>
        <v>-5.4599999999999991</v>
      </c>
    </row>
    <row r="1476" spans="1:14" x14ac:dyDescent="0.3">
      <c r="A1476" s="23">
        <v>1475</v>
      </c>
      <c r="B1476" s="23" t="str">
        <f t="shared" si="69"/>
        <v>Q3-2015</v>
      </c>
      <c r="C1476" s="24" t="str">
        <f t="shared" si="70"/>
        <v>Q3</v>
      </c>
      <c r="D1476" s="23" t="str">
        <f t="shared" si="71"/>
        <v>9-2015</v>
      </c>
      <c r="E1476" s="25">
        <v>42257</v>
      </c>
      <c r="F1476" s="31">
        <f>INDEX(GoldPrice!$B$2:$F$4016,MATCH(E1476,GoldPrice!$B$2:$B$4016,0),5)</f>
        <v>-244334.53033453226</v>
      </c>
      <c r="G1476" s="36">
        <f>INDEX(Daily!$B$2:$H$4016,MATCH(E1476,Daily!$B$2:$B$4016,0),3)</f>
        <v>1.7199999999999989</v>
      </c>
      <c r="H1476" s="36">
        <f>INDEX(Daily!$B$2:$H$4016,MATCH(E1476,Daily!$B$2:$B$4016,0),5)</f>
        <v>60</v>
      </c>
      <c r="I1476" s="36">
        <f>INDEX(Daily!$B$2:$H$4016,MATCH(E1476,Daily!$B$2:$B$4016,0),7)</f>
        <v>-0.26999999999998181</v>
      </c>
      <c r="J1476" s="39">
        <f>INDEX(Monthly!$B$2:$K$187,MATCH(D1476,Monthly!$B$2:$B$187,0),3)</f>
        <v>-3.3000000000000806E-3</v>
      </c>
      <c r="K1476" s="39">
        <f>INDEX(Monthly!$B$2:$K$187,MATCH(D1476,Monthly!$B$2:$B$187,0),5)</f>
        <v>6.1999999999999886</v>
      </c>
      <c r="L1476" s="39">
        <f>INDEX(Monthly!$B$2:$K$187,MATCH(D1476,Monthly!$B$2:$B$187,0),7)</f>
        <v>0</v>
      </c>
      <c r="M1476" s="39">
        <f>INDEX(Monthly!$B$2:$K$187,MATCH(D1476,Monthly!$B$2:$B$187,0),9)</f>
        <v>1.8456179662556121E-2</v>
      </c>
      <c r="N1476" s="42">
        <f>INDEX(Quaterly!$B$2:$E$63,MATCH(B1476,Quaterly!$B$2:$B$63,0),4)</f>
        <v>-5.4599999999999991</v>
      </c>
    </row>
    <row r="1477" spans="1:14" x14ac:dyDescent="0.3">
      <c r="A1477" s="23">
        <v>1476</v>
      </c>
      <c r="B1477" s="23" t="str">
        <f t="shared" si="69"/>
        <v>Q3-2015</v>
      </c>
      <c r="C1477" s="24" t="str">
        <f t="shared" si="70"/>
        <v>Q3</v>
      </c>
      <c r="D1477" s="23" t="str">
        <f t="shared" si="71"/>
        <v>9-2015</v>
      </c>
      <c r="E1477" s="25">
        <v>42258</v>
      </c>
      <c r="F1477" s="31">
        <f>INDEX(GoldPrice!$B$2:$F$4016,MATCH(E1477,GoldPrice!$B$2:$B$4016,0),5)</f>
        <v>132196.18219618127</v>
      </c>
      <c r="G1477" s="36">
        <f>INDEX(Daily!$B$2:$H$4016,MATCH(E1477,Daily!$B$2:$B$4016,0),3)</f>
        <v>-1.1000000000000014</v>
      </c>
      <c r="H1477" s="36">
        <f>INDEX(Daily!$B$2:$H$4016,MATCH(E1477,Daily!$B$2:$B$4016,0),5)</f>
        <v>0</v>
      </c>
      <c r="I1477" s="36">
        <f>INDEX(Daily!$B$2:$H$4016,MATCH(E1477,Daily!$B$2:$B$4016,0),7)</f>
        <v>-5.3300000000000409</v>
      </c>
      <c r="J1477" s="39">
        <f>INDEX(Monthly!$B$2:$K$187,MATCH(D1477,Monthly!$B$2:$B$187,0),3)</f>
        <v>-3.3000000000000806E-3</v>
      </c>
      <c r="K1477" s="39">
        <f>INDEX(Monthly!$B$2:$K$187,MATCH(D1477,Monthly!$B$2:$B$187,0),5)</f>
        <v>6.1999999999999886</v>
      </c>
      <c r="L1477" s="39">
        <f>INDEX(Monthly!$B$2:$K$187,MATCH(D1477,Monthly!$B$2:$B$187,0),7)</f>
        <v>0</v>
      </c>
      <c r="M1477" s="39">
        <f>INDEX(Monthly!$B$2:$K$187,MATCH(D1477,Monthly!$B$2:$B$187,0),9)</f>
        <v>1.8456179662556121E-2</v>
      </c>
      <c r="N1477" s="42">
        <f>INDEX(Quaterly!$B$2:$E$63,MATCH(B1477,Quaterly!$B$2:$B$63,0),4)</f>
        <v>-5.4599999999999991</v>
      </c>
    </row>
    <row r="1478" spans="1:14" x14ac:dyDescent="0.3">
      <c r="A1478" s="23">
        <v>1477</v>
      </c>
      <c r="B1478" s="23" t="str">
        <f t="shared" si="69"/>
        <v>Q3-2015</v>
      </c>
      <c r="C1478" s="24" t="str">
        <f t="shared" si="70"/>
        <v>Q3</v>
      </c>
      <c r="D1478" s="23" t="str">
        <f t="shared" si="71"/>
        <v>9-2015</v>
      </c>
      <c r="E1478" s="25">
        <v>42261</v>
      </c>
      <c r="F1478" s="31">
        <f>INDEX(GoldPrice!$B$2:$F$4016,MATCH(E1478,GoldPrice!$B$2:$B$4016,0),5)</f>
        <v>-48583.481383480132</v>
      </c>
      <c r="G1478" s="36">
        <f>INDEX(Daily!$B$2:$H$4016,MATCH(E1478,Daily!$B$2:$B$4016,0),3)</f>
        <v>-0.67999999999999972</v>
      </c>
      <c r="H1478" s="36">
        <f>INDEX(Daily!$B$2:$H$4016,MATCH(E1478,Daily!$B$2:$B$4016,0),5)</f>
        <v>-111</v>
      </c>
      <c r="I1478" s="36">
        <f>INDEX(Daily!$B$2:$H$4016,MATCH(E1478,Daily!$B$2:$B$4016,0),7)</f>
        <v>-4.57000000000005</v>
      </c>
      <c r="J1478" s="39">
        <f>INDEX(Monthly!$B$2:$K$187,MATCH(D1478,Monthly!$B$2:$B$187,0),3)</f>
        <v>-3.3000000000000806E-3</v>
      </c>
      <c r="K1478" s="39">
        <f>INDEX(Monthly!$B$2:$K$187,MATCH(D1478,Monthly!$B$2:$B$187,0),5)</f>
        <v>6.1999999999999886</v>
      </c>
      <c r="L1478" s="39">
        <f>INDEX(Monthly!$B$2:$K$187,MATCH(D1478,Monthly!$B$2:$B$187,0),7)</f>
        <v>0</v>
      </c>
      <c r="M1478" s="39">
        <f>INDEX(Monthly!$B$2:$K$187,MATCH(D1478,Monthly!$B$2:$B$187,0),9)</f>
        <v>1.8456179662556121E-2</v>
      </c>
      <c r="N1478" s="42">
        <f>INDEX(Quaterly!$B$2:$E$63,MATCH(B1478,Quaterly!$B$2:$B$63,0),4)</f>
        <v>-5.4599999999999991</v>
      </c>
    </row>
    <row r="1479" spans="1:14" x14ac:dyDescent="0.3">
      <c r="A1479" s="23">
        <v>1478</v>
      </c>
      <c r="B1479" s="23" t="str">
        <f t="shared" si="69"/>
        <v>Q3-2015</v>
      </c>
      <c r="C1479" s="24" t="str">
        <f t="shared" si="70"/>
        <v>Q3</v>
      </c>
      <c r="D1479" s="23" t="str">
        <f t="shared" si="71"/>
        <v>9-2015</v>
      </c>
      <c r="E1479" s="25">
        <v>42262</v>
      </c>
      <c r="F1479" s="31">
        <f>INDEX(GoldPrice!$B$2:$F$4016,MATCH(E1479,GoldPrice!$B$2:$B$4016,0),5)</f>
        <v>23016.745416745543</v>
      </c>
      <c r="G1479" s="36">
        <f>INDEX(Daily!$B$2:$H$4016,MATCH(E1479,Daily!$B$2:$B$4016,0),3)</f>
        <v>0.50999999999999801</v>
      </c>
      <c r="H1479" s="36">
        <f>INDEX(Daily!$B$2:$H$4016,MATCH(E1479,Daily!$B$2:$B$4016,0),5)</f>
        <v>84</v>
      </c>
      <c r="I1479" s="36">
        <f>INDEX(Daily!$B$2:$H$4016,MATCH(E1479,Daily!$B$2:$B$4016,0),7)</f>
        <v>1.1000000000000227</v>
      </c>
      <c r="J1479" s="39">
        <f>INDEX(Monthly!$B$2:$K$187,MATCH(D1479,Monthly!$B$2:$B$187,0),3)</f>
        <v>-3.3000000000000806E-3</v>
      </c>
      <c r="K1479" s="39">
        <f>INDEX(Monthly!$B$2:$K$187,MATCH(D1479,Monthly!$B$2:$B$187,0),5)</f>
        <v>6.1999999999999886</v>
      </c>
      <c r="L1479" s="39">
        <f>INDEX(Monthly!$B$2:$K$187,MATCH(D1479,Monthly!$B$2:$B$187,0),7)</f>
        <v>0</v>
      </c>
      <c r="M1479" s="39">
        <f>INDEX(Monthly!$B$2:$K$187,MATCH(D1479,Monthly!$B$2:$B$187,0),9)</f>
        <v>1.8456179662556121E-2</v>
      </c>
      <c r="N1479" s="42">
        <f>INDEX(Quaterly!$B$2:$E$63,MATCH(B1479,Quaterly!$B$2:$B$63,0),4)</f>
        <v>-5.4599999999999991</v>
      </c>
    </row>
    <row r="1480" spans="1:14" x14ac:dyDescent="0.3">
      <c r="A1480" s="23">
        <v>1479</v>
      </c>
      <c r="B1480" s="23" t="str">
        <f t="shared" si="69"/>
        <v>Q3-2015</v>
      </c>
      <c r="C1480" s="24" t="str">
        <f t="shared" si="70"/>
        <v>Q3</v>
      </c>
      <c r="D1480" s="23" t="str">
        <f t="shared" si="71"/>
        <v>9-2015</v>
      </c>
      <c r="E1480" s="25">
        <v>42263</v>
      </c>
      <c r="F1480" s="31">
        <f>INDEX(GoldPrice!$B$2:$F$4016,MATCH(E1480,GoldPrice!$B$2:$B$4016,0),5)</f>
        <v>-247848.57304857299</v>
      </c>
      <c r="G1480" s="36">
        <f>INDEX(Daily!$B$2:$H$4016,MATCH(E1480,Daily!$B$2:$B$4016,0),3)</f>
        <v>2.5399999999999991</v>
      </c>
      <c r="H1480" s="36">
        <f>INDEX(Daily!$B$2:$H$4016,MATCH(E1480,Daily!$B$2:$B$4016,0),5)</f>
        <v>-25</v>
      </c>
      <c r="I1480" s="36">
        <f>INDEX(Daily!$B$2:$H$4016,MATCH(E1480,Daily!$B$2:$B$4016,0),7)</f>
        <v>0.86000000000001364</v>
      </c>
      <c r="J1480" s="39">
        <f>INDEX(Monthly!$B$2:$K$187,MATCH(D1480,Monthly!$B$2:$B$187,0),3)</f>
        <v>-3.3000000000000806E-3</v>
      </c>
      <c r="K1480" s="39">
        <f>INDEX(Monthly!$B$2:$K$187,MATCH(D1480,Monthly!$B$2:$B$187,0),5)</f>
        <v>6.1999999999999886</v>
      </c>
      <c r="L1480" s="39">
        <f>INDEX(Monthly!$B$2:$K$187,MATCH(D1480,Monthly!$B$2:$B$187,0),7)</f>
        <v>0</v>
      </c>
      <c r="M1480" s="39">
        <f>INDEX(Monthly!$B$2:$K$187,MATCH(D1480,Monthly!$B$2:$B$187,0),9)</f>
        <v>1.8456179662556121E-2</v>
      </c>
      <c r="N1480" s="42">
        <f>INDEX(Quaterly!$B$2:$E$63,MATCH(B1480,Quaterly!$B$2:$B$63,0),4)</f>
        <v>-5.4599999999999991</v>
      </c>
    </row>
    <row r="1481" spans="1:14" x14ac:dyDescent="0.3">
      <c r="A1481" s="23">
        <v>1480</v>
      </c>
      <c r="B1481" s="23" t="str">
        <f t="shared" si="69"/>
        <v>Q3-2015</v>
      </c>
      <c r="C1481" s="24" t="str">
        <f t="shared" si="70"/>
        <v>Q3</v>
      </c>
      <c r="D1481" s="23" t="str">
        <f t="shared" si="71"/>
        <v>9-2015</v>
      </c>
      <c r="E1481" s="25">
        <v>42264</v>
      </c>
      <c r="F1481" s="31">
        <f>INDEX(GoldPrice!$B$2:$F$4016,MATCH(E1481,GoldPrice!$B$2:$B$4016,0),5)</f>
        <v>99617.23681723699</v>
      </c>
      <c r="G1481" s="36">
        <f>INDEX(Daily!$B$2:$H$4016,MATCH(E1481,Daily!$B$2:$B$4016,0),3)</f>
        <v>-0.18999999999999773</v>
      </c>
      <c r="H1481" s="36">
        <f>INDEX(Daily!$B$2:$H$4016,MATCH(E1481,Daily!$B$2:$B$4016,0),5)</f>
        <v>15</v>
      </c>
      <c r="I1481" s="36">
        <f>INDEX(Daily!$B$2:$H$4016,MATCH(E1481,Daily!$B$2:$B$4016,0),7)</f>
        <v>-1.6499999999999773</v>
      </c>
      <c r="J1481" s="39">
        <f>INDEX(Monthly!$B$2:$K$187,MATCH(D1481,Monthly!$B$2:$B$187,0),3)</f>
        <v>-3.3000000000000806E-3</v>
      </c>
      <c r="K1481" s="39">
        <f>INDEX(Monthly!$B$2:$K$187,MATCH(D1481,Monthly!$B$2:$B$187,0),5)</f>
        <v>6.1999999999999886</v>
      </c>
      <c r="L1481" s="39">
        <f>INDEX(Monthly!$B$2:$K$187,MATCH(D1481,Monthly!$B$2:$B$187,0),7)</f>
        <v>0</v>
      </c>
      <c r="M1481" s="39">
        <f>INDEX(Monthly!$B$2:$K$187,MATCH(D1481,Monthly!$B$2:$B$187,0),9)</f>
        <v>1.8456179662556121E-2</v>
      </c>
      <c r="N1481" s="42">
        <f>INDEX(Quaterly!$B$2:$E$63,MATCH(B1481,Quaterly!$B$2:$B$63,0),4)</f>
        <v>-5.4599999999999991</v>
      </c>
    </row>
    <row r="1482" spans="1:14" x14ac:dyDescent="0.3">
      <c r="A1482" s="23">
        <v>1481</v>
      </c>
      <c r="B1482" s="23" t="str">
        <f t="shared" si="69"/>
        <v>Q3-2015</v>
      </c>
      <c r="C1482" s="24" t="str">
        <f t="shared" si="70"/>
        <v>Q3</v>
      </c>
      <c r="D1482" s="23" t="str">
        <f t="shared" si="71"/>
        <v>9-2015</v>
      </c>
      <c r="E1482" s="25">
        <v>42265</v>
      </c>
      <c r="F1482" s="31">
        <f>INDEX(GoldPrice!$B$2:$F$4016,MATCH(E1482,GoldPrice!$B$2:$B$4016,0),5)</f>
        <v>-213584.12398412079</v>
      </c>
      <c r="G1482" s="36">
        <f>INDEX(Daily!$B$2:$H$4016,MATCH(E1482,Daily!$B$2:$B$4016,0),3)</f>
        <v>-2.2199999999999989</v>
      </c>
      <c r="H1482" s="36">
        <f>INDEX(Daily!$B$2:$H$4016,MATCH(E1482,Daily!$B$2:$B$4016,0),5)</f>
        <v>-35</v>
      </c>
      <c r="I1482" s="36">
        <f>INDEX(Daily!$B$2:$H$4016,MATCH(E1482,Daily!$B$2:$B$4016,0),7)</f>
        <v>3.7699999999999818</v>
      </c>
      <c r="J1482" s="39">
        <f>INDEX(Monthly!$B$2:$K$187,MATCH(D1482,Monthly!$B$2:$B$187,0),3)</f>
        <v>-3.3000000000000806E-3</v>
      </c>
      <c r="K1482" s="39">
        <f>INDEX(Monthly!$B$2:$K$187,MATCH(D1482,Monthly!$B$2:$B$187,0),5)</f>
        <v>6.1999999999999886</v>
      </c>
      <c r="L1482" s="39">
        <f>INDEX(Monthly!$B$2:$K$187,MATCH(D1482,Monthly!$B$2:$B$187,0),7)</f>
        <v>0</v>
      </c>
      <c r="M1482" s="39">
        <f>INDEX(Monthly!$B$2:$K$187,MATCH(D1482,Monthly!$B$2:$B$187,0),9)</f>
        <v>1.8456179662556121E-2</v>
      </c>
      <c r="N1482" s="42">
        <f>INDEX(Quaterly!$B$2:$E$63,MATCH(B1482,Quaterly!$B$2:$B$63,0),4)</f>
        <v>-5.4599999999999991</v>
      </c>
    </row>
    <row r="1483" spans="1:14" x14ac:dyDescent="0.3">
      <c r="A1483" s="23">
        <v>1482</v>
      </c>
      <c r="B1483" s="23" t="str">
        <f t="shared" si="69"/>
        <v>Q3-2015</v>
      </c>
      <c r="C1483" s="24" t="str">
        <f t="shared" si="70"/>
        <v>Q3</v>
      </c>
      <c r="D1483" s="23" t="str">
        <f t="shared" si="71"/>
        <v>9-2015</v>
      </c>
      <c r="E1483" s="25">
        <v>42268</v>
      </c>
      <c r="F1483" s="31">
        <f>INDEX(GoldPrice!$B$2:$F$4016,MATCH(E1483,GoldPrice!$B$2:$B$4016,0),5)</f>
        <v>64891.324891325086</v>
      </c>
      <c r="G1483" s="36">
        <f>INDEX(Daily!$B$2:$H$4016,MATCH(E1483,Daily!$B$2:$B$4016,0),3)</f>
        <v>1.9600000000000009</v>
      </c>
      <c r="H1483" s="36">
        <f>INDEX(Daily!$B$2:$H$4016,MATCH(E1483,Daily!$B$2:$B$4016,0),5)</f>
        <v>0</v>
      </c>
      <c r="I1483" s="36">
        <f>INDEX(Daily!$B$2:$H$4016,MATCH(E1483,Daily!$B$2:$B$4016,0),7)</f>
        <v>5.8700000000000045</v>
      </c>
      <c r="J1483" s="39">
        <f>INDEX(Monthly!$B$2:$K$187,MATCH(D1483,Monthly!$B$2:$B$187,0),3)</f>
        <v>-3.3000000000000806E-3</v>
      </c>
      <c r="K1483" s="39">
        <f>INDEX(Monthly!$B$2:$K$187,MATCH(D1483,Monthly!$B$2:$B$187,0),5)</f>
        <v>6.1999999999999886</v>
      </c>
      <c r="L1483" s="39">
        <f>INDEX(Monthly!$B$2:$K$187,MATCH(D1483,Monthly!$B$2:$B$187,0),7)</f>
        <v>0</v>
      </c>
      <c r="M1483" s="39">
        <f>INDEX(Monthly!$B$2:$K$187,MATCH(D1483,Monthly!$B$2:$B$187,0),9)</f>
        <v>1.8456179662556121E-2</v>
      </c>
      <c r="N1483" s="42">
        <f>INDEX(Quaterly!$B$2:$E$63,MATCH(B1483,Quaterly!$B$2:$B$63,0),4)</f>
        <v>-5.4599999999999991</v>
      </c>
    </row>
    <row r="1484" spans="1:14" x14ac:dyDescent="0.3">
      <c r="A1484" s="23">
        <v>1483</v>
      </c>
      <c r="B1484" s="23" t="str">
        <f t="shared" si="69"/>
        <v>Q3-2015</v>
      </c>
      <c r="C1484" s="24" t="str">
        <f t="shared" si="70"/>
        <v>Q3</v>
      </c>
      <c r="D1484" s="23" t="str">
        <f t="shared" si="71"/>
        <v>9-2015</v>
      </c>
      <c r="E1484" s="25">
        <v>42269</v>
      </c>
      <c r="F1484" s="31">
        <f>INDEX(GoldPrice!$B$2:$F$4016,MATCH(E1484,GoldPrice!$B$2:$B$4016,0),5)</f>
        <v>14766.433566428721</v>
      </c>
      <c r="G1484" s="36">
        <f>INDEX(Daily!$B$2:$H$4016,MATCH(E1484,Daily!$B$2:$B$4016,0),3)</f>
        <v>-0.5</v>
      </c>
      <c r="H1484" s="36">
        <f>INDEX(Daily!$B$2:$H$4016,MATCH(E1484,Daily!$B$2:$B$4016,0),5)</f>
        <v>15</v>
      </c>
      <c r="I1484" s="36">
        <f>INDEX(Daily!$B$2:$H$4016,MATCH(E1484,Daily!$B$2:$B$4016,0),7)</f>
        <v>1.0800000000000409</v>
      </c>
      <c r="J1484" s="39">
        <f>INDEX(Monthly!$B$2:$K$187,MATCH(D1484,Monthly!$B$2:$B$187,0),3)</f>
        <v>-3.3000000000000806E-3</v>
      </c>
      <c r="K1484" s="39">
        <f>INDEX(Monthly!$B$2:$K$187,MATCH(D1484,Monthly!$B$2:$B$187,0),5)</f>
        <v>6.1999999999999886</v>
      </c>
      <c r="L1484" s="39">
        <f>INDEX(Monthly!$B$2:$K$187,MATCH(D1484,Monthly!$B$2:$B$187,0),7)</f>
        <v>0</v>
      </c>
      <c r="M1484" s="39">
        <f>INDEX(Monthly!$B$2:$K$187,MATCH(D1484,Monthly!$B$2:$B$187,0),9)</f>
        <v>1.8456179662556121E-2</v>
      </c>
      <c r="N1484" s="42">
        <f>INDEX(Quaterly!$B$2:$E$63,MATCH(B1484,Quaterly!$B$2:$B$63,0),4)</f>
        <v>-5.4599999999999991</v>
      </c>
    </row>
    <row r="1485" spans="1:14" x14ac:dyDescent="0.3">
      <c r="A1485" s="23">
        <v>1484</v>
      </c>
      <c r="B1485" s="23" t="str">
        <f t="shared" si="69"/>
        <v>Q3-2015</v>
      </c>
      <c r="C1485" s="24" t="str">
        <f t="shared" si="70"/>
        <v>Q3</v>
      </c>
      <c r="D1485" s="23" t="str">
        <f t="shared" si="71"/>
        <v>9-2015</v>
      </c>
      <c r="E1485" s="25">
        <v>42270</v>
      </c>
      <c r="F1485" s="31">
        <f>INDEX(GoldPrice!$B$2:$F$4016,MATCH(E1485,GoldPrice!$B$2:$B$4016,0),5)</f>
        <v>-206408.84520884231</v>
      </c>
      <c r="G1485" s="36">
        <f>INDEX(Daily!$B$2:$H$4016,MATCH(E1485,Daily!$B$2:$B$4016,0),3)</f>
        <v>-1.6400000000000006</v>
      </c>
      <c r="H1485" s="36">
        <f>INDEX(Daily!$B$2:$H$4016,MATCH(E1485,Daily!$B$2:$B$4016,0),5)</f>
        <v>5</v>
      </c>
      <c r="I1485" s="36">
        <f>INDEX(Daily!$B$2:$H$4016,MATCH(E1485,Daily!$B$2:$B$4016,0),7)</f>
        <v>-0.48000000000001819</v>
      </c>
      <c r="J1485" s="39">
        <f>INDEX(Monthly!$B$2:$K$187,MATCH(D1485,Monthly!$B$2:$B$187,0),3)</f>
        <v>-3.3000000000000806E-3</v>
      </c>
      <c r="K1485" s="39">
        <f>INDEX(Monthly!$B$2:$K$187,MATCH(D1485,Monthly!$B$2:$B$187,0),5)</f>
        <v>6.1999999999999886</v>
      </c>
      <c r="L1485" s="39">
        <f>INDEX(Monthly!$B$2:$K$187,MATCH(D1485,Monthly!$B$2:$B$187,0),7)</f>
        <v>0</v>
      </c>
      <c r="M1485" s="39">
        <f>INDEX(Monthly!$B$2:$K$187,MATCH(D1485,Monthly!$B$2:$B$187,0),9)</f>
        <v>1.8456179662556121E-2</v>
      </c>
      <c r="N1485" s="42">
        <f>INDEX(Quaterly!$B$2:$E$63,MATCH(B1485,Quaterly!$B$2:$B$63,0),4)</f>
        <v>-5.4599999999999991</v>
      </c>
    </row>
    <row r="1486" spans="1:14" x14ac:dyDescent="0.3">
      <c r="A1486" s="23">
        <v>1485</v>
      </c>
      <c r="B1486" s="23" t="str">
        <f t="shared" si="69"/>
        <v>Q3-2015</v>
      </c>
      <c r="C1486" s="24" t="str">
        <f t="shared" si="70"/>
        <v>Q3</v>
      </c>
      <c r="D1486" s="23" t="str">
        <f t="shared" si="71"/>
        <v>9-2015</v>
      </c>
      <c r="E1486" s="25">
        <v>42271</v>
      </c>
      <c r="F1486" s="31">
        <f>INDEX(GoldPrice!$B$2:$F$4016,MATCH(E1486,GoldPrice!$B$2:$B$4016,0),5)</f>
        <v>-331614.51521451399</v>
      </c>
      <c r="G1486" s="36">
        <f>INDEX(Daily!$B$2:$H$4016,MATCH(E1486,Daily!$B$2:$B$4016,0),3)</f>
        <v>0.40999999999999659</v>
      </c>
      <c r="H1486" s="36">
        <f>INDEX(Daily!$B$2:$H$4016,MATCH(E1486,Daily!$B$2:$B$4016,0),5)</f>
        <v>5</v>
      </c>
      <c r="I1486" s="36">
        <f>INDEX(Daily!$B$2:$H$4016,MATCH(E1486,Daily!$B$2:$B$4016,0),7)</f>
        <v>-2.4700000000000273</v>
      </c>
      <c r="J1486" s="39">
        <f>INDEX(Monthly!$B$2:$K$187,MATCH(D1486,Monthly!$B$2:$B$187,0),3)</f>
        <v>-3.3000000000000806E-3</v>
      </c>
      <c r="K1486" s="39">
        <f>INDEX(Monthly!$B$2:$K$187,MATCH(D1486,Monthly!$B$2:$B$187,0),5)</f>
        <v>6.1999999999999886</v>
      </c>
      <c r="L1486" s="39">
        <f>INDEX(Monthly!$B$2:$K$187,MATCH(D1486,Monthly!$B$2:$B$187,0),7)</f>
        <v>0</v>
      </c>
      <c r="M1486" s="39">
        <f>INDEX(Monthly!$B$2:$K$187,MATCH(D1486,Monthly!$B$2:$B$187,0),9)</f>
        <v>1.8456179662556121E-2</v>
      </c>
      <c r="N1486" s="42">
        <f>INDEX(Quaterly!$B$2:$E$63,MATCH(B1486,Quaterly!$B$2:$B$63,0),4)</f>
        <v>-5.4599999999999991</v>
      </c>
    </row>
    <row r="1487" spans="1:14" x14ac:dyDescent="0.3">
      <c r="A1487" s="23">
        <v>1486</v>
      </c>
      <c r="B1487" s="23" t="str">
        <f t="shared" si="69"/>
        <v>Q3-2015</v>
      </c>
      <c r="C1487" s="24" t="str">
        <f t="shared" si="70"/>
        <v>Q3</v>
      </c>
      <c r="D1487" s="23" t="str">
        <f t="shared" si="71"/>
        <v>9-2015</v>
      </c>
      <c r="E1487" s="25">
        <v>42272</v>
      </c>
      <c r="F1487" s="31">
        <f>INDEX(GoldPrice!$B$2:$F$4016,MATCH(E1487,GoldPrice!$B$2:$B$4016,0),5)</f>
        <v>182974.40937440842</v>
      </c>
      <c r="G1487" s="36">
        <f>INDEX(Daily!$B$2:$H$4016,MATCH(E1487,Daily!$B$2:$B$4016,0),3)</f>
        <v>0.60999999999999943</v>
      </c>
      <c r="H1487" s="36">
        <f>INDEX(Daily!$B$2:$H$4016,MATCH(E1487,Daily!$B$2:$B$4016,0),5)</f>
        <v>-12</v>
      </c>
      <c r="I1487" s="36">
        <f>INDEX(Daily!$B$2:$H$4016,MATCH(E1487,Daily!$B$2:$B$4016,0),7)</f>
        <v>0.12999999999999545</v>
      </c>
      <c r="J1487" s="39">
        <f>INDEX(Monthly!$B$2:$K$187,MATCH(D1487,Monthly!$B$2:$B$187,0),3)</f>
        <v>-3.3000000000000806E-3</v>
      </c>
      <c r="K1487" s="39">
        <f>INDEX(Monthly!$B$2:$K$187,MATCH(D1487,Monthly!$B$2:$B$187,0),5)</f>
        <v>6.1999999999999886</v>
      </c>
      <c r="L1487" s="39">
        <f>INDEX(Monthly!$B$2:$K$187,MATCH(D1487,Monthly!$B$2:$B$187,0),7)</f>
        <v>0</v>
      </c>
      <c r="M1487" s="39">
        <f>INDEX(Monthly!$B$2:$K$187,MATCH(D1487,Monthly!$B$2:$B$187,0),9)</f>
        <v>1.8456179662556121E-2</v>
      </c>
      <c r="N1487" s="42">
        <f>INDEX(Quaterly!$B$2:$E$63,MATCH(B1487,Quaterly!$B$2:$B$63,0),4)</f>
        <v>-5.4599999999999991</v>
      </c>
    </row>
    <row r="1488" spans="1:14" x14ac:dyDescent="0.3">
      <c r="A1488" s="23">
        <v>1487</v>
      </c>
      <c r="B1488" s="23" t="str">
        <f t="shared" si="69"/>
        <v>Q3-2015</v>
      </c>
      <c r="C1488" s="24" t="str">
        <f t="shared" si="70"/>
        <v>Q3</v>
      </c>
      <c r="D1488" s="23" t="str">
        <f t="shared" si="71"/>
        <v>9-2015</v>
      </c>
      <c r="E1488" s="25">
        <v>42275</v>
      </c>
      <c r="F1488" s="31">
        <f>INDEX(GoldPrice!$B$2:$F$4016,MATCH(E1488,GoldPrice!$B$2:$B$4016,0),5)</f>
        <v>76121.716121714562</v>
      </c>
      <c r="G1488" s="36">
        <f>INDEX(Daily!$B$2:$H$4016,MATCH(E1488,Daily!$B$2:$B$4016,0),3)</f>
        <v>-1.1499999999999986</v>
      </c>
      <c r="H1488" s="36">
        <f>INDEX(Daily!$B$2:$H$4016,MATCH(E1488,Daily!$B$2:$B$4016,0),5)</f>
        <v>2</v>
      </c>
      <c r="I1488" s="36">
        <f>INDEX(Daily!$B$2:$H$4016,MATCH(E1488,Daily!$B$2:$B$4016,0),7)</f>
        <v>-5.5</v>
      </c>
      <c r="J1488" s="39">
        <f>INDEX(Monthly!$B$2:$K$187,MATCH(D1488,Monthly!$B$2:$B$187,0),3)</f>
        <v>-3.3000000000000806E-3</v>
      </c>
      <c r="K1488" s="39">
        <f>INDEX(Monthly!$B$2:$K$187,MATCH(D1488,Monthly!$B$2:$B$187,0),5)</f>
        <v>6.1999999999999886</v>
      </c>
      <c r="L1488" s="39">
        <f>INDEX(Monthly!$B$2:$K$187,MATCH(D1488,Monthly!$B$2:$B$187,0),7)</f>
        <v>0</v>
      </c>
      <c r="M1488" s="39">
        <f>INDEX(Monthly!$B$2:$K$187,MATCH(D1488,Monthly!$B$2:$B$187,0),9)</f>
        <v>1.8456179662556121E-2</v>
      </c>
      <c r="N1488" s="42">
        <f>INDEX(Quaterly!$B$2:$E$63,MATCH(B1488,Quaterly!$B$2:$B$63,0),4)</f>
        <v>-5.4599999999999991</v>
      </c>
    </row>
    <row r="1489" spans="1:14" x14ac:dyDescent="0.3">
      <c r="A1489" s="23">
        <v>1488</v>
      </c>
      <c r="B1489" s="23" t="str">
        <f t="shared" si="69"/>
        <v>Q3-2015</v>
      </c>
      <c r="C1489" s="24" t="str">
        <f t="shared" si="70"/>
        <v>Q3</v>
      </c>
      <c r="D1489" s="23" t="str">
        <f t="shared" si="71"/>
        <v>9-2015</v>
      </c>
      <c r="E1489" s="25">
        <v>42276</v>
      </c>
      <c r="F1489" s="31">
        <f>INDEX(GoldPrice!$B$2:$F$4016,MATCH(E1489,GoldPrice!$B$2:$B$4016,0),5)</f>
        <v>-9082.1394821368158</v>
      </c>
      <c r="G1489" s="36">
        <f>INDEX(Daily!$B$2:$H$4016,MATCH(E1489,Daily!$B$2:$B$4016,0),3)</f>
        <v>0.84000000000000341</v>
      </c>
      <c r="H1489" s="36">
        <f>INDEX(Daily!$B$2:$H$4016,MATCH(E1489,Daily!$B$2:$B$4016,0),5)</f>
        <v>-9</v>
      </c>
      <c r="I1489" s="36">
        <f>INDEX(Daily!$B$2:$H$4016,MATCH(E1489,Daily!$B$2:$B$4016,0),7)</f>
        <v>-3.6899999999999409</v>
      </c>
      <c r="J1489" s="39">
        <f>INDEX(Monthly!$B$2:$K$187,MATCH(D1489,Monthly!$B$2:$B$187,0),3)</f>
        <v>-3.3000000000000806E-3</v>
      </c>
      <c r="K1489" s="39">
        <f>INDEX(Monthly!$B$2:$K$187,MATCH(D1489,Monthly!$B$2:$B$187,0),5)</f>
        <v>6.1999999999999886</v>
      </c>
      <c r="L1489" s="39">
        <f>INDEX(Monthly!$B$2:$K$187,MATCH(D1489,Monthly!$B$2:$B$187,0),7)</f>
        <v>0</v>
      </c>
      <c r="M1489" s="39">
        <f>INDEX(Monthly!$B$2:$K$187,MATCH(D1489,Monthly!$B$2:$B$187,0),9)</f>
        <v>1.8456179662556121E-2</v>
      </c>
      <c r="N1489" s="42">
        <f>INDEX(Quaterly!$B$2:$E$63,MATCH(B1489,Quaterly!$B$2:$B$63,0),4)</f>
        <v>-5.4599999999999991</v>
      </c>
    </row>
    <row r="1490" spans="1:14" x14ac:dyDescent="0.3">
      <c r="A1490" s="23">
        <v>1489</v>
      </c>
      <c r="B1490" s="23" t="str">
        <f t="shared" si="69"/>
        <v>Q3-2015</v>
      </c>
      <c r="C1490" s="24" t="str">
        <f t="shared" si="70"/>
        <v>Q3</v>
      </c>
      <c r="D1490" s="23" t="str">
        <f t="shared" si="71"/>
        <v>9-2015</v>
      </c>
      <c r="E1490" s="25">
        <v>42277</v>
      </c>
      <c r="F1490" s="31">
        <f>INDEX(GoldPrice!$B$2:$F$4016,MATCH(E1490,GoldPrice!$B$2:$B$4016,0),5)</f>
        <v>211097.25949725509</v>
      </c>
      <c r="G1490" s="36">
        <f>INDEX(Daily!$B$2:$H$4016,MATCH(E1490,Daily!$B$2:$B$4016,0),3)</f>
        <v>-0.17999999999999972</v>
      </c>
      <c r="H1490" s="36">
        <f>INDEX(Daily!$B$2:$H$4016,MATCH(E1490,Daily!$B$2:$B$4016,0),5)</f>
        <v>7</v>
      </c>
      <c r="I1490" s="36">
        <f>INDEX(Daily!$B$2:$H$4016,MATCH(E1490,Daily!$B$2:$B$4016,0),7)</f>
        <v>1.4499999999999318</v>
      </c>
      <c r="J1490" s="39">
        <f>INDEX(Monthly!$B$2:$K$187,MATCH(D1490,Monthly!$B$2:$B$187,0),3)</f>
        <v>-3.3000000000000806E-3</v>
      </c>
      <c r="K1490" s="39">
        <f>INDEX(Monthly!$B$2:$K$187,MATCH(D1490,Monthly!$B$2:$B$187,0),5)</f>
        <v>6.1999999999999886</v>
      </c>
      <c r="L1490" s="39">
        <f>INDEX(Monthly!$B$2:$K$187,MATCH(D1490,Monthly!$B$2:$B$187,0),7)</f>
        <v>0</v>
      </c>
      <c r="M1490" s="39">
        <f>INDEX(Monthly!$B$2:$K$187,MATCH(D1490,Monthly!$B$2:$B$187,0),9)</f>
        <v>1.8456179662556121E-2</v>
      </c>
      <c r="N1490" s="42">
        <f>INDEX(Quaterly!$B$2:$E$63,MATCH(B1490,Quaterly!$B$2:$B$63,0),4)</f>
        <v>-5.4599999999999991</v>
      </c>
    </row>
    <row r="1491" spans="1:14" x14ac:dyDescent="0.3">
      <c r="A1491" s="23">
        <v>1490</v>
      </c>
      <c r="B1491" s="23" t="str">
        <f t="shared" si="69"/>
        <v>Q4-2015</v>
      </c>
      <c r="C1491" s="24" t="str">
        <f t="shared" si="70"/>
        <v>Q4</v>
      </c>
      <c r="D1491" s="23" t="str">
        <f t="shared" si="71"/>
        <v>10-2015</v>
      </c>
      <c r="E1491" s="25">
        <v>42278</v>
      </c>
      <c r="F1491" s="31">
        <f>INDEX(GoldPrice!$B$2:$F$4016,MATCH(E1491,GoldPrice!$B$2:$B$4016,0),5)</f>
        <v>-37915.479115478694</v>
      </c>
      <c r="G1491" s="36">
        <f>INDEX(Daily!$B$2:$H$4016,MATCH(E1491,Daily!$B$2:$B$4016,0),3)</f>
        <v>-0.31000000000000227</v>
      </c>
      <c r="H1491" s="36">
        <f>INDEX(Daily!$B$2:$H$4016,MATCH(E1491,Daily!$B$2:$B$4016,0),5)</f>
        <v>0</v>
      </c>
      <c r="I1491" s="36">
        <f>INDEX(Daily!$B$2:$H$4016,MATCH(E1491,Daily!$B$2:$B$4016,0),7)</f>
        <v>0.89999999999997726</v>
      </c>
      <c r="J1491" s="39">
        <f>INDEX(Monthly!$B$2:$K$187,MATCH(D1491,Monthly!$B$2:$B$187,0),3)</f>
        <v>1.7000000000000348E-3</v>
      </c>
      <c r="K1491" s="39">
        <f>INDEX(Monthly!$B$2:$K$187,MATCH(D1491,Monthly!$B$2:$B$187,0),5)</f>
        <v>-29.740000000000009</v>
      </c>
      <c r="L1491" s="39">
        <f>INDEX(Monthly!$B$2:$K$187,MATCH(D1491,Monthly!$B$2:$B$187,0),7)</f>
        <v>0</v>
      </c>
      <c r="M1491" s="39">
        <f>INDEX(Monthly!$B$2:$K$187,MATCH(D1491,Monthly!$B$2:$B$187,0),9)</f>
        <v>4.7630597533790198E-3</v>
      </c>
      <c r="N1491" s="42">
        <f>INDEX(Quaterly!$B$2:$E$63,MATCH(B1491,Quaterly!$B$2:$B$63,0),4)</f>
        <v>1.4900000000000002</v>
      </c>
    </row>
    <row r="1492" spans="1:14" x14ac:dyDescent="0.3">
      <c r="A1492" s="23">
        <v>1491</v>
      </c>
      <c r="B1492" s="23" t="str">
        <f t="shared" si="69"/>
        <v>Q4-2015</v>
      </c>
      <c r="C1492" s="24" t="str">
        <f t="shared" si="70"/>
        <v>Q4</v>
      </c>
      <c r="D1492" s="23" t="str">
        <f t="shared" si="71"/>
        <v>10-2015</v>
      </c>
      <c r="E1492" s="25">
        <v>42279</v>
      </c>
      <c r="F1492" s="31">
        <f>INDEX(GoldPrice!$B$2:$F$4016,MATCH(E1492,GoldPrice!$B$2:$B$4016,0),5)</f>
        <v>-398167.68096767738</v>
      </c>
      <c r="G1492" s="36">
        <f>INDEX(Daily!$B$2:$H$4016,MATCH(E1492,Daily!$B$2:$B$4016,0),3)</f>
        <v>0.78999999999999915</v>
      </c>
      <c r="H1492" s="36">
        <f>INDEX(Daily!$B$2:$H$4016,MATCH(E1492,Daily!$B$2:$B$4016,0),5)</f>
        <v>-1</v>
      </c>
      <c r="I1492" s="36">
        <f>INDEX(Daily!$B$2:$H$4016,MATCH(E1492,Daily!$B$2:$B$4016,0),7)</f>
        <v>-1.2300000000000182</v>
      </c>
      <c r="J1492" s="39">
        <f>INDEX(Monthly!$B$2:$K$187,MATCH(D1492,Monthly!$B$2:$B$187,0),3)</f>
        <v>1.7000000000000348E-3</v>
      </c>
      <c r="K1492" s="39">
        <f>INDEX(Monthly!$B$2:$K$187,MATCH(D1492,Monthly!$B$2:$B$187,0),5)</f>
        <v>-29.740000000000009</v>
      </c>
      <c r="L1492" s="39">
        <f>INDEX(Monthly!$B$2:$K$187,MATCH(D1492,Monthly!$B$2:$B$187,0),7)</f>
        <v>0</v>
      </c>
      <c r="M1492" s="39">
        <f>INDEX(Monthly!$B$2:$K$187,MATCH(D1492,Monthly!$B$2:$B$187,0),9)</f>
        <v>4.7630597533790198E-3</v>
      </c>
      <c r="N1492" s="42">
        <f>INDEX(Quaterly!$B$2:$E$63,MATCH(B1492,Quaterly!$B$2:$B$63,0),4)</f>
        <v>1.4900000000000002</v>
      </c>
    </row>
    <row r="1493" spans="1:14" x14ac:dyDescent="0.3">
      <c r="A1493" s="23">
        <v>1492</v>
      </c>
      <c r="B1493" s="23" t="str">
        <f t="shared" si="69"/>
        <v>Q4-2015</v>
      </c>
      <c r="C1493" s="24" t="str">
        <f t="shared" si="70"/>
        <v>Q4</v>
      </c>
      <c r="D1493" s="23" t="str">
        <f t="shared" si="71"/>
        <v>10-2015</v>
      </c>
      <c r="E1493" s="25">
        <v>42282</v>
      </c>
      <c r="F1493" s="31">
        <f>INDEX(GoldPrice!$B$2:$F$4016,MATCH(E1493,GoldPrice!$B$2:$B$4016,0),5)</f>
        <v>57850.23625023663</v>
      </c>
      <c r="G1493" s="36">
        <f>INDEX(Daily!$B$2:$H$4016,MATCH(E1493,Daily!$B$2:$B$4016,0),3)</f>
        <v>0.74000000000000199</v>
      </c>
      <c r="H1493" s="36">
        <f>INDEX(Daily!$B$2:$H$4016,MATCH(E1493,Daily!$B$2:$B$4016,0),5)</f>
        <v>6</v>
      </c>
      <c r="I1493" s="36">
        <f>INDEX(Daily!$B$2:$H$4016,MATCH(E1493,Daily!$B$2:$B$4016,0),7)</f>
        <v>7.6900000000000546</v>
      </c>
      <c r="J1493" s="39">
        <f>INDEX(Monthly!$B$2:$K$187,MATCH(D1493,Monthly!$B$2:$B$187,0),3)</f>
        <v>1.7000000000000348E-3</v>
      </c>
      <c r="K1493" s="39">
        <f>INDEX(Monthly!$B$2:$K$187,MATCH(D1493,Monthly!$B$2:$B$187,0),5)</f>
        <v>-29.740000000000009</v>
      </c>
      <c r="L1493" s="39">
        <f>INDEX(Monthly!$B$2:$K$187,MATCH(D1493,Monthly!$B$2:$B$187,0),7)</f>
        <v>0</v>
      </c>
      <c r="M1493" s="39">
        <f>INDEX(Monthly!$B$2:$K$187,MATCH(D1493,Monthly!$B$2:$B$187,0),9)</f>
        <v>4.7630597533790198E-3</v>
      </c>
      <c r="N1493" s="42">
        <f>INDEX(Quaterly!$B$2:$E$63,MATCH(B1493,Quaterly!$B$2:$B$63,0),4)</f>
        <v>1.4900000000000002</v>
      </c>
    </row>
    <row r="1494" spans="1:14" x14ac:dyDescent="0.3">
      <c r="A1494" s="23">
        <v>1493</v>
      </c>
      <c r="B1494" s="23" t="str">
        <f t="shared" si="69"/>
        <v>Q4-2015</v>
      </c>
      <c r="C1494" s="24" t="str">
        <f t="shared" si="70"/>
        <v>Q4</v>
      </c>
      <c r="D1494" s="23" t="str">
        <f t="shared" si="71"/>
        <v>10-2015</v>
      </c>
      <c r="E1494" s="25">
        <v>42283</v>
      </c>
      <c r="F1494" s="31">
        <f>INDEX(GoldPrice!$B$2:$F$4016,MATCH(E1494,GoldPrice!$B$2:$B$4016,0),5)</f>
        <v>-181760.42336042598</v>
      </c>
      <c r="G1494" s="36">
        <f>INDEX(Daily!$B$2:$H$4016,MATCH(E1494,Daily!$B$2:$B$4016,0),3)</f>
        <v>2.25</v>
      </c>
      <c r="H1494" s="36">
        <f>INDEX(Daily!$B$2:$H$4016,MATCH(E1494,Daily!$B$2:$B$4016,0),5)</f>
        <v>-7</v>
      </c>
      <c r="I1494" s="36">
        <f>INDEX(Daily!$B$2:$H$4016,MATCH(E1494,Daily!$B$2:$B$4016,0),7)</f>
        <v>11.289999999999964</v>
      </c>
      <c r="J1494" s="39">
        <f>INDEX(Monthly!$B$2:$K$187,MATCH(D1494,Monthly!$B$2:$B$187,0),3)</f>
        <v>1.7000000000000348E-3</v>
      </c>
      <c r="K1494" s="39">
        <f>INDEX(Monthly!$B$2:$K$187,MATCH(D1494,Monthly!$B$2:$B$187,0),5)</f>
        <v>-29.740000000000009</v>
      </c>
      <c r="L1494" s="39">
        <f>INDEX(Monthly!$B$2:$K$187,MATCH(D1494,Monthly!$B$2:$B$187,0),7)</f>
        <v>0</v>
      </c>
      <c r="M1494" s="39">
        <f>INDEX(Monthly!$B$2:$K$187,MATCH(D1494,Monthly!$B$2:$B$187,0),9)</f>
        <v>4.7630597533790198E-3</v>
      </c>
      <c r="N1494" s="42">
        <f>INDEX(Quaterly!$B$2:$E$63,MATCH(B1494,Quaterly!$B$2:$B$63,0),4)</f>
        <v>1.4900000000000002</v>
      </c>
    </row>
    <row r="1495" spans="1:14" x14ac:dyDescent="0.3">
      <c r="A1495" s="23">
        <v>1494</v>
      </c>
      <c r="B1495" s="23" t="str">
        <f t="shared" si="69"/>
        <v>Q4-2015</v>
      </c>
      <c r="C1495" s="24" t="str">
        <f t="shared" si="70"/>
        <v>Q4</v>
      </c>
      <c r="D1495" s="23" t="str">
        <f t="shared" si="71"/>
        <v>10-2015</v>
      </c>
      <c r="E1495" s="25">
        <v>42284</v>
      </c>
      <c r="F1495" s="31">
        <f>INDEX(GoldPrice!$B$2:$F$4016,MATCH(E1495,GoldPrice!$B$2:$B$4016,0),5)</f>
        <v>14366.811566811055</v>
      </c>
      <c r="G1495" s="36">
        <f>INDEX(Daily!$B$2:$H$4016,MATCH(E1495,Daily!$B$2:$B$4016,0),3)</f>
        <v>-0.67000000000000171</v>
      </c>
      <c r="H1495" s="36">
        <f>INDEX(Daily!$B$2:$H$4016,MATCH(E1495,Daily!$B$2:$B$4016,0),5)</f>
        <v>-2</v>
      </c>
      <c r="I1495" s="36">
        <f>INDEX(Daily!$B$2:$H$4016,MATCH(E1495,Daily!$B$2:$B$4016,0),7)</f>
        <v>-1.7199999999999136</v>
      </c>
      <c r="J1495" s="39">
        <f>INDEX(Monthly!$B$2:$K$187,MATCH(D1495,Monthly!$B$2:$B$187,0),3)</f>
        <v>1.7000000000000348E-3</v>
      </c>
      <c r="K1495" s="39">
        <f>INDEX(Monthly!$B$2:$K$187,MATCH(D1495,Monthly!$B$2:$B$187,0),5)</f>
        <v>-29.740000000000009</v>
      </c>
      <c r="L1495" s="39">
        <f>INDEX(Monthly!$B$2:$K$187,MATCH(D1495,Monthly!$B$2:$B$187,0),7)</f>
        <v>0</v>
      </c>
      <c r="M1495" s="39">
        <f>INDEX(Monthly!$B$2:$K$187,MATCH(D1495,Monthly!$B$2:$B$187,0),9)</f>
        <v>4.7630597533790198E-3</v>
      </c>
      <c r="N1495" s="42">
        <f>INDEX(Quaterly!$B$2:$E$63,MATCH(B1495,Quaterly!$B$2:$B$63,0),4)</f>
        <v>1.4900000000000002</v>
      </c>
    </row>
    <row r="1496" spans="1:14" x14ac:dyDescent="0.3">
      <c r="A1496" s="23">
        <v>1495</v>
      </c>
      <c r="B1496" s="23" t="str">
        <f t="shared" si="69"/>
        <v>Q4-2015</v>
      </c>
      <c r="C1496" s="24" t="str">
        <f t="shared" si="70"/>
        <v>Q4</v>
      </c>
      <c r="D1496" s="23" t="str">
        <f t="shared" si="71"/>
        <v>10-2015</v>
      </c>
      <c r="E1496" s="25">
        <v>42285</v>
      </c>
      <c r="F1496" s="31">
        <f>INDEX(GoldPrice!$B$2:$F$4016,MATCH(E1496,GoldPrice!$B$2:$B$4016,0),5)</f>
        <v>276596.25779625773</v>
      </c>
      <c r="G1496" s="36">
        <f>INDEX(Daily!$B$2:$H$4016,MATCH(E1496,Daily!$B$2:$B$4016,0),3)</f>
        <v>1.6000000000000014</v>
      </c>
      <c r="H1496" s="36">
        <f>INDEX(Daily!$B$2:$H$4016,MATCH(E1496,Daily!$B$2:$B$4016,0),5)</f>
        <v>-293</v>
      </c>
      <c r="I1496" s="36">
        <f>INDEX(Daily!$B$2:$H$4016,MATCH(E1496,Daily!$B$2:$B$4016,0),7)</f>
        <v>7.2099999999999227</v>
      </c>
      <c r="J1496" s="39">
        <f>INDEX(Monthly!$B$2:$K$187,MATCH(D1496,Monthly!$B$2:$B$187,0),3)</f>
        <v>1.7000000000000348E-3</v>
      </c>
      <c r="K1496" s="39">
        <f>INDEX(Monthly!$B$2:$K$187,MATCH(D1496,Monthly!$B$2:$B$187,0),5)</f>
        <v>-29.740000000000009</v>
      </c>
      <c r="L1496" s="39">
        <f>INDEX(Monthly!$B$2:$K$187,MATCH(D1496,Monthly!$B$2:$B$187,0),7)</f>
        <v>0</v>
      </c>
      <c r="M1496" s="39">
        <f>INDEX(Monthly!$B$2:$K$187,MATCH(D1496,Monthly!$B$2:$B$187,0),9)</f>
        <v>4.7630597533790198E-3</v>
      </c>
      <c r="N1496" s="42">
        <f>INDEX(Quaterly!$B$2:$E$63,MATCH(B1496,Quaterly!$B$2:$B$63,0),4)</f>
        <v>1.4900000000000002</v>
      </c>
    </row>
    <row r="1497" spans="1:14" x14ac:dyDescent="0.3">
      <c r="A1497" s="23">
        <v>1496</v>
      </c>
      <c r="B1497" s="23" t="str">
        <f t="shared" si="69"/>
        <v>Q4-2015</v>
      </c>
      <c r="C1497" s="24" t="str">
        <f t="shared" si="70"/>
        <v>Q4</v>
      </c>
      <c r="D1497" s="23" t="str">
        <f t="shared" si="71"/>
        <v>10-2015</v>
      </c>
      <c r="E1497" s="25">
        <v>42286</v>
      </c>
      <c r="F1497" s="31">
        <f>INDEX(GoldPrice!$B$2:$F$4016,MATCH(E1497,GoldPrice!$B$2:$B$4016,0),5)</f>
        <v>-141066.41466641426</v>
      </c>
      <c r="G1497" s="36">
        <f>INDEX(Daily!$B$2:$H$4016,MATCH(E1497,Daily!$B$2:$B$4016,0),3)</f>
        <v>0.21000000000000085</v>
      </c>
      <c r="H1497" s="36">
        <f>INDEX(Daily!$B$2:$H$4016,MATCH(E1497,Daily!$B$2:$B$4016,0),5)</f>
        <v>19</v>
      </c>
      <c r="I1497" s="36">
        <f>INDEX(Daily!$B$2:$H$4016,MATCH(E1497,Daily!$B$2:$B$4016,0),7)</f>
        <v>1.2400000000000091</v>
      </c>
      <c r="J1497" s="39">
        <f>INDEX(Monthly!$B$2:$K$187,MATCH(D1497,Monthly!$B$2:$B$187,0),3)</f>
        <v>1.7000000000000348E-3</v>
      </c>
      <c r="K1497" s="39">
        <f>INDEX(Monthly!$B$2:$K$187,MATCH(D1497,Monthly!$B$2:$B$187,0),5)</f>
        <v>-29.740000000000009</v>
      </c>
      <c r="L1497" s="39">
        <f>INDEX(Monthly!$B$2:$K$187,MATCH(D1497,Monthly!$B$2:$B$187,0),7)</f>
        <v>0</v>
      </c>
      <c r="M1497" s="39">
        <f>INDEX(Monthly!$B$2:$K$187,MATCH(D1497,Monthly!$B$2:$B$187,0),9)</f>
        <v>4.7630597533790198E-3</v>
      </c>
      <c r="N1497" s="42">
        <f>INDEX(Quaterly!$B$2:$E$63,MATCH(B1497,Quaterly!$B$2:$B$63,0),4)</f>
        <v>1.4900000000000002</v>
      </c>
    </row>
    <row r="1498" spans="1:14" x14ac:dyDescent="0.3">
      <c r="A1498" s="23">
        <v>1497</v>
      </c>
      <c r="B1498" s="23" t="str">
        <f t="shared" si="69"/>
        <v>Q4-2015</v>
      </c>
      <c r="C1498" s="24" t="str">
        <f t="shared" si="70"/>
        <v>Q4</v>
      </c>
      <c r="D1498" s="23" t="str">
        <f t="shared" si="71"/>
        <v>10-2015</v>
      </c>
      <c r="E1498" s="25">
        <v>42289</v>
      </c>
      <c r="F1498" s="31">
        <f>INDEX(GoldPrice!$B$2:$F$4016,MATCH(E1498,GoldPrice!$B$2:$B$4016,0),5)</f>
        <v>-164941.29654129967</v>
      </c>
      <c r="G1498" s="36">
        <f>INDEX(Daily!$B$2:$H$4016,MATCH(E1498,Daily!$B$2:$B$4016,0),3)</f>
        <v>-2.5799999999999983</v>
      </c>
      <c r="H1498" s="36">
        <f>INDEX(Daily!$B$2:$H$4016,MATCH(E1498,Daily!$B$2:$B$4016,0),5)</f>
        <v>137</v>
      </c>
      <c r="I1498" s="36">
        <f>INDEX(Daily!$B$2:$H$4016,MATCH(E1498,Daily!$B$2:$B$4016,0),7)</f>
        <v>4.0800000000000409</v>
      </c>
      <c r="J1498" s="39">
        <f>INDEX(Monthly!$B$2:$K$187,MATCH(D1498,Monthly!$B$2:$B$187,0),3)</f>
        <v>1.7000000000000348E-3</v>
      </c>
      <c r="K1498" s="39">
        <f>INDEX(Monthly!$B$2:$K$187,MATCH(D1498,Monthly!$B$2:$B$187,0),5)</f>
        <v>-29.740000000000009</v>
      </c>
      <c r="L1498" s="39">
        <f>INDEX(Monthly!$B$2:$K$187,MATCH(D1498,Monthly!$B$2:$B$187,0),7)</f>
        <v>0</v>
      </c>
      <c r="M1498" s="39">
        <f>INDEX(Monthly!$B$2:$K$187,MATCH(D1498,Monthly!$B$2:$B$187,0),9)</f>
        <v>4.7630597533790198E-3</v>
      </c>
      <c r="N1498" s="42">
        <f>INDEX(Quaterly!$B$2:$E$63,MATCH(B1498,Quaterly!$B$2:$B$63,0),4)</f>
        <v>1.4900000000000002</v>
      </c>
    </row>
    <row r="1499" spans="1:14" x14ac:dyDescent="0.3">
      <c r="A1499" s="23">
        <v>1498</v>
      </c>
      <c r="B1499" s="23" t="str">
        <f t="shared" si="69"/>
        <v>Q4-2015</v>
      </c>
      <c r="C1499" s="24" t="str">
        <f t="shared" si="70"/>
        <v>Q4</v>
      </c>
      <c r="D1499" s="23" t="str">
        <f t="shared" si="71"/>
        <v>10-2015</v>
      </c>
      <c r="E1499" s="25">
        <v>42290</v>
      </c>
      <c r="F1499" s="31">
        <f>INDEX(GoldPrice!$B$2:$F$4016,MATCH(E1499,GoldPrice!$B$2:$B$4016,0),5)</f>
        <v>-132786.0139860101</v>
      </c>
      <c r="G1499" s="36">
        <f>INDEX(Daily!$B$2:$H$4016,MATCH(E1499,Daily!$B$2:$B$4016,0),3)</f>
        <v>-0.39000000000000057</v>
      </c>
      <c r="H1499" s="36">
        <f>INDEX(Daily!$B$2:$H$4016,MATCH(E1499,Daily!$B$2:$B$4016,0),5)</f>
        <v>54</v>
      </c>
      <c r="I1499" s="36">
        <f>INDEX(Daily!$B$2:$H$4016,MATCH(E1499,Daily!$B$2:$B$4016,0),7)</f>
        <v>-1.2599999999999909</v>
      </c>
      <c r="J1499" s="39">
        <f>INDEX(Monthly!$B$2:$K$187,MATCH(D1499,Monthly!$B$2:$B$187,0),3)</f>
        <v>1.7000000000000348E-3</v>
      </c>
      <c r="K1499" s="39">
        <f>INDEX(Monthly!$B$2:$K$187,MATCH(D1499,Monthly!$B$2:$B$187,0),5)</f>
        <v>-29.740000000000009</v>
      </c>
      <c r="L1499" s="39">
        <f>INDEX(Monthly!$B$2:$K$187,MATCH(D1499,Monthly!$B$2:$B$187,0),7)</f>
        <v>0</v>
      </c>
      <c r="M1499" s="39">
        <f>INDEX(Monthly!$B$2:$K$187,MATCH(D1499,Monthly!$B$2:$B$187,0),9)</f>
        <v>4.7630597533790198E-3</v>
      </c>
      <c r="N1499" s="42">
        <f>INDEX(Quaterly!$B$2:$E$63,MATCH(B1499,Quaterly!$B$2:$B$63,0),4)</f>
        <v>1.4900000000000002</v>
      </c>
    </row>
    <row r="1500" spans="1:14" x14ac:dyDescent="0.3">
      <c r="A1500" s="23">
        <v>1499</v>
      </c>
      <c r="B1500" s="23" t="str">
        <f t="shared" si="69"/>
        <v>Q4-2015</v>
      </c>
      <c r="C1500" s="24" t="str">
        <f t="shared" si="70"/>
        <v>Q4</v>
      </c>
      <c r="D1500" s="23" t="str">
        <f t="shared" si="71"/>
        <v>10-2015</v>
      </c>
      <c r="E1500" s="25">
        <v>42291</v>
      </c>
      <c r="F1500" s="31">
        <f>INDEX(GoldPrice!$B$2:$F$4016,MATCH(E1500,GoldPrice!$B$2:$B$4016,0),5)</f>
        <v>-157342.1281421259</v>
      </c>
      <c r="G1500" s="36">
        <f>INDEX(Daily!$B$2:$H$4016,MATCH(E1500,Daily!$B$2:$B$4016,0),3)</f>
        <v>-7.0000000000000284E-2</v>
      </c>
      <c r="H1500" s="36">
        <f>INDEX(Daily!$B$2:$H$4016,MATCH(E1500,Daily!$B$2:$B$4016,0),5)</f>
        <v>6</v>
      </c>
      <c r="I1500" s="36">
        <f>INDEX(Daily!$B$2:$H$4016,MATCH(E1500,Daily!$B$2:$B$4016,0),7)</f>
        <v>-0.86000000000001364</v>
      </c>
      <c r="J1500" s="39">
        <f>INDEX(Monthly!$B$2:$K$187,MATCH(D1500,Monthly!$B$2:$B$187,0),3)</f>
        <v>1.7000000000000348E-3</v>
      </c>
      <c r="K1500" s="39">
        <f>INDEX(Monthly!$B$2:$K$187,MATCH(D1500,Monthly!$B$2:$B$187,0),5)</f>
        <v>-29.740000000000009</v>
      </c>
      <c r="L1500" s="39">
        <f>INDEX(Monthly!$B$2:$K$187,MATCH(D1500,Monthly!$B$2:$B$187,0),7)</f>
        <v>0</v>
      </c>
      <c r="M1500" s="39">
        <f>INDEX(Monthly!$B$2:$K$187,MATCH(D1500,Monthly!$B$2:$B$187,0),9)</f>
        <v>4.7630597533790198E-3</v>
      </c>
      <c r="N1500" s="42">
        <f>INDEX(Quaterly!$B$2:$E$63,MATCH(B1500,Quaterly!$B$2:$B$63,0),4)</f>
        <v>1.4900000000000002</v>
      </c>
    </row>
    <row r="1501" spans="1:14" x14ac:dyDescent="0.3">
      <c r="A1501" s="23">
        <v>1500</v>
      </c>
      <c r="B1501" s="23" t="str">
        <f t="shared" si="69"/>
        <v>Q4-2015</v>
      </c>
      <c r="C1501" s="24" t="str">
        <f t="shared" si="70"/>
        <v>Q4</v>
      </c>
      <c r="D1501" s="23" t="str">
        <f t="shared" si="71"/>
        <v>10-2015</v>
      </c>
      <c r="E1501" s="25">
        <v>42292</v>
      </c>
      <c r="F1501" s="31">
        <f>INDEX(GoldPrice!$B$2:$F$4016,MATCH(E1501,GoldPrice!$B$2:$B$4016,0),5)</f>
        <v>-16641.164241168648</v>
      </c>
      <c r="G1501" s="36">
        <f>INDEX(Daily!$B$2:$H$4016,MATCH(E1501,Daily!$B$2:$B$4016,0),3)</f>
        <v>-0.25</v>
      </c>
      <c r="H1501" s="36">
        <f>INDEX(Daily!$B$2:$H$4016,MATCH(E1501,Daily!$B$2:$B$4016,0),5)</f>
        <v>-6</v>
      </c>
      <c r="I1501" s="36">
        <f>INDEX(Daily!$B$2:$H$4016,MATCH(E1501,Daily!$B$2:$B$4016,0),7)</f>
        <v>2.4199999999999591</v>
      </c>
      <c r="J1501" s="39">
        <f>INDEX(Monthly!$B$2:$K$187,MATCH(D1501,Monthly!$B$2:$B$187,0),3)</f>
        <v>1.7000000000000348E-3</v>
      </c>
      <c r="K1501" s="39">
        <f>INDEX(Monthly!$B$2:$K$187,MATCH(D1501,Monthly!$B$2:$B$187,0),5)</f>
        <v>-29.740000000000009</v>
      </c>
      <c r="L1501" s="39">
        <f>INDEX(Monthly!$B$2:$K$187,MATCH(D1501,Monthly!$B$2:$B$187,0),7)</f>
        <v>0</v>
      </c>
      <c r="M1501" s="39">
        <f>INDEX(Monthly!$B$2:$K$187,MATCH(D1501,Monthly!$B$2:$B$187,0),9)</f>
        <v>4.7630597533790198E-3</v>
      </c>
      <c r="N1501" s="42">
        <f>INDEX(Quaterly!$B$2:$E$63,MATCH(B1501,Quaterly!$B$2:$B$63,0),4)</f>
        <v>1.4900000000000002</v>
      </c>
    </row>
    <row r="1502" spans="1:14" x14ac:dyDescent="0.3">
      <c r="A1502" s="23">
        <v>1501</v>
      </c>
      <c r="B1502" s="23" t="str">
        <f t="shared" si="69"/>
        <v>Q4-2015</v>
      </c>
      <c r="C1502" s="24" t="str">
        <f t="shared" si="70"/>
        <v>Q4</v>
      </c>
      <c r="D1502" s="23" t="str">
        <f t="shared" si="71"/>
        <v>10-2015</v>
      </c>
      <c r="E1502" s="25">
        <v>42293</v>
      </c>
      <c r="F1502" s="31">
        <f>INDEX(GoldPrice!$B$2:$F$4016,MATCH(E1502,GoldPrice!$B$2:$B$4016,0),5)</f>
        <v>155196.74919675291</v>
      </c>
      <c r="G1502" s="36">
        <f>INDEX(Daily!$B$2:$H$4016,MATCH(E1502,Daily!$B$2:$B$4016,0),3)</f>
        <v>0.9199999999999946</v>
      </c>
      <c r="H1502" s="36">
        <f>INDEX(Daily!$B$2:$H$4016,MATCH(E1502,Daily!$B$2:$B$4016,0),5)</f>
        <v>-148</v>
      </c>
      <c r="I1502" s="36">
        <f>INDEX(Daily!$B$2:$H$4016,MATCH(E1502,Daily!$B$2:$B$4016,0),7)</f>
        <v>0.62000000000000455</v>
      </c>
      <c r="J1502" s="39">
        <f>INDEX(Monthly!$B$2:$K$187,MATCH(D1502,Monthly!$B$2:$B$187,0),3)</f>
        <v>1.7000000000000348E-3</v>
      </c>
      <c r="K1502" s="39">
        <f>INDEX(Monthly!$B$2:$K$187,MATCH(D1502,Monthly!$B$2:$B$187,0),5)</f>
        <v>-29.740000000000009</v>
      </c>
      <c r="L1502" s="39">
        <f>INDEX(Monthly!$B$2:$K$187,MATCH(D1502,Monthly!$B$2:$B$187,0),7)</f>
        <v>0</v>
      </c>
      <c r="M1502" s="39">
        <f>INDEX(Monthly!$B$2:$K$187,MATCH(D1502,Monthly!$B$2:$B$187,0),9)</f>
        <v>4.7630597533790198E-3</v>
      </c>
      <c r="N1502" s="42">
        <f>INDEX(Quaterly!$B$2:$E$63,MATCH(B1502,Quaterly!$B$2:$B$63,0),4)</f>
        <v>1.4900000000000002</v>
      </c>
    </row>
    <row r="1503" spans="1:14" x14ac:dyDescent="0.3">
      <c r="A1503" s="23">
        <v>1502</v>
      </c>
      <c r="B1503" s="23" t="str">
        <f t="shared" si="69"/>
        <v>Q4-2015</v>
      </c>
      <c r="C1503" s="24" t="str">
        <f t="shared" si="70"/>
        <v>Q4</v>
      </c>
      <c r="D1503" s="23" t="str">
        <f t="shared" si="71"/>
        <v>10-2015</v>
      </c>
      <c r="E1503" s="25">
        <v>42296</v>
      </c>
      <c r="F1503" s="31">
        <f>INDEX(GoldPrice!$B$2:$F$4016,MATCH(E1503,GoldPrice!$B$2:$B$4016,0),5)</f>
        <v>-99904.895104896277</v>
      </c>
      <c r="G1503" s="36">
        <f>INDEX(Daily!$B$2:$H$4016,MATCH(E1503,Daily!$B$2:$B$4016,0),3)</f>
        <v>-1.3900000000000006</v>
      </c>
      <c r="H1503" s="36">
        <f>INDEX(Daily!$B$2:$H$4016,MATCH(E1503,Daily!$B$2:$B$4016,0),5)</f>
        <v>150</v>
      </c>
      <c r="I1503" s="36">
        <f>INDEX(Daily!$B$2:$H$4016,MATCH(E1503,Daily!$B$2:$B$4016,0),7)</f>
        <v>1.5900000000000318</v>
      </c>
      <c r="J1503" s="39">
        <f>INDEX(Monthly!$B$2:$K$187,MATCH(D1503,Monthly!$B$2:$B$187,0),3)</f>
        <v>1.7000000000000348E-3</v>
      </c>
      <c r="K1503" s="39">
        <f>INDEX(Monthly!$B$2:$K$187,MATCH(D1503,Monthly!$B$2:$B$187,0),5)</f>
        <v>-29.740000000000009</v>
      </c>
      <c r="L1503" s="39">
        <f>INDEX(Monthly!$B$2:$K$187,MATCH(D1503,Monthly!$B$2:$B$187,0),7)</f>
        <v>0</v>
      </c>
      <c r="M1503" s="39">
        <f>INDEX(Monthly!$B$2:$K$187,MATCH(D1503,Monthly!$B$2:$B$187,0),9)</f>
        <v>4.7630597533790198E-3</v>
      </c>
      <c r="N1503" s="42">
        <f>INDEX(Quaterly!$B$2:$E$63,MATCH(B1503,Quaterly!$B$2:$B$63,0),4)</f>
        <v>1.4900000000000002</v>
      </c>
    </row>
    <row r="1504" spans="1:14" x14ac:dyDescent="0.3">
      <c r="A1504" s="23">
        <v>1503</v>
      </c>
      <c r="B1504" s="23" t="str">
        <f t="shared" si="69"/>
        <v>Q4-2015</v>
      </c>
      <c r="C1504" s="24" t="str">
        <f t="shared" si="70"/>
        <v>Q4</v>
      </c>
      <c r="D1504" s="23" t="str">
        <f t="shared" si="71"/>
        <v>10-2015</v>
      </c>
      <c r="E1504" s="25">
        <v>42297</v>
      </c>
      <c r="F1504" s="31">
        <f>INDEX(GoldPrice!$B$2:$F$4016,MATCH(E1504,GoldPrice!$B$2:$B$4016,0),5)</f>
        <v>-95979.739179741591</v>
      </c>
      <c r="G1504" s="36">
        <f>INDEX(Daily!$B$2:$H$4016,MATCH(E1504,Daily!$B$2:$B$4016,0),3)</f>
        <v>-6.9999999999993179E-2</v>
      </c>
      <c r="H1504" s="36">
        <f>INDEX(Daily!$B$2:$H$4016,MATCH(E1504,Daily!$B$2:$B$4016,0),5)</f>
        <v>-4</v>
      </c>
      <c r="I1504" s="36">
        <f>INDEX(Daily!$B$2:$H$4016,MATCH(E1504,Daily!$B$2:$B$4016,0),7)</f>
        <v>-4.1599999999999682</v>
      </c>
      <c r="J1504" s="39">
        <f>INDEX(Monthly!$B$2:$K$187,MATCH(D1504,Monthly!$B$2:$B$187,0),3)</f>
        <v>1.7000000000000348E-3</v>
      </c>
      <c r="K1504" s="39">
        <f>INDEX(Monthly!$B$2:$K$187,MATCH(D1504,Monthly!$B$2:$B$187,0),5)</f>
        <v>-29.740000000000009</v>
      </c>
      <c r="L1504" s="39">
        <f>INDEX(Monthly!$B$2:$K$187,MATCH(D1504,Monthly!$B$2:$B$187,0),7)</f>
        <v>0</v>
      </c>
      <c r="M1504" s="39">
        <f>INDEX(Monthly!$B$2:$K$187,MATCH(D1504,Monthly!$B$2:$B$187,0),9)</f>
        <v>4.7630597533790198E-3</v>
      </c>
      <c r="N1504" s="42">
        <f>INDEX(Quaterly!$B$2:$E$63,MATCH(B1504,Quaterly!$B$2:$B$63,0),4)</f>
        <v>1.4900000000000002</v>
      </c>
    </row>
    <row r="1505" spans="1:14" x14ac:dyDescent="0.3">
      <c r="A1505" s="23">
        <v>1504</v>
      </c>
      <c r="B1505" s="23" t="str">
        <f t="shared" si="69"/>
        <v>Q4-2015</v>
      </c>
      <c r="C1505" s="24" t="str">
        <f t="shared" si="70"/>
        <v>Q4</v>
      </c>
      <c r="D1505" s="23" t="str">
        <f t="shared" si="71"/>
        <v>10-2015</v>
      </c>
      <c r="E1505" s="25">
        <v>42298</v>
      </c>
      <c r="F1505" s="31">
        <f>INDEX(GoldPrice!$B$2:$F$4016,MATCH(E1505,GoldPrice!$B$2:$B$4016,0),5)</f>
        <v>194210.99981100112</v>
      </c>
      <c r="G1505" s="36">
        <f>INDEX(Daily!$B$2:$H$4016,MATCH(E1505,Daily!$B$2:$B$4016,0),3)</f>
        <v>-0.62000000000000455</v>
      </c>
      <c r="H1505" s="36">
        <f>INDEX(Daily!$B$2:$H$4016,MATCH(E1505,Daily!$B$2:$B$4016,0),5)</f>
        <v>2</v>
      </c>
      <c r="I1505" s="36">
        <f>INDEX(Daily!$B$2:$H$4016,MATCH(E1505,Daily!$B$2:$B$4016,0),7)</f>
        <v>-0.21000000000003638</v>
      </c>
      <c r="J1505" s="39">
        <f>INDEX(Monthly!$B$2:$K$187,MATCH(D1505,Monthly!$B$2:$B$187,0),3)</f>
        <v>1.7000000000000348E-3</v>
      </c>
      <c r="K1505" s="39">
        <f>INDEX(Monthly!$B$2:$K$187,MATCH(D1505,Monthly!$B$2:$B$187,0),5)</f>
        <v>-29.740000000000009</v>
      </c>
      <c r="L1505" s="39">
        <f>INDEX(Monthly!$B$2:$K$187,MATCH(D1505,Monthly!$B$2:$B$187,0),7)</f>
        <v>0</v>
      </c>
      <c r="M1505" s="39">
        <f>INDEX(Monthly!$B$2:$K$187,MATCH(D1505,Monthly!$B$2:$B$187,0),9)</f>
        <v>4.7630597533790198E-3</v>
      </c>
      <c r="N1505" s="42">
        <f>INDEX(Quaterly!$B$2:$E$63,MATCH(B1505,Quaterly!$B$2:$B$63,0),4)</f>
        <v>1.4900000000000002</v>
      </c>
    </row>
    <row r="1506" spans="1:14" x14ac:dyDescent="0.3">
      <c r="A1506" s="23">
        <v>1505</v>
      </c>
      <c r="B1506" s="23" t="str">
        <f t="shared" si="69"/>
        <v>Q4-2015</v>
      </c>
      <c r="C1506" s="24" t="str">
        <f t="shared" si="70"/>
        <v>Q4</v>
      </c>
      <c r="D1506" s="23" t="str">
        <f t="shared" si="71"/>
        <v>10-2015</v>
      </c>
      <c r="E1506" s="25">
        <v>42299</v>
      </c>
      <c r="F1506" s="31">
        <f>INDEX(GoldPrice!$B$2:$F$4016,MATCH(E1506,GoldPrice!$B$2:$B$4016,0),5)</f>
        <v>102172.97297297418</v>
      </c>
      <c r="G1506" s="36">
        <f>INDEX(Daily!$B$2:$H$4016,MATCH(E1506,Daily!$B$2:$B$4016,0),3)</f>
        <v>-0.32000000000000028</v>
      </c>
      <c r="H1506" s="36">
        <f>INDEX(Daily!$B$2:$H$4016,MATCH(E1506,Daily!$B$2:$B$4016,0),5)</f>
        <v>-108</v>
      </c>
      <c r="I1506" s="36">
        <f>INDEX(Daily!$B$2:$H$4016,MATCH(E1506,Daily!$B$2:$B$4016,0),7)</f>
        <v>4.8400000000000318</v>
      </c>
      <c r="J1506" s="39">
        <f>INDEX(Monthly!$B$2:$K$187,MATCH(D1506,Monthly!$B$2:$B$187,0),3)</f>
        <v>1.7000000000000348E-3</v>
      </c>
      <c r="K1506" s="39">
        <f>INDEX(Monthly!$B$2:$K$187,MATCH(D1506,Monthly!$B$2:$B$187,0),5)</f>
        <v>-29.740000000000009</v>
      </c>
      <c r="L1506" s="39">
        <f>INDEX(Monthly!$B$2:$K$187,MATCH(D1506,Monthly!$B$2:$B$187,0),7)</f>
        <v>0</v>
      </c>
      <c r="M1506" s="39">
        <f>INDEX(Monthly!$B$2:$K$187,MATCH(D1506,Monthly!$B$2:$B$187,0),9)</f>
        <v>4.7630597533790198E-3</v>
      </c>
      <c r="N1506" s="42">
        <f>INDEX(Quaterly!$B$2:$E$63,MATCH(B1506,Quaterly!$B$2:$B$63,0),4)</f>
        <v>1.4900000000000002</v>
      </c>
    </row>
    <row r="1507" spans="1:14" x14ac:dyDescent="0.3">
      <c r="A1507" s="23">
        <v>1506</v>
      </c>
      <c r="B1507" s="23" t="str">
        <f t="shared" si="69"/>
        <v>Q4-2015</v>
      </c>
      <c r="C1507" s="24" t="str">
        <f t="shared" si="70"/>
        <v>Q4</v>
      </c>
      <c r="D1507" s="23" t="str">
        <f t="shared" si="71"/>
        <v>10-2015</v>
      </c>
      <c r="E1507" s="25">
        <v>42300</v>
      </c>
      <c r="F1507" s="31">
        <f>INDEX(GoldPrice!$B$2:$F$4016,MATCH(E1507,GoldPrice!$B$2:$B$4016,0),5)</f>
        <v>-9406.9930069930851</v>
      </c>
      <c r="G1507" s="36">
        <f>INDEX(Daily!$B$2:$H$4016,MATCH(E1507,Daily!$B$2:$B$4016,0),3)</f>
        <v>-0.99000000000000199</v>
      </c>
      <c r="H1507" s="36">
        <f>INDEX(Daily!$B$2:$H$4016,MATCH(E1507,Daily!$B$2:$B$4016,0),5)</f>
        <v>108</v>
      </c>
      <c r="I1507" s="36">
        <f>INDEX(Daily!$B$2:$H$4016,MATCH(E1507,Daily!$B$2:$B$4016,0),7)</f>
        <v>6.6599999999999682</v>
      </c>
      <c r="J1507" s="39">
        <f>INDEX(Monthly!$B$2:$K$187,MATCH(D1507,Monthly!$B$2:$B$187,0),3)</f>
        <v>1.7000000000000348E-3</v>
      </c>
      <c r="K1507" s="39">
        <f>INDEX(Monthly!$B$2:$K$187,MATCH(D1507,Monthly!$B$2:$B$187,0),5)</f>
        <v>-29.740000000000009</v>
      </c>
      <c r="L1507" s="39">
        <f>INDEX(Monthly!$B$2:$K$187,MATCH(D1507,Monthly!$B$2:$B$187,0),7)</f>
        <v>0</v>
      </c>
      <c r="M1507" s="39">
        <f>INDEX(Monthly!$B$2:$K$187,MATCH(D1507,Monthly!$B$2:$B$187,0),9)</f>
        <v>4.7630597533790198E-3</v>
      </c>
      <c r="N1507" s="42">
        <f>INDEX(Quaterly!$B$2:$E$63,MATCH(B1507,Quaterly!$B$2:$B$63,0),4)</f>
        <v>1.4900000000000002</v>
      </c>
    </row>
    <row r="1508" spans="1:14" x14ac:dyDescent="0.3">
      <c r="A1508" s="23">
        <v>1507</v>
      </c>
      <c r="B1508" s="23" t="str">
        <f t="shared" si="69"/>
        <v>Q4-2015</v>
      </c>
      <c r="C1508" s="24" t="str">
        <f t="shared" si="70"/>
        <v>Q4</v>
      </c>
      <c r="D1508" s="23" t="str">
        <f t="shared" si="71"/>
        <v>10-2015</v>
      </c>
      <c r="E1508" s="25">
        <v>42303</v>
      </c>
      <c r="F1508" s="31">
        <f>INDEX(GoldPrice!$B$2:$F$4016,MATCH(E1508,GoldPrice!$B$2:$B$4016,0),5)</f>
        <v>-36738.83953884244</v>
      </c>
      <c r="G1508" s="36">
        <f>INDEX(Daily!$B$2:$H$4016,MATCH(E1508,Daily!$B$2:$B$4016,0),3)</f>
        <v>-0.71999999999999886</v>
      </c>
      <c r="H1508" s="36">
        <f>INDEX(Daily!$B$2:$H$4016,MATCH(E1508,Daily!$B$2:$B$4016,0),5)</f>
        <v>-86</v>
      </c>
      <c r="I1508" s="36">
        <f>INDEX(Daily!$B$2:$H$4016,MATCH(E1508,Daily!$B$2:$B$4016,0),7)</f>
        <v>-3.1299999999999955</v>
      </c>
      <c r="J1508" s="39">
        <f>INDEX(Monthly!$B$2:$K$187,MATCH(D1508,Monthly!$B$2:$B$187,0),3)</f>
        <v>1.7000000000000348E-3</v>
      </c>
      <c r="K1508" s="39">
        <f>INDEX(Monthly!$B$2:$K$187,MATCH(D1508,Monthly!$B$2:$B$187,0),5)</f>
        <v>-29.740000000000009</v>
      </c>
      <c r="L1508" s="39">
        <f>INDEX(Monthly!$B$2:$K$187,MATCH(D1508,Monthly!$B$2:$B$187,0),7)</f>
        <v>0</v>
      </c>
      <c r="M1508" s="39">
        <f>INDEX(Monthly!$B$2:$K$187,MATCH(D1508,Monthly!$B$2:$B$187,0),9)</f>
        <v>4.7630597533790198E-3</v>
      </c>
      <c r="N1508" s="42">
        <f>INDEX(Quaterly!$B$2:$E$63,MATCH(B1508,Quaterly!$B$2:$B$63,0),4)</f>
        <v>1.4900000000000002</v>
      </c>
    </row>
    <row r="1509" spans="1:14" x14ac:dyDescent="0.3">
      <c r="A1509" s="23">
        <v>1508</v>
      </c>
      <c r="B1509" s="23" t="str">
        <f t="shared" si="69"/>
        <v>Q4-2015</v>
      </c>
      <c r="C1509" s="24" t="str">
        <f t="shared" si="70"/>
        <v>Q4</v>
      </c>
      <c r="D1509" s="23" t="str">
        <f t="shared" si="71"/>
        <v>10-2015</v>
      </c>
      <c r="E1509" s="25">
        <v>42304</v>
      </c>
      <c r="F1509" s="31">
        <f>INDEX(GoldPrice!$B$2:$F$4016,MATCH(E1509,GoldPrice!$B$2:$B$4016,0),5)</f>
        <v>-3685.3524853512645</v>
      </c>
      <c r="G1509" s="36">
        <f>INDEX(Daily!$B$2:$H$4016,MATCH(E1509,Daily!$B$2:$B$4016,0),3)</f>
        <v>2.0000000000003126E-2</v>
      </c>
      <c r="H1509" s="36">
        <f>INDEX(Daily!$B$2:$H$4016,MATCH(E1509,Daily!$B$2:$B$4016,0),5)</f>
        <v>8</v>
      </c>
      <c r="I1509" s="36">
        <f>INDEX(Daily!$B$2:$H$4016,MATCH(E1509,Daily!$B$2:$B$4016,0),7)</f>
        <v>-0.16999999999995907</v>
      </c>
      <c r="J1509" s="39">
        <f>INDEX(Monthly!$B$2:$K$187,MATCH(D1509,Monthly!$B$2:$B$187,0),3)</f>
        <v>1.7000000000000348E-3</v>
      </c>
      <c r="K1509" s="39">
        <f>INDEX(Monthly!$B$2:$K$187,MATCH(D1509,Monthly!$B$2:$B$187,0),5)</f>
        <v>-29.740000000000009</v>
      </c>
      <c r="L1509" s="39">
        <f>INDEX(Monthly!$B$2:$K$187,MATCH(D1509,Monthly!$B$2:$B$187,0),7)</f>
        <v>0</v>
      </c>
      <c r="M1509" s="39">
        <f>INDEX(Monthly!$B$2:$K$187,MATCH(D1509,Monthly!$B$2:$B$187,0),9)</f>
        <v>4.7630597533790198E-3</v>
      </c>
      <c r="N1509" s="42">
        <f>INDEX(Quaterly!$B$2:$E$63,MATCH(B1509,Quaterly!$B$2:$B$63,0),4)</f>
        <v>1.4900000000000002</v>
      </c>
    </row>
    <row r="1510" spans="1:14" x14ac:dyDescent="0.3">
      <c r="A1510" s="23">
        <v>1509</v>
      </c>
      <c r="B1510" s="23" t="str">
        <f t="shared" si="69"/>
        <v>Q4-2015</v>
      </c>
      <c r="C1510" s="24" t="str">
        <f t="shared" si="70"/>
        <v>Q4</v>
      </c>
      <c r="D1510" s="23" t="str">
        <f t="shared" si="71"/>
        <v>10-2015</v>
      </c>
      <c r="E1510" s="25">
        <v>42305</v>
      </c>
      <c r="F1510" s="31">
        <f>INDEX(GoldPrice!$B$2:$F$4016,MATCH(E1510,GoldPrice!$B$2:$B$4016,0),5)</f>
        <v>-171912.75751275569</v>
      </c>
      <c r="G1510" s="36">
        <f>INDEX(Daily!$B$2:$H$4016,MATCH(E1510,Daily!$B$2:$B$4016,0),3)</f>
        <v>2.7199999999999989</v>
      </c>
      <c r="H1510" s="36">
        <f>INDEX(Daily!$B$2:$H$4016,MATCH(E1510,Daily!$B$2:$B$4016,0),5)</f>
        <v>-2</v>
      </c>
      <c r="I1510" s="36">
        <f>INDEX(Daily!$B$2:$H$4016,MATCH(E1510,Daily!$B$2:$B$4016,0),7)</f>
        <v>-2.2000000000000455</v>
      </c>
      <c r="J1510" s="39">
        <f>INDEX(Monthly!$B$2:$K$187,MATCH(D1510,Monthly!$B$2:$B$187,0),3)</f>
        <v>1.7000000000000348E-3</v>
      </c>
      <c r="K1510" s="39">
        <f>INDEX(Monthly!$B$2:$K$187,MATCH(D1510,Monthly!$B$2:$B$187,0),5)</f>
        <v>-29.740000000000009</v>
      </c>
      <c r="L1510" s="39">
        <f>INDEX(Monthly!$B$2:$K$187,MATCH(D1510,Monthly!$B$2:$B$187,0),7)</f>
        <v>0</v>
      </c>
      <c r="M1510" s="39">
        <f>INDEX(Monthly!$B$2:$K$187,MATCH(D1510,Monthly!$B$2:$B$187,0),9)</f>
        <v>4.7630597533790198E-3</v>
      </c>
      <c r="N1510" s="42">
        <f>INDEX(Quaterly!$B$2:$E$63,MATCH(B1510,Quaterly!$B$2:$B$63,0),4)</f>
        <v>1.4900000000000002</v>
      </c>
    </row>
    <row r="1511" spans="1:14" x14ac:dyDescent="0.3">
      <c r="A1511" s="23">
        <v>1510</v>
      </c>
      <c r="B1511" s="23" t="str">
        <f t="shared" si="69"/>
        <v>Q4-2015</v>
      </c>
      <c r="C1511" s="24" t="str">
        <f t="shared" si="70"/>
        <v>Q4</v>
      </c>
      <c r="D1511" s="23" t="str">
        <f t="shared" si="71"/>
        <v>10-2015</v>
      </c>
      <c r="E1511" s="25">
        <v>42306</v>
      </c>
      <c r="F1511" s="31">
        <f>INDEX(GoldPrice!$B$2:$F$4016,MATCH(E1511,GoldPrice!$B$2:$B$4016,0),5)</f>
        <v>416363.48516348377</v>
      </c>
      <c r="G1511" s="36">
        <f>INDEX(Daily!$B$2:$H$4016,MATCH(E1511,Daily!$B$2:$B$4016,0),3)</f>
        <v>9.0000000000003411E-2</v>
      </c>
      <c r="H1511" s="36">
        <f>INDEX(Daily!$B$2:$H$4016,MATCH(E1511,Daily!$B$2:$B$4016,0),5)</f>
        <v>9</v>
      </c>
      <c r="I1511" s="36">
        <f>INDEX(Daily!$B$2:$H$4016,MATCH(E1511,Daily!$B$2:$B$4016,0),7)</f>
        <v>8.9600000000000364</v>
      </c>
      <c r="J1511" s="39">
        <f>INDEX(Monthly!$B$2:$K$187,MATCH(D1511,Monthly!$B$2:$B$187,0),3)</f>
        <v>1.7000000000000348E-3</v>
      </c>
      <c r="K1511" s="39">
        <f>INDEX(Monthly!$B$2:$K$187,MATCH(D1511,Monthly!$B$2:$B$187,0),5)</f>
        <v>-29.740000000000009</v>
      </c>
      <c r="L1511" s="39">
        <f>INDEX(Monthly!$B$2:$K$187,MATCH(D1511,Monthly!$B$2:$B$187,0),7)</f>
        <v>0</v>
      </c>
      <c r="M1511" s="39">
        <f>INDEX(Monthly!$B$2:$K$187,MATCH(D1511,Monthly!$B$2:$B$187,0),9)</f>
        <v>4.7630597533790198E-3</v>
      </c>
      <c r="N1511" s="42">
        <f>INDEX(Quaterly!$B$2:$E$63,MATCH(B1511,Quaterly!$B$2:$B$63,0),4)</f>
        <v>1.4900000000000002</v>
      </c>
    </row>
    <row r="1512" spans="1:14" x14ac:dyDescent="0.3">
      <c r="A1512" s="23">
        <v>1511</v>
      </c>
      <c r="B1512" s="23" t="str">
        <f t="shared" si="69"/>
        <v>Q4-2015</v>
      </c>
      <c r="C1512" s="24" t="str">
        <f t="shared" si="70"/>
        <v>Q4</v>
      </c>
      <c r="D1512" s="23" t="str">
        <f t="shared" si="71"/>
        <v>10-2015</v>
      </c>
      <c r="E1512" s="25">
        <v>42307</v>
      </c>
      <c r="F1512" s="31">
        <f>INDEX(GoldPrice!$B$2:$F$4016,MATCH(E1512,GoldPrice!$B$2:$B$4016,0),5)</f>
        <v>29603.175203174353</v>
      </c>
      <c r="G1512" s="36">
        <f>INDEX(Daily!$B$2:$H$4016,MATCH(E1512,Daily!$B$2:$B$4016,0),3)</f>
        <v>0.57999999999999829</v>
      </c>
      <c r="H1512" s="36">
        <f>INDEX(Daily!$B$2:$H$4016,MATCH(E1512,Daily!$B$2:$B$4016,0),5)</f>
        <v>-4</v>
      </c>
      <c r="I1512" s="36">
        <f>INDEX(Daily!$B$2:$H$4016,MATCH(E1512,Daily!$B$2:$B$4016,0),7)</f>
        <v>2.1699999999999591</v>
      </c>
      <c r="J1512" s="39">
        <f>INDEX(Monthly!$B$2:$K$187,MATCH(D1512,Monthly!$B$2:$B$187,0),3)</f>
        <v>1.7000000000000348E-3</v>
      </c>
      <c r="K1512" s="39">
        <f>INDEX(Monthly!$B$2:$K$187,MATCH(D1512,Monthly!$B$2:$B$187,0),5)</f>
        <v>-29.740000000000009</v>
      </c>
      <c r="L1512" s="39">
        <f>INDEX(Monthly!$B$2:$K$187,MATCH(D1512,Monthly!$B$2:$B$187,0),7)</f>
        <v>0</v>
      </c>
      <c r="M1512" s="39">
        <f>INDEX(Monthly!$B$2:$K$187,MATCH(D1512,Monthly!$B$2:$B$187,0),9)</f>
        <v>4.7630597533790198E-3</v>
      </c>
      <c r="N1512" s="42">
        <f>INDEX(Quaterly!$B$2:$E$63,MATCH(B1512,Quaterly!$B$2:$B$63,0),4)</f>
        <v>1.4900000000000002</v>
      </c>
    </row>
    <row r="1513" spans="1:14" x14ac:dyDescent="0.3">
      <c r="A1513" s="23">
        <v>1512</v>
      </c>
      <c r="B1513" s="23" t="str">
        <f t="shared" si="69"/>
        <v>Q4-2015</v>
      </c>
      <c r="C1513" s="24" t="str">
        <f t="shared" si="70"/>
        <v>Q4</v>
      </c>
      <c r="D1513" s="23" t="str">
        <f t="shared" si="71"/>
        <v>11-2015</v>
      </c>
      <c r="E1513" s="25">
        <v>42310</v>
      </c>
      <c r="F1513" s="31">
        <f>INDEX(GoldPrice!$B$2:$F$4016,MATCH(E1513,GoldPrice!$B$2:$B$4016,0),5)</f>
        <v>85579.361179362983</v>
      </c>
      <c r="G1513" s="36">
        <f>INDEX(Daily!$B$2:$H$4016,MATCH(E1513,Daily!$B$2:$B$4016,0),3)</f>
        <v>-0.48000000000000398</v>
      </c>
      <c r="H1513" s="36">
        <f>INDEX(Daily!$B$2:$H$4016,MATCH(E1513,Daily!$B$2:$B$4016,0),5)</f>
        <v>-11</v>
      </c>
      <c r="I1513" s="36">
        <f>INDEX(Daily!$B$2:$H$4016,MATCH(E1513,Daily!$B$2:$B$4016,0),7)</f>
        <v>-4.6100000000000136</v>
      </c>
      <c r="J1513" s="39">
        <f>INDEX(Monthly!$B$2:$K$187,MATCH(D1513,Monthly!$B$2:$B$187,0),3)</f>
        <v>1.1999999999999789E-3</v>
      </c>
      <c r="K1513" s="39">
        <f>INDEX(Monthly!$B$2:$K$187,MATCH(D1513,Monthly!$B$2:$B$187,0),5)</f>
        <v>22.25</v>
      </c>
      <c r="L1513" s="39">
        <f>INDEX(Monthly!$B$2:$K$187,MATCH(D1513,Monthly!$B$2:$B$187,0),7)</f>
        <v>0</v>
      </c>
      <c r="M1513" s="39">
        <f>INDEX(Monthly!$B$2:$K$187,MATCH(D1513,Monthly!$B$2:$B$187,0),9)</f>
        <v>1.4997846678062943E-2</v>
      </c>
      <c r="N1513" s="42">
        <f>INDEX(Quaterly!$B$2:$E$63,MATCH(B1513,Quaterly!$B$2:$B$63,0),4)</f>
        <v>1.4900000000000002</v>
      </c>
    </row>
    <row r="1514" spans="1:14" x14ac:dyDescent="0.3">
      <c r="A1514" s="23">
        <v>1513</v>
      </c>
      <c r="B1514" s="23" t="str">
        <f t="shared" si="69"/>
        <v>Q4-2015</v>
      </c>
      <c r="C1514" s="24" t="str">
        <f t="shared" si="70"/>
        <v>Q4</v>
      </c>
      <c r="D1514" s="23" t="str">
        <f t="shared" si="71"/>
        <v>11-2015</v>
      </c>
      <c r="E1514" s="25">
        <v>42311</v>
      </c>
      <c r="F1514" s="31">
        <f>INDEX(GoldPrice!$B$2:$F$4016,MATCH(E1514,GoldPrice!$B$2:$B$4016,0),5)</f>
        <v>298955.73615573719</v>
      </c>
      <c r="G1514" s="36">
        <f>INDEX(Daily!$B$2:$H$4016,MATCH(E1514,Daily!$B$2:$B$4016,0),3)</f>
        <v>1.7600000000000051</v>
      </c>
      <c r="H1514" s="36">
        <f>INDEX(Daily!$B$2:$H$4016,MATCH(E1514,Daily!$B$2:$B$4016,0),5)</f>
        <v>18</v>
      </c>
      <c r="I1514" s="36">
        <f>INDEX(Daily!$B$2:$H$4016,MATCH(E1514,Daily!$B$2:$B$4016,0),7)</f>
        <v>8.9500000000000455</v>
      </c>
      <c r="J1514" s="39">
        <f>INDEX(Monthly!$B$2:$K$187,MATCH(D1514,Monthly!$B$2:$B$187,0),3)</f>
        <v>1.1999999999999789E-3</v>
      </c>
      <c r="K1514" s="39">
        <f>INDEX(Monthly!$B$2:$K$187,MATCH(D1514,Monthly!$B$2:$B$187,0),5)</f>
        <v>22.25</v>
      </c>
      <c r="L1514" s="39">
        <f>INDEX(Monthly!$B$2:$K$187,MATCH(D1514,Monthly!$B$2:$B$187,0),7)</f>
        <v>0</v>
      </c>
      <c r="M1514" s="39">
        <f>INDEX(Monthly!$B$2:$K$187,MATCH(D1514,Monthly!$B$2:$B$187,0),9)</f>
        <v>1.4997846678062943E-2</v>
      </c>
      <c r="N1514" s="42">
        <f>INDEX(Quaterly!$B$2:$E$63,MATCH(B1514,Quaterly!$B$2:$B$63,0),4)</f>
        <v>1.4900000000000002</v>
      </c>
    </row>
    <row r="1515" spans="1:14" x14ac:dyDescent="0.3">
      <c r="A1515" s="23">
        <v>1514</v>
      </c>
      <c r="B1515" s="23" t="str">
        <f t="shared" si="69"/>
        <v>Q4-2015</v>
      </c>
      <c r="C1515" s="24" t="str">
        <f t="shared" si="70"/>
        <v>Q4</v>
      </c>
      <c r="D1515" s="23" t="str">
        <f t="shared" si="71"/>
        <v>11-2015</v>
      </c>
      <c r="E1515" s="25">
        <v>42312</v>
      </c>
      <c r="F1515" s="31">
        <f>INDEX(GoldPrice!$B$2:$F$4016,MATCH(E1515,GoldPrice!$B$2:$B$4016,0),5)</f>
        <v>-36747.911547914147</v>
      </c>
      <c r="G1515" s="36">
        <f>INDEX(Daily!$B$2:$H$4016,MATCH(E1515,Daily!$B$2:$B$4016,0),3)</f>
        <v>-1.5600000000000023</v>
      </c>
      <c r="H1515" s="36">
        <f>INDEX(Daily!$B$2:$H$4016,MATCH(E1515,Daily!$B$2:$B$4016,0),5)</f>
        <v>-4</v>
      </c>
      <c r="I1515" s="36">
        <f>INDEX(Daily!$B$2:$H$4016,MATCH(E1515,Daily!$B$2:$B$4016,0),7)</f>
        <v>-1.1100000000000136</v>
      </c>
      <c r="J1515" s="39">
        <f>INDEX(Monthly!$B$2:$K$187,MATCH(D1515,Monthly!$B$2:$B$187,0),3)</f>
        <v>1.1999999999999789E-3</v>
      </c>
      <c r="K1515" s="39">
        <f>INDEX(Monthly!$B$2:$K$187,MATCH(D1515,Monthly!$B$2:$B$187,0),5)</f>
        <v>22.25</v>
      </c>
      <c r="L1515" s="39">
        <f>INDEX(Monthly!$B$2:$K$187,MATCH(D1515,Monthly!$B$2:$B$187,0),7)</f>
        <v>0</v>
      </c>
      <c r="M1515" s="39">
        <f>INDEX(Monthly!$B$2:$K$187,MATCH(D1515,Monthly!$B$2:$B$187,0),9)</f>
        <v>1.4997846678062943E-2</v>
      </c>
      <c r="N1515" s="42">
        <f>INDEX(Quaterly!$B$2:$E$63,MATCH(B1515,Quaterly!$B$2:$B$63,0),4)</f>
        <v>1.4900000000000002</v>
      </c>
    </row>
    <row r="1516" spans="1:14" x14ac:dyDescent="0.3">
      <c r="A1516" s="23">
        <v>1515</v>
      </c>
      <c r="B1516" s="23" t="str">
        <f t="shared" si="69"/>
        <v>Q4-2015</v>
      </c>
      <c r="C1516" s="24" t="str">
        <f t="shared" si="70"/>
        <v>Q4</v>
      </c>
      <c r="D1516" s="23" t="str">
        <f t="shared" si="71"/>
        <v>11-2015</v>
      </c>
      <c r="E1516" s="25">
        <v>42313</v>
      </c>
      <c r="F1516" s="31">
        <f>INDEX(GoldPrice!$B$2:$F$4016,MATCH(E1516,GoldPrice!$B$2:$B$4016,0),5)</f>
        <v>-145412.36061236262</v>
      </c>
      <c r="G1516" s="36">
        <f>INDEX(Daily!$B$2:$H$4016,MATCH(E1516,Daily!$B$2:$B$4016,0),3)</f>
        <v>-1.0499999999999972</v>
      </c>
      <c r="H1516" s="36">
        <f>INDEX(Daily!$B$2:$H$4016,MATCH(E1516,Daily!$B$2:$B$4016,0),5)</f>
        <v>1</v>
      </c>
      <c r="I1516" s="36">
        <f>INDEX(Daily!$B$2:$H$4016,MATCH(E1516,Daily!$B$2:$B$4016,0),7)</f>
        <v>4.5799999999999272</v>
      </c>
      <c r="J1516" s="39">
        <f>INDEX(Monthly!$B$2:$K$187,MATCH(D1516,Monthly!$B$2:$B$187,0),3)</f>
        <v>1.1999999999999789E-3</v>
      </c>
      <c r="K1516" s="39">
        <f>INDEX(Monthly!$B$2:$K$187,MATCH(D1516,Monthly!$B$2:$B$187,0),5)</f>
        <v>22.25</v>
      </c>
      <c r="L1516" s="39">
        <f>INDEX(Monthly!$B$2:$K$187,MATCH(D1516,Monthly!$B$2:$B$187,0),7)</f>
        <v>0</v>
      </c>
      <c r="M1516" s="39">
        <f>INDEX(Monthly!$B$2:$K$187,MATCH(D1516,Monthly!$B$2:$B$187,0),9)</f>
        <v>1.4997846678062943E-2</v>
      </c>
      <c r="N1516" s="42">
        <f>INDEX(Quaterly!$B$2:$E$63,MATCH(B1516,Quaterly!$B$2:$B$63,0),4)</f>
        <v>1.4900000000000002</v>
      </c>
    </row>
    <row r="1517" spans="1:14" x14ac:dyDescent="0.3">
      <c r="A1517" s="23">
        <v>1516</v>
      </c>
      <c r="B1517" s="23" t="str">
        <f t="shared" si="69"/>
        <v>Q4-2015</v>
      </c>
      <c r="C1517" s="24" t="str">
        <f t="shared" si="70"/>
        <v>Q4</v>
      </c>
      <c r="D1517" s="23" t="str">
        <f t="shared" si="71"/>
        <v>11-2015</v>
      </c>
      <c r="E1517" s="25">
        <v>42314</v>
      </c>
      <c r="F1517" s="31">
        <f>INDEX(GoldPrice!$B$2:$F$4016,MATCH(E1517,GoldPrice!$B$2:$B$4016,0),5)</f>
        <v>368037.49763750285</v>
      </c>
      <c r="G1517" s="36">
        <f>INDEX(Daily!$B$2:$H$4016,MATCH(E1517,Daily!$B$2:$B$4016,0),3)</f>
        <v>-0.95000000000000284</v>
      </c>
      <c r="H1517" s="36">
        <f>INDEX(Daily!$B$2:$H$4016,MATCH(E1517,Daily!$B$2:$B$4016,0),5)</f>
        <v>43</v>
      </c>
      <c r="I1517" s="36">
        <f>INDEX(Daily!$B$2:$H$4016,MATCH(E1517,Daily!$B$2:$B$4016,0),7)</f>
        <v>-2.8199999999999363</v>
      </c>
      <c r="J1517" s="39">
        <f>INDEX(Monthly!$B$2:$K$187,MATCH(D1517,Monthly!$B$2:$B$187,0),3)</f>
        <v>1.1999999999999789E-3</v>
      </c>
      <c r="K1517" s="39">
        <f>INDEX(Monthly!$B$2:$K$187,MATCH(D1517,Monthly!$B$2:$B$187,0),5)</f>
        <v>22.25</v>
      </c>
      <c r="L1517" s="39">
        <f>INDEX(Monthly!$B$2:$K$187,MATCH(D1517,Monthly!$B$2:$B$187,0),7)</f>
        <v>0</v>
      </c>
      <c r="M1517" s="39">
        <f>INDEX(Monthly!$B$2:$K$187,MATCH(D1517,Monthly!$B$2:$B$187,0),9)</f>
        <v>1.4997846678062943E-2</v>
      </c>
      <c r="N1517" s="42">
        <f>INDEX(Quaterly!$B$2:$E$63,MATCH(B1517,Quaterly!$B$2:$B$63,0),4)</f>
        <v>1.4900000000000002</v>
      </c>
    </row>
    <row r="1518" spans="1:14" x14ac:dyDescent="0.3">
      <c r="A1518" s="23">
        <v>1517</v>
      </c>
      <c r="B1518" s="23" t="str">
        <f t="shared" si="69"/>
        <v>Q4-2015</v>
      </c>
      <c r="C1518" s="24" t="str">
        <f t="shared" si="70"/>
        <v>Q4</v>
      </c>
      <c r="D1518" s="23" t="str">
        <f t="shared" si="71"/>
        <v>11-2015</v>
      </c>
      <c r="E1518" s="25">
        <v>42317</v>
      </c>
      <c r="F1518" s="31">
        <f>INDEX(GoldPrice!$B$2:$F$4016,MATCH(E1518,GoldPrice!$B$2:$B$4016,0),5)</f>
        <v>-117707.35210735723</v>
      </c>
      <c r="G1518" s="36">
        <f>INDEX(Daily!$B$2:$H$4016,MATCH(E1518,Daily!$B$2:$B$4016,0),3)</f>
        <v>-0.45000000000000284</v>
      </c>
      <c r="H1518" s="36">
        <f>INDEX(Daily!$B$2:$H$4016,MATCH(E1518,Daily!$B$2:$B$4016,0),5)</f>
        <v>64</v>
      </c>
      <c r="I1518" s="36">
        <f>INDEX(Daily!$B$2:$H$4016,MATCH(E1518,Daily!$B$2:$B$4016,0),7)</f>
        <v>-1.7000000000000455</v>
      </c>
      <c r="J1518" s="39">
        <f>INDEX(Monthly!$B$2:$K$187,MATCH(D1518,Monthly!$B$2:$B$187,0),3)</f>
        <v>1.1999999999999789E-3</v>
      </c>
      <c r="K1518" s="39">
        <f>INDEX(Monthly!$B$2:$K$187,MATCH(D1518,Monthly!$B$2:$B$187,0),5)</f>
        <v>22.25</v>
      </c>
      <c r="L1518" s="39">
        <f>INDEX(Monthly!$B$2:$K$187,MATCH(D1518,Monthly!$B$2:$B$187,0),7)</f>
        <v>0</v>
      </c>
      <c r="M1518" s="39">
        <f>INDEX(Monthly!$B$2:$K$187,MATCH(D1518,Monthly!$B$2:$B$187,0),9)</f>
        <v>1.4997846678062943E-2</v>
      </c>
      <c r="N1518" s="42">
        <f>INDEX(Quaterly!$B$2:$E$63,MATCH(B1518,Quaterly!$B$2:$B$63,0),4)</f>
        <v>1.4900000000000002</v>
      </c>
    </row>
    <row r="1519" spans="1:14" x14ac:dyDescent="0.3">
      <c r="A1519" s="23">
        <v>1518</v>
      </c>
      <c r="B1519" s="23" t="str">
        <f t="shared" si="69"/>
        <v>Q4-2015</v>
      </c>
      <c r="C1519" s="24" t="str">
        <f t="shared" si="70"/>
        <v>Q4</v>
      </c>
      <c r="D1519" s="23" t="str">
        <f t="shared" si="71"/>
        <v>11-2015</v>
      </c>
      <c r="E1519" s="25">
        <v>42318</v>
      </c>
      <c r="F1519" s="31">
        <f>INDEX(GoldPrice!$B$2:$F$4016,MATCH(E1519,GoldPrice!$B$2:$B$4016,0),5)</f>
        <v>49595.539595540613</v>
      </c>
      <c r="G1519" s="36">
        <f>INDEX(Daily!$B$2:$H$4016,MATCH(E1519,Daily!$B$2:$B$4016,0),3)</f>
        <v>0.35999999999999943</v>
      </c>
      <c r="H1519" s="36">
        <f>INDEX(Daily!$B$2:$H$4016,MATCH(E1519,Daily!$B$2:$B$4016,0),5)</f>
        <v>-30</v>
      </c>
      <c r="I1519" s="36">
        <f>INDEX(Daily!$B$2:$H$4016,MATCH(E1519,Daily!$B$2:$B$4016,0),7)</f>
        <v>-5.3899999999999864</v>
      </c>
      <c r="J1519" s="39">
        <f>INDEX(Monthly!$B$2:$K$187,MATCH(D1519,Monthly!$B$2:$B$187,0),3)</f>
        <v>1.1999999999999789E-3</v>
      </c>
      <c r="K1519" s="39">
        <f>INDEX(Monthly!$B$2:$K$187,MATCH(D1519,Monthly!$B$2:$B$187,0),5)</f>
        <v>22.25</v>
      </c>
      <c r="L1519" s="39">
        <f>INDEX(Monthly!$B$2:$K$187,MATCH(D1519,Monthly!$B$2:$B$187,0),7)</f>
        <v>0</v>
      </c>
      <c r="M1519" s="39">
        <f>INDEX(Monthly!$B$2:$K$187,MATCH(D1519,Monthly!$B$2:$B$187,0),9)</f>
        <v>1.4997846678062943E-2</v>
      </c>
      <c r="N1519" s="42">
        <f>INDEX(Quaterly!$B$2:$E$63,MATCH(B1519,Quaterly!$B$2:$B$63,0),4)</f>
        <v>1.4900000000000002</v>
      </c>
    </row>
    <row r="1520" spans="1:14" x14ac:dyDescent="0.3">
      <c r="A1520" s="23">
        <v>1519</v>
      </c>
      <c r="B1520" s="23" t="str">
        <f t="shared" si="69"/>
        <v>Q4-2015</v>
      </c>
      <c r="C1520" s="24" t="str">
        <f t="shared" si="70"/>
        <v>Q4</v>
      </c>
      <c r="D1520" s="23" t="str">
        <f t="shared" si="71"/>
        <v>11-2015</v>
      </c>
      <c r="E1520" s="25">
        <v>42319</v>
      </c>
      <c r="F1520" s="31">
        <f>INDEX(GoldPrice!$B$2:$F$4016,MATCH(E1520,GoldPrice!$B$2:$B$4016,0),5)</f>
        <v>37444.339444339275</v>
      </c>
      <c r="G1520" s="36">
        <f>INDEX(Daily!$B$2:$H$4016,MATCH(E1520,Daily!$B$2:$B$4016,0),3)</f>
        <v>-1.279999999999994</v>
      </c>
      <c r="H1520" s="36">
        <f>INDEX(Daily!$B$2:$H$4016,MATCH(E1520,Daily!$B$2:$B$4016,0),5)</f>
        <v>-10</v>
      </c>
      <c r="I1520" s="36">
        <f>INDEX(Daily!$B$2:$H$4016,MATCH(E1520,Daily!$B$2:$B$4016,0),7)</f>
        <v>-1.7400000000000091</v>
      </c>
      <c r="J1520" s="39">
        <f>INDEX(Monthly!$B$2:$K$187,MATCH(D1520,Monthly!$B$2:$B$187,0),3)</f>
        <v>1.1999999999999789E-3</v>
      </c>
      <c r="K1520" s="39">
        <f>INDEX(Monthly!$B$2:$K$187,MATCH(D1520,Monthly!$B$2:$B$187,0),5)</f>
        <v>22.25</v>
      </c>
      <c r="L1520" s="39">
        <f>INDEX(Monthly!$B$2:$K$187,MATCH(D1520,Monthly!$B$2:$B$187,0),7)</f>
        <v>0</v>
      </c>
      <c r="M1520" s="39">
        <f>INDEX(Monthly!$B$2:$K$187,MATCH(D1520,Monthly!$B$2:$B$187,0),9)</f>
        <v>1.4997846678062943E-2</v>
      </c>
      <c r="N1520" s="42">
        <f>INDEX(Quaterly!$B$2:$E$63,MATCH(B1520,Quaterly!$B$2:$B$63,0),4)</f>
        <v>1.4900000000000002</v>
      </c>
    </row>
    <row r="1521" spans="1:14" x14ac:dyDescent="0.3">
      <c r="A1521" s="23">
        <v>1520</v>
      </c>
      <c r="B1521" s="23" t="str">
        <f t="shared" si="69"/>
        <v>Q4-2015</v>
      </c>
      <c r="C1521" s="24" t="str">
        <f t="shared" si="70"/>
        <v>Q4</v>
      </c>
      <c r="D1521" s="23" t="str">
        <f t="shared" si="71"/>
        <v>11-2015</v>
      </c>
      <c r="E1521" s="25">
        <v>42320</v>
      </c>
      <c r="F1521" s="31">
        <f>INDEX(GoldPrice!$B$2:$F$4016,MATCH(E1521,GoldPrice!$B$2:$B$4016,0),5)</f>
        <v>33728.973728977144</v>
      </c>
      <c r="G1521" s="36">
        <f>INDEX(Daily!$B$2:$H$4016,MATCH(E1521,Daily!$B$2:$B$4016,0),3)</f>
        <v>-1.2100000000000009</v>
      </c>
      <c r="H1521" s="36">
        <f>INDEX(Daily!$B$2:$H$4016,MATCH(E1521,Daily!$B$2:$B$4016,0),5)</f>
        <v>15</v>
      </c>
      <c r="I1521" s="36">
        <f>INDEX(Daily!$B$2:$H$4016,MATCH(E1521,Daily!$B$2:$B$4016,0),7)</f>
        <v>2.0500000000000682</v>
      </c>
      <c r="J1521" s="39">
        <f>INDEX(Monthly!$B$2:$K$187,MATCH(D1521,Monthly!$B$2:$B$187,0),3)</f>
        <v>1.1999999999999789E-3</v>
      </c>
      <c r="K1521" s="39">
        <f>INDEX(Monthly!$B$2:$K$187,MATCH(D1521,Monthly!$B$2:$B$187,0),5)</f>
        <v>22.25</v>
      </c>
      <c r="L1521" s="39">
        <f>INDEX(Monthly!$B$2:$K$187,MATCH(D1521,Monthly!$B$2:$B$187,0),7)</f>
        <v>0</v>
      </c>
      <c r="M1521" s="39">
        <f>INDEX(Monthly!$B$2:$K$187,MATCH(D1521,Monthly!$B$2:$B$187,0),9)</f>
        <v>1.4997846678062943E-2</v>
      </c>
      <c r="N1521" s="42">
        <f>INDEX(Quaterly!$B$2:$E$63,MATCH(B1521,Quaterly!$B$2:$B$63,0),4)</f>
        <v>1.4900000000000002</v>
      </c>
    </row>
    <row r="1522" spans="1:14" x14ac:dyDescent="0.3">
      <c r="A1522" s="23">
        <v>1521</v>
      </c>
      <c r="B1522" s="23" t="str">
        <f t="shared" si="69"/>
        <v>Q4-2015</v>
      </c>
      <c r="C1522" s="24" t="str">
        <f t="shared" si="70"/>
        <v>Q4</v>
      </c>
      <c r="D1522" s="23" t="str">
        <f t="shared" si="71"/>
        <v>11-2015</v>
      </c>
      <c r="E1522" s="25">
        <v>42321</v>
      </c>
      <c r="F1522" s="31">
        <f>INDEX(GoldPrice!$B$2:$F$4016,MATCH(E1522,GoldPrice!$B$2:$B$4016,0),5)</f>
        <v>-76341.71234171465</v>
      </c>
      <c r="G1522" s="36">
        <f>INDEX(Daily!$B$2:$H$4016,MATCH(E1522,Daily!$B$2:$B$4016,0),3)</f>
        <v>-1.0500000000000043</v>
      </c>
      <c r="H1522" s="36">
        <f>INDEX(Daily!$B$2:$H$4016,MATCH(E1522,Daily!$B$2:$B$4016,0),5)</f>
        <v>20</v>
      </c>
      <c r="I1522" s="36">
        <f>INDEX(Daily!$B$2:$H$4016,MATCH(E1522,Daily!$B$2:$B$4016,0),7)</f>
        <v>5.6899999999999409</v>
      </c>
      <c r="J1522" s="39">
        <f>INDEX(Monthly!$B$2:$K$187,MATCH(D1522,Monthly!$B$2:$B$187,0),3)</f>
        <v>1.1999999999999789E-3</v>
      </c>
      <c r="K1522" s="39">
        <f>INDEX(Monthly!$B$2:$K$187,MATCH(D1522,Monthly!$B$2:$B$187,0),5)</f>
        <v>22.25</v>
      </c>
      <c r="L1522" s="39">
        <f>INDEX(Monthly!$B$2:$K$187,MATCH(D1522,Monthly!$B$2:$B$187,0),7)</f>
        <v>0</v>
      </c>
      <c r="M1522" s="39">
        <f>INDEX(Monthly!$B$2:$K$187,MATCH(D1522,Monthly!$B$2:$B$187,0),9)</f>
        <v>1.4997846678062943E-2</v>
      </c>
      <c r="N1522" s="42">
        <f>INDEX(Quaterly!$B$2:$E$63,MATCH(B1522,Quaterly!$B$2:$B$63,0),4)</f>
        <v>1.4900000000000002</v>
      </c>
    </row>
    <row r="1523" spans="1:14" x14ac:dyDescent="0.3">
      <c r="A1523" s="23">
        <v>1522</v>
      </c>
      <c r="B1523" s="23" t="str">
        <f t="shared" si="69"/>
        <v>Q4-2015</v>
      </c>
      <c r="C1523" s="24" t="str">
        <f t="shared" si="70"/>
        <v>Q4</v>
      </c>
      <c r="D1523" s="23" t="str">
        <f t="shared" si="71"/>
        <v>11-2015</v>
      </c>
      <c r="E1523" s="25">
        <v>42324</v>
      </c>
      <c r="F1523" s="31">
        <f>INDEX(GoldPrice!$B$2:$F$4016,MATCH(E1523,GoldPrice!$B$2:$B$4016,0),5)</f>
        <v>68568.134568136185</v>
      </c>
      <c r="G1523" s="36">
        <f>INDEX(Daily!$B$2:$H$4016,MATCH(E1523,Daily!$B$2:$B$4016,0),3)</f>
        <v>0.99000000000000199</v>
      </c>
      <c r="H1523" s="36">
        <f>INDEX(Daily!$B$2:$H$4016,MATCH(E1523,Daily!$B$2:$B$4016,0),5)</f>
        <v>15</v>
      </c>
      <c r="I1523" s="36">
        <f>INDEX(Daily!$B$2:$H$4016,MATCH(E1523,Daily!$B$2:$B$4016,0),7)</f>
        <v>-2.0599999999999454</v>
      </c>
      <c r="J1523" s="39">
        <f>INDEX(Monthly!$B$2:$K$187,MATCH(D1523,Monthly!$B$2:$B$187,0),3)</f>
        <v>1.1999999999999789E-3</v>
      </c>
      <c r="K1523" s="39">
        <f>INDEX(Monthly!$B$2:$K$187,MATCH(D1523,Monthly!$B$2:$B$187,0),5)</f>
        <v>22.25</v>
      </c>
      <c r="L1523" s="39">
        <f>INDEX(Monthly!$B$2:$K$187,MATCH(D1523,Monthly!$B$2:$B$187,0),7)</f>
        <v>0</v>
      </c>
      <c r="M1523" s="39">
        <f>INDEX(Monthly!$B$2:$K$187,MATCH(D1523,Monthly!$B$2:$B$187,0),9)</f>
        <v>1.4997846678062943E-2</v>
      </c>
      <c r="N1523" s="42">
        <f>INDEX(Quaterly!$B$2:$E$63,MATCH(B1523,Quaterly!$B$2:$B$63,0),4)</f>
        <v>1.4900000000000002</v>
      </c>
    </row>
    <row r="1524" spans="1:14" x14ac:dyDescent="0.3">
      <c r="A1524" s="23">
        <v>1523</v>
      </c>
      <c r="B1524" s="23" t="str">
        <f t="shared" si="69"/>
        <v>Q4-2015</v>
      </c>
      <c r="C1524" s="24" t="str">
        <f t="shared" si="70"/>
        <v>Q4</v>
      </c>
      <c r="D1524" s="23" t="str">
        <f t="shared" si="71"/>
        <v>11-2015</v>
      </c>
      <c r="E1524" s="25">
        <v>42325</v>
      </c>
      <c r="F1524" s="31">
        <f>INDEX(GoldPrice!$B$2:$F$4016,MATCH(E1524,GoldPrice!$B$2:$B$4016,0),5)</f>
        <v>152038.93403893337</v>
      </c>
      <c r="G1524" s="36">
        <f>INDEX(Daily!$B$2:$H$4016,MATCH(E1524,Daily!$B$2:$B$4016,0),3)</f>
        <v>-0.95000000000000284</v>
      </c>
      <c r="H1524" s="36">
        <f>INDEX(Daily!$B$2:$H$4016,MATCH(E1524,Daily!$B$2:$B$4016,0),5)</f>
        <v>40</v>
      </c>
      <c r="I1524" s="36">
        <f>INDEX(Daily!$B$2:$H$4016,MATCH(E1524,Daily!$B$2:$B$4016,0),7)</f>
        <v>-4.1600000000000819</v>
      </c>
      <c r="J1524" s="39">
        <f>INDEX(Monthly!$B$2:$K$187,MATCH(D1524,Monthly!$B$2:$B$187,0),3)</f>
        <v>1.1999999999999789E-3</v>
      </c>
      <c r="K1524" s="39">
        <f>INDEX(Monthly!$B$2:$K$187,MATCH(D1524,Monthly!$B$2:$B$187,0),5)</f>
        <v>22.25</v>
      </c>
      <c r="L1524" s="39">
        <f>INDEX(Monthly!$B$2:$K$187,MATCH(D1524,Monthly!$B$2:$B$187,0),7)</f>
        <v>0</v>
      </c>
      <c r="M1524" s="39">
        <f>INDEX(Monthly!$B$2:$K$187,MATCH(D1524,Monthly!$B$2:$B$187,0),9)</f>
        <v>1.4997846678062943E-2</v>
      </c>
      <c r="N1524" s="42">
        <f>INDEX(Quaterly!$B$2:$E$63,MATCH(B1524,Quaterly!$B$2:$B$63,0),4)</f>
        <v>1.4900000000000002</v>
      </c>
    </row>
    <row r="1525" spans="1:14" x14ac:dyDescent="0.3">
      <c r="A1525" s="23">
        <v>1524</v>
      </c>
      <c r="B1525" s="23" t="str">
        <f t="shared" si="69"/>
        <v>Q4-2015</v>
      </c>
      <c r="C1525" s="24" t="str">
        <f t="shared" si="70"/>
        <v>Q4</v>
      </c>
      <c r="D1525" s="23" t="str">
        <f t="shared" si="71"/>
        <v>11-2015</v>
      </c>
      <c r="E1525" s="25">
        <v>42326</v>
      </c>
      <c r="F1525" s="31">
        <f>INDEX(GoldPrice!$B$2:$F$4016,MATCH(E1525,GoldPrice!$B$2:$B$4016,0),5)</f>
        <v>-89378.189378190786</v>
      </c>
      <c r="G1525" s="36">
        <f>INDEX(Daily!$B$2:$H$4016,MATCH(E1525,Daily!$B$2:$B$4016,0),3)</f>
        <v>2.0000000000003126E-2</v>
      </c>
      <c r="H1525" s="36">
        <f>INDEX(Daily!$B$2:$H$4016,MATCH(E1525,Daily!$B$2:$B$4016,0),5)</f>
        <v>-40</v>
      </c>
      <c r="I1525" s="36">
        <f>INDEX(Daily!$B$2:$H$4016,MATCH(E1525,Daily!$B$2:$B$4016,0),7)</f>
        <v>-1.7099999999999227</v>
      </c>
      <c r="J1525" s="39">
        <f>INDEX(Monthly!$B$2:$K$187,MATCH(D1525,Monthly!$B$2:$B$187,0),3)</f>
        <v>1.1999999999999789E-3</v>
      </c>
      <c r="K1525" s="39">
        <f>INDEX(Monthly!$B$2:$K$187,MATCH(D1525,Monthly!$B$2:$B$187,0),5)</f>
        <v>22.25</v>
      </c>
      <c r="L1525" s="39">
        <f>INDEX(Monthly!$B$2:$K$187,MATCH(D1525,Monthly!$B$2:$B$187,0),7)</f>
        <v>0</v>
      </c>
      <c r="M1525" s="39">
        <f>INDEX(Monthly!$B$2:$K$187,MATCH(D1525,Monthly!$B$2:$B$187,0),9)</f>
        <v>1.4997846678062943E-2</v>
      </c>
      <c r="N1525" s="42">
        <f>INDEX(Quaterly!$B$2:$E$63,MATCH(B1525,Quaterly!$B$2:$B$63,0),4)</f>
        <v>1.4900000000000002</v>
      </c>
    </row>
    <row r="1526" spans="1:14" x14ac:dyDescent="0.3">
      <c r="A1526" s="23">
        <v>1525</v>
      </c>
      <c r="B1526" s="23" t="str">
        <f t="shared" si="69"/>
        <v>Q4-2015</v>
      </c>
      <c r="C1526" s="24" t="str">
        <f t="shared" si="70"/>
        <v>Q4</v>
      </c>
      <c r="D1526" s="23" t="str">
        <f t="shared" si="71"/>
        <v>11-2015</v>
      </c>
      <c r="E1526" s="25">
        <v>42327</v>
      </c>
      <c r="F1526" s="31">
        <f>INDEX(GoldPrice!$B$2:$F$4016,MATCH(E1526,GoldPrice!$B$2:$B$4016,0),5)</f>
        <v>-118604.04460404441</v>
      </c>
      <c r="G1526" s="36">
        <f>INDEX(Daily!$B$2:$H$4016,MATCH(E1526,Daily!$B$2:$B$4016,0),3)</f>
        <v>-0.20000000000000284</v>
      </c>
      <c r="H1526" s="36">
        <f>INDEX(Daily!$B$2:$H$4016,MATCH(E1526,Daily!$B$2:$B$4016,0),5)</f>
        <v>40</v>
      </c>
      <c r="I1526" s="36">
        <f>INDEX(Daily!$B$2:$H$4016,MATCH(E1526,Daily!$B$2:$B$4016,0),7)</f>
        <v>-1.4400000000000546</v>
      </c>
      <c r="J1526" s="39">
        <f>INDEX(Monthly!$B$2:$K$187,MATCH(D1526,Monthly!$B$2:$B$187,0),3)</f>
        <v>1.1999999999999789E-3</v>
      </c>
      <c r="K1526" s="39">
        <f>INDEX(Monthly!$B$2:$K$187,MATCH(D1526,Monthly!$B$2:$B$187,0),5)</f>
        <v>22.25</v>
      </c>
      <c r="L1526" s="39">
        <f>INDEX(Monthly!$B$2:$K$187,MATCH(D1526,Monthly!$B$2:$B$187,0),7)</f>
        <v>0</v>
      </c>
      <c r="M1526" s="39">
        <f>INDEX(Monthly!$B$2:$K$187,MATCH(D1526,Monthly!$B$2:$B$187,0),9)</f>
        <v>1.4997846678062943E-2</v>
      </c>
      <c r="N1526" s="42">
        <f>INDEX(Quaterly!$B$2:$E$63,MATCH(B1526,Quaterly!$B$2:$B$63,0),4)</f>
        <v>1.4900000000000002</v>
      </c>
    </row>
    <row r="1527" spans="1:14" x14ac:dyDescent="0.3">
      <c r="A1527" s="23">
        <v>1526</v>
      </c>
      <c r="B1527" s="23" t="str">
        <f t="shared" si="69"/>
        <v>Q4-2015</v>
      </c>
      <c r="C1527" s="24" t="str">
        <f t="shared" si="70"/>
        <v>Q4</v>
      </c>
      <c r="D1527" s="23" t="str">
        <f t="shared" si="71"/>
        <v>11-2015</v>
      </c>
      <c r="E1527" s="25">
        <v>42328</v>
      </c>
      <c r="F1527" s="31">
        <f>INDEX(GoldPrice!$B$2:$F$4016,MATCH(E1527,GoldPrice!$B$2:$B$4016,0),5)</f>
        <v>61248.535248532891</v>
      </c>
      <c r="G1527" s="36">
        <f>INDEX(Daily!$B$2:$H$4016,MATCH(E1527,Daily!$B$2:$B$4016,0),3)</f>
        <v>-1.1599999999999966</v>
      </c>
      <c r="H1527" s="36">
        <f>INDEX(Daily!$B$2:$H$4016,MATCH(E1527,Daily!$B$2:$B$4016,0),5)</f>
        <v>-5</v>
      </c>
      <c r="I1527" s="36">
        <f>INDEX(Daily!$B$2:$H$4016,MATCH(E1527,Daily!$B$2:$B$4016,0),7)</f>
        <v>2.5600000000000591</v>
      </c>
      <c r="J1527" s="39">
        <f>INDEX(Monthly!$B$2:$K$187,MATCH(D1527,Monthly!$B$2:$B$187,0),3)</f>
        <v>1.1999999999999789E-3</v>
      </c>
      <c r="K1527" s="39">
        <f>INDEX(Monthly!$B$2:$K$187,MATCH(D1527,Monthly!$B$2:$B$187,0),5)</f>
        <v>22.25</v>
      </c>
      <c r="L1527" s="39">
        <f>INDEX(Monthly!$B$2:$K$187,MATCH(D1527,Monthly!$B$2:$B$187,0),7)</f>
        <v>0</v>
      </c>
      <c r="M1527" s="39">
        <f>INDEX(Monthly!$B$2:$K$187,MATCH(D1527,Monthly!$B$2:$B$187,0),9)</f>
        <v>1.4997846678062943E-2</v>
      </c>
      <c r="N1527" s="42">
        <f>INDEX(Quaterly!$B$2:$E$63,MATCH(B1527,Quaterly!$B$2:$B$63,0),4)</f>
        <v>1.4900000000000002</v>
      </c>
    </row>
    <row r="1528" spans="1:14" x14ac:dyDescent="0.3">
      <c r="A1528" s="23">
        <v>1527</v>
      </c>
      <c r="B1528" s="23" t="str">
        <f t="shared" si="69"/>
        <v>Q4-2015</v>
      </c>
      <c r="C1528" s="24" t="str">
        <f t="shared" si="70"/>
        <v>Q4</v>
      </c>
      <c r="D1528" s="23" t="str">
        <f t="shared" si="71"/>
        <v>11-2015</v>
      </c>
      <c r="E1528" s="25">
        <v>42331</v>
      </c>
      <c r="F1528" s="31">
        <f>INDEX(GoldPrice!$B$2:$F$4016,MATCH(E1528,GoldPrice!$B$2:$B$4016,0),5)</f>
        <v>46912.114912118763</v>
      </c>
      <c r="G1528" s="36">
        <f>INDEX(Daily!$B$2:$H$4016,MATCH(E1528,Daily!$B$2:$B$4016,0),3)</f>
        <v>-0.11999999999999744</v>
      </c>
      <c r="H1528" s="36">
        <f>INDEX(Daily!$B$2:$H$4016,MATCH(E1528,Daily!$B$2:$B$4016,0),5)</f>
        <v>20</v>
      </c>
      <c r="I1528" s="36">
        <f>INDEX(Daily!$B$2:$H$4016,MATCH(E1528,Daily!$B$2:$B$4016,0),7)</f>
        <v>-4.4700000000000273</v>
      </c>
      <c r="J1528" s="39">
        <f>INDEX(Monthly!$B$2:$K$187,MATCH(D1528,Monthly!$B$2:$B$187,0),3)</f>
        <v>1.1999999999999789E-3</v>
      </c>
      <c r="K1528" s="39">
        <f>INDEX(Monthly!$B$2:$K$187,MATCH(D1528,Monthly!$B$2:$B$187,0),5)</f>
        <v>22.25</v>
      </c>
      <c r="L1528" s="39">
        <f>INDEX(Monthly!$B$2:$K$187,MATCH(D1528,Monthly!$B$2:$B$187,0),7)</f>
        <v>0</v>
      </c>
      <c r="M1528" s="39">
        <f>INDEX(Monthly!$B$2:$K$187,MATCH(D1528,Monthly!$B$2:$B$187,0),9)</f>
        <v>1.4997846678062943E-2</v>
      </c>
      <c r="N1528" s="42">
        <f>INDEX(Quaterly!$B$2:$E$63,MATCH(B1528,Quaterly!$B$2:$B$63,0),4)</f>
        <v>1.4900000000000002</v>
      </c>
    </row>
    <row r="1529" spans="1:14" x14ac:dyDescent="0.3">
      <c r="A1529" s="23">
        <v>1528</v>
      </c>
      <c r="B1529" s="23" t="str">
        <f t="shared" si="69"/>
        <v>Q4-2015</v>
      </c>
      <c r="C1529" s="24" t="str">
        <f t="shared" si="70"/>
        <v>Q4</v>
      </c>
      <c r="D1529" s="23" t="str">
        <f t="shared" si="71"/>
        <v>11-2015</v>
      </c>
      <c r="E1529" s="25">
        <v>42332</v>
      </c>
      <c r="F1529" s="31">
        <f>INDEX(GoldPrice!$B$2:$F$4016,MATCH(E1529,GoldPrice!$B$2:$B$4016,0),5)</f>
        <v>-123683.1600831598</v>
      </c>
      <c r="G1529" s="36">
        <f>INDEX(Daily!$B$2:$H$4016,MATCH(E1529,Daily!$B$2:$B$4016,0),3)</f>
        <v>1.6199999999999974</v>
      </c>
      <c r="H1529" s="36">
        <f>INDEX(Daily!$B$2:$H$4016,MATCH(E1529,Daily!$B$2:$B$4016,0),5)</f>
        <v>-17</v>
      </c>
      <c r="I1529" s="36">
        <f>INDEX(Daily!$B$2:$H$4016,MATCH(E1529,Daily!$B$2:$B$4016,0),7)</f>
        <v>-6.1599999999999682</v>
      </c>
      <c r="J1529" s="39">
        <f>INDEX(Monthly!$B$2:$K$187,MATCH(D1529,Monthly!$B$2:$B$187,0),3)</f>
        <v>1.1999999999999789E-3</v>
      </c>
      <c r="K1529" s="39">
        <f>INDEX(Monthly!$B$2:$K$187,MATCH(D1529,Monthly!$B$2:$B$187,0),5)</f>
        <v>22.25</v>
      </c>
      <c r="L1529" s="39">
        <f>INDEX(Monthly!$B$2:$K$187,MATCH(D1529,Monthly!$B$2:$B$187,0),7)</f>
        <v>0</v>
      </c>
      <c r="M1529" s="39">
        <f>INDEX(Monthly!$B$2:$K$187,MATCH(D1529,Monthly!$B$2:$B$187,0),9)</f>
        <v>1.4997846678062943E-2</v>
      </c>
      <c r="N1529" s="42">
        <f>INDEX(Quaterly!$B$2:$E$63,MATCH(B1529,Quaterly!$B$2:$B$63,0),4)</f>
        <v>1.4900000000000002</v>
      </c>
    </row>
    <row r="1530" spans="1:14" x14ac:dyDescent="0.3">
      <c r="A1530" s="23">
        <v>1529</v>
      </c>
      <c r="B1530" s="23" t="str">
        <f t="shared" si="69"/>
        <v>Q4-2015</v>
      </c>
      <c r="C1530" s="24" t="str">
        <f t="shared" si="70"/>
        <v>Q4</v>
      </c>
      <c r="D1530" s="23" t="str">
        <f t="shared" si="71"/>
        <v>11-2015</v>
      </c>
      <c r="E1530" s="25">
        <v>42333</v>
      </c>
      <c r="F1530" s="31">
        <f>INDEX(GoldPrice!$B$2:$F$4016,MATCH(E1530,GoldPrice!$B$2:$B$4016,0),5)</f>
        <v>64546.134946133941</v>
      </c>
      <c r="G1530" s="36">
        <f>INDEX(Daily!$B$2:$H$4016,MATCH(E1530,Daily!$B$2:$B$4016,0),3)</f>
        <v>0.32999999999999829</v>
      </c>
      <c r="H1530" s="36">
        <f>INDEX(Daily!$B$2:$H$4016,MATCH(E1530,Daily!$B$2:$B$4016,0),5)</f>
        <v>0</v>
      </c>
      <c r="I1530" s="36">
        <f>INDEX(Daily!$B$2:$H$4016,MATCH(E1530,Daily!$B$2:$B$4016,0),7)</f>
        <v>1.8700000000000045</v>
      </c>
      <c r="J1530" s="39">
        <f>INDEX(Monthly!$B$2:$K$187,MATCH(D1530,Monthly!$B$2:$B$187,0),3)</f>
        <v>1.1999999999999789E-3</v>
      </c>
      <c r="K1530" s="39">
        <f>INDEX(Monthly!$B$2:$K$187,MATCH(D1530,Monthly!$B$2:$B$187,0),5)</f>
        <v>22.25</v>
      </c>
      <c r="L1530" s="39">
        <f>INDEX(Monthly!$B$2:$K$187,MATCH(D1530,Monthly!$B$2:$B$187,0),7)</f>
        <v>0</v>
      </c>
      <c r="M1530" s="39">
        <f>INDEX(Monthly!$B$2:$K$187,MATCH(D1530,Monthly!$B$2:$B$187,0),9)</f>
        <v>1.4997846678062943E-2</v>
      </c>
      <c r="N1530" s="42">
        <f>INDEX(Quaterly!$B$2:$E$63,MATCH(B1530,Quaterly!$B$2:$B$63,0),4)</f>
        <v>1.4900000000000002</v>
      </c>
    </row>
    <row r="1531" spans="1:14" x14ac:dyDescent="0.3">
      <c r="A1531" s="23">
        <v>1530</v>
      </c>
      <c r="B1531" s="23" t="str">
        <f t="shared" si="69"/>
        <v>Q4-2015</v>
      </c>
      <c r="C1531" s="24" t="str">
        <f t="shared" si="70"/>
        <v>Q4</v>
      </c>
      <c r="D1531" s="23" t="str">
        <f t="shared" si="71"/>
        <v>11-2015</v>
      </c>
      <c r="E1531" s="25">
        <v>42334</v>
      </c>
      <c r="F1531" s="31">
        <f>INDEX(GoldPrice!$B$2:$F$4016,MATCH(E1531,GoldPrice!$B$2:$B$4016,0),5)</f>
        <v>-21952.685152687132</v>
      </c>
      <c r="G1531" s="36">
        <f>INDEX(Daily!$B$2:$H$4016,MATCH(E1531,Daily!$B$2:$B$4016,0),3)</f>
        <v>-0.82000000000000028</v>
      </c>
      <c r="H1531" s="36">
        <f>INDEX(Daily!$B$2:$H$4016,MATCH(E1531,Daily!$B$2:$B$4016,0),5)</f>
        <v>12</v>
      </c>
      <c r="I1531" s="36">
        <f>INDEX(Daily!$B$2:$H$4016,MATCH(E1531,Daily!$B$2:$B$4016,0),7)</f>
        <v>-5.3000000000000682</v>
      </c>
      <c r="J1531" s="39">
        <f>INDEX(Monthly!$B$2:$K$187,MATCH(D1531,Monthly!$B$2:$B$187,0),3)</f>
        <v>1.1999999999999789E-3</v>
      </c>
      <c r="K1531" s="39">
        <f>INDEX(Monthly!$B$2:$K$187,MATCH(D1531,Monthly!$B$2:$B$187,0),5)</f>
        <v>22.25</v>
      </c>
      <c r="L1531" s="39">
        <f>INDEX(Monthly!$B$2:$K$187,MATCH(D1531,Monthly!$B$2:$B$187,0),7)</f>
        <v>0</v>
      </c>
      <c r="M1531" s="39">
        <f>INDEX(Monthly!$B$2:$K$187,MATCH(D1531,Monthly!$B$2:$B$187,0),9)</f>
        <v>1.4997846678062943E-2</v>
      </c>
      <c r="N1531" s="42">
        <f>INDEX(Quaterly!$B$2:$E$63,MATCH(B1531,Quaterly!$B$2:$B$63,0),4)</f>
        <v>1.4900000000000002</v>
      </c>
    </row>
    <row r="1532" spans="1:14" x14ac:dyDescent="0.3">
      <c r="A1532" s="23">
        <v>1531</v>
      </c>
      <c r="B1532" s="23" t="str">
        <f t="shared" si="69"/>
        <v>Q4-2015</v>
      </c>
      <c r="C1532" s="24" t="str">
        <f t="shared" si="70"/>
        <v>Q4</v>
      </c>
      <c r="D1532" s="23" t="str">
        <f t="shared" si="71"/>
        <v>11-2015</v>
      </c>
      <c r="E1532" s="25">
        <v>42335</v>
      </c>
      <c r="F1532" s="31">
        <f>INDEX(GoldPrice!$B$2:$F$4016,MATCH(E1532,GoldPrice!$B$2:$B$4016,0),5)</f>
        <v>219260.56646056846</v>
      </c>
      <c r="G1532" s="36">
        <f>INDEX(Daily!$B$2:$H$4016,MATCH(E1532,Daily!$B$2:$B$4016,0),3)</f>
        <v>0.17000000000000171</v>
      </c>
      <c r="H1532" s="36">
        <f>INDEX(Daily!$B$2:$H$4016,MATCH(E1532,Daily!$B$2:$B$4016,0),5)</f>
        <v>-5</v>
      </c>
      <c r="I1532" s="36">
        <f>INDEX(Daily!$B$2:$H$4016,MATCH(E1532,Daily!$B$2:$B$4016,0),7)</f>
        <v>-7.5399999999999636</v>
      </c>
      <c r="J1532" s="39">
        <f>INDEX(Monthly!$B$2:$K$187,MATCH(D1532,Monthly!$B$2:$B$187,0),3)</f>
        <v>1.1999999999999789E-3</v>
      </c>
      <c r="K1532" s="39">
        <f>INDEX(Monthly!$B$2:$K$187,MATCH(D1532,Monthly!$B$2:$B$187,0),5)</f>
        <v>22.25</v>
      </c>
      <c r="L1532" s="39">
        <f>INDEX(Monthly!$B$2:$K$187,MATCH(D1532,Monthly!$B$2:$B$187,0),7)</f>
        <v>0</v>
      </c>
      <c r="M1532" s="39">
        <f>INDEX(Monthly!$B$2:$K$187,MATCH(D1532,Monthly!$B$2:$B$187,0),9)</f>
        <v>1.4997846678062943E-2</v>
      </c>
      <c r="N1532" s="42">
        <f>INDEX(Quaterly!$B$2:$E$63,MATCH(B1532,Quaterly!$B$2:$B$63,0),4)</f>
        <v>1.4900000000000002</v>
      </c>
    </row>
    <row r="1533" spans="1:14" x14ac:dyDescent="0.3">
      <c r="A1533" s="23">
        <v>1532</v>
      </c>
      <c r="B1533" s="23" t="str">
        <f t="shared" si="69"/>
        <v>Q4-2015</v>
      </c>
      <c r="C1533" s="24" t="str">
        <f t="shared" si="70"/>
        <v>Q4</v>
      </c>
      <c r="D1533" s="23" t="str">
        <f t="shared" si="71"/>
        <v>11-2015</v>
      </c>
      <c r="E1533" s="25">
        <v>42338</v>
      </c>
      <c r="F1533" s="31">
        <f>INDEX(GoldPrice!$B$2:$F$4016,MATCH(E1533,GoldPrice!$B$2:$B$4016,0),5)</f>
        <v>-327474.50387450308</v>
      </c>
      <c r="G1533" s="36">
        <f>INDEX(Daily!$B$2:$H$4016,MATCH(E1533,Daily!$B$2:$B$4016,0),3)</f>
        <v>-0.14000000000000057</v>
      </c>
      <c r="H1533" s="36">
        <f>INDEX(Daily!$B$2:$H$4016,MATCH(E1533,Daily!$B$2:$B$4016,0),5)</f>
        <v>-7</v>
      </c>
      <c r="I1533" s="36">
        <f>INDEX(Daily!$B$2:$H$4016,MATCH(E1533,Daily!$B$2:$B$4016,0),7)</f>
        <v>-9.6599999999999682</v>
      </c>
      <c r="J1533" s="39">
        <f>INDEX(Monthly!$B$2:$K$187,MATCH(D1533,Monthly!$B$2:$B$187,0),3)</f>
        <v>1.1999999999999789E-3</v>
      </c>
      <c r="K1533" s="39">
        <f>INDEX(Monthly!$B$2:$K$187,MATCH(D1533,Monthly!$B$2:$B$187,0),5)</f>
        <v>22.25</v>
      </c>
      <c r="L1533" s="39">
        <f>INDEX(Monthly!$B$2:$K$187,MATCH(D1533,Monthly!$B$2:$B$187,0),7)</f>
        <v>0</v>
      </c>
      <c r="M1533" s="39">
        <f>INDEX(Monthly!$B$2:$K$187,MATCH(D1533,Monthly!$B$2:$B$187,0),9)</f>
        <v>1.4997846678062943E-2</v>
      </c>
      <c r="N1533" s="42">
        <f>INDEX(Quaterly!$B$2:$E$63,MATCH(B1533,Quaterly!$B$2:$B$63,0),4)</f>
        <v>1.4900000000000002</v>
      </c>
    </row>
    <row r="1534" spans="1:14" x14ac:dyDescent="0.3">
      <c r="A1534" s="23">
        <v>1533</v>
      </c>
      <c r="B1534" s="23" t="str">
        <f t="shared" si="69"/>
        <v>Q4-2015</v>
      </c>
      <c r="C1534" s="24" t="str">
        <f t="shared" si="70"/>
        <v>Q4</v>
      </c>
      <c r="D1534" s="23" t="str">
        <f t="shared" si="71"/>
        <v>12-2015</v>
      </c>
      <c r="E1534" s="25">
        <v>42339</v>
      </c>
      <c r="F1534" s="31">
        <f>INDEX(GoldPrice!$B$2:$F$4016,MATCH(E1534,GoldPrice!$B$2:$B$4016,0),5)</f>
        <v>67886.977886978537</v>
      </c>
      <c r="G1534" s="36">
        <f>INDEX(Daily!$B$2:$H$4016,MATCH(E1534,Daily!$B$2:$B$4016,0),3)</f>
        <v>0.14999999999999858</v>
      </c>
      <c r="H1534" s="36">
        <f>INDEX(Daily!$B$2:$H$4016,MATCH(E1534,Daily!$B$2:$B$4016,0),5)</f>
        <v>20</v>
      </c>
      <c r="I1534" s="36">
        <f>INDEX(Daily!$B$2:$H$4016,MATCH(E1534,Daily!$B$2:$B$4016,0),7)</f>
        <v>-2.7900000000000773</v>
      </c>
      <c r="J1534" s="39">
        <f>INDEX(Monthly!$B$2:$K$187,MATCH(D1534,Monthly!$B$2:$B$187,0),3)</f>
        <v>1.9999999999997797E-4</v>
      </c>
      <c r="K1534" s="39">
        <f>INDEX(Monthly!$B$2:$K$187,MATCH(D1534,Monthly!$B$2:$B$187,0),5)</f>
        <v>0</v>
      </c>
      <c r="L1534" s="39">
        <f>INDEX(Monthly!$B$2:$K$187,MATCH(D1534,Monthly!$B$2:$B$187,0),7)</f>
        <v>0</v>
      </c>
      <c r="M1534" s="39">
        <f>INDEX(Monthly!$B$2:$K$187,MATCH(D1534,Monthly!$B$2:$B$187,0),9)</f>
        <v>3.5537782101794674E-2</v>
      </c>
      <c r="N1534" s="42">
        <f>INDEX(Quaterly!$B$2:$E$63,MATCH(B1534,Quaterly!$B$2:$B$63,0),4)</f>
        <v>1.4900000000000002</v>
      </c>
    </row>
    <row r="1535" spans="1:14" x14ac:dyDescent="0.3">
      <c r="A1535" s="23">
        <v>1534</v>
      </c>
      <c r="B1535" s="23" t="str">
        <f t="shared" si="69"/>
        <v>Q4-2015</v>
      </c>
      <c r="C1535" s="24" t="str">
        <f t="shared" si="70"/>
        <v>Q4</v>
      </c>
      <c r="D1535" s="23" t="str">
        <f t="shared" si="71"/>
        <v>12-2015</v>
      </c>
      <c r="E1535" s="25">
        <v>42340</v>
      </c>
      <c r="F1535" s="31">
        <f>INDEX(GoldPrice!$B$2:$F$4016,MATCH(E1535,GoldPrice!$B$2:$B$4016,0),5)</f>
        <v>117630.24003024027</v>
      </c>
      <c r="G1535" s="36">
        <f>INDEX(Daily!$B$2:$H$4016,MATCH(E1535,Daily!$B$2:$B$4016,0),3)</f>
        <v>-0.64999999999999858</v>
      </c>
      <c r="H1535" s="36">
        <f>INDEX(Daily!$B$2:$H$4016,MATCH(E1535,Daily!$B$2:$B$4016,0),5)</f>
        <v>7</v>
      </c>
      <c r="I1535" s="36">
        <f>INDEX(Daily!$B$2:$H$4016,MATCH(E1535,Daily!$B$2:$B$4016,0),7)</f>
        <v>4.0099999999999909</v>
      </c>
      <c r="J1535" s="39">
        <f>INDEX(Monthly!$B$2:$K$187,MATCH(D1535,Monthly!$B$2:$B$187,0),3)</f>
        <v>1.9999999999997797E-4</v>
      </c>
      <c r="K1535" s="39">
        <f>INDEX(Monthly!$B$2:$K$187,MATCH(D1535,Monthly!$B$2:$B$187,0),5)</f>
        <v>0</v>
      </c>
      <c r="L1535" s="39">
        <f>INDEX(Monthly!$B$2:$K$187,MATCH(D1535,Monthly!$B$2:$B$187,0),7)</f>
        <v>0</v>
      </c>
      <c r="M1535" s="39">
        <f>INDEX(Monthly!$B$2:$K$187,MATCH(D1535,Monthly!$B$2:$B$187,0),9)</f>
        <v>3.5537782101794674E-2</v>
      </c>
      <c r="N1535" s="42">
        <f>INDEX(Quaterly!$B$2:$E$63,MATCH(B1535,Quaterly!$B$2:$B$63,0),4)</f>
        <v>1.4900000000000002</v>
      </c>
    </row>
    <row r="1536" spans="1:14" x14ac:dyDescent="0.3">
      <c r="A1536" s="23">
        <v>1535</v>
      </c>
      <c r="B1536" s="23" t="str">
        <f t="shared" si="69"/>
        <v>Q4-2015</v>
      </c>
      <c r="C1536" s="24" t="str">
        <f t="shared" si="70"/>
        <v>Q4</v>
      </c>
      <c r="D1536" s="23" t="str">
        <f t="shared" si="71"/>
        <v>12-2015</v>
      </c>
      <c r="E1536" s="25">
        <v>42341</v>
      </c>
      <c r="F1536" s="31">
        <f>INDEX(GoldPrice!$B$2:$F$4016,MATCH(E1536,GoldPrice!$B$2:$B$4016,0),5)</f>
        <v>-255507.08750708774</v>
      </c>
      <c r="G1536" s="36">
        <f>INDEX(Daily!$B$2:$H$4016,MATCH(E1536,Daily!$B$2:$B$4016,0),3)</f>
        <v>1.1499999999999986</v>
      </c>
      <c r="H1536" s="36">
        <f>INDEX(Daily!$B$2:$H$4016,MATCH(E1536,Daily!$B$2:$B$4016,0),5)</f>
        <v>-15</v>
      </c>
      <c r="I1536" s="36">
        <f>INDEX(Daily!$B$2:$H$4016,MATCH(E1536,Daily!$B$2:$B$4016,0),7)</f>
        <v>-3.999999999996362E-2</v>
      </c>
      <c r="J1536" s="39">
        <f>INDEX(Monthly!$B$2:$K$187,MATCH(D1536,Monthly!$B$2:$B$187,0),3)</f>
        <v>1.9999999999997797E-4</v>
      </c>
      <c r="K1536" s="39">
        <f>INDEX(Monthly!$B$2:$K$187,MATCH(D1536,Monthly!$B$2:$B$187,0),5)</f>
        <v>0</v>
      </c>
      <c r="L1536" s="39">
        <f>INDEX(Monthly!$B$2:$K$187,MATCH(D1536,Monthly!$B$2:$B$187,0),7)</f>
        <v>0</v>
      </c>
      <c r="M1536" s="39">
        <f>INDEX(Monthly!$B$2:$K$187,MATCH(D1536,Monthly!$B$2:$B$187,0),9)</f>
        <v>3.5537782101794674E-2</v>
      </c>
      <c r="N1536" s="42">
        <f>INDEX(Quaterly!$B$2:$E$63,MATCH(B1536,Quaterly!$B$2:$B$63,0),4)</f>
        <v>1.4900000000000002</v>
      </c>
    </row>
    <row r="1537" spans="1:14" x14ac:dyDescent="0.3">
      <c r="A1537" s="23">
        <v>1536</v>
      </c>
      <c r="B1537" s="23" t="str">
        <f t="shared" si="69"/>
        <v>Q4-2015</v>
      </c>
      <c r="C1537" s="24" t="str">
        <f t="shared" si="70"/>
        <v>Q4</v>
      </c>
      <c r="D1537" s="23" t="str">
        <f t="shared" si="71"/>
        <v>12-2015</v>
      </c>
      <c r="E1537" s="25">
        <v>42342</v>
      </c>
      <c r="F1537" s="31">
        <f>INDEX(GoldPrice!$B$2:$F$4016,MATCH(E1537,GoldPrice!$B$2:$B$4016,0),5)</f>
        <v>-309284.82328482345</v>
      </c>
      <c r="G1537" s="36">
        <f>INDEX(Daily!$B$2:$H$4016,MATCH(E1537,Daily!$B$2:$B$4016,0),3)</f>
        <v>-1.0799999999999983</v>
      </c>
      <c r="H1537" s="36">
        <f>INDEX(Daily!$B$2:$H$4016,MATCH(E1537,Daily!$B$2:$B$4016,0),5)</f>
        <v>-10</v>
      </c>
      <c r="I1537" s="36">
        <f>INDEX(Daily!$B$2:$H$4016,MATCH(E1537,Daily!$B$2:$B$4016,0),7)</f>
        <v>-2.7599999999999909</v>
      </c>
      <c r="J1537" s="39">
        <f>INDEX(Monthly!$B$2:$K$187,MATCH(D1537,Monthly!$B$2:$B$187,0),3)</f>
        <v>1.9999999999997797E-4</v>
      </c>
      <c r="K1537" s="39">
        <f>INDEX(Monthly!$B$2:$K$187,MATCH(D1537,Monthly!$B$2:$B$187,0),5)</f>
        <v>0</v>
      </c>
      <c r="L1537" s="39">
        <f>INDEX(Monthly!$B$2:$K$187,MATCH(D1537,Monthly!$B$2:$B$187,0),7)</f>
        <v>0</v>
      </c>
      <c r="M1537" s="39">
        <f>INDEX(Monthly!$B$2:$K$187,MATCH(D1537,Monthly!$B$2:$B$187,0),9)</f>
        <v>3.5537782101794674E-2</v>
      </c>
      <c r="N1537" s="42">
        <f>INDEX(Quaterly!$B$2:$E$63,MATCH(B1537,Quaterly!$B$2:$B$63,0),4)</f>
        <v>1.4900000000000002</v>
      </c>
    </row>
    <row r="1538" spans="1:14" x14ac:dyDescent="0.3">
      <c r="A1538" s="23">
        <v>1537</v>
      </c>
      <c r="B1538" s="23" t="str">
        <f t="shared" si="69"/>
        <v>Q4-2015</v>
      </c>
      <c r="C1538" s="24" t="str">
        <f t="shared" si="70"/>
        <v>Q4</v>
      </c>
      <c r="D1538" s="23" t="str">
        <f t="shared" si="71"/>
        <v>12-2015</v>
      </c>
      <c r="E1538" s="25">
        <v>42345</v>
      </c>
      <c r="F1538" s="31">
        <f>INDEX(GoldPrice!$B$2:$F$4016,MATCH(E1538,GoldPrice!$B$2:$B$4016,0),5)</f>
        <v>353528.63352863118</v>
      </c>
      <c r="G1538" s="36">
        <f>INDEX(Daily!$B$2:$H$4016,MATCH(E1538,Daily!$B$2:$B$4016,0),3)</f>
        <v>-2.3599999999999994</v>
      </c>
      <c r="H1538" s="36">
        <f>INDEX(Daily!$B$2:$H$4016,MATCH(E1538,Daily!$B$2:$B$4016,0),5)</f>
        <v>5</v>
      </c>
      <c r="I1538" s="36">
        <f>INDEX(Daily!$B$2:$H$4016,MATCH(E1538,Daily!$B$2:$B$4016,0),7)</f>
        <v>-8</v>
      </c>
      <c r="J1538" s="39">
        <f>INDEX(Monthly!$B$2:$K$187,MATCH(D1538,Monthly!$B$2:$B$187,0),3)</f>
        <v>1.9999999999997797E-4</v>
      </c>
      <c r="K1538" s="39">
        <f>INDEX(Monthly!$B$2:$K$187,MATCH(D1538,Monthly!$B$2:$B$187,0),5)</f>
        <v>0</v>
      </c>
      <c r="L1538" s="39">
        <f>INDEX(Monthly!$B$2:$K$187,MATCH(D1538,Monthly!$B$2:$B$187,0),7)</f>
        <v>0</v>
      </c>
      <c r="M1538" s="39">
        <f>INDEX(Monthly!$B$2:$K$187,MATCH(D1538,Monthly!$B$2:$B$187,0),9)</f>
        <v>3.5537782101794674E-2</v>
      </c>
      <c r="N1538" s="42">
        <f>INDEX(Quaterly!$B$2:$E$63,MATCH(B1538,Quaterly!$B$2:$B$63,0),4)</f>
        <v>1.4900000000000002</v>
      </c>
    </row>
    <row r="1539" spans="1:14" x14ac:dyDescent="0.3">
      <c r="A1539" s="23">
        <v>1538</v>
      </c>
      <c r="B1539" s="23" t="str">
        <f t="shared" ref="B1539:B1602" si="72">C1539&amp;"-"&amp;YEAR(E1539)</f>
        <v>Q4-2015</v>
      </c>
      <c r="C1539" s="24" t="str">
        <f t="shared" ref="C1539:C1602" si="73">IF(MONTH(E1539)&lt;=3,"Q1",IF(MONTH(E1539)&lt;=6,"Q2",IF(MONTH(E1539)&lt;=9,"Q3","Q4")))</f>
        <v>Q4</v>
      </c>
      <c r="D1539" s="23" t="str">
        <f t="shared" ref="D1539:D1602" si="74">MONTH(E1539)&amp;"-"&amp;YEAR(E1539)</f>
        <v>12-2015</v>
      </c>
      <c r="E1539" s="25">
        <v>42346</v>
      </c>
      <c r="F1539" s="31">
        <f>INDEX(GoldPrice!$B$2:$F$4016,MATCH(E1539,GoldPrice!$B$2:$B$4016,0),5)</f>
        <v>-26095.63409563154</v>
      </c>
      <c r="G1539" s="36">
        <f>INDEX(Daily!$B$2:$H$4016,MATCH(E1539,Daily!$B$2:$B$4016,0),3)</f>
        <v>-0.17999999999999972</v>
      </c>
      <c r="H1539" s="36">
        <f>INDEX(Daily!$B$2:$H$4016,MATCH(E1539,Daily!$B$2:$B$4016,0),5)</f>
        <v>-15</v>
      </c>
      <c r="I1539" s="36">
        <f>INDEX(Daily!$B$2:$H$4016,MATCH(E1539,Daily!$B$2:$B$4016,0),7)</f>
        <v>10.529999999999973</v>
      </c>
      <c r="J1539" s="39">
        <f>INDEX(Monthly!$B$2:$K$187,MATCH(D1539,Monthly!$B$2:$B$187,0),3)</f>
        <v>1.9999999999997797E-4</v>
      </c>
      <c r="K1539" s="39">
        <f>INDEX(Monthly!$B$2:$K$187,MATCH(D1539,Monthly!$B$2:$B$187,0),5)</f>
        <v>0</v>
      </c>
      <c r="L1539" s="39">
        <f>INDEX(Monthly!$B$2:$K$187,MATCH(D1539,Monthly!$B$2:$B$187,0),7)</f>
        <v>0</v>
      </c>
      <c r="M1539" s="39">
        <f>INDEX(Monthly!$B$2:$K$187,MATCH(D1539,Monthly!$B$2:$B$187,0),9)</f>
        <v>3.5537782101794674E-2</v>
      </c>
      <c r="N1539" s="42">
        <f>INDEX(Quaterly!$B$2:$E$63,MATCH(B1539,Quaterly!$B$2:$B$63,0),4)</f>
        <v>1.4900000000000002</v>
      </c>
    </row>
    <row r="1540" spans="1:14" x14ac:dyDescent="0.3">
      <c r="A1540" s="23">
        <v>1539</v>
      </c>
      <c r="B1540" s="23" t="str">
        <f t="shared" si="72"/>
        <v>Q4-2015</v>
      </c>
      <c r="C1540" s="24" t="str">
        <f t="shared" si="73"/>
        <v>Q4</v>
      </c>
      <c r="D1540" s="23" t="str">
        <f t="shared" si="74"/>
        <v>12-2015</v>
      </c>
      <c r="E1540" s="25">
        <v>42347</v>
      </c>
      <c r="F1540" s="31">
        <f>INDEX(GoldPrice!$B$2:$F$4016,MATCH(E1540,GoldPrice!$B$2:$B$4016,0),5)</f>
        <v>9779.6257796287537</v>
      </c>
      <c r="G1540" s="36">
        <f>INDEX(Daily!$B$2:$H$4016,MATCH(E1540,Daily!$B$2:$B$4016,0),3)</f>
        <v>-0.30000000000000426</v>
      </c>
      <c r="H1540" s="36">
        <f>INDEX(Daily!$B$2:$H$4016,MATCH(E1540,Daily!$B$2:$B$4016,0),5)</f>
        <v>10</v>
      </c>
      <c r="I1540" s="36">
        <f>INDEX(Daily!$B$2:$H$4016,MATCH(E1540,Daily!$B$2:$B$4016,0),7)</f>
        <v>-8.9499999999999318</v>
      </c>
      <c r="J1540" s="39">
        <f>INDEX(Monthly!$B$2:$K$187,MATCH(D1540,Monthly!$B$2:$B$187,0),3)</f>
        <v>1.9999999999997797E-4</v>
      </c>
      <c r="K1540" s="39">
        <f>INDEX(Monthly!$B$2:$K$187,MATCH(D1540,Monthly!$B$2:$B$187,0),5)</f>
        <v>0</v>
      </c>
      <c r="L1540" s="39">
        <f>INDEX(Monthly!$B$2:$K$187,MATCH(D1540,Monthly!$B$2:$B$187,0),7)</f>
        <v>0</v>
      </c>
      <c r="M1540" s="39">
        <f>INDEX(Monthly!$B$2:$K$187,MATCH(D1540,Monthly!$B$2:$B$187,0),9)</f>
        <v>3.5537782101794674E-2</v>
      </c>
      <c r="N1540" s="42">
        <f>INDEX(Quaterly!$B$2:$E$63,MATCH(B1540,Quaterly!$B$2:$B$63,0),4)</f>
        <v>1.4900000000000002</v>
      </c>
    </row>
    <row r="1541" spans="1:14" x14ac:dyDescent="0.3">
      <c r="A1541" s="23">
        <v>1540</v>
      </c>
      <c r="B1541" s="23" t="str">
        <f t="shared" si="72"/>
        <v>Q4-2015</v>
      </c>
      <c r="C1541" s="24" t="str">
        <f t="shared" si="73"/>
        <v>Q4</v>
      </c>
      <c r="D1541" s="23" t="str">
        <f t="shared" si="74"/>
        <v>12-2015</v>
      </c>
      <c r="E1541" s="25">
        <v>42348</v>
      </c>
      <c r="F1541" s="31">
        <f>INDEX(GoldPrice!$B$2:$F$4016,MATCH(E1541,GoldPrice!$B$2:$B$4016,0),5)</f>
        <v>16443.016443014145</v>
      </c>
      <c r="G1541" s="36">
        <f>INDEX(Daily!$B$2:$H$4016,MATCH(E1541,Daily!$B$2:$B$4016,0),3)</f>
        <v>-0.39999999999999858</v>
      </c>
      <c r="H1541" s="36">
        <f>INDEX(Daily!$B$2:$H$4016,MATCH(E1541,Daily!$B$2:$B$4016,0),5)</f>
        <v>0</v>
      </c>
      <c r="I1541" s="36">
        <f>INDEX(Daily!$B$2:$H$4016,MATCH(E1541,Daily!$B$2:$B$4016,0),7)</f>
        <v>-4.1600000000000819</v>
      </c>
      <c r="J1541" s="39">
        <f>INDEX(Monthly!$B$2:$K$187,MATCH(D1541,Monthly!$B$2:$B$187,0),3)</f>
        <v>1.9999999999997797E-4</v>
      </c>
      <c r="K1541" s="39">
        <f>INDEX(Monthly!$B$2:$K$187,MATCH(D1541,Monthly!$B$2:$B$187,0),5)</f>
        <v>0</v>
      </c>
      <c r="L1541" s="39">
        <f>INDEX(Monthly!$B$2:$K$187,MATCH(D1541,Monthly!$B$2:$B$187,0),7)</f>
        <v>0</v>
      </c>
      <c r="M1541" s="39">
        <f>INDEX(Monthly!$B$2:$K$187,MATCH(D1541,Monthly!$B$2:$B$187,0),9)</f>
        <v>3.5537782101794674E-2</v>
      </c>
      <c r="N1541" s="42">
        <f>INDEX(Quaterly!$B$2:$E$63,MATCH(B1541,Quaterly!$B$2:$B$63,0),4)</f>
        <v>1.4900000000000002</v>
      </c>
    </row>
    <row r="1542" spans="1:14" x14ac:dyDescent="0.3">
      <c r="A1542" s="23">
        <v>1541</v>
      </c>
      <c r="B1542" s="23" t="str">
        <f t="shared" si="72"/>
        <v>Q4-2015</v>
      </c>
      <c r="C1542" s="24" t="str">
        <f t="shared" si="73"/>
        <v>Q4</v>
      </c>
      <c r="D1542" s="23" t="str">
        <f t="shared" si="74"/>
        <v>12-2015</v>
      </c>
      <c r="E1542" s="25">
        <v>42349</v>
      </c>
      <c r="F1542" s="31">
        <f>INDEX(GoldPrice!$B$2:$F$4016,MATCH(E1542,GoldPrice!$B$2:$B$4016,0),5)</f>
        <v>-120834.62483463064</v>
      </c>
      <c r="G1542" s="36">
        <f>INDEX(Daily!$B$2:$H$4016,MATCH(E1542,Daily!$B$2:$B$4016,0),3)</f>
        <v>-1.1099999999999994</v>
      </c>
      <c r="H1542" s="36">
        <f>INDEX(Daily!$B$2:$H$4016,MATCH(E1542,Daily!$B$2:$B$4016,0),5)</f>
        <v>20</v>
      </c>
      <c r="I1542" s="36">
        <f>INDEX(Daily!$B$2:$H$4016,MATCH(E1542,Daily!$B$2:$B$4016,0),7)</f>
        <v>2.3899999999999864</v>
      </c>
      <c r="J1542" s="39">
        <f>INDEX(Monthly!$B$2:$K$187,MATCH(D1542,Monthly!$B$2:$B$187,0),3)</f>
        <v>1.9999999999997797E-4</v>
      </c>
      <c r="K1542" s="39">
        <f>INDEX(Monthly!$B$2:$K$187,MATCH(D1542,Monthly!$B$2:$B$187,0),5)</f>
        <v>0</v>
      </c>
      <c r="L1542" s="39">
        <f>INDEX(Monthly!$B$2:$K$187,MATCH(D1542,Monthly!$B$2:$B$187,0),7)</f>
        <v>0</v>
      </c>
      <c r="M1542" s="39">
        <f>INDEX(Monthly!$B$2:$K$187,MATCH(D1542,Monthly!$B$2:$B$187,0),9)</f>
        <v>3.5537782101794674E-2</v>
      </c>
      <c r="N1542" s="42">
        <f>INDEX(Quaterly!$B$2:$E$63,MATCH(B1542,Quaterly!$B$2:$B$63,0),4)</f>
        <v>1.4900000000000002</v>
      </c>
    </row>
    <row r="1543" spans="1:14" x14ac:dyDescent="0.3">
      <c r="A1543" s="23">
        <v>1542</v>
      </c>
      <c r="B1543" s="23" t="str">
        <f t="shared" si="72"/>
        <v>Q4-2015</v>
      </c>
      <c r="C1543" s="24" t="str">
        <f t="shared" si="73"/>
        <v>Q4</v>
      </c>
      <c r="D1543" s="23" t="str">
        <f t="shared" si="74"/>
        <v>12-2015</v>
      </c>
      <c r="E1543" s="25">
        <v>42352</v>
      </c>
      <c r="F1543" s="31">
        <f>INDEX(GoldPrice!$B$2:$F$4016,MATCH(E1543,GoldPrice!$B$2:$B$4016,0),5)</f>
        <v>179380.83538083732</v>
      </c>
      <c r="G1543" s="36">
        <f>INDEX(Daily!$B$2:$H$4016,MATCH(E1543,Daily!$B$2:$B$4016,0),3)</f>
        <v>0.66000000000000369</v>
      </c>
      <c r="H1543" s="36">
        <f>INDEX(Daily!$B$2:$H$4016,MATCH(E1543,Daily!$B$2:$B$4016,0),5)</f>
        <v>10</v>
      </c>
      <c r="I1543" s="36">
        <f>INDEX(Daily!$B$2:$H$4016,MATCH(E1543,Daily!$B$2:$B$4016,0),7)</f>
        <v>-1.2099999999999227</v>
      </c>
      <c r="J1543" s="39">
        <f>INDEX(Monthly!$B$2:$K$187,MATCH(D1543,Monthly!$B$2:$B$187,0),3)</f>
        <v>1.9999999999997797E-4</v>
      </c>
      <c r="K1543" s="39">
        <f>INDEX(Monthly!$B$2:$K$187,MATCH(D1543,Monthly!$B$2:$B$187,0),5)</f>
        <v>0</v>
      </c>
      <c r="L1543" s="39">
        <f>INDEX(Monthly!$B$2:$K$187,MATCH(D1543,Monthly!$B$2:$B$187,0),7)</f>
        <v>0</v>
      </c>
      <c r="M1543" s="39">
        <f>INDEX(Monthly!$B$2:$K$187,MATCH(D1543,Monthly!$B$2:$B$187,0),9)</f>
        <v>3.5537782101794674E-2</v>
      </c>
      <c r="N1543" s="42">
        <f>INDEX(Quaterly!$B$2:$E$63,MATCH(B1543,Quaterly!$B$2:$B$63,0),4)</f>
        <v>1.4900000000000002</v>
      </c>
    </row>
    <row r="1544" spans="1:14" x14ac:dyDescent="0.3">
      <c r="A1544" s="23">
        <v>1543</v>
      </c>
      <c r="B1544" s="23" t="str">
        <f t="shared" si="72"/>
        <v>Q4-2015</v>
      </c>
      <c r="C1544" s="24" t="str">
        <f t="shared" si="73"/>
        <v>Q4</v>
      </c>
      <c r="D1544" s="23" t="str">
        <f t="shared" si="74"/>
        <v>12-2015</v>
      </c>
      <c r="E1544" s="25">
        <v>42353</v>
      </c>
      <c r="F1544" s="31">
        <f>INDEX(GoldPrice!$B$2:$F$4016,MATCH(E1544,GoldPrice!$B$2:$B$4016,0),5)</f>
        <v>-63488.565488565713</v>
      </c>
      <c r="G1544" s="36">
        <f>INDEX(Daily!$B$2:$H$4016,MATCH(E1544,Daily!$B$2:$B$4016,0),3)</f>
        <v>1.009999999999998</v>
      </c>
      <c r="H1544" s="36">
        <f>INDEX(Daily!$B$2:$H$4016,MATCH(E1544,Daily!$B$2:$B$4016,0),5)</f>
        <v>30</v>
      </c>
      <c r="I1544" s="36">
        <f>INDEX(Daily!$B$2:$H$4016,MATCH(E1544,Daily!$B$2:$B$4016,0),7)</f>
        <v>5.7799999999999727</v>
      </c>
      <c r="J1544" s="39">
        <f>INDEX(Monthly!$B$2:$K$187,MATCH(D1544,Monthly!$B$2:$B$187,0),3)</f>
        <v>1.9999999999997797E-4</v>
      </c>
      <c r="K1544" s="39">
        <f>INDEX(Monthly!$B$2:$K$187,MATCH(D1544,Monthly!$B$2:$B$187,0),5)</f>
        <v>0</v>
      </c>
      <c r="L1544" s="39">
        <f>INDEX(Monthly!$B$2:$K$187,MATCH(D1544,Monthly!$B$2:$B$187,0),7)</f>
        <v>0</v>
      </c>
      <c r="M1544" s="39">
        <f>INDEX(Monthly!$B$2:$K$187,MATCH(D1544,Monthly!$B$2:$B$187,0),9)</f>
        <v>3.5537782101794674E-2</v>
      </c>
      <c r="N1544" s="42">
        <f>INDEX(Quaterly!$B$2:$E$63,MATCH(B1544,Quaterly!$B$2:$B$63,0),4)</f>
        <v>1.4900000000000002</v>
      </c>
    </row>
    <row r="1545" spans="1:14" x14ac:dyDescent="0.3">
      <c r="A1545" s="23">
        <v>1544</v>
      </c>
      <c r="B1545" s="23" t="str">
        <f t="shared" si="72"/>
        <v>Q4-2015</v>
      </c>
      <c r="C1545" s="24" t="str">
        <f t="shared" si="73"/>
        <v>Q4</v>
      </c>
      <c r="D1545" s="23" t="str">
        <f t="shared" si="74"/>
        <v>12-2015</v>
      </c>
      <c r="E1545" s="25">
        <v>42354</v>
      </c>
      <c r="F1545" s="31">
        <f>INDEX(GoldPrice!$B$2:$F$4016,MATCH(E1545,GoldPrice!$B$2:$B$4016,0),5)</f>
        <v>-216599.13059912995</v>
      </c>
      <c r="G1545" s="36">
        <f>INDEX(Daily!$B$2:$H$4016,MATCH(E1545,Daily!$B$2:$B$4016,0),3)</f>
        <v>-1.7700000000000031</v>
      </c>
      <c r="H1545" s="36">
        <f>INDEX(Daily!$B$2:$H$4016,MATCH(E1545,Daily!$B$2:$B$4016,0),5)</f>
        <v>-13</v>
      </c>
      <c r="I1545" s="36">
        <f>INDEX(Daily!$B$2:$H$4016,MATCH(E1545,Daily!$B$2:$B$4016,0),7)</f>
        <v>4.5499999999999545</v>
      </c>
      <c r="J1545" s="39">
        <f>INDEX(Monthly!$B$2:$K$187,MATCH(D1545,Monthly!$B$2:$B$187,0),3)</f>
        <v>1.9999999999997797E-4</v>
      </c>
      <c r="K1545" s="39">
        <f>INDEX(Monthly!$B$2:$K$187,MATCH(D1545,Monthly!$B$2:$B$187,0),5)</f>
        <v>0</v>
      </c>
      <c r="L1545" s="39">
        <f>INDEX(Monthly!$B$2:$K$187,MATCH(D1545,Monthly!$B$2:$B$187,0),7)</f>
        <v>0</v>
      </c>
      <c r="M1545" s="39">
        <f>INDEX(Monthly!$B$2:$K$187,MATCH(D1545,Monthly!$B$2:$B$187,0),9)</f>
        <v>3.5537782101794674E-2</v>
      </c>
      <c r="N1545" s="42">
        <f>INDEX(Quaterly!$B$2:$E$63,MATCH(B1545,Quaterly!$B$2:$B$63,0),4)</f>
        <v>1.4900000000000002</v>
      </c>
    </row>
    <row r="1546" spans="1:14" x14ac:dyDescent="0.3">
      <c r="A1546" s="23">
        <v>1545</v>
      </c>
      <c r="B1546" s="23" t="str">
        <f t="shared" si="72"/>
        <v>Q4-2015</v>
      </c>
      <c r="C1546" s="24" t="str">
        <f t="shared" si="73"/>
        <v>Q4</v>
      </c>
      <c r="D1546" s="23" t="str">
        <f t="shared" si="74"/>
        <v>12-2015</v>
      </c>
      <c r="E1546" s="25">
        <v>42355</v>
      </c>
      <c r="F1546" s="31">
        <f>INDEX(GoldPrice!$B$2:$F$4016,MATCH(E1546,GoldPrice!$B$2:$B$4016,0),5)</f>
        <v>457321.33812133968</v>
      </c>
      <c r="G1546" s="36">
        <f>INDEX(Daily!$B$2:$H$4016,MATCH(E1546,Daily!$B$2:$B$4016,0),3)</f>
        <v>-0.57000000000000028</v>
      </c>
      <c r="H1546" s="36">
        <f>INDEX(Daily!$B$2:$H$4016,MATCH(E1546,Daily!$B$2:$B$4016,0),5)</f>
        <v>-18</v>
      </c>
      <c r="I1546" s="36">
        <f>INDEX(Daily!$B$2:$H$4016,MATCH(E1546,Daily!$B$2:$B$4016,0),7)</f>
        <v>4.5600000000000591</v>
      </c>
      <c r="J1546" s="39">
        <f>INDEX(Monthly!$B$2:$K$187,MATCH(D1546,Monthly!$B$2:$B$187,0),3)</f>
        <v>1.9999999999997797E-4</v>
      </c>
      <c r="K1546" s="39">
        <f>INDEX(Monthly!$B$2:$K$187,MATCH(D1546,Monthly!$B$2:$B$187,0),5)</f>
        <v>0</v>
      </c>
      <c r="L1546" s="39">
        <f>INDEX(Monthly!$B$2:$K$187,MATCH(D1546,Monthly!$B$2:$B$187,0),7)</f>
        <v>0</v>
      </c>
      <c r="M1546" s="39">
        <f>INDEX(Monthly!$B$2:$K$187,MATCH(D1546,Monthly!$B$2:$B$187,0),9)</f>
        <v>3.5537782101794674E-2</v>
      </c>
      <c r="N1546" s="42">
        <f>INDEX(Quaterly!$B$2:$E$63,MATCH(B1546,Quaterly!$B$2:$B$63,0),4)</f>
        <v>1.4900000000000002</v>
      </c>
    </row>
    <row r="1547" spans="1:14" x14ac:dyDescent="0.3">
      <c r="A1547" s="23">
        <v>1546</v>
      </c>
      <c r="B1547" s="23" t="str">
        <f t="shared" si="72"/>
        <v>Q4-2015</v>
      </c>
      <c r="C1547" s="24" t="str">
        <f t="shared" si="73"/>
        <v>Q4</v>
      </c>
      <c r="D1547" s="23" t="str">
        <f t="shared" si="74"/>
        <v>12-2015</v>
      </c>
      <c r="E1547" s="25">
        <v>42356</v>
      </c>
      <c r="F1547" s="31">
        <f>INDEX(GoldPrice!$B$2:$F$4016,MATCH(E1547,GoldPrice!$B$2:$B$4016,0),5)</f>
        <v>-329524.47552447394</v>
      </c>
      <c r="G1547" s="36">
        <f>INDEX(Daily!$B$2:$H$4016,MATCH(E1547,Daily!$B$2:$B$4016,0),3)</f>
        <v>-0.25999999999999801</v>
      </c>
      <c r="H1547" s="36">
        <f>INDEX(Daily!$B$2:$H$4016,MATCH(E1547,Daily!$B$2:$B$4016,0),5)</f>
        <v>-3</v>
      </c>
      <c r="I1547" s="36">
        <f>INDEX(Daily!$B$2:$H$4016,MATCH(E1547,Daily!$B$2:$B$4016,0),7)</f>
        <v>-8.9300000000000637</v>
      </c>
      <c r="J1547" s="39">
        <f>INDEX(Monthly!$B$2:$K$187,MATCH(D1547,Monthly!$B$2:$B$187,0),3)</f>
        <v>1.9999999999997797E-4</v>
      </c>
      <c r="K1547" s="39">
        <f>INDEX(Monthly!$B$2:$K$187,MATCH(D1547,Monthly!$B$2:$B$187,0),5)</f>
        <v>0</v>
      </c>
      <c r="L1547" s="39">
        <f>INDEX(Monthly!$B$2:$K$187,MATCH(D1547,Monthly!$B$2:$B$187,0),7)</f>
        <v>0</v>
      </c>
      <c r="M1547" s="39">
        <f>INDEX(Monthly!$B$2:$K$187,MATCH(D1547,Monthly!$B$2:$B$187,0),9)</f>
        <v>3.5537782101794674E-2</v>
      </c>
      <c r="N1547" s="42">
        <f>INDEX(Quaterly!$B$2:$E$63,MATCH(B1547,Quaterly!$B$2:$B$63,0),4)</f>
        <v>1.4900000000000002</v>
      </c>
    </row>
    <row r="1548" spans="1:14" x14ac:dyDescent="0.3">
      <c r="A1548" s="23">
        <v>1547</v>
      </c>
      <c r="B1548" s="23" t="str">
        <f t="shared" si="72"/>
        <v>Q4-2015</v>
      </c>
      <c r="C1548" s="24" t="str">
        <f t="shared" si="73"/>
        <v>Q4</v>
      </c>
      <c r="D1548" s="23" t="str">
        <f t="shared" si="74"/>
        <v>12-2015</v>
      </c>
      <c r="E1548" s="25">
        <v>42359</v>
      </c>
      <c r="F1548" s="31">
        <f>INDEX(GoldPrice!$B$2:$F$4016,MATCH(E1548,GoldPrice!$B$2:$B$4016,0),5)</f>
        <v>-217087.73388773948</v>
      </c>
      <c r="G1548" s="36">
        <f>INDEX(Daily!$B$2:$H$4016,MATCH(E1548,Daily!$B$2:$B$4016,0),3)</f>
        <v>-0.17000000000000171</v>
      </c>
      <c r="H1548" s="36">
        <f>INDEX(Daily!$B$2:$H$4016,MATCH(E1548,Daily!$B$2:$B$4016,0),5)</f>
        <v>49</v>
      </c>
      <c r="I1548" s="36">
        <f>INDEX(Daily!$B$2:$H$4016,MATCH(E1548,Daily!$B$2:$B$4016,0),7)</f>
        <v>-1.2799999999999727</v>
      </c>
      <c r="J1548" s="39">
        <f>INDEX(Monthly!$B$2:$K$187,MATCH(D1548,Monthly!$B$2:$B$187,0),3)</f>
        <v>1.9999999999997797E-4</v>
      </c>
      <c r="K1548" s="39">
        <f>INDEX(Monthly!$B$2:$K$187,MATCH(D1548,Monthly!$B$2:$B$187,0),5)</f>
        <v>0</v>
      </c>
      <c r="L1548" s="39">
        <f>INDEX(Monthly!$B$2:$K$187,MATCH(D1548,Monthly!$B$2:$B$187,0),7)</f>
        <v>0</v>
      </c>
      <c r="M1548" s="39">
        <f>INDEX(Monthly!$B$2:$K$187,MATCH(D1548,Monthly!$B$2:$B$187,0),9)</f>
        <v>3.5537782101794674E-2</v>
      </c>
      <c r="N1548" s="42">
        <f>INDEX(Quaterly!$B$2:$E$63,MATCH(B1548,Quaterly!$B$2:$B$63,0),4)</f>
        <v>1.4900000000000002</v>
      </c>
    </row>
    <row r="1549" spans="1:14" x14ac:dyDescent="0.3">
      <c r="A1549" s="23">
        <v>1548</v>
      </c>
      <c r="B1549" s="23" t="str">
        <f t="shared" si="72"/>
        <v>Q4-2015</v>
      </c>
      <c r="C1549" s="24" t="str">
        <f t="shared" si="73"/>
        <v>Q4</v>
      </c>
      <c r="D1549" s="23" t="str">
        <f t="shared" si="74"/>
        <v>12-2015</v>
      </c>
      <c r="E1549" s="25">
        <v>42360</v>
      </c>
      <c r="F1549" s="31">
        <f>INDEX(GoldPrice!$B$2:$F$4016,MATCH(E1549,GoldPrice!$B$2:$B$4016,0),5)</f>
        <v>120200.11340011656</v>
      </c>
      <c r="G1549" s="36">
        <f>INDEX(Daily!$B$2:$H$4016,MATCH(E1549,Daily!$B$2:$B$4016,0),3)</f>
        <v>1.5700000000000003</v>
      </c>
      <c r="H1549" s="36">
        <f>INDEX(Daily!$B$2:$H$4016,MATCH(E1549,Daily!$B$2:$B$4016,0),5)</f>
        <v>1</v>
      </c>
      <c r="I1549" s="36">
        <f>INDEX(Daily!$B$2:$H$4016,MATCH(E1549,Daily!$B$2:$B$4016,0),7)</f>
        <v>-0.54999999999995453</v>
      </c>
      <c r="J1549" s="39">
        <f>INDEX(Monthly!$B$2:$K$187,MATCH(D1549,Monthly!$B$2:$B$187,0),3)</f>
        <v>1.9999999999997797E-4</v>
      </c>
      <c r="K1549" s="39">
        <f>INDEX(Monthly!$B$2:$K$187,MATCH(D1549,Monthly!$B$2:$B$187,0),5)</f>
        <v>0</v>
      </c>
      <c r="L1549" s="39">
        <f>INDEX(Monthly!$B$2:$K$187,MATCH(D1549,Monthly!$B$2:$B$187,0),7)</f>
        <v>0</v>
      </c>
      <c r="M1549" s="39">
        <f>INDEX(Monthly!$B$2:$K$187,MATCH(D1549,Monthly!$B$2:$B$187,0),9)</f>
        <v>3.5537782101794674E-2</v>
      </c>
      <c r="N1549" s="42">
        <f>INDEX(Quaterly!$B$2:$E$63,MATCH(B1549,Quaterly!$B$2:$B$63,0),4)</f>
        <v>1.4900000000000002</v>
      </c>
    </row>
    <row r="1550" spans="1:14" x14ac:dyDescent="0.3">
      <c r="A1550" s="23">
        <v>1549</v>
      </c>
      <c r="B1550" s="23" t="str">
        <f t="shared" si="72"/>
        <v>Q4-2015</v>
      </c>
      <c r="C1550" s="24" t="str">
        <f t="shared" si="73"/>
        <v>Q4</v>
      </c>
      <c r="D1550" s="23" t="str">
        <f t="shared" si="74"/>
        <v>12-2015</v>
      </c>
      <c r="E1550" s="25">
        <v>42361</v>
      </c>
      <c r="F1550" s="31">
        <f>INDEX(GoldPrice!$B$2:$F$4016,MATCH(E1550,GoldPrice!$B$2:$B$4016,0),5)</f>
        <v>85487.431487429887</v>
      </c>
      <c r="G1550" s="36">
        <f>INDEX(Daily!$B$2:$H$4016,MATCH(E1550,Daily!$B$2:$B$4016,0),3)</f>
        <v>0.64000000000000057</v>
      </c>
      <c r="H1550" s="36">
        <f>INDEX(Daily!$B$2:$H$4016,MATCH(E1550,Daily!$B$2:$B$4016,0),5)</f>
        <v>-29</v>
      </c>
      <c r="I1550" s="36">
        <f>INDEX(Daily!$B$2:$H$4016,MATCH(E1550,Daily!$B$2:$B$4016,0),7)</f>
        <v>-2.0800000000000409</v>
      </c>
      <c r="J1550" s="39">
        <f>INDEX(Monthly!$B$2:$K$187,MATCH(D1550,Monthly!$B$2:$B$187,0),3)</f>
        <v>1.9999999999997797E-4</v>
      </c>
      <c r="K1550" s="39">
        <f>INDEX(Monthly!$B$2:$K$187,MATCH(D1550,Monthly!$B$2:$B$187,0),5)</f>
        <v>0</v>
      </c>
      <c r="L1550" s="39">
        <f>INDEX(Monthly!$B$2:$K$187,MATCH(D1550,Monthly!$B$2:$B$187,0),7)</f>
        <v>0</v>
      </c>
      <c r="M1550" s="39">
        <f>INDEX(Monthly!$B$2:$K$187,MATCH(D1550,Monthly!$B$2:$B$187,0),9)</f>
        <v>3.5537782101794674E-2</v>
      </c>
      <c r="N1550" s="42">
        <f>INDEX(Quaterly!$B$2:$E$63,MATCH(B1550,Quaterly!$B$2:$B$63,0),4)</f>
        <v>1.4900000000000002</v>
      </c>
    </row>
    <row r="1551" spans="1:14" x14ac:dyDescent="0.3">
      <c r="A1551" s="23">
        <v>1550</v>
      </c>
      <c r="B1551" s="23" t="str">
        <f t="shared" si="72"/>
        <v>Q4-2015</v>
      </c>
      <c r="C1551" s="24" t="str">
        <f t="shared" si="73"/>
        <v>Q4</v>
      </c>
      <c r="D1551" s="23" t="str">
        <f t="shared" si="74"/>
        <v>12-2015</v>
      </c>
      <c r="E1551" s="25">
        <v>42362</v>
      </c>
      <c r="F1551" s="31">
        <f>INDEX(GoldPrice!$B$2:$F$4016,MATCH(E1551,GoldPrice!$B$2:$B$4016,0),5)</f>
        <v>-102778.37837837636</v>
      </c>
      <c r="G1551" s="36">
        <f>INDEX(Daily!$B$2:$H$4016,MATCH(E1551,Daily!$B$2:$B$4016,0),3)</f>
        <v>0.85999999999999943</v>
      </c>
      <c r="H1551" s="36">
        <f>INDEX(Daily!$B$2:$H$4016,MATCH(E1551,Daily!$B$2:$B$4016,0),5)</f>
        <v>0</v>
      </c>
      <c r="I1551" s="36">
        <f>INDEX(Daily!$B$2:$H$4016,MATCH(E1551,Daily!$B$2:$B$4016,0),7)</f>
        <v>1.8999999999999773</v>
      </c>
      <c r="J1551" s="39">
        <f>INDEX(Monthly!$B$2:$K$187,MATCH(D1551,Monthly!$B$2:$B$187,0),3)</f>
        <v>1.9999999999997797E-4</v>
      </c>
      <c r="K1551" s="39">
        <f>INDEX(Monthly!$B$2:$K$187,MATCH(D1551,Monthly!$B$2:$B$187,0),5)</f>
        <v>0</v>
      </c>
      <c r="L1551" s="39">
        <f>INDEX(Monthly!$B$2:$K$187,MATCH(D1551,Monthly!$B$2:$B$187,0),7)</f>
        <v>0</v>
      </c>
      <c r="M1551" s="39">
        <f>INDEX(Monthly!$B$2:$K$187,MATCH(D1551,Monthly!$B$2:$B$187,0),9)</f>
        <v>3.5537782101794674E-2</v>
      </c>
      <c r="N1551" s="42">
        <f>INDEX(Quaterly!$B$2:$E$63,MATCH(B1551,Quaterly!$B$2:$B$63,0),4)</f>
        <v>1.4900000000000002</v>
      </c>
    </row>
    <row r="1552" spans="1:14" x14ac:dyDescent="0.3">
      <c r="A1552" s="23">
        <v>1551</v>
      </c>
      <c r="B1552" s="23" t="str">
        <f t="shared" si="72"/>
        <v>Q4-2015</v>
      </c>
      <c r="C1552" s="24" t="str">
        <f t="shared" si="73"/>
        <v>Q4</v>
      </c>
      <c r="D1552" s="23" t="str">
        <f t="shared" si="74"/>
        <v>12-2015</v>
      </c>
      <c r="E1552" s="25">
        <v>42363</v>
      </c>
      <c r="F1552" s="31">
        <f>INDEX(GoldPrice!$B$2:$F$4016,MATCH(E1552,GoldPrice!$B$2:$B$4016,0),5)</f>
        <v>140203.3534033522</v>
      </c>
      <c r="G1552" s="36">
        <f>INDEX(Daily!$B$2:$H$4016,MATCH(E1552,Daily!$B$2:$B$4016,0),3)</f>
        <v>-1.8628571428571377</v>
      </c>
      <c r="H1552" s="36">
        <f>INDEX(Daily!$B$2:$H$4016,MATCH(E1552,Daily!$B$2:$B$4016,0),5)</f>
        <v>23</v>
      </c>
      <c r="I1552" s="36">
        <f>INDEX(Daily!$B$2:$H$4016,MATCH(E1552,Daily!$B$2:$B$4016,0),7)</f>
        <v>1.5</v>
      </c>
      <c r="J1552" s="39">
        <f>INDEX(Monthly!$B$2:$K$187,MATCH(D1552,Monthly!$B$2:$B$187,0),3)</f>
        <v>1.9999999999997797E-4</v>
      </c>
      <c r="K1552" s="39">
        <f>INDEX(Monthly!$B$2:$K$187,MATCH(D1552,Monthly!$B$2:$B$187,0),5)</f>
        <v>0</v>
      </c>
      <c r="L1552" s="39">
        <f>INDEX(Monthly!$B$2:$K$187,MATCH(D1552,Monthly!$B$2:$B$187,0),7)</f>
        <v>0</v>
      </c>
      <c r="M1552" s="39">
        <f>INDEX(Monthly!$B$2:$K$187,MATCH(D1552,Monthly!$B$2:$B$187,0),9)</f>
        <v>3.5537782101794674E-2</v>
      </c>
      <c r="N1552" s="42">
        <f>INDEX(Quaterly!$B$2:$E$63,MATCH(B1552,Quaterly!$B$2:$B$63,0),4)</f>
        <v>1.4900000000000002</v>
      </c>
    </row>
    <row r="1553" spans="1:14" x14ac:dyDescent="0.3">
      <c r="A1553" s="23">
        <v>1552</v>
      </c>
      <c r="B1553" s="23" t="str">
        <f t="shared" si="72"/>
        <v>Q4-2015</v>
      </c>
      <c r="C1553" s="24" t="str">
        <f t="shared" si="73"/>
        <v>Q4</v>
      </c>
      <c r="D1553" s="23" t="str">
        <f t="shared" si="74"/>
        <v>12-2015</v>
      </c>
      <c r="E1553" s="25">
        <v>42366</v>
      </c>
      <c r="F1553" s="31">
        <f>INDEX(GoldPrice!$B$2:$F$4016,MATCH(E1553,GoldPrice!$B$2:$B$4016,0),5)</f>
        <v>-26150.130950130522</v>
      </c>
      <c r="G1553" s="36">
        <f>INDEX(Daily!$B$2:$H$4016,MATCH(E1553,Daily!$B$2:$B$4016,0),3)</f>
        <v>0.60285714285713965</v>
      </c>
      <c r="H1553" s="36">
        <f>INDEX(Daily!$B$2:$H$4016,MATCH(E1553,Daily!$B$2:$B$4016,0),5)</f>
        <v>-23</v>
      </c>
      <c r="I1553" s="36">
        <f>INDEX(Daily!$B$2:$H$4016,MATCH(E1553,Daily!$B$2:$B$4016,0),7)</f>
        <v>2.2300000000000182</v>
      </c>
      <c r="J1553" s="39">
        <f>INDEX(Monthly!$B$2:$K$187,MATCH(D1553,Monthly!$B$2:$B$187,0),3)</f>
        <v>1.9999999999997797E-4</v>
      </c>
      <c r="K1553" s="39">
        <f>INDEX(Monthly!$B$2:$K$187,MATCH(D1553,Monthly!$B$2:$B$187,0),5)</f>
        <v>0</v>
      </c>
      <c r="L1553" s="39">
        <f>INDEX(Monthly!$B$2:$K$187,MATCH(D1553,Monthly!$B$2:$B$187,0),7)</f>
        <v>0</v>
      </c>
      <c r="M1553" s="39">
        <f>INDEX(Monthly!$B$2:$K$187,MATCH(D1553,Monthly!$B$2:$B$187,0),9)</f>
        <v>3.5537782101794674E-2</v>
      </c>
      <c r="N1553" s="42">
        <f>INDEX(Quaterly!$B$2:$E$63,MATCH(B1553,Quaterly!$B$2:$B$63,0),4)</f>
        <v>1.4900000000000002</v>
      </c>
    </row>
    <row r="1554" spans="1:14" x14ac:dyDescent="0.3">
      <c r="A1554" s="23">
        <v>1553</v>
      </c>
      <c r="B1554" s="23" t="str">
        <f t="shared" si="72"/>
        <v>Q4-2015</v>
      </c>
      <c r="C1554" s="24" t="str">
        <f t="shared" si="73"/>
        <v>Q4</v>
      </c>
      <c r="D1554" s="23" t="str">
        <f t="shared" si="74"/>
        <v>12-2015</v>
      </c>
      <c r="E1554" s="25">
        <v>42367</v>
      </c>
      <c r="F1554" s="31">
        <f>INDEX(GoldPrice!$B$2:$F$4016,MATCH(E1554,GoldPrice!$B$2:$B$4016,0),5)</f>
        <v>-190874.31487431377</v>
      </c>
      <c r="G1554" s="36">
        <f>INDEX(Daily!$B$2:$H$4016,MATCH(E1554,Daily!$B$2:$B$4016,0),3)</f>
        <v>1.5200000000000031</v>
      </c>
      <c r="H1554" s="36">
        <f>INDEX(Daily!$B$2:$H$4016,MATCH(E1554,Daily!$B$2:$B$4016,0),5)</f>
        <v>-47</v>
      </c>
      <c r="I1554" s="36">
        <f>INDEX(Daily!$B$2:$H$4016,MATCH(E1554,Daily!$B$2:$B$4016,0),7)</f>
        <v>6.3899999999999864</v>
      </c>
      <c r="J1554" s="39">
        <f>INDEX(Monthly!$B$2:$K$187,MATCH(D1554,Monthly!$B$2:$B$187,0),3)</f>
        <v>1.9999999999997797E-4</v>
      </c>
      <c r="K1554" s="39">
        <f>INDEX(Monthly!$B$2:$K$187,MATCH(D1554,Monthly!$B$2:$B$187,0),5)</f>
        <v>0</v>
      </c>
      <c r="L1554" s="39">
        <f>INDEX(Monthly!$B$2:$K$187,MATCH(D1554,Monthly!$B$2:$B$187,0),7)</f>
        <v>0</v>
      </c>
      <c r="M1554" s="39">
        <f>INDEX(Monthly!$B$2:$K$187,MATCH(D1554,Monthly!$B$2:$B$187,0),9)</f>
        <v>3.5537782101794674E-2</v>
      </c>
      <c r="N1554" s="42">
        <f>INDEX(Quaterly!$B$2:$E$63,MATCH(B1554,Quaterly!$B$2:$B$63,0),4)</f>
        <v>1.4900000000000002</v>
      </c>
    </row>
    <row r="1555" spans="1:14" x14ac:dyDescent="0.3">
      <c r="A1555" s="23">
        <v>1554</v>
      </c>
      <c r="B1555" s="23" t="str">
        <f t="shared" si="72"/>
        <v>Q4-2015</v>
      </c>
      <c r="C1555" s="24" t="str">
        <f t="shared" si="73"/>
        <v>Q4</v>
      </c>
      <c r="D1555" s="23" t="str">
        <f t="shared" si="74"/>
        <v>12-2015</v>
      </c>
      <c r="E1555" s="25">
        <v>42368</v>
      </c>
      <c r="F1555" s="31">
        <f>INDEX(GoldPrice!$B$2:$F$4016,MATCH(E1555,GoldPrice!$B$2:$B$4016,0),5)</f>
        <v>266871.59327159449</v>
      </c>
      <c r="G1555" s="36">
        <f>INDEX(Daily!$B$2:$H$4016,MATCH(E1555,Daily!$B$2:$B$4016,0),3)</f>
        <v>-1.2899999999999991</v>
      </c>
      <c r="H1555" s="36">
        <f>INDEX(Daily!$B$2:$H$4016,MATCH(E1555,Daily!$B$2:$B$4016,0),5)</f>
        <v>-64</v>
      </c>
      <c r="I1555" s="36">
        <f>INDEX(Daily!$B$2:$H$4016,MATCH(E1555,Daily!$B$2:$B$4016,0),7)</f>
        <v>3.1600000000000819</v>
      </c>
      <c r="J1555" s="39">
        <f>INDEX(Monthly!$B$2:$K$187,MATCH(D1555,Monthly!$B$2:$B$187,0),3)</f>
        <v>1.9999999999997797E-4</v>
      </c>
      <c r="K1555" s="39">
        <f>INDEX(Monthly!$B$2:$K$187,MATCH(D1555,Monthly!$B$2:$B$187,0),5)</f>
        <v>0</v>
      </c>
      <c r="L1555" s="39">
        <f>INDEX(Monthly!$B$2:$K$187,MATCH(D1555,Monthly!$B$2:$B$187,0),7)</f>
        <v>0</v>
      </c>
      <c r="M1555" s="39">
        <f>INDEX(Monthly!$B$2:$K$187,MATCH(D1555,Monthly!$B$2:$B$187,0),9)</f>
        <v>3.5537782101794674E-2</v>
      </c>
      <c r="N1555" s="42">
        <f>INDEX(Quaterly!$B$2:$E$63,MATCH(B1555,Quaterly!$B$2:$B$63,0),4)</f>
        <v>1.4900000000000002</v>
      </c>
    </row>
    <row r="1556" spans="1:14" x14ac:dyDescent="0.3">
      <c r="A1556" s="23">
        <v>1555</v>
      </c>
      <c r="B1556" s="23" t="str">
        <f t="shared" si="72"/>
        <v>Q4-2015</v>
      </c>
      <c r="C1556" s="24" t="str">
        <f t="shared" si="73"/>
        <v>Q4</v>
      </c>
      <c r="D1556" s="23" t="str">
        <f t="shared" si="74"/>
        <v>12-2015</v>
      </c>
      <c r="E1556" s="25">
        <v>42369</v>
      </c>
      <c r="F1556" s="31">
        <f>INDEX(GoldPrice!$B$2:$F$4016,MATCH(E1556,GoldPrice!$B$2:$B$4016,0),5)</f>
        <v>-222705.27310527489</v>
      </c>
      <c r="G1556" s="36">
        <f>INDEX(Daily!$B$2:$H$4016,MATCH(E1556,Daily!$B$2:$B$4016,0),3)</f>
        <v>0.53999999999999915</v>
      </c>
      <c r="H1556" s="36">
        <f>INDEX(Daily!$B$2:$H$4016,MATCH(E1556,Daily!$B$2:$B$4016,0),5)</f>
        <v>74</v>
      </c>
      <c r="I1556" s="36">
        <f>INDEX(Daily!$B$2:$H$4016,MATCH(E1556,Daily!$B$2:$B$4016,0),7)</f>
        <v>-0.42000000000007276</v>
      </c>
      <c r="J1556" s="39">
        <f>INDEX(Monthly!$B$2:$K$187,MATCH(D1556,Monthly!$B$2:$B$187,0),3)</f>
        <v>1.9999999999997797E-4</v>
      </c>
      <c r="K1556" s="39">
        <f>INDEX(Monthly!$B$2:$K$187,MATCH(D1556,Monthly!$B$2:$B$187,0),5)</f>
        <v>0</v>
      </c>
      <c r="L1556" s="39">
        <f>INDEX(Monthly!$B$2:$K$187,MATCH(D1556,Monthly!$B$2:$B$187,0),7)</f>
        <v>0</v>
      </c>
      <c r="M1556" s="39">
        <f>INDEX(Monthly!$B$2:$K$187,MATCH(D1556,Monthly!$B$2:$B$187,0),9)</f>
        <v>3.5537782101794674E-2</v>
      </c>
      <c r="N1556" s="42">
        <f>INDEX(Quaterly!$B$2:$E$63,MATCH(B1556,Quaterly!$B$2:$B$63,0),4)</f>
        <v>1.4900000000000002</v>
      </c>
    </row>
    <row r="1557" spans="1:14" x14ac:dyDescent="0.3">
      <c r="A1557" s="23">
        <v>1556</v>
      </c>
      <c r="B1557" s="23" t="str">
        <f t="shared" si="72"/>
        <v>Q1-2016</v>
      </c>
      <c r="C1557" s="24" t="str">
        <f t="shared" si="73"/>
        <v>Q1</v>
      </c>
      <c r="D1557" s="23" t="str">
        <f t="shared" si="74"/>
        <v>1-2016</v>
      </c>
      <c r="E1557" s="25">
        <v>42373</v>
      </c>
      <c r="F1557" s="31">
        <f>INDEX(GoldPrice!$B$2:$F$4016,MATCH(E1557,GoldPrice!$B$2:$B$4016,0),5)</f>
        <v>-6008.9964089952409</v>
      </c>
      <c r="G1557" s="36">
        <f>INDEX(Daily!$B$2:$H$4016,MATCH(E1557,Daily!$B$2:$B$4016,0),3)</f>
        <v>-0.32000000000000028</v>
      </c>
      <c r="H1557" s="36">
        <f>INDEX(Daily!$B$2:$H$4016,MATCH(E1557,Daily!$B$2:$B$4016,0),5)</f>
        <v>-56</v>
      </c>
      <c r="I1557" s="36">
        <f>INDEX(Daily!$B$2:$H$4016,MATCH(E1557,Daily!$B$2:$B$4016,0),7)</f>
        <v>-4.6200000000000045</v>
      </c>
      <c r="J1557" s="39">
        <f>INDEX(Monthly!$B$2:$K$187,MATCH(D1557,Monthly!$B$2:$B$187,0),3)</f>
        <v>-0.59339999999999993</v>
      </c>
      <c r="K1557" s="39">
        <f>INDEX(Monthly!$B$2:$K$187,MATCH(D1557,Monthly!$B$2:$B$187,0),5)</f>
        <v>-2.6499999999999773</v>
      </c>
      <c r="L1557" s="39">
        <f>INDEX(Monthly!$B$2:$K$187,MATCH(D1557,Monthly!$B$2:$B$187,0),7)</f>
        <v>0</v>
      </c>
      <c r="M1557" s="39">
        <f>INDEX(Monthly!$B$2:$K$187,MATCH(D1557,Monthly!$B$2:$B$187,0),9)</f>
        <v>1.4567584522750268E-2</v>
      </c>
      <c r="N1557" s="42">
        <f>INDEX(Quaterly!$B$2:$E$63,MATCH(B1557,Quaterly!$B$2:$B$63,0),4)</f>
        <v>0.67999999999999972</v>
      </c>
    </row>
    <row r="1558" spans="1:14" x14ac:dyDescent="0.3">
      <c r="A1558" s="23">
        <v>1557</v>
      </c>
      <c r="B1558" s="23" t="str">
        <f t="shared" si="72"/>
        <v>Q1-2016</v>
      </c>
      <c r="C1558" s="24" t="str">
        <f t="shared" si="73"/>
        <v>Q1</v>
      </c>
      <c r="D1558" s="23" t="str">
        <f t="shared" si="74"/>
        <v>1-2016</v>
      </c>
      <c r="E1558" s="25">
        <v>42374</v>
      </c>
      <c r="F1558" s="31">
        <f>INDEX(GoldPrice!$B$2:$F$4016,MATCH(E1558,GoldPrice!$B$2:$B$4016,0),5)</f>
        <v>-43662.67246267572</v>
      </c>
      <c r="G1558" s="36">
        <f>INDEX(Daily!$B$2:$H$4016,MATCH(E1558,Daily!$B$2:$B$4016,0),3)</f>
        <v>-0.84000000000000341</v>
      </c>
      <c r="H1558" s="36">
        <f>INDEX(Daily!$B$2:$H$4016,MATCH(E1558,Daily!$B$2:$B$4016,0),5)</f>
        <v>34</v>
      </c>
      <c r="I1558" s="36">
        <f>INDEX(Daily!$B$2:$H$4016,MATCH(E1558,Daily!$B$2:$B$4016,0),7)</f>
        <v>-4.4699999999999136</v>
      </c>
      <c r="J1558" s="39">
        <f>INDEX(Monthly!$B$2:$K$187,MATCH(D1558,Monthly!$B$2:$B$187,0),3)</f>
        <v>-0.59339999999999993</v>
      </c>
      <c r="K1558" s="39">
        <f>INDEX(Monthly!$B$2:$K$187,MATCH(D1558,Monthly!$B$2:$B$187,0),5)</f>
        <v>-2.6499999999999773</v>
      </c>
      <c r="L1558" s="39">
        <f>INDEX(Monthly!$B$2:$K$187,MATCH(D1558,Monthly!$B$2:$B$187,0),7)</f>
        <v>0</v>
      </c>
      <c r="M1558" s="39">
        <f>INDEX(Monthly!$B$2:$K$187,MATCH(D1558,Monthly!$B$2:$B$187,0),9)</f>
        <v>1.4567584522750268E-2</v>
      </c>
      <c r="N1558" s="42">
        <f>INDEX(Quaterly!$B$2:$E$63,MATCH(B1558,Quaterly!$B$2:$B$63,0),4)</f>
        <v>0.67999999999999972</v>
      </c>
    </row>
    <row r="1559" spans="1:14" x14ac:dyDescent="0.3">
      <c r="A1559" s="23">
        <v>1558</v>
      </c>
      <c r="B1559" s="23" t="str">
        <f t="shared" si="72"/>
        <v>Q1-2016</v>
      </c>
      <c r="C1559" s="24" t="str">
        <f t="shared" si="73"/>
        <v>Q1</v>
      </c>
      <c r="D1559" s="23" t="str">
        <f t="shared" si="74"/>
        <v>1-2016</v>
      </c>
      <c r="E1559" s="25">
        <v>42375</v>
      </c>
      <c r="F1559" s="31">
        <f>INDEX(GoldPrice!$B$2:$F$4016,MATCH(E1559,GoldPrice!$B$2:$B$4016,0),5)</f>
        <v>-284984.9177849181</v>
      </c>
      <c r="G1559" s="36">
        <f>INDEX(Daily!$B$2:$H$4016,MATCH(E1559,Daily!$B$2:$B$4016,0),3)</f>
        <v>-2</v>
      </c>
      <c r="H1559" s="36">
        <f>INDEX(Daily!$B$2:$H$4016,MATCH(E1559,Daily!$B$2:$B$4016,0),5)</f>
        <v>7</v>
      </c>
      <c r="I1559" s="36">
        <f>INDEX(Daily!$B$2:$H$4016,MATCH(E1559,Daily!$B$2:$B$4016,0),7)</f>
        <v>4.6299999999999955</v>
      </c>
      <c r="J1559" s="39">
        <f>INDEX(Monthly!$B$2:$K$187,MATCH(D1559,Monthly!$B$2:$B$187,0),3)</f>
        <v>-0.59339999999999993</v>
      </c>
      <c r="K1559" s="39">
        <f>INDEX(Monthly!$B$2:$K$187,MATCH(D1559,Monthly!$B$2:$B$187,0),5)</f>
        <v>-2.6499999999999773</v>
      </c>
      <c r="L1559" s="39">
        <f>INDEX(Monthly!$B$2:$K$187,MATCH(D1559,Monthly!$B$2:$B$187,0),7)</f>
        <v>0</v>
      </c>
      <c r="M1559" s="39">
        <f>INDEX(Monthly!$B$2:$K$187,MATCH(D1559,Monthly!$B$2:$B$187,0),9)</f>
        <v>1.4567584522750268E-2</v>
      </c>
      <c r="N1559" s="42">
        <f>INDEX(Quaterly!$B$2:$E$63,MATCH(B1559,Quaterly!$B$2:$B$63,0),4)</f>
        <v>0.67999999999999972</v>
      </c>
    </row>
    <row r="1560" spans="1:14" x14ac:dyDescent="0.3">
      <c r="A1560" s="23">
        <v>1559</v>
      </c>
      <c r="B1560" s="23" t="str">
        <f t="shared" si="72"/>
        <v>Q1-2016</v>
      </c>
      <c r="C1560" s="24" t="str">
        <f t="shared" si="73"/>
        <v>Q1</v>
      </c>
      <c r="D1560" s="23" t="str">
        <f t="shared" si="74"/>
        <v>1-2016</v>
      </c>
      <c r="E1560" s="25">
        <v>42376</v>
      </c>
      <c r="F1560" s="31">
        <f>INDEX(GoldPrice!$B$2:$F$4016,MATCH(E1560,GoldPrice!$B$2:$B$4016,0),5)</f>
        <v>-197355.58495558426</v>
      </c>
      <c r="G1560" s="36">
        <f>INDEX(Daily!$B$2:$H$4016,MATCH(E1560,Daily!$B$2:$B$4016,0),3)</f>
        <v>-0.67999999999999972</v>
      </c>
      <c r="H1560" s="36">
        <f>INDEX(Daily!$B$2:$H$4016,MATCH(E1560,Daily!$B$2:$B$4016,0),5)</f>
        <v>-37</v>
      </c>
      <c r="I1560" s="36">
        <f>INDEX(Daily!$B$2:$H$4016,MATCH(E1560,Daily!$B$2:$B$4016,0),7)</f>
        <v>-9.2100000000000364</v>
      </c>
      <c r="J1560" s="39">
        <f>INDEX(Monthly!$B$2:$K$187,MATCH(D1560,Monthly!$B$2:$B$187,0),3)</f>
        <v>-0.59339999999999993</v>
      </c>
      <c r="K1560" s="39">
        <f>INDEX(Monthly!$B$2:$K$187,MATCH(D1560,Monthly!$B$2:$B$187,0),5)</f>
        <v>-2.6499999999999773</v>
      </c>
      <c r="L1560" s="39">
        <f>INDEX(Monthly!$B$2:$K$187,MATCH(D1560,Monthly!$B$2:$B$187,0),7)</f>
        <v>0</v>
      </c>
      <c r="M1560" s="39">
        <f>INDEX(Monthly!$B$2:$K$187,MATCH(D1560,Monthly!$B$2:$B$187,0),9)</f>
        <v>1.4567584522750268E-2</v>
      </c>
      <c r="N1560" s="42">
        <f>INDEX(Quaterly!$B$2:$E$63,MATCH(B1560,Quaterly!$B$2:$B$63,0),4)</f>
        <v>0.67999999999999972</v>
      </c>
    </row>
    <row r="1561" spans="1:14" x14ac:dyDescent="0.3">
      <c r="A1561" s="23">
        <v>1560</v>
      </c>
      <c r="B1561" s="23" t="str">
        <f t="shared" si="72"/>
        <v>Q1-2016</v>
      </c>
      <c r="C1561" s="24" t="str">
        <f t="shared" si="73"/>
        <v>Q1</v>
      </c>
      <c r="D1561" s="23" t="str">
        <f t="shared" si="74"/>
        <v>1-2016</v>
      </c>
      <c r="E1561" s="25">
        <v>42377</v>
      </c>
      <c r="F1561" s="31">
        <f>INDEX(GoldPrice!$B$2:$F$4016,MATCH(E1561,GoldPrice!$B$2:$B$4016,0),5)</f>
        <v>319520.16632016748</v>
      </c>
      <c r="G1561" s="36">
        <f>INDEX(Daily!$B$2:$H$4016,MATCH(E1561,Daily!$B$2:$B$4016,0),3)</f>
        <v>-8.9999999999996305E-2</v>
      </c>
      <c r="H1561" s="36">
        <f>INDEX(Daily!$B$2:$H$4016,MATCH(E1561,Daily!$B$2:$B$4016,0),5)</f>
        <v>-2</v>
      </c>
      <c r="I1561" s="36">
        <f>INDEX(Daily!$B$2:$H$4016,MATCH(E1561,Daily!$B$2:$B$4016,0),7)</f>
        <v>-5.3100000000000591</v>
      </c>
      <c r="J1561" s="39">
        <f>INDEX(Monthly!$B$2:$K$187,MATCH(D1561,Monthly!$B$2:$B$187,0),3)</f>
        <v>-0.59339999999999993</v>
      </c>
      <c r="K1561" s="39">
        <f>INDEX(Monthly!$B$2:$K$187,MATCH(D1561,Monthly!$B$2:$B$187,0),5)</f>
        <v>-2.6499999999999773</v>
      </c>
      <c r="L1561" s="39">
        <f>INDEX(Monthly!$B$2:$K$187,MATCH(D1561,Monthly!$B$2:$B$187,0),7)</f>
        <v>0</v>
      </c>
      <c r="M1561" s="39">
        <f>INDEX(Monthly!$B$2:$K$187,MATCH(D1561,Monthly!$B$2:$B$187,0),9)</f>
        <v>1.4567584522750268E-2</v>
      </c>
      <c r="N1561" s="42">
        <f>INDEX(Quaterly!$B$2:$E$63,MATCH(B1561,Quaterly!$B$2:$B$63,0),4)</f>
        <v>0.67999999999999972</v>
      </c>
    </row>
    <row r="1562" spans="1:14" x14ac:dyDescent="0.3">
      <c r="A1562" s="23">
        <v>1561</v>
      </c>
      <c r="B1562" s="23" t="str">
        <f t="shared" si="72"/>
        <v>Q1-2016</v>
      </c>
      <c r="C1562" s="24" t="str">
        <f t="shared" si="73"/>
        <v>Q1</v>
      </c>
      <c r="D1562" s="23" t="str">
        <f t="shared" si="74"/>
        <v>1-2016</v>
      </c>
      <c r="E1562" s="25">
        <v>42380</v>
      </c>
      <c r="F1562" s="31">
        <f>INDEX(GoldPrice!$B$2:$F$4016,MATCH(E1562,GoldPrice!$B$2:$B$4016,0),5)</f>
        <v>108671.93347193301</v>
      </c>
      <c r="G1562" s="36">
        <f>INDEX(Daily!$B$2:$H$4016,MATCH(E1562,Daily!$B$2:$B$4016,0),3)</f>
        <v>-1.7800000000000011</v>
      </c>
      <c r="H1562" s="36">
        <f>INDEX(Daily!$B$2:$H$4016,MATCH(E1562,Daily!$B$2:$B$4016,0),5)</f>
        <v>-8</v>
      </c>
      <c r="I1562" s="36">
        <f>INDEX(Daily!$B$2:$H$4016,MATCH(E1562,Daily!$B$2:$B$4016,0),7)</f>
        <v>-2.17999999999995</v>
      </c>
      <c r="J1562" s="39">
        <f>INDEX(Monthly!$B$2:$K$187,MATCH(D1562,Monthly!$B$2:$B$187,0),3)</f>
        <v>-0.59339999999999993</v>
      </c>
      <c r="K1562" s="39">
        <f>INDEX(Monthly!$B$2:$K$187,MATCH(D1562,Monthly!$B$2:$B$187,0),5)</f>
        <v>-2.6499999999999773</v>
      </c>
      <c r="L1562" s="39">
        <f>INDEX(Monthly!$B$2:$K$187,MATCH(D1562,Monthly!$B$2:$B$187,0),7)</f>
        <v>0</v>
      </c>
      <c r="M1562" s="39">
        <f>INDEX(Monthly!$B$2:$K$187,MATCH(D1562,Monthly!$B$2:$B$187,0),9)</f>
        <v>1.4567584522750268E-2</v>
      </c>
      <c r="N1562" s="42">
        <f>INDEX(Quaterly!$B$2:$E$63,MATCH(B1562,Quaterly!$B$2:$B$63,0),4)</f>
        <v>0.67999999999999972</v>
      </c>
    </row>
    <row r="1563" spans="1:14" x14ac:dyDescent="0.3">
      <c r="A1563" s="23">
        <v>1562</v>
      </c>
      <c r="B1563" s="23" t="str">
        <f t="shared" si="72"/>
        <v>Q1-2016</v>
      </c>
      <c r="C1563" s="24" t="str">
        <f t="shared" si="73"/>
        <v>Q1</v>
      </c>
      <c r="D1563" s="23" t="str">
        <f t="shared" si="74"/>
        <v>1-2016</v>
      </c>
      <c r="E1563" s="25">
        <v>42381</v>
      </c>
      <c r="F1563" s="31">
        <f>INDEX(GoldPrice!$B$2:$F$4016,MATCH(E1563,GoldPrice!$B$2:$B$4016,0),5)</f>
        <v>-133473.67227366939</v>
      </c>
      <c r="G1563" s="36">
        <f>INDEX(Daily!$B$2:$H$4016,MATCH(E1563,Daily!$B$2:$B$4016,0),3)</f>
        <v>-1</v>
      </c>
      <c r="H1563" s="36">
        <f>INDEX(Daily!$B$2:$H$4016,MATCH(E1563,Daily!$B$2:$B$4016,0),5)</f>
        <v>10</v>
      </c>
      <c r="I1563" s="36">
        <f>INDEX(Daily!$B$2:$H$4016,MATCH(E1563,Daily!$B$2:$B$4016,0),7)</f>
        <v>6.3899999999999864</v>
      </c>
      <c r="J1563" s="39">
        <f>INDEX(Monthly!$B$2:$K$187,MATCH(D1563,Monthly!$B$2:$B$187,0),3)</f>
        <v>-0.59339999999999993</v>
      </c>
      <c r="K1563" s="39">
        <f>INDEX(Monthly!$B$2:$K$187,MATCH(D1563,Monthly!$B$2:$B$187,0),5)</f>
        <v>-2.6499999999999773</v>
      </c>
      <c r="L1563" s="39">
        <f>INDEX(Monthly!$B$2:$K$187,MATCH(D1563,Monthly!$B$2:$B$187,0),7)</f>
        <v>0</v>
      </c>
      <c r="M1563" s="39">
        <f>INDEX(Monthly!$B$2:$K$187,MATCH(D1563,Monthly!$B$2:$B$187,0),9)</f>
        <v>1.4567584522750268E-2</v>
      </c>
      <c r="N1563" s="42">
        <f>INDEX(Quaterly!$B$2:$E$63,MATCH(B1563,Quaterly!$B$2:$B$63,0),4)</f>
        <v>0.67999999999999972</v>
      </c>
    </row>
    <row r="1564" spans="1:14" x14ac:dyDescent="0.3">
      <c r="A1564" s="23">
        <v>1563</v>
      </c>
      <c r="B1564" s="23" t="str">
        <f t="shared" si="72"/>
        <v>Q1-2016</v>
      </c>
      <c r="C1564" s="24" t="str">
        <f t="shared" si="73"/>
        <v>Q1</v>
      </c>
      <c r="D1564" s="23" t="str">
        <f t="shared" si="74"/>
        <v>1-2016</v>
      </c>
      <c r="E1564" s="25">
        <v>42382</v>
      </c>
      <c r="F1564" s="31">
        <f>INDEX(GoldPrice!$B$2:$F$4016,MATCH(E1564,GoldPrice!$B$2:$B$4016,0),5)</f>
        <v>176559.66735966504</v>
      </c>
      <c r="G1564" s="36">
        <f>INDEX(Daily!$B$2:$H$4016,MATCH(E1564,Daily!$B$2:$B$4016,0),3)</f>
        <v>0</v>
      </c>
      <c r="H1564" s="36">
        <f>INDEX(Daily!$B$2:$H$4016,MATCH(E1564,Daily!$B$2:$B$4016,0),5)</f>
        <v>-35</v>
      </c>
      <c r="I1564" s="36">
        <f>INDEX(Daily!$B$2:$H$4016,MATCH(E1564,Daily!$B$2:$B$4016,0),7)</f>
        <v>-3.8899999999999864</v>
      </c>
      <c r="J1564" s="39">
        <f>INDEX(Monthly!$B$2:$K$187,MATCH(D1564,Monthly!$B$2:$B$187,0),3)</f>
        <v>-0.59339999999999993</v>
      </c>
      <c r="K1564" s="39">
        <f>INDEX(Monthly!$B$2:$K$187,MATCH(D1564,Monthly!$B$2:$B$187,0),5)</f>
        <v>-2.6499999999999773</v>
      </c>
      <c r="L1564" s="39">
        <f>INDEX(Monthly!$B$2:$K$187,MATCH(D1564,Monthly!$B$2:$B$187,0),7)</f>
        <v>0</v>
      </c>
      <c r="M1564" s="39">
        <f>INDEX(Monthly!$B$2:$K$187,MATCH(D1564,Monthly!$B$2:$B$187,0),9)</f>
        <v>1.4567584522750268E-2</v>
      </c>
      <c r="N1564" s="42">
        <f>INDEX(Quaterly!$B$2:$E$63,MATCH(B1564,Quaterly!$B$2:$B$63,0),4)</f>
        <v>0.67999999999999972</v>
      </c>
    </row>
    <row r="1565" spans="1:14" x14ac:dyDescent="0.3">
      <c r="A1565" s="23">
        <v>1564</v>
      </c>
      <c r="B1565" s="23" t="str">
        <f t="shared" si="72"/>
        <v>Q1-2016</v>
      </c>
      <c r="C1565" s="24" t="str">
        <f t="shared" si="73"/>
        <v>Q1</v>
      </c>
      <c r="D1565" s="23" t="str">
        <f t="shared" si="74"/>
        <v>1-2016</v>
      </c>
      <c r="E1565" s="25">
        <v>42383</v>
      </c>
      <c r="F1565" s="31">
        <f>INDEX(GoldPrice!$B$2:$F$4016,MATCH(E1565,GoldPrice!$B$2:$B$4016,0),5)</f>
        <v>55325.722925722599</v>
      </c>
      <c r="G1565" s="36">
        <f>INDEX(Daily!$B$2:$H$4016,MATCH(E1565,Daily!$B$2:$B$4016,0),3)</f>
        <v>0.79999999999999716</v>
      </c>
      <c r="H1565" s="36">
        <f>INDEX(Daily!$B$2:$H$4016,MATCH(E1565,Daily!$B$2:$B$4016,0),5)</f>
        <v>43</v>
      </c>
      <c r="I1565" s="36">
        <f>INDEX(Daily!$B$2:$H$4016,MATCH(E1565,Daily!$B$2:$B$4016,0),7)</f>
        <v>-7.3400000000000318</v>
      </c>
      <c r="J1565" s="39">
        <f>INDEX(Monthly!$B$2:$K$187,MATCH(D1565,Monthly!$B$2:$B$187,0),3)</f>
        <v>-0.59339999999999993</v>
      </c>
      <c r="K1565" s="39">
        <f>INDEX(Monthly!$B$2:$K$187,MATCH(D1565,Monthly!$B$2:$B$187,0),5)</f>
        <v>-2.6499999999999773</v>
      </c>
      <c r="L1565" s="39">
        <f>INDEX(Monthly!$B$2:$K$187,MATCH(D1565,Monthly!$B$2:$B$187,0),7)</f>
        <v>0</v>
      </c>
      <c r="M1565" s="39">
        <f>INDEX(Monthly!$B$2:$K$187,MATCH(D1565,Monthly!$B$2:$B$187,0),9)</f>
        <v>1.4567584522750268E-2</v>
      </c>
      <c r="N1565" s="42">
        <f>INDEX(Quaterly!$B$2:$E$63,MATCH(B1565,Quaterly!$B$2:$B$63,0),4)</f>
        <v>0.67999999999999972</v>
      </c>
    </row>
    <row r="1566" spans="1:14" x14ac:dyDescent="0.3">
      <c r="A1566" s="23">
        <v>1565</v>
      </c>
      <c r="B1566" s="23" t="str">
        <f t="shared" si="72"/>
        <v>Q1-2016</v>
      </c>
      <c r="C1566" s="24" t="str">
        <f t="shared" si="73"/>
        <v>Q1</v>
      </c>
      <c r="D1566" s="23" t="str">
        <f t="shared" si="74"/>
        <v>1-2016</v>
      </c>
      <c r="E1566" s="25">
        <v>42384</v>
      </c>
      <c r="F1566" s="31">
        <f>INDEX(GoldPrice!$B$2:$F$4016,MATCH(E1566,GoldPrice!$B$2:$B$4016,0),5)</f>
        <v>-331196.06879606843</v>
      </c>
      <c r="G1566" s="36">
        <f>INDEX(Daily!$B$2:$H$4016,MATCH(E1566,Daily!$B$2:$B$4016,0),3)</f>
        <v>-1.7699999999999996</v>
      </c>
      <c r="H1566" s="36">
        <f>INDEX(Daily!$B$2:$H$4016,MATCH(E1566,Daily!$B$2:$B$4016,0),5)</f>
        <v>-21</v>
      </c>
      <c r="I1566" s="36">
        <f>INDEX(Daily!$B$2:$H$4016,MATCH(E1566,Daily!$B$2:$B$4016,0),7)</f>
        <v>-9.9900000000000091</v>
      </c>
      <c r="J1566" s="39">
        <f>INDEX(Monthly!$B$2:$K$187,MATCH(D1566,Monthly!$B$2:$B$187,0),3)</f>
        <v>-0.59339999999999993</v>
      </c>
      <c r="K1566" s="39">
        <f>INDEX(Monthly!$B$2:$K$187,MATCH(D1566,Monthly!$B$2:$B$187,0),5)</f>
        <v>-2.6499999999999773</v>
      </c>
      <c r="L1566" s="39">
        <f>INDEX(Monthly!$B$2:$K$187,MATCH(D1566,Monthly!$B$2:$B$187,0),7)</f>
        <v>0</v>
      </c>
      <c r="M1566" s="39">
        <f>INDEX(Monthly!$B$2:$K$187,MATCH(D1566,Monthly!$B$2:$B$187,0),9)</f>
        <v>1.4567584522750268E-2</v>
      </c>
      <c r="N1566" s="42">
        <f>INDEX(Quaterly!$B$2:$E$63,MATCH(B1566,Quaterly!$B$2:$B$63,0),4)</f>
        <v>0.67999999999999972</v>
      </c>
    </row>
    <row r="1567" spans="1:14" x14ac:dyDescent="0.3">
      <c r="A1567" s="23">
        <v>1566</v>
      </c>
      <c r="B1567" s="23" t="str">
        <f t="shared" si="72"/>
        <v>Q1-2016</v>
      </c>
      <c r="C1567" s="24" t="str">
        <f t="shared" si="73"/>
        <v>Q1</v>
      </c>
      <c r="D1567" s="23" t="str">
        <f t="shared" si="74"/>
        <v>1-2016</v>
      </c>
      <c r="E1567" s="25">
        <v>42387</v>
      </c>
      <c r="F1567" s="31">
        <f>INDEX(GoldPrice!$B$2:$F$4016,MATCH(E1567,GoldPrice!$B$2:$B$4016,0),5)</f>
        <v>-44590.555390555412</v>
      </c>
      <c r="G1567" s="36">
        <f>INDEX(Daily!$B$2:$H$4016,MATCH(E1567,Daily!$B$2:$B$4016,0),3)</f>
        <v>1.8957142857142841</v>
      </c>
      <c r="H1567" s="36">
        <f>INDEX(Daily!$B$2:$H$4016,MATCH(E1567,Daily!$B$2:$B$4016,0),5)</f>
        <v>-50</v>
      </c>
      <c r="I1567" s="36">
        <f>INDEX(Daily!$B$2:$H$4016,MATCH(E1567,Daily!$B$2:$B$4016,0),7)</f>
        <v>-16.669999999999959</v>
      </c>
      <c r="J1567" s="39">
        <f>INDEX(Monthly!$B$2:$K$187,MATCH(D1567,Monthly!$B$2:$B$187,0),3)</f>
        <v>-0.59339999999999993</v>
      </c>
      <c r="K1567" s="39">
        <f>INDEX(Monthly!$B$2:$K$187,MATCH(D1567,Monthly!$B$2:$B$187,0),5)</f>
        <v>-2.6499999999999773</v>
      </c>
      <c r="L1567" s="39">
        <f>INDEX(Monthly!$B$2:$K$187,MATCH(D1567,Monthly!$B$2:$B$187,0),7)</f>
        <v>0</v>
      </c>
      <c r="M1567" s="39">
        <f>INDEX(Monthly!$B$2:$K$187,MATCH(D1567,Monthly!$B$2:$B$187,0),9)</f>
        <v>1.4567584522750268E-2</v>
      </c>
      <c r="N1567" s="42">
        <f>INDEX(Quaterly!$B$2:$E$63,MATCH(B1567,Quaterly!$B$2:$B$63,0),4)</f>
        <v>0.67999999999999972</v>
      </c>
    </row>
    <row r="1568" spans="1:14" x14ac:dyDescent="0.3">
      <c r="A1568" s="23">
        <v>1567</v>
      </c>
      <c r="B1568" s="23" t="str">
        <f t="shared" si="72"/>
        <v>Q1-2016</v>
      </c>
      <c r="C1568" s="24" t="str">
        <f t="shared" si="73"/>
        <v>Q1</v>
      </c>
      <c r="D1568" s="23" t="str">
        <f t="shared" si="74"/>
        <v>1-2016</v>
      </c>
      <c r="E1568" s="25">
        <v>42388</v>
      </c>
      <c r="F1568" s="31">
        <f>INDEX(GoldPrice!$B$2:$F$4016,MATCH(E1568,GoldPrice!$B$2:$B$4016,0),5)</f>
        <v>70654.966654967517</v>
      </c>
      <c r="G1568" s="36">
        <f>INDEX(Daily!$B$2:$H$4016,MATCH(E1568,Daily!$B$2:$B$4016,0),3)</f>
        <v>-2.8757142857142846</v>
      </c>
      <c r="H1568" s="36">
        <f>INDEX(Daily!$B$2:$H$4016,MATCH(E1568,Daily!$B$2:$B$4016,0),5)</f>
        <v>27</v>
      </c>
      <c r="I1568" s="36">
        <f>INDEX(Daily!$B$2:$H$4016,MATCH(E1568,Daily!$B$2:$B$4016,0),7)</f>
        <v>9.3999999999999773</v>
      </c>
      <c r="J1568" s="39">
        <f>INDEX(Monthly!$B$2:$K$187,MATCH(D1568,Monthly!$B$2:$B$187,0),3)</f>
        <v>-0.59339999999999993</v>
      </c>
      <c r="K1568" s="39">
        <f>INDEX(Monthly!$B$2:$K$187,MATCH(D1568,Monthly!$B$2:$B$187,0),5)</f>
        <v>-2.6499999999999773</v>
      </c>
      <c r="L1568" s="39">
        <f>INDEX(Monthly!$B$2:$K$187,MATCH(D1568,Monthly!$B$2:$B$187,0),7)</f>
        <v>0</v>
      </c>
      <c r="M1568" s="39">
        <f>INDEX(Monthly!$B$2:$K$187,MATCH(D1568,Monthly!$B$2:$B$187,0),9)</f>
        <v>1.4567584522750268E-2</v>
      </c>
      <c r="N1568" s="42">
        <f>INDEX(Quaterly!$B$2:$E$63,MATCH(B1568,Quaterly!$B$2:$B$63,0),4)</f>
        <v>0.67999999999999972</v>
      </c>
    </row>
    <row r="1569" spans="1:14" x14ac:dyDescent="0.3">
      <c r="A1569" s="23">
        <v>1568</v>
      </c>
      <c r="B1569" s="23" t="str">
        <f t="shared" si="72"/>
        <v>Q1-2016</v>
      </c>
      <c r="C1569" s="24" t="str">
        <f t="shared" si="73"/>
        <v>Q1</v>
      </c>
      <c r="D1569" s="23" t="str">
        <f t="shared" si="74"/>
        <v>1-2016</v>
      </c>
      <c r="E1569" s="25">
        <v>42389</v>
      </c>
      <c r="F1569" s="31">
        <f>INDEX(GoldPrice!$B$2:$F$4016,MATCH(E1569,GoldPrice!$B$2:$B$4016,0),5)</f>
        <v>-304515.81931581721</v>
      </c>
      <c r="G1569" s="36">
        <f>INDEX(Daily!$B$2:$H$4016,MATCH(E1569,Daily!$B$2:$B$4016,0),3)</f>
        <v>-1.7899999999999991</v>
      </c>
      <c r="H1569" s="36">
        <f>INDEX(Daily!$B$2:$H$4016,MATCH(E1569,Daily!$B$2:$B$4016,0),5)</f>
        <v>4</v>
      </c>
      <c r="I1569" s="36">
        <f>INDEX(Daily!$B$2:$H$4016,MATCH(E1569,Daily!$B$2:$B$4016,0),7)</f>
        <v>-6.3299999999999272</v>
      </c>
      <c r="J1569" s="39">
        <f>INDEX(Monthly!$B$2:$K$187,MATCH(D1569,Monthly!$B$2:$B$187,0),3)</f>
        <v>-0.59339999999999993</v>
      </c>
      <c r="K1569" s="39">
        <f>INDEX(Monthly!$B$2:$K$187,MATCH(D1569,Monthly!$B$2:$B$187,0),5)</f>
        <v>-2.6499999999999773</v>
      </c>
      <c r="L1569" s="39">
        <f>INDEX(Monthly!$B$2:$K$187,MATCH(D1569,Monthly!$B$2:$B$187,0),7)</f>
        <v>0</v>
      </c>
      <c r="M1569" s="39">
        <f>INDEX(Monthly!$B$2:$K$187,MATCH(D1569,Monthly!$B$2:$B$187,0),9)</f>
        <v>1.4567584522750268E-2</v>
      </c>
      <c r="N1569" s="42">
        <f>INDEX(Quaterly!$B$2:$E$63,MATCH(B1569,Quaterly!$B$2:$B$63,0),4)</f>
        <v>0.67999999999999972</v>
      </c>
    </row>
    <row r="1570" spans="1:14" x14ac:dyDescent="0.3">
      <c r="A1570" s="23">
        <v>1569</v>
      </c>
      <c r="B1570" s="23" t="str">
        <f t="shared" si="72"/>
        <v>Q1-2016</v>
      </c>
      <c r="C1570" s="24" t="str">
        <f t="shared" si="73"/>
        <v>Q1</v>
      </c>
      <c r="D1570" s="23" t="str">
        <f t="shared" si="74"/>
        <v>1-2016</v>
      </c>
      <c r="E1570" s="25">
        <v>42390</v>
      </c>
      <c r="F1570" s="31">
        <f>INDEX(GoldPrice!$B$2:$F$4016,MATCH(E1570,GoldPrice!$B$2:$B$4016,0),5)</f>
        <v>225306.36930637062</v>
      </c>
      <c r="G1570" s="36">
        <f>INDEX(Daily!$B$2:$H$4016,MATCH(E1570,Daily!$B$2:$B$4016,0),3)</f>
        <v>2.870000000000001</v>
      </c>
      <c r="H1570" s="36">
        <f>INDEX(Daily!$B$2:$H$4016,MATCH(E1570,Daily!$B$2:$B$4016,0),5)</f>
        <v>-60</v>
      </c>
      <c r="I1570" s="36">
        <f>INDEX(Daily!$B$2:$H$4016,MATCH(E1570,Daily!$B$2:$B$4016,0),7)</f>
        <v>-7.5600000000000591</v>
      </c>
      <c r="J1570" s="39">
        <f>INDEX(Monthly!$B$2:$K$187,MATCH(D1570,Monthly!$B$2:$B$187,0),3)</f>
        <v>-0.59339999999999993</v>
      </c>
      <c r="K1570" s="39">
        <f>INDEX(Monthly!$B$2:$K$187,MATCH(D1570,Monthly!$B$2:$B$187,0),5)</f>
        <v>-2.6499999999999773</v>
      </c>
      <c r="L1570" s="39">
        <f>INDEX(Monthly!$B$2:$K$187,MATCH(D1570,Monthly!$B$2:$B$187,0),7)</f>
        <v>0</v>
      </c>
      <c r="M1570" s="39">
        <f>INDEX(Monthly!$B$2:$K$187,MATCH(D1570,Monthly!$B$2:$B$187,0),9)</f>
        <v>1.4567584522750268E-2</v>
      </c>
      <c r="N1570" s="42">
        <f>INDEX(Quaterly!$B$2:$E$63,MATCH(B1570,Quaterly!$B$2:$B$63,0),4)</f>
        <v>0.67999999999999972</v>
      </c>
    </row>
    <row r="1571" spans="1:14" x14ac:dyDescent="0.3">
      <c r="A1571" s="23">
        <v>1570</v>
      </c>
      <c r="B1571" s="23" t="str">
        <f t="shared" si="72"/>
        <v>Q1-2016</v>
      </c>
      <c r="C1571" s="24" t="str">
        <f t="shared" si="73"/>
        <v>Q1</v>
      </c>
      <c r="D1571" s="23" t="str">
        <f t="shared" si="74"/>
        <v>1-2016</v>
      </c>
      <c r="E1571" s="25">
        <v>42391</v>
      </c>
      <c r="F1571" s="31">
        <f>INDEX(GoldPrice!$B$2:$F$4016,MATCH(E1571,GoldPrice!$B$2:$B$4016,0),5)</f>
        <v>-34367.643167648464</v>
      </c>
      <c r="G1571" s="36">
        <f>INDEX(Daily!$B$2:$H$4016,MATCH(E1571,Daily!$B$2:$B$4016,0),3)</f>
        <v>2.5199999999999996</v>
      </c>
      <c r="H1571" s="36">
        <f>INDEX(Daily!$B$2:$H$4016,MATCH(E1571,Daily!$B$2:$B$4016,0),5)</f>
        <v>56</v>
      </c>
      <c r="I1571" s="36">
        <f>INDEX(Daily!$B$2:$H$4016,MATCH(E1571,Daily!$B$2:$B$4016,0),7)</f>
        <v>0.36000000000001364</v>
      </c>
      <c r="J1571" s="39">
        <f>INDEX(Monthly!$B$2:$K$187,MATCH(D1571,Monthly!$B$2:$B$187,0),3)</f>
        <v>-0.59339999999999993</v>
      </c>
      <c r="K1571" s="39">
        <f>INDEX(Monthly!$B$2:$K$187,MATCH(D1571,Monthly!$B$2:$B$187,0),5)</f>
        <v>-2.6499999999999773</v>
      </c>
      <c r="L1571" s="39">
        <f>INDEX(Monthly!$B$2:$K$187,MATCH(D1571,Monthly!$B$2:$B$187,0),7)</f>
        <v>0</v>
      </c>
      <c r="M1571" s="39">
        <f>INDEX(Monthly!$B$2:$K$187,MATCH(D1571,Monthly!$B$2:$B$187,0),9)</f>
        <v>1.4567584522750268E-2</v>
      </c>
      <c r="N1571" s="42">
        <f>INDEX(Quaterly!$B$2:$E$63,MATCH(B1571,Quaterly!$B$2:$B$63,0),4)</f>
        <v>0.67999999999999972</v>
      </c>
    </row>
    <row r="1572" spans="1:14" x14ac:dyDescent="0.3">
      <c r="A1572" s="23">
        <v>1571</v>
      </c>
      <c r="B1572" s="23" t="str">
        <f t="shared" si="72"/>
        <v>Q1-2016</v>
      </c>
      <c r="C1572" s="24" t="str">
        <f t="shared" si="73"/>
        <v>Q1</v>
      </c>
      <c r="D1572" s="23" t="str">
        <f t="shared" si="74"/>
        <v>1-2016</v>
      </c>
      <c r="E1572" s="25">
        <v>42394</v>
      </c>
      <c r="F1572" s="31">
        <f>INDEX(GoldPrice!$B$2:$F$4016,MATCH(E1572,GoldPrice!$B$2:$B$4016,0),5)</f>
        <v>-87124.853524852544</v>
      </c>
      <c r="G1572" s="36">
        <f>INDEX(Daily!$B$2:$H$4016,MATCH(E1572,Daily!$B$2:$B$4016,0),3)</f>
        <v>-1.7600000000000016</v>
      </c>
      <c r="H1572" s="36">
        <f>INDEX(Daily!$B$2:$H$4016,MATCH(E1572,Daily!$B$2:$B$4016,0),5)</f>
        <v>-78</v>
      </c>
      <c r="I1572" s="36">
        <f>INDEX(Daily!$B$2:$H$4016,MATCH(E1572,Daily!$B$2:$B$4016,0),7)</f>
        <v>20.110000000000014</v>
      </c>
      <c r="J1572" s="39">
        <f>INDEX(Monthly!$B$2:$K$187,MATCH(D1572,Monthly!$B$2:$B$187,0),3)</f>
        <v>-0.59339999999999993</v>
      </c>
      <c r="K1572" s="39">
        <f>INDEX(Monthly!$B$2:$K$187,MATCH(D1572,Monthly!$B$2:$B$187,0),5)</f>
        <v>-2.6499999999999773</v>
      </c>
      <c r="L1572" s="39">
        <f>INDEX(Monthly!$B$2:$K$187,MATCH(D1572,Monthly!$B$2:$B$187,0),7)</f>
        <v>0</v>
      </c>
      <c r="M1572" s="39">
        <f>INDEX(Monthly!$B$2:$K$187,MATCH(D1572,Monthly!$B$2:$B$187,0),9)</f>
        <v>1.4567584522750268E-2</v>
      </c>
      <c r="N1572" s="42">
        <f>INDEX(Quaterly!$B$2:$E$63,MATCH(B1572,Quaterly!$B$2:$B$63,0),4)</f>
        <v>0.67999999999999972</v>
      </c>
    </row>
    <row r="1573" spans="1:14" x14ac:dyDescent="0.3">
      <c r="A1573" s="23">
        <v>1572</v>
      </c>
      <c r="B1573" s="23" t="str">
        <f t="shared" si="72"/>
        <v>Q1-2016</v>
      </c>
      <c r="C1573" s="24" t="str">
        <f t="shared" si="73"/>
        <v>Q1</v>
      </c>
      <c r="D1573" s="23" t="str">
        <f t="shared" si="74"/>
        <v>1-2016</v>
      </c>
      <c r="E1573" s="25">
        <v>42395</v>
      </c>
      <c r="F1573" s="31">
        <f>INDEX(GoldPrice!$B$2:$F$4016,MATCH(E1573,GoldPrice!$B$2:$B$4016,0),5)</f>
        <v>-192147.64694764838</v>
      </c>
      <c r="G1573" s="36">
        <f>INDEX(Daily!$B$2:$H$4016,MATCH(E1573,Daily!$B$2:$B$4016,0),3)</f>
        <v>-0.76999999999999957</v>
      </c>
      <c r="H1573" s="36">
        <f>INDEX(Daily!$B$2:$H$4016,MATCH(E1573,Daily!$B$2:$B$4016,0),5)</f>
        <v>-11</v>
      </c>
      <c r="I1573" s="36">
        <f>INDEX(Daily!$B$2:$H$4016,MATCH(E1573,Daily!$B$2:$B$4016,0),7)</f>
        <v>-4.6200000000000045</v>
      </c>
      <c r="J1573" s="39">
        <f>INDEX(Monthly!$B$2:$K$187,MATCH(D1573,Monthly!$B$2:$B$187,0),3)</f>
        <v>-0.59339999999999993</v>
      </c>
      <c r="K1573" s="39">
        <f>INDEX(Monthly!$B$2:$K$187,MATCH(D1573,Monthly!$B$2:$B$187,0),5)</f>
        <v>-2.6499999999999773</v>
      </c>
      <c r="L1573" s="39">
        <f>INDEX(Monthly!$B$2:$K$187,MATCH(D1573,Monthly!$B$2:$B$187,0),7)</f>
        <v>0</v>
      </c>
      <c r="M1573" s="39">
        <f>INDEX(Monthly!$B$2:$K$187,MATCH(D1573,Monthly!$B$2:$B$187,0),9)</f>
        <v>1.4567584522750268E-2</v>
      </c>
      <c r="N1573" s="42">
        <f>INDEX(Quaterly!$B$2:$E$63,MATCH(B1573,Quaterly!$B$2:$B$63,0),4)</f>
        <v>0.67999999999999972</v>
      </c>
    </row>
    <row r="1574" spans="1:14" x14ac:dyDescent="0.3">
      <c r="A1574" s="23">
        <v>1573</v>
      </c>
      <c r="B1574" s="23" t="str">
        <f t="shared" si="72"/>
        <v>Q1-2016</v>
      </c>
      <c r="C1574" s="24" t="str">
        <f t="shared" si="73"/>
        <v>Q1</v>
      </c>
      <c r="D1574" s="23" t="str">
        <f t="shared" si="74"/>
        <v>1-2016</v>
      </c>
      <c r="E1574" s="25">
        <v>42396</v>
      </c>
      <c r="F1574" s="31">
        <f>INDEX(GoldPrice!$B$2:$F$4016,MATCH(E1574,GoldPrice!$B$2:$B$4016,0),5)</f>
        <v>153954.11075411364</v>
      </c>
      <c r="G1574" s="36">
        <f>INDEX(Daily!$B$2:$H$4016,MATCH(E1574,Daily!$B$2:$B$4016,0),3)</f>
        <v>2.7800000000000011</v>
      </c>
      <c r="H1574" s="36">
        <f>INDEX(Daily!$B$2:$H$4016,MATCH(E1574,Daily!$B$2:$B$4016,0),5)</f>
        <v>-35</v>
      </c>
      <c r="I1574" s="36">
        <f>INDEX(Daily!$B$2:$H$4016,MATCH(E1574,Daily!$B$2:$B$4016,0),7)</f>
        <v>4.9600000000000364</v>
      </c>
      <c r="J1574" s="39">
        <f>INDEX(Monthly!$B$2:$K$187,MATCH(D1574,Monthly!$B$2:$B$187,0),3)</f>
        <v>-0.59339999999999993</v>
      </c>
      <c r="K1574" s="39">
        <f>INDEX(Monthly!$B$2:$K$187,MATCH(D1574,Monthly!$B$2:$B$187,0),5)</f>
        <v>-2.6499999999999773</v>
      </c>
      <c r="L1574" s="39">
        <f>INDEX(Monthly!$B$2:$K$187,MATCH(D1574,Monthly!$B$2:$B$187,0),7)</f>
        <v>0</v>
      </c>
      <c r="M1574" s="39">
        <f>INDEX(Monthly!$B$2:$K$187,MATCH(D1574,Monthly!$B$2:$B$187,0),9)</f>
        <v>1.4567584522750268E-2</v>
      </c>
      <c r="N1574" s="42">
        <f>INDEX(Quaterly!$B$2:$E$63,MATCH(B1574,Quaterly!$B$2:$B$63,0),4)</f>
        <v>0.67999999999999972</v>
      </c>
    </row>
    <row r="1575" spans="1:14" x14ac:dyDescent="0.3">
      <c r="A1575" s="23">
        <v>1574</v>
      </c>
      <c r="B1575" s="23" t="str">
        <f t="shared" si="72"/>
        <v>Q1-2016</v>
      </c>
      <c r="C1575" s="24" t="str">
        <f t="shared" si="73"/>
        <v>Q1</v>
      </c>
      <c r="D1575" s="23" t="str">
        <f t="shared" si="74"/>
        <v>1-2016</v>
      </c>
      <c r="E1575" s="25">
        <v>42397</v>
      </c>
      <c r="F1575" s="31">
        <f>INDEX(GoldPrice!$B$2:$F$4016,MATCH(E1575,GoldPrice!$B$2:$B$4016,0),5)</f>
        <v>90226.573426574469</v>
      </c>
      <c r="G1575" s="36">
        <f>INDEX(Daily!$B$2:$H$4016,MATCH(E1575,Daily!$B$2:$B$4016,0),3)</f>
        <v>0.89000000000000057</v>
      </c>
      <c r="H1575" s="36">
        <f>INDEX(Daily!$B$2:$H$4016,MATCH(E1575,Daily!$B$2:$B$4016,0),5)</f>
        <v>-97</v>
      </c>
      <c r="I1575" s="36">
        <f>INDEX(Daily!$B$2:$H$4016,MATCH(E1575,Daily!$B$2:$B$4016,0),7)</f>
        <v>-3.2200000000000273</v>
      </c>
      <c r="J1575" s="39">
        <f>INDEX(Monthly!$B$2:$K$187,MATCH(D1575,Monthly!$B$2:$B$187,0),3)</f>
        <v>-0.59339999999999993</v>
      </c>
      <c r="K1575" s="39">
        <f>INDEX(Monthly!$B$2:$K$187,MATCH(D1575,Monthly!$B$2:$B$187,0),5)</f>
        <v>-2.6499999999999773</v>
      </c>
      <c r="L1575" s="39">
        <f>INDEX(Monthly!$B$2:$K$187,MATCH(D1575,Monthly!$B$2:$B$187,0),7)</f>
        <v>0</v>
      </c>
      <c r="M1575" s="39">
        <f>INDEX(Monthly!$B$2:$K$187,MATCH(D1575,Monthly!$B$2:$B$187,0),9)</f>
        <v>1.4567584522750268E-2</v>
      </c>
      <c r="N1575" s="42">
        <f>INDEX(Quaterly!$B$2:$E$63,MATCH(B1575,Quaterly!$B$2:$B$63,0),4)</f>
        <v>0.67999999999999972</v>
      </c>
    </row>
    <row r="1576" spans="1:14" x14ac:dyDescent="0.3">
      <c r="A1576" s="23">
        <v>1575</v>
      </c>
      <c r="B1576" s="23" t="str">
        <f t="shared" si="72"/>
        <v>Q1-2016</v>
      </c>
      <c r="C1576" s="24" t="str">
        <f t="shared" si="73"/>
        <v>Q1</v>
      </c>
      <c r="D1576" s="23" t="str">
        <f t="shared" si="74"/>
        <v>1-2016</v>
      </c>
      <c r="E1576" s="25">
        <v>42398</v>
      </c>
      <c r="F1576" s="31">
        <f>INDEX(GoldPrice!$B$2:$F$4016,MATCH(E1576,GoldPrice!$B$2:$B$4016,0),5)</f>
        <v>-96197.013797018677</v>
      </c>
      <c r="G1576" s="36">
        <f>INDEX(Daily!$B$2:$H$4016,MATCH(E1576,Daily!$B$2:$B$4016,0),3)</f>
        <v>0.44999999999999574</v>
      </c>
      <c r="H1576" s="36">
        <f>INDEX(Daily!$B$2:$H$4016,MATCH(E1576,Daily!$B$2:$B$4016,0),5)</f>
        <v>27</v>
      </c>
      <c r="I1576" s="36">
        <f>INDEX(Daily!$B$2:$H$4016,MATCH(E1576,Daily!$B$2:$B$4016,0),7)</f>
        <v>5.7799999999999727</v>
      </c>
      <c r="J1576" s="39">
        <f>INDEX(Monthly!$B$2:$K$187,MATCH(D1576,Monthly!$B$2:$B$187,0),3)</f>
        <v>-0.59339999999999993</v>
      </c>
      <c r="K1576" s="39">
        <f>INDEX(Monthly!$B$2:$K$187,MATCH(D1576,Monthly!$B$2:$B$187,0),5)</f>
        <v>-2.6499999999999773</v>
      </c>
      <c r="L1576" s="39">
        <f>INDEX(Monthly!$B$2:$K$187,MATCH(D1576,Monthly!$B$2:$B$187,0),7)</f>
        <v>0</v>
      </c>
      <c r="M1576" s="39">
        <f>INDEX(Monthly!$B$2:$K$187,MATCH(D1576,Monthly!$B$2:$B$187,0),9)</f>
        <v>1.4567584522750268E-2</v>
      </c>
      <c r="N1576" s="42">
        <f>INDEX(Quaterly!$B$2:$E$63,MATCH(B1576,Quaterly!$B$2:$B$63,0),4)</f>
        <v>0.67999999999999972</v>
      </c>
    </row>
    <row r="1577" spans="1:14" x14ac:dyDescent="0.3">
      <c r="A1577" s="23">
        <v>1576</v>
      </c>
      <c r="B1577" s="23" t="str">
        <f t="shared" si="72"/>
        <v>Q1-2016</v>
      </c>
      <c r="C1577" s="24" t="str">
        <f t="shared" si="73"/>
        <v>Q1</v>
      </c>
      <c r="D1577" s="23" t="str">
        <f t="shared" si="74"/>
        <v>2-2016</v>
      </c>
      <c r="E1577" s="25">
        <v>42401</v>
      </c>
      <c r="F1577" s="31">
        <f>INDEX(GoldPrice!$B$2:$F$4016,MATCH(E1577,GoldPrice!$B$2:$B$4016,0),5)</f>
        <v>-175391.94859194756</v>
      </c>
      <c r="G1577" s="36">
        <f>INDEX(Daily!$B$2:$H$4016,MATCH(E1577,Daily!$B$2:$B$4016,0),3)</f>
        <v>-2.0399999999999956</v>
      </c>
      <c r="H1577" s="36">
        <f>INDEX(Daily!$B$2:$H$4016,MATCH(E1577,Daily!$B$2:$B$4016,0),5)</f>
        <v>38</v>
      </c>
      <c r="I1577" s="36">
        <f>INDEX(Daily!$B$2:$H$4016,MATCH(E1577,Daily!$B$2:$B$4016,0),7)</f>
        <v>-4.6900000000000546</v>
      </c>
      <c r="J1577" s="39">
        <f>INDEX(Monthly!$B$2:$K$187,MATCH(D1577,Monthly!$B$2:$B$187,0),3)</f>
        <v>4.1999999999999997E-3</v>
      </c>
      <c r="K1577" s="39">
        <f>INDEX(Monthly!$B$2:$K$187,MATCH(D1577,Monthly!$B$2:$B$187,0),5)</f>
        <v>35.19</v>
      </c>
      <c r="L1577" s="39">
        <f>INDEX(Monthly!$B$2:$K$187,MATCH(D1577,Monthly!$B$2:$B$187,0),7)</f>
        <v>6.3888888888888329E-4</v>
      </c>
      <c r="M1577" s="39">
        <f>INDEX(Monthly!$B$2:$K$187,MATCH(D1577,Monthly!$B$2:$B$187,0),9)</f>
        <v>5.0084405974082074E-3</v>
      </c>
      <c r="N1577" s="42">
        <f>INDEX(Quaterly!$B$2:$E$63,MATCH(B1577,Quaterly!$B$2:$B$63,0),4)</f>
        <v>0.67999999999999972</v>
      </c>
    </row>
    <row r="1578" spans="1:14" x14ac:dyDescent="0.3">
      <c r="A1578" s="23">
        <v>1577</v>
      </c>
      <c r="B1578" s="23" t="str">
        <f t="shared" si="72"/>
        <v>Q1-2016</v>
      </c>
      <c r="C1578" s="24" t="str">
        <f t="shared" si="73"/>
        <v>Q1</v>
      </c>
      <c r="D1578" s="23" t="str">
        <f t="shared" si="74"/>
        <v>2-2016</v>
      </c>
      <c r="E1578" s="25">
        <v>42402</v>
      </c>
      <c r="F1578" s="31">
        <f>INDEX(GoldPrice!$B$2:$F$4016,MATCH(E1578,GoldPrice!$B$2:$B$4016,0),5)</f>
        <v>47075.789075791836</v>
      </c>
      <c r="G1578" s="36">
        <f>INDEX(Daily!$B$2:$H$4016,MATCH(E1578,Daily!$B$2:$B$4016,0),3)</f>
        <v>-1.7200000000000024</v>
      </c>
      <c r="H1578" s="36">
        <f>INDEX(Daily!$B$2:$H$4016,MATCH(E1578,Daily!$B$2:$B$4016,0),5)</f>
        <v>27</v>
      </c>
      <c r="I1578" s="36">
        <f>INDEX(Daily!$B$2:$H$4016,MATCH(E1578,Daily!$B$2:$B$4016,0),7)</f>
        <v>-4.1099999999999</v>
      </c>
      <c r="J1578" s="39">
        <f>INDEX(Monthly!$B$2:$K$187,MATCH(D1578,Monthly!$B$2:$B$187,0),3)</f>
        <v>4.1999999999999997E-3</v>
      </c>
      <c r="K1578" s="39">
        <f>INDEX(Monthly!$B$2:$K$187,MATCH(D1578,Monthly!$B$2:$B$187,0),5)</f>
        <v>35.19</v>
      </c>
      <c r="L1578" s="39">
        <f>INDEX(Monthly!$B$2:$K$187,MATCH(D1578,Monthly!$B$2:$B$187,0),7)</f>
        <v>6.3888888888888329E-4</v>
      </c>
      <c r="M1578" s="39">
        <f>INDEX(Monthly!$B$2:$K$187,MATCH(D1578,Monthly!$B$2:$B$187,0),9)</f>
        <v>5.0084405974082074E-3</v>
      </c>
      <c r="N1578" s="42">
        <f>INDEX(Quaterly!$B$2:$E$63,MATCH(B1578,Quaterly!$B$2:$B$63,0),4)</f>
        <v>0.67999999999999972</v>
      </c>
    </row>
    <row r="1579" spans="1:14" x14ac:dyDescent="0.3">
      <c r="A1579" s="23">
        <v>1578</v>
      </c>
      <c r="B1579" s="23" t="str">
        <f t="shared" si="72"/>
        <v>Q1-2016</v>
      </c>
      <c r="C1579" s="24" t="str">
        <f t="shared" si="73"/>
        <v>Q1</v>
      </c>
      <c r="D1579" s="23" t="str">
        <f t="shared" si="74"/>
        <v>2-2016</v>
      </c>
      <c r="E1579" s="25">
        <v>42403</v>
      </c>
      <c r="F1579" s="31">
        <f>INDEX(GoldPrice!$B$2:$F$4016,MATCH(E1579,GoldPrice!$B$2:$B$4016,0),5)</f>
        <v>-127667.58646758646</v>
      </c>
      <c r="G1579" s="36">
        <f>INDEX(Daily!$B$2:$H$4016,MATCH(E1579,Daily!$B$2:$B$4016,0),3)</f>
        <v>2.3900000000000006</v>
      </c>
      <c r="H1579" s="36">
        <f>INDEX(Daily!$B$2:$H$4016,MATCH(E1579,Daily!$B$2:$B$4016,0),5)</f>
        <v>-44</v>
      </c>
      <c r="I1579" s="36">
        <f>INDEX(Daily!$B$2:$H$4016,MATCH(E1579,Daily!$B$2:$B$4016,0),7)</f>
        <v>2.6200000000000045</v>
      </c>
      <c r="J1579" s="39">
        <f>INDEX(Monthly!$B$2:$K$187,MATCH(D1579,Monthly!$B$2:$B$187,0),3)</f>
        <v>4.1999999999999997E-3</v>
      </c>
      <c r="K1579" s="39">
        <f>INDEX(Monthly!$B$2:$K$187,MATCH(D1579,Monthly!$B$2:$B$187,0),5)</f>
        <v>35.19</v>
      </c>
      <c r="L1579" s="39">
        <f>INDEX(Monthly!$B$2:$K$187,MATCH(D1579,Monthly!$B$2:$B$187,0),7)</f>
        <v>6.3888888888888329E-4</v>
      </c>
      <c r="M1579" s="39">
        <f>INDEX(Monthly!$B$2:$K$187,MATCH(D1579,Monthly!$B$2:$B$187,0),9)</f>
        <v>5.0084405974082074E-3</v>
      </c>
      <c r="N1579" s="42">
        <f>INDEX(Quaterly!$B$2:$E$63,MATCH(B1579,Quaterly!$B$2:$B$63,0),4)</f>
        <v>0.67999999999999972</v>
      </c>
    </row>
    <row r="1580" spans="1:14" x14ac:dyDescent="0.3">
      <c r="A1580" s="23">
        <v>1579</v>
      </c>
      <c r="B1580" s="23" t="str">
        <f t="shared" si="72"/>
        <v>Q1-2016</v>
      </c>
      <c r="C1580" s="24" t="str">
        <f t="shared" si="73"/>
        <v>Q1</v>
      </c>
      <c r="D1580" s="23" t="str">
        <f t="shared" si="74"/>
        <v>2-2016</v>
      </c>
      <c r="E1580" s="25">
        <v>42404</v>
      </c>
      <c r="F1580" s="31">
        <f>INDEX(GoldPrice!$B$2:$F$4016,MATCH(E1580,GoldPrice!$B$2:$B$4016,0),5)</f>
        <v>-1154185.6737856716</v>
      </c>
      <c r="G1580" s="36">
        <f>INDEX(Daily!$B$2:$H$4016,MATCH(E1580,Daily!$B$2:$B$4016,0),3)</f>
        <v>-0.66000000000000014</v>
      </c>
      <c r="H1580" s="36">
        <f>INDEX(Daily!$B$2:$H$4016,MATCH(E1580,Daily!$B$2:$B$4016,0),5)</f>
        <v>69</v>
      </c>
      <c r="I1580" s="36">
        <f>INDEX(Daily!$B$2:$H$4016,MATCH(E1580,Daily!$B$2:$B$4016,0),7)</f>
        <v>3.0799999999999272</v>
      </c>
      <c r="J1580" s="39">
        <f>INDEX(Monthly!$B$2:$K$187,MATCH(D1580,Monthly!$B$2:$B$187,0),3)</f>
        <v>4.1999999999999997E-3</v>
      </c>
      <c r="K1580" s="39">
        <f>INDEX(Monthly!$B$2:$K$187,MATCH(D1580,Monthly!$B$2:$B$187,0),5)</f>
        <v>35.19</v>
      </c>
      <c r="L1580" s="39">
        <f>INDEX(Monthly!$B$2:$K$187,MATCH(D1580,Monthly!$B$2:$B$187,0),7)</f>
        <v>6.3888888888888329E-4</v>
      </c>
      <c r="M1580" s="39">
        <f>INDEX(Monthly!$B$2:$K$187,MATCH(D1580,Monthly!$B$2:$B$187,0),9)</f>
        <v>5.0084405974082074E-3</v>
      </c>
      <c r="N1580" s="42">
        <f>INDEX(Quaterly!$B$2:$E$63,MATCH(B1580,Quaterly!$B$2:$B$63,0),4)</f>
        <v>0.67999999999999972</v>
      </c>
    </row>
    <row r="1581" spans="1:14" x14ac:dyDescent="0.3">
      <c r="A1581" s="23">
        <v>1580</v>
      </c>
      <c r="B1581" s="23" t="str">
        <f t="shared" si="72"/>
        <v>Q1-2016</v>
      </c>
      <c r="C1581" s="24" t="str">
        <f t="shared" si="73"/>
        <v>Q1</v>
      </c>
      <c r="D1581" s="23" t="str">
        <f t="shared" si="74"/>
        <v>2-2016</v>
      </c>
      <c r="E1581" s="25">
        <v>42405</v>
      </c>
      <c r="F1581" s="31">
        <f>INDEX(GoldPrice!$B$2:$F$4016,MATCH(E1581,GoldPrice!$B$2:$B$4016,0),5)</f>
        <v>1172145.5301455259</v>
      </c>
      <c r="G1581" s="36">
        <f>INDEX(Daily!$B$2:$H$4016,MATCH(E1581,Daily!$B$2:$B$4016,0),3)</f>
        <v>-0.76999999999999957</v>
      </c>
      <c r="H1581" s="36">
        <f>INDEX(Daily!$B$2:$H$4016,MATCH(E1581,Daily!$B$2:$B$4016,0),5)</f>
        <v>-52</v>
      </c>
      <c r="I1581" s="36">
        <f>INDEX(Daily!$B$2:$H$4016,MATCH(E1581,Daily!$B$2:$B$4016,0),7)</f>
        <v>2.6000000000000227</v>
      </c>
      <c r="J1581" s="39">
        <f>INDEX(Monthly!$B$2:$K$187,MATCH(D1581,Monthly!$B$2:$B$187,0),3)</f>
        <v>4.1999999999999997E-3</v>
      </c>
      <c r="K1581" s="39">
        <f>INDEX(Monthly!$B$2:$K$187,MATCH(D1581,Monthly!$B$2:$B$187,0),5)</f>
        <v>35.19</v>
      </c>
      <c r="L1581" s="39">
        <f>INDEX(Monthly!$B$2:$K$187,MATCH(D1581,Monthly!$B$2:$B$187,0),7)</f>
        <v>6.3888888888888329E-4</v>
      </c>
      <c r="M1581" s="39">
        <f>INDEX(Monthly!$B$2:$K$187,MATCH(D1581,Monthly!$B$2:$B$187,0),9)</f>
        <v>5.0084405974082074E-3</v>
      </c>
      <c r="N1581" s="42">
        <f>INDEX(Quaterly!$B$2:$E$63,MATCH(B1581,Quaterly!$B$2:$B$63,0),4)</f>
        <v>0.67999999999999972</v>
      </c>
    </row>
    <row r="1582" spans="1:14" x14ac:dyDescent="0.3">
      <c r="A1582" s="23">
        <v>1581</v>
      </c>
      <c r="B1582" s="23" t="str">
        <f t="shared" si="72"/>
        <v>Q1-2016</v>
      </c>
      <c r="C1582" s="24" t="str">
        <f t="shared" si="73"/>
        <v>Q1</v>
      </c>
      <c r="D1582" s="23" t="str">
        <f t="shared" si="74"/>
        <v>2-2016</v>
      </c>
      <c r="E1582" s="25">
        <v>42408</v>
      </c>
      <c r="F1582" s="31">
        <f>INDEX(GoldPrice!$B$2:$F$4016,MATCH(E1582,GoldPrice!$B$2:$B$4016,0),5)</f>
        <v>-1108460.5772605762</v>
      </c>
      <c r="G1582" s="36">
        <f>INDEX(Daily!$B$2:$H$4016,MATCH(E1582,Daily!$B$2:$B$4016,0),3)</f>
        <v>-1.1499999999999986</v>
      </c>
      <c r="H1582" s="36">
        <f>INDEX(Daily!$B$2:$H$4016,MATCH(E1582,Daily!$B$2:$B$4016,0),5)</f>
        <v>-22</v>
      </c>
      <c r="I1582" s="36">
        <f>INDEX(Daily!$B$2:$H$4016,MATCH(E1582,Daily!$B$2:$B$4016,0),7)</f>
        <v>-3.6499999999999773</v>
      </c>
      <c r="J1582" s="39">
        <f>INDEX(Monthly!$B$2:$K$187,MATCH(D1582,Monthly!$B$2:$B$187,0),3)</f>
        <v>4.1999999999999997E-3</v>
      </c>
      <c r="K1582" s="39">
        <f>INDEX(Monthly!$B$2:$K$187,MATCH(D1582,Monthly!$B$2:$B$187,0),5)</f>
        <v>35.19</v>
      </c>
      <c r="L1582" s="39">
        <f>INDEX(Monthly!$B$2:$K$187,MATCH(D1582,Monthly!$B$2:$B$187,0),7)</f>
        <v>6.3888888888888329E-4</v>
      </c>
      <c r="M1582" s="39">
        <f>INDEX(Monthly!$B$2:$K$187,MATCH(D1582,Monthly!$B$2:$B$187,0),9)</f>
        <v>5.0084405974082074E-3</v>
      </c>
      <c r="N1582" s="42">
        <f>INDEX(Quaterly!$B$2:$E$63,MATCH(B1582,Quaterly!$B$2:$B$63,0),4)</f>
        <v>0.67999999999999972</v>
      </c>
    </row>
    <row r="1583" spans="1:14" x14ac:dyDescent="0.3">
      <c r="A1583" s="23">
        <v>1582</v>
      </c>
      <c r="B1583" s="23" t="str">
        <f t="shared" si="72"/>
        <v>Q1-2016</v>
      </c>
      <c r="C1583" s="24" t="str">
        <f t="shared" si="73"/>
        <v>Q1</v>
      </c>
      <c r="D1583" s="23" t="str">
        <f t="shared" si="74"/>
        <v>2-2016</v>
      </c>
      <c r="E1583" s="25">
        <v>42409</v>
      </c>
      <c r="F1583" s="31">
        <f>INDEX(GoldPrice!$B$2:$F$4016,MATCH(E1583,GoldPrice!$B$2:$B$4016,0),5)</f>
        <v>3032.3699466511607</v>
      </c>
      <c r="G1583" s="36">
        <f>INDEX(Daily!$B$2:$H$4016,MATCH(E1583,Daily!$B$2:$B$4016,0),3)</f>
        <v>-1.75</v>
      </c>
      <c r="H1583" s="36">
        <f>INDEX(Daily!$B$2:$H$4016,MATCH(E1583,Daily!$B$2:$B$4016,0),5)</f>
        <v>-22</v>
      </c>
      <c r="I1583" s="36">
        <f>INDEX(Daily!$B$2:$H$4016,MATCH(E1583,Daily!$B$2:$B$4016,0),7)</f>
        <v>0.23285714285714221</v>
      </c>
      <c r="J1583" s="39">
        <f>INDEX(Monthly!$B$2:$K$187,MATCH(D1583,Monthly!$B$2:$B$187,0),3)</f>
        <v>4.1999999999999997E-3</v>
      </c>
      <c r="K1583" s="39">
        <f>INDEX(Monthly!$B$2:$K$187,MATCH(D1583,Monthly!$B$2:$B$187,0),5)</f>
        <v>35.19</v>
      </c>
      <c r="L1583" s="39">
        <f>INDEX(Monthly!$B$2:$K$187,MATCH(D1583,Monthly!$B$2:$B$187,0),7)</f>
        <v>6.3888888888888329E-4</v>
      </c>
      <c r="M1583" s="39">
        <f>INDEX(Monthly!$B$2:$K$187,MATCH(D1583,Monthly!$B$2:$B$187,0),9)</f>
        <v>5.0084405974082074E-3</v>
      </c>
      <c r="N1583" s="42">
        <f>INDEX(Quaterly!$B$2:$E$63,MATCH(B1583,Quaterly!$B$2:$B$63,0),4)</f>
        <v>0.67999999999999972</v>
      </c>
    </row>
    <row r="1584" spans="1:14" x14ac:dyDescent="0.3">
      <c r="A1584" s="23">
        <v>1583</v>
      </c>
      <c r="B1584" s="23" t="str">
        <f t="shared" si="72"/>
        <v>Q1-2016</v>
      </c>
      <c r="C1584" s="24" t="str">
        <f t="shared" si="73"/>
        <v>Q1</v>
      </c>
      <c r="D1584" s="23" t="str">
        <f t="shared" si="74"/>
        <v>2-2016</v>
      </c>
      <c r="E1584" s="25">
        <v>42410</v>
      </c>
      <c r="F1584" s="31">
        <f>INDEX(GoldPrice!$B$2:$F$4016,MATCH(E1584,GoldPrice!$B$2:$B$4016,0),5)</f>
        <v>51844.81883258</v>
      </c>
      <c r="G1584" s="36">
        <f>INDEX(Daily!$B$2:$H$4016,MATCH(E1584,Daily!$B$2:$B$4016,0),3)</f>
        <v>-0.42000000000000171</v>
      </c>
      <c r="H1584" s="36">
        <f>INDEX(Daily!$B$2:$H$4016,MATCH(E1584,Daily!$B$2:$B$4016,0),5)</f>
        <v>22</v>
      </c>
      <c r="I1584" s="36">
        <f>INDEX(Daily!$B$2:$H$4016,MATCH(E1584,Daily!$B$2:$B$4016,0),7)</f>
        <v>-0.55959183673462576</v>
      </c>
      <c r="J1584" s="39">
        <f>INDEX(Monthly!$B$2:$K$187,MATCH(D1584,Monthly!$B$2:$B$187,0),3)</f>
        <v>4.1999999999999997E-3</v>
      </c>
      <c r="K1584" s="39">
        <f>INDEX(Monthly!$B$2:$K$187,MATCH(D1584,Monthly!$B$2:$B$187,0),5)</f>
        <v>35.19</v>
      </c>
      <c r="L1584" s="39">
        <f>INDEX(Monthly!$B$2:$K$187,MATCH(D1584,Monthly!$B$2:$B$187,0),7)</f>
        <v>6.3888888888888329E-4</v>
      </c>
      <c r="M1584" s="39">
        <f>INDEX(Monthly!$B$2:$K$187,MATCH(D1584,Monthly!$B$2:$B$187,0),9)</f>
        <v>5.0084405974082074E-3</v>
      </c>
      <c r="N1584" s="42">
        <f>INDEX(Quaterly!$B$2:$E$63,MATCH(B1584,Quaterly!$B$2:$B$63,0),4)</f>
        <v>0.67999999999999972</v>
      </c>
    </row>
    <row r="1585" spans="1:14" x14ac:dyDescent="0.3">
      <c r="A1585" s="23">
        <v>1584</v>
      </c>
      <c r="B1585" s="23" t="str">
        <f t="shared" si="72"/>
        <v>Q1-2016</v>
      </c>
      <c r="C1585" s="24" t="str">
        <f t="shared" si="73"/>
        <v>Q1</v>
      </c>
      <c r="D1585" s="23" t="str">
        <f t="shared" si="74"/>
        <v>2-2016</v>
      </c>
      <c r="E1585" s="25">
        <v>42411</v>
      </c>
      <c r="F1585" s="31">
        <f>INDEX(GoldPrice!$B$2:$F$4016,MATCH(E1585,GoldPrice!$B$2:$B$4016,0),5)</f>
        <v>-895308.58623687178</v>
      </c>
      <c r="G1585" s="36">
        <f>INDEX(Daily!$B$2:$H$4016,MATCH(E1585,Daily!$B$2:$B$4016,0),3)</f>
        <v>-1.3499999999999979</v>
      </c>
      <c r="H1585" s="36">
        <f>INDEX(Daily!$B$2:$H$4016,MATCH(E1585,Daily!$B$2:$B$4016,0),5)</f>
        <v>0</v>
      </c>
      <c r="I1585" s="36">
        <f>INDEX(Daily!$B$2:$H$4016,MATCH(E1585,Daily!$B$2:$B$4016,0),7)</f>
        <v>3.0466472303146475E-2</v>
      </c>
      <c r="J1585" s="39">
        <f>INDEX(Monthly!$B$2:$K$187,MATCH(D1585,Monthly!$B$2:$B$187,0),3)</f>
        <v>4.1999999999999997E-3</v>
      </c>
      <c r="K1585" s="39">
        <f>INDEX(Monthly!$B$2:$K$187,MATCH(D1585,Monthly!$B$2:$B$187,0),5)</f>
        <v>35.19</v>
      </c>
      <c r="L1585" s="39">
        <f>INDEX(Monthly!$B$2:$K$187,MATCH(D1585,Monthly!$B$2:$B$187,0),7)</f>
        <v>6.3888888888888329E-4</v>
      </c>
      <c r="M1585" s="39">
        <f>INDEX(Monthly!$B$2:$K$187,MATCH(D1585,Monthly!$B$2:$B$187,0),9)</f>
        <v>5.0084405974082074E-3</v>
      </c>
      <c r="N1585" s="42">
        <f>INDEX(Quaterly!$B$2:$E$63,MATCH(B1585,Quaterly!$B$2:$B$63,0),4)</f>
        <v>0.67999999999999972</v>
      </c>
    </row>
    <row r="1586" spans="1:14" x14ac:dyDescent="0.3">
      <c r="A1586" s="23">
        <v>1585</v>
      </c>
      <c r="B1586" s="23" t="str">
        <f t="shared" si="72"/>
        <v>Q1-2016</v>
      </c>
      <c r="C1586" s="24" t="str">
        <f t="shared" si="73"/>
        <v>Q1</v>
      </c>
      <c r="D1586" s="23" t="str">
        <f t="shared" si="74"/>
        <v>2-2016</v>
      </c>
      <c r="E1586" s="25">
        <v>42412</v>
      </c>
      <c r="F1586" s="31">
        <f>INDEX(GoldPrice!$B$2:$F$4016,MATCH(E1586,GoldPrice!$B$2:$B$4016,0),5)</f>
        <v>1592836.1818624288</v>
      </c>
      <c r="G1586" s="36">
        <f>INDEX(Daily!$B$2:$H$4016,MATCH(E1586,Daily!$B$2:$B$4016,0),3)</f>
        <v>3.129999999999999</v>
      </c>
      <c r="H1586" s="36">
        <f>INDEX(Daily!$B$2:$H$4016,MATCH(E1586,Daily!$B$2:$B$4016,0),5)</f>
        <v>32</v>
      </c>
      <c r="I1586" s="36">
        <f>INDEX(Daily!$B$2:$H$4016,MATCH(E1586,Daily!$B$2:$B$4016,0),7)</f>
        <v>0.62196168263221807</v>
      </c>
      <c r="J1586" s="39">
        <f>INDEX(Monthly!$B$2:$K$187,MATCH(D1586,Monthly!$B$2:$B$187,0),3)</f>
        <v>4.1999999999999997E-3</v>
      </c>
      <c r="K1586" s="39">
        <f>INDEX(Monthly!$B$2:$K$187,MATCH(D1586,Monthly!$B$2:$B$187,0),5)</f>
        <v>35.19</v>
      </c>
      <c r="L1586" s="39">
        <f>INDEX(Monthly!$B$2:$K$187,MATCH(D1586,Monthly!$B$2:$B$187,0),7)</f>
        <v>6.3888888888888329E-4</v>
      </c>
      <c r="M1586" s="39">
        <f>INDEX(Monthly!$B$2:$K$187,MATCH(D1586,Monthly!$B$2:$B$187,0),9)</f>
        <v>5.0084405974082074E-3</v>
      </c>
      <c r="N1586" s="42">
        <f>INDEX(Quaterly!$B$2:$E$63,MATCH(B1586,Quaterly!$B$2:$B$63,0),4)</f>
        <v>0.67999999999999972</v>
      </c>
    </row>
    <row r="1587" spans="1:14" x14ac:dyDescent="0.3">
      <c r="A1587" s="23">
        <v>1586</v>
      </c>
      <c r="B1587" s="23" t="str">
        <f t="shared" si="72"/>
        <v>Q1-2016</v>
      </c>
      <c r="C1587" s="24" t="str">
        <f t="shared" si="73"/>
        <v>Q1</v>
      </c>
      <c r="D1587" s="23" t="str">
        <f t="shared" si="74"/>
        <v>2-2016</v>
      </c>
      <c r="E1587" s="25">
        <v>42415</v>
      </c>
      <c r="F1587" s="31">
        <f>INDEX(GoldPrice!$B$2:$F$4016,MATCH(E1587,GoldPrice!$B$2:$B$4016,0),5)</f>
        <v>18291.665091659874</v>
      </c>
      <c r="G1587" s="36">
        <f>INDEX(Daily!$B$2:$H$4016,MATCH(E1587,Daily!$B$2:$B$4016,0),3)</f>
        <v>-0.28999999999999559</v>
      </c>
      <c r="H1587" s="36">
        <f>INDEX(Daily!$B$2:$H$4016,MATCH(E1587,Daily!$B$2:$B$4016,0),5)</f>
        <v>84</v>
      </c>
      <c r="I1587" s="36">
        <f>INDEX(Daily!$B$2:$H$4016,MATCH(E1587,Daily!$B$2:$B$4016,0),7)</f>
        <v>2.3643065389420599</v>
      </c>
      <c r="J1587" s="39">
        <f>INDEX(Monthly!$B$2:$K$187,MATCH(D1587,Monthly!$B$2:$B$187,0),3)</f>
        <v>4.1999999999999997E-3</v>
      </c>
      <c r="K1587" s="39">
        <f>INDEX(Monthly!$B$2:$K$187,MATCH(D1587,Monthly!$B$2:$B$187,0),5)</f>
        <v>35.19</v>
      </c>
      <c r="L1587" s="39">
        <f>INDEX(Monthly!$B$2:$K$187,MATCH(D1587,Monthly!$B$2:$B$187,0),7)</f>
        <v>6.3888888888888329E-4</v>
      </c>
      <c r="M1587" s="39">
        <f>INDEX(Monthly!$B$2:$K$187,MATCH(D1587,Monthly!$B$2:$B$187,0),9)</f>
        <v>5.0084405974082074E-3</v>
      </c>
      <c r="N1587" s="42">
        <f>INDEX(Quaterly!$B$2:$E$63,MATCH(B1587,Quaterly!$B$2:$B$63,0),4)</f>
        <v>0.67999999999999972</v>
      </c>
    </row>
    <row r="1588" spans="1:14" x14ac:dyDescent="0.3">
      <c r="A1588" s="23">
        <v>1587</v>
      </c>
      <c r="B1588" s="23" t="str">
        <f t="shared" si="72"/>
        <v>Q1-2016</v>
      </c>
      <c r="C1588" s="24" t="str">
        <f t="shared" si="73"/>
        <v>Q1</v>
      </c>
      <c r="D1588" s="23" t="str">
        <f t="shared" si="74"/>
        <v>2-2016</v>
      </c>
      <c r="E1588" s="25">
        <v>42416</v>
      </c>
      <c r="F1588" s="31">
        <f>INDEX(GoldPrice!$B$2:$F$4016,MATCH(E1588,GoldPrice!$B$2:$B$4016,0),5)</f>
        <v>-256713.96711396798</v>
      </c>
      <c r="G1588" s="36">
        <f>INDEX(Daily!$B$2:$H$4016,MATCH(E1588,Daily!$B$2:$B$4016,0),3)</f>
        <v>1.9999999999996021E-2</v>
      </c>
      <c r="H1588" s="36">
        <f>INDEX(Daily!$B$2:$H$4016,MATCH(E1588,Daily!$B$2:$B$4016,0),5)</f>
        <v>18</v>
      </c>
      <c r="I1588" s="36">
        <f>INDEX(Daily!$B$2:$H$4016,MATCH(E1588,Daily!$B$2:$B$4016,0),7)</f>
        <v>4.2599999999999909</v>
      </c>
      <c r="J1588" s="39">
        <f>INDEX(Monthly!$B$2:$K$187,MATCH(D1588,Monthly!$B$2:$B$187,0),3)</f>
        <v>4.1999999999999997E-3</v>
      </c>
      <c r="K1588" s="39">
        <f>INDEX(Monthly!$B$2:$K$187,MATCH(D1588,Monthly!$B$2:$B$187,0),5)</f>
        <v>35.19</v>
      </c>
      <c r="L1588" s="39">
        <f>INDEX(Monthly!$B$2:$K$187,MATCH(D1588,Monthly!$B$2:$B$187,0),7)</f>
        <v>6.3888888888888329E-4</v>
      </c>
      <c r="M1588" s="39">
        <f>INDEX(Monthly!$B$2:$K$187,MATCH(D1588,Monthly!$B$2:$B$187,0),9)</f>
        <v>5.0084405974082074E-3</v>
      </c>
      <c r="N1588" s="42">
        <f>INDEX(Quaterly!$B$2:$E$63,MATCH(B1588,Quaterly!$B$2:$B$63,0),4)</f>
        <v>0.67999999999999972</v>
      </c>
    </row>
    <row r="1589" spans="1:14" x14ac:dyDescent="0.3">
      <c r="A1589" s="23">
        <v>1588</v>
      </c>
      <c r="B1589" s="23" t="str">
        <f t="shared" si="72"/>
        <v>Q1-2016</v>
      </c>
      <c r="C1589" s="24" t="str">
        <f t="shared" si="73"/>
        <v>Q1</v>
      </c>
      <c r="D1589" s="23" t="str">
        <f t="shared" si="74"/>
        <v>2-2016</v>
      </c>
      <c r="E1589" s="25">
        <v>42417</v>
      </c>
      <c r="F1589" s="31">
        <f>INDEX(GoldPrice!$B$2:$F$4016,MATCH(E1589,GoldPrice!$B$2:$B$4016,0),5)</f>
        <v>-241389.07578907162</v>
      </c>
      <c r="G1589" s="36">
        <f>INDEX(Daily!$B$2:$H$4016,MATCH(E1589,Daily!$B$2:$B$4016,0),3)</f>
        <v>1.629999999999999</v>
      </c>
      <c r="H1589" s="36">
        <f>INDEX(Daily!$B$2:$H$4016,MATCH(E1589,Daily!$B$2:$B$4016,0),5)</f>
        <v>8</v>
      </c>
      <c r="I1589" s="36">
        <f>INDEX(Daily!$B$2:$H$4016,MATCH(E1589,Daily!$B$2:$B$4016,0),7)</f>
        <v>-1</v>
      </c>
      <c r="J1589" s="39">
        <f>INDEX(Monthly!$B$2:$K$187,MATCH(D1589,Monthly!$B$2:$B$187,0),3)</f>
        <v>4.1999999999999997E-3</v>
      </c>
      <c r="K1589" s="39">
        <f>INDEX(Monthly!$B$2:$K$187,MATCH(D1589,Monthly!$B$2:$B$187,0),5)</f>
        <v>35.19</v>
      </c>
      <c r="L1589" s="39">
        <f>INDEX(Monthly!$B$2:$K$187,MATCH(D1589,Monthly!$B$2:$B$187,0),7)</f>
        <v>6.3888888888888329E-4</v>
      </c>
      <c r="M1589" s="39">
        <f>INDEX(Monthly!$B$2:$K$187,MATCH(D1589,Monthly!$B$2:$B$187,0),9)</f>
        <v>5.0084405974082074E-3</v>
      </c>
      <c r="N1589" s="42">
        <f>INDEX(Quaterly!$B$2:$E$63,MATCH(B1589,Quaterly!$B$2:$B$63,0),4)</f>
        <v>0.67999999999999972</v>
      </c>
    </row>
    <row r="1590" spans="1:14" x14ac:dyDescent="0.3">
      <c r="A1590" s="23">
        <v>1589</v>
      </c>
      <c r="B1590" s="23" t="str">
        <f t="shared" si="72"/>
        <v>Q1-2016</v>
      </c>
      <c r="C1590" s="24" t="str">
        <f t="shared" si="73"/>
        <v>Q1</v>
      </c>
      <c r="D1590" s="23" t="str">
        <f t="shared" si="74"/>
        <v>2-2016</v>
      </c>
      <c r="E1590" s="25">
        <v>42418</v>
      </c>
      <c r="F1590" s="31">
        <f>INDEX(GoldPrice!$B$2:$F$4016,MATCH(E1590,GoldPrice!$B$2:$B$4016,0),5)</f>
        <v>-316439.99243999273</v>
      </c>
      <c r="G1590" s="36">
        <f>INDEX(Daily!$B$2:$H$4016,MATCH(E1590,Daily!$B$2:$B$4016,0),3)</f>
        <v>8.9999999999999858E-2</v>
      </c>
      <c r="H1590" s="36">
        <f>INDEX(Daily!$B$2:$H$4016,MATCH(E1590,Daily!$B$2:$B$4016,0),5)</f>
        <v>-40</v>
      </c>
      <c r="I1590" s="36">
        <f>INDEX(Daily!$B$2:$H$4016,MATCH(E1590,Daily!$B$2:$B$4016,0),7)</f>
        <v>5.4400000000000546</v>
      </c>
      <c r="J1590" s="39">
        <f>INDEX(Monthly!$B$2:$K$187,MATCH(D1590,Monthly!$B$2:$B$187,0),3)</f>
        <v>4.1999999999999997E-3</v>
      </c>
      <c r="K1590" s="39">
        <f>INDEX(Monthly!$B$2:$K$187,MATCH(D1590,Monthly!$B$2:$B$187,0),5)</f>
        <v>35.19</v>
      </c>
      <c r="L1590" s="39">
        <f>INDEX(Monthly!$B$2:$K$187,MATCH(D1590,Monthly!$B$2:$B$187,0),7)</f>
        <v>6.3888888888888329E-4</v>
      </c>
      <c r="M1590" s="39">
        <f>INDEX(Monthly!$B$2:$K$187,MATCH(D1590,Monthly!$B$2:$B$187,0),9)</f>
        <v>5.0084405974082074E-3</v>
      </c>
      <c r="N1590" s="42">
        <f>INDEX(Quaterly!$B$2:$E$63,MATCH(B1590,Quaterly!$B$2:$B$63,0),4)</f>
        <v>0.67999999999999972</v>
      </c>
    </row>
    <row r="1591" spans="1:14" x14ac:dyDescent="0.3">
      <c r="A1591" s="23">
        <v>1590</v>
      </c>
      <c r="B1591" s="23" t="str">
        <f t="shared" si="72"/>
        <v>Q1-2016</v>
      </c>
      <c r="C1591" s="24" t="str">
        <f t="shared" si="73"/>
        <v>Q1</v>
      </c>
      <c r="D1591" s="23" t="str">
        <f t="shared" si="74"/>
        <v>2-2016</v>
      </c>
      <c r="E1591" s="25">
        <v>42419</v>
      </c>
      <c r="F1591" s="31">
        <f>INDEX(GoldPrice!$B$2:$F$4016,MATCH(E1591,GoldPrice!$B$2:$B$4016,0),5)</f>
        <v>91641.958041954786</v>
      </c>
      <c r="G1591" s="36">
        <f>INDEX(Daily!$B$2:$H$4016,MATCH(E1591,Daily!$B$2:$B$4016,0),3)</f>
        <v>-1.1799999999999997</v>
      </c>
      <c r="H1591" s="36">
        <f>INDEX(Daily!$B$2:$H$4016,MATCH(E1591,Daily!$B$2:$B$4016,0),5)</f>
        <v>17</v>
      </c>
      <c r="I1591" s="36">
        <f>INDEX(Daily!$B$2:$H$4016,MATCH(E1591,Daily!$B$2:$B$4016,0),7)</f>
        <v>1.5399999999999636</v>
      </c>
      <c r="J1591" s="39">
        <f>INDEX(Monthly!$B$2:$K$187,MATCH(D1591,Monthly!$B$2:$B$187,0),3)</f>
        <v>4.1999999999999997E-3</v>
      </c>
      <c r="K1591" s="39">
        <f>INDEX(Monthly!$B$2:$K$187,MATCH(D1591,Monthly!$B$2:$B$187,0),5)</f>
        <v>35.19</v>
      </c>
      <c r="L1591" s="39">
        <f>INDEX(Monthly!$B$2:$K$187,MATCH(D1591,Monthly!$B$2:$B$187,0),7)</f>
        <v>6.3888888888888329E-4</v>
      </c>
      <c r="M1591" s="39">
        <f>INDEX(Monthly!$B$2:$K$187,MATCH(D1591,Monthly!$B$2:$B$187,0),9)</f>
        <v>5.0084405974082074E-3</v>
      </c>
      <c r="N1591" s="42">
        <f>INDEX(Quaterly!$B$2:$E$63,MATCH(B1591,Quaterly!$B$2:$B$63,0),4)</f>
        <v>0.67999999999999972</v>
      </c>
    </row>
    <row r="1592" spans="1:14" x14ac:dyDescent="0.3">
      <c r="A1592" s="23">
        <v>1591</v>
      </c>
      <c r="B1592" s="23" t="str">
        <f t="shared" si="72"/>
        <v>Q1-2016</v>
      </c>
      <c r="C1592" s="24" t="str">
        <f t="shared" si="73"/>
        <v>Q1</v>
      </c>
      <c r="D1592" s="23" t="str">
        <f t="shared" si="74"/>
        <v>2-2016</v>
      </c>
      <c r="E1592" s="25">
        <v>42422</v>
      </c>
      <c r="F1592" s="31">
        <f>INDEX(GoldPrice!$B$2:$F$4016,MATCH(E1592,GoldPrice!$B$2:$B$4016,0),5)</f>
        <v>120011.11321111396</v>
      </c>
      <c r="G1592" s="36">
        <f>INDEX(Daily!$B$2:$H$4016,MATCH(E1592,Daily!$B$2:$B$4016,0),3)</f>
        <v>1.7800000000000011</v>
      </c>
      <c r="H1592" s="36">
        <f>INDEX(Daily!$B$2:$H$4016,MATCH(E1592,Daily!$B$2:$B$4016,0),5)</f>
        <v>25</v>
      </c>
      <c r="I1592" s="36">
        <f>INDEX(Daily!$B$2:$H$4016,MATCH(E1592,Daily!$B$2:$B$4016,0),7)</f>
        <v>6.6800000000000637</v>
      </c>
      <c r="J1592" s="39">
        <f>INDEX(Monthly!$B$2:$K$187,MATCH(D1592,Monthly!$B$2:$B$187,0),3)</f>
        <v>4.1999999999999997E-3</v>
      </c>
      <c r="K1592" s="39">
        <f>INDEX(Monthly!$B$2:$K$187,MATCH(D1592,Monthly!$B$2:$B$187,0),5)</f>
        <v>35.19</v>
      </c>
      <c r="L1592" s="39">
        <f>INDEX(Monthly!$B$2:$K$187,MATCH(D1592,Monthly!$B$2:$B$187,0),7)</f>
        <v>6.3888888888888329E-4</v>
      </c>
      <c r="M1592" s="39">
        <f>INDEX(Monthly!$B$2:$K$187,MATCH(D1592,Monthly!$B$2:$B$187,0),9)</f>
        <v>5.0084405974082074E-3</v>
      </c>
      <c r="N1592" s="42">
        <f>INDEX(Quaterly!$B$2:$E$63,MATCH(B1592,Quaterly!$B$2:$B$63,0),4)</f>
        <v>0.67999999999999972</v>
      </c>
    </row>
    <row r="1593" spans="1:14" x14ac:dyDescent="0.3">
      <c r="A1593" s="23">
        <v>1592</v>
      </c>
      <c r="B1593" s="23" t="str">
        <f t="shared" si="72"/>
        <v>Q1-2016</v>
      </c>
      <c r="C1593" s="24" t="str">
        <f t="shared" si="73"/>
        <v>Q1</v>
      </c>
      <c r="D1593" s="23" t="str">
        <f t="shared" si="74"/>
        <v>2-2016</v>
      </c>
      <c r="E1593" s="25">
        <v>42423</v>
      </c>
      <c r="F1593" s="31">
        <f>INDEX(GoldPrice!$B$2:$F$4016,MATCH(E1593,GoldPrice!$B$2:$B$4016,0),5)</f>
        <v>-95100.737100735307</v>
      </c>
      <c r="G1593" s="36">
        <f>INDEX(Daily!$B$2:$H$4016,MATCH(E1593,Daily!$B$2:$B$4016,0),3)</f>
        <v>0.46999999999999886</v>
      </c>
      <c r="H1593" s="36">
        <f>INDEX(Daily!$B$2:$H$4016,MATCH(E1593,Daily!$B$2:$B$4016,0),5)</f>
        <v>-23</v>
      </c>
      <c r="I1593" s="36">
        <f>INDEX(Daily!$B$2:$H$4016,MATCH(E1593,Daily!$B$2:$B$4016,0),7)</f>
        <v>0.56999999999993634</v>
      </c>
      <c r="J1593" s="39">
        <f>INDEX(Monthly!$B$2:$K$187,MATCH(D1593,Monthly!$B$2:$B$187,0),3)</f>
        <v>4.1999999999999997E-3</v>
      </c>
      <c r="K1593" s="39">
        <f>INDEX(Monthly!$B$2:$K$187,MATCH(D1593,Monthly!$B$2:$B$187,0),5)</f>
        <v>35.19</v>
      </c>
      <c r="L1593" s="39">
        <f>INDEX(Monthly!$B$2:$K$187,MATCH(D1593,Monthly!$B$2:$B$187,0),7)</f>
        <v>6.3888888888888329E-4</v>
      </c>
      <c r="M1593" s="39">
        <f>INDEX(Monthly!$B$2:$K$187,MATCH(D1593,Monthly!$B$2:$B$187,0),9)</f>
        <v>5.0084405974082074E-3</v>
      </c>
      <c r="N1593" s="42">
        <f>INDEX(Quaterly!$B$2:$E$63,MATCH(B1593,Quaterly!$B$2:$B$63,0),4)</f>
        <v>0.67999999999999972</v>
      </c>
    </row>
    <row r="1594" spans="1:14" x14ac:dyDescent="0.3">
      <c r="A1594" s="23">
        <v>1593</v>
      </c>
      <c r="B1594" s="23" t="str">
        <f t="shared" si="72"/>
        <v>Q1-2016</v>
      </c>
      <c r="C1594" s="24" t="str">
        <f t="shared" si="73"/>
        <v>Q1</v>
      </c>
      <c r="D1594" s="23" t="str">
        <f t="shared" si="74"/>
        <v>2-2016</v>
      </c>
      <c r="E1594" s="25">
        <v>42424</v>
      </c>
      <c r="F1594" s="31">
        <f>INDEX(GoldPrice!$B$2:$F$4016,MATCH(E1594,GoldPrice!$B$2:$B$4016,0),5)</f>
        <v>-149092.49669249728</v>
      </c>
      <c r="G1594" s="36">
        <f>INDEX(Daily!$B$2:$H$4016,MATCH(E1594,Daily!$B$2:$B$4016,0),3)</f>
        <v>-1.4899999999999984</v>
      </c>
      <c r="H1594" s="36">
        <f>INDEX(Daily!$B$2:$H$4016,MATCH(E1594,Daily!$B$2:$B$4016,0),5)</f>
        <v>13</v>
      </c>
      <c r="I1594" s="36">
        <f>INDEX(Daily!$B$2:$H$4016,MATCH(E1594,Daily!$B$2:$B$4016,0),7)</f>
        <v>6.7599999999999909</v>
      </c>
      <c r="J1594" s="39">
        <f>INDEX(Monthly!$B$2:$K$187,MATCH(D1594,Monthly!$B$2:$B$187,0),3)</f>
        <v>4.1999999999999997E-3</v>
      </c>
      <c r="K1594" s="39">
        <f>INDEX(Monthly!$B$2:$K$187,MATCH(D1594,Monthly!$B$2:$B$187,0),5)</f>
        <v>35.19</v>
      </c>
      <c r="L1594" s="39">
        <f>INDEX(Monthly!$B$2:$K$187,MATCH(D1594,Monthly!$B$2:$B$187,0),7)</f>
        <v>6.3888888888888329E-4</v>
      </c>
      <c r="M1594" s="39">
        <f>INDEX(Monthly!$B$2:$K$187,MATCH(D1594,Monthly!$B$2:$B$187,0),9)</f>
        <v>5.0084405974082074E-3</v>
      </c>
      <c r="N1594" s="42">
        <f>INDEX(Quaterly!$B$2:$E$63,MATCH(B1594,Quaterly!$B$2:$B$63,0),4)</f>
        <v>0.67999999999999972</v>
      </c>
    </row>
    <row r="1595" spans="1:14" x14ac:dyDescent="0.3">
      <c r="A1595" s="23">
        <v>1594</v>
      </c>
      <c r="B1595" s="23" t="str">
        <f t="shared" si="72"/>
        <v>Q1-2016</v>
      </c>
      <c r="C1595" s="24" t="str">
        <f t="shared" si="73"/>
        <v>Q1</v>
      </c>
      <c r="D1595" s="23" t="str">
        <f t="shared" si="74"/>
        <v>2-2016</v>
      </c>
      <c r="E1595" s="25">
        <v>42425</v>
      </c>
      <c r="F1595" s="31">
        <f>INDEX(GoldPrice!$B$2:$F$4016,MATCH(E1595,GoldPrice!$B$2:$B$4016,0),5)</f>
        <v>42443.318843320012</v>
      </c>
      <c r="G1595" s="36">
        <f>INDEX(Daily!$B$2:$H$4016,MATCH(E1595,Daily!$B$2:$B$4016,0),3)</f>
        <v>1.0499999999999972</v>
      </c>
      <c r="H1595" s="36">
        <f>INDEX(Daily!$B$2:$H$4016,MATCH(E1595,Daily!$B$2:$B$4016,0),5)</f>
        <v>-47</v>
      </c>
      <c r="I1595" s="36">
        <f>INDEX(Daily!$B$2:$H$4016,MATCH(E1595,Daily!$B$2:$B$4016,0),7)</f>
        <v>-5.2199999999999136</v>
      </c>
      <c r="J1595" s="39">
        <f>INDEX(Monthly!$B$2:$K$187,MATCH(D1595,Monthly!$B$2:$B$187,0),3)</f>
        <v>4.1999999999999997E-3</v>
      </c>
      <c r="K1595" s="39">
        <f>INDEX(Monthly!$B$2:$K$187,MATCH(D1595,Monthly!$B$2:$B$187,0),5)</f>
        <v>35.19</v>
      </c>
      <c r="L1595" s="39">
        <f>INDEX(Monthly!$B$2:$K$187,MATCH(D1595,Monthly!$B$2:$B$187,0),7)</f>
        <v>6.3888888888888329E-4</v>
      </c>
      <c r="M1595" s="39">
        <f>INDEX(Monthly!$B$2:$K$187,MATCH(D1595,Monthly!$B$2:$B$187,0),9)</f>
        <v>5.0084405974082074E-3</v>
      </c>
      <c r="N1595" s="42">
        <f>INDEX(Quaterly!$B$2:$E$63,MATCH(B1595,Quaterly!$B$2:$B$63,0),4)</f>
        <v>0.67999999999999972</v>
      </c>
    </row>
    <row r="1596" spans="1:14" x14ac:dyDescent="0.3">
      <c r="A1596" s="23">
        <v>1595</v>
      </c>
      <c r="B1596" s="23" t="str">
        <f t="shared" si="72"/>
        <v>Q1-2016</v>
      </c>
      <c r="C1596" s="24" t="str">
        <f t="shared" si="73"/>
        <v>Q1</v>
      </c>
      <c r="D1596" s="23" t="str">
        <f t="shared" si="74"/>
        <v>2-2016</v>
      </c>
      <c r="E1596" s="25">
        <v>42426</v>
      </c>
      <c r="F1596" s="31">
        <f>INDEX(GoldPrice!$B$2:$F$4016,MATCH(E1596,GoldPrice!$B$2:$B$4016,0),5)</f>
        <v>267593.49839349836</v>
      </c>
      <c r="G1596" s="36">
        <f>INDEX(Daily!$B$2:$H$4016,MATCH(E1596,Daily!$B$2:$B$4016,0),3)</f>
        <v>0.25</v>
      </c>
      <c r="H1596" s="36">
        <f>INDEX(Daily!$B$2:$H$4016,MATCH(E1596,Daily!$B$2:$B$4016,0),5)</f>
        <v>-8</v>
      </c>
      <c r="I1596" s="36">
        <f>INDEX(Daily!$B$2:$H$4016,MATCH(E1596,Daily!$B$2:$B$4016,0),7)</f>
        <v>3.2899999999999636</v>
      </c>
      <c r="J1596" s="39">
        <f>INDEX(Monthly!$B$2:$K$187,MATCH(D1596,Monthly!$B$2:$B$187,0),3)</f>
        <v>4.1999999999999997E-3</v>
      </c>
      <c r="K1596" s="39">
        <f>INDEX(Monthly!$B$2:$K$187,MATCH(D1596,Monthly!$B$2:$B$187,0),5)</f>
        <v>35.19</v>
      </c>
      <c r="L1596" s="39">
        <f>INDEX(Monthly!$B$2:$K$187,MATCH(D1596,Monthly!$B$2:$B$187,0),7)</f>
        <v>6.3888888888888329E-4</v>
      </c>
      <c r="M1596" s="39">
        <f>INDEX(Monthly!$B$2:$K$187,MATCH(D1596,Monthly!$B$2:$B$187,0),9)</f>
        <v>5.0084405974082074E-3</v>
      </c>
      <c r="N1596" s="42">
        <f>INDEX(Quaterly!$B$2:$E$63,MATCH(B1596,Quaterly!$B$2:$B$63,0),4)</f>
        <v>0.67999999999999972</v>
      </c>
    </row>
    <row r="1597" spans="1:14" x14ac:dyDescent="0.3">
      <c r="A1597" s="23">
        <v>1596</v>
      </c>
      <c r="B1597" s="23" t="str">
        <f t="shared" si="72"/>
        <v>Q1-2016</v>
      </c>
      <c r="C1597" s="24" t="str">
        <f t="shared" si="73"/>
        <v>Q1</v>
      </c>
      <c r="D1597" s="23" t="str">
        <f t="shared" si="74"/>
        <v>2-2016</v>
      </c>
      <c r="E1597" s="25">
        <v>42429</v>
      </c>
      <c r="F1597" s="31">
        <f>INDEX(GoldPrice!$B$2:$F$4016,MATCH(E1597,GoldPrice!$B$2:$B$4016,0),5)</f>
        <v>-232709.43110943213</v>
      </c>
      <c r="G1597" s="36">
        <f>INDEX(Daily!$B$2:$H$4016,MATCH(E1597,Daily!$B$2:$B$4016,0),3)</f>
        <v>1.0900000000000034</v>
      </c>
      <c r="H1597" s="36">
        <f>INDEX(Daily!$B$2:$H$4016,MATCH(E1597,Daily!$B$2:$B$4016,0),5)</f>
        <v>-16</v>
      </c>
      <c r="I1597" s="36">
        <f>INDEX(Daily!$B$2:$H$4016,MATCH(E1597,Daily!$B$2:$B$4016,0),7)</f>
        <v>-6.7400000000000091</v>
      </c>
      <c r="J1597" s="39">
        <f>INDEX(Monthly!$B$2:$K$187,MATCH(D1597,Monthly!$B$2:$B$187,0),3)</f>
        <v>4.1999999999999997E-3</v>
      </c>
      <c r="K1597" s="39">
        <f>INDEX(Monthly!$B$2:$K$187,MATCH(D1597,Monthly!$B$2:$B$187,0),5)</f>
        <v>35.19</v>
      </c>
      <c r="L1597" s="39">
        <f>INDEX(Monthly!$B$2:$K$187,MATCH(D1597,Monthly!$B$2:$B$187,0),7)</f>
        <v>6.3888888888888329E-4</v>
      </c>
      <c r="M1597" s="39">
        <f>INDEX(Monthly!$B$2:$K$187,MATCH(D1597,Monthly!$B$2:$B$187,0),9)</f>
        <v>5.0084405974082074E-3</v>
      </c>
      <c r="N1597" s="42">
        <f>INDEX(Quaterly!$B$2:$E$63,MATCH(B1597,Quaterly!$B$2:$B$63,0),4)</f>
        <v>0.67999999999999972</v>
      </c>
    </row>
    <row r="1598" spans="1:14" x14ac:dyDescent="0.3">
      <c r="A1598" s="23">
        <v>1597</v>
      </c>
      <c r="B1598" s="23" t="str">
        <f t="shared" si="72"/>
        <v>Q1-2016</v>
      </c>
      <c r="C1598" s="24" t="str">
        <f t="shared" si="73"/>
        <v>Q1</v>
      </c>
      <c r="D1598" s="23" t="str">
        <f t="shared" si="74"/>
        <v>3-2016</v>
      </c>
      <c r="E1598" s="25">
        <v>42430</v>
      </c>
      <c r="F1598" s="31">
        <f>INDEX(GoldPrice!$B$2:$F$4016,MATCH(E1598,GoldPrice!$B$2:$B$4016,0),5)</f>
        <v>122026.98922698945</v>
      </c>
      <c r="G1598" s="36">
        <f>INDEX(Daily!$B$2:$H$4016,MATCH(E1598,Daily!$B$2:$B$4016,0),3)</f>
        <v>1.6499999999999986</v>
      </c>
      <c r="H1598" s="36">
        <f>INDEX(Daily!$B$2:$H$4016,MATCH(E1598,Daily!$B$2:$B$4016,0),5)</f>
        <v>20</v>
      </c>
      <c r="I1598" s="36">
        <f>INDEX(Daily!$B$2:$H$4016,MATCH(E1598,Daily!$B$2:$B$4016,0),7)</f>
        <v>2.1899999999999409</v>
      </c>
      <c r="J1598" s="39">
        <f>INDEX(Monthly!$B$2:$K$187,MATCH(D1598,Monthly!$B$2:$B$187,0),3)</f>
        <v>5.6999999999999993E-3</v>
      </c>
      <c r="K1598" s="39">
        <f>INDEX(Monthly!$B$2:$K$187,MATCH(D1598,Monthly!$B$2:$B$187,0),5)</f>
        <v>0.81000000000000227</v>
      </c>
      <c r="L1598" s="39">
        <f>INDEX(Monthly!$B$2:$K$187,MATCH(D1598,Monthly!$B$2:$B$187,0),7)</f>
        <v>-6.3888888888888329E-4</v>
      </c>
      <c r="M1598" s="39">
        <f>INDEX(Monthly!$B$2:$K$187,MATCH(D1598,Monthly!$B$2:$B$187,0),9)</f>
        <v>2.0852291603924419E-2</v>
      </c>
      <c r="N1598" s="42">
        <f>INDEX(Quaterly!$B$2:$E$63,MATCH(B1598,Quaterly!$B$2:$B$63,0),4)</f>
        <v>0.67999999999999972</v>
      </c>
    </row>
    <row r="1599" spans="1:14" x14ac:dyDescent="0.3">
      <c r="A1599" s="23">
        <v>1598</v>
      </c>
      <c r="B1599" s="23" t="str">
        <f t="shared" si="72"/>
        <v>Q1-2016</v>
      </c>
      <c r="C1599" s="24" t="str">
        <f t="shared" si="73"/>
        <v>Q1</v>
      </c>
      <c r="D1599" s="23" t="str">
        <f t="shared" si="74"/>
        <v>3-2016</v>
      </c>
      <c r="E1599" s="25">
        <v>42431</v>
      </c>
      <c r="F1599" s="31">
        <f>INDEX(GoldPrice!$B$2:$F$4016,MATCH(E1599,GoldPrice!$B$2:$B$4016,0),5)</f>
        <v>-324248.27064826712</v>
      </c>
      <c r="G1599" s="36">
        <f>INDEX(Daily!$B$2:$H$4016,MATCH(E1599,Daily!$B$2:$B$4016,0),3)</f>
        <v>0.17999999999999972</v>
      </c>
      <c r="H1599" s="36">
        <f>INDEX(Daily!$B$2:$H$4016,MATCH(E1599,Daily!$B$2:$B$4016,0),5)</f>
        <v>13</v>
      </c>
      <c r="I1599" s="36">
        <f>INDEX(Daily!$B$2:$H$4016,MATCH(E1599,Daily!$B$2:$B$4016,0),7)</f>
        <v>8.6200000000000045</v>
      </c>
      <c r="J1599" s="39">
        <f>INDEX(Monthly!$B$2:$K$187,MATCH(D1599,Monthly!$B$2:$B$187,0),3)</f>
        <v>5.6999999999999993E-3</v>
      </c>
      <c r="K1599" s="39">
        <f>INDEX(Monthly!$B$2:$K$187,MATCH(D1599,Monthly!$B$2:$B$187,0),5)</f>
        <v>0.81000000000000227</v>
      </c>
      <c r="L1599" s="39">
        <f>INDEX(Monthly!$B$2:$K$187,MATCH(D1599,Monthly!$B$2:$B$187,0),7)</f>
        <v>-6.3888888888888329E-4</v>
      </c>
      <c r="M1599" s="39">
        <f>INDEX(Monthly!$B$2:$K$187,MATCH(D1599,Monthly!$B$2:$B$187,0),9)</f>
        <v>2.0852291603924419E-2</v>
      </c>
      <c r="N1599" s="42">
        <f>INDEX(Quaterly!$B$2:$E$63,MATCH(B1599,Quaterly!$B$2:$B$63,0),4)</f>
        <v>0.67999999999999972</v>
      </c>
    </row>
    <row r="1600" spans="1:14" x14ac:dyDescent="0.3">
      <c r="A1600" s="23">
        <v>1599</v>
      </c>
      <c r="B1600" s="23" t="str">
        <f t="shared" si="72"/>
        <v>Q1-2016</v>
      </c>
      <c r="C1600" s="24" t="str">
        <f t="shared" si="73"/>
        <v>Q1</v>
      </c>
      <c r="D1600" s="23" t="str">
        <f t="shared" si="74"/>
        <v>3-2016</v>
      </c>
      <c r="E1600" s="25">
        <v>42432</v>
      </c>
      <c r="F1600" s="31">
        <f>INDEX(GoldPrice!$B$2:$F$4016,MATCH(E1600,GoldPrice!$B$2:$B$4016,0),5)</f>
        <v>-164996.93819694221</v>
      </c>
      <c r="G1600" s="36">
        <f>INDEX(Daily!$B$2:$H$4016,MATCH(E1600,Daily!$B$2:$B$4016,0),3)</f>
        <v>-9.9999999999980105E-3</v>
      </c>
      <c r="H1600" s="36">
        <f>INDEX(Daily!$B$2:$H$4016,MATCH(E1600,Daily!$B$2:$B$4016,0),5)</f>
        <v>-42</v>
      </c>
      <c r="I1600" s="36">
        <f>INDEX(Daily!$B$2:$H$4016,MATCH(E1600,Daily!$B$2:$B$4016,0),7)</f>
        <v>0.21000000000003638</v>
      </c>
      <c r="J1600" s="39">
        <f>INDEX(Monthly!$B$2:$K$187,MATCH(D1600,Monthly!$B$2:$B$187,0),3)</f>
        <v>5.6999999999999993E-3</v>
      </c>
      <c r="K1600" s="39">
        <f>INDEX(Monthly!$B$2:$K$187,MATCH(D1600,Monthly!$B$2:$B$187,0),5)</f>
        <v>0.81000000000000227</v>
      </c>
      <c r="L1600" s="39">
        <f>INDEX(Monthly!$B$2:$K$187,MATCH(D1600,Monthly!$B$2:$B$187,0),7)</f>
        <v>-6.3888888888888329E-4</v>
      </c>
      <c r="M1600" s="39">
        <f>INDEX(Monthly!$B$2:$K$187,MATCH(D1600,Monthly!$B$2:$B$187,0),9)</f>
        <v>2.0852291603924419E-2</v>
      </c>
      <c r="N1600" s="42">
        <f>INDEX(Quaterly!$B$2:$E$63,MATCH(B1600,Quaterly!$B$2:$B$63,0),4)</f>
        <v>0.67999999999999972</v>
      </c>
    </row>
    <row r="1601" spans="1:14" x14ac:dyDescent="0.3">
      <c r="A1601" s="23">
        <v>1600</v>
      </c>
      <c r="B1601" s="23" t="str">
        <f t="shared" si="72"/>
        <v>Q1-2016</v>
      </c>
      <c r="C1601" s="24" t="str">
        <f t="shared" si="73"/>
        <v>Q1</v>
      </c>
      <c r="D1601" s="23" t="str">
        <f t="shared" si="74"/>
        <v>3-2016</v>
      </c>
      <c r="E1601" s="25">
        <v>42433</v>
      </c>
      <c r="F1601" s="31">
        <f>INDEX(GoldPrice!$B$2:$F$4016,MATCH(E1601,GoldPrice!$B$2:$B$4016,0),5)</f>
        <v>296609.41220941022</v>
      </c>
      <c r="G1601" s="36">
        <f>INDEX(Daily!$B$2:$H$4016,MATCH(E1601,Daily!$B$2:$B$4016,0),3)</f>
        <v>1.3499999999999943</v>
      </c>
      <c r="H1601" s="36">
        <f>INDEX(Daily!$B$2:$H$4016,MATCH(E1601,Daily!$B$2:$B$4016,0),5)</f>
        <v>-49</v>
      </c>
      <c r="I1601" s="36">
        <f>INDEX(Daily!$B$2:$H$4016,MATCH(E1601,Daily!$B$2:$B$4016,0),7)</f>
        <v>3.2599999999999909</v>
      </c>
      <c r="J1601" s="39">
        <f>INDEX(Monthly!$B$2:$K$187,MATCH(D1601,Monthly!$B$2:$B$187,0),3)</f>
        <v>5.6999999999999993E-3</v>
      </c>
      <c r="K1601" s="39">
        <f>INDEX(Monthly!$B$2:$K$187,MATCH(D1601,Monthly!$B$2:$B$187,0),5)</f>
        <v>0.81000000000000227</v>
      </c>
      <c r="L1601" s="39">
        <f>INDEX(Monthly!$B$2:$K$187,MATCH(D1601,Monthly!$B$2:$B$187,0),7)</f>
        <v>-6.3888888888888329E-4</v>
      </c>
      <c r="M1601" s="39">
        <f>INDEX(Monthly!$B$2:$K$187,MATCH(D1601,Monthly!$B$2:$B$187,0),9)</f>
        <v>2.0852291603924419E-2</v>
      </c>
      <c r="N1601" s="42">
        <f>INDEX(Quaterly!$B$2:$E$63,MATCH(B1601,Quaterly!$B$2:$B$63,0),4)</f>
        <v>0.67999999999999972</v>
      </c>
    </row>
    <row r="1602" spans="1:14" x14ac:dyDescent="0.3">
      <c r="A1602" s="23">
        <v>1601</v>
      </c>
      <c r="B1602" s="23" t="str">
        <f t="shared" si="72"/>
        <v>Q1-2016</v>
      </c>
      <c r="C1602" s="24" t="str">
        <f t="shared" si="73"/>
        <v>Q1</v>
      </c>
      <c r="D1602" s="23" t="str">
        <f t="shared" si="74"/>
        <v>3-2016</v>
      </c>
      <c r="E1602" s="25">
        <v>42436</v>
      </c>
      <c r="F1602" s="31">
        <f>INDEX(GoldPrice!$B$2:$F$4016,MATCH(E1602,GoldPrice!$B$2:$B$4016,0),5)</f>
        <v>41929.843129843473</v>
      </c>
      <c r="G1602" s="36">
        <f>INDEX(Daily!$B$2:$H$4016,MATCH(E1602,Daily!$B$2:$B$4016,0),3)</f>
        <v>1.990000000000002</v>
      </c>
      <c r="H1602" s="36">
        <f>INDEX(Daily!$B$2:$H$4016,MATCH(E1602,Daily!$B$2:$B$4016,0),5)</f>
        <v>53</v>
      </c>
      <c r="I1602" s="36">
        <f>INDEX(Daily!$B$2:$H$4016,MATCH(E1602,Daily!$B$2:$B$4016,0),7)</f>
        <v>2.5500000000000682</v>
      </c>
      <c r="J1602" s="39">
        <f>INDEX(Monthly!$B$2:$K$187,MATCH(D1602,Monthly!$B$2:$B$187,0),3)</f>
        <v>5.6999999999999993E-3</v>
      </c>
      <c r="K1602" s="39">
        <f>INDEX(Monthly!$B$2:$K$187,MATCH(D1602,Monthly!$B$2:$B$187,0),5)</f>
        <v>0.81000000000000227</v>
      </c>
      <c r="L1602" s="39">
        <f>INDEX(Monthly!$B$2:$K$187,MATCH(D1602,Monthly!$B$2:$B$187,0),7)</f>
        <v>-6.3888888888888329E-4</v>
      </c>
      <c r="M1602" s="39">
        <f>INDEX(Monthly!$B$2:$K$187,MATCH(D1602,Monthly!$B$2:$B$187,0),9)</f>
        <v>2.0852291603924419E-2</v>
      </c>
      <c r="N1602" s="42">
        <f>INDEX(Quaterly!$B$2:$E$63,MATCH(B1602,Quaterly!$B$2:$B$63,0),4)</f>
        <v>0.67999999999999972</v>
      </c>
    </row>
    <row r="1603" spans="1:14" x14ac:dyDescent="0.3">
      <c r="A1603" s="23">
        <v>1602</v>
      </c>
      <c r="B1603" s="23" t="str">
        <f t="shared" ref="B1603:B1666" si="75">C1603&amp;"-"&amp;YEAR(E1603)</f>
        <v>Q1-2016</v>
      </c>
      <c r="C1603" s="24" t="str">
        <f t="shared" ref="C1603:C1666" si="76">IF(MONTH(E1603)&lt;=3,"Q1",IF(MONTH(E1603)&lt;=6,"Q2",IF(MONTH(E1603)&lt;=9,"Q3","Q4")))</f>
        <v>Q1</v>
      </c>
      <c r="D1603" s="23" t="str">
        <f t="shared" ref="D1603:D1666" si="77">MONTH(E1603)&amp;"-"&amp;YEAR(E1603)</f>
        <v>3-2016</v>
      </c>
      <c r="E1603" s="25">
        <v>42437</v>
      </c>
      <c r="F1603" s="31">
        <f>INDEX(GoldPrice!$B$2:$F$4016,MATCH(E1603,GoldPrice!$B$2:$B$4016,0),5)</f>
        <v>114704.81950482354</v>
      </c>
      <c r="G1603" s="36">
        <f>INDEX(Daily!$B$2:$H$4016,MATCH(E1603,Daily!$B$2:$B$4016,0),3)</f>
        <v>-1.2299999999999969</v>
      </c>
      <c r="H1603" s="36">
        <f>INDEX(Daily!$B$2:$H$4016,MATCH(E1603,Daily!$B$2:$B$4016,0),5)</f>
        <v>4</v>
      </c>
      <c r="I1603" s="36">
        <f>INDEX(Daily!$B$2:$H$4016,MATCH(E1603,Daily!$B$2:$B$4016,0),7)</f>
        <v>-1.4900000000000091</v>
      </c>
      <c r="J1603" s="39">
        <f>INDEX(Monthly!$B$2:$K$187,MATCH(D1603,Monthly!$B$2:$B$187,0),3)</f>
        <v>5.6999999999999993E-3</v>
      </c>
      <c r="K1603" s="39">
        <f>INDEX(Monthly!$B$2:$K$187,MATCH(D1603,Monthly!$B$2:$B$187,0),5)</f>
        <v>0.81000000000000227</v>
      </c>
      <c r="L1603" s="39">
        <f>INDEX(Monthly!$B$2:$K$187,MATCH(D1603,Monthly!$B$2:$B$187,0),7)</f>
        <v>-6.3888888888888329E-4</v>
      </c>
      <c r="M1603" s="39">
        <f>INDEX(Monthly!$B$2:$K$187,MATCH(D1603,Monthly!$B$2:$B$187,0),9)</f>
        <v>2.0852291603924419E-2</v>
      </c>
      <c r="N1603" s="42">
        <f>INDEX(Quaterly!$B$2:$E$63,MATCH(B1603,Quaterly!$B$2:$B$63,0),4)</f>
        <v>0.67999999999999972</v>
      </c>
    </row>
    <row r="1604" spans="1:14" x14ac:dyDescent="0.3">
      <c r="A1604" s="23">
        <v>1603</v>
      </c>
      <c r="B1604" s="23" t="str">
        <f t="shared" si="75"/>
        <v>Q1-2016</v>
      </c>
      <c r="C1604" s="24" t="str">
        <f t="shared" si="76"/>
        <v>Q1</v>
      </c>
      <c r="D1604" s="23" t="str">
        <f t="shared" si="77"/>
        <v>3-2016</v>
      </c>
      <c r="E1604" s="25">
        <v>42438</v>
      </c>
      <c r="F1604" s="31">
        <f>INDEX(GoldPrice!$B$2:$F$4016,MATCH(E1604,GoldPrice!$B$2:$B$4016,0),5)</f>
        <v>-124526.32772632688</v>
      </c>
      <c r="G1604" s="36">
        <f>INDEX(Daily!$B$2:$H$4016,MATCH(E1604,Daily!$B$2:$B$4016,0),3)</f>
        <v>0.94999999999999574</v>
      </c>
      <c r="H1604" s="36">
        <f>INDEX(Daily!$B$2:$H$4016,MATCH(E1604,Daily!$B$2:$B$4016,0),5)</f>
        <v>-3</v>
      </c>
      <c r="I1604" s="36">
        <f>INDEX(Daily!$B$2:$H$4016,MATCH(E1604,Daily!$B$2:$B$4016,0),7)</f>
        <v>-3</v>
      </c>
      <c r="J1604" s="39">
        <f>INDEX(Monthly!$B$2:$K$187,MATCH(D1604,Monthly!$B$2:$B$187,0),3)</f>
        <v>5.6999999999999993E-3</v>
      </c>
      <c r="K1604" s="39">
        <f>INDEX(Monthly!$B$2:$K$187,MATCH(D1604,Monthly!$B$2:$B$187,0),5)</f>
        <v>0.81000000000000227</v>
      </c>
      <c r="L1604" s="39">
        <f>INDEX(Monthly!$B$2:$K$187,MATCH(D1604,Monthly!$B$2:$B$187,0),7)</f>
        <v>-6.3888888888888329E-4</v>
      </c>
      <c r="M1604" s="39">
        <f>INDEX(Monthly!$B$2:$K$187,MATCH(D1604,Monthly!$B$2:$B$187,0),9)</f>
        <v>2.0852291603924419E-2</v>
      </c>
      <c r="N1604" s="42">
        <f>INDEX(Quaterly!$B$2:$E$63,MATCH(B1604,Quaterly!$B$2:$B$63,0),4)</f>
        <v>0.67999999999999972</v>
      </c>
    </row>
    <row r="1605" spans="1:14" x14ac:dyDescent="0.3">
      <c r="A1605" s="23">
        <v>1604</v>
      </c>
      <c r="B1605" s="23" t="str">
        <f t="shared" si="75"/>
        <v>Q1-2016</v>
      </c>
      <c r="C1605" s="24" t="str">
        <f t="shared" si="76"/>
        <v>Q1</v>
      </c>
      <c r="D1605" s="23" t="str">
        <f t="shared" si="77"/>
        <v>3-2016</v>
      </c>
      <c r="E1605" s="25">
        <v>42439</v>
      </c>
      <c r="F1605" s="31">
        <f>INDEX(GoldPrice!$B$2:$F$4016,MATCH(E1605,GoldPrice!$B$2:$B$4016,0),5)</f>
        <v>-207383.25458325818</v>
      </c>
      <c r="G1605" s="36">
        <f>INDEX(Daily!$B$2:$H$4016,MATCH(E1605,Daily!$B$2:$B$4016,0),3)</f>
        <v>0.15000000000000568</v>
      </c>
      <c r="H1605" s="36">
        <f>INDEX(Daily!$B$2:$H$4016,MATCH(E1605,Daily!$B$2:$B$4016,0),5)</f>
        <v>-54</v>
      </c>
      <c r="I1605" s="36">
        <f>INDEX(Daily!$B$2:$H$4016,MATCH(E1605,Daily!$B$2:$B$4016,0),7)</f>
        <v>4.1999999999999318</v>
      </c>
      <c r="J1605" s="39">
        <f>INDEX(Monthly!$B$2:$K$187,MATCH(D1605,Monthly!$B$2:$B$187,0),3)</f>
        <v>5.6999999999999993E-3</v>
      </c>
      <c r="K1605" s="39">
        <f>INDEX(Monthly!$B$2:$K$187,MATCH(D1605,Monthly!$B$2:$B$187,0),5)</f>
        <v>0.81000000000000227</v>
      </c>
      <c r="L1605" s="39">
        <f>INDEX(Monthly!$B$2:$K$187,MATCH(D1605,Monthly!$B$2:$B$187,0),7)</f>
        <v>-6.3888888888888329E-4</v>
      </c>
      <c r="M1605" s="39">
        <f>INDEX(Monthly!$B$2:$K$187,MATCH(D1605,Monthly!$B$2:$B$187,0),9)</f>
        <v>2.0852291603924419E-2</v>
      </c>
      <c r="N1605" s="42">
        <f>INDEX(Quaterly!$B$2:$E$63,MATCH(B1605,Quaterly!$B$2:$B$63,0),4)</f>
        <v>0.67999999999999972</v>
      </c>
    </row>
    <row r="1606" spans="1:14" x14ac:dyDescent="0.3">
      <c r="A1606" s="23">
        <v>1605</v>
      </c>
      <c r="B1606" s="23" t="str">
        <f t="shared" si="75"/>
        <v>Q1-2016</v>
      </c>
      <c r="C1606" s="24" t="str">
        <f t="shared" si="76"/>
        <v>Q1</v>
      </c>
      <c r="D1606" s="23" t="str">
        <f t="shared" si="77"/>
        <v>3-2016</v>
      </c>
      <c r="E1606" s="25">
        <v>42440</v>
      </c>
      <c r="F1606" s="31">
        <f>INDEX(GoldPrice!$B$2:$F$4016,MATCH(E1606,GoldPrice!$B$2:$B$4016,0),5)</f>
        <v>305327.83972784132</v>
      </c>
      <c r="G1606" s="36">
        <f>INDEX(Daily!$B$2:$H$4016,MATCH(E1606,Daily!$B$2:$B$4016,0),3)</f>
        <v>0.73999999999999488</v>
      </c>
      <c r="H1606" s="36">
        <f>INDEX(Daily!$B$2:$H$4016,MATCH(E1606,Daily!$B$2:$B$4016,0),5)</f>
        <v>19</v>
      </c>
      <c r="I1606" s="36">
        <f>INDEX(Daily!$B$2:$H$4016,MATCH(E1606,Daily!$B$2:$B$4016,0),7)</f>
        <v>1.3500000000000227</v>
      </c>
      <c r="J1606" s="39">
        <f>INDEX(Monthly!$B$2:$K$187,MATCH(D1606,Monthly!$B$2:$B$187,0),3)</f>
        <v>5.6999999999999993E-3</v>
      </c>
      <c r="K1606" s="39">
        <f>INDEX(Monthly!$B$2:$K$187,MATCH(D1606,Monthly!$B$2:$B$187,0),5)</f>
        <v>0.81000000000000227</v>
      </c>
      <c r="L1606" s="39">
        <f>INDEX(Monthly!$B$2:$K$187,MATCH(D1606,Monthly!$B$2:$B$187,0),7)</f>
        <v>-6.3888888888888329E-4</v>
      </c>
      <c r="M1606" s="39">
        <f>INDEX(Monthly!$B$2:$K$187,MATCH(D1606,Monthly!$B$2:$B$187,0),9)</f>
        <v>2.0852291603924419E-2</v>
      </c>
      <c r="N1606" s="42">
        <f>INDEX(Quaterly!$B$2:$E$63,MATCH(B1606,Quaterly!$B$2:$B$63,0),4)</f>
        <v>0.67999999999999972</v>
      </c>
    </row>
    <row r="1607" spans="1:14" x14ac:dyDescent="0.3">
      <c r="A1607" s="23">
        <v>1606</v>
      </c>
      <c r="B1607" s="23" t="str">
        <f t="shared" si="75"/>
        <v>Q1-2016</v>
      </c>
      <c r="C1607" s="24" t="str">
        <f t="shared" si="76"/>
        <v>Q1</v>
      </c>
      <c r="D1607" s="23" t="str">
        <f t="shared" si="77"/>
        <v>3-2016</v>
      </c>
      <c r="E1607" s="25">
        <v>42443</v>
      </c>
      <c r="F1607" s="31">
        <f>INDEX(GoldPrice!$B$2:$F$4016,MATCH(E1607,GoldPrice!$B$2:$B$4016,0),5)</f>
        <v>142187.79058778659</v>
      </c>
      <c r="G1607" s="36">
        <f>INDEX(Daily!$B$2:$H$4016,MATCH(E1607,Daily!$B$2:$B$4016,0),3)</f>
        <v>-1.3099999999999952</v>
      </c>
      <c r="H1607" s="36">
        <f>INDEX(Daily!$B$2:$H$4016,MATCH(E1607,Daily!$B$2:$B$4016,0),5)</f>
        <v>30</v>
      </c>
      <c r="I1607" s="36">
        <f>INDEX(Daily!$B$2:$H$4016,MATCH(E1607,Daily!$B$2:$B$4016,0),7)</f>
        <v>0.72000000000002728</v>
      </c>
      <c r="J1607" s="39">
        <f>INDEX(Monthly!$B$2:$K$187,MATCH(D1607,Monthly!$B$2:$B$187,0),3)</f>
        <v>5.6999999999999993E-3</v>
      </c>
      <c r="K1607" s="39">
        <f>INDEX(Monthly!$B$2:$K$187,MATCH(D1607,Monthly!$B$2:$B$187,0),5)</f>
        <v>0.81000000000000227</v>
      </c>
      <c r="L1607" s="39">
        <f>INDEX(Monthly!$B$2:$K$187,MATCH(D1607,Monthly!$B$2:$B$187,0),7)</f>
        <v>-6.3888888888888329E-4</v>
      </c>
      <c r="M1607" s="39">
        <f>INDEX(Monthly!$B$2:$K$187,MATCH(D1607,Monthly!$B$2:$B$187,0),9)</f>
        <v>2.0852291603924419E-2</v>
      </c>
      <c r="N1607" s="42">
        <f>INDEX(Quaterly!$B$2:$E$63,MATCH(B1607,Quaterly!$B$2:$B$63,0),4)</f>
        <v>0.67999999999999972</v>
      </c>
    </row>
    <row r="1608" spans="1:14" x14ac:dyDescent="0.3">
      <c r="A1608" s="23">
        <v>1607</v>
      </c>
      <c r="B1608" s="23" t="str">
        <f t="shared" si="75"/>
        <v>Q1-2016</v>
      </c>
      <c r="C1608" s="24" t="str">
        <f t="shared" si="76"/>
        <v>Q1</v>
      </c>
      <c r="D1608" s="23" t="str">
        <f t="shared" si="77"/>
        <v>3-2016</v>
      </c>
      <c r="E1608" s="25">
        <v>42444</v>
      </c>
      <c r="F1608" s="31">
        <f>INDEX(GoldPrice!$B$2:$F$4016,MATCH(E1608,GoldPrice!$B$2:$B$4016,0),5)</f>
        <v>42662.181062184274</v>
      </c>
      <c r="G1608" s="36">
        <f>INDEX(Daily!$B$2:$H$4016,MATCH(E1608,Daily!$B$2:$B$4016,0),3)</f>
        <v>-0.88000000000000256</v>
      </c>
      <c r="H1608" s="36">
        <f>INDEX(Daily!$B$2:$H$4016,MATCH(E1608,Daily!$B$2:$B$4016,0),5)</f>
        <v>14</v>
      </c>
      <c r="I1608" s="36">
        <f>INDEX(Daily!$B$2:$H$4016,MATCH(E1608,Daily!$B$2:$B$4016,0),7)</f>
        <v>-3.9400000000000546</v>
      </c>
      <c r="J1608" s="39">
        <f>INDEX(Monthly!$B$2:$K$187,MATCH(D1608,Monthly!$B$2:$B$187,0),3)</f>
        <v>5.6999999999999993E-3</v>
      </c>
      <c r="K1608" s="39">
        <f>INDEX(Monthly!$B$2:$K$187,MATCH(D1608,Monthly!$B$2:$B$187,0),5)</f>
        <v>0.81000000000000227</v>
      </c>
      <c r="L1608" s="39">
        <f>INDEX(Monthly!$B$2:$K$187,MATCH(D1608,Monthly!$B$2:$B$187,0),7)</f>
        <v>-6.3888888888888329E-4</v>
      </c>
      <c r="M1608" s="39">
        <f>INDEX(Monthly!$B$2:$K$187,MATCH(D1608,Monthly!$B$2:$B$187,0),9)</f>
        <v>2.0852291603924419E-2</v>
      </c>
      <c r="N1608" s="42">
        <f>INDEX(Quaterly!$B$2:$E$63,MATCH(B1608,Quaterly!$B$2:$B$63,0),4)</f>
        <v>0.67999999999999972</v>
      </c>
    </row>
    <row r="1609" spans="1:14" x14ac:dyDescent="0.3">
      <c r="A1609" s="23">
        <v>1608</v>
      </c>
      <c r="B1609" s="23" t="str">
        <f t="shared" si="75"/>
        <v>Q1-2016</v>
      </c>
      <c r="C1609" s="24" t="str">
        <f t="shared" si="76"/>
        <v>Q1</v>
      </c>
      <c r="D1609" s="23" t="str">
        <f t="shared" si="77"/>
        <v>3-2016</v>
      </c>
      <c r="E1609" s="25">
        <v>42445</v>
      </c>
      <c r="F1609" s="31">
        <f>INDEX(GoldPrice!$B$2:$F$4016,MATCH(E1609,GoldPrice!$B$2:$B$4016,0),5)</f>
        <v>-68905.084105085582</v>
      </c>
      <c r="G1609" s="36">
        <f>INDEX(Daily!$B$2:$H$4016,MATCH(E1609,Daily!$B$2:$B$4016,0),3)</f>
        <v>2.1099999999999994</v>
      </c>
      <c r="H1609" s="36">
        <f>INDEX(Daily!$B$2:$H$4016,MATCH(E1609,Daily!$B$2:$B$4016,0),5)</f>
        <v>8</v>
      </c>
      <c r="I1609" s="36">
        <f>INDEX(Daily!$B$2:$H$4016,MATCH(E1609,Daily!$B$2:$B$4016,0),7)</f>
        <v>3.0300000000000864</v>
      </c>
      <c r="J1609" s="39">
        <f>INDEX(Monthly!$B$2:$K$187,MATCH(D1609,Monthly!$B$2:$B$187,0),3)</f>
        <v>5.6999999999999993E-3</v>
      </c>
      <c r="K1609" s="39">
        <f>INDEX(Monthly!$B$2:$K$187,MATCH(D1609,Monthly!$B$2:$B$187,0),5)</f>
        <v>0.81000000000000227</v>
      </c>
      <c r="L1609" s="39">
        <f>INDEX(Monthly!$B$2:$K$187,MATCH(D1609,Monthly!$B$2:$B$187,0),7)</f>
        <v>-6.3888888888888329E-4</v>
      </c>
      <c r="M1609" s="39">
        <f>INDEX(Monthly!$B$2:$K$187,MATCH(D1609,Monthly!$B$2:$B$187,0),9)</f>
        <v>2.0852291603924419E-2</v>
      </c>
      <c r="N1609" s="42">
        <f>INDEX(Quaterly!$B$2:$E$63,MATCH(B1609,Quaterly!$B$2:$B$63,0),4)</f>
        <v>0.67999999999999972</v>
      </c>
    </row>
    <row r="1610" spans="1:14" x14ac:dyDescent="0.3">
      <c r="A1610" s="23">
        <v>1609</v>
      </c>
      <c r="B1610" s="23" t="str">
        <f t="shared" si="75"/>
        <v>Q1-2016</v>
      </c>
      <c r="C1610" s="24" t="str">
        <f t="shared" si="76"/>
        <v>Q1</v>
      </c>
      <c r="D1610" s="23" t="str">
        <f t="shared" si="77"/>
        <v>3-2016</v>
      </c>
      <c r="E1610" s="25">
        <v>42446</v>
      </c>
      <c r="F1610" s="31">
        <f>INDEX(GoldPrice!$B$2:$F$4016,MATCH(E1610,GoldPrice!$B$2:$B$4016,0),5)</f>
        <v>-332057.834057834</v>
      </c>
      <c r="G1610" s="36">
        <f>INDEX(Daily!$B$2:$H$4016,MATCH(E1610,Daily!$B$2:$B$4016,0),3)</f>
        <v>1.740000000000002</v>
      </c>
      <c r="H1610" s="36">
        <f>INDEX(Daily!$B$2:$H$4016,MATCH(E1610,Daily!$B$2:$B$4016,0),5)</f>
        <v>-43</v>
      </c>
      <c r="I1610" s="36">
        <f>INDEX(Daily!$B$2:$H$4016,MATCH(E1610,Daily!$B$2:$B$4016,0),7)</f>
        <v>2.1899999999999409</v>
      </c>
      <c r="J1610" s="39">
        <f>INDEX(Monthly!$B$2:$K$187,MATCH(D1610,Monthly!$B$2:$B$187,0),3)</f>
        <v>5.6999999999999993E-3</v>
      </c>
      <c r="K1610" s="39">
        <f>INDEX(Monthly!$B$2:$K$187,MATCH(D1610,Monthly!$B$2:$B$187,0),5)</f>
        <v>0.81000000000000227</v>
      </c>
      <c r="L1610" s="39">
        <f>INDEX(Monthly!$B$2:$K$187,MATCH(D1610,Monthly!$B$2:$B$187,0),7)</f>
        <v>-6.3888888888888329E-4</v>
      </c>
      <c r="M1610" s="39">
        <f>INDEX(Monthly!$B$2:$K$187,MATCH(D1610,Monthly!$B$2:$B$187,0),9)</f>
        <v>2.0852291603924419E-2</v>
      </c>
      <c r="N1610" s="42">
        <f>INDEX(Quaterly!$B$2:$E$63,MATCH(B1610,Quaterly!$B$2:$B$63,0),4)</f>
        <v>0.67999999999999972</v>
      </c>
    </row>
    <row r="1611" spans="1:14" x14ac:dyDescent="0.3">
      <c r="A1611" s="23">
        <v>1610</v>
      </c>
      <c r="B1611" s="23" t="str">
        <f t="shared" si="75"/>
        <v>Q1-2016</v>
      </c>
      <c r="C1611" s="24" t="str">
        <f t="shared" si="76"/>
        <v>Q1</v>
      </c>
      <c r="D1611" s="23" t="str">
        <f t="shared" si="77"/>
        <v>3-2016</v>
      </c>
      <c r="E1611" s="25">
        <v>42447</v>
      </c>
      <c r="F1611" s="31">
        <f>INDEX(GoldPrice!$B$2:$F$4016,MATCH(E1611,GoldPrice!$B$2:$B$4016,0),5)</f>
        <v>108159.51615951583</v>
      </c>
      <c r="G1611" s="36">
        <f>INDEX(Daily!$B$2:$H$4016,MATCH(E1611,Daily!$B$2:$B$4016,0),3)</f>
        <v>-0.70000000000000284</v>
      </c>
      <c r="H1611" s="36">
        <f>INDEX(Daily!$B$2:$H$4016,MATCH(E1611,Daily!$B$2:$B$4016,0),5)</f>
        <v>23</v>
      </c>
      <c r="I1611" s="36">
        <f>INDEX(Daily!$B$2:$H$4016,MATCH(E1611,Daily!$B$2:$B$4016,0),7)</f>
        <v>-3.4399999999999409</v>
      </c>
      <c r="J1611" s="39">
        <f>INDEX(Monthly!$B$2:$K$187,MATCH(D1611,Monthly!$B$2:$B$187,0),3)</f>
        <v>5.6999999999999993E-3</v>
      </c>
      <c r="K1611" s="39">
        <f>INDEX(Monthly!$B$2:$K$187,MATCH(D1611,Monthly!$B$2:$B$187,0),5)</f>
        <v>0.81000000000000227</v>
      </c>
      <c r="L1611" s="39">
        <f>INDEX(Monthly!$B$2:$K$187,MATCH(D1611,Monthly!$B$2:$B$187,0),7)</f>
        <v>-6.3888888888888329E-4</v>
      </c>
      <c r="M1611" s="39">
        <f>INDEX(Monthly!$B$2:$K$187,MATCH(D1611,Monthly!$B$2:$B$187,0),9)</f>
        <v>2.0852291603924419E-2</v>
      </c>
      <c r="N1611" s="42">
        <f>INDEX(Quaterly!$B$2:$E$63,MATCH(B1611,Quaterly!$B$2:$B$63,0),4)</f>
        <v>0.67999999999999972</v>
      </c>
    </row>
    <row r="1612" spans="1:14" x14ac:dyDescent="0.3">
      <c r="A1612" s="23">
        <v>1611</v>
      </c>
      <c r="B1612" s="23" t="str">
        <f t="shared" si="75"/>
        <v>Q1-2016</v>
      </c>
      <c r="C1612" s="24" t="str">
        <f t="shared" si="76"/>
        <v>Q1</v>
      </c>
      <c r="D1612" s="23" t="str">
        <f t="shared" si="77"/>
        <v>3-2016</v>
      </c>
      <c r="E1612" s="25">
        <v>42450</v>
      </c>
      <c r="F1612" s="31">
        <f>INDEX(GoldPrice!$B$2:$F$4016,MATCH(E1612,GoldPrice!$B$2:$B$4016,0),5)</f>
        <v>180241.99584199861</v>
      </c>
      <c r="G1612" s="36">
        <f>INDEX(Daily!$B$2:$H$4016,MATCH(E1612,Daily!$B$2:$B$4016,0),3)</f>
        <v>0.43999999999999773</v>
      </c>
      <c r="H1612" s="36">
        <f>INDEX(Daily!$B$2:$H$4016,MATCH(E1612,Daily!$B$2:$B$4016,0),5)</f>
        <v>-2</v>
      </c>
      <c r="I1612" s="36">
        <f>INDEX(Daily!$B$2:$H$4016,MATCH(E1612,Daily!$B$2:$B$4016,0),7)</f>
        <v>-3.5500000000000682</v>
      </c>
      <c r="J1612" s="39">
        <f>INDEX(Monthly!$B$2:$K$187,MATCH(D1612,Monthly!$B$2:$B$187,0),3)</f>
        <v>5.6999999999999993E-3</v>
      </c>
      <c r="K1612" s="39">
        <f>INDEX(Monthly!$B$2:$K$187,MATCH(D1612,Monthly!$B$2:$B$187,0),5)</f>
        <v>0.81000000000000227</v>
      </c>
      <c r="L1612" s="39">
        <f>INDEX(Monthly!$B$2:$K$187,MATCH(D1612,Monthly!$B$2:$B$187,0),7)</f>
        <v>-6.3888888888888329E-4</v>
      </c>
      <c r="M1612" s="39">
        <f>INDEX(Monthly!$B$2:$K$187,MATCH(D1612,Monthly!$B$2:$B$187,0),9)</f>
        <v>2.0852291603924419E-2</v>
      </c>
      <c r="N1612" s="42">
        <f>INDEX(Quaterly!$B$2:$E$63,MATCH(B1612,Quaterly!$B$2:$B$63,0),4)</f>
        <v>0.67999999999999972</v>
      </c>
    </row>
    <row r="1613" spans="1:14" x14ac:dyDescent="0.3">
      <c r="A1613" s="23">
        <v>1612</v>
      </c>
      <c r="B1613" s="23" t="str">
        <f t="shared" si="75"/>
        <v>Q1-2016</v>
      </c>
      <c r="C1613" s="24" t="str">
        <f t="shared" si="76"/>
        <v>Q1</v>
      </c>
      <c r="D1613" s="23" t="str">
        <f t="shared" si="77"/>
        <v>3-2016</v>
      </c>
      <c r="E1613" s="25">
        <v>42451</v>
      </c>
      <c r="F1613" s="31">
        <f>INDEX(GoldPrice!$B$2:$F$4016,MATCH(E1613,GoldPrice!$B$2:$B$4016,0),5)</f>
        <v>-224832.43243243173</v>
      </c>
      <c r="G1613" s="36">
        <f>INDEX(Daily!$B$2:$H$4016,MATCH(E1613,Daily!$B$2:$B$4016,0),3)</f>
        <v>1.5400000000000063</v>
      </c>
      <c r="H1613" s="36">
        <f>INDEX(Daily!$B$2:$H$4016,MATCH(E1613,Daily!$B$2:$B$4016,0),5)</f>
        <v>22</v>
      </c>
      <c r="I1613" s="36">
        <f>INDEX(Daily!$B$2:$H$4016,MATCH(E1613,Daily!$B$2:$B$4016,0),7)</f>
        <v>-1.3600000000000136</v>
      </c>
      <c r="J1613" s="39">
        <f>INDEX(Monthly!$B$2:$K$187,MATCH(D1613,Monthly!$B$2:$B$187,0),3)</f>
        <v>5.6999999999999993E-3</v>
      </c>
      <c r="K1613" s="39">
        <f>INDEX(Monthly!$B$2:$K$187,MATCH(D1613,Monthly!$B$2:$B$187,0),5)</f>
        <v>0.81000000000000227</v>
      </c>
      <c r="L1613" s="39">
        <f>INDEX(Monthly!$B$2:$K$187,MATCH(D1613,Monthly!$B$2:$B$187,0),7)</f>
        <v>-6.3888888888888329E-4</v>
      </c>
      <c r="M1613" s="39">
        <f>INDEX(Monthly!$B$2:$K$187,MATCH(D1613,Monthly!$B$2:$B$187,0),9)</f>
        <v>2.0852291603924419E-2</v>
      </c>
      <c r="N1613" s="42">
        <f>INDEX(Quaterly!$B$2:$E$63,MATCH(B1613,Quaterly!$B$2:$B$63,0),4)</f>
        <v>0.67999999999999972</v>
      </c>
    </row>
    <row r="1614" spans="1:14" x14ac:dyDescent="0.3">
      <c r="A1614" s="23">
        <v>1613</v>
      </c>
      <c r="B1614" s="23" t="str">
        <f t="shared" si="75"/>
        <v>Q1-2016</v>
      </c>
      <c r="C1614" s="24" t="str">
        <f t="shared" si="76"/>
        <v>Q1</v>
      </c>
      <c r="D1614" s="23" t="str">
        <f t="shared" si="77"/>
        <v>3-2016</v>
      </c>
      <c r="E1614" s="25">
        <v>42452</v>
      </c>
      <c r="F1614" s="31">
        <f>INDEX(GoldPrice!$B$2:$F$4016,MATCH(E1614,GoldPrice!$B$2:$B$4016,0),5)</f>
        <v>251974.29597429559</v>
      </c>
      <c r="G1614" s="36">
        <f>INDEX(Daily!$B$2:$H$4016,MATCH(E1614,Daily!$B$2:$B$4016,0),3)</f>
        <v>-3.1700000000000017</v>
      </c>
      <c r="H1614" s="36">
        <f>INDEX(Daily!$B$2:$H$4016,MATCH(E1614,Daily!$B$2:$B$4016,0),5)</f>
        <v>55</v>
      </c>
      <c r="I1614" s="36">
        <f>INDEX(Daily!$B$2:$H$4016,MATCH(E1614,Daily!$B$2:$B$4016,0),7)</f>
        <v>3.8000000000000682</v>
      </c>
      <c r="J1614" s="39">
        <f>INDEX(Monthly!$B$2:$K$187,MATCH(D1614,Monthly!$B$2:$B$187,0),3)</f>
        <v>5.6999999999999993E-3</v>
      </c>
      <c r="K1614" s="39">
        <f>INDEX(Monthly!$B$2:$K$187,MATCH(D1614,Monthly!$B$2:$B$187,0),5)</f>
        <v>0.81000000000000227</v>
      </c>
      <c r="L1614" s="39">
        <f>INDEX(Monthly!$B$2:$K$187,MATCH(D1614,Monthly!$B$2:$B$187,0),7)</f>
        <v>-6.3888888888888329E-4</v>
      </c>
      <c r="M1614" s="39">
        <f>INDEX(Monthly!$B$2:$K$187,MATCH(D1614,Monthly!$B$2:$B$187,0),9)</f>
        <v>2.0852291603924419E-2</v>
      </c>
      <c r="N1614" s="42">
        <f>INDEX(Quaterly!$B$2:$E$63,MATCH(B1614,Quaterly!$B$2:$B$63,0),4)</f>
        <v>0.67999999999999972</v>
      </c>
    </row>
    <row r="1615" spans="1:14" x14ac:dyDescent="0.3">
      <c r="A1615" s="23">
        <v>1614</v>
      </c>
      <c r="B1615" s="23" t="str">
        <f t="shared" si="75"/>
        <v>Q1-2016</v>
      </c>
      <c r="C1615" s="24" t="str">
        <f t="shared" si="76"/>
        <v>Q1</v>
      </c>
      <c r="D1615" s="23" t="str">
        <f t="shared" si="77"/>
        <v>3-2016</v>
      </c>
      <c r="E1615" s="25">
        <v>42453</v>
      </c>
      <c r="F1615" s="31">
        <f>INDEX(GoldPrice!$B$2:$F$4016,MATCH(E1615,GoldPrice!$B$2:$B$4016,0),5)</f>
        <v>-180832.13003213331</v>
      </c>
      <c r="G1615" s="36">
        <f>INDEX(Daily!$B$2:$H$4016,MATCH(E1615,Daily!$B$2:$B$4016,0),3)</f>
        <v>-0.14000000000000057</v>
      </c>
      <c r="H1615" s="36">
        <f>INDEX(Daily!$B$2:$H$4016,MATCH(E1615,Daily!$B$2:$B$4016,0),5)</f>
        <v>-22</v>
      </c>
      <c r="I1615" s="36">
        <f>INDEX(Daily!$B$2:$H$4016,MATCH(E1615,Daily!$B$2:$B$4016,0),7)</f>
        <v>-4.0500000000000682</v>
      </c>
      <c r="J1615" s="39">
        <f>INDEX(Monthly!$B$2:$K$187,MATCH(D1615,Monthly!$B$2:$B$187,0),3)</f>
        <v>5.6999999999999993E-3</v>
      </c>
      <c r="K1615" s="39">
        <f>INDEX(Monthly!$B$2:$K$187,MATCH(D1615,Monthly!$B$2:$B$187,0),5)</f>
        <v>0.81000000000000227</v>
      </c>
      <c r="L1615" s="39">
        <f>INDEX(Monthly!$B$2:$K$187,MATCH(D1615,Monthly!$B$2:$B$187,0),7)</f>
        <v>-6.3888888888888329E-4</v>
      </c>
      <c r="M1615" s="39">
        <f>INDEX(Monthly!$B$2:$K$187,MATCH(D1615,Monthly!$B$2:$B$187,0),9)</f>
        <v>2.0852291603924419E-2</v>
      </c>
      <c r="N1615" s="42">
        <f>INDEX(Quaterly!$B$2:$E$63,MATCH(B1615,Quaterly!$B$2:$B$63,0),4)</f>
        <v>0.67999999999999972</v>
      </c>
    </row>
    <row r="1616" spans="1:14" x14ac:dyDescent="0.3">
      <c r="A1616" s="23">
        <v>1615</v>
      </c>
      <c r="B1616" s="23" t="str">
        <f t="shared" si="75"/>
        <v>Q1-2016</v>
      </c>
      <c r="C1616" s="24" t="str">
        <f t="shared" si="76"/>
        <v>Q1</v>
      </c>
      <c r="D1616" s="23" t="str">
        <f t="shared" si="77"/>
        <v>3-2016</v>
      </c>
      <c r="E1616" s="25">
        <v>42454</v>
      </c>
      <c r="F1616" s="31">
        <f>INDEX(GoldPrice!$B$2:$F$4016,MATCH(E1616,GoldPrice!$B$2:$B$4016,0),5)</f>
        <v>-294362.30796230584</v>
      </c>
      <c r="G1616" s="36">
        <f>INDEX(Daily!$B$2:$H$4016,MATCH(E1616,Daily!$B$2:$B$4016,0),3)</f>
        <v>1.2671428571428578</v>
      </c>
      <c r="H1616" s="36">
        <f>INDEX(Daily!$B$2:$H$4016,MATCH(E1616,Daily!$B$2:$B$4016,0),5)</f>
        <v>-23</v>
      </c>
      <c r="I1616" s="36">
        <f>INDEX(Daily!$B$2:$H$4016,MATCH(E1616,Daily!$B$2:$B$4016,0),7)</f>
        <v>1.4200000000000728</v>
      </c>
      <c r="J1616" s="39">
        <f>INDEX(Monthly!$B$2:$K$187,MATCH(D1616,Monthly!$B$2:$B$187,0),3)</f>
        <v>5.6999999999999993E-3</v>
      </c>
      <c r="K1616" s="39">
        <f>INDEX(Monthly!$B$2:$K$187,MATCH(D1616,Monthly!$B$2:$B$187,0),5)</f>
        <v>0.81000000000000227</v>
      </c>
      <c r="L1616" s="39">
        <f>INDEX(Monthly!$B$2:$K$187,MATCH(D1616,Monthly!$B$2:$B$187,0),7)</f>
        <v>-6.3888888888888329E-4</v>
      </c>
      <c r="M1616" s="39">
        <f>INDEX(Monthly!$B$2:$K$187,MATCH(D1616,Monthly!$B$2:$B$187,0),9)</f>
        <v>2.0852291603924419E-2</v>
      </c>
      <c r="N1616" s="42">
        <f>INDEX(Quaterly!$B$2:$E$63,MATCH(B1616,Quaterly!$B$2:$B$63,0),4)</f>
        <v>0.67999999999999972</v>
      </c>
    </row>
    <row r="1617" spans="1:14" x14ac:dyDescent="0.3">
      <c r="A1617" s="23">
        <v>1616</v>
      </c>
      <c r="B1617" s="23" t="str">
        <f t="shared" si="75"/>
        <v>Q1-2016</v>
      </c>
      <c r="C1617" s="24" t="str">
        <f t="shared" si="76"/>
        <v>Q1</v>
      </c>
      <c r="D1617" s="23" t="str">
        <f t="shared" si="77"/>
        <v>3-2016</v>
      </c>
      <c r="E1617" s="25">
        <v>42457</v>
      </c>
      <c r="F1617" s="31">
        <f>INDEX(GoldPrice!$B$2:$F$4016,MATCH(E1617,GoldPrice!$B$2:$B$4016,0),5)</f>
        <v>229966.01236601174</v>
      </c>
      <c r="G1617" s="36">
        <f>INDEX(Daily!$B$2:$H$4016,MATCH(E1617,Daily!$B$2:$B$4016,0),3)</f>
        <v>-1.4171428571428564</v>
      </c>
      <c r="H1617" s="36">
        <f>INDEX(Daily!$B$2:$H$4016,MATCH(E1617,Daily!$B$2:$B$4016,0),5)</f>
        <v>1</v>
      </c>
      <c r="I1617" s="36">
        <f>INDEX(Daily!$B$2:$H$4016,MATCH(E1617,Daily!$B$2:$B$4016,0),7)</f>
        <v>3.6399999999999864</v>
      </c>
      <c r="J1617" s="39">
        <f>INDEX(Monthly!$B$2:$K$187,MATCH(D1617,Monthly!$B$2:$B$187,0),3)</f>
        <v>5.6999999999999993E-3</v>
      </c>
      <c r="K1617" s="39">
        <f>INDEX(Monthly!$B$2:$K$187,MATCH(D1617,Monthly!$B$2:$B$187,0),5)</f>
        <v>0.81000000000000227</v>
      </c>
      <c r="L1617" s="39">
        <f>INDEX(Monthly!$B$2:$K$187,MATCH(D1617,Monthly!$B$2:$B$187,0),7)</f>
        <v>-6.3888888888888329E-4</v>
      </c>
      <c r="M1617" s="39">
        <f>INDEX(Monthly!$B$2:$K$187,MATCH(D1617,Monthly!$B$2:$B$187,0),9)</f>
        <v>2.0852291603924419E-2</v>
      </c>
      <c r="N1617" s="42">
        <f>INDEX(Quaterly!$B$2:$E$63,MATCH(B1617,Quaterly!$B$2:$B$63,0),4)</f>
        <v>0.67999999999999972</v>
      </c>
    </row>
    <row r="1618" spans="1:14" x14ac:dyDescent="0.3">
      <c r="A1618" s="23">
        <v>1617</v>
      </c>
      <c r="B1618" s="23" t="str">
        <f t="shared" si="75"/>
        <v>Q1-2016</v>
      </c>
      <c r="C1618" s="24" t="str">
        <f t="shared" si="76"/>
        <v>Q1</v>
      </c>
      <c r="D1618" s="23" t="str">
        <f t="shared" si="77"/>
        <v>3-2016</v>
      </c>
      <c r="E1618" s="25">
        <v>42458</v>
      </c>
      <c r="F1618" s="31">
        <f>INDEX(GoldPrice!$B$2:$F$4016,MATCH(E1618,GoldPrice!$B$2:$B$4016,0),5)</f>
        <v>-294695.29389529303</v>
      </c>
      <c r="G1618" s="36">
        <f>INDEX(Daily!$B$2:$H$4016,MATCH(E1618,Daily!$B$2:$B$4016,0),3)</f>
        <v>-1.0800000000000054</v>
      </c>
      <c r="H1618" s="36">
        <f>INDEX(Daily!$B$2:$H$4016,MATCH(E1618,Daily!$B$2:$B$4016,0),5)</f>
        <v>0</v>
      </c>
      <c r="I1618" s="36">
        <f>INDEX(Daily!$B$2:$H$4016,MATCH(E1618,Daily!$B$2:$B$4016,0),7)</f>
        <v>-7.4400000000000546</v>
      </c>
      <c r="J1618" s="39">
        <f>INDEX(Monthly!$B$2:$K$187,MATCH(D1618,Monthly!$B$2:$B$187,0),3)</f>
        <v>5.6999999999999993E-3</v>
      </c>
      <c r="K1618" s="39">
        <f>INDEX(Monthly!$B$2:$K$187,MATCH(D1618,Monthly!$B$2:$B$187,0),5)</f>
        <v>0.81000000000000227</v>
      </c>
      <c r="L1618" s="39">
        <f>INDEX(Monthly!$B$2:$K$187,MATCH(D1618,Monthly!$B$2:$B$187,0),7)</f>
        <v>-6.3888888888888329E-4</v>
      </c>
      <c r="M1618" s="39">
        <f>INDEX(Monthly!$B$2:$K$187,MATCH(D1618,Monthly!$B$2:$B$187,0),9)</f>
        <v>2.0852291603924419E-2</v>
      </c>
      <c r="N1618" s="42">
        <f>INDEX(Quaterly!$B$2:$E$63,MATCH(B1618,Quaterly!$B$2:$B$63,0),4)</f>
        <v>0.67999999999999972</v>
      </c>
    </row>
    <row r="1619" spans="1:14" x14ac:dyDescent="0.3">
      <c r="A1619" s="23">
        <v>1618</v>
      </c>
      <c r="B1619" s="23" t="str">
        <f t="shared" si="75"/>
        <v>Q1-2016</v>
      </c>
      <c r="C1619" s="24" t="str">
        <f t="shared" si="76"/>
        <v>Q1</v>
      </c>
      <c r="D1619" s="23" t="str">
        <f t="shared" si="77"/>
        <v>3-2016</v>
      </c>
      <c r="E1619" s="25">
        <v>42459</v>
      </c>
      <c r="F1619" s="31">
        <f>INDEX(GoldPrice!$B$2:$F$4016,MATCH(E1619,GoldPrice!$B$2:$B$4016,0),5)</f>
        <v>304388.50878850743</v>
      </c>
      <c r="G1619" s="36">
        <f>INDEX(Daily!$B$2:$H$4016,MATCH(E1619,Daily!$B$2:$B$4016,0),3)</f>
        <v>0</v>
      </c>
      <c r="H1619" s="36">
        <f>INDEX(Daily!$B$2:$H$4016,MATCH(E1619,Daily!$B$2:$B$4016,0),5)</f>
        <v>-73</v>
      </c>
      <c r="I1619" s="36">
        <f>INDEX(Daily!$B$2:$H$4016,MATCH(E1619,Daily!$B$2:$B$4016,0),7)</f>
        <v>1.6299999999999955</v>
      </c>
      <c r="J1619" s="39">
        <f>INDEX(Monthly!$B$2:$K$187,MATCH(D1619,Monthly!$B$2:$B$187,0),3)</f>
        <v>5.6999999999999993E-3</v>
      </c>
      <c r="K1619" s="39">
        <f>INDEX(Monthly!$B$2:$K$187,MATCH(D1619,Monthly!$B$2:$B$187,0),5)</f>
        <v>0.81000000000000227</v>
      </c>
      <c r="L1619" s="39">
        <f>INDEX(Monthly!$B$2:$K$187,MATCH(D1619,Monthly!$B$2:$B$187,0),7)</f>
        <v>-6.3888888888888329E-4</v>
      </c>
      <c r="M1619" s="39">
        <f>INDEX(Monthly!$B$2:$K$187,MATCH(D1619,Monthly!$B$2:$B$187,0),9)</f>
        <v>2.0852291603924419E-2</v>
      </c>
      <c r="N1619" s="42">
        <f>INDEX(Quaterly!$B$2:$E$63,MATCH(B1619,Quaterly!$B$2:$B$63,0),4)</f>
        <v>0.67999999999999972</v>
      </c>
    </row>
    <row r="1620" spans="1:14" x14ac:dyDescent="0.3">
      <c r="A1620" s="23">
        <v>1619</v>
      </c>
      <c r="B1620" s="23" t="str">
        <f t="shared" si="75"/>
        <v>Q1-2016</v>
      </c>
      <c r="C1620" s="24" t="str">
        <f t="shared" si="76"/>
        <v>Q1</v>
      </c>
      <c r="D1620" s="23" t="str">
        <f t="shared" si="77"/>
        <v>3-2016</v>
      </c>
      <c r="E1620" s="25">
        <v>42460</v>
      </c>
      <c r="F1620" s="31">
        <f>INDEX(GoldPrice!$B$2:$F$4016,MATCH(E1620,GoldPrice!$B$2:$B$4016,0),5)</f>
        <v>-166262.02986202762</v>
      </c>
      <c r="G1620" s="36">
        <f>INDEX(Daily!$B$2:$H$4016,MATCH(E1620,Daily!$B$2:$B$4016,0),3)</f>
        <v>3.0000000000001137E-2</v>
      </c>
      <c r="H1620" s="36">
        <f>INDEX(Daily!$B$2:$H$4016,MATCH(E1620,Daily!$B$2:$B$4016,0),5)</f>
        <v>36</v>
      </c>
      <c r="I1620" s="36">
        <f>INDEX(Daily!$B$2:$H$4016,MATCH(E1620,Daily!$B$2:$B$4016,0),7)</f>
        <v>-8.6899999999999409</v>
      </c>
      <c r="J1620" s="39">
        <f>INDEX(Monthly!$B$2:$K$187,MATCH(D1620,Monthly!$B$2:$B$187,0),3)</f>
        <v>5.6999999999999993E-3</v>
      </c>
      <c r="K1620" s="39">
        <f>INDEX(Monthly!$B$2:$K$187,MATCH(D1620,Monthly!$B$2:$B$187,0),5)</f>
        <v>0.81000000000000227</v>
      </c>
      <c r="L1620" s="39">
        <f>INDEX(Monthly!$B$2:$K$187,MATCH(D1620,Monthly!$B$2:$B$187,0),7)</f>
        <v>-6.3888888888888329E-4</v>
      </c>
      <c r="M1620" s="39">
        <f>INDEX(Monthly!$B$2:$K$187,MATCH(D1620,Monthly!$B$2:$B$187,0),9)</f>
        <v>2.0852291603924419E-2</v>
      </c>
      <c r="N1620" s="42">
        <f>INDEX(Quaterly!$B$2:$E$63,MATCH(B1620,Quaterly!$B$2:$B$63,0),4)</f>
        <v>0.67999999999999972</v>
      </c>
    </row>
    <row r="1621" spans="1:14" x14ac:dyDescent="0.3">
      <c r="A1621" s="23">
        <v>1620</v>
      </c>
      <c r="B1621" s="23" t="str">
        <f t="shared" si="75"/>
        <v>Q2-2016</v>
      </c>
      <c r="C1621" s="24" t="str">
        <f t="shared" si="76"/>
        <v>Q2</v>
      </c>
      <c r="D1621" s="23" t="str">
        <f t="shared" si="77"/>
        <v>4-2016</v>
      </c>
      <c r="E1621" s="25">
        <v>42461</v>
      </c>
      <c r="F1621" s="31">
        <f>INDEX(GoldPrice!$B$2:$F$4016,MATCH(E1621,GoldPrice!$B$2:$B$4016,0),5)</f>
        <v>184587.33698733523</v>
      </c>
      <c r="G1621" s="36">
        <f>INDEX(Daily!$B$2:$H$4016,MATCH(E1621,Daily!$B$2:$B$4016,0),3)</f>
        <v>-1.5799999999999983</v>
      </c>
      <c r="H1621" s="36">
        <f>INDEX(Daily!$B$2:$H$4016,MATCH(E1621,Daily!$B$2:$B$4016,0),5)</f>
        <v>8</v>
      </c>
      <c r="I1621" s="36">
        <f>INDEX(Daily!$B$2:$H$4016,MATCH(E1621,Daily!$B$2:$B$4016,0),7)</f>
        <v>-2.7900000000000773</v>
      </c>
      <c r="J1621" s="39">
        <f>INDEX(Monthly!$B$2:$K$187,MATCH(D1621,Monthly!$B$2:$B$187,0),3)</f>
        <v>3.4000000000000002E-3</v>
      </c>
      <c r="K1621" s="39">
        <f>INDEX(Monthly!$B$2:$K$187,MATCH(D1621,Monthly!$B$2:$B$187,0),5)</f>
        <v>13.639999999999986</v>
      </c>
      <c r="L1621" s="39">
        <f>INDEX(Monthly!$B$2:$K$187,MATCH(D1621,Monthly!$B$2:$B$187,0),7)</f>
        <v>0</v>
      </c>
      <c r="M1621" s="39">
        <f>INDEX(Monthly!$B$2:$K$187,MATCH(D1621,Monthly!$B$2:$B$187,0),9)</f>
        <v>9.2702976969512452E-3</v>
      </c>
      <c r="N1621" s="42">
        <f>INDEX(Quaterly!$B$2:$E$63,MATCH(B1621,Quaterly!$B$2:$B$63,0),4)</f>
        <v>5.23</v>
      </c>
    </row>
    <row r="1622" spans="1:14" x14ac:dyDescent="0.3">
      <c r="A1622" s="23">
        <v>1621</v>
      </c>
      <c r="B1622" s="23" t="str">
        <f t="shared" si="75"/>
        <v>Q2-2016</v>
      </c>
      <c r="C1622" s="24" t="str">
        <f t="shared" si="76"/>
        <v>Q2</v>
      </c>
      <c r="D1622" s="23" t="str">
        <f t="shared" si="77"/>
        <v>4-2016</v>
      </c>
      <c r="E1622" s="25">
        <v>42464</v>
      </c>
      <c r="F1622" s="31">
        <f>INDEX(GoldPrice!$B$2:$F$4016,MATCH(E1622,GoldPrice!$B$2:$B$4016,0),5)</f>
        <v>-20202.683802682906</v>
      </c>
      <c r="G1622" s="36">
        <f>INDEX(Daily!$B$2:$H$4016,MATCH(E1622,Daily!$B$2:$B$4016,0),3)</f>
        <v>-1.0600000000000023</v>
      </c>
      <c r="H1622" s="36">
        <f>INDEX(Daily!$B$2:$H$4016,MATCH(E1622,Daily!$B$2:$B$4016,0),5)</f>
        <v>1</v>
      </c>
      <c r="I1622" s="36">
        <f>INDEX(Daily!$B$2:$H$4016,MATCH(E1622,Daily!$B$2:$B$4016,0),7)</f>
        <v>-2.6099999999999</v>
      </c>
      <c r="J1622" s="39">
        <f>INDEX(Monthly!$B$2:$K$187,MATCH(D1622,Monthly!$B$2:$B$187,0),3)</f>
        <v>3.4000000000000002E-3</v>
      </c>
      <c r="K1622" s="39">
        <f>INDEX(Monthly!$B$2:$K$187,MATCH(D1622,Monthly!$B$2:$B$187,0),5)</f>
        <v>13.639999999999986</v>
      </c>
      <c r="L1622" s="39">
        <f>INDEX(Monthly!$B$2:$K$187,MATCH(D1622,Monthly!$B$2:$B$187,0),7)</f>
        <v>0</v>
      </c>
      <c r="M1622" s="39">
        <f>INDEX(Monthly!$B$2:$K$187,MATCH(D1622,Monthly!$B$2:$B$187,0),9)</f>
        <v>9.2702976969512452E-3</v>
      </c>
      <c r="N1622" s="42">
        <f>INDEX(Quaterly!$B$2:$E$63,MATCH(B1622,Quaterly!$B$2:$B$63,0),4)</f>
        <v>5.23</v>
      </c>
    </row>
    <row r="1623" spans="1:14" x14ac:dyDescent="0.3">
      <c r="A1623" s="23">
        <v>1622</v>
      </c>
      <c r="B1623" s="23" t="str">
        <f t="shared" si="75"/>
        <v>Q2-2016</v>
      </c>
      <c r="C1623" s="24" t="str">
        <f t="shared" si="76"/>
        <v>Q2</v>
      </c>
      <c r="D1623" s="23" t="str">
        <f t="shared" si="77"/>
        <v>4-2016</v>
      </c>
      <c r="E1623" s="25">
        <v>42465</v>
      </c>
      <c r="F1623" s="31">
        <f>INDEX(GoldPrice!$B$2:$F$4016,MATCH(E1623,GoldPrice!$B$2:$B$4016,0),5)</f>
        <v>-136048.08164808154</v>
      </c>
      <c r="G1623" s="36">
        <f>INDEX(Daily!$B$2:$H$4016,MATCH(E1623,Daily!$B$2:$B$4016,0),3)</f>
        <v>0.22000000000000597</v>
      </c>
      <c r="H1623" s="36">
        <f>INDEX(Daily!$B$2:$H$4016,MATCH(E1623,Daily!$B$2:$B$4016,0),5)</f>
        <v>1</v>
      </c>
      <c r="I1623" s="36">
        <f>INDEX(Daily!$B$2:$H$4016,MATCH(E1623,Daily!$B$2:$B$4016,0),7)</f>
        <v>4.5</v>
      </c>
      <c r="J1623" s="39">
        <f>INDEX(Monthly!$B$2:$K$187,MATCH(D1623,Monthly!$B$2:$B$187,0),3)</f>
        <v>3.4000000000000002E-3</v>
      </c>
      <c r="K1623" s="39">
        <f>INDEX(Monthly!$B$2:$K$187,MATCH(D1623,Monthly!$B$2:$B$187,0),5)</f>
        <v>13.639999999999986</v>
      </c>
      <c r="L1623" s="39">
        <f>INDEX(Monthly!$B$2:$K$187,MATCH(D1623,Monthly!$B$2:$B$187,0),7)</f>
        <v>0</v>
      </c>
      <c r="M1623" s="39">
        <f>INDEX(Monthly!$B$2:$K$187,MATCH(D1623,Monthly!$B$2:$B$187,0),9)</f>
        <v>9.2702976969512452E-3</v>
      </c>
      <c r="N1623" s="42">
        <f>INDEX(Quaterly!$B$2:$E$63,MATCH(B1623,Quaterly!$B$2:$B$63,0),4)</f>
        <v>5.23</v>
      </c>
    </row>
    <row r="1624" spans="1:14" x14ac:dyDescent="0.3">
      <c r="A1624" s="23">
        <v>1623</v>
      </c>
      <c r="B1624" s="23" t="str">
        <f t="shared" si="75"/>
        <v>Q2-2016</v>
      </c>
      <c r="C1624" s="24" t="str">
        <f t="shared" si="76"/>
        <v>Q2</v>
      </c>
      <c r="D1624" s="23" t="str">
        <f t="shared" si="77"/>
        <v>4-2016</v>
      </c>
      <c r="E1624" s="25">
        <v>42466</v>
      </c>
      <c r="F1624" s="31">
        <f>INDEX(GoldPrice!$B$2:$F$4016,MATCH(E1624,GoldPrice!$B$2:$B$4016,0),5)</f>
        <v>57668.947268947959</v>
      </c>
      <c r="G1624" s="36">
        <f>INDEX(Daily!$B$2:$H$4016,MATCH(E1624,Daily!$B$2:$B$4016,0),3)</f>
        <v>3.2199999999999989</v>
      </c>
      <c r="H1624" s="36">
        <f>INDEX(Daily!$B$2:$H$4016,MATCH(E1624,Daily!$B$2:$B$4016,0),5)</f>
        <v>-9</v>
      </c>
      <c r="I1624" s="36">
        <f>INDEX(Daily!$B$2:$H$4016,MATCH(E1624,Daily!$B$2:$B$4016,0),7)</f>
        <v>7.4699999999999136</v>
      </c>
      <c r="J1624" s="39">
        <f>INDEX(Monthly!$B$2:$K$187,MATCH(D1624,Monthly!$B$2:$B$187,0),3)</f>
        <v>3.4000000000000002E-3</v>
      </c>
      <c r="K1624" s="39">
        <f>INDEX(Monthly!$B$2:$K$187,MATCH(D1624,Monthly!$B$2:$B$187,0),5)</f>
        <v>13.639999999999986</v>
      </c>
      <c r="L1624" s="39">
        <f>INDEX(Monthly!$B$2:$K$187,MATCH(D1624,Monthly!$B$2:$B$187,0),7)</f>
        <v>0</v>
      </c>
      <c r="M1624" s="39">
        <f>INDEX(Monthly!$B$2:$K$187,MATCH(D1624,Monthly!$B$2:$B$187,0),9)</f>
        <v>9.2702976969512452E-3</v>
      </c>
      <c r="N1624" s="42">
        <f>INDEX(Quaterly!$B$2:$E$63,MATCH(B1624,Quaterly!$B$2:$B$63,0),4)</f>
        <v>5.23</v>
      </c>
    </row>
    <row r="1625" spans="1:14" x14ac:dyDescent="0.3">
      <c r="A1625" s="23">
        <v>1624</v>
      </c>
      <c r="B1625" s="23" t="str">
        <f t="shared" si="75"/>
        <v>Q2-2016</v>
      </c>
      <c r="C1625" s="24" t="str">
        <f t="shared" si="76"/>
        <v>Q2</v>
      </c>
      <c r="D1625" s="23" t="str">
        <f t="shared" si="77"/>
        <v>4-2016</v>
      </c>
      <c r="E1625" s="25">
        <v>42467</v>
      </c>
      <c r="F1625" s="31">
        <f>INDEX(GoldPrice!$B$2:$F$4016,MATCH(E1625,GoldPrice!$B$2:$B$4016,0),5)</f>
        <v>-125930.44793044776</v>
      </c>
      <c r="G1625" s="36">
        <f>INDEX(Daily!$B$2:$H$4016,MATCH(E1625,Daily!$B$2:$B$4016,0),3)</f>
        <v>-0.44000000000000483</v>
      </c>
      <c r="H1625" s="36">
        <f>INDEX(Daily!$B$2:$H$4016,MATCH(E1625,Daily!$B$2:$B$4016,0),5)</f>
        <v>-5</v>
      </c>
      <c r="I1625" s="36">
        <f>INDEX(Daily!$B$2:$H$4016,MATCH(E1625,Daily!$B$2:$B$4016,0),7)</f>
        <v>3.8100000000000591</v>
      </c>
      <c r="J1625" s="39">
        <f>INDEX(Monthly!$B$2:$K$187,MATCH(D1625,Monthly!$B$2:$B$187,0),3)</f>
        <v>3.4000000000000002E-3</v>
      </c>
      <c r="K1625" s="39">
        <f>INDEX(Monthly!$B$2:$K$187,MATCH(D1625,Monthly!$B$2:$B$187,0),5)</f>
        <v>13.639999999999986</v>
      </c>
      <c r="L1625" s="39">
        <f>INDEX(Monthly!$B$2:$K$187,MATCH(D1625,Monthly!$B$2:$B$187,0),7)</f>
        <v>0</v>
      </c>
      <c r="M1625" s="39">
        <f>INDEX(Monthly!$B$2:$K$187,MATCH(D1625,Monthly!$B$2:$B$187,0),9)</f>
        <v>9.2702976969512452E-3</v>
      </c>
      <c r="N1625" s="42">
        <f>INDEX(Quaterly!$B$2:$E$63,MATCH(B1625,Quaterly!$B$2:$B$63,0),4)</f>
        <v>5.23</v>
      </c>
    </row>
    <row r="1626" spans="1:14" x14ac:dyDescent="0.3">
      <c r="A1626" s="23">
        <v>1625</v>
      </c>
      <c r="B1626" s="23" t="str">
        <f t="shared" si="75"/>
        <v>Q2-2016</v>
      </c>
      <c r="C1626" s="24" t="str">
        <f t="shared" si="76"/>
        <v>Q2</v>
      </c>
      <c r="D1626" s="23" t="str">
        <f t="shared" si="77"/>
        <v>4-2016</v>
      </c>
      <c r="E1626" s="25">
        <v>42468</v>
      </c>
      <c r="F1626" s="31">
        <f>INDEX(GoldPrice!$B$2:$F$4016,MATCH(E1626,GoldPrice!$B$2:$B$4016,0),5)</f>
        <v>-213260.63126063347</v>
      </c>
      <c r="G1626" s="36">
        <f>INDEX(Daily!$B$2:$H$4016,MATCH(E1626,Daily!$B$2:$B$4016,0),3)</f>
        <v>2.4400000000000048</v>
      </c>
      <c r="H1626" s="36">
        <f>INDEX(Daily!$B$2:$H$4016,MATCH(E1626,Daily!$B$2:$B$4016,0),5)</f>
        <v>29</v>
      </c>
      <c r="I1626" s="36">
        <f>INDEX(Daily!$B$2:$H$4016,MATCH(E1626,Daily!$B$2:$B$4016,0),7)</f>
        <v>0.74000000000000909</v>
      </c>
      <c r="J1626" s="39">
        <f>INDEX(Monthly!$B$2:$K$187,MATCH(D1626,Monthly!$B$2:$B$187,0),3)</f>
        <v>3.4000000000000002E-3</v>
      </c>
      <c r="K1626" s="39">
        <f>INDEX(Monthly!$B$2:$K$187,MATCH(D1626,Monthly!$B$2:$B$187,0),5)</f>
        <v>13.639999999999986</v>
      </c>
      <c r="L1626" s="39">
        <f>INDEX(Monthly!$B$2:$K$187,MATCH(D1626,Monthly!$B$2:$B$187,0),7)</f>
        <v>0</v>
      </c>
      <c r="M1626" s="39">
        <f>INDEX(Monthly!$B$2:$K$187,MATCH(D1626,Monthly!$B$2:$B$187,0),9)</f>
        <v>9.2702976969512452E-3</v>
      </c>
      <c r="N1626" s="42">
        <f>INDEX(Quaterly!$B$2:$E$63,MATCH(B1626,Quaterly!$B$2:$B$63,0),4)</f>
        <v>5.23</v>
      </c>
    </row>
    <row r="1627" spans="1:14" x14ac:dyDescent="0.3">
      <c r="A1627" s="23">
        <v>1626</v>
      </c>
      <c r="B1627" s="23" t="str">
        <f t="shared" si="75"/>
        <v>Q2-2016</v>
      </c>
      <c r="C1627" s="24" t="str">
        <f t="shared" si="76"/>
        <v>Q2</v>
      </c>
      <c r="D1627" s="23" t="str">
        <f t="shared" si="77"/>
        <v>4-2016</v>
      </c>
      <c r="E1627" s="25">
        <v>42471</v>
      </c>
      <c r="F1627" s="31">
        <f>INDEX(GoldPrice!$B$2:$F$4016,MATCH(E1627,GoldPrice!$B$2:$B$4016,0),5)</f>
        <v>-55476.84747684747</v>
      </c>
      <c r="G1627" s="36">
        <f>INDEX(Daily!$B$2:$H$4016,MATCH(E1627,Daily!$B$2:$B$4016,0),3)</f>
        <v>0.71999999999999886</v>
      </c>
      <c r="H1627" s="36">
        <f>INDEX(Daily!$B$2:$H$4016,MATCH(E1627,Daily!$B$2:$B$4016,0),5)</f>
        <v>-4</v>
      </c>
      <c r="I1627" s="36">
        <f>INDEX(Daily!$B$2:$H$4016,MATCH(E1627,Daily!$B$2:$B$4016,0),7)</f>
        <v>6.92999999999995</v>
      </c>
      <c r="J1627" s="39">
        <f>INDEX(Monthly!$B$2:$K$187,MATCH(D1627,Monthly!$B$2:$B$187,0),3)</f>
        <v>3.4000000000000002E-3</v>
      </c>
      <c r="K1627" s="39">
        <f>INDEX(Monthly!$B$2:$K$187,MATCH(D1627,Monthly!$B$2:$B$187,0),5)</f>
        <v>13.639999999999986</v>
      </c>
      <c r="L1627" s="39">
        <f>INDEX(Monthly!$B$2:$K$187,MATCH(D1627,Monthly!$B$2:$B$187,0),7)</f>
        <v>0</v>
      </c>
      <c r="M1627" s="39">
        <f>INDEX(Monthly!$B$2:$K$187,MATCH(D1627,Monthly!$B$2:$B$187,0),9)</f>
        <v>9.2702976969512452E-3</v>
      </c>
      <c r="N1627" s="42">
        <f>INDEX(Quaterly!$B$2:$E$63,MATCH(B1627,Quaterly!$B$2:$B$63,0),4)</f>
        <v>5.23</v>
      </c>
    </row>
    <row r="1628" spans="1:14" x14ac:dyDescent="0.3">
      <c r="A1628" s="23">
        <v>1627</v>
      </c>
      <c r="B1628" s="23" t="str">
        <f t="shared" si="75"/>
        <v>Q2-2016</v>
      </c>
      <c r="C1628" s="24" t="str">
        <f t="shared" si="76"/>
        <v>Q2</v>
      </c>
      <c r="D1628" s="23" t="str">
        <f t="shared" si="77"/>
        <v>4-2016</v>
      </c>
      <c r="E1628" s="25">
        <v>42472</v>
      </c>
      <c r="F1628" s="31">
        <f>INDEX(GoldPrice!$B$2:$F$4016,MATCH(E1628,GoldPrice!$B$2:$B$4016,0),5)</f>
        <v>189260.85806085542</v>
      </c>
      <c r="G1628" s="36">
        <f>INDEX(Daily!$B$2:$H$4016,MATCH(E1628,Daily!$B$2:$B$4016,0),3)</f>
        <v>1.6599999999999966</v>
      </c>
      <c r="H1628" s="36">
        <f>INDEX(Daily!$B$2:$H$4016,MATCH(E1628,Daily!$B$2:$B$4016,0),5)</f>
        <v>-47</v>
      </c>
      <c r="I1628" s="36">
        <f>INDEX(Daily!$B$2:$H$4016,MATCH(E1628,Daily!$B$2:$B$4016,0),7)</f>
        <v>0.57000000000005002</v>
      </c>
      <c r="J1628" s="39">
        <f>INDEX(Monthly!$B$2:$K$187,MATCH(D1628,Monthly!$B$2:$B$187,0),3)</f>
        <v>3.4000000000000002E-3</v>
      </c>
      <c r="K1628" s="39">
        <f>INDEX(Monthly!$B$2:$K$187,MATCH(D1628,Monthly!$B$2:$B$187,0),5)</f>
        <v>13.639999999999986</v>
      </c>
      <c r="L1628" s="39">
        <f>INDEX(Monthly!$B$2:$K$187,MATCH(D1628,Monthly!$B$2:$B$187,0),7)</f>
        <v>0</v>
      </c>
      <c r="M1628" s="39">
        <f>INDEX(Monthly!$B$2:$K$187,MATCH(D1628,Monthly!$B$2:$B$187,0),9)</f>
        <v>9.2702976969512452E-3</v>
      </c>
      <c r="N1628" s="42">
        <f>INDEX(Quaterly!$B$2:$E$63,MATCH(B1628,Quaterly!$B$2:$B$63,0),4)</f>
        <v>5.23</v>
      </c>
    </row>
    <row r="1629" spans="1:14" x14ac:dyDescent="0.3">
      <c r="A1629" s="23">
        <v>1628</v>
      </c>
      <c r="B1629" s="23" t="str">
        <f t="shared" si="75"/>
        <v>Q2-2016</v>
      </c>
      <c r="C1629" s="24" t="str">
        <f t="shared" si="76"/>
        <v>Q2</v>
      </c>
      <c r="D1629" s="23" t="str">
        <f t="shared" si="77"/>
        <v>4-2016</v>
      </c>
      <c r="E1629" s="25">
        <v>42473</v>
      </c>
      <c r="F1629" s="31">
        <f>INDEX(GoldPrice!$B$2:$F$4016,MATCH(E1629,GoldPrice!$B$2:$B$4016,0),5)</f>
        <v>24127.234927240759</v>
      </c>
      <c r="G1629" s="36">
        <f>INDEX(Daily!$B$2:$H$4016,MATCH(E1629,Daily!$B$2:$B$4016,0),3)</f>
        <v>-0.4199999999999946</v>
      </c>
      <c r="H1629" s="36">
        <f>INDEX(Daily!$B$2:$H$4016,MATCH(E1629,Daily!$B$2:$B$4016,0),5)</f>
        <v>40</v>
      </c>
      <c r="I1629" s="36">
        <f>INDEX(Daily!$B$2:$H$4016,MATCH(E1629,Daily!$B$2:$B$4016,0),7)</f>
        <v>-1.82000000000005</v>
      </c>
      <c r="J1629" s="39">
        <f>INDEX(Monthly!$B$2:$K$187,MATCH(D1629,Monthly!$B$2:$B$187,0),3)</f>
        <v>3.4000000000000002E-3</v>
      </c>
      <c r="K1629" s="39">
        <f>INDEX(Monthly!$B$2:$K$187,MATCH(D1629,Monthly!$B$2:$B$187,0),5)</f>
        <v>13.639999999999986</v>
      </c>
      <c r="L1629" s="39">
        <f>INDEX(Monthly!$B$2:$K$187,MATCH(D1629,Monthly!$B$2:$B$187,0),7)</f>
        <v>0</v>
      </c>
      <c r="M1629" s="39">
        <f>INDEX(Monthly!$B$2:$K$187,MATCH(D1629,Monthly!$B$2:$B$187,0),9)</f>
        <v>9.2702976969512452E-3</v>
      </c>
      <c r="N1629" s="42">
        <f>INDEX(Quaterly!$B$2:$E$63,MATCH(B1629,Quaterly!$B$2:$B$63,0),4)</f>
        <v>5.23</v>
      </c>
    </row>
    <row r="1630" spans="1:14" x14ac:dyDescent="0.3">
      <c r="A1630" s="23">
        <v>1629</v>
      </c>
      <c r="B1630" s="23" t="str">
        <f t="shared" si="75"/>
        <v>Q2-2016</v>
      </c>
      <c r="C1630" s="24" t="str">
        <f t="shared" si="76"/>
        <v>Q2</v>
      </c>
      <c r="D1630" s="23" t="str">
        <f t="shared" si="77"/>
        <v>4-2016</v>
      </c>
      <c r="E1630" s="25">
        <v>42474</v>
      </c>
      <c r="F1630" s="31">
        <f>INDEX(GoldPrice!$B$2:$F$4016,MATCH(E1630,GoldPrice!$B$2:$B$4016,0),5)</f>
        <v>257898.62029861659</v>
      </c>
      <c r="G1630" s="36">
        <f>INDEX(Daily!$B$2:$H$4016,MATCH(E1630,Daily!$B$2:$B$4016,0),3)</f>
        <v>-0.25</v>
      </c>
      <c r="H1630" s="36">
        <f>INDEX(Daily!$B$2:$H$4016,MATCH(E1630,Daily!$B$2:$B$4016,0),5)</f>
        <v>10</v>
      </c>
      <c r="I1630" s="36">
        <f>INDEX(Daily!$B$2:$H$4016,MATCH(E1630,Daily!$B$2:$B$4016,0),7)</f>
        <v>1.4700000000000273</v>
      </c>
      <c r="J1630" s="39">
        <f>INDEX(Monthly!$B$2:$K$187,MATCH(D1630,Monthly!$B$2:$B$187,0),3)</f>
        <v>3.4000000000000002E-3</v>
      </c>
      <c r="K1630" s="39">
        <f>INDEX(Monthly!$B$2:$K$187,MATCH(D1630,Monthly!$B$2:$B$187,0),5)</f>
        <v>13.639999999999986</v>
      </c>
      <c r="L1630" s="39">
        <f>INDEX(Monthly!$B$2:$K$187,MATCH(D1630,Monthly!$B$2:$B$187,0),7)</f>
        <v>0</v>
      </c>
      <c r="M1630" s="39">
        <f>INDEX(Monthly!$B$2:$K$187,MATCH(D1630,Monthly!$B$2:$B$187,0),9)</f>
        <v>9.2702976969512452E-3</v>
      </c>
      <c r="N1630" s="42">
        <f>INDEX(Quaterly!$B$2:$E$63,MATCH(B1630,Quaterly!$B$2:$B$63,0),4)</f>
        <v>5.23</v>
      </c>
    </row>
    <row r="1631" spans="1:14" x14ac:dyDescent="0.3">
      <c r="A1631" s="23">
        <v>1630</v>
      </c>
      <c r="B1631" s="23" t="str">
        <f t="shared" si="75"/>
        <v>Q2-2016</v>
      </c>
      <c r="C1631" s="24" t="str">
        <f t="shared" si="76"/>
        <v>Q2</v>
      </c>
      <c r="D1631" s="23" t="str">
        <f t="shared" si="77"/>
        <v>4-2016</v>
      </c>
      <c r="E1631" s="25">
        <v>42475</v>
      </c>
      <c r="F1631" s="31">
        <f>INDEX(GoldPrice!$B$2:$F$4016,MATCH(E1631,GoldPrice!$B$2:$B$4016,0),5)</f>
        <v>-200889.58608958498</v>
      </c>
      <c r="G1631" s="36">
        <f>INDEX(Daily!$B$2:$H$4016,MATCH(E1631,Daily!$B$2:$B$4016,0),3)</f>
        <v>-1.0500000000000043</v>
      </c>
      <c r="H1631" s="36">
        <f>INDEX(Daily!$B$2:$H$4016,MATCH(E1631,Daily!$B$2:$B$4016,0),5)</f>
        <v>-6</v>
      </c>
      <c r="I1631" s="36">
        <f>INDEX(Daily!$B$2:$H$4016,MATCH(E1631,Daily!$B$2:$B$4016,0),7)</f>
        <v>0.37000000000000455</v>
      </c>
      <c r="J1631" s="39">
        <f>INDEX(Monthly!$B$2:$K$187,MATCH(D1631,Monthly!$B$2:$B$187,0),3)</f>
        <v>3.4000000000000002E-3</v>
      </c>
      <c r="K1631" s="39">
        <f>INDEX(Monthly!$B$2:$K$187,MATCH(D1631,Monthly!$B$2:$B$187,0),5)</f>
        <v>13.639999999999986</v>
      </c>
      <c r="L1631" s="39">
        <f>INDEX(Monthly!$B$2:$K$187,MATCH(D1631,Monthly!$B$2:$B$187,0),7)</f>
        <v>0</v>
      </c>
      <c r="M1631" s="39">
        <f>INDEX(Monthly!$B$2:$K$187,MATCH(D1631,Monthly!$B$2:$B$187,0),9)</f>
        <v>9.2702976969512452E-3</v>
      </c>
      <c r="N1631" s="42">
        <f>INDEX(Quaterly!$B$2:$E$63,MATCH(B1631,Quaterly!$B$2:$B$63,0),4)</f>
        <v>5.23</v>
      </c>
    </row>
    <row r="1632" spans="1:14" x14ac:dyDescent="0.3">
      <c r="A1632" s="23">
        <v>1631</v>
      </c>
      <c r="B1632" s="23" t="str">
        <f t="shared" si="75"/>
        <v>Q2-2016</v>
      </c>
      <c r="C1632" s="24" t="str">
        <f t="shared" si="76"/>
        <v>Q2</v>
      </c>
      <c r="D1632" s="23" t="str">
        <f t="shared" si="77"/>
        <v>4-2016</v>
      </c>
      <c r="E1632" s="25">
        <v>42478</v>
      </c>
      <c r="F1632" s="31">
        <f>INDEX(GoldPrice!$B$2:$F$4016,MATCH(E1632,GoldPrice!$B$2:$B$4016,0),5)</f>
        <v>91577.395577397197</v>
      </c>
      <c r="G1632" s="36">
        <f>INDEX(Daily!$B$2:$H$4016,MATCH(E1632,Daily!$B$2:$B$4016,0),3)</f>
        <v>-0.65999999999999659</v>
      </c>
      <c r="H1632" s="36">
        <f>INDEX(Daily!$B$2:$H$4016,MATCH(E1632,Daily!$B$2:$B$4016,0),5)</f>
        <v>0</v>
      </c>
      <c r="I1632" s="36">
        <f>INDEX(Daily!$B$2:$H$4016,MATCH(E1632,Daily!$B$2:$B$4016,0),7)</f>
        <v>-2.6571428571428442</v>
      </c>
      <c r="J1632" s="39">
        <f>INDEX(Monthly!$B$2:$K$187,MATCH(D1632,Monthly!$B$2:$B$187,0),3)</f>
        <v>3.4000000000000002E-3</v>
      </c>
      <c r="K1632" s="39">
        <f>INDEX(Monthly!$B$2:$K$187,MATCH(D1632,Monthly!$B$2:$B$187,0),5)</f>
        <v>13.639999999999986</v>
      </c>
      <c r="L1632" s="39">
        <f>INDEX(Monthly!$B$2:$K$187,MATCH(D1632,Monthly!$B$2:$B$187,0),7)</f>
        <v>0</v>
      </c>
      <c r="M1632" s="39">
        <f>INDEX(Monthly!$B$2:$K$187,MATCH(D1632,Monthly!$B$2:$B$187,0),9)</f>
        <v>9.2702976969512452E-3</v>
      </c>
      <c r="N1632" s="42">
        <f>INDEX(Quaterly!$B$2:$E$63,MATCH(B1632,Quaterly!$B$2:$B$63,0),4)</f>
        <v>5.23</v>
      </c>
    </row>
    <row r="1633" spans="1:14" x14ac:dyDescent="0.3">
      <c r="A1633" s="23">
        <v>1632</v>
      </c>
      <c r="B1633" s="23" t="str">
        <f t="shared" si="75"/>
        <v>Q2-2016</v>
      </c>
      <c r="C1633" s="24" t="str">
        <f t="shared" si="76"/>
        <v>Q2</v>
      </c>
      <c r="D1633" s="23" t="str">
        <f t="shared" si="77"/>
        <v>4-2016</v>
      </c>
      <c r="E1633" s="25">
        <v>42479</v>
      </c>
      <c r="F1633" s="31">
        <f>INDEX(GoldPrice!$B$2:$F$4016,MATCH(E1633,GoldPrice!$B$2:$B$4016,0),5)</f>
        <v>-377324.36212436482</v>
      </c>
      <c r="G1633" s="36">
        <f>INDEX(Daily!$B$2:$H$4016,MATCH(E1633,Daily!$B$2:$B$4016,0),3)</f>
        <v>1.1400000000000006</v>
      </c>
      <c r="H1633" s="36">
        <f>INDEX(Daily!$B$2:$H$4016,MATCH(E1633,Daily!$B$2:$B$4016,0),5)</f>
        <v>-10</v>
      </c>
      <c r="I1633" s="36">
        <f>INDEX(Daily!$B$2:$H$4016,MATCH(E1633,Daily!$B$2:$B$4016,0),7)</f>
        <v>-8.9228571428571968</v>
      </c>
      <c r="J1633" s="39">
        <f>INDEX(Monthly!$B$2:$K$187,MATCH(D1633,Monthly!$B$2:$B$187,0),3)</f>
        <v>3.4000000000000002E-3</v>
      </c>
      <c r="K1633" s="39">
        <f>INDEX(Monthly!$B$2:$K$187,MATCH(D1633,Monthly!$B$2:$B$187,0),5)</f>
        <v>13.639999999999986</v>
      </c>
      <c r="L1633" s="39">
        <f>INDEX(Monthly!$B$2:$K$187,MATCH(D1633,Monthly!$B$2:$B$187,0),7)</f>
        <v>0</v>
      </c>
      <c r="M1633" s="39">
        <f>INDEX(Monthly!$B$2:$K$187,MATCH(D1633,Monthly!$B$2:$B$187,0),9)</f>
        <v>9.2702976969512452E-3</v>
      </c>
      <c r="N1633" s="42">
        <f>INDEX(Quaterly!$B$2:$E$63,MATCH(B1633,Quaterly!$B$2:$B$63,0),4)</f>
        <v>5.23</v>
      </c>
    </row>
    <row r="1634" spans="1:14" x14ac:dyDescent="0.3">
      <c r="A1634" s="23">
        <v>1633</v>
      </c>
      <c r="B1634" s="23" t="str">
        <f t="shared" si="75"/>
        <v>Q2-2016</v>
      </c>
      <c r="C1634" s="24" t="str">
        <f t="shared" si="76"/>
        <v>Q2</v>
      </c>
      <c r="D1634" s="23" t="str">
        <f t="shared" si="77"/>
        <v>4-2016</v>
      </c>
      <c r="E1634" s="25">
        <v>42480</v>
      </c>
      <c r="F1634" s="31">
        <f>INDEX(GoldPrice!$B$2:$F$4016,MATCH(E1634,GoldPrice!$B$2:$B$4016,0),5)</f>
        <v>87579.8903798908</v>
      </c>
      <c r="G1634" s="36">
        <f>INDEX(Daily!$B$2:$H$4016,MATCH(E1634,Daily!$B$2:$B$4016,0),3)</f>
        <v>1.8399999999999963</v>
      </c>
      <c r="H1634" s="36">
        <f>INDEX(Daily!$B$2:$H$4016,MATCH(E1634,Daily!$B$2:$B$4016,0),5)</f>
        <v>-1</v>
      </c>
      <c r="I1634" s="36">
        <f>INDEX(Daily!$B$2:$H$4016,MATCH(E1634,Daily!$B$2:$B$4016,0),7)</f>
        <v>-0.25</v>
      </c>
      <c r="J1634" s="39">
        <f>INDEX(Monthly!$B$2:$K$187,MATCH(D1634,Monthly!$B$2:$B$187,0),3)</f>
        <v>3.4000000000000002E-3</v>
      </c>
      <c r="K1634" s="39">
        <f>INDEX(Monthly!$B$2:$K$187,MATCH(D1634,Monthly!$B$2:$B$187,0),5)</f>
        <v>13.639999999999986</v>
      </c>
      <c r="L1634" s="39">
        <f>INDEX(Monthly!$B$2:$K$187,MATCH(D1634,Monthly!$B$2:$B$187,0),7)</f>
        <v>0</v>
      </c>
      <c r="M1634" s="39">
        <f>INDEX(Monthly!$B$2:$K$187,MATCH(D1634,Monthly!$B$2:$B$187,0),9)</f>
        <v>9.2702976969512452E-3</v>
      </c>
      <c r="N1634" s="42">
        <f>INDEX(Quaterly!$B$2:$E$63,MATCH(B1634,Quaterly!$B$2:$B$63,0),4)</f>
        <v>5.23</v>
      </c>
    </row>
    <row r="1635" spans="1:14" x14ac:dyDescent="0.3">
      <c r="A1635" s="23">
        <v>1634</v>
      </c>
      <c r="B1635" s="23" t="str">
        <f t="shared" si="75"/>
        <v>Q2-2016</v>
      </c>
      <c r="C1635" s="24" t="str">
        <f t="shared" si="76"/>
        <v>Q2</v>
      </c>
      <c r="D1635" s="23" t="str">
        <f t="shared" si="77"/>
        <v>4-2016</v>
      </c>
      <c r="E1635" s="25">
        <v>42481</v>
      </c>
      <c r="F1635" s="31">
        <f>INDEX(GoldPrice!$B$2:$F$4016,MATCH(E1635,GoldPrice!$B$2:$B$4016,0),5)</f>
        <v>165436.17463617399</v>
      </c>
      <c r="G1635" s="36">
        <f>INDEX(Daily!$B$2:$H$4016,MATCH(E1635,Daily!$B$2:$B$4016,0),3)</f>
        <v>0.46000000000000085</v>
      </c>
      <c r="H1635" s="36">
        <f>INDEX(Daily!$B$2:$H$4016,MATCH(E1635,Daily!$B$2:$B$4016,0),5)</f>
        <v>-5</v>
      </c>
      <c r="I1635" s="36">
        <f>INDEX(Daily!$B$2:$H$4016,MATCH(E1635,Daily!$B$2:$B$4016,0),7)</f>
        <v>7.7000000000000455</v>
      </c>
      <c r="J1635" s="39">
        <f>INDEX(Monthly!$B$2:$K$187,MATCH(D1635,Monthly!$B$2:$B$187,0),3)</f>
        <v>3.4000000000000002E-3</v>
      </c>
      <c r="K1635" s="39">
        <f>INDEX(Monthly!$B$2:$K$187,MATCH(D1635,Monthly!$B$2:$B$187,0),5)</f>
        <v>13.639999999999986</v>
      </c>
      <c r="L1635" s="39">
        <f>INDEX(Monthly!$B$2:$K$187,MATCH(D1635,Monthly!$B$2:$B$187,0),7)</f>
        <v>0</v>
      </c>
      <c r="M1635" s="39">
        <f>INDEX(Monthly!$B$2:$K$187,MATCH(D1635,Monthly!$B$2:$B$187,0),9)</f>
        <v>9.2702976969512452E-3</v>
      </c>
      <c r="N1635" s="42">
        <f>INDEX(Quaterly!$B$2:$E$63,MATCH(B1635,Quaterly!$B$2:$B$63,0),4)</f>
        <v>5.23</v>
      </c>
    </row>
    <row r="1636" spans="1:14" x14ac:dyDescent="0.3">
      <c r="A1636" s="23">
        <v>1635</v>
      </c>
      <c r="B1636" s="23" t="str">
        <f t="shared" si="75"/>
        <v>Q2-2016</v>
      </c>
      <c r="C1636" s="24" t="str">
        <f t="shared" si="76"/>
        <v>Q2</v>
      </c>
      <c r="D1636" s="23" t="str">
        <f t="shared" si="77"/>
        <v>4-2016</v>
      </c>
      <c r="E1636" s="25">
        <v>42482</v>
      </c>
      <c r="F1636" s="31">
        <f>INDEX(GoldPrice!$B$2:$F$4016,MATCH(E1636,GoldPrice!$B$2:$B$4016,0),5)</f>
        <v>251712.1905121915</v>
      </c>
      <c r="G1636" s="36">
        <f>INDEX(Daily!$B$2:$H$4016,MATCH(E1636,Daily!$B$2:$B$4016,0),3)</f>
        <v>-0.42000000000000171</v>
      </c>
      <c r="H1636" s="36">
        <f>INDEX(Daily!$B$2:$H$4016,MATCH(E1636,Daily!$B$2:$B$4016,0),5)</f>
        <v>0</v>
      </c>
      <c r="I1636" s="36">
        <f>INDEX(Daily!$B$2:$H$4016,MATCH(E1636,Daily!$B$2:$B$4016,0),7)</f>
        <v>16.75</v>
      </c>
      <c r="J1636" s="39">
        <f>INDEX(Monthly!$B$2:$K$187,MATCH(D1636,Monthly!$B$2:$B$187,0),3)</f>
        <v>3.4000000000000002E-3</v>
      </c>
      <c r="K1636" s="39">
        <f>INDEX(Monthly!$B$2:$K$187,MATCH(D1636,Monthly!$B$2:$B$187,0),5)</f>
        <v>13.639999999999986</v>
      </c>
      <c r="L1636" s="39">
        <f>INDEX(Monthly!$B$2:$K$187,MATCH(D1636,Monthly!$B$2:$B$187,0),7)</f>
        <v>0</v>
      </c>
      <c r="M1636" s="39">
        <f>INDEX(Monthly!$B$2:$K$187,MATCH(D1636,Monthly!$B$2:$B$187,0),9)</f>
        <v>9.2702976969512452E-3</v>
      </c>
      <c r="N1636" s="42">
        <f>INDEX(Quaterly!$B$2:$E$63,MATCH(B1636,Quaterly!$B$2:$B$63,0),4)</f>
        <v>5.23</v>
      </c>
    </row>
    <row r="1637" spans="1:14" x14ac:dyDescent="0.3">
      <c r="A1637" s="23">
        <v>1636</v>
      </c>
      <c r="B1637" s="23" t="str">
        <f t="shared" si="75"/>
        <v>Q2-2016</v>
      </c>
      <c r="C1637" s="24" t="str">
        <f t="shared" si="76"/>
        <v>Q2</v>
      </c>
      <c r="D1637" s="23" t="str">
        <f t="shared" si="77"/>
        <v>4-2016</v>
      </c>
      <c r="E1637" s="25">
        <v>42485</v>
      </c>
      <c r="F1637" s="31">
        <f>INDEX(GoldPrice!$B$2:$F$4016,MATCH(E1637,GoldPrice!$B$2:$B$4016,0),5)</f>
        <v>-291063.84426384419</v>
      </c>
      <c r="G1637" s="36">
        <f>INDEX(Daily!$B$2:$H$4016,MATCH(E1637,Daily!$B$2:$B$4016,0),3)</f>
        <v>-1.0899999999999963</v>
      </c>
      <c r="H1637" s="36">
        <f>INDEX(Daily!$B$2:$H$4016,MATCH(E1637,Daily!$B$2:$B$4016,0),5)</f>
        <v>10</v>
      </c>
      <c r="I1637" s="36">
        <f>INDEX(Daily!$B$2:$H$4016,MATCH(E1637,Daily!$B$2:$B$4016,0),7)</f>
        <v>-0.89999999999997726</v>
      </c>
      <c r="J1637" s="39">
        <f>INDEX(Monthly!$B$2:$K$187,MATCH(D1637,Monthly!$B$2:$B$187,0),3)</f>
        <v>3.4000000000000002E-3</v>
      </c>
      <c r="K1637" s="39">
        <f>INDEX(Monthly!$B$2:$K$187,MATCH(D1637,Monthly!$B$2:$B$187,0),5)</f>
        <v>13.639999999999986</v>
      </c>
      <c r="L1637" s="39">
        <f>INDEX(Monthly!$B$2:$K$187,MATCH(D1637,Monthly!$B$2:$B$187,0),7)</f>
        <v>0</v>
      </c>
      <c r="M1637" s="39">
        <f>INDEX(Monthly!$B$2:$K$187,MATCH(D1637,Monthly!$B$2:$B$187,0),9)</f>
        <v>9.2702976969512452E-3</v>
      </c>
      <c r="N1637" s="42">
        <f>INDEX(Quaterly!$B$2:$E$63,MATCH(B1637,Quaterly!$B$2:$B$63,0),4)</f>
        <v>5.23</v>
      </c>
    </row>
    <row r="1638" spans="1:14" x14ac:dyDescent="0.3">
      <c r="A1638" s="23">
        <v>1637</v>
      </c>
      <c r="B1638" s="23" t="str">
        <f t="shared" si="75"/>
        <v>Q2-2016</v>
      </c>
      <c r="C1638" s="24" t="str">
        <f t="shared" si="76"/>
        <v>Q2</v>
      </c>
      <c r="D1638" s="23" t="str">
        <f t="shared" si="77"/>
        <v>4-2016</v>
      </c>
      <c r="E1638" s="25">
        <v>42486</v>
      </c>
      <c r="F1638" s="31">
        <f>INDEX(GoldPrice!$B$2:$F$4016,MATCH(E1638,GoldPrice!$B$2:$B$4016,0),5)</f>
        <v>-54913.929313927889</v>
      </c>
      <c r="G1638" s="36">
        <f>INDEX(Daily!$B$2:$H$4016,MATCH(E1638,Daily!$B$2:$B$4016,0),3)</f>
        <v>0.85000000000000142</v>
      </c>
      <c r="H1638" s="36">
        <f>INDEX(Daily!$B$2:$H$4016,MATCH(E1638,Daily!$B$2:$B$4016,0),5)</f>
        <v>-22</v>
      </c>
      <c r="I1638" s="36">
        <f>INDEX(Daily!$B$2:$H$4016,MATCH(E1638,Daily!$B$2:$B$4016,0),7)</f>
        <v>6.8999999999999773</v>
      </c>
      <c r="J1638" s="39">
        <f>INDEX(Monthly!$B$2:$K$187,MATCH(D1638,Monthly!$B$2:$B$187,0),3)</f>
        <v>3.4000000000000002E-3</v>
      </c>
      <c r="K1638" s="39">
        <f>INDEX(Monthly!$B$2:$K$187,MATCH(D1638,Monthly!$B$2:$B$187,0),5)</f>
        <v>13.639999999999986</v>
      </c>
      <c r="L1638" s="39">
        <f>INDEX(Monthly!$B$2:$K$187,MATCH(D1638,Monthly!$B$2:$B$187,0),7)</f>
        <v>0</v>
      </c>
      <c r="M1638" s="39">
        <f>INDEX(Monthly!$B$2:$K$187,MATCH(D1638,Monthly!$B$2:$B$187,0),9)</f>
        <v>9.2702976969512452E-3</v>
      </c>
      <c r="N1638" s="42">
        <f>INDEX(Quaterly!$B$2:$E$63,MATCH(B1638,Quaterly!$B$2:$B$63,0),4)</f>
        <v>5.23</v>
      </c>
    </row>
    <row r="1639" spans="1:14" x14ac:dyDescent="0.3">
      <c r="A1639" s="23">
        <v>1638</v>
      </c>
      <c r="B1639" s="23" t="str">
        <f t="shared" si="75"/>
        <v>Q2-2016</v>
      </c>
      <c r="C1639" s="24" t="str">
        <f t="shared" si="76"/>
        <v>Q2</v>
      </c>
      <c r="D1639" s="23" t="str">
        <f t="shared" si="77"/>
        <v>4-2016</v>
      </c>
      <c r="E1639" s="25">
        <v>42487</v>
      </c>
      <c r="F1639" s="31">
        <f>INDEX(GoldPrice!$B$2:$F$4016,MATCH(E1639,GoldPrice!$B$2:$B$4016,0),5)</f>
        <v>-68324.324324324727</v>
      </c>
      <c r="G1639" s="36">
        <f>INDEX(Daily!$B$2:$H$4016,MATCH(E1639,Daily!$B$2:$B$4016,0),3)</f>
        <v>2.769999999999996</v>
      </c>
      <c r="H1639" s="36">
        <f>INDEX(Daily!$B$2:$H$4016,MATCH(E1639,Daily!$B$2:$B$4016,0),5)</f>
        <v>-10</v>
      </c>
      <c r="I1639" s="36">
        <f>INDEX(Daily!$B$2:$H$4016,MATCH(E1639,Daily!$B$2:$B$4016,0),7)</f>
        <v>-4.5199999999999818</v>
      </c>
      <c r="J1639" s="39">
        <f>INDEX(Monthly!$B$2:$K$187,MATCH(D1639,Monthly!$B$2:$B$187,0),3)</f>
        <v>3.4000000000000002E-3</v>
      </c>
      <c r="K1639" s="39">
        <f>INDEX(Monthly!$B$2:$K$187,MATCH(D1639,Monthly!$B$2:$B$187,0),5)</f>
        <v>13.639999999999986</v>
      </c>
      <c r="L1639" s="39">
        <f>INDEX(Monthly!$B$2:$K$187,MATCH(D1639,Monthly!$B$2:$B$187,0),7)</f>
        <v>0</v>
      </c>
      <c r="M1639" s="39">
        <f>INDEX(Monthly!$B$2:$K$187,MATCH(D1639,Monthly!$B$2:$B$187,0),9)</f>
        <v>9.2702976969512452E-3</v>
      </c>
      <c r="N1639" s="42">
        <f>INDEX(Quaterly!$B$2:$E$63,MATCH(B1639,Quaterly!$B$2:$B$63,0),4)</f>
        <v>5.23</v>
      </c>
    </row>
    <row r="1640" spans="1:14" x14ac:dyDescent="0.3">
      <c r="A1640" s="23">
        <v>1639</v>
      </c>
      <c r="B1640" s="23" t="str">
        <f t="shared" si="75"/>
        <v>Q2-2016</v>
      </c>
      <c r="C1640" s="24" t="str">
        <f t="shared" si="76"/>
        <v>Q2</v>
      </c>
      <c r="D1640" s="23" t="str">
        <f t="shared" si="77"/>
        <v>4-2016</v>
      </c>
      <c r="E1640" s="25">
        <v>42488</v>
      </c>
      <c r="F1640" s="31">
        <f>INDEX(GoldPrice!$B$2:$F$4016,MATCH(E1640,GoldPrice!$B$2:$B$4016,0),5)</f>
        <v>-146637.08183708414</v>
      </c>
      <c r="G1640" s="36">
        <f>INDEX(Daily!$B$2:$H$4016,MATCH(E1640,Daily!$B$2:$B$4016,0),3)</f>
        <v>0.74000000000000199</v>
      </c>
      <c r="H1640" s="36">
        <f>INDEX(Daily!$B$2:$H$4016,MATCH(E1640,Daily!$B$2:$B$4016,0),5)</f>
        <v>34</v>
      </c>
      <c r="I1640" s="36">
        <f>INDEX(Daily!$B$2:$H$4016,MATCH(E1640,Daily!$B$2:$B$4016,0),7)</f>
        <v>-2.2900000000000773</v>
      </c>
      <c r="J1640" s="39">
        <f>INDEX(Monthly!$B$2:$K$187,MATCH(D1640,Monthly!$B$2:$B$187,0),3)</f>
        <v>3.4000000000000002E-3</v>
      </c>
      <c r="K1640" s="39">
        <f>INDEX(Monthly!$B$2:$K$187,MATCH(D1640,Monthly!$B$2:$B$187,0),5)</f>
        <v>13.639999999999986</v>
      </c>
      <c r="L1640" s="39">
        <f>INDEX(Monthly!$B$2:$K$187,MATCH(D1640,Monthly!$B$2:$B$187,0),7)</f>
        <v>0</v>
      </c>
      <c r="M1640" s="39">
        <f>INDEX(Monthly!$B$2:$K$187,MATCH(D1640,Monthly!$B$2:$B$187,0),9)</f>
        <v>9.2702976969512452E-3</v>
      </c>
      <c r="N1640" s="42">
        <f>INDEX(Quaterly!$B$2:$E$63,MATCH(B1640,Quaterly!$B$2:$B$63,0),4)</f>
        <v>5.23</v>
      </c>
    </row>
    <row r="1641" spans="1:14" x14ac:dyDescent="0.3">
      <c r="A1641" s="23">
        <v>1640</v>
      </c>
      <c r="B1641" s="23" t="str">
        <f t="shared" si="75"/>
        <v>Q2-2016</v>
      </c>
      <c r="C1641" s="24" t="str">
        <f t="shared" si="76"/>
        <v>Q2</v>
      </c>
      <c r="D1641" s="23" t="str">
        <f t="shared" si="77"/>
        <v>4-2016</v>
      </c>
      <c r="E1641" s="25">
        <v>42489</v>
      </c>
      <c r="F1641" s="31">
        <f>INDEX(GoldPrice!$B$2:$F$4016,MATCH(E1641,GoldPrice!$B$2:$B$4016,0),5)</f>
        <v>-66022.150822147727</v>
      </c>
      <c r="G1641" s="36">
        <f>INDEX(Daily!$B$2:$H$4016,MATCH(E1641,Daily!$B$2:$B$4016,0),3)</f>
        <v>-5.0000000000004263E-2</v>
      </c>
      <c r="H1641" s="36">
        <f>INDEX(Daily!$B$2:$H$4016,MATCH(E1641,Daily!$B$2:$B$4016,0),5)</f>
        <v>-34</v>
      </c>
      <c r="I1641" s="36">
        <f>INDEX(Daily!$B$2:$H$4016,MATCH(E1641,Daily!$B$2:$B$4016,0),7)</f>
        <v>6.7000000000000455</v>
      </c>
      <c r="J1641" s="39">
        <f>INDEX(Monthly!$B$2:$K$187,MATCH(D1641,Monthly!$B$2:$B$187,0),3)</f>
        <v>3.4000000000000002E-3</v>
      </c>
      <c r="K1641" s="39">
        <f>INDEX(Monthly!$B$2:$K$187,MATCH(D1641,Monthly!$B$2:$B$187,0),5)</f>
        <v>13.639999999999986</v>
      </c>
      <c r="L1641" s="39">
        <f>INDEX(Monthly!$B$2:$K$187,MATCH(D1641,Monthly!$B$2:$B$187,0),7)</f>
        <v>0</v>
      </c>
      <c r="M1641" s="39">
        <f>INDEX(Monthly!$B$2:$K$187,MATCH(D1641,Monthly!$B$2:$B$187,0),9)</f>
        <v>9.2702976969512452E-3</v>
      </c>
      <c r="N1641" s="42">
        <f>INDEX(Quaterly!$B$2:$E$63,MATCH(B1641,Quaterly!$B$2:$B$63,0),4)</f>
        <v>5.23</v>
      </c>
    </row>
    <row r="1642" spans="1:14" x14ac:dyDescent="0.3">
      <c r="A1642" s="23">
        <v>1641</v>
      </c>
      <c r="B1642" s="23" t="str">
        <f t="shared" si="75"/>
        <v>Q2-2016</v>
      </c>
      <c r="C1642" s="24" t="str">
        <f t="shared" si="76"/>
        <v>Q2</v>
      </c>
      <c r="D1642" s="23" t="str">
        <f t="shared" si="77"/>
        <v>5-2016</v>
      </c>
      <c r="E1642" s="25">
        <v>42492</v>
      </c>
      <c r="F1642" s="31">
        <f>INDEX(GoldPrice!$B$2:$F$4016,MATCH(E1642,GoldPrice!$B$2:$B$4016,0),5)</f>
        <v>-412385.74398574606</v>
      </c>
      <c r="G1642" s="36">
        <f>INDEX(Daily!$B$2:$H$4016,MATCH(E1642,Daily!$B$2:$B$4016,0),3)</f>
        <v>-1.2299999999999969</v>
      </c>
      <c r="H1642" s="36">
        <f>INDEX(Daily!$B$2:$H$4016,MATCH(E1642,Daily!$B$2:$B$4016,0),5)</f>
        <v>-22</v>
      </c>
      <c r="I1642" s="36">
        <f>INDEX(Daily!$B$2:$H$4016,MATCH(E1642,Daily!$B$2:$B$4016,0),7)</f>
        <v>-6.6171428571427668</v>
      </c>
      <c r="J1642" s="39">
        <f>INDEX(Monthly!$B$2:$K$187,MATCH(D1642,Monthly!$B$2:$B$187,0),3)</f>
        <v>5.5000000000000014E-3</v>
      </c>
      <c r="K1642" s="39">
        <f>INDEX(Monthly!$B$2:$K$187,MATCH(D1642,Monthly!$B$2:$B$187,0),5)</f>
        <v>-18.360000000000014</v>
      </c>
      <c r="L1642" s="39">
        <f>INDEX(Monthly!$B$2:$K$187,MATCH(D1642,Monthly!$B$2:$B$187,0),7)</f>
        <v>0</v>
      </c>
      <c r="M1642" s="39">
        <f>INDEX(Monthly!$B$2:$K$187,MATCH(D1642,Monthly!$B$2:$B$187,0),9)</f>
        <v>1.5848713670172279E-2</v>
      </c>
      <c r="N1642" s="42">
        <f>INDEX(Quaterly!$B$2:$E$63,MATCH(B1642,Quaterly!$B$2:$B$63,0),4)</f>
        <v>5.23</v>
      </c>
    </row>
    <row r="1643" spans="1:14" x14ac:dyDescent="0.3">
      <c r="A1643" s="23">
        <v>1642</v>
      </c>
      <c r="B1643" s="23" t="str">
        <f t="shared" si="75"/>
        <v>Q2-2016</v>
      </c>
      <c r="C1643" s="24" t="str">
        <f t="shared" si="76"/>
        <v>Q2</v>
      </c>
      <c r="D1643" s="23" t="str">
        <f t="shared" si="77"/>
        <v>5-2016</v>
      </c>
      <c r="E1643" s="25">
        <v>42493</v>
      </c>
      <c r="F1643" s="31">
        <f>INDEX(GoldPrice!$B$2:$F$4016,MATCH(E1643,GoldPrice!$B$2:$B$4016,0),5)</f>
        <v>52569.263940695673</v>
      </c>
      <c r="G1643" s="36">
        <f>INDEX(Daily!$B$2:$H$4016,MATCH(E1643,Daily!$B$2:$B$4016,0),3)</f>
        <v>-1.1000000000000014</v>
      </c>
      <c r="H1643" s="36">
        <f>INDEX(Daily!$B$2:$H$4016,MATCH(E1643,Daily!$B$2:$B$4016,0),5)</f>
        <v>6</v>
      </c>
      <c r="I1643" s="36">
        <f>INDEX(Daily!$B$2:$H$4016,MATCH(E1643,Daily!$B$2:$B$4016,0),7)</f>
        <v>2.2889795918366644</v>
      </c>
      <c r="J1643" s="39">
        <f>INDEX(Monthly!$B$2:$K$187,MATCH(D1643,Monthly!$B$2:$B$187,0),3)</f>
        <v>5.5000000000000014E-3</v>
      </c>
      <c r="K1643" s="39">
        <f>INDEX(Monthly!$B$2:$K$187,MATCH(D1643,Monthly!$B$2:$B$187,0),5)</f>
        <v>-18.360000000000014</v>
      </c>
      <c r="L1643" s="39">
        <f>INDEX(Monthly!$B$2:$K$187,MATCH(D1643,Monthly!$B$2:$B$187,0),7)</f>
        <v>0</v>
      </c>
      <c r="M1643" s="39">
        <f>INDEX(Monthly!$B$2:$K$187,MATCH(D1643,Monthly!$B$2:$B$187,0),9)</f>
        <v>1.5848713670172279E-2</v>
      </c>
      <c r="N1643" s="42">
        <f>INDEX(Quaterly!$B$2:$E$63,MATCH(B1643,Quaterly!$B$2:$B$63,0),4)</f>
        <v>5.23</v>
      </c>
    </row>
    <row r="1644" spans="1:14" x14ac:dyDescent="0.3">
      <c r="A1644" s="23">
        <v>1643</v>
      </c>
      <c r="B1644" s="23" t="str">
        <f t="shared" si="75"/>
        <v>Q2-2016</v>
      </c>
      <c r="C1644" s="24" t="str">
        <f t="shared" si="76"/>
        <v>Q2</v>
      </c>
      <c r="D1644" s="23" t="str">
        <f t="shared" si="77"/>
        <v>5-2016</v>
      </c>
      <c r="E1644" s="25">
        <v>42494</v>
      </c>
      <c r="F1644" s="31">
        <f>INDEX(GoldPrice!$B$2:$F$4016,MATCH(E1644,GoldPrice!$B$2:$B$4016,0),5)</f>
        <v>822600.37722894922</v>
      </c>
      <c r="G1644" s="36">
        <f>INDEX(Daily!$B$2:$H$4016,MATCH(E1644,Daily!$B$2:$B$4016,0),3)</f>
        <v>0.12000000000000455</v>
      </c>
      <c r="H1644" s="36">
        <f>INDEX(Daily!$B$2:$H$4016,MATCH(E1644,Daily!$B$2:$B$4016,0),5)</f>
        <v>0</v>
      </c>
      <c r="I1644" s="36">
        <f>INDEX(Daily!$B$2:$H$4016,MATCH(E1644,Daily!$B$2:$B$4016,0),7)</f>
        <v>5.0281632653061479</v>
      </c>
      <c r="J1644" s="39">
        <f>INDEX(Monthly!$B$2:$K$187,MATCH(D1644,Monthly!$B$2:$B$187,0),3)</f>
        <v>5.5000000000000014E-3</v>
      </c>
      <c r="K1644" s="39">
        <f>INDEX(Monthly!$B$2:$K$187,MATCH(D1644,Monthly!$B$2:$B$187,0),5)</f>
        <v>-18.360000000000014</v>
      </c>
      <c r="L1644" s="39">
        <f>INDEX(Monthly!$B$2:$K$187,MATCH(D1644,Monthly!$B$2:$B$187,0),7)</f>
        <v>0</v>
      </c>
      <c r="M1644" s="39">
        <f>INDEX(Monthly!$B$2:$K$187,MATCH(D1644,Monthly!$B$2:$B$187,0),9)</f>
        <v>1.5848713670172279E-2</v>
      </c>
      <c r="N1644" s="42">
        <f>INDEX(Quaterly!$B$2:$E$63,MATCH(B1644,Quaterly!$B$2:$B$63,0),4)</f>
        <v>5.23</v>
      </c>
    </row>
    <row r="1645" spans="1:14" x14ac:dyDescent="0.3">
      <c r="A1645" s="23">
        <v>1644</v>
      </c>
      <c r="B1645" s="23" t="str">
        <f t="shared" si="75"/>
        <v>Q2-2016</v>
      </c>
      <c r="C1645" s="24" t="str">
        <f t="shared" si="76"/>
        <v>Q2</v>
      </c>
      <c r="D1645" s="23" t="str">
        <f t="shared" si="77"/>
        <v>5-2016</v>
      </c>
      <c r="E1645" s="25">
        <v>42495</v>
      </c>
      <c r="F1645" s="31">
        <f>INDEX(GoldPrice!$B$2:$F$4016,MATCH(E1645,GoldPrice!$B$2:$B$4016,0),5)</f>
        <v>-8071.6688716746867</v>
      </c>
      <c r="G1645" s="36">
        <f>INDEX(Daily!$B$2:$H$4016,MATCH(E1645,Daily!$B$2:$B$4016,0),3)</f>
        <v>0.55999999999999517</v>
      </c>
      <c r="H1645" s="36">
        <f>INDEX(Daily!$B$2:$H$4016,MATCH(E1645,Daily!$B$2:$B$4016,0),5)</f>
        <v>0</v>
      </c>
      <c r="I1645" s="36">
        <f>INDEX(Daily!$B$2:$H$4016,MATCH(E1645,Daily!$B$2:$B$4016,0),7)</f>
        <v>2.4399999999999409</v>
      </c>
      <c r="J1645" s="39">
        <f>INDEX(Monthly!$B$2:$K$187,MATCH(D1645,Monthly!$B$2:$B$187,0),3)</f>
        <v>5.5000000000000014E-3</v>
      </c>
      <c r="K1645" s="39">
        <f>INDEX(Monthly!$B$2:$K$187,MATCH(D1645,Monthly!$B$2:$B$187,0),5)</f>
        <v>-18.360000000000014</v>
      </c>
      <c r="L1645" s="39">
        <f>INDEX(Monthly!$B$2:$K$187,MATCH(D1645,Monthly!$B$2:$B$187,0),7)</f>
        <v>0</v>
      </c>
      <c r="M1645" s="39">
        <f>INDEX(Monthly!$B$2:$K$187,MATCH(D1645,Monthly!$B$2:$B$187,0),9)</f>
        <v>1.5848713670172279E-2</v>
      </c>
      <c r="N1645" s="42">
        <f>INDEX(Quaterly!$B$2:$E$63,MATCH(B1645,Quaterly!$B$2:$B$63,0),4)</f>
        <v>5.23</v>
      </c>
    </row>
    <row r="1646" spans="1:14" x14ac:dyDescent="0.3">
      <c r="A1646" s="23">
        <v>1645</v>
      </c>
      <c r="B1646" s="23" t="str">
        <f t="shared" si="75"/>
        <v>Q2-2016</v>
      </c>
      <c r="C1646" s="24" t="str">
        <f t="shared" si="76"/>
        <v>Q2</v>
      </c>
      <c r="D1646" s="23" t="str">
        <f t="shared" si="77"/>
        <v>5-2016</v>
      </c>
      <c r="E1646" s="25">
        <v>42496</v>
      </c>
      <c r="F1646" s="31">
        <f>INDEX(GoldPrice!$B$2:$F$4016,MATCH(E1646,GoldPrice!$B$2:$B$4016,0),5)</f>
        <v>-284000.90720090643</v>
      </c>
      <c r="G1646" s="36">
        <f>INDEX(Daily!$B$2:$H$4016,MATCH(E1646,Daily!$B$2:$B$4016,0),3)</f>
        <v>0.25</v>
      </c>
      <c r="H1646" s="36">
        <f>INDEX(Daily!$B$2:$H$4016,MATCH(E1646,Daily!$B$2:$B$4016,0),5)</f>
        <v>13</v>
      </c>
      <c r="I1646" s="36">
        <f>INDEX(Daily!$B$2:$H$4016,MATCH(E1646,Daily!$B$2:$B$4016,0),7)</f>
        <v>5.0099999999999909</v>
      </c>
      <c r="J1646" s="39">
        <f>INDEX(Monthly!$B$2:$K$187,MATCH(D1646,Monthly!$B$2:$B$187,0),3)</f>
        <v>5.5000000000000014E-3</v>
      </c>
      <c r="K1646" s="39">
        <f>INDEX(Monthly!$B$2:$K$187,MATCH(D1646,Monthly!$B$2:$B$187,0),5)</f>
        <v>-18.360000000000014</v>
      </c>
      <c r="L1646" s="39">
        <f>INDEX(Monthly!$B$2:$K$187,MATCH(D1646,Monthly!$B$2:$B$187,0),7)</f>
        <v>0</v>
      </c>
      <c r="M1646" s="39">
        <f>INDEX(Monthly!$B$2:$K$187,MATCH(D1646,Monthly!$B$2:$B$187,0),9)</f>
        <v>1.5848713670172279E-2</v>
      </c>
      <c r="N1646" s="42">
        <f>INDEX(Quaterly!$B$2:$E$63,MATCH(B1646,Quaterly!$B$2:$B$63,0),4)</f>
        <v>5.23</v>
      </c>
    </row>
    <row r="1647" spans="1:14" x14ac:dyDescent="0.3">
      <c r="A1647" s="23">
        <v>1646</v>
      </c>
      <c r="B1647" s="23" t="str">
        <f t="shared" si="75"/>
        <v>Q2-2016</v>
      </c>
      <c r="C1647" s="24" t="str">
        <f t="shared" si="76"/>
        <v>Q2</v>
      </c>
      <c r="D1647" s="23" t="str">
        <f t="shared" si="77"/>
        <v>5-2016</v>
      </c>
      <c r="E1647" s="25">
        <v>42499</v>
      </c>
      <c r="F1647" s="31">
        <f>INDEX(GoldPrice!$B$2:$F$4016,MATCH(E1647,GoldPrice!$B$2:$B$4016,0),5)</f>
        <v>439460.06426006928</v>
      </c>
      <c r="G1647" s="36">
        <f>INDEX(Daily!$B$2:$H$4016,MATCH(E1647,Daily!$B$2:$B$4016,0),3)</f>
        <v>-1.1299999999999955</v>
      </c>
      <c r="H1647" s="36">
        <f>INDEX(Daily!$B$2:$H$4016,MATCH(E1647,Daily!$B$2:$B$4016,0),5)</f>
        <v>10</v>
      </c>
      <c r="I1647" s="36">
        <f>INDEX(Daily!$B$2:$H$4016,MATCH(E1647,Daily!$B$2:$B$4016,0),7)</f>
        <v>-2.6699999999999591</v>
      </c>
      <c r="J1647" s="39">
        <f>INDEX(Monthly!$B$2:$K$187,MATCH(D1647,Monthly!$B$2:$B$187,0),3)</f>
        <v>5.5000000000000014E-3</v>
      </c>
      <c r="K1647" s="39">
        <f>INDEX(Monthly!$B$2:$K$187,MATCH(D1647,Monthly!$B$2:$B$187,0),5)</f>
        <v>-18.360000000000014</v>
      </c>
      <c r="L1647" s="39">
        <f>INDEX(Monthly!$B$2:$K$187,MATCH(D1647,Monthly!$B$2:$B$187,0),7)</f>
        <v>0</v>
      </c>
      <c r="M1647" s="39">
        <f>INDEX(Monthly!$B$2:$K$187,MATCH(D1647,Monthly!$B$2:$B$187,0),9)</f>
        <v>1.5848713670172279E-2</v>
      </c>
      <c r="N1647" s="42">
        <f>INDEX(Quaterly!$B$2:$E$63,MATCH(B1647,Quaterly!$B$2:$B$63,0),4)</f>
        <v>5.23</v>
      </c>
    </row>
    <row r="1648" spans="1:14" x14ac:dyDescent="0.3">
      <c r="A1648" s="23">
        <v>1647</v>
      </c>
      <c r="B1648" s="23" t="str">
        <f t="shared" si="75"/>
        <v>Q2-2016</v>
      </c>
      <c r="C1648" s="24" t="str">
        <f t="shared" si="76"/>
        <v>Q2</v>
      </c>
      <c r="D1648" s="23" t="str">
        <f t="shared" si="77"/>
        <v>5-2016</v>
      </c>
      <c r="E1648" s="25">
        <v>42500</v>
      </c>
      <c r="F1648" s="31">
        <f>INDEX(GoldPrice!$B$2:$F$4016,MATCH(E1648,GoldPrice!$B$2:$B$4016,0),5)</f>
        <v>-130513.17331317812</v>
      </c>
      <c r="G1648" s="36">
        <f>INDEX(Daily!$B$2:$H$4016,MATCH(E1648,Daily!$B$2:$B$4016,0),3)</f>
        <v>1.2299999999999969</v>
      </c>
      <c r="H1648" s="36">
        <f>INDEX(Daily!$B$2:$H$4016,MATCH(E1648,Daily!$B$2:$B$4016,0),5)</f>
        <v>20</v>
      </c>
      <c r="I1648" s="36">
        <f>INDEX(Daily!$B$2:$H$4016,MATCH(E1648,Daily!$B$2:$B$4016,0),7)</f>
        <v>1.1999999999999318</v>
      </c>
      <c r="J1648" s="39">
        <f>INDEX(Monthly!$B$2:$K$187,MATCH(D1648,Monthly!$B$2:$B$187,0),3)</f>
        <v>5.5000000000000014E-3</v>
      </c>
      <c r="K1648" s="39">
        <f>INDEX(Monthly!$B$2:$K$187,MATCH(D1648,Monthly!$B$2:$B$187,0),5)</f>
        <v>-18.360000000000014</v>
      </c>
      <c r="L1648" s="39">
        <f>INDEX(Monthly!$B$2:$K$187,MATCH(D1648,Monthly!$B$2:$B$187,0),7)</f>
        <v>0</v>
      </c>
      <c r="M1648" s="39">
        <f>INDEX(Monthly!$B$2:$K$187,MATCH(D1648,Monthly!$B$2:$B$187,0),9)</f>
        <v>1.5848713670172279E-2</v>
      </c>
      <c r="N1648" s="42">
        <f>INDEX(Quaterly!$B$2:$E$63,MATCH(B1648,Quaterly!$B$2:$B$63,0),4)</f>
        <v>5.23</v>
      </c>
    </row>
    <row r="1649" spans="1:14" x14ac:dyDescent="0.3">
      <c r="A1649" s="23">
        <v>1648</v>
      </c>
      <c r="B1649" s="23" t="str">
        <f t="shared" si="75"/>
        <v>Q2-2016</v>
      </c>
      <c r="C1649" s="24" t="str">
        <f t="shared" si="76"/>
        <v>Q2</v>
      </c>
      <c r="D1649" s="23" t="str">
        <f t="shared" si="77"/>
        <v>5-2016</v>
      </c>
      <c r="E1649" s="25">
        <v>42501</v>
      </c>
      <c r="F1649" s="31">
        <f>INDEX(GoldPrice!$B$2:$F$4016,MATCH(E1649,GoldPrice!$B$2:$B$4016,0),5)</f>
        <v>-11846.380646377802</v>
      </c>
      <c r="G1649" s="36">
        <f>INDEX(Daily!$B$2:$H$4016,MATCH(E1649,Daily!$B$2:$B$4016,0),3)</f>
        <v>1.5300000000000011</v>
      </c>
      <c r="H1649" s="36">
        <f>INDEX(Daily!$B$2:$H$4016,MATCH(E1649,Daily!$B$2:$B$4016,0),5)</f>
        <v>-19</v>
      </c>
      <c r="I1649" s="36">
        <f>INDEX(Daily!$B$2:$H$4016,MATCH(E1649,Daily!$B$2:$B$4016,0),7)</f>
        <v>9.0099999999999909</v>
      </c>
      <c r="J1649" s="39">
        <f>INDEX(Monthly!$B$2:$K$187,MATCH(D1649,Monthly!$B$2:$B$187,0),3)</f>
        <v>5.5000000000000014E-3</v>
      </c>
      <c r="K1649" s="39">
        <f>INDEX(Monthly!$B$2:$K$187,MATCH(D1649,Monthly!$B$2:$B$187,0),5)</f>
        <v>-18.360000000000014</v>
      </c>
      <c r="L1649" s="39">
        <f>INDEX(Monthly!$B$2:$K$187,MATCH(D1649,Monthly!$B$2:$B$187,0),7)</f>
        <v>0</v>
      </c>
      <c r="M1649" s="39">
        <f>INDEX(Monthly!$B$2:$K$187,MATCH(D1649,Monthly!$B$2:$B$187,0),9)</f>
        <v>1.5848713670172279E-2</v>
      </c>
      <c r="N1649" s="42">
        <f>INDEX(Quaterly!$B$2:$E$63,MATCH(B1649,Quaterly!$B$2:$B$63,0),4)</f>
        <v>5.23</v>
      </c>
    </row>
    <row r="1650" spans="1:14" x14ac:dyDescent="0.3">
      <c r="A1650" s="23">
        <v>1649</v>
      </c>
      <c r="B1650" s="23" t="str">
        <f t="shared" si="75"/>
        <v>Q2-2016</v>
      </c>
      <c r="C1650" s="24" t="str">
        <f t="shared" si="76"/>
        <v>Q2</v>
      </c>
      <c r="D1650" s="23" t="str">
        <f t="shared" si="77"/>
        <v>5-2016</v>
      </c>
      <c r="E1650" s="25">
        <v>42502</v>
      </c>
      <c r="F1650" s="31">
        <f>INDEX(GoldPrice!$B$2:$F$4016,MATCH(E1650,GoldPrice!$B$2:$B$4016,0),5)</f>
        <v>-3759.8185598179698</v>
      </c>
      <c r="G1650" s="36">
        <f>INDEX(Daily!$B$2:$H$4016,MATCH(E1650,Daily!$B$2:$B$4016,0),3)</f>
        <v>0.42999999999999972</v>
      </c>
      <c r="H1650" s="36">
        <f>INDEX(Daily!$B$2:$H$4016,MATCH(E1650,Daily!$B$2:$B$4016,0),5)</f>
        <v>48</v>
      </c>
      <c r="I1650" s="36">
        <f>INDEX(Daily!$B$2:$H$4016,MATCH(E1650,Daily!$B$2:$B$4016,0),7)</f>
        <v>-1.9399999999999409</v>
      </c>
      <c r="J1650" s="39">
        <f>INDEX(Monthly!$B$2:$K$187,MATCH(D1650,Monthly!$B$2:$B$187,0),3)</f>
        <v>5.5000000000000014E-3</v>
      </c>
      <c r="K1650" s="39">
        <f>INDEX(Monthly!$B$2:$K$187,MATCH(D1650,Monthly!$B$2:$B$187,0),5)</f>
        <v>-18.360000000000014</v>
      </c>
      <c r="L1650" s="39">
        <f>INDEX(Monthly!$B$2:$K$187,MATCH(D1650,Monthly!$B$2:$B$187,0),7)</f>
        <v>0</v>
      </c>
      <c r="M1650" s="39">
        <f>INDEX(Monthly!$B$2:$K$187,MATCH(D1650,Monthly!$B$2:$B$187,0),9)</f>
        <v>1.5848713670172279E-2</v>
      </c>
      <c r="N1650" s="42">
        <f>INDEX(Quaterly!$B$2:$E$63,MATCH(B1650,Quaterly!$B$2:$B$63,0),4)</f>
        <v>5.23</v>
      </c>
    </row>
    <row r="1651" spans="1:14" x14ac:dyDescent="0.3">
      <c r="A1651" s="23">
        <v>1650</v>
      </c>
      <c r="B1651" s="23" t="str">
        <f t="shared" si="75"/>
        <v>Q2-2016</v>
      </c>
      <c r="C1651" s="24" t="str">
        <f t="shared" si="76"/>
        <v>Q2</v>
      </c>
      <c r="D1651" s="23" t="str">
        <f t="shared" si="77"/>
        <v>5-2016</v>
      </c>
      <c r="E1651" s="25">
        <v>42503</v>
      </c>
      <c r="F1651" s="31">
        <f>INDEX(GoldPrice!$B$2:$F$4016,MATCH(E1651,GoldPrice!$B$2:$B$4016,0),5)</f>
        <v>63410.319410316646</v>
      </c>
      <c r="G1651" s="36">
        <f>INDEX(Daily!$B$2:$H$4016,MATCH(E1651,Daily!$B$2:$B$4016,0),3)</f>
        <v>-0.42000000000000171</v>
      </c>
      <c r="H1651" s="36">
        <f>INDEX(Daily!$B$2:$H$4016,MATCH(E1651,Daily!$B$2:$B$4016,0),5)</f>
        <v>10</v>
      </c>
      <c r="I1651" s="36">
        <f>INDEX(Daily!$B$2:$H$4016,MATCH(E1651,Daily!$B$2:$B$4016,0),7)</f>
        <v>-1.2999999999999545</v>
      </c>
      <c r="J1651" s="39">
        <f>INDEX(Monthly!$B$2:$K$187,MATCH(D1651,Monthly!$B$2:$B$187,0),3)</f>
        <v>5.5000000000000014E-3</v>
      </c>
      <c r="K1651" s="39">
        <f>INDEX(Monthly!$B$2:$K$187,MATCH(D1651,Monthly!$B$2:$B$187,0),5)</f>
        <v>-18.360000000000014</v>
      </c>
      <c r="L1651" s="39">
        <f>INDEX(Monthly!$B$2:$K$187,MATCH(D1651,Monthly!$B$2:$B$187,0),7)</f>
        <v>0</v>
      </c>
      <c r="M1651" s="39">
        <f>INDEX(Monthly!$B$2:$K$187,MATCH(D1651,Monthly!$B$2:$B$187,0),9)</f>
        <v>1.5848713670172279E-2</v>
      </c>
      <c r="N1651" s="42">
        <f>INDEX(Quaterly!$B$2:$E$63,MATCH(B1651,Quaterly!$B$2:$B$63,0),4)</f>
        <v>5.23</v>
      </c>
    </row>
    <row r="1652" spans="1:14" x14ac:dyDescent="0.3">
      <c r="A1652" s="23">
        <v>1651</v>
      </c>
      <c r="B1652" s="23" t="str">
        <f t="shared" si="75"/>
        <v>Q2-2016</v>
      </c>
      <c r="C1652" s="24" t="str">
        <f t="shared" si="76"/>
        <v>Q2</v>
      </c>
      <c r="D1652" s="23" t="str">
        <f t="shared" si="77"/>
        <v>5-2016</v>
      </c>
      <c r="E1652" s="25">
        <v>42506</v>
      </c>
      <c r="F1652" s="31">
        <f>INDEX(GoldPrice!$B$2:$F$4016,MATCH(E1652,GoldPrice!$B$2:$B$4016,0),5)</f>
        <v>147864.97826498002</v>
      </c>
      <c r="G1652" s="36">
        <f>INDEX(Daily!$B$2:$H$4016,MATCH(E1652,Daily!$B$2:$B$4016,0),3)</f>
        <v>1.5</v>
      </c>
      <c r="H1652" s="36">
        <f>INDEX(Daily!$B$2:$H$4016,MATCH(E1652,Daily!$B$2:$B$4016,0),5)</f>
        <v>-76</v>
      </c>
      <c r="I1652" s="36">
        <f>INDEX(Daily!$B$2:$H$4016,MATCH(E1652,Daily!$B$2:$B$4016,0),7)</f>
        <v>4.9599999999999227</v>
      </c>
      <c r="J1652" s="39">
        <f>INDEX(Monthly!$B$2:$K$187,MATCH(D1652,Monthly!$B$2:$B$187,0),3)</f>
        <v>5.5000000000000014E-3</v>
      </c>
      <c r="K1652" s="39">
        <f>INDEX(Monthly!$B$2:$K$187,MATCH(D1652,Monthly!$B$2:$B$187,0),5)</f>
        <v>-18.360000000000014</v>
      </c>
      <c r="L1652" s="39">
        <f>INDEX(Monthly!$B$2:$K$187,MATCH(D1652,Monthly!$B$2:$B$187,0),7)</f>
        <v>0</v>
      </c>
      <c r="M1652" s="39">
        <f>INDEX(Monthly!$B$2:$K$187,MATCH(D1652,Monthly!$B$2:$B$187,0),9)</f>
        <v>1.5848713670172279E-2</v>
      </c>
      <c r="N1652" s="42">
        <f>INDEX(Quaterly!$B$2:$E$63,MATCH(B1652,Quaterly!$B$2:$B$63,0),4)</f>
        <v>5.23</v>
      </c>
    </row>
    <row r="1653" spans="1:14" x14ac:dyDescent="0.3">
      <c r="A1653" s="23">
        <v>1652</v>
      </c>
      <c r="B1653" s="23" t="str">
        <f t="shared" si="75"/>
        <v>Q2-2016</v>
      </c>
      <c r="C1653" s="24" t="str">
        <f t="shared" si="76"/>
        <v>Q2</v>
      </c>
      <c r="D1653" s="23" t="str">
        <f t="shared" si="77"/>
        <v>5-2016</v>
      </c>
      <c r="E1653" s="25">
        <v>42507</v>
      </c>
      <c r="F1653" s="31">
        <f>INDEX(GoldPrice!$B$2:$F$4016,MATCH(E1653,GoldPrice!$B$2:$B$4016,0),5)</f>
        <v>-129516.53751653805</v>
      </c>
      <c r="G1653" s="36">
        <f>INDEX(Daily!$B$2:$H$4016,MATCH(E1653,Daily!$B$2:$B$4016,0),3)</f>
        <v>0.57000000000000028</v>
      </c>
      <c r="H1653" s="36">
        <f>INDEX(Daily!$B$2:$H$4016,MATCH(E1653,Daily!$B$2:$B$4016,0),5)</f>
        <v>44</v>
      </c>
      <c r="I1653" s="36">
        <f>INDEX(Daily!$B$2:$H$4016,MATCH(E1653,Daily!$B$2:$B$4016,0),7)</f>
        <v>8.9700000000000273</v>
      </c>
      <c r="J1653" s="39">
        <f>INDEX(Monthly!$B$2:$K$187,MATCH(D1653,Monthly!$B$2:$B$187,0),3)</f>
        <v>5.5000000000000014E-3</v>
      </c>
      <c r="K1653" s="39">
        <f>INDEX(Monthly!$B$2:$K$187,MATCH(D1653,Monthly!$B$2:$B$187,0),5)</f>
        <v>-18.360000000000014</v>
      </c>
      <c r="L1653" s="39">
        <f>INDEX(Monthly!$B$2:$K$187,MATCH(D1653,Monthly!$B$2:$B$187,0),7)</f>
        <v>0</v>
      </c>
      <c r="M1653" s="39">
        <f>INDEX(Monthly!$B$2:$K$187,MATCH(D1653,Monthly!$B$2:$B$187,0),9)</f>
        <v>1.5848713670172279E-2</v>
      </c>
      <c r="N1653" s="42">
        <f>INDEX(Quaterly!$B$2:$E$63,MATCH(B1653,Quaterly!$B$2:$B$63,0),4)</f>
        <v>5.23</v>
      </c>
    </row>
    <row r="1654" spans="1:14" x14ac:dyDescent="0.3">
      <c r="A1654" s="23">
        <v>1653</v>
      </c>
      <c r="B1654" s="23" t="str">
        <f t="shared" si="75"/>
        <v>Q2-2016</v>
      </c>
      <c r="C1654" s="24" t="str">
        <f t="shared" si="76"/>
        <v>Q2</v>
      </c>
      <c r="D1654" s="23" t="str">
        <f t="shared" si="77"/>
        <v>5-2016</v>
      </c>
      <c r="E1654" s="25">
        <v>42508</v>
      </c>
      <c r="F1654" s="31">
        <f>INDEX(GoldPrice!$B$2:$F$4016,MATCH(E1654,GoldPrice!$B$2:$B$4016,0),5)</f>
        <v>74473.861273862422</v>
      </c>
      <c r="G1654" s="36">
        <f>INDEX(Daily!$B$2:$H$4016,MATCH(E1654,Daily!$B$2:$B$4016,0),3)</f>
        <v>-0.17000000000000171</v>
      </c>
      <c r="H1654" s="36">
        <f>INDEX(Daily!$B$2:$H$4016,MATCH(E1654,Daily!$B$2:$B$4016,0),5)</f>
        <v>-44</v>
      </c>
      <c r="I1654" s="36">
        <f>INDEX(Daily!$B$2:$H$4016,MATCH(E1654,Daily!$B$2:$B$4016,0),7)</f>
        <v>-2.2999999999999545</v>
      </c>
      <c r="J1654" s="39">
        <f>INDEX(Monthly!$B$2:$K$187,MATCH(D1654,Monthly!$B$2:$B$187,0),3)</f>
        <v>5.5000000000000014E-3</v>
      </c>
      <c r="K1654" s="39">
        <f>INDEX(Monthly!$B$2:$K$187,MATCH(D1654,Monthly!$B$2:$B$187,0),5)</f>
        <v>-18.360000000000014</v>
      </c>
      <c r="L1654" s="39">
        <f>INDEX(Monthly!$B$2:$K$187,MATCH(D1654,Monthly!$B$2:$B$187,0),7)</f>
        <v>0</v>
      </c>
      <c r="M1654" s="39">
        <f>INDEX(Monthly!$B$2:$K$187,MATCH(D1654,Monthly!$B$2:$B$187,0),9)</f>
        <v>1.5848713670172279E-2</v>
      </c>
      <c r="N1654" s="42">
        <f>INDEX(Quaterly!$B$2:$E$63,MATCH(B1654,Quaterly!$B$2:$B$63,0),4)</f>
        <v>5.23</v>
      </c>
    </row>
    <row r="1655" spans="1:14" x14ac:dyDescent="0.3">
      <c r="A1655" s="23">
        <v>1654</v>
      </c>
      <c r="B1655" s="23" t="str">
        <f t="shared" si="75"/>
        <v>Q2-2016</v>
      </c>
      <c r="C1655" s="24" t="str">
        <f t="shared" si="76"/>
        <v>Q2</v>
      </c>
      <c r="D1655" s="23" t="str">
        <f t="shared" si="77"/>
        <v>5-2016</v>
      </c>
      <c r="E1655" s="25">
        <v>42509</v>
      </c>
      <c r="F1655" s="31">
        <f>INDEX(GoldPrice!$B$2:$F$4016,MATCH(E1655,GoldPrice!$B$2:$B$4016,0),5)</f>
        <v>72868.040068037808</v>
      </c>
      <c r="G1655" s="36">
        <f>INDEX(Daily!$B$2:$H$4016,MATCH(E1655,Daily!$B$2:$B$4016,0),3)</f>
        <v>3.9999999999999147E-2</v>
      </c>
      <c r="H1655" s="36">
        <f>INDEX(Daily!$B$2:$H$4016,MATCH(E1655,Daily!$B$2:$B$4016,0),5)</f>
        <v>79</v>
      </c>
      <c r="I1655" s="36">
        <f>INDEX(Daily!$B$2:$H$4016,MATCH(E1655,Daily!$B$2:$B$4016,0),7)</f>
        <v>-3.25</v>
      </c>
      <c r="J1655" s="39">
        <f>INDEX(Monthly!$B$2:$K$187,MATCH(D1655,Monthly!$B$2:$B$187,0),3)</f>
        <v>5.5000000000000014E-3</v>
      </c>
      <c r="K1655" s="39">
        <f>INDEX(Monthly!$B$2:$K$187,MATCH(D1655,Monthly!$B$2:$B$187,0),5)</f>
        <v>-18.360000000000014</v>
      </c>
      <c r="L1655" s="39">
        <f>INDEX(Monthly!$B$2:$K$187,MATCH(D1655,Monthly!$B$2:$B$187,0),7)</f>
        <v>0</v>
      </c>
      <c r="M1655" s="39">
        <f>INDEX(Monthly!$B$2:$K$187,MATCH(D1655,Monthly!$B$2:$B$187,0),9)</f>
        <v>1.5848713670172279E-2</v>
      </c>
      <c r="N1655" s="42">
        <f>INDEX(Quaterly!$B$2:$E$63,MATCH(B1655,Quaterly!$B$2:$B$63,0),4)</f>
        <v>5.23</v>
      </c>
    </row>
    <row r="1656" spans="1:14" x14ac:dyDescent="0.3">
      <c r="A1656" s="23">
        <v>1655</v>
      </c>
      <c r="B1656" s="23" t="str">
        <f t="shared" si="75"/>
        <v>Q2-2016</v>
      </c>
      <c r="C1656" s="24" t="str">
        <f t="shared" si="76"/>
        <v>Q2</v>
      </c>
      <c r="D1656" s="23" t="str">
        <f t="shared" si="77"/>
        <v>5-2016</v>
      </c>
      <c r="E1656" s="25">
        <v>42510</v>
      </c>
      <c r="F1656" s="31">
        <f>INDEX(GoldPrice!$B$2:$F$4016,MATCH(E1656,GoldPrice!$B$2:$B$4016,0),5)</f>
        <v>28469.930069927126</v>
      </c>
      <c r="G1656" s="36">
        <f>INDEX(Daily!$B$2:$H$4016,MATCH(E1656,Daily!$B$2:$B$4016,0),3)</f>
        <v>-0.48999999999999488</v>
      </c>
      <c r="H1656" s="36">
        <f>INDEX(Daily!$B$2:$H$4016,MATCH(E1656,Daily!$B$2:$B$4016,0),5)</f>
        <v>2</v>
      </c>
      <c r="I1656" s="36">
        <f>INDEX(Daily!$B$2:$H$4016,MATCH(E1656,Daily!$B$2:$B$4016,0),7)</f>
        <v>-4.3900000000001</v>
      </c>
      <c r="J1656" s="39">
        <f>INDEX(Monthly!$B$2:$K$187,MATCH(D1656,Monthly!$B$2:$B$187,0),3)</f>
        <v>5.5000000000000014E-3</v>
      </c>
      <c r="K1656" s="39">
        <f>INDEX(Monthly!$B$2:$K$187,MATCH(D1656,Monthly!$B$2:$B$187,0),5)</f>
        <v>-18.360000000000014</v>
      </c>
      <c r="L1656" s="39">
        <f>INDEX(Monthly!$B$2:$K$187,MATCH(D1656,Monthly!$B$2:$B$187,0),7)</f>
        <v>0</v>
      </c>
      <c r="M1656" s="39">
        <f>INDEX(Monthly!$B$2:$K$187,MATCH(D1656,Monthly!$B$2:$B$187,0),9)</f>
        <v>1.5848713670172279E-2</v>
      </c>
      <c r="N1656" s="42">
        <f>INDEX(Quaterly!$B$2:$E$63,MATCH(B1656,Quaterly!$B$2:$B$63,0),4)</f>
        <v>5.23</v>
      </c>
    </row>
    <row r="1657" spans="1:14" x14ac:dyDescent="0.3">
      <c r="A1657" s="23">
        <v>1656</v>
      </c>
      <c r="B1657" s="23" t="str">
        <f t="shared" si="75"/>
        <v>Q2-2016</v>
      </c>
      <c r="C1657" s="24" t="str">
        <f t="shared" si="76"/>
        <v>Q2</v>
      </c>
      <c r="D1657" s="23" t="str">
        <f t="shared" si="77"/>
        <v>5-2016</v>
      </c>
      <c r="E1657" s="25">
        <v>42513</v>
      </c>
      <c r="F1657" s="31">
        <f>INDEX(GoldPrice!$B$2:$F$4016,MATCH(E1657,GoldPrice!$B$2:$B$4016,0),5)</f>
        <v>-21181.326781321317</v>
      </c>
      <c r="G1657" s="36">
        <f>INDEX(Daily!$B$2:$H$4016,MATCH(E1657,Daily!$B$2:$B$4016,0),3)</f>
        <v>0.44999999999999574</v>
      </c>
      <c r="H1657" s="36">
        <f>INDEX(Daily!$B$2:$H$4016,MATCH(E1657,Daily!$B$2:$B$4016,0),5)</f>
        <v>-39</v>
      </c>
      <c r="I1657" s="36">
        <f>INDEX(Daily!$B$2:$H$4016,MATCH(E1657,Daily!$B$2:$B$4016,0),7)</f>
        <v>-3.7799999999999727</v>
      </c>
      <c r="J1657" s="39">
        <f>INDEX(Monthly!$B$2:$K$187,MATCH(D1657,Monthly!$B$2:$B$187,0),3)</f>
        <v>5.5000000000000014E-3</v>
      </c>
      <c r="K1657" s="39">
        <f>INDEX(Monthly!$B$2:$K$187,MATCH(D1657,Monthly!$B$2:$B$187,0),5)</f>
        <v>-18.360000000000014</v>
      </c>
      <c r="L1657" s="39">
        <f>INDEX(Monthly!$B$2:$K$187,MATCH(D1657,Monthly!$B$2:$B$187,0),7)</f>
        <v>0</v>
      </c>
      <c r="M1657" s="39">
        <f>INDEX(Monthly!$B$2:$K$187,MATCH(D1657,Monthly!$B$2:$B$187,0),9)</f>
        <v>1.5848713670172279E-2</v>
      </c>
      <c r="N1657" s="42">
        <f>INDEX(Quaterly!$B$2:$E$63,MATCH(B1657,Quaterly!$B$2:$B$63,0),4)</f>
        <v>5.23</v>
      </c>
    </row>
    <row r="1658" spans="1:14" x14ac:dyDescent="0.3">
      <c r="A1658" s="23">
        <v>1657</v>
      </c>
      <c r="B1658" s="23" t="str">
        <f t="shared" si="75"/>
        <v>Q2-2016</v>
      </c>
      <c r="C1658" s="24" t="str">
        <f t="shared" si="76"/>
        <v>Q2</v>
      </c>
      <c r="D1658" s="23" t="str">
        <f t="shared" si="77"/>
        <v>5-2016</v>
      </c>
      <c r="E1658" s="25">
        <v>42514</v>
      </c>
      <c r="F1658" s="31">
        <f>INDEX(GoldPrice!$B$2:$F$4016,MATCH(E1658,GoldPrice!$B$2:$B$4016,0),5)</f>
        <v>193204.30920430645</v>
      </c>
      <c r="G1658" s="36">
        <f>INDEX(Daily!$B$2:$H$4016,MATCH(E1658,Daily!$B$2:$B$4016,0),3)</f>
        <v>-7.9999999999998295E-2</v>
      </c>
      <c r="H1658" s="36">
        <f>INDEX(Daily!$B$2:$H$4016,MATCH(E1658,Daily!$B$2:$B$4016,0),5)</f>
        <v>33</v>
      </c>
      <c r="I1658" s="36">
        <f>INDEX(Daily!$B$2:$H$4016,MATCH(E1658,Daily!$B$2:$B$4016,0),7)</f>
        <v>0.59000000000003183</v>
      </c>
      <c r="J1658" s="39">
        <f>INDEX(Monthly!$B$2:$K$187,MATCH(D1658,Monthly!$B$2:$B$187,0),3)</f>
        <v>5.5000000000000014E-3</v>
      </c>
      <c r="K1658" s="39">
        <f>INDEX(Monthly!$B$2:$K$187,MATCH(D1658,Monthly!$B$2:$B$187,0),5)</f>
        <v>-18.360000000000014</v>
      </c>
      <c r="L1658" s="39">
        <f>INDEX(Monthly!$B$2:$K$187,MATCH(D1658,Monthly!$B$2:$B$187,0),7)</f>
        <v>0</v>
      </c>
      <c r="M1658" s="39">
        <f>INDEX(Monthly!$B$2:$K$187,MATCH(D1658,Monthly!$B$2:$B$187,0),9)</f>
        <v>1.5848713670172279E-2</v>
      </c>
      <c r="N1658" s="42">
        <f>INDEX(Quaterly!$B$2:$E$63,MATCH(B1658,Quaterly!$B$2:$B$63,0),4)</f>
        <v>5.23</v>
      </c>
    </row>
    <row r="1659" spans="1:14" x14ac:dyDescent="0.3">
      <c r="A1659" s="23">
        <v>1658</v>
      </c>
      <c r="B1659" s="23" t="str">
        <f t="shared" si="75"/>
        <v>Q2-2016</v>
      </c>
      <c r="C1659" s="24" t="str">
        <f t="shared" si="76"/>
        <v>Q2</v>
      </c>
      <c r="D1659" s="23" t="str">
        <f t="shared" si="77"/>
        <v>5-2016</v>
      </c>
      <c r="E1659" s="25">
        <v>42515</v>
      </c>
      <c r="F1659" s="31">
        <f>INDEX(GoldPrice!$B$2:$F$4016,MATCH(E1659,GoldPrice!$B$2:$B$4016,0),5)</f>
        <v>-206150.74655074626</v>
      </c>
      <c r="G1659" s="36">
        <f>INDEX(Daily!$B$2:$H$4016,MATCH(E1659,Daily!$B$2:$B$4016,0),3)</f>
        <v>1.0600000000000023</v>
      </c>
      <c r="H1659" s="36">
        <f>INDEX(Daily!$B$2:$H$4016,MATCH(E1659,Daily!$B$2:$B$4016,0),5)</f>
        <v>-3</v>
      </c>
      <c r="I1659" s="36">
        <f>INDEX(Daily!$B$2:$H$4016,MATCH(E1659,Daily!$B$2:$B$4016,0),7)</f>
        <v>0.26999999999998181</v>
      </c>
      <c r="J1659" s="39">
        <f>INDEX(Monthly!$B$2:$K$187,MATCH(D1659,Monthly!$B$2:$B$187,0),3)</f>
        <v>5.5000000000000014E-3</v>
      </c>
      <c r="K1659" s="39">
        <f>INDEX(Monthly!$B$2:$K$187,MATCH(D1659,Monthly!$B$2:$B$187,0),5)</f>
        <v>-18.360000000000014</v>
      </c>
      <c r="L1659" s="39">
        <f>INDEX(Monthly!$B$2:$K$187,MATCH(D1659,Monthly!$B$2:$B$187,0),7)</f>
        <v>0</v>
      </c>
      <c r="M1659" s="39">
        <f>INDEX(Monthly!$B$2:$K$187,MATCH(D1659,Monthly!$B$2:$B$187,0),9)</f>
        <v>1.5848713670172279E-2</v>
      </c>
      <c r="N1659" s="42">
        <f>INDEX(Quaterly!$B$2:$E$63,MATCH(B1659,Quaterly!$B$2:$B$63,0),4)</f>
        <v>5.23</v>
      </c>
    </row>
    <row r="1660" spans="1:14" x14ac:dyDescent="0.3">
      <c r="A1660" s="23">
        <v>1659</v>
      </c>
      <c r="B1660" s="23" t="str">
        <f t="shared" si="75"/>
        <v>Q2-2016</v>
      </c>
      <c r="C1660" s="24" t="str">
        <f t="shared" si="76"/>
        <v>Q2</v>
      </c>
      <c r="D1660" s="23" t="str">
        <f t="shared" si="77"/>
        <v>5-2016</v>
      </c>
      <c r="E1660" s="25">
        <v>42516</v>
      </c>
      <c r="F1660" s="31">
        <f>INDEX(GoldPrice!$B$2:$F$4016,MATCH(E1660,GoldPrice!$B$2:$B$4016,0),5)</f>
        <v>71215.573615577072</v>
      </c>
      <c r="G1660" s="36">
        <f>INDEX(Daily!$B$2:$H$4016,MATCH(E1660,Daily!$B$2:$B$4016,0),3)</f>
        <v>-0.10000000000000142</v>
      </c>
      <c r="H1660" s="36">
        <f>INDEX(Daily!$B$2:$H$4016,MATCH(E1660,Daily!$B$2:$B$4016,0),5)</f>
        <v>50</v>
      </c>
      <c r="I1660" s="36">
        <f>INDEX(Daily!$B$2:$H$4016,MATCH(E1660,Daily!$B$2:$B$4016,0),7)</f>
        <v>-7.5499999999999545</v>
      </c>
      <c r="J1660" s="39">
        <f>INDEX(Monthly!$B$2:$K$187,MATCH(D1660,Monthly!$B$2:$B$187,0),3)</f>
        <v>5.5000000000000014E-3</v>
      </c>
      <c r="K1660" s="39">
        <f>INDEX(Monthly!$B$2:$K$187,MATCH(D1660,Monthly!$B$2:$B$187,0),5)</f>
        <v>-18.360000000000014</v>
      </c>
      <c r="L1660" s="39">
        <f>INDEX(Monthly!$B$2:$K$187,MATCH(D1660,Monthly!$B$2:$B$187,0),7)</f>
        <v>0</v>
      </c>
      <c r="M1660" s="39">
        <f>INDEX(Monthly!$B$2:$K$187,MATCH(D1660,Monthly!$B$2:$B$187,0),9)</f>
        <v>1.5848713670172279E-2</v>
      </c>
      <c r="N1660" s="42">
        <f>INDEX(Quaterly!$B$2:$E$63,MATCH(B1660,Quaterly!$B$2:$B$63,0),4)</f>
        <v>5.23</v>
      </c>
    </row>
    <row r="1661" spans="1:14" x14ac:dyDescent="0.3">
      <c r="A1661" s="23">
        <v>1660</v>
      </c>
      <c r="B1661" s="23" t="str">
        <f t="shared" si="75"/>
        <v>Q2-2016</v>
      </c>
      <c r="C1661" s="24" t="str">
        <f t="shared" si="76"/>
        <v>Q2</v>
      </c>
      <c r="D1661" s="23" t="str">
        <f t="shared" si="77"/>
        <v>5-2016</v>
      </c>
      <c r="E1661" s="25">
        <v>42517</v>
      </c>
      <c r="F1661" s="31">
        <f>INDEX(GoldPrice!$B$2:$F$4016,MATCH(E1661,GoldPrice!$B$2:$B$4016,0),5)</f>
        <v>23630.391230389476</v>
      </c>
      <c r="G1661" s="36">
        <f>INDEX(Daily!$B$2:$H$4016,MATCH(E1661,Daily!$B$2:$B$4016,0),3)</f>
        <v>0.35999999999999943</v>
      </c>
      <c r="H1661" s="36">
        <f>INDEX(Daily!$B$2:$H$4016,MATCH(E1661,Daily!$B$2:$B$4016,0),5)</f>
        <v>14</v>
      </c>
      <c r="I1661" s="36">
        <f>INDEX(Daily!$B$2:$H$4016,MATCH(E1661,Daily!$B$2:$B$4016,0),7)</f>
        <v>3.7699999999999818</v>
      </c>
      <c r="J1661" s="39">
        <f>INDEX(Monthly!$B$2:$K$187,MATCH(D1661,Monthly!$B$2:$B$187,0),3)</f>
        <v>5.5000000000000014E-3</v>
      </c>
      <c r="K1661" s="39">
        <f>INDEX(Monthly!$B$2:$K$187,MATCH(D1661,Monthly!$B$2:$B$187,0),5)</f>
        <v>-18.360000000000014</v>
      </c>
      <c r="L1661" s="39">
        <f>INDEX(Monthly!$B$2:$K$187,MATCH(D1661,Monthly!$B$2:$B$187,0),7)</f>
        <v>0</v>
      </c>
      <c r="M1661" s="39">
        <f>INDEX(Monthly!$B$2:$K$187,MATCH(D1661,Monthly!$B$2:$B$187,0),9)</f>
        <v>1.5848713670172279E-2</v>
      </c>
      <c r="N1661" s="42">
        <f>INDEX(Quaterly!$B$2:$E$63,MATCH(B1661,Quaterly!$B$2:$B$63,0),4)</f>
        <v>5.23</v>
      </c>
    </row>
    <row r="1662" spans="1:14" x14ac:dyDescent="0.3">
      <c r="A1662" s="23">
        <v>1661</v>
      </c>
      <c r="B1662" s="23" t="str">
        <f t="shared" si="75"/>
        <v>Q2-2016</v>
      </c>
      <c r="C1662" s="24" t="str">
        <f t="shared" si="76"/>
        <v>Q2</v>
      </c>
      <c r="D1662" s="23" t="str">
        <f t="shared" si="77"/>
        <v>5-2016</v>
      </c>
      <c r="E1662" s="25">
        <v>42520</v>
      </c>
      <c r="F1662" s="31">
        <f>INDEX(GoldPrice!$B$2:$F$4016,MATCH(E1662,GoldPrice!$B$2:$B$4016,0),5)</f>
        <v>-409853.91905391961</v>
      </c>
      <c r="G1662" s="36">
        <f>INDEX(Daily!$B$2:$H$4016,MATCH(E1662,Daily!$B$2:$B$4016,0),3)</f>
        <v>-0.86714285714285211</v>
      </c>
      <c r="H1662" s="36">
        <f>INDEX(Daily!$B$2:$H$4016,MATCH(E1662,Daily!$B$2:$B$4016,0),5)</f>
        <v>45</v>
      </c>
      <c r="I1662" s="36">
        <f>INDEX(Daily!$B$2:$H$4016,MATCH(E1662,Daily!$B$2:$B$4016,0),7)</f>
        <v>6.3899999999999864</v>
      </c>
      <c r="J1662" s="39">
        <f>INDEX(Monthly!$B$2:$K$187,MATCH(D1662,Monthly!$B$2:$B$187,0),3)</f>
        <v>5.5000000000000014E-3</v>
      </c>
      <c r="K1662" s="39">
        <f>INDEX(Monthly!$B$2:$K$187,MATCH(D1662,Monthly!$B$2:$B$187,0),5)</f>
        <v>-18.360000000000014</v>
      </c>
      <c r="L1662" s="39">
        <f>INDEX(Monthly!$B$2:$K$187,MATCH(D1662,Monthly!$B$2:$B$187,0),7)</f>
        <v>0</v>
      </c>
      <c r="M1662" s="39">
        <f>INDEX(Monthly!$B$2:$K$187,MATCH(D1662,Monthly!$B$2:$B$187,0),9)</f>
        <v>1.5848713670172279E-2</v>
      </c>
      <c r="N1662" s="42">
        <f>INDEX(Quaterly!$B$2:$E$63,MATCH(B1662,Quaterly!$B$2:$B$63,0),4)</f>
        <v>5.23</v>
      </c>
    </row>
    <row r="1663" spans="1:14" x14ac:dyDescent="0.3">
      <c r="A1663" s="23">
        <v>1662</v>
      </c>
      <c r="B1663" s="23" t="str">
        <f t="shared" si="75"/>
        <v>Q2-2016</v>
      </c>
      <c r="C1663" s="24" t="str">
        <f t="shared" si="76"/>
        <v>Q2</v>
      </c>
      <c r="D1663" s="23" t="str">
        <f t="shared" si="77"/>
        <v>5-2016</v>
      </c>
      <c r="E1663" s="25">
        <v>42521</v>
      </c>
      <c r="F1663" s="31">
        <f>INDEX(GoldPrice!$B$2:$F$4016,MATCH(E1663,GoldPrice!$B$2:$B$4016,0),5)</f>
        <v>316615.74101573974</v>
      </c>
      <c r="G1663" s="36">
        <f>INDEX(Daily!$B$2:$H$4016,MATCH(E1663,Daily!$B$2:$B$4016,0),3)</f>
        <v>0.6071428571428541</v>
      </c>
      <c r="H1663" s="36">
        <f>INDEX(Daily!$B$2:$H$4016,MATCH(E1663,Daily!$B$2:$B$4016,0),5)</f>
        <v>-49</v>
      </c>
      <c r="I1663" s="36">
        <f>INDEX(Daily!$B$2:$H$4016,MATCH(E1663,Daily!$B$2:$B$4016,0),7)</f>
        <v>3.9400000000000546</v>
      </c>
      <c r="J1663" s="39">
        <f>INDEX(Monthly!$B$2:$K$187,MATCH(D1663,Monthly!$B$2:$B$187,0),3)</f>
        <v>5.5000000000000014E-3</v>
      </c>
      <c r="K1663" s="39">
        <f>INDEX(Monthly!$B$2:$K$187,MATCH(D1663,Monthly!$B$2:$B$187,0),5)</f>
        <v>-18.360000000000014</v>
      </c>
      <c r="L1663" s="39">
        <f>INDEX(Monthly!$B$2:$K$187,MATCH(D1663,Monthly!$B$2:$B$187,0),7)</f>
        <v>0</v>
      </c>
      <c r="M1663" s="39">
        <f>INDEX(Monthly!$B$2:$K$187,MATCH(D1663,Monthly!$B$2:$B$187,0),9)</f>
        <v>1.5848713670172279E-2</v>
      </c>
      <c r="N1663" s="42">
        <f>INDEX(Quaterly!$B$2:$E$63,MATCH(B1663,Quaterly!$B$2:$B$63,0),4)</f>
        <v>5.23</v>
      </c>
    </row>
    <row r="1664" spans="1:14" x14ac:dyDescent="0.3">
      <c r="A1664" s="23">
        <v>1663</v>
      </c>
      <c r="B1664" s="23" t="str">
        <f t="shared" si="75"/>
        <v>Q2-2016</v>
      </c>
      <c r="C1664" s="24" t="str">
        <f t="shared" si="76"/>
        <v>Q2</v>
      </c>
      <c r="D1664" s="23" t="str">
        <f t="shared" si="77"/>
        <v>6-2016</v>
      </c>
      <c r="E1664" s="25">
        <v>42522</v>
      </c>
      <c r="F1664" s="31">
        <f>INDEX(GoldPrice!$B$2:$F$4016,MATCH(E1664,GoldPrice!$B$2:$B$4016,0),5)</f>
        <v>119638.78283878416</v>
      </c>
      <c r="G1664" s="36">
        <f>INDEX(Daily!$B$2:$H$4016,MATCH(E1664,Daily!$B$2:$B$4016,0),3)</f>
        <v>-3.0000000000001137E-2</v>
      </c>
      <c r="H1664" s="36">
        <f>INDEX(Daily!$B$2:$H$4016,MATCH(E1664,Daily!$B$2:$B$4016,0),5)</f>
        <v>43</v>
      </c>
      <c r="I1664" s="36">
        <f>INDEX(Daily!$B$2:$H$4016,MATCH(E1664,Daily!$B$2:$B$4016,0),7)</f>
        <v>1.4199999999999591</v>
      </c>
      <c r="J1664" s="39">
        <f>INDEX(Monthly!$B$2:$K$187,MATCH(D1664,Monthly!$B$2:$B$187,0),3)</f>
        <v>4.6999999999999993E-3</v>
      </c>
      <c r="K1664" s="39">
        <f>INDEX(Monthly!$B$2:$K$187,MATCH(D1664,Monthly!$B$2:$B$187,0),5)</f>
        <v>34.050000000000011</v>
      </c>
      <c r="L1664" s="39">
        <f>INDEX(Monthly!$B$2:$K$187,MATCH(D1664,Monthly!$B$2:$B$187,0),7)</f>
        <v>0</v>
      </c>
      <c r="M1664" s="39">
        <f>INDEX(Monthly!$B$2:$K$187,MATCH(D1664,Monthly!$B$2:$B$187,0),9)</f>
        <v>2.5346925102055998E-2</v>
      </c>
      <c r="N1664" s="42">
        <f>INDEX(Quaterly!$B$2:$E$63,MATCH(B1664,Quaterly!$B$2:$B$63,0),4)</f>
        <v>5.23</v>
      </c>
    </row>
    <row r="1665" spans="1:14" x14ac:dyDescent="0.3">
      <c r="A1665" s="23">
        <v>1664</v>
      </c>
      <c r="B1665" s="23" t="str">
        <f t="shared" si="75"/>
        <v>Q2-2016</v>
      </c>
      <c r="C1665" s="24" t="str">
        <f t="shared" si="76"/>
        <v>Q2</v>
      </c>
      <c r="D1665" s="23" t="str">
        <f t="shared" si="77"/>
        <v>6-2016</v>
      </c>
      <c r="E1665" s="25">
        <v>42523</v>
      </c>
      <c r="F1665" s="31">
        <f>INDEX(GoldPrice!$B$2:$F$4016,MATCH(E1665,GoldPrice!$B$2:$B$4016,0),5)</f>
        <v>76734.001134000719</v>
      </c>
      <c r="G1665" s="36">
        <f>INDEX(Daily!$B$2:$H$4016,MATCH(E1665,Daily!$B$2:$B$4016,0),3)</f>
        <v>7.0000000000000284E-2</v>
      </c>
      <c r="H1665" s="36">
        <f>INDEX(Daily!$B$2:$H$4016,MATCH(E1665,Daily!$B$2:$B$4016,0),5)</f>
        <v>-45</v>
      </c>
      <c r="I1665" s="36">
        <f>INDEX(Daily!$B$2:$H$4016,MATCH(E1665,Daily!$B$2:$B$4016,0),7)</f>
        <v>3.5099999999999909</v>
      </c>
      <c r="J1665" s="39">
        <f>INDEX(Monthly!$B$2:$K$187,MATCH(D1665,Monthly!$B$2:$B$187,0),3)</f>
        <v>4.6999999999999993E-3</v>
      </c>
      <c r="K1665" s="39">
        <f>INDEX(Monthly!$B$2:$K$187,MATCH(D1665,Monthly!$B$2:$B$187,0),5)</f>
        <v>34.050000000000011</v>
      </c>
      <c r="L1665" s="39">
        <f>INDEX(Monthly!$B$2:$K$187,MATCH(D1665,Monthly!$B$2:$B$187,0),7)</f>
        <v>0</v>
      </c>
      <c r="M1665" s="39">
        <f>INDEX(Monthly!$B$2:$K$187,MATCH(D1665,Monthly!$B$2:$B$187,0),9)</f>
        <v>2.5346925102055998E-2</v>
      </c>
      <c r="N1665" s="42">
        <f>INDEX(Quaterly!$B$2:$E$63,MATCH(B1665,Quaterly!$B$2:$B$63,0),4)</f>
        <v>5.23</v>
      </c>
    </row>
    <row r="1666" spans="1:14" x14ac:dyDescent="0.3">
      <c r="A1666" s="23">
        <v>1665</v>
      </c>
      <c r="B1666" s="23" t="str">
        <f t="shared" si="75"/>
        <v>Q2-2016</v>
      </c>
      <c r="C1666" s="24" t="str">
        <f t="shared" si="76"/>
        <v>Q2</v>
      </c>
      <c r="D1666" s="23" t="str">
        <f t="shared" si="77"/>
        <v>6-2016</v>
      </c>
      <c r="E1666" s="25">
        <v>42524</v>
      </c>
      <c r="F1666" s="31">
        <f>INDEX(GoldPrice!$B$2:$F$4016,MATCH(E1666,GoldPrice!$B$2:$B$4016,0),5)</f>
        <v>-594788.58438858017</v>
      </c>
      <c r="G1666" s="36">
        <f>INDEX(Daily!$B$2:$H$4016,MATCH(E1666,Daily!$B$2:$B$4016,0),3)</f>
        <v>-0.45000000000000284</v>
      </c>
      <c r="H1666" s="36">
        <f>INDEX(Daily!$B$2:$H$4016,MATCH(E1666,Daily!$B$2:$B$4016,0),5)</f>
        <v>24</v>
      </c>
      <c r="I1666" s="36">
        <f>INDEX(Daily!$B$2:$H$4016,MATCH(E1666,Daily!$B$2:$B$4016,0),7)</f>
        <v>-1.4900000000000091</v>
      </c>
      <c r="J1666" s="39">
        <f>INDEX(Monthly!$B$2:$K$187,MATCH(D1666,Monthly!$B$2:$B$187,0),3)</f>
        <v>4.6999999999999993E-3</v>
      </c>
      <c r="K1666" s="39">
        <f>INDEX(Monthly!$B$2:$K$187,MATCH(D1666,Monthly!$B$2:$B$187,0),5)</f>
        <v>34.050000000000011</v>
      </c>
      <c r="L1666" s="39">
        <f>INDEX(Monthly!$B$2:$K$187,MATCH(D1666,Monthly!$B$2:$B$187,0),7)</f>
        <v>0</v>
      </c>
      <c r="M1666" s="39">
        <f>INDEX(Monthly!$B$2:$K$187,MATCH(D1666,Monthly!$B$2:$B$187,0),9)</f>
        <v>2.5346925102055998E-2</v>
      </c>
      <c r="N1666" s="42">
        <f>INDEX(Quaterly!$B$2:$E$63,MATCH(B1666,Quaterly!$B$2:$B$63,0),4)</f>
        <v>5.23</v>
      </c>
    </row>
    <row r="1667" spans="1:14" x14ac:dyDescent="0.3">
      <c r="A1667" s="23">
        <v>1666</v>
      </c>
      <c r="B1667" s="23" t="str">
        <f t="shared" ref="B1667:B1730" si="78">C1667&amp;"-"&amp;YEAR(E1667)</f>
        <v>Q2-2016</v>
      </c>
      <c r="C1667" s="24" t="str">
        <f t="shared" ref="C1667:C1730" si="79">IF(MONTH(E1667)&lt;=3,"Q1",IF(MONTH(E1667)&lt;=6,"Q2",IF(MONTH(E1667)&lt;=9,"Q3","Q4")))</f>
        <v>Q2</v>
      </c>
      <c r="D1667" s="23" t="str">
        <f t="shared" ref="D1667:D1730" si="80">MONTH(E1667)&amp;"-"&amp;YEAR(E1667)</f>
        <v>6-2016</v>
      </c>
      <c r="E1667" s="25">
        <v>42527</v>
      </c>
      <c r="F1667" s="31">
        <f>INDEX(GoldPrice!$B$2:$F$4016,MATCH(E1667,GoldPrice!$B$2:$B$4016,0),5)</f>
        <v>191472.6894726865</v>
      </c>
      <c r="G1667" s="36">
        <f>INDEX(Daily!$B$2:$H$4016,MATCH(E1667,Daily!$B$2:$B$4016,0),3)</f>
        <v>1.0200000000000031</v>
      </c>
      <c r="H1667" s="36">
        <f>INDEX(Daily!$B$2:$H$4016,MATCH(E1667,Daily!$B$2:$B$4016,0),5)</f>
        <v>-40</v>
      </c>
      <c r="I1667" s="36">
        <f>INDEX(Daily!$B$2:$H$4016,MATCH(E1667,Daily!$B$2:$B$4016,0),7)</f>
        <v>-1.8300000000000409</v>
      </c>
      <c r="J1667" s="39">
        <f>INDEX(Monthly!$B$2:$K$187,MATCH(D1667,Monthly!$B$2:$B$187,0),3)</f>
        <v>4.6999999999999993E-3</v>
      </c>
      <c r="K1667" s="39">
        <f>INDEX(Monthly!$B$2:$K$187,MATCH(D1667,Monthly!$B$2:$B$187,0),5)</f>
        <v>34.050000000000011</v>
      </c>
      <c r="L1667" s="39">
        <f>INDEX(Monthly!$B$2:$K$187,MATCH(D1667,Monthly!$B$2:$B$187,0),7)</f>
        <v>0</v>
      </c>
      <c r="M1667" s="39">
        <f>INDEX(Monthly!$B$2:$K$187,MATCH(D1667,Monthly!$B$2:$B$187,0),9)</f>
        <v>2.5346925102055998E-2</v>
      </c>
      <c r="N1667" s="42">
        <f>INDEX(Quaterly!$B$2:$E$63,MATCH(B1667,Quaterly!$B$2:$B$63,0),4)</f>
        <v>5.23</v>
      </c>
    </row>
    <row r="1668" spans="1:14" x14ac:dyDescent="0.3">
      <c r="A1668" s="23">
        <v>1667</v>
      </c>
      <c r="B1668" s="23" t="str">
        <f t="shared" si="78"/>
        <v>Q2-2016</v>
      </c>
      <c r="C1668" s="24" t="str">
        <f t="shared" si="79"/>
        <v>Q2</v>
      </c>
      <c r="D1668" s="23" t="str">
        <f t="shared" si="80"/>
        <v>6-2016</v>
      </c>
      <c r="E1668" s="25">
        <v>42528</v>
      </c>
      <c r="F1668" s="31">
        <f>INDEX(GoldPrice!$B$2:$F$4016,MATCH(E1668,GoldPrice!$B$2:$B$4016,0),5)</f>
        <v>-18397.958797961473</v>
      </c>
      <c r="G1668" s="36">
        <f>INDEX(Daily!$B$2:$H$4016,MATCH(E1668,Daily!$B$2:$B$4016,0),3)</f>
        <v>0.65999999999999659</v>
      </c>
      <c r="H1668" s="36">
        <f>INDEX(Daily!$B$2:$H$4016,MATCH(E1668,Daily!$B$2:$B$4016,0),5)</f>
        <v>-30</v>
      </c>
      <c r="I1668" s="36">
        <f>INDEX(Daily!$B$2:$H$4016,MATCH(E1668,Daily!$B$2:$B$4016,0),7)</f>
        <v>4.6000000000000227</v>
      </c>
      <c r="J1668" s="39">
        <f>INDEX(Monthly!$B$2:$K$187,MATCH(D1668,Monthly!$B$2:$B$187,0),3)</f>
        <v>4.6999999999999993E-3</v>
      </c>
      <c r="K1668" s="39">
        <f>INDEX(Monthly!$B$2:$K$187,MATCH(D1668,Monthly!$B$2:$B$187,0),5)</f>
        <v>34.050000000000011</v>
      </c>
      <c r="L1668" s="39">
        <f>INDEX(Monthly!$B$2:$K$187,MATCH(D1668,Monthly!$B$2:$B$187,0),7)</f>
        <v>0</v>
      </c>
      <c r="M1668" s="39">
        <f>INDEX(Monthly!$B$2:$K$187,MATCH(D1668,Monthly!$B$2:$B$187,0),9)</f>
        <v>2.5346925102055998E-2</v>
      </c>
      <c r="N1668" s="42">
        <f>INDEX(Quaterly!$B$2:$E$63,MATCH(B1668,Quaterly!$B$2:$B$63,0),4)</f>
        <v>5.23</v>
      </c>
    </row>
    <row r="1669" spans="1:14" x14ac:dyDescent="0.3">
      <c r="A1669" s="23">
        <v>1668</v>
      </c>
      <c r="B1669" s="23" t="str">
        <f t="shared" si="78"/>
        <v>Q2-2016</v>
      </c>
      <c r="C1669" s="24" t="str">
        <f t="shared" si="79"/>
        <v>Q2</v>
      </c>
      <c r="D1669" s="23" t="str">
        <f t="shared" si="80"/>
        <v>6-2016</v>
      </c>
      <c r="E1669" s="25">
        <v>42529</v>
      </c>
      <c r="F1669" s="31">
        <f>INDEX(GoldPrice!$B$2:$F$4016,MATCH(E1669,GoldPrice!$B$2:$B$4016,0),5)</f>
        <v>-141263.05046304688</v>
      </c>
      <c r="G1669" s="36">
        <f>INDEX(Daily!$B$2:$H$4016,MATCH(E1669,Daily!$B$2:$B$4016,0),3)</f>
        <v>0.85999999999999943</v>
      </c>
      <c r="H1669" s="36">
        <f>INDEX(Daily!$B$2:$H$4016,MATCH(E1669,Daily!$B$2:$B$4016,0),5)</f>
        <v>-30</v>
      </c>
      <c r="I1669" s="36">
        <f>INDEX(Daily!$B$2:$H$4016,MATCH(E1669,Daily!$B$2:$B$4016,0),7)</f>
        <v>3.2200000000000273</v>
      </c>
      <c r="J1669" s="39">
        <f>INDEX(Monthly!$B$2:$K$187,MATCH(D1669,Monthly!$B$2:$B$187,0),3)</f>
        <v>4.6999999999999993E-3</v>
      </c>
      <c r="K1669" s="39">
        <f>INDEX(Monthly!$B$2:$K$187,MATCH(D1669,Monthly!$B$2:$B$187,0),5)</f>
        <v>34.050000000000011</v>
      </c>
      <c r="L1669" s="39">
        <f>INDEX(Monthly!$B$2:$K$187,MATCH(D1669,Monthly!$B$2:$B$187,0),7)</f>
        <v>0</v>
      </c>
      <c r="M1669" s="39">
        <f>INDEX(Monthly!$B$2:$K$187,MATCH(D1669,Monthly!$B$2:$B$187,0),9)</f>
        <v>2.5346925102055998E-2</v>
      </c>
      <c r="N1669" s="42">
        <f>INDEX(Quaterly!$B$2:$E$63,MATCH(B1669,Quaterly!$B$2:$B$63,0),4)</f>
        <v>5.23</v>
      </c>
    </row>
    <row r="1670" spans="1:14" x14ac:dyDescent="0.3">
      <c r="A1670" s="23">
        <v>1669</v>
      </c>
      <c r="B1670" s="23" t="str">
        <f t="shared" si="78"/>
        <v>Q2-2016</v>
      </c>
      <c r="C1670" s="24" t="str">
        <f t="shared" si="79"/>
        <v>Q2</v>
      </c>
      <c r="D1670" s="23" t="str">
        <f t="shared" si="80"/>
        <v>6-2016</v>
      </c>
      <c r="E1670" s="25">
        <v>42530</v>
      </c>
      <c r="F1670" s="31">
        <f>INDEX(GoldPrice!$B$2:$F$4016,MATCH(E1670,GoldPrice!$B$2:$B$4016,0),5)</f>
        <v>-52919.523719526827</v>
      </c>
      <c r="G1670" s="36">
        <f>INDEX(Daily!$B$2:$H$4016,MATCH(E1670,Daily!$B$2:$B$4016,0),3)</f>
        <v>-0.70999999999999375</v>
      </c>
      <c r="H1670" s="36">
        <f>INDEX(Daily!$B$2:$H$4016,MATCH(E1670,Daily!$B$2:$B$4016,0),5)</f>
        <v>8</v>
      </c>
      <c r="I1670" s="36">
        <f>INDEX(Daily!$B$2:$H$4016,MATCH(E1670,Daily!$B$2:$B$4016,0),7)</f>
        <v>3.3899999999999864</v>
      </c>
      <c r="J1670" s="39">
        <f>INDEX(Monthly!$B$2:$K$187,MATCH(D1670,Monthly!$B$2:$B$187,0),3)</f>
        <v>4.6999999999999993E-3</v>
      </c>
      <c r="K1670" s="39">
        <f>INDEX(Monthly!$B$2:$K$187,MATCH(D1670,Monthly!$B$2:$B$187,0),5)</f>
        <v>34.050000000000011</v>
      </c>
      <c r="L1670" s="39">
        <f>INDEX(Monthly!$B$2:$K$187,MATCH(D1670,Monthly!$B$2:$B$187,0),7)</f>
        <v>0</v>
      </c>
      <c r="M1670" s="39">
        <f>INDEX(Monthly!$B$2:$K$187,MATCH(D1670,Monthly!$B$2:$B$187,0),9)</f>
        <v>2.5346925102055998E-2</v>
      </c>
      <c r="N1670" s="42">
        <f>INDEX(Quaterly!$B$2:$E$63,MATCH(B1670,Quaterly!$B$2:$B$63,0),4)</f>
        <v>5.23</v>
      </c>
    </row>
    <row r="1671" spans="1:14" x14ac:dyDescent="0.3">
      <c r="A1671" s="23">
        <v>1670</v>
      </c>
      <c r="B1671" s="23" t="str">
        <f t="shared" si="78"/>
        <v>Q2-2016</v>
      </c>
      <c r="C1671" s="24" t="str">
        <f t="shared" si="79"/>
        <v>Q2</v>
      </c>
      <c r="D1671" s="23" t="str">
        <f t="shared" si="80"/>
        <v>6-2016</v>
      </c>
      <c r="E1671" s="25">
        <v>42531</v>
      </c>
      <c r="F1671" s="31">
        <f>INDEX(GoldPrice!$B$2:$F$4016,MATCH(E1671,GoldPrice!$B$2:$B$4016,0),5)</f>
        <v>52956.870156869292</v>
      </c>
      <c r="G1671" s="36">
        <f>INDEX(Daily!$B$2:$H$4016,MATCH(E1671,Daily!$B$2:$B$4016,0),3)</f>
        <v>-1.4299999999999997</v>
      </c>
      <c r="H1671" s="36">
        <f>INDEX(Daily!$B$2:$H$4016,MATCH(E1671,Daily!$B$2:$B$4016,0),5)</f>
        <v>24</v>
      </c>
      <c r="I1671" s="36">
        <f>INDEX(Daily!$B$2:$H$4016,MATCH(E1671,Daily!$B$2:$B$4016,0),7)</f>
        <v>-1.4199999999999591</v>
      </c>
      <c r="J1671" s="39">
        <f>INDEX(Monthly!$B$2:$K$187,MATCH(D1671,Monthly!$B$2:$B$187,0),3)</f>
        <v>4.6999999999999993E-3</v>
      </c>
      <c r="K1671" s="39">
        <f>INDEX(Monthly!$B$2:$K$187,MATCH(D1671,Monthly!$B$2:$B$187,0),5)</f>
        <v>34.050000000000011</v>
      </c>
      <c r="L1671" s="39">
        <f>INDEX(Monthly!$B$2:$K$187,MATCH(D1671,Monthly!$B$2:$B$187,0),7)</f>
        <v>0</v>
      </c>
      <c r="M1671" s="39">
        <f>INDEX(Monthly!$B$2:$K$187,MATCH(D1671,Monthly!$B$2:$B$187,0),9)</f>
        <v>2.5346925102055998E-2</v>
      </c>
      <c r="N1671" s="42">
        <f>INDEX(Quaterly!$B$2:$E$63,MATCH(B1671,Quaterly!$B$2:$B$63,0),4)</f>
        <v>5.23</v>
      </c>
    </row>
    <row r="1672" spans="1:14" x14ac:dyDescent="0.3">
      <c r="A1672" s="23">
        <v>1671</v>
      </c>
      <c r="B1672" s="23" t="str">
        <f t="shared" si="78"/>
        <v>Q2-2016</v>
      </c>
      <c r="C1672" s="24" t="str">
        <f t="shared" si="79"/>
        <v>Q2</v>
      </c>
      <c r="D1672" s="23" t="str">
        <f t="shared" si="80"/>
        <v>6-2016</v>
      </c>
      <c r="E1672" s="25">
        <v>42534</v>
      </c>
      <c r="F1672" s="31">
        <f>INDEX(GoldPrice!$B$2:$F$4016,MATCH(E1672,GoldPrice!$B$2:$B$4016,0),5)</f>
        <v>131082.51748251915</v>
      </c>
      <c r="G1672" s="36">
        <f>INDEX(Daily!$B$2:$H$4016,MATCH(E1672,Daily!$B$2:$B$4016,0),3)</f>
        <v>-0.20000000000000284</v>
      </c>
      <c r="H1672" s="36">
        <f>INDEX(Daily!$B$2:$H$4016,MATCH(E1672,Daily!$B$2:$B$4016,0),5)</f>
        <v>24</v>
      </c>
      <c r="I1672" s="36">
        <f>INDEX(Daily!$B$2:$H$4016,MATCH(E1672,Daily!$B$2:$B$4016,0),7)</f>
        <v>-6.2599999999999909</v>
      </c>
      <c r="J1672" s="39">
        <f>INDEX(Monthly!$B$2:$K$187,MATCH(D1672,Monthly!$B$2:$B$187,0),3)</f>
        <v>4.6999999999999993E-3</v>
      </c>
      <c r="K1672" s="39">
        <f>INDEX(Monthly!$B$2:$K$187,MATCH(D1672,Monthly!$B$2:$B$187,0),5)</f>
        <v>34.050000000000011</v>
      </c>
      <c r="L1672" s="39">
        <f>INDEX(Monthly!$B$2:$K$187,MATCH(D1672,Monthly!$B$2:$B$187,0),7)</f>
        <v>0</v>
      </c>
      <c r="M1672" s="39">
        <f>INDEX(Monthly!$B$2:$K$187,MATCH(D1672,Monthly!$B$2:$B$187,0),9)</f>
        <v>2.5346925102055998E-2</v>
      </c>
      <c r="N1672" s="42">
        <f>INDEX(Quaterly!$B$2:$E$63,MATCH(B1672,Quaterly!$B$2:$B$63,0),4)</f>
        <v>5.23</v>
      </c>
    </row>
    <row r="1673" spans="1:14" x14ac:dyDescent="0.3">
      <c r="A1673" s="23">
        <v>1672</v>
      </c>
      <c r="B1673" s="23" t="str">
        <f t="shared" si="78"/>
        <v>Q2-2016</v>
      </c>
      <c r="C1673" s="24" t="str">
        <f t="shared" si="79"/>
        <v>Q2</v>
      </c>
      <c r="D1673" s="23" t="str">
        <f t="shared" si="80"/>
        <v>6-2016</v>
      </c>
      <c r="E1673" s="25">
        <v>42535</v>
      </c>
      <c r="F1673" s="31">
        <f>INDEX(GoldPrice!$B$2:$F$4016,MATCH(E1673,GoldPrice!$B$2:$B$4016,0),5)</f>
        <v>-140270.49707049504</v>
      </c>
      <c r="G1673" s="36">
        <f>INDEX(Daily!$B$2:$H$4016,MATCH(E1673,Daily!$B$2:$B$4016,0),3)</f>
        <v>-0.39999999999999858</v>
      </c>
      <c r="H1673" s="36">
        <f>INDEX(Daily!$B$2:$H$4016,MATCH(E1673,Daily!$B$2:$B$4016,0),5)</f>
        <v>0</v>
      </c>
      <c r="I1673" s="36">
        <f>INDEX(Daily!$B$2:$H$4016,MATCH(E1673,Daily!$B$2:$B$4016,0),7)</f>
        <v>1.8499999999999091</v>
      </c>
      <c r="J1673" s="39">
        <f>INDEX(Monthly!$B$2:$K$187,MATCH(D1673,Monthly!$B$2:$B$187,0),3)</f>
        <v>4.6999999999999993E-3</v>
      </c>
      <c r="K1673" s="39">
        <f>INDEX(Monthly!$B$2:$K$187,MATCH(D1673,Monthly!$B$2:$B$187,0),5)</f>
        <v>34.050000000000011</v>
      </c>
      <c r="L1673" s="39">
        <f>INDEX(Monthly!$B$2:$K$187,MATCH(D1673,Monthly!$B$2:$B$187,0),7)</f>
        <v>0</v>
      </c>
      <c r="M1673" s="39">
        <f>INDEX(Monthly!$B$2:$K$187,MATCH(D1673,Monthly!$B$2:$B$187,0),9)</f>
        <v>2.5346925102055998E-2</v>
      </c>
      <c r="N1673" s="42">
        <f>INDEX(Quaterly!$B$2:$E$63,MATCH(B1673,Quaterly!$B$2:$B$63,0),4)</f>
        <v>5.23</v>
      </c>
    </row>
    <row r="1674" spans="1:14" x14ac:dyDescent="0.3">
      <c r="A1674" s="23">
        <v>1673</v>
      </c>
      <c r="B1674" s="23" t="str">
        <f t="shared" si="78"/>
        <v>Q2-2016</v>
      </c>
      <c r="C1674" s="24" t="str">
        <f t="shared" si="79"/>
        <v>Q2</v>
      </c>
      <c r="D1674" s="23" t="str">
        <f t="shared" si="80"/>
        <v>6-2016</v>
      </c>
      <c r="E1674" s="25">
        <v>42536</v>
      </c>
      <c r="F1674" s="31">
        <f>INDEX(GoldPrice!$B$2:$F$4016,MATCH(E1674,GoldPrice!$B$2:$B$4016,0),5)</f>
        <v>108007.03080702946</v>
      </c>
      <c r="G1674" s="36">
        <f>INDEX(Daily!$B$2:$H$4016,MATCH(E1674,Daily!$B$2:$B$4016,0),3)</f>
        <v>-0.57000000000000028</v>
      </c>
      <c r="H1674" s="36">
        <f>INDEX(Daily!$B$2:$H$4016,MATCH(E1674,Daily!$B$2:$B$4016,0),5)</f>
        <v>-22</v>
      </c>
      <c r="I1674" s="36">
        <f>INDEX(Daily!$B$2:$H$4016,MATCH(E1674,Daily!$B$2:$B$4016,0),7)</f>
        <v>1.5900000000000318</v>
      </c>
      <c r="J1674" s="39">
        <f>INDEX(Monthly!$B$2:$K$187,MATCH(D1674,Monthly!$B$2:$B$187,0),3)</f>
        <v>4.6999999999999993E-3</v>
      </c>
      <c r="K1674" s="39">
        <f>INDEX(Monthly!$B$2:$K$187,MATCH(D1674,Monthly!$B$2:$B$187,0),5)</f>
        <v>34.050000000000011</v>
      </c>
      <c r="L1674" s="39">
        <f>INDEX(Monthly!$B$2:$K$187,MATCH(D1674,Monthly!$B$2:$B$187,0),7)</f>
        <v>0</v>
      </c>
      <c r="M1674" s="39">
        <f>INDEX(Monthly!$B$2:$K$187,MATCH(D1674,Monthly!$B$2:$B$187,0),9)</f>
        <v>2.5346925102055998E-2</v>
      </c>
      <c r="N1674" s="42">
        <f>INDEX(Quaterly!$B$2:$E$63,MATCH(B1674,Quaterly!$B$2:$B$63,0),4)</f>
        <v>5.23</v>
      </c>
    </row>
    <row r="1675" spans="1:14" x14ac:dyDescent="0.3">
      <c r="A1675" s="23">
        <v>1674</v>
      </c>
      <c r="B1675" s="23" t="str">
        <f t="shared" si="78"/>
        <v>Q2-2016</v>
      </c>
      <c r="C1675" s="24" t="str">
        <f t="shared" si="79"/>
        <v>Q2</v>
      </c>
      <c r="D1675" s="23" t="str">
        <f t="shared" si="80"/>
        <v>6-2016</v>
      </c>
      <c r="E1675" s="25">
        <v>42537</v>
      </c>
      <c r="F1675" s="31">
        <f>INDEX(GoldPrice!$B$2:$F$4016,MATCH(E1675,GoldPrice!$B$2:$B$4016,0),5)</f>
        <v>454974.03137403354</v>
      </c>
      <c r="G1675" s="36">
        <f>INDEX(Daily!$B$2:$H$4016,MATCH(E1675,Daily!$B$2:$B$4016,0),3)</f>
        <v>-1.7800000000000011</v>
      </c>
      <c r="H1675" s="36">
        <f>INDEX(Daily!$B$2:$H$4016,MATCH(E1675,Daily!$B$2:$B$4016,0),5)</f>
        <v>-60</v>
      </c>
      <c r="I1675" s="36">
        <f>INDEX(Daily!$B$2:$H$4016,MATCH(E1675,Daily!$B$2:$B$4016,0),7)</f>
        <v>-1.9099999999999682</v>
      </c>
      <c r="J1675" s="39">
        <f>INDEX(Monthly!$B$2:$K$187,MATCH(D1675,Monthly!$B$2:$B$187,0),3)</f>
        <v>4.6999999999999993E-3</v>
      </c>
      <c r="K1675" s="39">
        <f>INDEX(Monthly!$B$2:$K$187,MATCH(D1675,Monthly!$B$2:$B$187,0),5)</f>
        <v>34.050000000000011</v>
      </c>
      <c r="L1675" s="39">
        <f>INDEX(Monthly!$B$2:$K$187,MATCH(D1675,Monthly!$B$2:$B$187,0),7)</f>
        <v>0</v>
      </c>
      <c r="M1675" s="39">
        <f>INDEX(Monthly!$B$2:$K$187,MATCH(D1675,Monthly!$B$2:$B$187,0),9)</f>
        <v>2.5346925102055998E-2</v>
      </c>
      <c r="N1675" s="42">
        <f>INDEX(Quaterly!$B$2:$E$63,MATCH(B1675,Quaterly!$B$2:$B$63,0),4)</f>
        <v>5.23</v>
      </c>
    </row>
    <row r="1676" spans="1:14" x14ac:dyDescent="0.3">
      <c r="A1676" s="23">
        <v>1675</v>
      </c>
      <c r="B1676" s="23" t="str">
        <f t="shared" si="78"/>
        <v>Q2-2016</v>
      </c>
      <c r="C1676" s="24" t="str">
        <f t="shared" si="79"/>
        <v>Q2</v>
      </c>
      <c r="D1676" s="23" t="str">
        <f t="shared" si="80"/>
        <v>6-2016</v>
      </c>
      <c r="E1676" s="25">
        <v>42538</v>
      </c>
      <c r="F1676" s="31">
        <f>INDEX(GoldPrice!$B$2:$F$4016,MATCH(E1676,GoldPrice!$B$2:$B$4016,0),5)</f>
        <v>-428039.53883954138</v>
      </c>
      <c r="G1676" s="36">
        <f>INDEX(Daily!$B$2:$H$4016,MATCH(E1676,Daily!$B$2:$B$4016,0),3)</f>
        <v>1.8599999999999994</v>
      </c>
      <c r="H1676" s="36">
        <f>INDEX(Daily!$B$2:$H$4016,MATCH(E1676,Daily!$B$2:$B$4016,0),5)</f>
        <v>60</v>
      </c>
      <c r="I1676" s="36">
        <f>INDEX(Daily!$B$2:$H$4016,MATCH(E1676,Daily!$B$2:$B$4016,0),7)</f>
        <v>-5.8600000000000136</v>
      </c>
      <c r="J1676" s="39">
        <f>INDEX(Monthly!$B$2:$K$187,MATCH(D1676,Monthly!$B$2:$B$187,0),3)</f>
        <v>4.6999999999999993E-3</v>
      </c>
      <c r="K1676" s="39">
        <f>INDEX(Monthly!$B$2:$K$187,MATCH(D1676,Monthly!$B$2:$B$187,0),5)</f>
        <v>34.050000000000011</v>
      </c>
      <c r="L1676" s="39">
        <f>INDEX(Monthly!$B$2:$K$187,MATCH(D1676,Monthly!$B$2:$B$187,0),7)</f>
        <v>0</v>
      </c>
      <c r="M1676" s="39">
        <f>INDEX(Monthly!$B$2:$K$187,MATCH(D1676,Monthly!$B$2:$B$187,0),9)</f>
        <v>2.5346925102055998E-2</v>
      </c>
      <c r="N1676" s="42">
        <f>INDEX(Quaterly!$B$2:$E$63,MATCH(B1676,Quaterly!$B$2:$B$63,0),4)</f>
        <v>5.23</v>
      </c>
    </row>
    <row r="1677" spans="1:14" x14ac:dyDescent="0.3">
      <c r="A1677" s="23">
        <v>1676</v>
      </c>
      <c r="B1677" s="23" t="str">
        <f t="shared" si="78"/>
        <v>Q2-2016</v>
      </c>
      <c r="C1677" s="24" t="str">
        <f t="shared" si="79"/>
        <v>Q2</v>
      </c>
      <c r="D1677" s="23" t="str">
        <f t="shared" si="80"/>
        <v>6-2016</v>
      </c>
      <c r="E1677" s="25">
        <v>42541</v>
      </c>
      <c r="F1677" s="31">
        <f>INDEX(GoldPrice!$B$2:$F$4016,MATCH(E1677,GoldPrice!$B$2:$B$4016,0),5)</f>
        <v>132188.62218862399</v>
      </c>
      <c r="G1677" s="36">
        <f>INDEX(Daily!$B$2:$H$4016,MATCH(E1677,Daily!$B$2:$B$4016,0),3)</f>
        <v>1.3999999999999986</v>
      </c>
      <c r="H1677" s="36">
        <f>INDEX(Daily!$B$2:$H$4016,MATCH(E1677,Daily!$B$2:$B$4016,0),5)</f>
        <v>0</v>
      </c>
      <c r="I1677" s="36">
        <f>INDEX(Daily!$B$2:$H$4016,MATCH(E1677,Daily!$B$2:$B$4016,0),7)</f>
        <v>7.2100000000000364</v>
      </c>
      <c r="J1677" s="39">
        <f>INDEX(Monthly!$B$2:$K$187,MATCH(D1677,Monthly!$B$2:$B$187,0),3)</f>
        <v>4.6999999999999993E-3</v>
      </c>
      <c r="K1677" s="39">
        <f>INDEX(Monthly!$B$2:$K$187,MATCH(D1677,Monthly!$B$2:$B$187,0),5)</f>
        <v>34.050000000000011</v>
      </c>
      <c r="L1677" s="39">
        <f>INDEX(Monthly!$B$2:$K$187,MATCH(D1677,Monthly!$B$2:$B$187,0),7)</f>
        <v>0</v>
      </c>
      <c r="M1677" s="39">
        <f>INDEX(Monthly!$B$2:$K$187,MATCH(D1677,Monthly!$B$2:$B$187,0),9)</f>
        <v>2.5346925102055998E-2</v>
      </c>
      <c r="N1677" s="42">
        <f>INDEX(Quaterly!$B$2:$E$63,MATCH(B1677,Quaterly!$B$2:$B$63,0),4)</f>
        <v>5.23</v>
      </c>
    </row>
    <row r="1678" spans="1:14" x14ac:dyDescent="0.3">
      <c r="A1678" s="23">
        <v>1677</v>
      </c>
      <c r="B1678" s="23" t="str">
        <f t="shared" si="78"/>
        <v>Q2-2016</v>
      </c>
      <c r="C1678" s="24" t="str">
        <f t="shared" si="79"/>
        <v>Q2</v>
      </c>
      <c r="D1678" s="23" t="str">
        <f t="shared" si="80"/>
        <v>6-2016</v>
      </c>
      <c r="E1678" s="25">
        <v>42542</v>
      </c>
      <c r="F1678" s="31">
        <f>INDEX(GoldPrice!$B$2:$F$4016,MATCH(E1678,GoldPrice!$B$2:$B$4016,0),5)</f>
        <v>219071.25307125226</v>
      </c>
      <c r="G1678" s="36">
        <f>INDEX(Daily!$B$2:$H$4016,MATCH(E1678,Daily!$B$2:$B$4016,0),3)</f>
        <v>-0.44999999999999574</v>
      </c>
      <c r="H1678" s="36">
        <f>INDEX(Daily!$B$2:$H$4016,MATCH(E1678,Daily!$B$2:$B$4016,0),5)</f>
        <v>0</v>
      </c>
      <c r="I1678" s="36">
        <f>INDEX(Daily!$B$2:$H$4016,MATCH(E1678,Daily!$B$2:$B$4016,0),7)</f>
        <v>1.5399999999999636</v>
      </c>
      <c r="J1678" s="39">
        <f>INDEX(Monthly!$B$2:$K$187,MATCH(D1678,Monthly!$B$2:$B$187,0),3)</f>
        <v>4.6999999999999993E-3</v>
      </c>
      <c r="K1678" s="39">
        <f>INDEX(Monthly!$B$2:$K$187,MATCH(D1678,Monthly!$B$2:$B$187,0),5)</f>
        <v>34.050000000000011</v>
      </c>
      <c r="L1678" s="39">
        <f>INDEX(Monthly!$B$2:$K$187,MATCH(D1678,Monthly!$B$2:$B$187,0),7)</f>
        <v>0</v>
      </c>
      <c r="M1678" s="39">
        <f>INDEX(Monthly!$B$2:$K$187,MATCH(D1678,Monthly!$B$2:$B$187,0),9)</f>
        <v>2.5346925102055998E-2</v>
      </c>
      <c r="N1678" s="42">
        <f>INDEX(Quaterly!$B$2:$E$63,MATCH(B1678,Quaterly!$B$2:$B$63,0),4)</f>
        <v>5.23</v>
      </c>
    </row>
    <row r="1679" spans="1:14" x14ac:dyDescent="0.3">
      <c r="A1679" s="23">
        <v>1678</v>
      </c>
      <c r="B1679" s="23" t="str">
        <f t="shared" si="78"/>
        <v>Q2-2016</v>
      </c>
      <c r="C1679" s="24" t="str">
        <f t="shared" si="79"/>
        <v>Q2</v>
      </c>
      <c r="D1679" s="23" t="str">
        <f t="shared" si="80"/>
        <v>6-2016</v>
      </c>
      <c r="E1679" s="25">
        <v>42543</v>
      </c>
      <c r="F1679" s="31">
        <f>INDEX(GoldPrice!$B$2:$F$4016,MATCH(E1679,GoldPrice!$B$2:$B$4016,0),5)</f>
        <v>-265501.79550179467</v>
      </c>
      <c r="G1679" s="36">
        <f>INDEX(Daily!$B$2:$H$4016,MATCH(E1679,Daily!$B$2:$B$4016,0),3)</f>
        <v>0.20999999999999375</v>
      </c>
      <c r="H1679" s="36">
        <f>INDEX(Daily!$B$2:$H$4016,MATCH(E1679,Daily!$B$2:$B$4016,0),5)</f>
        <v>-65</v>
      </c>
      <c r="I1679" s="36">
        <f>INDEX(Daily!$B$2:$H$4016,MATCH(E1679,Daily!$B$2:$B$4016,0),7)</f>
        <v>-1.5900000000000318</v>
      </c>
      <c r="J1679" s="39">
        <f>INDEX(Monthly!$B$2:$K$187,MATCH(D1679,Monthly!$B$2:$B$187,0),3)</f>
        <v>4.6999999999999993E-3</v>
      </c>
      <c r="K1679" s="39">
        <f>INDEX(Monthly!$B$2:$K$187,MATCH(D1679,Monthly!$B$2:$B$187,0),5)</f>
        <v>34.050000000000011</v>
      </c>
      <c r="L1679" s="39">
        <f>INDEX(Monthly!$B$2:$K$187,MATCH(D1679,Monthly!$B$2:$B$187,0),7)</f>
        <v>0</v>
      </c>
      <c r="M1679" s="39">
        <f>INDEX(Monthly!$B$2:$K$187,MATCH(D1679,Monthly!$B$2:$B$187,0),9)</f>
        <v>2.5346925102055998E-2</v>
      </c>
      <c r="N1679" s="42">
        <f>INDEX(Quaterly!$B$2:$E$63,MATCH(B1679,Quaterly!$B$2:$B$63,0),4)</f>
        <v>5.23</v>
      </c>
    </row>
    <row r="1680" spans="1:14" x14ac:dyDescent="0.3">
      <c r="A1680" s="23">
        <v>1679</v>
      </c>
      <c r="B1680" s="23" t="str">
        <f t="shared" si="78"/>
        <v>Q2-2016</v>
      </c>
      <c r="C1680" s="24" t="str">
        <f t="shared" si="79"/>
        <v>Q2</v>
      </c>
      <c r="D1680" s="23" t="str">
        <f t="shared" si="80"/>
        <v>6-2016</v>
      </c>
      <c r="E1680" s="25">
        <v>42544</v>
      </c>
      <c r="F1680" s="31">
        <f>INDEX(GoldPrice!$B$2:$F$4016,MATCH(E1680,GoldPrice!$B$2:$B$4016,0),5)</f>
        <v>201535.66433566436</v>
      </c>
      <c r="G1680" s="36">
        <f>INDEX(Daily!$B$2:$H$4016,MATCH(E1680,Daily!$B$2:$B$4016,0),3)</f>
        <v>0.18000000000000682</v>
      </c>
      <c r="H1680" s="36">
        <f>INDEX(Daily!$B$2:$H$4016,MATCH(E1680,Daily!$B$2:$B$4016,0),5)</f>
        <v>24</v>
      </c>
      <c r="I1680" s="36">
        <f>INDEX(Daily!$B$2:$H$4016,MATCH(E1680,Daily!$B$2:$B$4016,0),7)</f>
        <v>5.8600000000000136</v>
      </c>
      <c r="J1680" s="39">
        <f>INDEX(Monthly!$B$2:$K$187,MATCH(D1680,Monthly!$B$2:$B$187,0),3)</f>
        <v>4.6999999999999993E-3</v>
      </c>
      <c r="K1680" s="39">
        <f>INDEX(Monthly!$B$2:$K$187,MATCH(D1680,Monthly!$B$2:$B$187,0),5)</f>
        <v>34.050000000000011</v>
      </c>
      <c r="L1680" s="39">
        <f>INDEX(Monthly!$B$2:$K$187,MATCH(D1680,Monthly!$B$2:$B$187,0),7)</f>
        <v>0</v>
      </c>
      <c r="M1680" s="39">
        <f>INDEX(Monthly!$B$2:$K$187,MATCH(D1680,Monthly!$B$2:$B$187,0),9)</f>
        <v>2.5346925102055998E-2</v>
      </c>
      <c r="N1680" s="42">
        <f>INDEX(Quaterly!$B$2:$E$63,MATCH(B1680,Quaterly!$B$2:$B$63,0),4)</f>
        <v>5.23</v>
      </c>
    </row>
    <row r="1681" spans="1:14" x14ac:dyDescent="0.3">
      <c r="A1681" s="23">
        <v>1680</v>
      </c>
      <c r="B1681" s="23" t="str">
        <f t="shared" si="78"/>
        <v>Q2-2016</v>
      </c>
      <c r="C1681" s="24" t="str">
        <f t="shared" si="79"/>
        <v>Q2</v>
      </c>
      <c r="D1681" s="23" t="str">
        <f t="shared" si="80"/>
        <v>6-2016</v>
      </c>
      <c r="E1681" s="25">
        <v>42545</v>
      </c>
      <c r="F1681" s="31">
        <f>INDEX(GoldPrice!$B$2:$F$4016,MATCH(E1681,GoldPrice!$B$2:$B$4016,0),5)</f>
        <v>2560.7257607243955</v>
      </c>
      <c r="G1681" s="36">
        <f>INDEX(Daily!$B$2:$H$4016,MATCH(E1681,Daily!$B$2:$B$4016,0),3)</f>
        <v>-2.6400000000000006</v>
      </c>
      <c r="H1681" s="36">
        <f>INDEX(Daily!$B$2:$H$4016,MATCH(E1681,Daily!$B$2:$B$4016,0),5)</f>
        <v>7</v>
      </c>
      <c r="I1681" s="36">
        <f>INDEX(Daily!$B$2:$H$4016,MATCH(E1681,Daily!$B$2:$B$4016,0),7)</f>
        <v>-11.5</v>
      </c>
      <c r="J1681" s="39">
        <f>INDEX(Monthly!$B$2:$K$187,MATCH(D1681,Monthly!$B$2:$B$187,0),3)</f>
        <v>4.6999999999999993E-3</v>
      </c>
      <c r="K1681" s="39">
        <f>INDEX(Monthly!$B$2:$K$187,MATCH(D1681,Monthly!$B$2:$B$187,0),5)</f>
        <v>34.050000000000011</v>
      </c>
      <c r="L1681" s="39">
        <f>INDEX(Monthly!$B$2:$K$187,MATCH(D1681,Monthly!$B$2:$B$187,0),7)</f>
        <v>0</v>
      </c>
      <c r="M1681" s="39">
        <f>INDEX(Monthly!$B$2:$K$187,MATCH(D1681,Monthly!$B$2:$B$187,0),9)</f>
        <v>2.5346925102055998E-2</v>
      </c>
      <c r="N1681" s="42">
        <f>INDEX(Quaterly!$B$2:$E$63,MATCH(B1681,Quaterly!$B$2:$B$63,0),4)</f>
        <v>5.23</v>
      </c>
    </row>
    <row r="1682" spans="1:14" x14ac:dyDescent="0.3">
      <c r="A1682" s="23">
        <v>1681</v>
      </c>
      <c r="B1682" s="23" t="str">
        <f t="shared" si="78"/>
        <v>Q2-2016</v>
      </c>
      <c r="C1682" s="24" t="str">
        <f t="shared" si="79"/>
        <v>Q2</v>
      </c>
      <c r="D1682" s="23" t="str">
        <f t="shared" si="80"/>
        <v>6-2016</v>
      </c>
      <c r="E1682" s="25">
        <v>42548</v>
      </c>
      <c r="F1682" s="31">
        <f>INDEX(GoldPrice!$B$2:$F$4016,MATCH(E1682,GoldPrice!$B$2:$B$4016,0),5)</f>
        <v>182880.36288036406</v>
      </c>
      <c r="G1682" s="36">
        <f>INDEX(Daily!$B$2:$H$4016,MATCH(E1682,Daily!$B$2:$B$4016,0),3)</f>
        <v>-0.90000000000000568</v>
      </c>
      <c r="H1682" s="36">
        <f>INDEX(Daily!$B$2:$H$4016,MATCH(E1682,Daily!$B$2:$B$4016,0),5)</f>
        <v>25</v>
      </c>
      <c r="I1682" s="36">
        <f>INDEX(Daily!$B$2:$H$4016,MATCH(E1682,Daily!$B$2:$B$4016,0),7)</f>
        <v>0.5</v>
      </c>
      <c r="J1682" s="39">
        <f>INDEX(Monthly!$B$2:$K$187,MATCH(D1682,Monthly!$B$2:$B$187,0),3)</f>
        <v>4.6999999999999993E-3</v>
      </c>
      <c r="K1682" s="39">
        <f>INDEX(Monthly!$B$2:$K$187,MATCH(D1682,Monthly!$B$2:$B$187,0),5)</f>
        <v>34.050000000000011</v>
      </c>
      <c r="L1682" s="39">
        <f>INDEX(Monthly!$B$2:$K$187,MATCH(D1682,Monthly!$B$2:$B$187,0),7)</f>
        <v>0</v>
      </c>
      <c r="M1682" s="39">
        <f>INDEX(Monthly!$B$2:$K$187,MATCH(D1682,Monthly!$B$2:$B$187,0),9)</f>
        <v>2.5346925102055998E-2</v>
      </c>
      <c r="N1682" s="42">
        <f>INDEX(Quaterly!$B$2:$E$63,MATCH(B1682,Quaterly!$B$2:$B$63,0),4)</f>
        <v>5.23</v>
      </c>
    </row>
    <row r="1683" spans="1:14" x14ac:dyDescent="0.3">
      <c r="A1683" s="23">
        <v>1682</v>
      </c>
      <c r="B1683" s="23" t="str">
        <f t="shared" si="78"/>
        <v>Q2-2016</v>
      </c>
      <c r="C1683" s="24" t="str">
        <f t="shared" si="79"/>
        <v>Q2</v>
      </c>
      <c r="D1683" s="23" t="str">
        <f t="shared" si="80"/>
        <v>6-2016</v>
      </c>
      <c r="E1683" s="25">
        <v>42549</v>
      </c>
      <c r="F1683" s="31">
        <f>INDEX(GoldPrice!$B$2:$F$4016,MATCH(E1683,GoldPrice!$B$2:$B$4016,0),5)</f>
        <v>-140816.10281610489</v>
      </c>
      <c r="G1683" s="36">
        <f>INDEX(Daily!$B$2:$H$4016,MATCH(E1683,Daily!$B$2:$B$4016,0),3)</f>
        <v>2.1300000000000026</v>
      </c>
      <c r="H1683" s="36">
        <f>INDEX(Daily!$B$2:$H$4016,MATCH(E1683,Daily!$B$2:$B$4016,0),5)</f>
        <v>-48</v>
      </c>
      <c r="I1683" s="36">
        <f>INDEX(Daily!$B$2:$H$4016,MATCH(E1683,Daily!$B$2:$B$4016,0),7)</f>
        <v>0.93000000000006366</v>
      </c>
      <c r="J1683" s="39">
        <f>INDEX(Monthly!$B$2:$K$187,MATCH(D1683,Monthly!$B$2:$B$187,0),3)</f>
        <v>4.6999999999999993E-3</v>
      </c>
      <c r="K1683" s="39">
        <f>INDEX(Monthly!$B$2:$K$187,MATCH(D1683,Monthly!$B$2:$B$187,0),5)</f>
        <v>34.050000000000011</v>
      </c>
      <c r="L1683" s="39">
        <f>INDEX(Monthly!$B$2:$K$187,MATCH(D1683,Monthly!$B$2:$B$187,0),7)</f>
        <v>0</v>
      </c>
      <c r="M1683" s="39">
        <f>INDEX(Monthly!$B$2:$K$187,MATCH(D1683,Monthly!$B$2:$B$187,0),9)</f>
        <v>2.5346925102055998E-2</v>
      </c>
      <c r="N1683" s="42">
        <f>INDEX(Quaterly!$B$2:$E$63,MATCH(B1683,Quaterly!$B$2:$B$63,0),4)</f>
        <v>5.23</v>
      </c>
    </row>
    <row r="1684" spans="1:14" x14ac:dyDescent="0.3">
      <c r="A1684" s="23">
        <v>1683</v>
      </c>
      <c r="B1684" s="23" t="str">
        <f t="shared" si="78"/>
        <v>Q2-2016</v>
      </c>
      <c r="C1684" s="24" t="str">
        <f t="shared" si="79"/>
        <v>Q2</v>
      </c>
      <c r="D1684" s="23" t="str">
        <f t="shared" si="80"/>
        <v>6-2016</v>
      </c>
      <c r="E1684" s="25">
        <v>42550</v>
      </c>
      <c r="F1684" s="31">
        <f>INDEX(GoldPrice!$B$2:$F$4016,MATCH(E1684,GoldPrice!$B$2:$B$4016,0),5)</f>
        <v>42247.81704781577</v>
      </c>
      <c r="G1684" s="36">
        <f>INDEX(Daily!$B$2:$H$4016,MATCH(E1684,Daily!$B$2:$B$4016,0),3)</f>
        <v>1.9200000000000017</v>
      </c>
      <c r="H1684" s="36">
        <f>INDEX(Daily!$B$2:$H$4016,MATCH(E1684,Daily!$B$2:$B$4016,0),5)</f>
        <v>-7</v>
      </c>
      <c r="I1684" s="36">
        <f>INDEX(Daily!$B$2:$H$4016,MATCH(E1684,Daily!$B$2:$B$4016,0),7)</f>
        <v>7.9199999999999591</v>
      </c>
      <c r="J1684" s="39">
        <f>INDEX(Monthly!$B$2:$K$187,MATCH(D1684,Monthly!$B$2:$B$187,0),3)</f>
        <v>4.6999999999999993E-3</v>
      </c>
      <c r="K1684" s="39">
        <f>INDEX(Monthly!$B$2:$K$187,MATCH(D1684,Monthly!$B$2:$B$187,0),5)</f>
        <v>34.050000000000011</v>
      </c>
      <c r="L1684" s="39">
        <f>INDEX(Monthly!$B$2:$K$187,MATCH(D1684,Monthly!$B$2:$B$187,0),7)</f>
        <v>0</v>
      </c>
      <c r="M1684" s="39">
        <f>INDEX(Monthly!$B$2:$K$187,MATCH(D1684,Monthly!$B$2:$B$187,0),9)</f>
        <v>2.5346925102055998E-2</v>
      </c>
      <c r="N1684" s="42">
        <f>INDEX(Quaterly!$B$2:$E$63,MATCH(B1684,Quaterly!$B$2:$B$63,0),4)</f>
        <v>5.23</v>
      </c>
    </row>
    <row r="1685" spans="1:14" x14ac:dyDescent="0.3">
      <c r="A1685" s="23">
        <v>1684</v>
      </c>
      <c r="B1685" s="23" t="str">
        <f t="shared" si="78"/>
        <v>Q2-2016</v>
      </c>
      <c r="C1685" s="24" t="str">
        <f t="shared" si="79"/>
        <v>Q2</v>
      </c>
      <c r="D1685" s="23" t="str">
        <f t="shared" si="80"/>
        <v>6-2016</v>
      </c>
      <c r="E1685" s="25">
        <v>42551</v>
      </c>
      <c r="F1685" s="31">
        <f>INDEX(GoldPrice!$B$2:$F$4016,MATCH(E1685,GoldPrice!$B$2:$B$4016,0),5)</f>
        <v>69624.494424495846</v>
      </c>
      <c r="G1685" s="36">
        <f>INDEX(Daily!$B$2:$H$4016,MATCH(E1685,Daily!$B$2:$B$4016,0),3)</f>
        <v>-1.5799999999999983</v>
      </c>
      <c r="H1685" s="36">
        <f>INDEX(Daily!$B$2:$H$4016,MATCH(E1685,Daily!$B$2:$B$4016,0),5)</f>
        <v>23</v>
      </c>
      <c r="I1685" s="36">
        <f>INDEX(Daily!$B$2:$H$4016,MATCH(E1685,Daily!$B$2:$B$4016,0),7)</f>
        <v>2.1399999999999864</v>
      </c>
      <c r="J1685" s="39">
        <f>INDEX(Monthly!$B$2:$K$187,MATCH(D1685,Monthly!$B$2:$B$187,0),3)</f>
        <v>4.6999999999999993E-3</v>
      </c>
      <c r="K1685" s="39">
        <f>INDEX(Monthly!$B$2:$K$187,MATCH(D1685,Monthly!$B$2:$B$187,0),5)</f>
        <v>34.050000000000011</v>
      </c>
      <c r="L1685" s="39">
        <f>INDEX(Monthly!$B$2:$K$187,MATCH(D1685,Monthly!$B$2:$B$187,0),7)</f>
        <v>0</v>
      </c>
      <c r="M1685" s="39">
        <f>INDEX(Monthly!$B$2:$K$187,MATCH(D1685,Monthly!$B$2:$B$187,0),9)</f>
        <v>2.5346925102055998E-2</v>
      </c>
      <c r="N1685" s="42">
        <f>INDEX(Quaterly!$B$2:$E$63,MATCH(B1685,Quaterly!$B$2:$B$63,0),4)</f>
        <v>5.23</v>
      </c>
    </row>
    <row r="1686" spans="1:14" x14ac:dyDescent="0.3">
      <c r="A1686" s="23">
        <v>1685</v>
      </c>
      <c r="B1686" s="23" t="str">
        <f t="shared" si="78"/>
        <v>Q3-2016</v>
      </c>
      <c r="C1686" s="24" t="str">
        <f t="shared" si="79"/>
        <v>Q3</v>
      </c>
      <c r="D1686" s="23" t="str">
        <f t="shared" si="80"/>
        <v>7-2016</v>
      </c>
      <c r="E1686" s="25">
        <v>42552</v>
      </c>
      <c r="F1686" s="31">
        <f>INDEX(GoldPrice!$B$2:$F$4016,MATCH(E1686,GoldPrice!$B$2:$B$4016,0),5)</f>
        <v>51746.51294651255</v>
      </c>
      <c r="G1686" s="36">
        <f>INDEX(Daily!$B$2:$H$4016,MATCH(E1686,Daily!$B$2:$B$4016,0),3)</f>
        <v>0.75</v>
      </c>
      <c r="H1686" s="36">
        <f>INDEX(Daily!$B$2:$H$4016,MATCH(E1686,Daily!$B$2:$B$4016,0),5)</f>
        <v>0</v>
      </c>
      <c r="I1686" s="36">
        <f>INDEX(Daily!$B$2:$H$4016,MATCH(E1686,Daily!$B$2:$B$4016,0),7)</f>
        <v>8.0399999999999636</v>
      </c>
      <c r="J1686" s="39">
        <f>INDEX(Monthly!$B$2:$K$187,MATCH(D1686,Monthly!$B$2:$B$187,0),3)</f>
        <v>1.2999999999999991E-3</v>
      </c>
      <c r="K1686" s="39">
        <f>INDEX(Monthly!$B$2:$K$187,MATCH(D1686,Monthly!$B$2:$B$187,0),5)</f>
        <v>6.8000000000000114</v>
      </c>
      <c r="L1686" s="39">
        <f>INDEX(Monthly!$B$2:$K$187,MATCH(D1686,Monthly!$B$2:$B$187,0),7)</f>
        <v>0</v>
      </c>
      <c r="M1686" s="39">
        <f>INDEX(Monthly!$B$2:$K$187,MATCH(D1686,Monthly!$B$2:$B$187,0),9)</f>
        <v>2.5832777071668764E-3</v>
      </c>
      <c r="N1686" s="42">
        <f>INDEX(Quaterly!$B$2:$E$63,MATCH(B1686,Quaterly!$B$2:$B$63,0),4)</f>
        <v>-5.24</v>
      </c>
    </row>
    <row r="1687" spans="1:14" x14ac:dyDescent="0.3">
      <c r="A1687" s="23">
        <v>1686</v>
      </c>
      <c r="B1687" s="23" t="str">
        <f t="shared" si="78"/>
        <v>Q3-2016</v>
      </c>
      <c r="C1687" s="24" t="str">
        <f t="shared" si="79"/>
        <v>Q3</v>
      </c>
      <c r="D1687" s="23" t="str">
        <f t="shared" si="80"/>
        <v>7-2016</v>
      </c>
      <c r="E1687" s="25">
        <v>42555</v>
      </c>
      <c r="F1687" s="31">
        <f>INDEX(GoldPrice!$B$2:$F$4016,MATCH(E1687,GoldPrice!$B$2:$B$4016,0),5)</f>
        <v>1802362.0055620074</v>
      </c>
      <c r="G1687" s="36">
        <f>INDEX(Daily!$B$2:$H$4016,MATCH(E1687,Daily!$B$2:$B$4016,0),3)</f>
        <v>-0.89000000000000767</v>
      </c>
      <c r="H1687" s="36">
        <f>INDEX(Daily!$B$2:$H$4016,MATCH(E1687,Daily!$B$2:$B$4016,0),5)</f>
        <v>24</v>
      </c>
      <c r="I1687" s="36">
        <f>INDEX(Daily!$B$2:$H$4016,MATCH(E1687,Daily!$B$2:$B$4016,0),7)</f>
        <v>7.6600000000000819</v>
      </c>
      <c r="J1687" s="39">
        <f>INDEX(Monthly!$B$2:$K$187,MATCH(D1687,Monthly!$B$2:$B$187,0),3)</f>
        <v>1.2999999999999991E-3</v>
      </c>
      <c r="K1687" s="39">
        <f>INDEX(Monthly!$B$2:$K$187,MATCH(D1687,Monthly!$B$2:$B$187,0),5)</f>
        <v>6.8000000000000114</v>
      </c>
      <c r="L1687" s="39">
        <f>INDEX(Monthly!$B$2:$K$187,MATCH(D1687,Monthly!$B$2:$B$187,0),7)</f>
        <v>0</v>
      </c>
      <c r="M1687" s="39">
        <f>INDEX(Monthly!$B$2:$K$187,MATCH(D1687,Monthly!$B$2:$B$187,0),9)</f>
        <v>2.5832777071668764E-3</v>
      </c>
      <c r="N1687" s="42">
        <f>INDEX(Quaterly!$B$2:$E$63,MATCH(B1687,Quaterly!$B$2:$B$63,0),4)</f>
        <v>-5.24</v>
      </c>
    </row>
    <row r="1688" spans="1:14" x14ac:dyDescent="0.3">
      <c r="A1688" s="23">
        <v>1687</v>
      </c>
      <c r="B1688" s="23" t="str">
        <f t="shared" si="78"/>
        <v>Q3-2016</v>
      </c>
      <c r="C1688" s="24" t="str">
        <f t="shared" si="79"/>
        <v>Q3</v>
      </c>
      <c r="D1688" s="23" t="str">
        <f t="shared" si="80"/>
        <v>7-2016</v>
      </c>
      <c r="E1688" s="25">
        <v>42556</v>
      </c>
      <c r="F1688" s="31">
        <f>INDEX(GoldPrice!$B$2:$F$4016,MATCH(E1688,GoldPrice!$B$2:$B$4016,0),5)</f>
        <v>-838808.27280827612</v>
      </c>
      <c r="G1688" s="36">
        <f>INDEX(Daily!$B$2:$H$4016,MATCH(E1688,Daily!$B$2:$B$4016,0),3)</f>
        <v>-1.3999999999999986</v>
      </c>
      <c r="H1688" s="36">
        <f>INDEX(Daily!$B$2:$H$4016,MATCH(E1688,Daily!$B$2:$B$4016,0),5)</f>
        <v>0</v>
      </c>
      <c r="I1688" s="36">
        <f>INDEX(Daily!$B$2:$H$4016,MATCH(E1688,Daily!$B$2:$B$4016,0),7)</f>
        <v>2.9199999999999591</v>
      </c>
      <c r="J1688" s="39">
        <f>INDEX(Monthly!$B$2:$K$187,MATCH(D1688,Monthly!$B$2:$B$187,0),3)</f>
        <v>1.2999999999999991E-3</v>
      </c>
      <c r="K1688" s="39">
        <f>INDEX(Monthly!$B$2:$K$187,MATCH(D1688,Monthly!$B$2:$B$187,0),5)</f>
        <v>6.8000000000000114</v>
      </c>
      <c r="L1688" s="39">
        <f>INDEX(Monthly!$B$2:$K$187,MATCH(D1688,Monthly!$B$2:$B$187,0),7)</f>
        <v>0</v>
      </c>
      <c r="M1688" s="39">
        <f>INDEX(Monthly!$B$2:$K$187,MATCH(D1688,Monthly!$B$2:$B$187,0),9)</f>
        <v>2.5832777071668764E-3</v>
      </c>
      <c r="N1688" s="42">
        <f>INDEX(Quaterly!$B$2:$E$63,MATCH(B1688,Quaterly!$B$2:$B$63,0),4)</f>
        <v>-5.24</v>
      </c>
    </row>
    <row r="1689" spans="1:14" x14ac:dyDescent="0.3">
      <c r="A1689" s="23">
        <v>1688</v>
      </c>
      <c r="B1689" s="23" t="str">
        <f t="shared" si="78"/>
        <v>Q3-2016</v>
      </c>
      <c r="C1689" s="24" t="str">
        <f t="shared" si="79"/>
        <v>Q3</v>
      </c>
      <c r="D1689" s="23" t="str">
        <f t="shared" si="80"/>
        <v>7-2016</v>
      </c>
      <c r="E1689" s="25">
        <v>42557</v>
      </c>
      <c r="F1689" s="31">
        <f>INDEX(GoldPrice!$B$2:$F$4016,MATCH(E1689,GoldPrice!$B$2:$B$4016,0),5)</f>
        <v>2684528.2933282927</v>
      </c>
      <c r="G1689" s="36">
        <f>INDEX(Daily!$B$2:$H$4016,MATCH(E1689,Daily!$B$2:$B$4016,0),3)</f>
        <v>0.64000000000000057</v>
      </c>
      <c r="H1689" s="36">
        <f>INDEX(Daily!$B$2:$H$4016,MATCH(E1689,Daily!$B$2:$B$4016,0),5)</f>
        <v>-27</v>
      </c>
      <c r="I1689" s="36">
        <f>INDEX(Daily!$B$2:$H$4016,MATCH(E1689,Daily!$B$2:$B$4016,0),7)</f>
        <v>-1.4199999999999591</v>
      </c>
      <c r="J1689" s="39">
        <f>INDEX(Monthly!$B$2:$K$187,MATCH(D1689,Monthly!$B$2:$B$187,0),3)</f>
        <v>1.2999999999999991E-3</v>
      </c>
      <c r="K1689" s="39">
        <f>INDEX(Monthly!$B$2:$K$187,MATCH(D1689,Monthly!$B$2:$B$187,0),5)</f>
        <v>6.8000000000000114</v>
      </c>
      <c r="L1689" s="39">
        <f>INDEX(Monthly!$B$2:$K$187,MATCH(D1689,Monthly!$B$2:$B$187,0),7)</f>
        <v>0</v>
      </c>
      <c r="M1689" s="39">
        <f>INDEX(Monthly!$B$2:$K$187,MATCH(D1689,Monthly!$B$2:$B$187,0),9)</f>
        <v>2.5832777071668764E-3</v>
      </c>
      <c r="N1689" s="42">
        <f>INDEX(Quaterly!$B$2:$E$63,MATCH(B1689,Quaterly!$B$2:$B$63,0),4)</f>
        <v>-5.24</v>
      </c>
    </row>
    <row r="1690" spans="1:14" x14ac:dyDescent="0.3">
      <c r="A1690" s="23">
        <v>1689</v>
      </c>
      <c r="B1690" s="23" t="str">
        <f t="shared" si="78"/>
        <v>Q3-2016</v>
      </c>
      <c r="C1690" s="24" t="str">
        <f t="shared" si="79"/>
        <v>Q3</v>
      </c>
      <c r="D1690" s="23" t="str">
        <f t="shared" si="80"/>
        <v>7-2016</v>
      </c>
      <c r="E1690" s="25">
        <v>42558</v>
      </c>
      <c r="F1690" s="31">
        <f>INDEX(GoldPrice!$B$2:$F$4016,MATCH(E1690,GoldPrice!$B$2:$B$4016,0),5)</f>
        <v>-2119157.5127575062</v>
      </c>
      <c r="G1690" s="36">
        <f>INDEX(Daily!$B$2:$H$4016,MATCH(E1690,Daily!$B$2:$B$4016,0),3)</f>
        <v>-2.1499999999999986</v>
      </c>
      <c r="H1690" s="36">
        <f>INDEX(Daily!$B$2:$H$4016,MATCH(E1690,Daily!$B$2:$B$4016,0),5)</f>
        <v>0</v>
      </c>
      <c r="I1690" s="36">
        <f>INDEX(Daily!$B$2:$H$4016,MATCH(E1690,Daily!$B$2:$B$4016,0),7)</f>
        <v>11.659999999999968</v>
      </c>
      <c r="J1690" s="39">
        <f>INDEX(Monthly!$B$2:$K$187,MATCH(D1690,Monthly!$B$2:$B$187,0),3)</f>
        <v>1.2999999999999991E-3</v>
      </c>
      <c r="K1690" s="39">
        <f>INDEX(Monthly!$B$2:$K$187,MATCH(D1690,Monthly!$B$2:$B$187,0),5)</f>
        <v>6.8000000000000114</v>
      </c>
      <c r="L1690" s="39">
        <f>INDEX(Monthly!$B$2:$K$187,MATCH(D1690,Monthly!$B$2:$B$187,0),7)</f>
        <v>0</v>
      </c>
      <c r="M1690" s="39">
        <f>INDEX(Monthly!$B$2:$K$187,MATCH(D1690,Monthly!$B$2:$B$187,0),9)</f>
        <v>2.5832777071668764E-3</v>
      </c>
      <c r="N1690" s="42">
        <f>INDEX(Quaterly!$B$2:$E$63,MATCH(B1690,Quaterly!$B$2:$B$63,0),4)</f>
        <v>-5.24</v>
      </c>
    </row>
    <row r="1691" spans="1:14" x14ac:dyDescent="0.3">
      <c r="A1691" s="23">
        <v>1690</v>
      </c>
      <c r="B1691" s="23" t="str">
        <f t="shared" si="78"/>
        <v>Q3-2016</v>
      </c>
      <c r="C1691" s="24" t="str">
        <f t="shared" si="79"/>
        <v>Q3</v>
      </c>
      <c r="D1691" s="23" t="str">
        <f t="shared" si="80"/>
        <v>7-2016</v>
      </c>
      <c r="E1691" s="25">
        <v>42559</v>
      </c>
      <c r="F1691" s="31">
        <f>INDEX(GoldPrice!$B$2:$F$4016,MATCH(E1691,GoldPrice!$B$2:$B$4016,0),5)</f>
        <v>-170975.58117558062</v>
      </c>
      <c r="G1691" s="36">
        <f>INDEX(Daily!$B$2:$H$4016,MATCH(E1691,Daily!$B$2:$B$4016,0),3)</f>
        <v>0.14999999999999858</v>
      </c>
      <c r="H1691" s="36">
        <f>INDEX(Daily!$B$2:$H$4016,MATCH(E1691,Daily!$B$2:$B$4016,0),5)</f>
        <v>-3</v>
      </c>
      <c r="I1691" s="36">
        <f>INDEX(Daily!$B$2:$H$4016,MATCH(E1691,Daily!$B$2:$B$4016,0),7)</f>
        <v>-2.4400000000000546</v>
      </c>
      <c r="J1691" s="39">
        <f>INDEX(Monthly!$B$2:$K$187,MATCH(D1691,Monthly!$B$2:$B$187,0),3)</f>
        <v>1.2999999999999991E-3</v>
      </c>
      <c r="K1691" s="39">
        <f>INDEX(Monthly!$B$2:$K$187,MATCH(D1691,Monthly!$B$2:$B$187,0),5)</f>
        <v>6.8000000000000114</v>
      </c>
      <c r="L1691" s="39">
        <f>INDEX(Monthly!$B$2:$K$187,MATCH(D1691,Monthly!$B$2:$B$187,0),7)</f>
        <v>0</v>
      </c>
      <c r="M1691" s="39">
        <f>INDEX(Monthly!$B$2:$K$187,MATCH(D1691,Monthly!$B$2:$B$187,0),9)</f>
        <v>2.5832777071668764E-3</v>
      </c>
      <c r="N1691" s="42">
        <f>INDEX(Quaterly!$B$2:$E$63,MATCH(B1691,Quaterly!$B$2:$B$63,0),4)</f>
        <v>-5.24</v>
      </c>
    </row>
    <row r="1692" spans="1:14" x14ac:dyDescent="0.3">
      <c r="A1692" s="23">
        <v>1691</v>
      </c>
      <c r="B1692" s="23" t="str">
        <f t="shared" si="78"/>
        <v>Q3-2016</v>
      </c>
      <c r="C1692" s="24" t="str">
        <f t="shared" si="79"/>
        <v>Q3</v>
      </c>
      <c r="D1692" s="23" t="str">
        <f t="shared" si="80"/>
        <v>7-2016</v>
      </c>
      <c r="E1692" s="25">
        <v>42562</v>
      </c>
      <c r="F1692" s="31">
        <f>INDEX(GoldPrice!$B$2:$F$4016,MATCH(E1692,GoldPrice!$B$2:$B$4016,0),5)</f>
        <v>269992.62899262458</v>
      </c>
      <c r="G1692" s="36">
        <f>INDEX(Daily!$B$2:$H$4016,MATCH(E1692,Daily!$B$2:$B$4016,0),3)</f>
        <v>-0.64000000000000057</v>
      </c>
      <c r="H1692" s="36">
        <f>INDEX(Daily!$B$2:$H$4016,MATCH(E1692,Daily!$B$2:$B$4016,0),5)</f>
        <v>-2</v>
      </c>
      <c r="I1692" s="36">
        <f>INDEX(Daily!$B$2:$H$4016,MATCH(E1692,Daily!$B$2:$B$4016,0),7)</f>
        <v>-6.4199999999999591</v>
      </c>
      <c r="J1692" s="39">
        <f>INDEX(Monthly!$B$2:$K$187,MATCH(D1692,Monthly!$B$2:$B$187,0),3)</f>
        <v>1.2999999999999991E-3</v>
      </c>
      <c r="K1692" s="39">
        <f>INDEX(Monthly!$B$2:$K$187,MATCH(D1692,Monthly!$B$2:$B$187,0),5)</f>
        <v>6.8000000000000114</v>
      </c>
      <c r="L1692" s="39">
        <f>INDEX(Monthly!$B$2:$K$187,MATCH(D1692,Monthly!$B$2:$B$187,0),7)</f>
        <v>0</v>
      </c>
      <c r="M1692" s="39">
        <f>INDEX(Monthly!$B$2:$K$187,MATCH(D1692,Monthly!$B$2:$B$187,0),9)</f>
        <v>2.5832777071668764E-3</v>
      </c>
      <c r="N1692" s="42">
        <f>INDEX(Quaterly!$B$2:$E$63,MATCH(B1692,Quaterly!$B$2:$B$63,0),4)</f>
        <v>-5.24</v>
      </c>
    </row>
    <row r="1693" spans="1:14" x14ac:dyDescent="0.3">
      <c r="A1693" s="23">
        <v>1692</v>
      </c>
      <c r="B1693" s="23" t="str">
        <f t="shared" si="78"/>
        <v>Q3-2016</v>
      </c>
      <c r="C1693" s="24" t="str">
        <f t="shared" si="79"/>
        <v>Q3</v>
      </c>
      <c r="D1693" s="23" t="str">
        <f t="shared" si="80"/>
        <v>7-2016</v>
      </c>
      <c r="E1693" s="25">
        <v>42563</v>
      </c>
      <c r="F1693" s="31">
        <f>INDEX(GoldPrice!$B$2:$F$4016,MATCH(E1693,GoldPrice!$B$2:$B$4016,0),5)</f>
        <v>-78914.307314306498</v>
      </c>
      <c r="G1693" s="36">
        <f>INDEX(Daily!$B$2:$H$4016,MATCH(E1693,Daily!$B$2:$B$4016,0),3)</f>
        <v>2.0900000000000034</v>
      </c>
      <c r="H1693" s="36">
        <f>INDEX(Daily!$B$2:$H$4016,MATCH(E1693,Daily!$B$2:$B$4016,0),5)</f>
        <v>-19</v>
      </c>
      <c r="I1693" s="36">
        <f>INDEX(Daily!$B$2:$H$4016,MATCH(E1693,Daily!$B$2:$B$4016,0),7)</f>
        <v>6.6399999999999864</v>
      </c>
      <c r="J1693" s="39">
        <f>INDEX(Monthly!$B$2:$K$187,MATCH(D1693,Monthly!$B$2:$B$187,0),3)</f>
        <v>1.2999999999999991E-3</v>
      </c>
      <c r="K1693" s="39">
        <f>INDEX(Monthly!$B$2:$K$187,MATCH(D1693,Monthly!$B$2:$B$187,0),5)</f>
        <v>6.8000000000000114</v>
      </c>
      <c r="L1693" s="39">
        <f>INDEX(Monthly!$B$2:$K$187,MATCH(D1693,Monthly!$B$2:$B$187,0),7)</f>
        <v>0</v>
      </c>
      <c r="M1693" s="39">
        <f>INDEX(Monthly!$B$2:$K$187,MATCH(D1693,Monthly!$B$2:$B$187,0),9)</f>
        <v>2.5832777071668764E-3</v>
      </c>
      <c r="N1693" s="42">
        <f>INDEX(Quaterly!$B$2:$E$63,MATCH(B1693,Quaterly!$B$2:$B$63,0),4)</f>
        <v>-5.24</v>
      </c>
    </row>
    <row r="1694" spans="1:14" x14ac:dyDescent="0.3">
      <c r="A1694" s="23">
        <v>1693</v>
      </c>
      <c r="B1694" s="23" t="str">
        <f t="shared" si="78"/>
        <v>Q3-2016</v>
      </c>
      <c r="C1694" s="24" t="str">
        <f t="shared" si="79"/>
        <v>Q3</v>
      </c>
      <c r="D1694" s="23" t="str">
        <f t="shared" si="80"/>
        <v>7-2016</v>
      </c>
      <c r="E1694" s="25">
        <v>42564</v>
      </c>
      <c r="F1694" s="31">
        <f>INDEX(GoldPrice!$B$2:$F$4016,MATCH(E1694,GoldPrice!$B$2:$B$4016,0),5)</f>
        <v>-665010.92421092466</v>
      </c>
      <c r="G1694" s="36">
        <f>INDEX(Daily!$B$2:$H$4016,MATCH(E1694,Daily!$B$2:$B$4016,0),3)</f>
        <v>-1.9500000000000028</v>
      </c>
      <c r="H1694" s="36">
        <f>INDEX(Daily!$B$2:$H$4016,MATCH(E1694,Daily!$B$2:$B$4016,0),5)</f>
        <v>25</v>
      </c>
      <c r="I1694" s="36">
        <f>INDEX(Daily!$B$2:$H$4016,MATCH(E1694,Daily!$B$2:$B$4016,0),7)</f>
        <v>16.220000000000027</v>
      </c>
      <c r="J1694" s="39">
        <f>INDEX(Monthly!$B$2:$K$187,MATCH(D1694,Monthly!$B$2:$B$187,0),3)</f>
        <v>1.2999999999999991E-3</v>
      </c>
      <c r="K1694" s="39">
        <f>INDEX(Monthly!$B$2:$K$187,MATCH(D1694,Monthly!$B$2:$B$187,0),5)</f>
        <v>6.8000000000000114</v>
      </c>
      <c r="L1694" s="39">
        <f>INDEX(Monthly!$B$2:$K$187,MATCH(D1694,Monthly!$B$2:$B$187,0),7)</f>
        <v>0</v>
      </c>
      <c r="M1694" s="39">
        <f>INDEX(Monthly!$B$2:$K$187,MATCH(D1694,Monthly!$B$2:$B$187,0),9)</f>
        <v>2.5832777071668764E-3</v>
      </c>
      <c r="N1694" s="42">
        <f>INDEX(Quaterly!$B$2:$E$63,MATCH(B1694,Quaterly!$B$2:$B$63,0),4)</f>
        <v>-5.24</v>
      </c>
    </row>
    <row r="1695" spans="1:14" x14ac:dyDescent="0.3">
      <c r="A1695" s="23">
        <v>1694</v>
      </c>
      <c r="B1695" s="23" t="str">
        <f t="shared" si="78"/>
        <v>Q3-2016</v>
      </c>
      <c r="C1695" s="24" t="str">
        <f t="shared" si="79"/>
        <v>Q3</v>
      </c>
      <c r="D1695" s="23" t="str">
        <f t="shared" si="80"/>
        <v>7-2016</v>
      </c>
      <c r="E1695" s="25">
        <v>42565</v>
      </c>
      <c r="F1695" s="31">
        <f>INDEX(GoldPrice!$B$2:$F$4016,MATCH(E1695,GoldPrice!$B$2:$B$4016,0),5)</f>
        <v>488969.57096957415</v>
      </c>
      <c r="G1695" s="36">
        <f>INDEX(Daily!$B$2:$H$4016,MATCH(E1695,Daily!$B$2:$B$4016,0),3)</f>
        <v>0.77000000000000313</v>
      </c>
      <c r="H1695" s="36">
        <f>INDEX(Daily!$B$2:$H$4016,MATCH(E1695,Daily!$B$2:$B$4016,0),5)</f>
        <v>-2</v>
      </c>
      <c r="I1695" s="36">
        <f>INDEX(Daily!$B$2:$H$4016,MATCH(E1695,Daily!$B$2:$B$4016,0),7)</f>
        <v>-8.42999999999995</v>
      </c>
      <c r="J1695" s="39">
        <f>INDEX(Monthly!$B$2:$K$187,MATCH(D1695,Monthly!$B$2:$B$187,0),3)</f>
        <v>1.2999999999999991E-3</v>
      </c>
      <c r="K1695" s="39">
        <f>INDEX(Monthly!$B$2:$K$187,MATCH(D1695,Monthly!$B$2:$B$187,0),5)</f>
        <v>6.8000000000000114</v>
      </c>
      <c r="L1695" s="39">
        <f>INDEX(Monthly!$B$2:$K$187,MATCH(D1695,Monthly!$B$2:$B$187,0),7)</f>
        <v>0</v>
      </c>
      <c r="M1695" s="39">
        <f>INDEX(Monthly!$B$2:$K$187,MATCH(D1695,Monthly!$B$2:$B$187,0),9)</f>
        <v>2.5832777071668764E-3</v>
      </c>
      <c r="N1695" s="42">
        <f>INDEX(Quaterly!$B$2:$E$63,MATCH(B1695,Quaterly!$B$2:$B$63,0),4)</f>
        <v>-5.24</v>
      </c>
    </row>
    <row r="1696" spans="1:14" x14ac:dyDescent="0.3">
      <c r="A1696" s="23">
        <v>1695</v>
      </c>
      <c r="B1696" s="23" t="str">
        <f t="shared" si="78"/>
        <v>Q3-2016</v>
      </c>
      <c r="C1696" s="24" t="str">
        <f t="shared" si="79"/>
        <v>Q3</v>
      </c>
      <c r="D1696" s="23" t="str">
        <f t="shared" si="80"/>
        <v>7-2016</v>
      </c>
      <c r="E1696" s="25">
        <v>42566</v>
      </c>
      <c r="F1696" s="31">
        <f>INDEX(GoldPrice!$B$2:$F$4016,MATCH(E1696,GoldPrice!$B$2:$B$4016,0),5)</f>
        <v>-300163.97656397894</v>
      </c>
      <c r="G1696" s="36">
        <f>INDEX(Daily!$B$2:$H$4016,MATCH(E1696,Daily!$B$2:$B$4016,0),3)</f>
        <v>0.28999999999999915</v>
      </c>
      <c r="H1696" s="36">
        <f>INDEX(Daily!$B$2:$H$4016,MATCH(E1696,Daily!$B$2:$B$4016,0),5)</f>
        <v>1</v>
      </c>
      <c r="I1696" s="36">
        <f>INDEX(Daily!$B$2:$H$4016,MATCH(E1696,Daily!$B$2:$B$4016,0),7)</f>
        <v>-2.1300000000001091</v>
      </c>
      <c r="J1696" s="39">
        <f>INDEX(Monthly!$B$2:$K$187,MATCH(D1696,Monthly!$B$2:$B$187,0),3)</f>
        <v>1.2999999999999991E-3</v>
      </c>
      <c r="K1696" s="39">
        <f>INDEX(Monthly!$B$2:$K$187,MATCH(D1696,Monthly!$B$2:$B$187,0),5)</f>
        <v>6.8000000000000114</v>
      </c>
      <c r="L1696" s="39">
        <f>INDEX(Monthly!$B$2:$K$187,MATCH(D1696,Monthly!$B$2:$B$187,0),7)</f>
        <v>0</v>
      </c>
      <c r="M1696" s="39">
        <f>INDEX(Monthly!$B$2:$K$187,MATCH(D1696,Monthly!$B$2:$B$187,0),9)</f>
        <v>2.5832777071668764E-3</v>
      </c>
      <c r="N1696" s="42">
        <f>INDEX(Quaterly!$B$2:$E$63,MATCH(B1696,Quaterly!$B$2:$B$63,0),4)</f>
        <v>-5.24</v>
      </c>
    </row>
    <row r="1697" spans="1:14" x14ac:dyDescent="0.3">
      <c r="A1697" s="23">
        <v>1696</v>
      </c>
      <c r="B1697" s="23" t="str">
        <f t="shared" si="78"/>
        <v>Q3-2016</v>
      </c>
      <c r="C1697" s="24" t="str">
        <f t="shared" si="79"/>
        <v>Q3</v>
      </c>
      <c r="D1697" s="23" t="str">
        <f t="shared" si="80"/>
        <v>7-2016</v>
      </c>
      <c r="E1697" s="25">
        <v>42569</v>
      </c>
      <c r="F1697" s="31">
        <f>INDEX(GoldPrice!$B$2:$F$4016,MATCH(E1697,GoldPrice!$B$2:$B$4016,0),5)</f>
        <v>-87000.151200152934</v>
      </c>
      <c r="G1697" s="36">
        <f>INDEX(Daily!$B$2:$H$4016,MATCH(E1697,Daily!$B$2:$B$4016,0),3)</f>
        <v>-0.70000000000000284</v>
      </c>
      <c r="H1697" s="36">
        <f>INDEX(Daily!$B$2:$H$4016,MATCH(E1697,Daily!$B$2:$B$4016,0),5)</f>
        <v>0</v>
      </c>
      <c r="I1697" s="36">
        <f>INDEX(Daily!$B$2:$H$4016,MATCH(E1697,Daily!$B$2:$B$4016,0),7)</f>
        <v>8.9400000000000546</v>
      </c>
      <c r="J1697" s="39">
        <f>INDEX(Monthly!$B$2:$K$187,MATCH(D1697,Monthly!$B$2:$B$187,0),3)</f>
        <v>1.2999999999999991E-3</v>
      </c>
      <c r="K1697" s="39">
        <f>INDEX(Monthly!$B$2:$K$187,MATCH(D1697,Monthly!$B$2:$B$187,0),5)</f>
        <v>6.8000000000000114</v>
      </c>
      <c r="L1697" s="39">
        <f>INDEX(Monthly!$B$2:$K$187,MATCH(D1697,Monthly!$B$2:$B$187,0),7)</f>
        <v>0</v>
      </c>
      <c r="M1697" s="39">
        <f>INDEX(Monthly!$B$2:$K$187,MATCH(D1697,Monthly!$B$2:$B$187,0),9)</f>
        <v>2.5832777071668764E-3</v>
      </c>
      <c r="N1697" s="42">
        <f>INDEX(Quaterly!$B$2:$E$63,MATCH(B1697,Quaterly!$B$2:$B$63,0),4)</f>
        <v>-5.24</v>
      </c>
    </row>
    <row r="1698" spans="1:14" x14ac:dyDescent="0.3">
      <c r="A1698" s="23">
        <v>1697</v>
      </c>
      <c r="B1698" s="23" t="str">
        <f t="shared" si="78"/>
        <v>Q3-2016</v>
      </c>
      <c r="C1698" s="24" t="str">
        <f t="shared" si="79"/>
        <v>Q3</v>
      </c>
      <c r="D1698" s="23" t="str">
        <f t="shared" si="80"/>
        <v>7-2016</v>
      </c>
      <c r="E1698" s="25">
        <v>42570</v>
      </c>
      <c r="F1698" s="31">
        <f>INDEX(GoldPrice!$B$2:$F$4016,MATCH(E1698,GoldPrice!$B$2:$B$4016,0),5)</f>
        <v>-29157.852957852185</v>
      </c>
      <c r="G1698" s="36">
        <f>INDEX(Daily!$B$2:$H$4016,MATCH(E1698,Daily!$B$2:$B$4016,0),3)</f>
        <v>-0.58999999999999631</v>
      </c>
      <c r="H1698" s="36">
        <f>INDEX(Daily!$B$2:$H$4016,MATCH(E1698,Daily!$B$2:$B$4016,0),5)</f>
        <v>-8</v>
      </c>
      <c r="I1698" s="36">
        <f>INDEX(Daily!$B$2:$H$4016,MATCH(E1698,Daily!$B$2:$B$4016,0),7)</f>
        <v>-5.7400000000000091</v>
      </c>
      <c r="J1698" s="39">
        <f>INDEX(Monthly!$B$2:$K$187,MATCH(D1698,Monthly!$B$2:$B$187,0),3)</f>
        <v>1.2999999999999991E-3</v>
      </c>
      <c r="K1698" s="39">
        <f>INDEX(Monthly!$B$2:$K$187,MATCH(D1698,Monthly!$B$2:$B$187,0),5)</f>
        <v>6.8000000000000114</v>
      </c>
      <c r="L1698" s="39">
        <f>INDEX(Monthly!$B$2:$K$187,MATCH(D1698,Monthly!$B$2:$B$187,0),7)</f>
        <v>0</v>
      </c>
      <c r="M1698" s="39">
        <f>INDEX(Monthly!$B$2:$K$187,MATCH(D1698,Monthly!$B$2:$B$187,0),9)</f>
        <v>2.5832777071668764E-3</v>
      </c>
      <c r="N1698" s="42">
        <f>INDEX(Quaterly!$B$2:$E$63,MATCH(B1698,Quaterly!$B$2:$B$63,0),4)</f>
        <v>-5.24</v>
      </c>
    </row>
    <row r="1699" spans="1:14" x14ac:dyDescent="0.3">
      <c r="A1699" s="23">
        <v>1698</v>
      </c>
      <c r="B1699" s="23" t="str">
        <f t="shared" si="78"/>
        <v>Q3-2016</v>
      </c>
      <c r="C1699" s="24" t="str">
        <f t="shared" si="79"/>
        <v>Q3</v>
      </c>
      <c r="D1699" s="23" t="str">
        <f t="shared" si="80"/>
        <v>7-2016</v>
      </c>
      <c r="E1699" s="25">
        <v>42571</v>
      </c>
      <c r="F1699" s="31">
        <f>INDEX(GoldPrice!$B$2:$F$4016,MATCH(E1699,GoldPrice!$B$2:$B$4016,0),5)</f>
        <v>255753.24135324359</v>
      </c>
      <c r="G1699" s="36">
        <f>INDEX(Daily!$B$2:$H$4016,MATCH(E1699,Daily!$B$2:$B$4016,0),3)</f>
        <v>0.32000000000000028</v>
      </c>
      <c r="H1699" s="36">
        <f>INDEX(Daily!$B$2:$H$4016,MATCH(E1699,Daily!$B$2:$B$4016,0),5)</f>
        <v>-22</v>
      </c>
      <c r="I1699" s="36">
        <f>INDEX(Daily!$B$2:$H$4016,MATCH(E1699,Daily!$B$2:$B$4016,0),7)</f>
        <v>-7.5</v>
      </c>
      <c r="J1699" s="39">
        <f>INDEX(Monthly!$B$2:$K$187,MATCH(D1699,Monthly!$B$2:$B$187,0),3)</f>
        <v>1.2999999999999991E-3</v>
      </c>
      <c r="K1699" s="39">
        <f>INDEX(Monthly!$B$2:$K$187,MATCH(D1699,Monthly!$B$2:$B$187,0),5)</f>
        <v>6.8000000000000114</v>
      </c>
      <c r="L1699" s="39">
        <f>INDEX(Monthly!$B$2:$K$187,MATCH(D1699,Monthly!$B$2:$B$187,0),7)</f>
        <v>0</v>
      </c>
      <c r="M1699" s="39">
        <f>INDEX(Monthly!$B$2:$K$187,MATCH(D1699,Monthly!$B$2:$B$187,0),9)</f>
        <v>2.5832777071668764E-3</v>
      </c>
      <c r="N1699" s="42">
        <f>INDEX(Quaterly!$B$2:$E$63,MATCH(B1699,Quaterly!$B$2:$B$63,0),4)</f>
        <v>-5.24</v>
      </c>
    </row>
    <row r="1700" spans="1:14" x14ac:dyDescent="0.3">
      <c r="A1700" s="23">
        <v>1699</v>
      </c>
      <c r="B1700" s="23" t="str">
        <f t="shared" si="78"/>
        <v>Q3-2016</v>
      </c>
      <c r="C1700" s="24" t="str">
        <f t="shared" si="79"/>
        <v>Q3</v>
      </c>
      <c r="D1700" s="23" t="str">
        <f t="shared" si="80"/>
        <v>7-2016</v>
      </c>
      <c r="E1700" s="25">
        <v>42572</v>
      </c>
      <c r="F1700" s="31">
        <f>INDEX(GoldPrice!$B$2:$F$4016,MATCH(E1700,GoldPrice!$B$2:$B$4016,0),5)</f>
        <v>-538975.69457569718</v>
      </c>
      <c r="G1700" s="36">
        <f>INDEX(Daily!$B$2:$H$4016,MATCH(E1700,Daily!$B$2:$B$4016,0),3)</f>
        <v>-1</v>
      </c>
      <c r="H1700" s="36">
        <f>INDEX(Daily!$B$2:$H$4016,MATCH(E1700,Daily!$B$2:$B$4016,0),5)</f>
        <v>32</v>
      </c>
      <c r="I1700" s="36">
        <f>INDEX(Daily!$B$2:$H$4016,MATCH(E1700,Daily!$B$2:$B$4016,0),7)</f>
        <v>-0.68999999999994088</v>
      </c>
      <c r="J1700" s="39">
        <f>INDEX(Monthly!$B$2:$K$187,MATCH(D1700,Monthly!$B$2:$B$187,0),3)</f>
        <v>1.2999999999999991E-3</v>
      </c>
      <c r="K1700" s="39">
        <f>INDEX(Monthly!$B$2:$K$187,MATCH(D1700,Monthly!$B$2:$B$187,0),5)</f>
        <v>6.8000000000000114</v>
      </c>
      <c r="L1700" s="39">
        <f>INDEX(Monthly!$B$2:$K$187,MATCH(D1700,Monthly!$B$2:$B$187,0),7)</f>
        <v>0</v>
      </c>
      <c r="M1700" s="39">
        <f>INDEX(Monthly!$B$2:$K$187,MATCH(D1700,Monthly!$B$2:$B$187,0),9)</f>
        <v>2.5832777071668764E-3</v>
      </c>
      <c r="N1700" s="42">
        <f>INDEX(Quaterly!$B$2:$E$63,MATCH(B1700,Quaterly!$B$2:$B$63,0),4)</f>
        <v>-5.24</v>
      </c>
    </row>
    <row r="1701" spans="1:14" x14ac:dyDescent="0.3">
      <c r="A1701" s="23">
        <v>1700</v>
      </c>
      <c r="B1701" s="23" t="str">
        <f t="shared" si="78"/>
        <v>Q3-2016</v>
      </c>
      <c r="C1701" s="24" t="str">
        <f t="shared" si="79"/>
        <v>Q3</v>
      </c>
      <c r="D1701" s="23" t="str">
        <f t="shared" si="80"/>
        <v>7-2016</v>
      </c>
      <c r="E1701" s="25">
        <v>42573</v>
      </c>
      <c r="F1701" s="31">
        <f>INDEX(GoldPrice!$B$2:$F$4016,MATCH(E1701,GoldPrice!$B$2:$B$4016,0),5)</f>
        <v>357642.82744282857</v>
      </c>
      <c r="G1701" s="36">
        <f>INDEX(Daily!$B$2:$H$4016,MATCH(E1701,Daily!$B$2:$B$4016,0),3)</f>
        <v>-0.55000000000000426</v>
      </c>
      <c r="H1701" s="36">
        <f>INDEX(Daily!$B$2:$H$4016,MATCH(E1701,Daily!$B$2:$B$4016,0),5)</f>
        <v>2</v>
      </c>
      <c r="I1701" s="36">
        <f>INDEX(Daily!$B$2:$H$4016,MATCH(E1701,Daily!$B$2:$B$4016,0),7)</f>
        <v>-9.7000000000000455</v>
      </c>
      <c r="J1701" s="39">
        <f>INDEX(Monthly!$B$2:$K$187,MATCH(D1701,Monthly!$B$2:$B$187,0),3)</f>
        <v>1.2999999999999991E-3</v>
      </c>
      <c r="K1701" s="39">
        <f>INDEX(Monthly!$B$2:$K$187,MATCH(D1701,Monthly!$B$2:$B$187,0),5)</f>
        <v>6.8000000000000114</v>
      </c>
      <c r="L1701" s="39">
        <f>INDEX(Monthly!$B$2:$K$187,MATCH(D1701,Monthly!$B$2:$B$187,0),7)</f>
        <v>0</v>
      </c>
      <c r="M1701" s="39">
        <f>INDEX(Monthly!$B$2:$K$187,MATCH(D1701,Monthly!$B$2:$B$187,0),9)</f>
        <v>2.5832777071668764E-3</v>
      </c>
      <c r="N1701" s="42">
        <f>INDEX(Quaterly!$B$2:$E$63,MATCH(B1701,Quaterly!$B$2:$B$63,0),4)</f>
        <v>-5.24</v>
      </c>
    </row>
    <row r="1702" spans="1:14" x14ac:dyDescent="0.3">
      <c r="A1702" s="23">
        <v>1701</v>
      </c>
      <c r="B1702" s="23" t="str">
        <f t="shared" si="78"/>
        <v>Q3-2016</v>
      </c>
      <c r="C1702" s="24" t="str">
        <f t="shared" si="79"/>
        <v>Q3</v>
      </c>
      <c r="D1702" s="23" t="str">
        <f t="shared" si="80"/>
        <v>7-2016</v>
      </c>
      <c r="E1702" s="25">
        <v>42576</v>
      </c>
      <c r="F1702" s="31">
        <f>INDEX(GoldPrice!$B$2:$F$4016,MATCH(E1702,GoldPrice!$B$2:$B$4016,0),5)</f>
        <v>-201998.6391986385</v>
      </c>
      <c r="G1702" s="36">
        <f>INDEX(Daily!$B$2:$H$4016,MATCH(E1702,Daily!$B$2:$B$4016,0),3)</f>
        <v>-1.009999999999998</v>
      </c>
      <c r="H1702" s="36">
        <f>INDEX(Daily!$B$2:$H$4016,MATCH(E1702,Daily!$B$2:$B$4016,0),5)</f>
        <v>-4</v>
      </c>
      <c r="I1702" s="36">
        <f>INDEX(Daily!$B$2:$H$4016,MATCH(E1702,Daily!$B$2:$B$4016,0),7)</f>
        <v>-0.57000000000005002</v>
      </c>
      <c r="J1702" s="39">
        <f>INDEX(Monthly!$B$2:$K$187,MATCH(D1702,Monthly!$B$2:$B$187,0),3)</f>
        <v>1.2999999999999991E-3</v>
      </c>
      <c r="K1702" s="39">
        <f>INDEX(Monthly!$B$2:$K$187,MATCH(D1702,Monthly!$B$2:$B$187,0),5)</f>
        <v>6.8000000000000114</v>
      </c>
      <c r="L1702" s="39">
        <f>INDEX(Monthly!$B$2:$K$187,MATCH(D1702,Monthly!$B$2:$B$187,0),7)</f>
        <v>0</v>
      </c>
      <c r="M1702" s="39">
        <f>INDEX(Monthly!$B$2:$K$187,MATCH(D1702,Monthly!$B$2:$B$187,0),9)</f>
        <v>2.5832777071668764E-3</v>
      </c>
      <c r="N1702" s="42">
        <f>INDEX(Quaterly!$B$2:$E$63,MATCH(B1702,Quaterly!$B$2:$B$63,0),4)</f>
        <v>-5.24</v>
      </c>
    </row>
    <row r="1703" spans="1:14" x14ac:dyDescent="0.3">
      <c r="A1703" s="23">
        <v>1702</v>
      </c>
      <c r="B1703" s="23" t="str">
        <f t="shared" si="78"/>
        <v>Q3-2016</v>
      </c>
      <c r="C1703" s="24" t="str">
        <f t="shared" si="79"/>
        <v>Q3</v>
      </c>
      <c r="D1703" s="23" t="str">
        <f t="shared" si="80"/>
        <v>7-2016</v>
      </c>
      <c r="E1703" s="25">
        <v>42577</v>
      </c>
      <c r="F1703" s="31">
        <f>INDEX(GoldPrice!$B$2:$F$4016,MATCH(E1703,GoldPrice!$B$2:$B$4016,0),5)</f>
        <v>21420.941220939159</v>
      </c>
      <c r="G1703" s="36">
        <f>INDEX(Daily!$B$2:$H$4016,MATCH(E1703,Daily!$B$2:$B$4016,0),3)</f>
        <v>-0.24000000000000199</v>
      </c>
      <c r="H1703" s="36">
        <f>INDEX(Daily!$B$2:$H$4016,MATCH(E1703,Daily!$B$2:$B$4016,0),5)</f>
        <v>0</v>
      </c>
      <c r="I1703" s="36">
        <f>INDEX(Daily!$B$2:$H$4016,MATCH(E1703,Daily!$B$2:$B$4016,0),7)</f>
        <v>-0.70999999999992269</v>
      </c>
      <c r="J1703" s="39">
        <f>INDEX(Monthly!$B$2:$K$187,MATCH(D1703,Monthly!$B$2:$B$187,0),3)</f>
        <v>1.2999999999999991E-3</v>
      </c>
      <c r="K1703" s="39">
        <f>INDEX(Monthly!$B$2:$K$187,MATCH(D1703,Monthly!$B$2:$B$187,0),5)</f>
        <v>6.8000000000000114</v>
      </c>
      <c r="L1703" s="39">
        <f>INDEX(Monthly!$B$2:$K$187,MATCH(D1703,Monthly!$B$2:$B$187,0),7)</f>
        <v>0</v>
      </c>
      <c r="M1703" s="39">
        <f>INDEX(Monthly!$B$2:$K$187,MATCH(D1703,Monthly!$B$2:$B$187,0),9)</f>
        <v>2.5832777071668764E-3</v>
      </c>
      <c r="N1703" s="42">
        <f>INDEX(Quaterly!$B$2:$E$63,MATCH(B1703,Quaterly!$B$2:$B$63,0),4)</f>
        <v>-5.24</v>
      </c>
    </row>
    <row r="1704" spans="1:14" x14ac:dyDescent="0.3">
      <c r="A1704" s="23">
        <v>1703</v>
      </c>
      <c r="B1704" s="23" t="str">
        <f t="shared" si="78"/>
        <v>Q3-2016</v>
      </c>
      <c r="C1704" s="24" t="str">
        <f t="shared" si="79"/>
        <v>Q3</v>
      </c>
      <c r="D1704" s="23" t="str">
        <f t="shared" si="80"/>
        <v>7-2016</v>
      </c>
      <c r="E1704" s="25">
        <v>42578</v>
      </c>
      <c r="F1704" s="31">
        <f>INDEX(GoldPrice!$B$2:$F$4016,MATCH(E1704,GoldPrice!$B$2:$B$4016,0),5)</f>
        <v>-151432.92383291945</v>
      </c>
      <c r="G1704" s="36">
        <f>INDEX(Daily!$B$2:$H$4016,MATCH(E1704,Daily!$B$2:$B$4016,0),3)</f>
        <v>-0.25999999999999801</v>
      </c>
      <c r="H1704" s="36">
        <f>INDEX(Daily!$B$2:$H$4016,MATCH(E1704,Daily!$B$2:$B$4016,0),5)</f>
        <v>22</v>
      </c>
      <c r="I1704" s="36">
        <f>INDEX(Daily!$B$2:$H$4016,MATCH(E1704,Daily!$B$2:$B$4016,0),7)</f>
        <v>7.5199999999999818</v>
      </c>
      <c r="J1704" s="39">
        <f>INDEX(Monthly!$B$2:$K$187,MATCH(D1704,Monthly!$B$2:$B$187,0),3)</f>
        <v>1.2999999999999991E-3</v>
      </c>
      <c r="K1704" s="39">
        <f>INDEX(Monthly!$B$2:$K$187,MATCH(D1704,Monthly!$B$2:$B$187,0),5)</f>
        <v>6.8000000000000114</v>
      </c>
      <c r="L1704" s="39">
        <f>INDEX(Monthly!$B$2:$K$187,MATCH(D1704,Monthly!$B$2:$B$187,0),7)</f>
        <v>0</v>
      </c>
      <c r="M1704" s="39">
        <f>INDEX(Monthly!$B$2:$K$187,MATCH(D1704,Monthly!$B$2:$B$187,0),9)</f>
        <v>2.5832777071668764E-3</v>
      </c>
      <c r="N1704" s="42">
        <f>INDEX(Quaterly!$B$2:$E$63,MATCH(B1704,Quaterly!$B$2:$B$63,0),4)</f>
        <v>-5.24</v>
      </c>
    </row>
    <row r="1705" spans="1:14" x14ac:dyDescent="0.3">
      <c r="A1705" s="23">
        <v>1704</v>
      </c>
      <c r="B1705" s="23" t="str">
        <f t="shared" si="78"/>
        <v>Q3-2016</v>
      </c>
      <c r="C1705" s="24" t="str">
        <f t="shared" si="79"/>
        <v>Q3</v>
      </c>
      <c r="D1705" s="23" t="str">
        <f t="shared" si="80"/>
        <v>7-2016</v>
      </c>
      <c r="E1705" s="25">
        <v>42579</v>
      </c>
      <c r="F1705" s="31">
        <f>INDEX(GoldPrice!$B$2:$F$4016,MATCH(E1705,GoldPrice!$B$2:$B$4016,0),5)</f>
        <v>181063.57966357842</v>
      </c>
      <c r="G1705" s="36">
        <f>INDEX(Daily!$B$2:$H$4016,MATCH(E1705,Daily!$B$2:$B$4016,0),3)</f>
        <v>-0.76999999999999602</v>
      </c>
      <c r="H1705" s="36">
        <f>INDEX(Daily!$B$2:$H$4016,MATCH(E1705,Daily!$B$2:$B$4016,0),5)</f>
        <v>-22</v>
      </c>
      <c r="I1705" s="36">
        <f>INDEX(Daily!$B$2:$H$4016,MATCH(E1705,Daily!$B$2:$B$4016,0),7)</f>
        <v>1.0299999999999727</v>
      </c>
      <c r="J1705" s="39">
        <f>INDEX(Monthly!$B$2:$K$187,MATCH(D1705,Monthly!$B$2:$B$187,0),3)</f>
        <v>1.2999999999999991E-3</v>
      </c>
      <c r="K1705" s="39">
        <f>INDEX(Monthly!$B$2:$K$187,MATCH(D1705,Monthly!$B$2:$B$187,0),5)</f>
        <v>6.8000000000000114</v>
      </c>
      <c r="L1705" s="39">
        <f>INDEX(Monthly!$B$2:$K$187,MATCH(D1705,Monthly!$B$2:$B$187,0),7)</f>
        <v>0</v>
      </c>
      <c r="M1705" s="39">
        <f>INDEX(Monthly!$B$2:$K$187,MATCH(D1705,Monthly!$B$2:$B$187,0),9)</f>
        <v>2.5832777071668764E-3</v>
      </c>
      <c r="N1705" s="42">
        <f>INDEX(Quaterly!$B$2:$E$63,MATCH(B1705,Quaterly!$B$2:$B$63,0),4)</f>
        <v>-5.24</v>
      </c>
    </row>
    <row r="1706" spans="1:14" x14ac:dyDescent="0.3">
      <c r="A1706" s="23">
        <v>1705</v>
      </c>
      <c r="B1706" s="23" t="str">
        <f t="shared" si="78"/>
        <v>Q3-2016</v>
      </c>
      <c r="C1706" s="24" t="str">
        <f t="shared" si="79"/>
        <v>Q3</v>
      </c>
      <c r="D1706" s="23" t="str">
        <f t="shared" si="80"/>
        <v>7-2016</v>
      </c>
      <c r="E1706" s="25">
        <v>42580</v>
      </c>
      <c r="F1706" s="31">
        <f>INDEX(GoldPrice!$B$2:$F$4016,MATCH(E1706,GoldPrice!$B$2:$B$4016,0),5)</f>
        <v>-236165.26176526397</v>
      </c>
      <c r="G1706" s="36">
        <f>INDEX(Daily!$B$2:$H$4016,MATCH(E1706,Daily!$B$2:$B$4016,0),3)</f>
        <v>0.40999999999999659</v>
      </c>
      <c r="H1706" s="36">
        <f>INDEX(Daily!$B$2:$H$4016,MATCH(E1706,Daily!$B$2:$B$4016,0),5)</f>
        <v>-5</v>
      </c>
      <c r="I1706" s="36">
        <f>INDEX(Daily!$B$2:$H$4016,MATCH(E1706,Daily!$B$2:$B$4016,0),7)</f>
        <v>-4.9099999999999682</v>
      </c>
      <c r="J1706" s="39">
        <f>INDEX(Monthly!$B$2:$K$187,MATCH(D1706,Monthly!$B$2:$B$187,0),3)</f>
        <v>1.2999999999999991E-3</v>
      </c>
      <c r="K1706" s="39">
        <f>INDEX(Monthly!$B$2:$K$187,MATCH(D1706,Monthly!$B$2:$B$187,0),5)</f>
        <v>6.8000000000000114</v>
      </c>
      <c r="L1706" s="39">
        <f>INDEX(Monthly!$B$2:$K$187,MATCH(D1706,Monthly!$B$2:$B$187,0),7)</f>
        <v>0</v>
      </c>
      <c r="M1706" s="39">
        <f>INDEX(Monthly!$B$2:$K$187,MATCH(D1706,Monthly!$B$2:$B$187,0),9)</f>
        <v>2.5832777071668764E-3</v>
      </c>
      <c r="N1706" s="42">
        <f>INDEX(Quaterly!$B$2:$E$63,MATCH(B1706,Quaterly!$B$2:$B$63,0),4)</f>
        <v>-5.24</v>
      </c>
    </row>
    <row r="1707" spans="1:14" x14ac:dyDescent="0.3">
      <c r="A1707" s="23">
        <v>1706</v>
      </c>
      <c r="B1707" s="23" t="str">
        <f t="shared" si="78"/>
        <v>Q3-2016</v>
      </c>
      <c r="C1707" s="24" t="str">
        <f t="shared" si="79"/>
        <v>Q3</v>
      </c>
      <c r="D1707" s="23" t="str">
        <f t="shared" si="80"/>
        <v>8-2016</v>
      </c>
      <c r="E1707" s="25">
        <v>42583</v>
      </c>
      <c r="F1707" s="31">
        <f>INDEX(GoldPrice!$B$2:$F$4016,MATCH(E1707,GoldPrice!$B$2:$B$4016,0),5)</f>
        <v>85021.016821015626</v>
      </c>
      <c r="G1707" s="36">
        <f>INDEX(Daily!$B$2:$H$4016,MATCH(E1707,Daily!$B$2:$B$4016,0),3)</f>
        <v>-1.490000000000002</v>
      </c>
      <c r="H1707" s="36">
        <f>INDEX(Daily!$B$2:$H$4016,MATCH(E1707,Daily!$B$2:$B$4016,0),5)</f>
        <v>-20</v>
      </c>
      <c r="I1707" s="36">
        <f>INDEX(Daily!$B$2:$H$4016,MATCH(E1707,Daily!$B$2:$B$4016,0),7)</f>
        <v>-3.8500000000000227</v>
      </c>
      <c r="J1707" s="39">
        <f>INDEX(Monthly!$B$2:$K$187,MATCH(D1707,Monthly!$B$2:$B$187,0),3)</f>
        <v>1.1000000000000003E-3</v>
      </c>
      <c r="K1707" s="39">
        <f>INDEX(Monthly!$B$2:$K$187,MATCH(D1707,Monthly!$B$2:$B$187,0),5)</f>
        <v>-8.5900000000000318</v>
      </c>
      <c r="L1707" s="39">
        <f>INDEX(Monthly!$B$2:$K$187,MATCH(D1707,Monthly!$B$2:$B$187,0),7)</f>
        <v>5.3240740740728709E-5</v>
      </c>
      <c r="M1707" s="39">
        <f>INDEX(Monthly!$B$2:$K$187,MATCH(D1707,Monthly!$B$2:$B$187,0),9)</f>
        <v>1.0949082862361563E-2</v>
      </c>
      <c r="N1707" s="42">
        <f>INDEX(Quaterly!$B$2:$E$63,MATCH(B1707,Quaterly!$B$2:$B$63,0),4)</f>
        <v>-5.24</v>
      </c>
    </row>
    <row r="1708" spans="1:14" x14ac:dyDescent="0.3">
      <c r="A1708" s="23">
        <v>1707</v>
      </c>
      <c r="B1708" s="23" t="str">
        <f t="shared" si="78"/>
        <v>Q3-2016</v>
      </c>
      <c r="C1708" s="24" t="str">
        <f t="shared" si="79"/>
        <v>Q3</v>
      </c>
      <c r="D1708" s="23" t="str">
        <f t="shared" si="80"/>
        <v>8-2016</v>
      </c>
      <c r="E1708" s="25">
        <v>42584</v>
      </c>
      <c r="F1708" s="31">
        <f>INDEX(GoldPrice!$B$2:$F$4016,MATCH(E1708,GoldPrice!$B$2:$B$4016,0),5)</f>
        <v>-204489.88848989084</v>
      </c>
      <c r="G1708" s="36">
        <f>INDEX(Daily!$B$2:$H$4016,MATCH(E1708,Daily!$B$2:$B$4016,0),3)</f>
        <v>-0.54999999999999716</v>
      </c>
      <c r="H1708" s="36">
        <f>INDEX(Daily!$B$2:$H$4016,MATCH(E1708,Daily!$B$2:$B$4016,0),5)</f>
        <v>25</v>
      </c>
      <c r="I1708" s="36">
        <f>INDEX(Daily!$B$2:$H$4016,MATCH(E1708,Daily!$B$2:$B$4016,0),7)</f>
        <v>-12.330000000000041</v>
      </c>
      <c r="J1708" s="39">
        <f>INDEX(Monthly!$B$2:$K$187,MATCH(D1708,Monthly!$B$2:$B$187,0),3)</f>
        <v>1.1000000000000003E-3</v>
      </c>
      <c r="K1708" s="39">
        <f>INDEX(Monthly!$B$2:$K$187,MATCH(D1708,Monthly!$B$2:$B$187,0),5)</f>
        <v>-8.5900000000000318</v>
      </c>
      <c r="L1708" s="39">
        <f>INDEX(Monthly!$B$2:$K$187,MATCH(D1708,Monthly!$B$2:$B$187,0),7)</f>
        <v>5.3240740740728709E-5</v>
      </c>
      <c r="M1708" s="39">
        <f>INDEX(Monthly!$B$2:$K$187,MATCH(D1708,Monthly!$B$2:$B$187,0),9)</f>
        <v>1.0949082862361563E-2</v>
      </c>
      <c r="N1708" s="42">
        <f>INDEX(Quaterly!$B$2:$E$63,MATCH(B1708,Quaterly!$B$2:$B$63,0),4)</f>
        <v>-5.24</v>
      </c>
    </row>
    <row r="1709" spans="1:14" x14ac:dyDescent="0.3">
      <c r="A1709" s="23">
        <v>1708</v>
      </c>
      <c r="B1709" s="23" t="str">
        <f t="shared" si="78"/>
        <v>Q3-2016</v>
      </c>
      <c r="C1709" s="24" t="str">
        <f t="shared" si="79"/>
        <v>Q3</v>
      </c>
      <c r="D1709" s="23" t="str">
        <f t="shared" si="80"/>
        <v>8-2016</v>
      </c>
      <c r="E1709" s="25">
        <v>42585</v>
      </c>
      <c r="F1709" s="31">
        <f>INDEX(GoldPrice!$B$2:$F$4016,MATCH(E1709,GoldPrice!$B$2:$B$4016,0),5)</f>
        <v>484899.48969949409</v>
      </c>
      <c r="G1709" s="36">
        <f>INDEX(Daily!$B$2:$H$4016,MATCH(E1709,Daily!$B$2:$B$4016,0),3)</f>
        <v>1.2999999999999972</v>
      </c>
      <c r="H1709" s="36">
        <f>INDEX(Daily!$B$2:$H$4016,MATCH(E1709,Daily!$B$2:$B$4016,0),5)</f>
        <v>-44</v>
      </c>
      <c r="I1709" s="36">
        <f>INDEX(Daily!$B$2:$H$4016,MATCH(E1709,Daily!$B$2:$B$4016,0),7)</f>
        <v>-4.4399999999999409</v>
      </c>
      <c r="J1709" s="39">
        <f>INDEX(Monthly!$B$2:$K$187,MATCH(D1709,Monthly!$B$2:$B$187,0),3)</f>
        <v>1.1000000000000003E-3</v>
      </c>
      <c r="K1709" s="39">
        <f>INDEX(Monthly!$B$2:$K$187,MATCH(D1709,Monthly!$B$2:$B$187,0),5)</f>
        <v>-8.5900000000000318</v>
      </c>
      <c r="L1709" s="39">
        <f>INDEX(Monthly!$B$2:$K$187,MATCH(D1709,Monthly!$B$2:$B$187,0),7)</f>
        <v>5.3240740740728709E-5</v>
      </c>
      <c r="M1709" s="39">
        <f>INDEX(Monthly!$B$2:$K$187,MATCH(D1709,Monthly!$B$2:$B$187,0),9)</f>
        <v>1.0949082862361563E-2</v>
      </c>
      <c r="N1709" s="42">
        <f>INDEX(Quaterly!$B$2:$E$63,MATCH(B1709,Quaterly!$B$2:$B$63,0),4)</f>
        <v>-5.24</v>
      </c>
    </row>
    <row r="1710" spans="1:14" x14ac:dyDescent="0.3">
      <c r="A1710" s="23">
        <v>1709</v>
      </c>
      <c r="B1710" s="23" t="str">
        <f t="shared" si="78"/>
        <v>Q3-2016</v>
      </c>
      <c r="C1710" s="24" t="str">
        <f t="shared" si="79"/>
        <v>Q3</v>
      </c>
      <c r="D1710" s="23" t="str">
        <f t="shared" si="80"/>
        <v>8-2016</v>
      </c>
      <c r="E1710" s="25">
        <v>42586</v>
      </c>
      <c r="F1710" s="31">
        <f>INDEX(GoldPrice!$B$2:$F$4016,MATCH(E1710,GoldPrice!$B$2:$B$4016,0),5)</f>
        <v>-212092.68569268659</v>
      </c>
      <c r="G1710" s="36">
        <f>INDEX(Daily!$B$2:$H$4016,MATCH(E1710,Daily!$B$2:$B$4016,0),3)</f>
        <v>1.1200000000000045</v>
      </c>
      <c r="H1710" s="36">
        <f>INDEX(Daily!$B$2:$H$4016,MATCH(E1710,Daily!$B$2:$B$4016,0),5)</f>
        <v>26</v>
      </c>
      <c r="I1710" s="36">
        <f>INDEX(Daily!$B$2:$H$4016,MATCH(E1710,Daily!$B$2:$B$4016,0),7)</f>
        <v>0.33000000000004093</v>
      </c>
      <c r="J1710" s="39">
        <f>INDEX(Monthly!$B$2:$K$187,MATCH(D1710,Monthly!$B$2:$B$187,0),3)</f>
        <v>1.1000000000000003E-3</v>
      </c>
      <c r="K1710" s="39">
        <f>INDEX(Monthly!$B$2:$K$187,MATCH(D1710,Monthly!$B$2:$B$187,0),5)</f>
        <v>-8.5900000000000318</v>
      </c>
      <c r="L1710" s="39">
        <f>INDEX(Monthly!$B$2:$K$187,MATCH(D1710,Monthly!$B$2:$B$187,0),7)</f>
        <v>5.3240740740728709E-5</v>
      </c>
      <c r="M1710" s="39">
        <f>INDEX(Monthly!$B$2:$K$187,MATCH(D1710,Monthly!$B$2:$B$187,0),9)</f>
        <v>1.0949082862361563E-2</v>
      </c>
      <c r="N1710" s="42">
        <f>INDEX(Quaterly!$B$2:$E$63,MATCH(B1710,Quaterly!$B$2:$B$63,0),4)</f>
        <v>-5.24</v>
      </c>
    </row>
    <row r="1711" spans="1:14" x14ac:dyDescent="0.3">
      <c r="A1711" s="23">
        <v>1710</v>
      </c>
      <c r="B1711" s="23" t="str">
        <f t="shared" si="78"/>
        <v>Q3-2016</v>
      </c>
      <c r="C1711" s="24" t="str">
        <f t="shared" si="79"/>
        <v>Q3</v>
      </c>
      <c r="D1711" s="23" t="str">
        <f t="shared" si="80"/>
        <v>8-2016</v>
      </c>
      <c r="E1711" s="25">
        <v>42587</v>
      </c>
      <c r="F1711" s="31">
        <f>INDEX(GoldPrice!$B$2:$F$4016,MATCH(E1711,GoldPrice!$B$2:$B$4016,0),5)</f>
        <v>476598.94159893692</v>
      </c>
      <c r="G1711" s="36">
        <f>INDEX(Daily!$B$2:$H$4016,MATCH(E1711,Daily!$B$2:$B$4016,0),3)</f>
        <v>-9.0000000000003411E-2</v>
      </c>
      <c r="H1711" s="36">
        <f>INDEX(Daily!$B$2:$H$4016,MATCH(E1711,Daily!$B$2:$B$4016,0),5)</f>
        <v>35</v>
      </c>
      <c r="I1711" s="36">
        <f>INDEX(Daily!$B$2:$H$4016,MATCH(E1711,Daily!$B$2:$B$4016,0),7)</f>
        <v>-4.5500000000000682</v>
      </c>
      <c r="J1711" s="39">
        <f>INDEX(Monthly!$B$2:$K$187,MATCH(D1711,Monthly!$B$2:$B$187,0),3)</f>
        <v>1.1000000000000003E-3</v>
      </c>
      <c r="K1711" s="39">
        <f>INDEX(Monthly!$B$2:$K$187,MATCH(D1711,Monthly!$B$2:$B$187,0),5)</f>
        <v>-8.5900000000000318</v>
      </c>
      <c r="L1711" s="39">
        <f>INDEX(Monthly!$B$2:$K$187,MATCH(D1711,Monthly!$B$2:$B$187,0),7)</f>
        <v>5.3240740740728709E-5</v>
      </c>
      <c r="M1711" s="39">
        <f>INDEX(Monthly!$B$2:$K$187,MATCH(D1711,Monthly!$B$2:$B$187,0),9)</f>
        <v>1.0949082862361563E-2</v>
      </c>
      <c r="N1711" s="42">
        <f>INDEX(Quaterly!$B$2:$E$63,MATCH(B1711,Quaterly!$B$2:$B$63,0),4)</f>
        <v>-5.24</v>
      </c>
    </row>
    <row r="1712" spans="1:14" x14ac:dyDescent="0.3">
      <c r="A1712" s="23">
        <v>1711</v>
      </c>
      <c r="B1712" s="23" t="str">
        <f t="shared" si="78"/>
        <v>Q3-2016</v>
      </c>
      <c r="C1712" s="24" t="str">
        <f t="shared" si="79"/>
        <v>Q3</v>
      </c>
      <c r="D1712" s="23" t="str">
        <f t="shared" si="80"/>
        <v>8-2016</v>
      </c>
      <c r="E1712" s="25">
        <v>42590</v>
      </c>
      <c r="F1712" s="31">
        <f>INDEX(GoldPrice!$B$2:$F$4016,MATCH(E1712,GoldPrice!$B$2:$B$4016,0),5)</f>
        <v>-321975.9591759555</v>
      </c>
      <c r="G1712" s="36">
        <f>INDEX(Daily!$B$2:$H$4016,MATCH(E1712,Daily!$B$2:$B$4016,0),3)</f>
        <v>1.230000000000004</v>
      </c>
      <c r="H1712" s="36">
        <f>INDEX(Daily!$B$2:$H$4016,MATCH(E1712,Daily!$B$2:$B$4016,0),5)</f>
        <v>-57</v>
      </c>
      <c r="I1712" s="36">
        <f>INDEX(Daily!$B$2:$H$4016,MATCH(E1712,Daily!$B$2:$B$4016,0),7)</f>
        <v>2.07000000000005</v>
      </c>
      <c r="J1712" s="39">
        <f>INDEX(Monthly!$B$2:$K$187,MATCH(D1712,Monthly!$B$2:$B$187,0),3)</f>
        <v>1.1000000000000003E-3</v>
      </c>
      <c r="K1712" s="39">
        <f>INDEX(Monthly!$B$2:$K$187,MATCH(D1712,Monthly!$B$2:$B$187,0),5)</f>
        <v>-8.5900000000000318</v>
      </c>
      <c r="L1712" s="39">
        <f>INDEX(Monthly!$B$2:$K$187,MATCH(D1712,Monthly!$B$2:$B$187,0),7)</f>
        <v>5.3240740740728709E-5</v>
      </c>
      <c r="M1712" s="39">
        <f>INDEX(Monthly!$B$2:$K$187,MATCH(D1712,Monthly!$B$2:$B$187,0),9)</f>
        <v>1.0949082862361563E-2</v>
      </c>
      <c r="N1712" s="42">
        <f>INDEX(Quaterly!$B$2:$E$63,MATCH(B1712,Quaterly!$B$2:$B$63,0),4)</f>
        <v>-5.24</v>
      </c>
    </row>
    <row r="1713" spans="1:14" x14ac:dyDescent="0.3">
      <c r="A1713" s="23">
        <v>1712</v>
      </c>
      <c r="B1713" s="23" t="str">
        <f t="shared" si="78"/>
        <v>Q3-2016</v>
      </c>
      <c r="C1713" s="24" t="str">
        <f t="shared" si="79"/>
        <v>Q3</v>
      </c>
      <c r="D1713" s="23" t="str">
        <f t="shared" si="80"/>
        <v>8-2016</v>
      </c>
      <c r="E1713" s="25">
        <v>42591</v>
      </c>
      <c r="F1713" s="31">
        <f>INDEX(GoldPrice!$B$2:$F$4016,MATCH(E1713,GoldPrice!$B$2:$B$4016,0),5)</f>
        <v>-119576.86637686566</v>
      </c>
      <c r="G1713" s="36">
        <f>INDEX(Daily!$B$2:$H$4016,MATCH(E1713,Daily!$B$2:$B$4016,0),3)</f>
        <v>-0.28000000000000114</v>
      </c>
      <c r="H1713" s="36">
        <f>INDEX(Daily!$B$2:$H$4016,MATCH(E1713,Daily!$B$2:$B$4016,0),5)</f>
        <v>35</v>
      </c>
      <c r="I1713" s="36">
        <f>INDEX(Daily!$B$2:$H$4016,MATCH(E1713,Daily!$B$2:$B$4016,0),7)</f>
        <v>7.8799999999999955</v>
      </c>
      <c r="J1713" s="39">
        <f>INDEX(Monthly!$B$2:$K$187,MATCH(D1713,Monthly!$B$2:$B$187,0),3)</f>
        <v>1.1000000000000003E-3</v>
      </c>
      <c r="K1713" s="39">
        <f>INDEX(Monthly!$B$2:$K$187,MATCH(D1713,Monthly!$B$2:$B$187,0),5)</f>
        <v>-8.5900000000000318</v>
      </c>
      <c r="L1713" s="39">
        <f>INDEX(Monthly!$B$2:$K$187,MATCH(D1713,Monthly!$B$2:$B$187,0),7)</f>
        <v>5.3240740740728709E-5</v>
      </c>
      <c r="M1713" s="39">
        <f>INDEX(Monthly!$B$2:$K$187,MATCH(D1713,Monthly!$B$2:$B$187,0),9)</f>
        <v>1.0949082862361563E-2</v>
      </c>
      <c r="N1713" s="42">
        <f>INDEX(Quaterly!$B$2:$E$63,MATCH(B1713,Quaterly!$B$2:$B$63,0),4)</f>
        <v>-5.24</v>
      </c>
    </row>
    <row r="1714" spans="1:14" x14ac:dyDescent="0.3">
      <c r="A1714" s="23">
        <v>1713</v>
      </c>
      <c r="B1714" s="23" t="str">
        <f t="shared" si="78"/>
        <v>Q3-2016</v>
      </c>
      <c r="C1714" s="24" t="str">
        <f t="shared" si="79"/>
        <v>Q3</v>
      </c>
      <c r="D1714" s="23" t="str">
        <f t="shared" si="80"/>
        <v>8-2016</v>
      </c>
      <c r="E1714" s="25">
        <v>42592</v>
      </c>
      <c r="F1714" s="31">
        <f>INDEX(GoldPrice!$B$2:$F$4016,MATCH(E1714,GoldPrice!$B$2:$B$4016,0),5)</f>
        <v>-7292.4210924208164</v>
      </c>
      <c r="G1714" s="36">
        <f>INDEX(Daily!$B$2:$H$4016,MATCH(E1714,Daily!$B$2:$B$4016,0),3)</f>
        <v>-1.0300000000000011</v>
      </c>
      <c r="H1714" s="36">
        <f>INDEX(Daily!$B$2:$H$4016,MATCH(E1714,Daily!$B$2:$B$4016,0),5)</f>
        <v>3</v>
      </c>
      <c r="I1714" s="36">
        <f>INDEX(Daily!$B$2:$H$4016,MATCH(E1714,Daily!$B$2:$B$4016,0),7)</f>
        <v>10.990000000000009</v>
      </c>
      <c r="J1714" s="39">
        <f>INDEX(Monthly!$B$2:$K$187,MATCH(D1714,Monthly!$B$2:$B$187,0),3)</f>
        <v>1.1000000000000003E-3</v>
      </c>
      <c r="K1714" s="39">
        <f>INDEX(Monthly!$B$2:$K$187,MATCH(D1714,Monthly!$B$2:$B$187,0),5)</f>
        <v>-8.5900000000000318</v>
      </c>
      <c r="L1714" s="39">
        <f>INDEX(Monthly!$B$2:$K$187,MATCH(D1714,Monthly!$B$2:$B$187,0),7)</f>
        <v>5.3240740740728709E-5</v>
      </c>
      <c r="M1714" s="39">
        <f>INDEX(Monthly!$B$2:$K$187,MATCH(D1714,Monthly!$B$2:$B$187,0),9)</f>
        <v>1.0949082862361563E-2</v>
      </c>
      <c r="N1714" s="42">
        <f>INDEX(Quaterly!$B$2:$E$63,MATCH(B1714,Quaterly!$B$2:$B$63,0),4)</f>
        <v>-5.24</v>
      </c>
    </row>
    <row r="1715" spans="1:14" x14ac:dyDescent="0.3">
      <c r="A1715" s="23">
        <v>1714</v>
      </c>
      <c r="B1715" s="23" t="str">
        <f t="shared" si="78"/>
        <v>Q3-2016</v>
      </c>
      <c r="C1715" s="24" t="str">
        <f t="shared" si="79"/>
        <v>Q3</v>
      </c>
      <c r="D1715" s="23" t="str">
        <f t="shared" si="80"/>
        <v>8-2016</v>
      </c>
      <c r="E1715" s="25">
        <v>42593</v>
      </c>
      <c r="F1715" s="31">
        <f>INDEX(GoldPrice!$B$2:$F$4016,MATCH(E1715,GoldPrice!$B$2:$B$4016,0),5)</f>
        <v>78283.349083349109</v>
      </c>
      <c r="G1715" s="36">
        <f>INDEX(Daily!$B$2:$H$4016,MATCH(E1715,Daily!$B$2:$B$4016,0),3)</f>
        <v>1.759999999999998</v>
      </c>
      <c r="H1715" s="36">
        <f>INDEX(Daily!$B$2:$H$4016,MATCH(E1715,Daily!$B$2:$B$4016,0),5)</f>
        <v>2</v>
      </c>
      <c r="I1715" s="36">
        <f>INDEX(Daily!$B$2:$H$4016,MATCH(E1715,Daily!$B$2:$B$4016,0),7)</f>
        <v>11.909999999999968</v>
      </c>
      <c r="J1715" s="39">
        <f>INDEX(Monthly!$B$2:$K$187,MATCH(D1715,Monthly!$B$2:$B$187,0),3)</f>
        <v>1.1000000000000003E-3</v>
      </c>
      <c r="K1715" s="39">
        <f>INDEX(Monthly!$B$2:$K$187,MATCH(D1715,Monthly!$B$2:$B$187,0),5)</f>
        <v>-8.5900000000000318</v>
      </c>
      <c r="L1715" s="39">
        <f>INDEX(Monthly!$B$2:$K$187,MATCH(D1715,Monthly!$B$2:$B$187,0),7)</f>
        <v>5.3240740740728709E-5</v>
      </c>
      <c r="M1715" s="39">
        <f>INDEX(Monthly!$B$2:$K$187,MATCH(D1715,Monthly!$B$2:$B$187,0),9)</f>
        <v>1.0949082862361563E-2</v>
      </c>
      <c r="N1715" s="42">
        <f>INDEX(Quaterly!$B$2:$E$63,MATCH(B1715,Quaterly!$B$2:$B$63,0),4)</f>
        <v>-5.24</v>
      </c>
    </row>
    <row r="1716" spans="1:14" x14ac:dyDescent="0.3">
      <c r="A1716" s="23">
        <v>1715</v>
      </c>
      <c r="B1716" s="23" t="str">
        <f t="shared" si="78"/>
        <v>Q3-2016</v>
      </c>
      <c r="C1716" s="24" t="str">
        <f t="shared" si="79"/>
        <v>Q3</v>
      </c>
      <c r="D1716" s="23" t="str">
        <f t="shared" si="80"/>
        <v>8-2016</v>
      </c>
      <c r="E1716" s="25">
        <v>42594</v>
      </c>
      <c r="F1716" s="31">
        <f>INDEX(GoldPrice!$B$2:$F$4016,MATCH(E1716,GoldPrice!$B$2:$B$4016,0),5)</f>
        <v>12645.322245322168</v>
      </c>
      <c r="G1716" s="36">
        <f>INDEX(Daily!$B$2:$H$4016,MATCH(E1716,Daily!$B$2:$B$4016,0),3)</f>
        <v>0.96000000000000085</v>
      </c>
      <c r="H1716" s="36">
        <f>INDEX(Daily!$B$2:$H$4016,MATCH(E1716,Daily!$B$2:$B$4016,0),5)</f>
        <v>20</v>
      </c>
      <c r="I1716" s="36">
        <f>INDEX(Daily!$B$2:$H$4016,MATCH(E1716,Daily!$B$2:$B$4016,0),7)</f>
        <v>-4.5299999999999727</v>
      </c>
      <c r="J1716" s="39">
        <f>INDEX(Monthly!$B$2:$K$187,MATCH(D1716,Monthly!$B$2:$B$187,0),3)</f>
        <v>1.1000000000000003E-3</v>
      </c>
      <c r="K1716" s="39">
        <f>INDEX(Monthly!$B$2:$K$187,MATCH(D1716,Monthly!$B$2:$B$187,0),5)</f>
        <v>-8.5900000000000318</v>
      </c>
      <c r="L1716" s="39">
        <f>INDEX(Monthly!$B$2:$K$187,MATCH(D1716,Monthly!$B$2:$B$187,0),7)</f>
        <v>5.3240740740728709E-5</v>
      </c>
      <c r="M1716" s="39">
        <f>INDEX(Monthly!$B$2:$K$187,MATCH(D1716,Monthly!$B$2:$B$187,0),9)</f>
        <v>1.0949082862361563E-2</v>
      </c>
      <c r="N1716" s="42">
        <f>INDEX(Quaterly!$B$2:$E$63,MATCH(B1716,Quaterly!$B$2:$B$63,0),4)</f>
        <v>-5.24</v>
      </c>
    </row>
    <row r="1717" spans="1:14" x14ac:dyDescent="0.3">
      <c r="A1717" s="23">
        <v>1716</v>
      </c>
      <c r="B1717" s="23" t="str">
        <f t="shared" si="78"/>
        <v>Q3-2016</v>
      </c>
      <c r="C1717" s="24" t="str">
        <f t="shared" si="79"/>
        <v>Q3</v>
      </c>
      <c r="D1717" s="23" t="str">
        <f t="shared" si="80"/>
        <v>8-2016</v>
      </c>
      <c r="E1717" s="25">
        <v>42597</v>
      </c>
      <c r="F1717" s="31">
        <f>INDEX(GoldPrice!$B$2:$F$4016,MATCH(E1717,GoldPrice!$B$2:$B$4016,0),5)</f>
        <v>-80592.515592515469</v>
      </c>
      <c r="G1717" s="36">
        <f>INDEX(Daily!$B$2:$H$4016,MATCH(E1717,Daily!$B$2:$B$4016,0),3)</f>
        <v>1.25</v>
      </c>
      <c r="H1717" s="36">
        <f>INDEX(Daily!$B$2:$H$4016,MATCH(E1717,Daily!$B$2:$B$4016,0),5)</f>
        <v>-20</v>
      </c>
      <c r="I1717" s="36">
        <f>INDEX(Daily!$B$2:$H$4016,MATCH(E1717,Daily!$B$2:$B$4016,0),7)</f>
        <v>3.7599999999999909</v>
      </c>
      <c r="J1717" s="39">
        <f>INDEX(Monthly!$B$2:$K$187,MATCH(D1717,Monthly!$B$2:$B$187,0),3)</f>
        <v>1.1000000000000003E-3</v>
      </c>
      <c r="K1717" s="39">
        <f>INDEX(Monthly!$B$2:$K$187,MATCH(D1717,Monthly!$B$2:$B$187,0),5)</f>
        <v>-8.5900000000000318</v>
      </c>
      <c r="L1717" s="39">
        <f>INDEX(Monthly!$B$2:$K$187,MATCH(D1717,Monthly!$B$2:$B$187,0),7)</f>
        <v>5.3240740740728709E-5</v>
      </c>
      <c r="M1717" s="39">
        <f>INDEX(Monthly!$B$2:$K$187,MATCH(D1717,Monthly!$B$2:$B$187,0),9)</f>
        <v>1.0949082862361563E-2</v>
      </c>
      <c r="N1717" s="42">
        <f>INDEX(Quaterly!$B$2:$E$63,MATCH(B1717,Quaterly!$B$2:$B$63,0),4)</f>
        <v>-5.24</v>
      </c>
    </row>
    <row r="1718" spans="1:14" x14ac:dyDescent="0.3">
      <c r="A1718" s="23">
        <v>1717</v>
      </c>
      <c r="B1718" s="23" t="str">
        <f t="shared" si="78"/>
        <v>Q3-2016</v>
      </c>
      <c r="C1718" s="24" t="str">
        <f t="shared" si="79"/>
        <v>Q3</v>
      </c>
      <c r="D1718" s="23" t="str">
        <f t="shared" si="80"/>
        <v>8-2016</v>
      </c>
      <c r="E1718" s="25">
        <v>42598</v>
      </c>
      <c r="F1718" s="31">
        <f>INDEX(GoldPrice!$B$2:$F$4016,MATCH(E1718,GoldPrice!$B$2:$B$4016,0),5)</f>
        <v>-51790.285390283912</v>
      </c>
      <c r="G1718" s="36">
        <f>INDEX(Daily!$B$2:$H$4016,MATCH(E1718,Daily!$B$2:$B$4016,0),3)</f>
        <v>0.85000000000000142</v>
      </c>
      <c r="H1718" s="36">
        <f>INDEX(Daily!$B$2:$H$4016,MATCH(E1718,Daily!$B$2:$B$4016,0),5)</f>
        <v>0</v>
      </c>
      <c r="I1718" s="36">
        <f>INDEX(Daily!$B$2:$H$4016,MATCH(E1718,Daily!$B$2:$B$4016,0),7)</f>
        <v>-1.3600000000000136</v>
      </c>
      <c r="J1718" s="39">
        <f>INDEX(Monthly!$B$2:$K$187,MATCH(D1718,Monthly!$B$2:$B$187,0),3)</f>
        <v>1.1000000000000003E-3</v>
      </c>
      <c r="K1718" s="39">
        <f>INDEX(Monthly!$B$2:$K$187,MATCH(D1718,Monthly!$B$2:$B$187,0),5)</f>
        <v>-8.5900000000000318</v>
      </c>
      <c r="L1718" s="39">
        <f>INDEX(Monthly!$B$2:$K$187,MATCH(D1718,Monthly!$B$2:$B$187,0),7)</f>
        <v>5.3240740740728709E-5</v>
      </c>
      <c r="M1718" s="39">
        <f>INDEX(Monthly!$B$2:$K$187,MATCH(D1718,Monthly!$B$2:$B$187,0),9)</f>
        <v>1.0949082862361563E-2</v>
      </c>
      <c r="N1718" s="42">
        <f>INDEX(Quaterly!$B$2:$E$63,MATCH(B1718,Quaterly!$B$2:$B$63,0),4)</f>
        <v>-5.24</v>
      </c>
    </row>
    <row r="1719" spans="1:14" x14ac:dyDescent="0.3">
      <c r="A1719" s="23">
        <v>1718</v>
      </c>
      <c r="B1719" s="23" t="str">
        <f t="shared" si="78"/>
        <v>Q3-2016</v>
      </c>
      <c r="C1719" s="24" t="str">
        <f t="shared" si="79"/>
        <v>Q3</v>
      </c>
      <c r="D1719" s="23" t="str">
        <f t="shared" si="80"/>
        <v>8-2016</v>
      </c>
      <c r="E1719" s="25">
        <v>42599</v>
      </c>
      <c r="F1719" s="31">
        <f>INDEX(GoldPrice!$B$2:$F$4016,MATCH(E1719,GoldPrice!$B$2:$B$4016,0),5)</f>
        <v>120353.95955395699</v>
      </c>
      <c r="G1719" s="36">
        <f>INDEX(Daily!$B$2:$H$4016,MATCH(E1719,Daily!$B$2:$B$4016,0),3)</f>
        <v>0.24000000000000199</v>
      </c>
      <c r="H1719" s="36">
        <f>INDEX(Daily!$B$2:$H$4016,MATCH(E1719,Daily!$B$2:$B$4016,0),5)</f>
        <v>1</v>
      </c>
      <c r="I1719" s="36">
        <f>INDEX(Daily!$B$2:$H$4016,MATCH(E1719,Daily!$B$2:$B$4016,0),7)</f>
        <v>2.3999999999999773</v>
      </c>
      <c r="J1719" s="39">
        <f>INDEX(Monthly!$B$2:$K$187,MATCH(D1719,Monthly!$B$2:$B$187,0),3)</f>
        <v>1.1000000000000003E-3</v>
      </c>
      <c r="K1719" s="39">
        <f>INDEX(Monthly!$B$2:$K$187,MATCH(D1719,Monthly!$B$2:$B$187,0),5)</f>
        <v>-8.5900000000000318</v>
      </c>
      <c r="L1719" s="39">
        <f>INDEX(Monthly!$B$2:$K$187,MATCH(D1719,Monthly!$B$2:$B$187,0),7)</f>
        <v>5.3240740740728709E-5</v>
      </c>
      <c r="M1719" s="39">
        <f>INDEX(Monthly!$B$2:$K$187,MATCH(D1719,Monthly!$B$2:$B$187,0),9)</f>
        <v>1.0949082862361563E-2</v>
      </c>
      <c r="N1719" s="42">
        <f>INDEX(Quaterly!$B$2:$E$63,MATCH(B1719,Quaterly!$B$2:$B$63,0),4)</f>
        <v>-5.24</v>
      </c>
    </row>
    <row r="1720" spans="1:14" x14ac:dyDescent="0.3">
      <c r="A1720" s="23">
        <v>1719</v>
      </c>
      <c r="B1720" s="23" t="str">
        <f t="shared" si="78"/>
        <v>Q3-2016</v>
      </c>
      <c r="C1720" s="24" t="str">
        <f t="shared" si="79"/>
        <v>Q3</v>
      </c>
      <c r="D1720" s="23" t="str">
        <f t="shared" si="80"/>
        <v>8-2016</v>
      </c>
      <c r="E1720" s="25">
        <v>42600</v>
      </c>
      <c r="F1720" s="31">
        <f>INDEX(GoldPrice!$B$2:$F$4016,MATCH(E1720,GoldPrice!$B$2:$B$4016,0),5)</f>
        <v>-35691.816291816533</v>
      </c>
      <c r="G1720" s="36">
        <f>INDEX(Daily!$B$2:$H$4016,MATCH(E1720,Daily!$B$2:$B$4016,0),3)</f>
        <v>1.3900000000000006</v>
      </c>
      <c r="H1720" s="36">
        <f>INDEX(Daily!$B$2:$H$4016,MATCH(E1720,Daily!$B$2:$B$4016,0),5)</f>
        <v>-22</v>
      </c>
      <c r="I1720" s="36">
        <f>INDEX(Daily!$B$2:$H$4016,MATCH(E1720,Daily!$B$2:$B$4016,0),7)</f>
        <v>0.13999999999998636</v>
      </c>
      <c r="J1720" s="39">
        <f>INDEX(Monthly!$B$2:$K$187,MATCH(D1720,Monthly!$B$2:$B$187,0),3)</f>
        <v>1.1000000000000003E-3</v>
      </c>
      <c r="K1720" s="39">
        <f>INDEX(Monthly!$B$2:$K$187,MATCH(D1720,Monthly!$B$2:$B$187,0),5)</f>
        <v>-8.5900000000000318</v>
      </c>
      <c r="L1720" s="39">
        <f>INDEX(Monthly!$B$2:$K$187,MATCH(D1720,Monthly!$B$2:$B$187,0),7)</f>
        <v>5.3240740740728709E-5</v>
      </c>
      <c r="M1720" s="39">
        <f>INDEX(Monthly!$B$2:$K$187,MATCH(D1720,Monthly!$B$2:$B$187,0),9)</f>
        <v>1.0949082862361563E-2</v>
      </c>
      <c r="N1720" s="42">
        <f>INDEX(Quaterly!$B$2:$E$63,MATCH(B1720,Quaterly!$B$2:$B$63,0),4)</f>
        <v>-5.24</v>
      </c>
    </row>
    <row r="1721" spans="1:14" x14ac:dyDescent="0.3">
      <c r="A1721" s="23">
        <v>1720</v>
      </c>
      <c r="B1721" s="23" t="str">
        <f t="shared" si="78"/>
        <v>Q3-2016</v>
      </c>
      <c r="C1721" s="24" t="str">
        <f t="shared" si="79"/>
        <v>Q3</v>
      </c>
      <c r="D1721" s="23" t="str">
        <f t="shared" si="80"/>
        <v>8-2016</v>
      </c>
      <c r="E1721" s="25">
        <v>42601</v>
      </c>
      <c r="F1721" s="31">
        <f>INDEX(GoldPrice!$B$2:$F$4016,MATCH(E1721,GoldPrice!$B$2:$B$4016,0),5)</f>
        <v>120844.22604422644</v>
      </c>
      <c r="G1721" s="36">
        <f>INDEX(Daily!$B$2:$H$4016,MATCH(E1721,Daily!$B$2:$B$4016,0),3)</f>
        <v>0.27999999999999403</v>
      </c>
      <c r="H1721" s="36">
        <f>INDEX(Daily!$B$2:$H$4016,MATCH(E1721,Daily!$B$2:$B$4016,0),5)</f>
        <v>-9</v>
      </c>
      <c r="I1721" s="36">
        <f>INDEX(Daily!$B$2:$H$4016,MATCH(E1721,Daily!$B$2:$B$4016,0),7)</f>
        <v>1.6299999999999955</v>
      </c>
      <c r="J1721" s="39">
        <f>INDEX(Monthly!$B$2:$K$187,MATCH(D1721,Monthly!$B$2:$B$187,0),3)</f>
        <v>1.1000000000000003E-3</v>
      </c>
      <c r="K1721" s="39">
        <f>INDEX(Monthly!$B$2:$K$187,MATCH(D1721,Monthly!$B$2:$B$187,0),5)</f>
        <v>-8.5900000000000318</v>
      </c>
      <c r="L1721" s="39">
        <f>INDEX(Monthly!$B$2:$K$187,MATCH(D1721,Monthly!$B$2:$B$187,0),7)</f>
        <v>5.3240740740728709E-5</v>
      </c>
      <c r="M1721" s="39">
        <f>INDEX(Monthly!$B$2:$K$187,MATCH(D1721,Monthly!$B$2:$B$187,0),9)</f>
        <v>1.0949082862361563E-2</v>
      </c>
      <c r="N1721" s="42">
        <f>INDEX(Quaterly!$B$2:$E$63,MATCH(B1721,Quaterly!$B$2:$B$63,0),4)</f>
        <v>-5.24</v>
      </c>
    </row>
    <row r="1722" spans="1:14" x14ac:dyDescent="0.3">
      <c r="A1722" s="23">
        <v>1721</v>
      </c>
      <c r="B1722" s="23" t="str">
        <f t="shared" si="78"/>
        <v>Q3-2016</v>
      </c>
      <c r="C1722" s="24" t="str">
        <f t="shared" si="79"/>
        <v>Q3</v>
      </c>
      <c r="D1722" s="23" t="str">
        <f t="shared" si="80"/>
        <v>8-2016</v>
      </c>
      <c r="E1722" s="25">
        <v>42604</v>
      </c>
      <c r="F1722" s="31">
        <f>INDEX(GoldPrice!$B$2:$F$4016,MATCH(E1722,GoldPrice!$B$2:$B$4016,0),5)</f>
        <v>-79587.33698733896</v>
      </c>
      <c r="G1722" s="36">
        <f>INDEX(Daily!$B$2:$H$4016,MATCH(E1722,Daily!$B$2:$B$4016,0),3)</f>
        <v>-1.6799999999999997</v>
      </c>
      <c r="H1722" s="36">
        <f>INDEX(Daily!$B$2:$H$4016,MATCH(E1722,Daily!$B$2:$B$4016,0),5)</f>
        <v>0</v>
      </c>
      <c r="I1722" s="36">
        <f>INDEX(Daily!$B$2:$H$4016,MATCH(E1722,Daily!$B$2:$B$4016,0),7)</f>
        <v>-4.6000000000000227</v>
      </c>
      <c r="J1722" s="39">
        <f>INDEX(Monthly!$B$2:$K$187,MATCH(D1722,Monthly!$B$2:$B$187,0),3)</f>
        <v>1.1000000000000003E-3</v>
      </c>
      <c r="K1722" s="39">
        <f>INDEX(Monthly!$B$2:$K$187,MATCH(D1722,Monthly!$B$2:$B$187,0),5)</f>
        <v>-8.5900000000000318</v>
      </c>
      <c r="L1722" s="39">
        <f>INDEX(Monthly!$B$2:$K$187,MATCH(D1722,Monthly!$B$2:$B$187,0),7)</f>
        <v>5.3240740740728709E-5</v>
      </c>
      <c r="M1722" s="39">
        <f>INDEX(Monthly!$B$2:$K$187,MATCH(D1722,Monthly!$B$2:$B$187,0),9)</f>
        <v>1.0949082862361563E-2</v>
      </c>
      <c r="N1722" s="42">
        <f>INDEX(Quaterly!$B$2:$E$63,MATCH(B1722,Quaterly!$B$2:$B$63,0),4)</f>
        <v>-5.24</v>
      </c>
    </row>
    <row r="1723" spans="1:14" x14ac:dyDescent="0.3">
      <c r="A1723" s="23">
        <v>1722</v>
      </c>
      <c r="B1723" s="23" t="str">
        <f t="shared" si="78"/>
        <v>Q3-2016</v>
      </c>
      <c r="C1723" s="24" t="str">
        <f t="shared" si="79"/>
        <v>Q3</v>
      </c>
      <c r="D1723" s="23" t="str">
        <f t="shared" si="80"/>
        <v>8-2016</v>
      </c>
      <c r="E1723" s="25">
        <v>42605</v>
      </c>
      <c r="F1723" s="31">
        <f>INDEX(GoldPrice!$B$2:$F$4016,MATCH(E1723,GoldPrice!$B$2:$B$4016,0),5)</f>
        <v>-56140.918540913612</v>
      </c>
      <c r="G1723" s="36">
        <f>INDEX(Daily!$B$2:$H$4016,MATCH(E1723,Daily!$B$2:$B$4016,0),3)</f>
        <v>0.74000000000000199</v>
      </c>
      <c r="H1723" s="36">
        <f>INDEX(Daily!$B$2:$H$4016,MATCH(E1723,Daily!$B$2:$B$4016,0),5)</f>
        <v>27</v>
      </c>
      <c r="I1723" s="36">
        <f>INDEX(Daily!$B$2:$H$4016,MATCH(E1723,Daily!$B$2:$B$4016,0),7)</f>
        <v>1.4800000000000182</v>
      </c>
      <c r="J1723" s="39">
        <f>INDEX(Monthly!$B$2:$K$187,MATCH(D1723,Monthly!$B$2:$B$187,0),3)</f>
        <v>1.1000000000000003E-3</v>
      </c>
      <c r="K1723" s="39">
        <f>INDEX(Monthly!$B$2:$K$187,MATCH(D1723,Monthly!$B$2:$B$187,0),5)</f>
        <v>-8.5900000000000318</v>
      </c>
      <c r="L1723" s="39">
        <f>INDEX(Monthly!$B$2:$K$187,MATCH(D1723,Monthly!$B$2:$B$187,0),7)</f>
        <v>5.3240740740728709E-5</v>
      </c>
      <c r="M1723" s="39">
        <f>INDEX(Monthly!$B$2:$K$187,MATCH(D1723,Monthly!$B$2:$B$187,0),9)</f>
        <v>1.0949082862361563E-2</v>
      </c>
      <c r="N1723" s="42">
        <f>INDEX(Quaterly!$B$2:$E$63,MATCH(B1723,Quaterly!$B$2:$B$63,0),4)</f>
        <v>-5.24</v>
      </c>
    </row>
    <row r="1724" spans="1:14" x14ac:dyDescent="0.3">
      <c r="A1724" s="23">
        <v>1723</v>
      </c>
      <c r="B1724" s="23" t="str">
        <f t="shared" si="78"/>
        <v>Q3-2016</v>
      </c>
      <c r="C1724" s="24" t="str">
        <f t="shared" si="79"/>
        <v>Q3</v>
      </c>
      <c r="D1724" s="23" t="str">
        <f t="shared" si="80"/>
        <v>8-2016</v>
      </c>
      <c r="E1724" s="25">
        <v>42606</v>
      </c>
      <c r="F1724" s="31">
        <f>INDEX(GoldPrice!$B$2:$F$4016,MATCH(E1724,GoldPrice!$B$2:$B$4016,0),5)</f>
        <v>286805.40540540218</v>
      </c>
      <c r="G1724" s="36">
        <f>INDEX(Daily!$B$2:$H$4016,MATCH(E1724,Daily!$B$2:$B$4016,0),3)</f>
        <v>-1.25</v>
      </c>
      <c r="H1724" s="36">
        <f>INDEX(Daily!$B$2:$H$4016,MATCH(E1724,Daily!$B$2:$B$4016,0),5)</f>
        <v>1</v>
      </c>
      <c r="I1724" s="36">
        <f>INDEX(Daily!$B$2:$H$4016,MATCH(E1724,Daily!$B$2:$B$4016,0),7)</f>
        <v>1.6100000000000136</v>
      </c>
      <c r="J1724" s="39">
        <f>INDEX(Monthly!$B$2:$K$187,MATCH(D1724,Monthly!$B$2:$B$187,0),3)</f>
        <v>1.1000000000000003E-3</v>
      </c>
      <c r="K1724" s="39">
        <f>INDEX(Monthly!$B$2:$K$187,MATCH(D1724,Monthly!$B$2:$B$187,0),5)</f>
        <v>-8.5900000000000318</v>
      </c>
      <c r="L1724" s="39">
        <f>INDEX(Monthly!$B$2:$K$187,MATCH(D1724,Monthly!$B$2:$B$187,0),7)</f>
        <v>5.3240740740728709E-5</v>
      </c>
      <c r="M1724" s="39">
        <f>INDEX(Monthly!$B$2:$K$187,MATCH(D1724,Monthly!$B$2:$B$187,0),9)</f>
        <v>1.0949082862361563E-2</v>
      </c>
      <c r="N1724" s="42">
        <f>INDEX(Quaterly!$B$2:$E$63,MATCH(B1724,Quaterly!$B$2:$B$63,0),4)</f>
        <v>-5.24</v>
      </c>
    </row>
    <row r="1725" spans="1:14" x14ac:dyDescent="0.3">
      <c r="A1725" s="23">
        <v>1724</v>
      </c>
      <c r="B1725" s="23" t="str">
        <f t="shared" si="78"/>
        <v>Q3-2016</v>
      </c>
      <c r="C1725" s="24" t="str">
        <f t="shared" si="79"/>
        <v>Q3</v>
      </c>
      <c r="D1725" s="23" t="str">
        <f t="shared" si="80"/>
        <v>8-2016</v>
      </c>
      <c r="E1725" s="25">
        <v>42607</v>
      </c>
      <c r="F1725" s="31">
        <f>INDEX(GoldPrice!$B$2:$F$4016,MATCH(E1725,GoldPrice!$B$2:$B$4016,0),5)</f>
        <v>-139581.09998109564</v>
      </c>
      <c r="G1725" s="36">
        <f>INDEX(Daily!$B$2:$H$4016,MATCH(E1725,Daily!$B$2:$B$4016,0),3)</f>
        <v>0.67999999999999972</v>
      </c>
      <c r="H1725" s="36">
        <f>INDEX(Daily!$B$2:$H$4016,MATCH(E1725,Daily!$B$2:$B$4016,0),5)</f>
        <v>2</v>
      </c>
      <c r="I1725" s="36">
        <f>INDEX(Daily!$B$2:$H$4016,MATCH(E1725,Daily!$B$2:$B$4016,0),7)</f>
        <v>-2.2699999999999818</v>
      </c>
      <c r="J1725" s="39">
        <f>INDEX(Monthly!$B$2:$K$187,MATCH(D1725,Monthly!$B$2:$B$187,0),3)</f>
        <v>1.1000000000000003E-3</v>
      </c>
      <c r="K1725" s="39">
        <f>INDEX(Monthly!$B$2:$K$187,MATCH(D1725,Monthly!$B$2:$B$187,0),5)</f>
        <v>-8.5900000000000318</v>
      </c>
      <c r="L1725" s="39">
        <f>INDEX(Monthly!$B$2:$K$187,MATCH(D1725,Monthly!$B$2:$B$187,0),7)</f>
        <v>5.3240740740728709E-5</v>
      </c>
      <c r="M1725" s="39">
        <f>INDEX(Monthly!$B$2:$K$187,MATCH(D1725,Monthly!$B$2:$B$187,0),9)</f>
        <v>1.0949082862361563E-2</v>
      </c>
      <c r="N1725" s="42">
        <f>INDEX(Quaterly!$B$2:$E$63,MATCH(B1725,Quaterly!$B$2:$B$63,0),4)</f>
        <v>-5.24</v>
      </c>
    </row>
    <row r="1726" spans="1:14" x14ac:dyDescent="0.3">
      <c r="A1726" s="23">
        <v>1725</v>
      </c>
      <c r="B1726" s="23" t="str">
        <f t="shared" si="78"/>
        <v>Q3-2016</v>
      </c>
      <c r="C1726" s="24" t="str">
        <f t="shared" si="79"/>
        <v>Q3</v>
      </c>
      <c r="D1726" s="23" t="str">
        <f t="shared" si="80"/>
        <v>8-2016</v>
      </c>
      <c r="E1726" s="25">
        <v>42608</v>
      </c>
      <c r="F1726" s="31">
        <f>INDEX(GoldPrice!$B$2:$F$4016,MATCH(E1726,GoldPrice!$B$2:$B$4016,0),5)</f>
        <v>1425.6662256643176</v>
      </c>
      <c r="G1726" s="36">
        <f>INDEX(Daily!$B$2:$H$4016,MATCH(E1726,Daily!$B$2:$B$4016,0),3)</f>
        <v>0.67000000000000171</v>
      </c>
      <c r="H1726" s="36">
        <f>INDEX(Daily!$B$2:$H$4016,MATCH(E1726,Daily!$B$2:$B$4016,0),5)</f>
        <v>5</v>
      </c>
      <c r="I1726" s="36">
        <f>INDEX(Daily!$B$2:$H$4016,MATCH(E1726,Daily!$B$2:$B$4016,0),7)</f>
        <v>9.25</v>
      </c>
      <c r="J1726" s="39">
        <f>INDEX(Monthly!$B$2:$K$187,MATCH(D1726,Monthly!$B$2:$B$187,0),3)</f>
        <v>1.1000000000000003E-3</v>
      </c>
      <c r="K1726" s="39">
        <f>INDEX(Monthly!$B$2:$K$187,MATCH(D1726,Monthly!$B$2:$B$187,0),5)</f>
        <v>-8.5900000000000318</v>
      </c>
      <c r="L1726" s="39">
        <f>INDEX(Monthly!$B$2:$K$187,MATCH(D1726,Monthly!$B$2:$B$187,0),7)</f>
        <v>5.3240740740728709E-5</v>
      </c>
      <c r="M1726" s="39">
        <f>INDEX(Monthly!$B$2:$K$187,MATCH(D1726,Monthly!$B$2:$B$187,0),9)</f>
        <v>1.0949082862361563E-2</v>
      </c>
      <c r="N1726" s="42">
        <f>INDEX(Quaterly!$B$2:$E$63,MATCH(B1726,Quaterly!$B$2:$B$63,0),4)</f>
        <v>-5.24</v>
      </c>
    </row>
    <row r="1727" spans="1:14" x14ac:dyDescent="0.3">
      <c r="A1727" s="23">
        <v>1726</v>
      </c>
      <c r="B1727" s="23" t="str">
        <f t="shared" si="78"/>
        <v>Q3-2016</v>
      </c>
      <c r="C1727" s="24" t="str">
        <f t="shared" si="79"/>
        <v>Q3</v>
      </c>
      <c r="D1727" s="23" t="str">
        <f t="shared" si="80"/>
        <v>8-2016</v>
      </c>
      <c r="E1727" s="25">
        <v>42611</v>
      </c>
      <c r="F1727" s="31">
        <f>INDEX(GoldPrice!$B$2:$F$4016,MATCH(E1727,GoldPrice!$B$2:$B$4016,0),5)</f>
        <v>-38580.381780385971</v>
      </c>
      <c r="G1727" s="36">
        <f>INDEX(Daily!$B$2:$H$4016,MATCH(E1727,Daily!$B$2:$B$4016,0),3)</f>
        <v>-0.67000000000000171</v>
      </c>
      <c r="H1727" s="36">
        <f>INDEX(Daily!$B$2:$H$4016,MATCH(E1727,Daily!$B$2:$B$4016,0),5)</f>
        <v>-35</v>
      </c>
      <c r="I1727" s="36">
        <f>INDEX(Daily!$B$2:$H$4016,MATCH(E1727,Daily!$B$2:$B$4016,0),7)</f>
        <v>1.6900000000000546</v>
      </c>
      <c r="J1727" s="39">
        <f>INDEX(Monthly!$B$2:$K$187,MATCH(D1727,Monthly!$B$2:$B$187,0),3)</f>
        <v>1.1000000000000003E-3</v>
      </c>
      <c r="K1727" s="39">
        <f>INDEX(Monthly!$B$2:$K$187,MATCH(D1727,Monthly!$B$2:$B$187,0),5)</f>
        <v>-8.5900000000000318</v>
      </c>
      <c r="L1727" s="39">
        <f>INDEX(Monthly!$B$2:$K$187,MATCH(D1727,Monthly!$B$2:$B$187,0),7)</f>
        <v>5.3240740740728709E-5</v>
      </c>
      <c r="M1727" s="39">
        <f>INDEX(Monthly!$B$2:$K$187,MATCH(D1727,Monthly!$B$2:$B$187,0),9)</f>
        <v>1.0949082862361563E-2</v>
      </c>
      <c r="N1727" s="42">
        <f>INDEX(Quaterly!$B$2:$E$63,MATCH(B1727,Quaterly!$B$2:$B$63,0),4)</f>
        <v>-5.24</v>
      </c>
    </row>
    <row r="1728" spans="1:14" x14ac:dyDescent="0.3">
      <c r="A1728" s="23">
        <v>1727</v>
      </c>
      <c r="B1728" s="23" t="str">
        <f t="shared" si="78"/>
        <v>Q3-2016</v>
      </c>
      <c r="C1728" s="24" t="str">
        <f t="shared" si="79"/>
        <v>Q3</v>
      </c>
      <c r="D1728" s="23" t="str">
        <f t="shared" si="80"/>
        <v>8-2016</v>
      </c>
      <c r="E1728" s="25">
        <v>42612</v>
      </c>
      <c r="F1728" s="31">
        <f>INDEX(GoldPrice!$B$2:$F$4016,MATCH(E1728,GoldPrice!$B$2:$B$4016,0),5)</f>
        <v>248378.45397845656</v>
      </c>
      <c r="G1728" s="36">
        <f>INDEX(Daily!$B$2:$H$4016,MATCH(E1728,Daily!$B$2:$B$4016,0),3)</f>
        <v>-0.64999999999999858</v>
      </c>
      <c r="H1728" s="36">
        <f>INDEX(Daily!$B$2:$H$4016,MATCH(E1728,Daily!$B$2:$B$4016,0),5)</f>
        <v>0</v>
      </c>
      <c r="I1728" s="36">
        <f>INDEX(Daily!$B$2:$H$4016,MATCH(E1728,Daily!$B$2:$B$4016,0),7)</f>
        <v>3.2299999999999045</v>
      </c>
      <c r="J1728" s="39">
        <f>INDEX(Monthly!$B$2:$K$187,MATCH(D1728,Monthly!$B$2:$B$187,0),3)</f>
        <v>1.1000000000000003E-3</v>
      </c>
      <c r="K1728" s="39">
        <f>INDEX(Monthly!$B$2:$K$187,MATCH(D1728,Monthly!$B$2:$B$187,0),5)</f>
        <v>-8.5900000000000318</v>
      </c>
      <c r="L1728" s="39">
        <f>INDEX(Monthly!$B$2:$K$187,MATCH(D1728,Monthly!$B$2:$B$187,0),7)</f>
        <v>5.3240740740728709E-5</v>
      </c>
      <c r="M1728" s="39">
        <f>INDEX(Monthly!$B$2:$K$187,MATCH(D1728,Monthly!$B$2:$B$187,0),9)</f>
        <v>1.0949082862361563E-2</v>
      </c>
      <c r="N1728" s="42">
        <f>INDEX(Quaterly!$B$2:$E$63,MATCH(B1728,Quaterly!$B$2:$B$63,0),4)</f>
        <v>-5.24</v>
      </c>
    </row>
    <row r="1729" spans="1:14" x14ac:dyDescent="0.3">
      <c r="A1729" s="23">
        <v>1728</v>
      </c>
      <c r="B1729" s="23" t="str">
        <f t="shared" si="78"/>
        <v>Q3-2016</v>
      </c>
      <c r="C1729" s="24" t="str">
        <f t="shared" si="79"/>
        <v>Q3</v>
      </c>
      <c r="D1729" s="23" t="str">
        <f t="shared" si="80"/>
        <v>8-2016</v>
      </c>
      <c r="E1729" s="25">
        <v>42613</v>
      </c>
      <c r="F1729" s="31">
        <f>INDEX(GoldPrice!$B$2:$F$4016,MATCH(E1729,GoldPrice!$B$2:$B$4016,0),5)</f>
        <v>-90643.281043283641</v>
      </c>
      <c r="G1729" s="36">
        <f>INDEX(Daily!$B$2:$H$4016,MATCH(E1729,Daily!$B$2:$B$4016,0),3)</f>
        <v>-1.6400000000000006</v>
      </c>
      <c r="H1729" s="36">
        <f>INDEX(Daily!$B$2:$H$4016,MATCH(E1729,Daily!$B$2:$B$4016,0),5)</f>
        <v>52</v>
      </c>
      <c r="I1729" s="36">
        <f>INDEX(Daily!$B$2:$H$4016,MATCH(E1729,Daily!$B$2:$B$4016,0),7)</f>
        <v>1.9600000000000364</v>
      </c>
      <c r="J1729" s="39">
        <f>INDEX(Monthly!$B$2:$K$187,MATCH(D1729,Monthly!$B$2:$B$187,0),3)</f>
        <v>1.1000000000000003E-3</v>
      </c>
      <c r="K1729" s="39">
        <f>INDEX(Monthly!$B$2:$K$187,MATCH(D1729,Monthly!$B$2:$B$187,0),5)</f>
        <v>-8.5900000000000318</v>
      </c>
      <c r="L1729" s="39">
        <f>INDEX(Monthly!$B$2:$K$187,MATCH(D1729,Monthly!$B$2:$B$187,0),7)</f>
        <v>5.3240740740728709E-5</v>
      </c>
      <c r="M1729" s="39">
        <f>INDEX(Monthly!$B$2:$K$187,MATCH(D1729,Monthly!$B$2:$B$187,0),9)</f>
        <v>1.0949082862361563E-2</v>
      </c>
      <c r="N1729" s="42">
        <f>INDEX(Quaterly!$B$2:$E$63,MATCH(B1729,Quaterly!$B$2:$B$63,0),4)</f>
        <v>-5.24</v>
      </c>
    </row>
    <row r="1730" spans="1:14" x14ac:dyDescent="0.3">
      <c r="A1730" s="23">
        <v>1729</v>
      </c>
      <c r="B1730" s="23" t="str">
        <f t="shared" si="78"/>
        <v>Q3-2016</v>
      </c>
      <c r="C1730" s="24" t="str">
        <f t="shared" si="79"/>
        <v>Q3</v>
      </c>
      <c r="D1730" s="23" t="str">
        <f t="shared" si="80"/>
        <v>9-2016</v>
      </c>
      <c r="E1730" s="25">
        <v>42614</v>
      </c>
      <c r="F1730" s="31">
        <f>INDEX(GoldPrice!$B$2:$F$4016,MATCH(E1730,GoldPrice!$B$2:$B$4016,0),5)</f>
        <v>-187567.0761670731</v>
      </c>
      <c r="G1730" s="36">
        <f>INDEX(Daily!$B$2:$H$4016,MATCH(E1730,Daily!$B$2:$B$4016,0),3)</f>
        <v>-1.509999999999998</v>
      </c>
      <c r="H1730" s="36">
        <f>INDEX(Daily!$B$2:$H$4016,MATCH(E1730,Daily!$B$2:$B$4016,0),5)</f>
        <v>-27</v>
      </c>
      <c r="I1730" s="36">
        <f>INDEX(Daily!$B$2:$H$4016,MATCH(E1730,Daily!$B$2:$B$4016,0),7)</f>
        <v>-5.4399999999999409</v>
      </c>
      <c r="J1730" s="39">
        <f>INDEX(Monthly!$B$2:$K$187,MATCH(D1730,Monthly!$B$2:$B$187,0),3)</f>
        <v>5.4999999999999979E-3</v>
      </c>
      <c r="K1730" s="39">
        <f>INDEX(Monthly!$B$2:$K$187,MATCH(D1730,Monthly!$B$2:$B$187,0),5)</f>
        <v>4.4700000000000273</v>
      </c>
      <c r="L1730" s="39">
        <f>INDEX(Monthly!$B$2:$K$187,MATCH(D1730,Monthly!$B$2:$B$187,0),7)</f>
        <v>-5.3240740740728709E-5</v>
      </c>
      <c r="M1730" s="39">
        <f>INDEX(Monthly!$B$2:$K$187,MATCH(D1730,Monthly!$B$2:$B$187,0),9)</f>
        <v>2.1860086473304733E-2</v>
      </c>
      <c r="N1730" s="42">
        <f>INDEX(Quaterly!$B$2:$E$63,MATCH(B1730,Quaterly!$B$2:$B$63,0),4)</f>
        <v>-5.24</v>
      </c>
    </row>
    <row r="1731" spans="1:14" x14ac:dyDescent="0.3">
      <c r="A1731" s="23">
        <v>1730</v>
      </c>
      <c r="B1731" s="23" t="str">
        <f t="shared" ref="B1731:B1794" si="81">C1731&amp;"-"&amp;YEAR(E1731)</f>
        <v>Q3-2016</v>
      </c>
      <c r="C1731" s="24" t="str">
        <f t="shared" ref="C1731:C1794" si="82">IF(MONTH(E1731)&lt;=3,"Q1",IF(MONTH(E1731)&lt;=6,"Q2",IF(MONTH(E1731)&lt;=9,"Q3","Q4")))</f>
        <v>Q3</v>
      </c>
      <c r="D1731" s="23" t="str">
        <f t="shared" ref="D1731:D1794" si="83">MONTH(E1731)&amp;"-"&amp;YEAR(E1731)</f>
        <v>9-2016</v>
      </c>
      <c r="E1731" s="25">
        <v>42615</v>
      </c>
      <c r="F1731" s="31">
        <f>INDEX(GoldPrice!$B$2:$F$4016,MATCH(E1731,GoldPrice!$B$2:$B$4016,0),5)</f>
        <v>56717.55271755904</v>
      </c>
      <c r="G1731" s="36">
        <f>INDEX(Daily!$B$2:$H$4016,MATCH(E1731,Daily!$B$2:$B$4016,0),3)</f>
        <v>1.2199999999999989</v>
      </c>
      <c r="H1731" s="36">
        <f>INDEX(Daily!$B$2:$H$4016,MATCH(E1731,Daily!$B$2:$B$4016,0),5)</f>
        <v>-22</v>
      </c>
      <c r="I1731" s="36">
        <f>INDEX(Daily!$B$2:$H$4016,MATCH(E1731,Daily!$B$2:$B$4016,0),7)</f>
        <v>-1.6257142857142526</v>
      </c>
      <c r="J1731" s="39">
        <f>INDEX(Monthly!$B$2:$K$187,MATCH(D1731,Monthly!$B$2:$B$187,0),3)</f>
        <v>5.4999999999999979E-3</v>
      </c>
      <c r="K1731" s="39">
        <f>INDEX(Monthly!$B$2:$K$187,MATCH(D1731,Monthly!$B$2:$B$187,0),5)</f>
        <v>4.4700000000000273</v>
      </c>
      <c r="L1731" s="39">
        <f>INDEX(Monthly!$B$2:$K$187,MATCH(D1731,Monthly!$B$2:$B$187,0),7)</f>
        <v>-5.3240740740728709E-5</v>
      </c>
      <c r="M1731" s="39">
        <f>INDEX(Monthly!$B$2:$K$187,MATCH(D1731,Monthly!$B$2:$B$187,0),9)</f>
        <v>2.1860086473304733E-2</v>
      </c>
      <c r="N1731" s="42">
        <f>INDEX(Quaterly!$B$2:$E$63,MATCH(B1731,Quaterly!$B$2:$B$63,0),4)</f>
        <v>-5.24</v>
      </c>
    </row>
    <row r="1732" spans="1:14" x14ac:dyDescent="0.3">
      <c r="A1732" s="23">
        <v>1731</v>
      </c>
      <c r="B1732" s="23" t="str">
        <f t="shared" si="81"/>
        <v>Q3-2016</v>
      </c>
      <c r="C1732" s="24" t="str">
        <f t="shared" si="82"/>
        <v>Q3</v>
      </c>
      <c r="D1732" s="23" t="str">
        <f t="shared" si="83"/>
        <v>9-2016</v>
      </c>
      <c r="E1732" s="25">
        <v>42618</v>
      </c>
      <c r="F1732" s="31">
        <f>INDEX(GoldPrice!$B$2:$F$4016,MATCH(E1732,GoldPrice!$B$2:$B$4016,0),5)</f>
        <v>-74389.378189384937</v>
      </c>
      <c r="G1732" s="36">
        <f>INDEX(Daily!$B$2:$H$4016,MATCH(E1732,Daily!$B$2:$B$4016,0),3)</f>
        <v>1.3442857142857108</v>
      </c>
      <c r="H1732" s="36">
        <f>INDEX(Daily!$B$2:$H$4016,MATCH(E1732,Daily!$B$2:$B$4016,0),5)</f>
        <v>50</v>
      </c>
      <c r="I1732" s="36">
        <f>INDEX(Daily!$B$2:$H$4016,MATCH(E1732,Daily!$B$2:$B$4016,0),7)</f>
        <v>-3.0142857142858475</v>
      </c>
      <c r="J1732" s="39">
        <f>INDEX(Monthly!$B$2:$K$187,MATCH(D1732,Monthly!$B$2:$B$187,0),3)</f>
        <v>5.4999999999999979E-3</v>
      </c>
      <c r="K1732" s="39">
        <f>INDEX(Monthly!$B$2:$K$187,MATCH(D1732,Monthly!$B$2:$B$187,0),5)</f>
        <v>4.4700000000000273</v>
      </c>
      <c r="L1732" s="39">
        <f>INDEX(Monthly!$B$2:$K$187,MATCH(D1732,Monthly!$B$2:$B$187,0),7)</f>
        <v>-5.3240740740728709E-5</v>
      </c>
      <c r="M1732" s="39">
        <f>INDEX(Monthly!$B$2:$K$187,MATCH(D1732,Monthly!$B$2:$B$187,0),9)</f>
        <v>2.1860086473304733E-2</v>
      </c>
      <c r="N1732" s="42">
        <f>INDEX(Quaterly!$B$2:$E$63,MATCH(B1732,Quaterly!$B$2:$B$63,0),4)</f>
        <v>-5.24</v>
      </c>
    </row>
    <row r="1733" spans="1:14" x14ac:dyDescent="0.3">
      <c r="A1733" s="23">
        <v>1732</v>
      </c>
      <c r="B1733" s="23" t="str">
        <f t="shared" si="81"/>
        <v>Q3-2016</v>
      </c>
      <c r="C1733" s="24" t="str">
        <f t="shared" si="82"/>
        <v>Q3</v>
      </c>
      <c r="D1733" s="23" t="str">
        <f t="shared" si="83"/>
        <v>9-2016</v>
      </c>
      <c r="E1733" s="25">
        <v>42619</v>
      </c>
      <c r="F1733" s="31">
        <f>INDEX(GoldPrice!$B$2:$F$4016,MATCH(E1733,GoldPrice!$B$2:$B$4016,0),5)</f>
        <v>-511777.27677727863</v>
      </c>
      <c r="G1733" s="36">
        <f>INDEX(Daily!$B$2:$H$4016,MATCH(E1733,Daily!$B$2:$B$4016,0),3)</f>
        <v>-0.8842857142857099</v>
      </c>
      <c r="H1733" s="36">
        <f>INDEX(Daily!$B$2:$H$4016,MATCH(E1733,Daily!$B$2:$B$4016,0),5)</f>
        <v>-25</v>
      </c>
      <c r="I1733" s="36">
        <f>INDEX(Daily!$B$2:$H$4016,MATCH(E1733,Daily!$B$2:$B$4016,0),7)</f>
        <v>-0.64999999999997726</v>
      </c>
      <c r="J1733" s="39">
        <f>INDEX(Monthly!$B$2:$K$187,MATCH(D1733,Monthly!$B$2:$B$187,0),3)</f>
        <v>5.4999999999999979E-3</v>
      </c>
      <c r="K1733" s="39">
        <f>INDEX(Monthly!$B$2:$K$187,MATCH(D1733,Monthly!$B$2:$B$187,0),5)</f>
        <v>4.4700000000000273</v>
      </c>
      <c r="L1733" s="39">
        <f>INDEX(Monthly!$B$2:$K$187,MATCH(D1733,Monthly!$B$2:$B$187,0),7)</f>
        <v>-5.3240740740728709E-5</v>
      </c>
      <c r="M1733" s="39">
        <f>INDEX(Monthly!$B$2:$K$187,MATCH(D1733,Monthly!$B$2:$B$187,0),9)</f>
        <v>2.1860086473304733E-2</v>
      </c>
      <c r="N1733" s="42">
        <f>INDEX(Quaterly!$B$2:$E$63,MATCH(B1733,Quaterly!$B$2:$B$63,0),4)</f>
        <v>-5.24</v>
      </c>
    </row>
    <row r="1734" spans="1:14" x14ac:dyDescent="0.3">
      <c r="A1734" s="23">
        <v>1733</v>
      </c>
      <c r="B1734" s="23" t="str">
        <f t="shared" si="81"/>
        <v>Q3-2016</v>
      </c>
      <c r="C1734" s="24" t="str">
        <f t="shared" si="82"/>
        <v>Q3</v>
      </c>
      <c r="D1734" s="23" t="str">
        <f t="shared" si="83"/>
        <v>9-2016</v>
      </c>
      <c r="E1734" s="25">
        <v>42620</v>
      </c>
      <c r="F1734" s="31">
        <f>INDEX(GoldPrice!$B$2:$F$4016,MATCH(E1734,GoldPrice!$B$2:$B$4016,0),5)</f>
        <v>424871.13967114314</v>
      </c>
      <c r="G1734" s="36">
        <f>INDEX(Daily!$B$2:$H$4016,MATCH(E1734,Daily!$B$2:$B$4016,0),3)</f>
        <v>0.61999999999999744</v>
      </c>
      <c r="H1734" s="36">
        <f>INDEX(Daily!$B$2:$H$4016,MATCH(E1734,Daily!$B$2:$B$4016,0),5)</f>
        <v>1</v>
      </c>
      <c r="I1734" s="36">
        <f>INDEX(Daily!$B$2:$H$4016,MATCH(E1734,Daily!$B$2:$B$4016,0),7)</f>
        <v>-2.6200000000000045</v>
      </c>
      <c r="J1734" s="39">
        <f>INDEX(Monthly!$B$2:$K$187,MATCH(D1734,Monthly!$B$2:$B$187,0),3)</f>
        <v>5.4999999999999979E-3</v>
      </c>
      <c r="K1734" s="39">
        <f>INDEX(Monthly!$B$2:$K$187,MATCH(D1734,Monthly!$B$2:$B$187,0),5)</f>
        <v>4.4700000000000273</v>
      </c>
      <c r="L1734" s="39">
        <f>INDEX(Monthly!$B$2:$K$187,MATCH(D1734,Monthly!$B$2:$B$187,0),7)</f>
        <v>-5.3240740740728709E-5</v>
      </c>
      <c r="M1734" s="39">
        <f>INDEX(Monthly!$B$2:$K$187,MATCH(D1734,Monthly!$B$2:$B$187,0),9)</f>
        <v>2.1860086473304733E-2</v>
      </c>
      <c r="N1734" s="42">
        <f>INDEX(Quaterly!$B$2:$E$63,MATCH(B1734,Quaterly!$B$2:$B$63,0),4)</f>
        <v>-5.24</v>
      </c>
    </row>
    <row r="1735" spans="1:14" x14ac:dyDescent="0.3">
      <c r="A1735" s="23">
        <v>1734</v>
      </c>
      <c r="B1735" s="23" t="str">
        <f t="shared" si="81"/>
        <v>Q3-2016</v>
      </c>
      <c r="C1735" s="24" t="str">
        <f t="shared" si="82"/>
        <v>Q3</v>
      </c>
      <c r="D1735" s="23" t="str">
        <f t="shared" si="83"/>
        <v>9-2016</v>
      </c>
      <c r="E1735" s="25">
        <v>42621</v>
      </c>
      <c r="F1735" s="31">
        <f>INDEX(GoldPrice!$B$2:$F$4016,MATCH(E1735,GoldPrice!$B$2:$B$4016,0),5)</f>
        <v>73544.396144393831</v>
      </c>
      <c r="G1735" s="36">
        <f>INDEX(Daily!$B$2:$H$4016,MATCH(E1735,Daily!$B$2:$B$4016,0),3)</f>
        <v>2.1600000000000037</v>
      </c>
      <c r="H1735" s="36">
        <f>INDEX(Daily!$B$2:$H$4016,MATCH(E1735,Daily!$B$2:$B$4016,0),5)</f>
        <v>-22</v>
      </c>
      <c r="I1735" s="36">
        <f>INDEX(Daily!$B$2:$H$4016,MATCH(E1735,Daily!$B$2:$B$4016,0),7)</f>
        <v>4.7900000000000773</v>
      </c>
      <c r="J1735" s="39">
        <f>INDEX(Monthly!$B$2:$K$187,MATCH(D1735,Monthly!$B$2:$B$187,0),3)</f>
        <v>5.4999999999999979E-3</v>
      </c>
      <c r="K1735" s="39">
        <f>INDEX(Monthly!$B$2:$K$187,MATCH(D1735,Monthly!$B$2:$B$187,0),5)</f>
        <v>4.4700000000000273</v>
      </c>
      <c r="L1735" s="39">
        <f>INDEX(Monthly!$B$2:$K$187,MATCH(D1735,Monthly!$B$2:$B$187,0),7)</f>
        <v>-5.3240740740728709E-5</v>
      </c>
      <c r="M1735" s="39">
        <f>INDEX(Monthly!$B$2:$K$187,MATCH(D1735,Monthly!$B$2:$B$187,0),9)</f>
        <v>2.1860086473304733E-2</v>
      </c>
      <c r="N1735" s="42">
        <f>INDEX(Quaterly!$B$2:$E$63,MATCH(B1735,Quaterly!$B$2:$B$63,0),4)</f>
        <v>-5.24</v>
      </c>
    </row>
    <row r="1736" spans="1:14" x14ac:dyDescent="0.3">
      <c r="A1736" s="23">
        <v>1735</v>
      </c>
      <c r="B1736" s="23" t="str">
        <f t="shared" si="81"/>
        <v>Q3-2016</v>
      </c>
      <c r="C1736" s="24" t="str">
        <f t="shared" si="82"/>
        <v>Q3</v>
      </c>
      <c r="D1736" s="23" t="str">
        <f t="shared" si="83"/>
        <v>9-2016</v>
      </c>
      <c r="E1736" s="25">
        <v>42622</v>
      </c>
      <c r="F1736" s="31">
        <f>INDEX(GoldPrice!$B$2:$F$4016,MATCH(E1736,GoldPrice!$B$2:$B$4016,0),5)</f>
        <v>-9396.1065961048007</v>
      </c>
      <c r="G1736" s="36">
        <f>INDEX(Daily!$B$2:$H$4016,MATCH(E1736,Daily!$B$2:$B$4016,0),3)</f>
        <v>-1.75</v>
      </c>
      <c r="H1736" s="36">
        <f>INDEX(Daily!$B$2:$H$4016,MATCH(E1736,Daily!$B$2:$B$4016,0),5)</f>
        <v>22</v>
      </c>
      <c r="I1736" s="36">
        <f>INDEX(Daily!$B$2:$H$4016,MATCH(E1736,Daily!$B$2:$B$4016,0),7)</f>
        <v>0.80999999999994543</v>
      </c>
      <c r="J1736" s="39">
        <f>INDEX(Monthly!$B$2:$K$187,MATCH(D1736,Monthly!$B$2:$B$187,0),3)</f>
        <v>5.4999999999999979E-3</v>
      </c>
      <c r="K1736" s="39">
        <f>INDEX(Monthly!$B$2:$K$187,MATCH(D1736,Monthly!$B$2:$B$187,0),5)</f>
        <v>4.4700000000000273</v>
      </c>
      <c r="L1736" s="39">
        <f>INDEX(Monthly!$B$2:$K$187,MATCH(D1736,Monthly!$B$2:$B$187,0),7)</f>
        <v>-5.3240740740728709E-5</v>
      </c>
      <c r="M1736" s="39">
        <f>INDEX(Monthly!$B$2:$K$187,MATCH(D1736,Monthly!$B$2:$B$187,0),9)</f>
        <v>2.1860086473304733E-2</v>
      </c>
      <c r="N1736" s="42">
        <f>INDEX(Quaterly!$B$2:$E$63,MATCH(B1736,Quaterly!$B$2:$B$63,0),4)</f>
        <v>-5.24</v>
      </c>
    </row>
    <row r="1737" spans="1:14" x14ac:dyDescent="0.3">
      <c r="A1737" s="23">
        <v>1736</v>
      </c>
      <c r="B1737" s="23" t="str">
        <f t="shared" si="81"/>
        <v>Q3-2016</v>
      </c>
      <c r="C1737" s="24" t="str">
        <f t="shared" si="82"/>
        <v>Q3</v>
      </c>
      <c r="D1737" s="23" t="str">
        <f t="shared" si="83"/>
        <v>9-2016</v>
      </c>
      <c r="E1737" s="25">
        <v>42625</v>
      </c>
      <c r="F1737" s="31">
        <f>INDEX(GoldPrice!$B$2:$F$4016,MATCH(E1737,GoldPrice!$B$2:$B$4016,0),5)</f>
        <v>74189.529389526695</v>
      </c>
      <c r="G1737" s="36">
        <f>INDEX(Daily!$B$2:$H$4016,MATCH(E1737,Daily!$B$2:$B$4016,0),3)</f>
        <v>0.39999999999999858</v>
      </c>
      <c r="H1737" s="36">
        <f>INDEX(Daily!$B$2:$H$4016,MATCH(E1737,Daily!$B$2:$B$4016,0),5)</f>
        <v>-51</v>
      </c>
      <c r="I1737" s="36">
        <f>INDEX(Daily!$B$2:$H$4016,MATCH(E1737,Daily!$B$2:$B$4016,0),7)</f>
        <v>-7.1200000000000045</v>
      </c>
      <c r="J1737" s="39">
        <f>INDEX(Monthly!$B$2:$K$187,MATCH(D1737,Monthly!$B$2:$B$187,0),3)</f>
        <v>5.4999999999999979E-3</v>
      </c>
      <c r="K1737" s="39">
        <f>INDEX(Monthly!$B$2:$K$187,MATCH(D1737,Monthly!$B$2:$B$187,0),5)</f>
        <v>4.4700000000000273</v>
      </c>
      <c r="L1737" s="39">
        <f>INDEX(Monthly!$B$2:$K$187,MATCH(D1737,Monthly!$B$2:$B$187,0),7)</f>
        <v>-5.3240740740728709E-5</v>
      </c>
      <c r="M1737" s="39">
        <f>INDEX(Monthly!$B$2:$K$187,MATCH(D1737,Monthly!$B$2:$B$187,0),9)</f>
        <v>2.1860086473304733E-2</v>
      </c>
      <c r="N1737" s="42">
        <f>INDEX(Quaterly!$B$2:$E$63,MATCH(B1737,Quaterly!$B$2:$B$63,0),4)</f>
        <v>-5.24</v>
      </c>
    </row>
    <row r="1738" spans="1:14" x14ac:dyDescent="0.3">
      <c r="A1738" s="23">
        <v>1737</v>
      </c>
      <c r="B1738" s="23" t="str">
        <f t="shared" si="81"/>
        <v>Q3-2016</v>
      </c>
      <c r="C1738" s="24" t="str">
        <f t="shared" si="82"/>
        <v>Q3</v>
      </c>
      <c r="D1738" s="23" t="str">
        <f t="shared" si="83"/>
        <v>9-2016</v>
      </c>
      <c r="E1738" s="25">
        <v>42626</v>
      </c>
      <c r="F1738" s="31">
        <f>INDEX(GoldPrice!$B$2:$F$4016,MATCH(E1738,GoldPrice!$B$2:$B$4016,0),5)</f>
        <v>26753.165753167123</v>
      </c>
      <c r="G1738" s="36">
        <f>INDEX(Daily!$B$2:$H$4016,MATCH(E1738,Daily!$B$2:$B$4016,0),3)</f>
        <v>-1.3700000000000045</v>
      </c>
      <c r="H1738" s="36">
        <f>INDEX(Daily!$B$2:$H$4016,MATCH(E1738,Daily!$B$2:$B$4016,0),5)</f>
        <v>52</v>
      </c>
      <c r="I1738" s="36">
        <f>INDEX(Daily!$B$2:$H$4016,MATCH(E1738,Daily!$B$2:$B$4016,0),7)</f>
        <v>-3.999999999996362E-2</v>
      </c>
      <c r="J1738" s="39">
        <f>INDEX(Monthly!$B$2:$K$187,MATCH(D1738,Monthly!$B$2:$B$187,0),3)</f>
        <v>5.4999999999999979E-3</v>
      </c>
      <c r="K1738" s="39">
        <f>INDEX(Monthly!$B$2:$K$187,MATCH(D1738,Monthly!$B$2:$B$187,0),5)</f>
        <v>4.4700000000000273</v>
      </c>
      <c r="L1738" s="39">
        <f>INDEX(Monthly!$B$2:$K$187,MATCH(D1738,Monthly!$B$2:$B$187,0),7)</f>
        <v>-5.3240740740728709E-5</v>
      </c>
      <c r="M1738" s="39">
        <f>INDEX(Monthly!$B$2:$K$187,MATCH(D1738,Monthly!$B$2:$B$187,0),9)</f>
        <v>2.1860086473304733E-2</v>
      </c>
      <c r="N1738" s="42">
        <f>INDEX(Quaterly!$B$2:$E$63,MATCH(B1738,Quaterly!$B$2:$B$63,0),4)</f>
        <v>-5.24</v>
      </c>
    </row>
    <row r="1739" spans="1:14" x14ac:dyDescent="0.3">
      <c r="A1739" s="23">
        <v>1738</v>
      </c>
      <c r="B1739" s="23" t="str">
        <f t="shared" si="81"/>
        <v>Q3-2016</v>
      </c>
      <c r="C1739" s="24" t="str">
        <f t="shared" si="82"/>
        <v>Q3</v>
      </c>
      <c r="D1739" s="23" t="str">
        <f t="shared" si="83"/>
        <v>9-2016</v>
      </c>
      <c r="E1739" s="25">
        <v>42627</v>
      </c>
      <c r="F1739" s="31">
        <f>INDEX(GoldPrice!$B$2:$F$4016,MATCH(E1739,GoldPrice!$B$2:$B$4016,0),5)</f>
        <v>-112124.3621243611</v>
      </c>
      <c r="G1739" s="36">
        <f>INDEX(Daily!$B$2:$H$4016,MATCH(E1739,Daily!$B$2:$B$4016,0),3)</f>
        <v>-1.2899999999999991</v>
      </c>
      <c r="H1739" s="36">
        <f>INDEX(Daily!$B$2:$H$4016,MATCH(E1739,Daily!$B$2:$B$4016,0),5)</f>
        <v>-20</v>
      </c>
      <c r="I1739" s="36">
        <f>INDEX(Daily!$B$2:$H$4016,MATCH(E1739,Daily!$B$2:$B$4016,0),7)</f>
        <v>-3.0800000000000409</v>
      </c>
      <c r="J1739" s="39">
        <f>INDEX(Monthly!$B$2:$K$187,MATCH(D1739,Monthly!$B$2:$B$187,0),3)</f>
        <v>5.4999999999999979E-3</v>
      </c>
      <c r="K1739" s="39">
        <f>INDEX(Monthly!$B$2:$K$187,MATCH(D1739,Monthly!$B$2:$B$187,0),5)</f>
        <v>4.4700000000000273</v>
      </c>
      <c r="L1739" s="39">
        <f>INDEX(Monthly!$B$2:$K$187,MATCH(D1739,Monthly!$B$2:$B$187,0),7)</f>
        <v>-5.3240740740728709E-5</v>
      </c>
      <c r="M1739" s="39">
        <f>INDEX(Monthly!$B$2:$K$187,MATCH(D1739,Monthly!$B$2:$B$187,0),9)</f>
        <v>2.1860086473304733E-2</v>
      </c>
      <c r="N1739" s="42">
        <f>INDEX(Quaterly!$B$2:$E$63,MATCH(B1739,Quaterly!$B$2:$B$63,0),4)</f>
        <v>-5.24</v>
      </c>
    </row>
    <row r="1740" spans="1:14" x14ac:dyDescent="0.3">
      <c r="A1740" s="23">
        <v>1739</v>
      </c>
      <c r="B1740" s="23" t="str">
        <f t="shared" si="81"/>
        <v>Q3-2016</v>
      </c>
      <c r="C1740" s="24" t="str">
        <f t="shared" si="82"/>
        <v>Q3</v>
      </c>
      <c r="D1740" s="23" t="str">
        <f t="shared" si="83"/>
        <v>9-2016</v>
      </c>
      <c r="E1740" s="25">
        <v>42628</v>
      </c>
      <c r="F1740" s="31">
        <f>INDEX(GoldPrice!$B$2:$F$4016,MATCH(E1740,GoldPrice!$B$2:$B$4016,0),5)</f>
        <v>109791.34379134327</v>
      </c>
      <c r="G1740" s="36">
        <f>INDEX(Daily!$B$2:$H$4016,MATCH(E1740,Daily!$B$2:$B$4016,0),3)</f>
        <v>0.23000000000000398</v>
      </c>
      <c r="H1740" s="36">
        <f>INDEX(Daily!$B$2:$H$4016,MATCH(E1740,Daily!$B$2:$B$4016,0),5)</f>
        <v>25</v>
      </c>
      <c r="I1740" s="36">
        <f>INDEX(Daily!$B$2:$H$4016,MATCH(E1740,Daily!$B$2:$B$4016,0),7)</f>
        <v>-0.46000000000003638</v>
      </c>
      <c r="J1740" s="39">
        <f>INDEX(Monthly!$B$2:$K$187,MATCH(D1740,Monthly!$B$2:$B$187,0),3)</f>
        <v>5.4999999999999979E-3</v>
      </c>
      <c r="K1740" s="39">
        <f>INDEX(Monthly!$B$2:$K$187,MATCH(D1740,Monthly!$B$2:$B$187,0),5)</f>
        <v>4.4700000000000273</v>
      </c>
      <c r="L1740" s="39">
        <f>INDEX(Monthly!$B$2:$K$187,MATCH(D1740,Monthly!$B$2:$B$187,0),7)</f>
        <v>-5.3240740740728709E-5</v>
      </c>
      <c r="M1740" s="39">
        <f>INDEX(Monthly!$B$2:$K$187,MATCH(D1740,Monthly!$B$2:$B$187,0),9)</f>
        <v>2.1860086473304733E-2</v>
      </c>
      <c r="N1740" s="42">
        <f>INDEX(Quaterly!$B$2:$E$63,MATCH(B1740,Quaterly!$B$2:$B$63,0),4)</f>
        <v>-5.24</v>
      </c>
    </row>
    <row r="1741" spans="1:14" x14ac:dyDescent="0.3">
      <c r="A1741" s="23">
        <v>1740</v>
      </c>
      <c r="B1741" s="23" t="str">
        <f t="shared" si="81"/>
        <v>Q3-2016</v>
      </c>
      <c r="C1741" s="24" t="str">
        <f t="shared" si="82"/>
        <v>Q3</v>
      </c>
      <c r="D1741" s="23" t="str">
        <f t="shared" si="83"/>
        <v>9-2016</v>
      </c>
      <c r="E1741" s="25">
        <v>42629</v>
      </c>
      <c r="F1741" s="31">
        <f>INDEX(GoldPrice!$B$2:$F$4016,MATCH(E1741,GoldPrice!$B$2:$B$4016,0),5)</f>
        <v>29778.000378001481</v>
      </c>
      <c r="G1741" s="36">
        <f>INDEX(Daily!$B$2:$H$4016,MATCH(E1741,Daily!$B$2:$B$4016,0),3)</f>
        <v>-0.81000000000000227</v>
      </c>
      <c r="H1741" s="36">
        <f>INDEX(Daily!$B$2:$H$4016,MATCH(E1741,Daily!$B$2:$B$4016,0),5)</f>
        <v>5</v>
      </c>
      <c r="I1741" s="36">
        <f>INDEX(Daily!$B$2:$H$4016,MATCH(E1741,Daily!$B$2:$B$4016,0),7)</f>
        <v>-4.8700000000000045</v>
      </c>
      <c r="J1741" s="39">
        <f>INDEX(Monthly!$B$2:$K$187,MATCH(D1741,Monthly!$B$2:$B$187,0),3)</f>
        <v>5.4999999999999979E-3</v>
      </c>
      <c r="K1741" s="39">
        <f>INDEX(Monthly!$B$2:$K$187,MATCH(D1741,Monthly!$B$2:$B$187,0),5)</f>
        <v>4.4700000000000273</v>
      </c>
      <c r="L1741" s="39">
        <f>INDEX(Monthly!$B$2:$K$187,MATCH(D1741,Monthly!$B$2:$B$187,0),7)</f>
        <v>-5.3240740740728709E-5</v>
      </c>
      <c r="M1741" s="39">
        <f>INDEX(Monthly!$B$2:$K$187,MATCH(D1741,Monthly!$B$2:$B$187,0),9)</f>
        <v>2.1860086473304733E-2</v>
      </c>
      <c r="N1741" s="42">
        <f>INDEX(Quaterly!$B$2:$E$63,MATCH(B1741,Quaterly!$B$2:$B$63,0),4)</f>
        <v>-5.24</v>
      </c>
    </row>
    <row r="1742" spans="1:14" x14ac:dyDescent="0.3">
      <c r="A1742" s="23">
        <v>1741</v>
      </c>
      <c r="B1742" s="23" t="str">
        <f t="shared" si="81"/>
        <v>Q3-2016</v>
      </c>
      <c r="C1742" s="24" t="str">
        <f t="shared" si="82"/>
        <v>Q3</v>
      </c>
      <c r="D1742" s="23" t="str">
        <f t="shared" si="83"/>
        <v>9-2016</v>
      </c>
      <c r="E1742" s="25">
        <v>42632</v>
      </c>
      <c r="F1742" s="31">
        <f>INDEX(GoldPrice!$B$2:$F$4016,MATCH(E1742,GoldPrice!$B$2:$B$4016,0),5)</f>
        <v>-122931.84653184935</v>
      </c>
      <c r="G1742" s="36">
        <f>INDEX(Daily!$B$2:$H$4016,MATCH(E1742,Daily!$B$2:$B$4016,0),3)</f>
        <v>0.30000000000000426</v>
      </c>
      <c r="H1742" s="36">
        <f>INDEX(Daily!$B$2:$H$4016,MATCH(E1742,Daily!$B$2:$B$4016,0),5)</f>
        <v>-27</v>
      </c>
      <c r="I1742" s="36">
        <f>INDEX(Daily!$B$2:$H$4016,MATCH(E1742,Daily!$B$2:$B$4016,0),7)</f>
        <v>6.5800000000000409</v>
      </c>
      <c r="J1742" s="39">
        <f>INDEX(Monthly!$B$2:$K$187,MATCH(D1742,Monthly!$B$2:$B$187,0),3)</f>
        <v>5.4999999999999979E-3</v>
      </c>
      <c r="K1742" s="39">
        <f>INDEX(Monthly!$B$2:$K$187,MATCH(D1742,Monthly!$B$2:$B$187,0),5)</f>
        <v>4.4700000000000273</v>
      </c>
      <c r="L1742" s="39">
        <f>INDEX(Monthly!$B$2:$K$187,MATCH(D1742,Monthly!$B$2:$B$187,0),7)</f>
        <v>-5.3240740740728709E-5</v>
      </c>
      <c r="M1742" s="39">
        <f>INDEX(Monthly!$B$2:$K$187,MATCH(D1742,Monthly!$B$2:$B$187,0),9)</f>
        <v>2.1860086473304733E-2</v>
      </c>
      <c r="N1742" s="42">
        <f>INDEX(Quaterly!$B$2:$E$63,MATCH(B1742,Quaterly!$B$2:$B$63,0),4)</f>
        <v>-5.24</v>
      </c>
    </row>
    <row r="1743" spans="1:14" x14ac:dyDescent="0.3">
      <c r="A1743" s="23">
        <v>1742</v>
      </c>
      <c r="B1743" s="23" t="str">
        <f t="shared" si="81"/>
        <v>Q3-2016</v>
      </c>
      <c r="C1743" s="24" t="str">
        <f t="shared" si="82"/>
        <v>Q3</v>
      </c>
      <c r="D1743" s="23" t="str">
        <f t="shared" si="83"/>
        <v>9-2016</v>
      </c>
      <c r="E1743" s="25">
        <v>42633</v>
      </c>
      <c r="F1743" s="31">
        <f>INDEX(GoldPrice!$B$2:$F$4016,MATCH(E1743,GoldPrice!$B$2:$B$4016,0),5)</f>
        <v>11736.760536763817</v>
      </c>
      <c r="G1743" s="36">
        <f>INDEX(Daily!$B$2:$H$4016,MATCH(E1743,Daily!$B$2:$B$4016,0),3)</f>
        <v>0.50999999999999801</v>
      </c>
      <c r="H1743" s="36">
        <f>INDEX(Daily!$B$2:$H$4016,MATCH(E1743,Daily!$B$2:$B$4016,0),5)</f>
        <v>15</v>
      </c>
      <c r="I1743" s="36">
        <f>INDEX(Daily!$B$2:$H$4016,MATCH(E1743,Daily!$B$2:$B$4016,0),7)</f>
        <v>5.4800000000000182</v>
      </c>
      <c r="J1743" s="39">
        <f>INDEX(Monthly!$B$2:$K$187,MATCH(D1743,Monthly!$B$2:$B$187,0),3)</f>
        <v>5.4999999999999979E-3</v>
      </c>
      <c r="K1743" s="39">
        <f>INDEX(Monthly!$B$2:$K$187,MATCH(D1743,Monthly!$B$2:$B$187,0),5)</f>
        <v>4.4700000000000273</v>
      </c>
      <c r="L1743" s="39">
        <f>INDEX(Monthly!$B$2:$K$187,MATCH(D1743,Monthly!$B$2:$B$187,0),7)</f>
        <v>-5.3240740740728709E-5</v>
      </c>
      <c r="M1743" s="39">
        <f>INDEX(Monthly!$B$2:$K$187,MATCH(D1743,Monthly!$B$2:$B$187,0),9)</f>
        <v>2.1860086473304733E-2</v>
      </c>
      <c r="N1743" s="42">
        <f>INDEX(Quaterly!$B$2:$E$63,MATCH(B1743,Quaterly!$B$2:$B$63,0),4)</f>
        <v>-5.24</v>
      </c>
    </row>
    <row r="1744" spans="1:14" x14ac:dyDescent="0.3">
      <c r="A1744" s="23">
        <v>1743</v>
      </c>
      <c r="B1744" s="23" t="str">
        <f t="shared" si="81"/>
        <v>Q3-2016</v>
      </c>
      <c r="C1744" s="24" t="str">
        <f t="shared" si="82"/>
        <v>Q3</v>
      </c>
      <c r="D1744" s="23" t="str">
        <f t="shared" si="83"/>
        <v>9-2016</v>
      </c>
      <c r="E1744" s="25">
        <v>42634</v>
      </c>
      <c r="F1744" s="31">
        <f>INDEX(GoldPrice!$B$2:$F$4016,MATCH(E1744,GoldPrice!$B$2:$B$4016,0),5)</f>
        <v>-244365.90436590835</v>
      </c>
      <c r="G1744" s="36">
        <f>INDEX(Daily!$B$2:$H$4016,MATCH(E1744,Daily!$B$2:$B$4016,0),3)</f>
        <v>1.4799999999999969</v>
      </c>
      <c r="H1744" s="36">
        <f>INDEX(Daily!$B$2:$H$4016,MATCH(E1744,Daily!$B$2:$B$4016,0),5)</f>
        <v>22</v>
      </c>
      <c r="I1744" s="36">
        <f>INDEX(Daily!$B$2:$H$4016,MATCH(E1744,Daily!$B$2:$B$4016,0),7)</f>
        <v>5.1100000000000136</v>
      </c>
      <c r="J1744" s="39">
        <f>INDEX(Monthly!$B$2:$K$187,MATCH(D1744,Monthly!$B$2:$B$187,0),3)</f>
        <v>5.4999999999999979E-3</v>
      </c>
      <c r="K1744" s="39">
        <f>INDEX(Monthly!$B$2:$K$187,MATCH(D1744,Monthly!$B$2:$B$187,0),5)</f>
        <v>4.4700000000000273</v>
      </c>
      <c r="L1744" s="39">
        <f>INDEX(Monthly!$B$2:$K$187,MATCH(D1744,Monthly!$B$2:$B$187,0),7)</f>
        <v>-5.3240740740728709E-5</v>
      </c>
      <c r="M1744" s="39">
        <f>INDEX(Monthly!$B$2:$K$187,MATCH(D1744,Monthly!$B$2:$B$187,0),9)</f>
        <v>2.1860086473304733E-2</v>
      </c>
      <c r="N1744" s="42">
        <f>INDEX(Quaterly!$B$2:$E$63,MATCH(B1744,Quaterly!$B$2:$B$63,0),4)</f>
        <v>-5.24</v>
      </c>
    </row>
    <row r="1745" spans="1:14" x14ac:dyDescent="0.3">
      <c r="A1745" s="23">
        <v>1744</v>
      </c>
      <c r="B1745" s="23" t="str">
        <f t="shared" si="81"/>
        <v>Q3-2016</v>
      </c>
      <c r="C1745" s="24" t="str">
        <f t="shared" si="82"/>
        <v>Q3</v>
      </c>
      <c r="D1745" s="23" t="str">
        <f t="shared" si="83"/>
        <v>9-2016</v>
      </c>
      <c r="E1745" s="25">
        <v>42635</v>
      </c>
      <c r="F1745" s="31">
        <f>INDEX(GoldPrice!$B$2:$F$4016,MATCH(E1745,GoldPrice!$B$2:$B$4016,0),5)</f>
        <v>-2373.4643734656274</v>
      </c>
      <c r="G1745" s="36">
        <f>INDEX(Daily!$B$2:$H$4016,MATCH(E1745,Daily!$B$2:$B$4016,0),3)</f>
        <v>0.77000000000000313</v>
      </c>
      <c r="H1745" s="36">
        <f>INDEX(Daily!$B$2:$H$4016,MATCH(E1745,Daily!$B$2:$B$4016,0),5)</f>
        <v>-15</v>
      </c>
      <c r="I1745" s="36">
        <f>INDEX(Daily!$B$2:$H$4016,MATCH(E1745,Daily!$B$2:$B$4016,0),7)</f>
        <v>2.8999999999999773</v>
      </c>
      <c r="J1745" s="39">
        <f>INDEX(Monthly!$B$2:$K$187,MATCH(D1745,Monthly!$B$2:$B$187,0),3)</f>
        <v>5.4999999999999979E-3</v>
      </c>
      <c r="K1745" s="39">
        <f>INDEX(Monthly!$B$2:$K$187,MATCH(D1745,Monthly!$B$2:$B$187,0),5)</f>
        <v>4.4700000000000273</v>
      </c>
      <c r="L1745" s="39">
        <f>INDEX(Monthly!$B$2:$K$187,MATCH(D1745,Monthly!$B$2:$B$187,0),7)</f>
        <v>-5.3240740740728709E-5</v>
      </c>
      <c r="M1745" s="39">
        <f>INDEX(Monthly!$B$2:$K$187,MATCH(D1745,Monthly!$B$2:$B$187,0),9)</f>
        <v>2.1860086473304733E-2</v>
      </c>
      <c r="N1745" s="42">
        <f>INDEX(Quaterly!$B$2:$E$63,MATCH(B1745,Quaterly!$B$2:$B$63,0),4)</f>
        <v>-5.24</v>
      </c>
    </row>
    <row r="1746" spans="1:14" x14ac:dyDescent="0.3">
      <c r="A1746" s="23">
        <v>1745</v>
      </c>
      <c r="B1746" s="23" t="str">
        <f t="shared" si="81"/>
        <v>Q3-2016</v>
      </c>
      <c r="C1746" s="24" t="str">
        <f t="shared" si="82"/>
        <v>Q3</v>
      </c>
      <c r="D1746" s="23" t="str">
        <f t="shared" si="83"/>
        <v>9-2016</v>
      </c>
      <c r="E1746" s="25">
        <v>42636</v>
      </c>
      <c r="F1746" s="31">
        <f>INDEX(GoldPrice!$B$2:$F$4016,MATCH(E1746,GoldPrice!$B$2:$B$4016,0),5)</f>
        <v>47841.542241543531</v>
      </c>
      <c r="G1746" s="36">
        <f>INDEX(Daily!$B$2:$H$4016,MATCH(E1746,Daily!$B$2:$B$4016,0),3)</f>
        <v>-1.740000000000002</v>
      </c>
      <c r="H1746" s="36">
        <f>INDEX(Daily!$B$2:$H$4016,MATCH(E1746,Daily!$B$2:$B$4016,0),5)</f>
        <v>6</v>
      </c>
      <c r="I1746" s="36">
        <f>INDEX(Daily!$B$2:$H$4016,MATCH(E1746,Daily!$B$2:$B$4016,0),7)</f>
        <v>2.7100000000000364</v>
      </c>
      <c r="J1746" s="39">
        <f>INDEX(Monthly!$B$2:$K$187,MATCH(D1746,Monthly!$B$2:$B$187,0),3)</f>
        <v>5.4999999999999979E-3</v>
      </c>
      <c r="K1746" s="39">
        <f>INDEX(Monthly!$B$2:$K$187,MATCH(D1746,Monthly!$B$2:$B$187,0),5)</f>
        <v>4.4700000000000273</v>
      </c>
      <c r="L1746" s="39">
        <f>INDEX(Monthly!$B$2:$K$187,MATCH(D1746,Monthly!$B$2:$B$187,0),7)</f>
        <v>-5.3240740740728709E-5</v>
      </c>
      <c r="M1746" s="39">
        <f>INDEX(Monthly!$B$2:$K$187,MATCH(D1746,Monthly!$B$2:$B$187,0),9)</f>
        <v>2.1860086473304733E-2</v>
      </c>
      <c r="N1746" s="42">
        <f>INDEX(Quaterly!$B$2:$E$63,MATCH(B1746,Quaterly!$B$2:$B$63,0),4)</f>
        <v>-5.24</v>
      </c>
    </row>
    <row r="1747" spans="1:14" x14ac:dyDescent="0.3">
      <c r="A1747" s="23">
        <v>1746</v>
      </c>
      <c r="B1747" s="23" t="str">
        <f t="shared" si="81"/>
        <v>Q3-2016</v>
      </c>
      <c r="C1747" s="24" t="str">
        <f t="shared" si="82"/>
        <v>Q3</v>
      </c>
      <c r="D1747" s="23" t="str">
        <f t="shared" si="83"/>
        <v>9-2016</v>
      </c>
      <c r="E1747" s="25">
        <v>42639</v>
      </c>
      <c r="F1747" s="31">
        <f>INDEX(GoldPrice!$B$2:$F$4016,MATCH(E1747,GoldPrice!$B$2:$B$4016,0),5)</f>
        <v>-74126.252126250416</v>
      </c>
      <c r="G1747" s="36">
        <f>INDEX(Daily!$B$2:$H$4016,MATCH(E1747,Daily!$B$2:$B$4016,0),3)</f>
        <v>1.240000000000002</v>
      </c>
      <c r="H1747" s="36">
        <f>INDEX(Daily!$B$2:$H$4016,MATCH(E1747,Daily!$B$2:$B$4016,0),5)</f>
        <v>0</v>
      </c>
      <c r="I1747" s="36">
        <f>INDEX(Daily!$B$2:$H$4016,MATCH(E1747,Daily!$B$2:$B$4016,0),7)</f>
        <v>2.9499999999999318</v>
      </c>
      <c r="J1747" s="39">
        <f>INDEX(Monthly!$B$2:$K$187,MATCH(D1747,Monthly!$B$2:$B$187,0),3)</f>
        <v>5.4999999999999979E-3</v>
      </c>
      <c r="K1747" s="39">
        <f>INDEX(Monthly!$B$2:$K$187,MATCH(D1747,Monthly!$B$2:$B$187,0),5)</f>
        <v>4.4700000000000273</v>
      </c>
      <c r="L1747" s="39">
        <f>INDEX(Monthly!$B$2:$K$187,MATCH(D1747,Monthly!$B$2:$B$187,0),7)</f>
        <v>-5.3240740740728709E-5</v>
      </c>
      <c r="M1747" s="39">
        <f>INDEX(Monthly!$B$2:$K$187,MATCH(D1747,Monthly!$B$2:$B$187,0),9)</f>
        <v>2.1860086473304733E-2</v>
      </c>
      <c r="N1747" s="42">
        <f>INDEX(Quaterly!$B$2:$E$63,MATCH(B1747,Quaterly!$B$2:$B$63,0),4)</f>
        <v>-5.24</v>
      </c>
    </row>
    <row r="1748" spans="1:14" x14ac:dyDescent="0.3">
      <c r="A1748" s="23">
        <v>1747</v>
      </c>
      <c r="B1748" s="23" t="str">
        <f t="shared" si="81"/>
        <v>Q3-2016</v>
      </c>
      <c r="C1748" s="24" t="str">
        <f t="shared" si="82"/>
        <v>Q3</v>
      </c>
      <c r="D1748" s="23" t="str">
        <f t="shared" si="83"/>
        <v>9-2016</v>
      </c>
      <c r="E1748" s="25">
        <v>42640</v>
      </c>
      <c r="F1748" s="31">
        <f>INDEX(GoldPrice!$B$2:$F$4016,MATCH(E1748,GoldPrice!$B$2:$B$4016,0),5)</f>
        <v>225563.10716310516</v>
      </c>
      <c r="G1748" s="36">
        <f>INDEX(Daily!$B$2:$H$4016,MATCH(E1748,Daily!$B$2:$B$4016,0),3)</f>
        <v>-0.95000000000000284</v>
      </c>
      <c r="H1748" s="36">
        <f>INDEX(Daily!$B$2:$H$4016,MATCH(E1748,Daily!$B$2:$B$4016,0),5)</f>
        <v>-11</v>
      </c>
      <c r="I1748" s="36">
        <f>INDEX(Daily!$B$2:$H$4016,MATCH(E1748,Daily!$B$2:$B$4016,0),7)</f>
        <v>7.8500000000000227</v>
      </c>
      <c r="J1748" s="39">
        <f>INDEX(Monthly!$B$2:$K$187,MATCH(D1748,Monthly!$B$2:$B$187,0),3)</f>
        <v>5.4999999999999979E-3</v>
      </c>
      <c r="K1748" s="39">
        <f>INDEX(Monthly!$B$2:$K$187,MATCH(D1748,Monthly!$B$2:$B$187,0),5)</f>
        <v>4.4700000000000273</v>
      </c>
      <c r="L1748" s="39">
        <f>INDEX(Monthly!$B$2:$K$187,MATCH(D1748,Monthly!$B$2:$B$187,0),7)</f>
        <v>-5.3240740740728709E-5</v>
      </c>
      <c r="M1748" s="39">
        <f>INDEX(Monthly!$B$2:$K$187,MATCH(D1748,Monthly!$B$2:$B$187,0),9)</f>
        <v>2.1860086473304733E-2</v>
      </c>
      <c r="N1748" s="42">
        <f>INDEX(Quaterly!$B$2:$E$63,MATCH(B1748,Quaterly!$B$2:$B$63,0),4)</f>
        <v>-5.24</v>
      </c>
    </row>
    <row r="1749" spans="1:14" x14ac:dyDescent="0.3">
      <c r="A1749" s="23">
        <v>1748</v>
      </c>
      <c r="B1749" s="23" t="str">
        <f t="shared" si="81"/>
        <v>Q3-2016</v>
      </c>
      <c r="C1749" s="24" t="str">
        <f t="shared" si="82"/>
        <v>Q3</v>
      </c>
      <c r="D1749" s="23" t="str">
        <f t="shared" si="83"/>
        <v>9-2016</v>
      </c>
      <c r="E1749" s="25">
        <v>42641</v>
      </c>
      <c r="F1749" s="31">
        <f>INDEX(GoldPrice!$B$2:$F$4016,MATCH(E1749,GoldPrice!$B$2:$B$4016,0),5)</f>
        <v>-53492.874692872167</v>
      </c>
      <c r="G1749" s="36">
        <f>INDEX(Daily!$B$2:$H$4016,MATCH(E1749,Daily!$B$2:$B$4016,0),3)</f>
        <v>2.4200000000000017</v>
      </c>
      <c r="H1749" s="36">
        <f>INDEX(Daily!$B$2:$H$4016,MATCH(E1749,Daily!$B$2:$B$4016,0),5)</f>
        <v>13</v>
      </c>
      <c r="I1749" s="36">
        <f>INDEX(Daily!$B$2:$H$4016,MATCH(E1749,Daily!$B$2:$B$4016,0),7)</f>
        <v>1.8300000000000409</v>
      </c>
      <c r="J1749" s="39">
        <f>INDEX(Monthly!$B$2:$K$187,MATCH(D1749,Monthly!$B$2:$B$187,0),3)</f>
        <v>5.4999999999999979E-3</v>
      </c>
      <c r="K1749" s="39">
        <f>INDEX(Monthly!$B$2:$K$187,MATCH(D1749,Monthly!$B$2:$B$187,0),5)</f>
        <v>4.4700000000000273</v>
      </c>
      <c r="L1749" s="39">
        <f>INDEX(Monthly!$B$2:$K$187,MATCH(D1749,Monthly!$B$2:$B$187,0),7)</f>
        <v>-5.3240740740728709E-5</v>
      </c>
      <c r="M1749" s="39">
        <f>INDEX(Monthly!$B$2:$K$187,MATCH(D1749,Monthly!$B$2:$B$187,0),9)</f>
        <v>2.1860086473304733E-2</v>
      </c>
      <c r="N1749" s="42">
        <f>INDEX(Quaterly!$B$2:$E$63,MATCH(B1749,Quaterly!$B$2:$B$63,0),4)</f>
        <v>-5.24</v>
      </c>
    </row>
    <row r="1750" spans="1:14" x14ac:dyDescent="0.3">
      <c r="A1750" s="23">
        <v>1749</v>
      </c>
      <c r="B1750" s="23" t="str">
        <f t="shared" si="81"/>
        <v>Q3-2016</v>
      </c>
      <c r="C1750" s="24" t="str">
        <f t="shared" si="82"/>
        <v>Q3</v>
      </c>
      <c r="D1750" s="23" t="str">
        <f t="shared" si="83"/>
        <v>9-2016</v>
      </c>
      <c r="E1750" s="25">
        <v>42642</v>
      </c>
      <c r="F1750" s="31">
        <f>INDEX(GoldPrice!$B$2:$F$4016,MATCH(E1750,GoldPrice!$B$2:$B$4016,0),5)</f>
        <v>-22768.361368361861</v>
      </c>
      <c r="G1750" s="36">
        <f>INDEX(Daily!$B$2:$H$4016,MATCH(E1750,Daily!$B$2:$B$4016,0),3)</f>
        <v>0.64999999999999858</v>
      </c>
      <c r="H1750" s="36">
        <f>INDEX(Daily!$B$2:$H$4016,MATCH(E1750,Daily!$B$2:$B$4016,0),5)</f>
        <v>-11</v>
      </c>
      <c r="I1750" s="36">
        <f>INDEX(Daily!$B$2:$H$4016,MATCH(E1750,Daily!$B$2:$B$4016,0),7)</f>
        <v>1.8299999999999272</v>
      </c>
      <c r="J1750" s="39">
        <f>INDEX(Monthly!$B$2:$K$187,MATCH(D1750,Monthly!$B$2:$B$187,0),3)</f>
        <v>5.4999999999999979E-3</v>
      </c>
      <c r="K1750" s="39">
        <f>INDEX(Monthly!$B$2:$K$187,MATCH(D1750,Monthly!$B$2:$B$187,0),5)</f>
        <v>4.4700000000000273</v>
      </c>
      <c r="L1750" s="39">
        <f>INDEX(Monthly!$B$2:$K$187,MATCH(D1750,Monthly!$B$2:$B$187,0),7)</f>
        <v>-5.3240740740728709E-5</v>
      </c>
      <c r="M1750" s="39">
        <f>INDEX(Monthly!$B$2:$K$187,MATCH(D1750,Monthly!$B$2:$B$187,0),9)</f>
        <v>2.1860086473304733E-2</v>
      </c>
      <c r="N1750" s="42">
        <f>INDEX(Quaterly!$B$2:$E$63,MATCH(B1750,Quaterly!$B$2:$B$63,0),4)</f>
        <v>-5.24</v>
      </c>
    </row>
    <row r="1751" spans="1:14" x14ac:dyDescent="0.3">
      <c r="A1751" s="23">
        <v>1750</v>
      </c>
      <c r="B1751" s="23" t="str">
        <f t="shared" si="81"/>
        <v>Q3-2016</v>
      </c>
      <c r="C1751" s="24" t="str">
        <f t="shared" si="82"/>
        <v>Q3</v>
      </c>
      <c r="D1751" s="23" t="str">
        <f t="shared" si="83"/>
        <v>9-2016</v>
      </c>
      <c r="E1751" s="25">
        <v>42643</v>
      </c>
      <c r="F1751" s="31">
        <f>INDEX(GoldPrice!$B$2:$F$4016,MATCH(E1751,GoldPrice!$B$2:$B$4016,0),5)</f>
        <v>160494.1976941973</v>
      </c>
      <c r="G1751" s="36">
        <f>INDEX(Daily!$B$2:$H$4016,MATCH(E1751,Daily!$B$2:$B$4016,0),3)</f>
        <v>0</v>
      </c>
      <c r="H1751" s="36">
        <f>INDEX(Daily!$B$2:$H$4016,MATCH(E1751,Daily!$B$2:$B$4016,0),5)</f>
        <v>1</v>
      </c>
      <c r="I1751" s="36">
        <f>INDEX(Daily!$B$2:$H$4016,MATCH(E1751,Daily!$B$2:$B$4016,0),7)</f>
        <v>-2.8199999999999363</v>
      </c>
      <c r="J1751" s="39">
        <f>INDEX(Monthly!$B$2:$K$187,MATCH(D1751,Monthly!$B$2:$B$187,0),3)</f>
        <v>5.4999999999999979E-3</v>
      </c>
      <c r="K1751" s="39">
        <f>INDEX(Monthly!$B$2:$K$187,MATCH(D1751,Monthly!$B$2:$B$187,0),5)</f>
        <v>4.4700000000000273</v>
      </c>
      <c r="L1751" s="39">
        <f>INDEX(Monthly!$B$2:$K$187,MATCH(D1751,Monthly!$B$2:$B$187,0),7)</f>
        <v>-5.3240740740728709E-5</v>
      </c>
      <c r="M1751" s="39">
        <f>INDEX(Monthly!$B$2:$K$187,MATCH(D1751,Monthly!$B$2:$B$187,0),9)</f>
        <v>2.1860086473304733E-2</v>
      </c>
      <c r="N1751" s="42">
        <f>INDEX(Quaterly!$B$2:$E$63,MATCH(B1751,Quaterly!$B$2:$B$63,0),4)</f>
        <v>-5.24</v>
      </c>
    </row>
    <row r="1752" spans="1:14" x14ac:dyDescent="0.3">
      <c r="A1752" s="23">
        <v>1751</v>
      </c>
      <c r="B1752" s="23" t="str">
        <f t="shared" si="81"/>
        <v>Q4-2016</v>
      </c>
      <c r="C1752" s="24" t="str">
        <f t="shared" si="82"/>
        <v>Q4</v>
      </c>
      <c r="D1752" s="23" t="str">
        <f t="shared" si="83"/>
        <v>10-2016</v>
      </c>
      <c r="E1752" s="25">
        <v>42646</v>
      </c>
      <c r="F1752" s="31">
        <f>INDEX(GoldPrice!$B$2:$F$4016,MATCH(E1752,GoldPrice!$B$2:$B$4016,0),5)</f>
        <v>29670.232470232993</v>
      </c>
      <c r="G1752" s="36">
        <f>INDEX(Daily!$B$2:$H$4016,MATCH(E1752,Daily!$B$2:$B$4016,0),3)</f>
        <v>1.0799999999999983</v>
      </c>
      <c r="H1752" s="36">
        <f>INDEX(Daily!$B$2:$H$4016,MATCH(E1752,Daily!$B$2:$B$4016,0),5)</f>
        <v>23</v>
      </c>
      <c r="I1752" s="36">
        <f>INDEX(Daily!$B$2:$H$4016,MATCH(E1752,Daily!$B$2:$B$4016,0),7)</f>
        <v>-2.6800000000000637</v>
      </c>
      <c r="J1752" s="39">
        <f>INDEX(Monthly!$B$2:$K$187,MATCH(D1752,Monthly!$B$2:$B$187,0),3)</f>
        <v>8.6000000000000035E-3</v>
      </c>
      <c r="K1752" s="39">
        <f>INDEX(Monthly!$B$2:$K$187,MATCH(D1752,Monthly!$B$2:$B$187,0),5)</f>
        <v>-15.470000000000027</v>
      </c>
      <c r="L1752" s="39">
        <f>INDEX(Monthly!$B$2:$K$187,MATCH(D1752,Monthly!$B$2:$B$187,0),7)</f>
        <v>0</v>
      </c>
      <c r="M1752" s="39">
        <f>INDEX(Monthly!$B$2:$K$187,MATCH(D1752,Monthly!$B$2:$B$187,0),9)</f>
        <v>4.9019519850739927E-3</v>
      </c>
      <c r="N1752" s="42">
        <f>INDEX(Quaterly!$B$2:$E$63,MATCH(B1752,Quaterly!$B$2:$B$63,0),4)</f>
        <v>0.83999999999999986</v>
      </c>
    </row>
    <row r="1753" spans="1:14" x14ac:dyDescent="0.3">
      <c r="A1753" s="23">
        <v>1752</v>
      </c>
      <c r="B1753" s="23" t="str">
        <f t="shared" si="81"/>
        <v>Q4-2016</v>
      </c>
      <c r="C1753" s="24" t="str">
        <f t="shared" si="82"/>
        <v>Q4</v>
      </c>
      <c r="D1753" s="23" t="str">
        <f t="shared" si="83"/>
        <v>10-2016</v>
      </c>
      <c r="E1753" s="25">
        <v>42647</v>
      </c>
      <c r="F1753" s="31">
        <f>INDEX(GoldPrice!$B$2:$F$4016,MATCH(E1753,GoldPrice!$B$2:$B$4016,0),5)</f>
        <v>640104.40370440483</v>
      </c>
      <c r="G1753" s="36">
        <f>INDEX(Daily!$B$2:$H$4016,MATCH(E1753,Daily!$B$2:$B$4016,0),3)</f>
        <v>-0.12999999999999545</v>
      </c>
      <c r="H1753" s="36">
        <f>INDEX(Daily!$B$2:$H$4016,MATCH(E1753,Daily!$B$2:$B$4016,0),5)</f>
        <v>-21</v>
      </c>
      <c r="I1753" s="36">
        <f>INDEX(Daily!$B$2:$H$4016,MATCH(E1753,Daily!$B$2:$B$4016,0),7)</f>
        <v>1.1500000000000909</v>
      </c>
      <c r="J1753" s="39">
        <f>INDEX(Monthly!$B$2:$K$187,MATCH(D1753,Monthly!$B$2:$B$187,0),3)</f>
        <v>8.6000000000000035E-3</v>
      </c>
      <c r="K1753" s="39">
        <f>INDEX(Monthly!$B$2:$K$187,MATCH(D1753,Monthly!$B$2:$B$187,0),5)</f>
        <v>-15.470000000000027</v>
      </c>
      <c r="L1753" s="39">
        <f>INDEX(Monthly!$B$2:$K$187,MATCH(D1753,Monthly!$B$2:$B$187,0),7)</f>
        <v>0</v>
      </c>
      <c r="M1753" s="39">
        <f>INDEX(Monthly!$B$2:$K$187,MATCH(D1753,Monthly!$B$2:$B$187,0),9)</f>
        <v>4.9019519850739927E-3</v>
      </c>
      <c r="N1753" s="42">
        <f>INDEX(Quaterly!$B$2:$E$63,MATCH(B1753,Quaterly!$B$2:$B$63,0),4)</f>
        <v>0.83999999999999986</v>
      </c>
    </row>
    <row r="1754" spans="1:14" x14ac:dyDescent="0.3">
      <c r="A1754" s="23">
        <v>1753</v>
      </c>
      <c r="B1754" s="23" t="str">
        <f t="shared" si="81"/>
        <v>Q4-2016</v>
      </c>
      <c r="C1754" s="24" t="str">
        <f t="shared" si="82"/>
        <v>Q4</v>
      </c>
      <c r="D1754" s="23" t="str">
        <f t="shared" si="83"/>
        <v>10-2016</v>
      </c>
      <c r="E1754" s="25">
        <v>42648</v>
      </c>
      <c r="F1754" s="31">
        <f>INDEX(GoldPrice!$B$2:$F$4016,MATCH(E1754,GoldPrice!$B$2:$B$4016,0),5)</f>
        <v>-728817.50141750276</v>
      </c>
      <c r="G1754" s="36">
        <f>INDEX(Daily!$B$2:$H$4016,MATCH(E1754,Daily!$B$2:$B$4016,0),3)</f>
        <v>1.0799999999999983</v>
      </c>
      <c r="H1754" s="36">
        <f>INDEX(Daily!$B$2:$H$4016,MATCH(E1754,Daily!$B$2:$B$4016,0),5)</f>
        <v>-8</v>
      </c>
      <c r="I1754" s="36">
        <f>INDEX(Daily!$B$2:$H$4016,MATCH(E1754,Daily!$B$2:$B$4016,0),7)</f>
        <v>2.8399999999999181</v>
      </c>
      <c r="J1754" s="39">
        <f>INDEX(Monthly!$B$2:$K$187,MATCH(D1754,Monthly!$B$2:$B$187,0),3)</f>
        <v>8.6000000000000035E-3</v>
      </c>
      <c r="K1754" s="39">
        <f>INDEX(Monthly!$B$2:$K$187,MATCH(D1754,Monthly!$B$2:$B$187,0),5)</f>
        <v>-15.470000000000027</v>
      </c>
      <c r="L1754" s="39">
        <f>INDEX(Monthly!$B$2:$K$187,MATCH(D1754,Monthly!$B$2:$B$187,0),7)</f>
        <v>0</v>
      </c>
      <c r="M1754" s="39">
        <f>INDEX(Monthly!$B$2:$K$187,MATCH(D1754,Monthly!$B$2:$B$187,0),9)</f>
        <v>4.9019519850739927E-3</v>
      </c>
      <c r="N1754" s="42">
        <f>INDEX(Quaterly!$B$2:$E$63,MATCH(B1754,Quaterly!$B$2:$B$63,0),4)</f>
        <v>0.83999999999999986</v>
      </c>
    </row>
    <row r="1755" spans="1:14" x14ac:dyDescent="0.3">
      <c r="A1755" s="23">
        <v>1754</v>
      </c>
      <c r="B1755" s="23" t="str">
        <f t="shared" si="81"/>
        <v>Q4-2016</v>
      </c>
      <c r="C1755" s="24" t="str">
        <f t="shared" si="82"/>
        <v>Q4</v>
      </c>
      <c r="D1755" s="23" t="str">
        <f t="shared" si="83"/>
        <v>10-2016</v>
      </c>
      <c r="E1755" s="25">
        <v>42649</v>
      </c>
      <c r="F1755" s="31">
        <f>INDEX(GoldPrice!$B$2:$F$4016,MATCH(E1755,GoldPrice!$B$2:$B$4016,0),5)</f>
        <v>220121.41372141615</v>
      </c>
      <c r="G1755" s="36">
        <f>INDEX(Daily!$B$2:$H$4016,MATCH(E1755,Daily!$B$2:$B$4016,0),3)</f>
        <v>0.68999999999999773</v>
      </c>
      <c r="H1755" s="36">
        <f>INDEX(Daily!$B$2:$H$4016,MATCH(E1755,Daily!$B$2:$B$4016,0),5)</f>
        <v>-22</v>
      </c>
      <c r="I1755" s="36">
        <f>INDEX(Daily!$B$2:$H$4016,MATCH(E1755,Daily!$B$2:$B$4016,0),7)</f>
        <v>0.2800000000000864</v>
      </c>
      <c r="J1755" s="39">
        <f>INDEX(Monthly!$B$2:$K$187,MATCH(D1755,Monthly!$B$2:$B$187,0),3)</f>
        <v>8.6000000000000035E-3</v>
      </c>
      <c r="K1755" s="39">
        <f>INDEX(Monthly!$B$2:$K$187,MATCH(D1755,Monthly!$B$2:$B$187,0),5)</f>
        <v>-15.470000000000027</v>
      </c>
      <c r="L1755" s="39">
        <f>INDEX(Monthly!$B$2:$K$187,MATCH(D1755,Monthly!$B$2:$B$187,0),7)</f>
        <v>0</v>
      </c>
      <c r="M1755" s="39">
        <f>INDEX(Monthly!$B$2:$K$187,MATCH(D1755,Monthly!$B$2:$B$187,0),9)</f>
        <v>4.9019519850739927E-3</v>
      </c>
      <c r="N1755" s="42">
        <f>INDEX(Quaterly!$B$2:$E$63,MATCH(B1755,Quaterly!$B$2:$B$63,0),4)</f>
        <v>0.83999999999999986</v>
      </c>
    </row>
    <row r="1756" spans="1:14" x14ac:dyDescent="0.3">
      <c r="A1756" s="23">
        <v>1755</v>
      </c>
      <c r="B1756" s="23" t="str">
        <f t="shared" si="81"/>
        <v>Q4-2016</v>
      </c>
      <c r="C1756" s="24" t="str">
        <f t="shared" si="82"/>
        <v>Q4</v>
      </c>
      <c r="D1756" s="23" t="str">
        <f t="shared" si="83"/>
        <v>10-2016</v>
      </c>
      <c r="E1756" s="25">
        <v>42650</v>
      </c>
      <c r="F1756" s="31">
        <f>INDEX(GoldPrice!$B$2:$F$4016,MATCH(E1756,GoldPrice!$B$2:$B$4016,0),5)</f>
        <v>-69859.043659046292</v>
      </c>
      <c r="G1756" s="36">
        <f>INDEX(Daily!$B$2:$H$4016,MATCH(E1756,Daily!$B$2:$B$4016,0),3)</f>
        <v>-0.67999999999999972</v>
      </c>
      <c r="H1756" s="36">
        <f>INDEX(Daily!$B$2:$H$4016,MATCH(E1756,Daily!$B$2:$B$4016,0),5)</f>
        <v>0</v>
      </c>
      <c r="I1756" s="36">
        <f>INDEX(Daily!$B$2:$H$4016,MATCH(E1756,Daily!$B$2:$B$4016,0),7)</f>
        <v>-3.3700000000000045</v>
      </c>
      <c r="J1756" s="39">
        <f>INDEX(Monthly!$B$2:$K$187,MATCH(D1756,Monthly!$B$2:$B$187,0),3)</f>
        <v>8.6000000000000035E-3</v>
      </c>
      <c r="K1756" s="39">
        <f>INDEX(Monthly!$B$2:$K$187,MATCH(D1756,Monthly!$B$2:$B$187,0),5)</f>
        <v>-15.470000000000027</v>
      </c>
      <c r="L1756" s="39">
        <f>INDEX(Monthly!$B$2:$K$187,MATCH(D1756,Monthly!$B$2:$B$187,0),7)</f>
        <v>0</v>
      </c>
      <c r="M1756" s="39">
        <f>INDEX(Monthly!$B$2:$K$187,MATCH(D1756,Monthly!$B$2:$B$187,0),9)</f>
        <v>4.9019519850739927E-3</v>
      </c>
      <c r="N1756" s="42">
        <f>INDEX(Quaterly!$B$2:$E$63,MATCH(B1756,Quaterly!$B$2:$B$63,0),4)</f>
        <v>0.83999999999999986</v>
      </c>
    </row>
    <row r="1757" spans="1:14" x14ac:dyDescent="0.3">
      <c r="A1757" s="23">
        <v>1756</v>
      </c>
      <c r="B1757" s="23" t="str">
        <f t="shared" si="81"/>
        <v>Q4-2016</v>
      </c>
      <c r="C1757" s="24" t="str">
        <f t="shared" si="82"/>
        <v>Q4</v>
      </c>
      <c r="D1757" s="23" t="str">
        <f t="shared" si="83"/>
        <v>10-2016</v>
      </c>
      <c r="E1757" s="25">
        <v>42653</v>
      </c>
      <c r="F1757" s="31">
        <f>INDEX(GoldPrice!$B$2:$F$4016,MATCH(E1757,GoldPrice!$B$2:$B$4016,0),5)</f>
        <v>-419475.81067581102</v>
      </c>
      <c r="G1757" s="36">
        <f>INDEX(Daily!$B$2:$H$4016,MATCH(E1757,Daily!$B$2:$B$4016,0),3)</f>
        <v>0</v>
      </c>
      <c r="H1757" s="36">
        <f>INDEX(Daily!$B$2:$H$4016,MATCH(E1757,Daily!$B$2:$B$4016,0),5)</f>
        <v>42</v>
      </c>
      <c r="I1757" s="36">
        <f>INDEX(Daily!$B$2:$H$4016,MATCH(E1757,Daily!$B$2:$B$4016,0),7)</f>
        <v>-9.7599999999999909</v>
      </c>
      <c r="J1757" s="39">
        <f>INDEX(Monthly!$B$2:$K$187,MATCH(D1757,Monthly!$B$2:$B$187,0),3)</f>
        <v>8.6000000000000035E-3</v>
      </c>
      <c r="K1757" s="39">
        <f>INDEX(Monthly!$B$2:$K$187,MATCH(D1757,Monthly!$B$2:$B$187,0),5)</f>
        <v>-15.470000000000027</v>
      </c>
      <c r="L1757" s="39">
        <f>INDEX(Monthly!$B$2:$K$187,MATCH(D1757,Monthly!$B$2:$B$187,0),7)</f>
        <v>0</v>
      </c>
      <c r="M1757" s="39">
        <f>INDEX(Monthly!$B$2:$K$187,MATCH(D1757,Monthly!$B$2:$B$187,0),9)</f>
        <v>4.9019519850739927E-3</v>
      </c>
      <c r="N1757" s="42">
        <f>INDEX(Quaterly!$B$2:$E$63,MATCH(B1757,Quaterly!$B$2:$B$63,0),4)</f>
        <v>0.83999999999999986</v>
      </c>
    </row>
    <row r="1758" spans="1:14" x14ac:dyDescent="0.3">
      <c r="A1758" s="23">
        <v>1757</v>
      </c>
      <c r="B1758" s="23" t="str">
        <f t="shared" si="81"/>
        <v>Q4-2016</v>
      </c>
      <c r="C1758" s="24" t="str">
        <f t="shared" si="82"/>
        <v>Q4</v>
      </c>
      <c r="D1758" s="23" t="str">
        <f t="shared" si="83"/>
        <v>10-2016</v>
      </c>
      <c r="E1758" s="25">
        <v>42654</v>
      </c>
      <c r="F1758" s="31">
        <f>INDEX(GoldPrice!$B$2:$F$4016,MATCH(E1758,GoldPrice!$B$2:$B$4016,0),5)</f>
        <v>505763.99816399813</v>
      </c>
      <c r="G1758" s="36">
        <f>INDEX(Daily!$B$2:$H$4016,MATCH(E1758,Daily!$B$2:$B$4016,0),3)</f>
        <v>0.96000000000000085</v>
      </c>
      <c r="H1758" s="36">
        <f>INDEX(Daily!$B$2:$H$4016,MATCH(E1758,Daily!$B$2:$B$4016,0),5)</f>
        <v>-37</v>
      </c>
      <c r="I1758" s="36">
        <f>INDEX(Daily!$B$2:$H$4016,MATCH(E1758,Daily!$B$2:$B$4016,0),7)</f>
        <v>8.1699999999999591</v>
      </c>
      <c r="J1758" s="39">
        <f>INDEX(Monthly!$B$2:$K$187,MATCH(D1758,Monthly!$B$2:$B$187,0),3)</f>
        <v>8.6000000000000035E-3</v>
      </c>
      <c r="K1758" s="39">
        <f>INDEX(Monthly!$B$2:$K$187,MATCH(D1758,Monthly!$B$2:$B$187,0),5)</f>
        <v>-15.470000000000027</v>
      </c>
      <c r="L1758" s="39">
        <f>INDEX(Monthly!$B$2:$K$187,MATCH(D1758,Monthly!$B$2:$B$187,0),7)</f>
        <v>0</v>
      </c>
      <c r="M1758" s="39">
        <f>INDEX(Monthly!$B$2:$K$187,MATCH(D1758,Monthly!$B$2:$B$187,0),9)</f>
        <v>4.9019519850739927E-3</v>
      </c>
      <c r="N1758" s="42">
        <f>INDEX(Quaterly!$B$2:$E$63,MATCH(B1758,Quaterly!$B$2:$B$63,0),4)</f>
        <v>0.83999999999999986</v>
      </c>
    </row>
    <row r="1759" spans="1:14" x14ac:dyDescent="0.3">
      <c r="A1759" s="23">
        <v>1758</v>
      </c>
      <c r="B1759" s="23" t="str">
        <f t="shared" si="81"/>
        <v>Q4-2016</v>
      </c>
      <c r="C1759" s="24" t="str">
        <f t="shared" si="82"/>
        <v>Q4</v>
      </c>
      <c r="D1759" s="23" t="str">
        <f t="shared" si="83"/>
        <v>10-2016</v>
      </c>
      <c r="E1759" s="25">
        <v>42655</v>
      </c>
      <c r="F1759" s="31">
        <f>INDEX(GoldPrice!$B$2:$F$4016,MATCH(E1759,GoldPrice!$B$2:$B$4016,0),5)</f>
        <v>-8570.2513702474535</v>
      </c>
      <c r="G1759" s="36">
        <f>INDEX(Daily!$B$2:$H$4016,MATCH(E1759,Daily!$B$2:$B$4016,0),3)</f>
        <v>-0.57999999999999829</v>
      </c>
      <c r="H1759" s="36">
        <f>INDEX(Daily!$B$2:$H$4016,MATCH(E1759,Daily!$B$2:$B$4016,0),5)</f>
        <v>-10</v>
      </c>
      <c r="I1759" s="36">
        <f>INDEX(Daily!$B$2:$H$4016,MATCH(E1759,Daily!$B$2:$B$4016,0),7)</f>
        <v>9.0000000000031832E-2</v>
      </c>
      <c r="J1759" s="39">
        <f>INDEX(Monthly!$B$2:$K$187,MATCH(D1759,Monthly!$B$2:$B$187,0),3)</f>
        <v>8.6000000000000035E-3</v>
      </c>
      <c r="K1759" s="39">
        <f>INDEX(Monthly!$B$2:$K$187,MATCH(D1759,Monthly!$B$2:$B$187,0),5)</f>
        <v>-15.470000000000027</v>
      </c>
      <c r="L1759" s="39">
        <f>INDEX(Monthly!$B$2:$K$187,MATCH(D1759,Monthly!$B$2:$B$187,0),7)</f>
        <v>0</v>
      </c>
      <c r="M1759" s="39">
        <f>INDEX(Monthly!$B$2:$K$187,MATCH(D1759,Monthly!$B$2:$B$187,0),9)</f>
        <v>4.9019519850739927E-3</v>
      </c>
      <c r="N1759" s="42">
        <f>INDEX(Quaterly!$B$2:$E$63,MATCH(B1759,Quaterly!$B$2:$B$63,0),4)</f>
        <v>0.83999999999999986</v>
      </c>
    </row>
    <row r="1760" spans="1:14" x14ac:dyDescent="0.3">
      <c r="A1760" s="23">
        <v>1759</v>
      </c>
      <c r="B1760" s="23" t="str">
        <f t="shared" si="81"/>
        <v>Q4-2016</v>
      </c>
      <c r="C1760" s="24" t="str">
        <f t="shared" si="82"/>
        <v>Q4</v>
      </c>
      <c r="D1760" s="23" t="str">
        <f t="shared" si="83"/>
        <v>10-2016</v>
      </c>
      <c r="E1760" s="25">
        <v>42656</v>
      </c>
      <c r="F1760" s="31">
        <f>INDEX(GoldPrice!$B$2:$F$4016,MATCH(E1760,GoldPrice!$B$2:$B$4016,0),5)</f>
        <v>-70339.973539978266</v>
      </c>
      <c r="G1760" s="36">
        <f>INDEX(Daily!$B$2:$H$4016,MATCH(E1760,Daily!$B$2:$B$4016,0),3)</f>
        <v>0.32999999999999829</v>
      </c>
      <c r="H1760" s="36">
        <f>INDEX(Daily!$B$2:$H$4016,MATCH(E1760,Daily!$B$2:$B$4016,0),5)</f>
        <v>5</v>
      </c>
      <c r="I1760" s="36">
        <f>INDEX(Daily!$B$2:$H$4016,MATCH(E1760,Daily!$B$2:$B$4016,0),7)</f>
        <v>2.7799999999999727</v>
      </c>
      <c r="J1760" s="39">
        <f>INDEX(Monthly!$B$2:$K$187,MATCH(D1760,Monthly!$B$2:$B$187,0),3)</f>
        <v>8.6000000000000035E-3</v>
      </c>
      <c r="K1760" s="39">
        <f>INDEX(Monthly!$B$2:$K$187,MATCH(D1760,Monthly!$B$2:$B$187,0),5)</f>
        <v>-15.470000000000027</v>
      </c>
      <c r="L1760" s="39">
        <f>INDEX(Monthly!$B$2:$K$187,MATCH(D1760,Monthly!$B$2:$B$187,0),7)</f>
        <v>0</v>
      </c>
      <c r="M1760" s="39">
        <f>INDEX(Monthly!$B$2:$K$187,MATCH(D1760,Monthly!$B$2:$B$187,0),9)</f>
        <v>4.9019519850739927E-3</v>
      </c>
      <c r="N1760" s="42">
        <f>INDEX(Quaterly!$B$2:$E$63,MATCH(B1760,Quaterly!$B$2:$B$63,0),4)</f>
        <v>0.83999999999999986</v>
      </c>
    </row>
    <row r="1761" spans="1:14" x14ac:dyDescent="0.3">
      <c r="A1761" s="23">
        <v>1760</v>
      </c>
      <c r="B1761" s="23" t="str">
        <f t="shared" si="81"/>
        <v>Q4-2016</v>
      </c>
      <c r="C1761" s="24" t="str">
        <f t="shared" si="82"/>
        <v>Q4</v>
      </c>
      <c r="D1761" s="23" t="str">
        <f t="shared" si="83"/>
        <v>10-2016</v>
      </c>
      <c r="E1761" s="25">
        <v>42657</v>
      </c>
      <c r="F1761" s="31">
        <f>INDEX(GoldPrice!$B$2:$F$4016,MATCH(E1761,GoldPrice!$B$2:$B$4016,0),5)</f>
        <v>44122.207522209734</v>
      </c>
      <c r="G1761" s="36">
        <f>INDEX(Daily!$B$2:$H$4016,MATCH(E1761,Daily!$B$2:$B$4016,0),3)</f>
        <v>-0.11999999999999744</v>
      </c>
      <c r="H1761" s="36">
        <f>INDEX(Daily!$B$2:$H$4016,MATCH(E1761,Daily!$B$2:$B$4016,0),5)</f>
        <v>3</v>
      </c>
      <c r="I1761" s="36">
        <f>INDEX(Daily!$B$2:$H$4016,MATCH(E1761,Daily!$B$2:$B$4016,0),7)</f>
        <v>1.7699999999999818</v>
      </c>
      <c r="J1761" s="39">
        <f>INDEX(Monthly!$B$2:$K$187,MATCH(D1761,Monthly!$B$2:$B$187,0),3)</f>
        <v>8.6000000000000035E-3</v>
      </c>
      <c r="K1761" s="39">
        <f>INDEX(Monthly!$B$2:$K$187,MATCH(D1761,Monthly!$B$2:$B$187,0),5)</f>
        <v>-15.470000000000027</v>
      </c>
      <c r="L1761" s="39">
        <f>INDEX(Monthly!$B$2:$K$187,MATCH(D1761,Monthly!$B$2:$B$187,0),7)</f>
        <v>0</v>
      </c>
      <c r="M1761" s="39">
        <f>INDEX(Monthly!$B$2:$K$187,MATCH(D1761,Monthly!$B$2:$B$187,0),9)</f>
        <v>4.9019519850739927E-3</v>
      </c>
      <c r="N1761" s="42">
        <f>INDEX(Quaterly!$B$2:$E$63,MATCH(B1761,Quaterly!$B$2:$B$63,0),4)</f>
        <v>0.83999999999999986</v>
      </c>
    </row>
    <row r="1762" spans="1:14" x14ac:dyDescent="0.3">
      <c r="A1762" s="23">
        <v>1761</v>
      </c>
      <c r="B1762" s="23" t="str">
        <f t="shared" si="81"/>
        <v>Q4-2016</v>
      </c>
      <c r="C1762" s="24" t="str">
        <f t="shared" si="82"/>
        <v>Q4</v>
      </c>
      <c r="D1762" s="23" t="str">
        <f t="shared" si="83"/>
        <v>10-2016</v>
      </c>
      <c r="E1762" s="25">
        <v>42660</v>
      </c>
      <c r="F1762" s="31">
        <f>INDEX(GoldPrice!$B$2:$F$4016,MATCH(E1762,GoldPrice!$B$2:$B$4016,0),5)</f>
        <v>-131186.24078624323</v>
      </c>
      <c r="G1762" s="36">
        <f>INDEX(Daily!$B$2:$H$4016,MATCH(E1762,Daily!$B$2:$B$4016,0),3)</f>
        <v>-0.38000000000000256</v>
      </c>
      <c r="H1762" s="36">
        <f>INDEX(Daily!$B$2:$H$4016,MATCH(E1762,Daily!$B$2:$B$4016,0),5)</f>
        <v>52</v>
      </c>
      <c r="I1762" s="36">
        <f>INDEX(Daily!$B$2:$H$4016,MATCH(E1762,Daily!$B$2:$B$4016,0),7)</f>
        <v>-6.0499999999999545</v>
      </c>
      <c r="J1762" s="39">
        <f>INDEX(Monthly!$B$2:$K$187,MATCH(D1762,Monthly!$B$2:$B$187,0),3)</f>
        <v>8.6000000000000035E-3</v>
      </c>
      <c r="K1762" s="39">
        <f>INDEX(Monthly!$B$2:$K$187,MATCH(D1762,Monthly!$B$2:$B$187,0),5)</f>
        <v>-15.470000000000027</v>
      </c>
      <c r="L1762" s="39">
        <f>INDEX(Monthly!$B$2:$K$187,MATCH(D1762,Monthly!$B$2:$B$187,0),7)</f>
        <v>0</v>
      </c>
      <c r="M1762" s="39">
        <f>INDEX(Monthly!$B$2:$K$187,MATCH(D1762,Monthly!$B$2:$B$187,0),9)</f>
        <v>4.9019519850739927E-3</v>
      </c>
      <c r="N1762" s="42">
        <f>INDEX(Quaterly!$B$2:$E$63,MATCH(B1762,Quaterly!$B$2:$B$63,0),4)</f>
        <v>0.83999999999999986</v>
      </c>
    </row>
    <row r="1763" spans="1:14" x14ac:dyDescent="0.3">
      <c r="A1763" s="23">
        <v>1762</v>
      </c>
      <c r="B1763" s="23" t="str">
        <f t="shared" si="81"/>
        <v>Q4-2016</v>
      </c>
      <c r="C1763" s="24" t="str">
        <f t="shared" si="82"/>
        <v>Q4</v>
      </c>
      <c r="D1763" s="23" t="str">
        <f t="shared" si="83"/>
        <v>10-2016</v>
      </c>
      <c r="E1763" s="25">
        <v>42661</v>
      </c>
      <c r="F1763" s="31">
        <f>INDEX(GoldPrice!$B$2:$F$4016,MATCH(E1763,GoldPrice!$B$2:$B$4016,0),5)</f>
        <v>-41949.007749006152</v>
      </c>
      <c r="G1763" s="36">
        <f>INDEX(Daily!$B$2:$H$4016,MATCH(E1763,Daily!$B$2:$B$4016,0),3)</f>
        <v>0.32999999999999829</v>
      </c>
      <c r="H1763" s="36">
        <f>INDEX(Daily!$B$2:$H$4016,MATCH(E1763,Daily!$B$2:$B$4016,0),5)</f>
        <v>-43</v>
      </c>
      <c r="I1763" s="36">
        <f>INDEX(Daily!$B$2:$H$4016,MATCH(E1763,Daily!$B$2:$B$4016,0),7)</f>
        <v>1.0699999999999363</v>
      </c>
      <c r="J1763" s="39">
        <f>INDEX(Monthly!$B$2:$K$187,MATCH(D1763,Monthly!$B$2:$B$187,0),3)</f>
        <v>8.6000000000000035E-3</v>
      </c>
      <c r="K1763" s="39">
        <f>INDEX(Monthly!$B$2:$K$187,MATCH(D1763,Monthly!$B$2:$B$187,0),5)</f>
        <v>-15.470000000000027</v>
      </c>
      <c r="L1763" s="39">
        <f>INDEX(Monthly!$B$2:$K$187,MATCH(D1763,Monthly!$B$2:$B$187,0),7)</f>
        <v>0</v>
      </c>
      <c r="M1763" s="39">
        <f>INDEX(Monthly!$B$2:$K$187,MATCH(D1763,Monthly!$B$2:$B$187,0),9)</f>
        <v>4.9019519850739927E-3</v>
      </c>
      <c r="N1763" s="42">
        <f>INDEX(Quaterly!$B$2:$E$63,MATCH(B1763,Quaterly!$B$2:$B$63,0),4)</f>
        <v>0.83999999999999986</v>
      </c>
    </row>
    <row r="1764" spans="1:14" x14ac:dyDescent="0.3">
      <c r="A1764" s="23">
        <v>1763</v>
      </c>
      <c r="B1764" s="23" t="str">
        <f t="shared" si="81"/>
        <v>Q4-2016</v>
      </c>
      <c r="C1764" s="24" t="str">
        <f t="shared" si="82"/>
        <v>Q4</v>
      </c>
      <c r="D1764" s="23" t="str">
        <f t="shared" si="83"/>
        <v>10-2016</v>
      </c>
      <c r="E1764" s="25">
        <v>42662</v>
      </c>
      <c r="F1764" s="31">
        <f>INDEX(GoldPrice!$B$2:$F$4016,MATCH(E1764,GoldPrice!$B$2:$B$4016,0),5)</f>
        <v>-64924.399924401194</v>
      </c>
      <c r="G1764" s="36">
        <f>INDEX(Daily!$B$2:$H$4016,MATCH(E1764,Daily!$B$2:$B$4016,0),3)</f>
        <v>1.2900000000000063</v>
      </c>
      <c r="H1764" s="36">
        <f>INDEX(Daily!$B$2:$H$4016,MATCH(E1764,Daily!$B$2:$B$4016,0),5)</f>
        <v>-10</v>
      </c>
      <c r="I1764" s="36">
        <f>INDEX(Daily!$B$2:$H$4016,MATCH(E1764,Daily!$B$2:$B$4016,0),7)</f>
        <v>6.8700000000000045</v>
      </c>
      <c r="J1764" s="39">
        <f>INDEX(Monthly!$B$2:$K$187,MATCH(D1764,Monthly!$B$2:$B$187,0),3)</f>
        <v>8.6000000000000035E-3</v>
      </c>
      <c r="K1764" s="39">
        <f>INDEX(Monthly!$B$2:$K$187,MATCH(D1764,Monthly!$B$2:$B$187,0),5)</f>
        <v>-15.470000000000027</v>
      </c>
      <c r="L1764" s="39">
        <f>INDEX(Monthly!$B$2:$K$187,MATCH(D1764,Monthly!$B$2:$B$187,0),7)</f>
        <v>0</v>
      </c>
      <c r="M1764" s="39">
        <f>INDEX(Monthly!$B$2:$K$187,MATCH(D1764,Monthly!$B$2:$B$187,0),9)</f>
        <v>4.9019519850739927E-3</v>
      </c>
      <c r="N1764" s="42">
        <f>INDEX(Quaterly!$B$2:$E$63,MATCH(B1764,Quaterly!$B$2:$B$63,0),4)</f>
        <v>0.83999999999999986</v>
      </c>
    </row>
    <row r="1765" spans="1:14" x14ac:dyDescent="0.3">
      <c r="A1765" s="23">
        <v>1764</v>
      </c>
      <c r="B1765" s="23" t="str">
        <f t="shared" si="81"/>
        <v>Q4-2016</v>
      </c>
      <c r="C1765" s="24" t="str">
        <f t="shared" si="82"/>
        <v>Q4</v>
      </c>
      <c r="D1765" s="23" t="str">
        <f t="shared" si="83"/>
        <v>10-2016</v>
      </c>
      <c r="E1765" s="25">
        <v>42663</v>
      </c>
      <c r="F1765" s="31">
        <f>INDEX(GoldPrice!$B$2:$F$4016,MATCH(E1765,GoldPrice!$B$2:$B$4016,0),5)</f>
        <v>109826.64902665466</v>
      </c>
      <c r="G1765" s="36">
        <f>INDEX(Daily!$B$2:$H$4016,MATCH(E1765,Daily!$B$2:$B$4016,0),3)</f>
        <v>-1.2800000000000011</v>
      </c>
      <c r="H1765" s="36">
        <f>INDEX(Daily!$B$2:$H$4016,MATCH(E1765,Daily!$B$2:$B$4016,0),5)</f>
        <v>3</v>
      </c>
      <c r="I1765" s="36">
        <f>INDEX(Daily!$B$2:$H$4016,MATCH(E1765,Daily!$B$2:$B$4016,0),7)</f>
        <v>-2.5</v>
      </c>
      <c r="J1765" s="39">
        <f>INDEX(Monthly!$B$2:$K$187,MATCH(D1765,Monthly!$B$2:$B$187,0),3)</f>
        <v>8.6000000000000035E-3</v>
      </c>
      <c r="K1765" s="39">
        <f>INDEX(Monthly!$B$2:$K$187,MATCH(D1765,Monthly!$B$2:$B$187,0),5)</f>
        <v>-15.470000000000027</v>
      </c>
      <c r="L1765" s="39">
        <f>INDEX(Monthly!$B$2:$K$187,MATCH(D1765,Monthly!$B$2:$B$187,0),7)</f>
        <v>0</v>
      </c>
      <c r="M1765" s="39">
        <f>INDEX(Monthly!$B$2:$K$187,MATCH(D1765,Monthly!$B$2:$B$187,0),9)</f>
        <v>4.9019519850739927E-3</v>
      </c>
      <c r="N1765" s="42">
        <f>INDEX(Quaterly!$B$2:$E$63,MATCH(B1765,Quaterly!$B$2:$B$63,0),4)</f>
        <v>0.83999999999999986</v>
      </c>
    </row>
    <row r="1766" spans="1:14" x14ac:dyDescent="0.3">
      <c r="A1766" s="23">
        <v>1765</v>
      </c>
      <c r="B1766" s="23" t="str">
        <f t="shared" si="81"/>
        <v>Q4-2016</v>
      </c>
      <c r="C1766" s="24" t="str">
        <f t="shared" si="82"/>
        <v>Q4</v>
      </c>
      <c r="D1766" s="23" t="str">
        <f t="shared" si="83"/>
        <v>10-2016</v>
      </c>
      <c r="E1766" s="25">
        <v>42664</v>
      </c>
      <c r="F1766" s="31">
        <f>INDEX(GoldPrice!$B$2:$F$4016,MATCH(E1766,GoldPrice!$B$2:$B$4016,0),5)</f>
        <v>-93403.439803447574</v>
      </c>
      <c r="G1766" s="36">
        <f>INDEX(Daily!$B$2:$H$4016,MATCH(E1766,Daily!$B$2:$B$4016,0),3)</f>
        <v>0.29999999999999716</v>
      </c>
      <c r="H1766" s="36">
        <f>INDEX(Daily!$B$2:$H$4016,MATCH(E1766,Daily!$B$2:$B$4016,0),5)</f>
        <v>15</v>
      </c>
      <c r="I1766" s="36">
        <f>INDEX(Daily!$B$2:$H$4016,MATCH(E1766,Daily!$B$2:$B$4016,0),7)</f>
        <v>-1.5599999999999454</v>
      </c>
      <c r="J1766" s="39">
        <f>INDEX(Monthly!$B$2:$K$187,MATCH(D1766,Monthly!$B$2:$B$187,0),3)</f>
        <v>8.6000000000000035E-3</v>
      </c>
      <c r="K1766" s="39">
        <f>INDEX(Monthly!$B$2:$K$187,MATCH(D1766,Monthly!$B$2:$B$187,0),5)</f>
        <v>-15.470000000000027</v>
      </c>
      <c r="L1766" s="39">
        <f>INDEX(Monthly!$B$2:$K$187,MATCH(D1766,Monthly!$B$2:$B$187,0),7)</f>
        <v>0</v>
      </c>
      <c r="M1766" s="39">
        <f>INDEX(Monthly!$B$2:$K$187,MATCH(D1766,Monthly!$B$2:$B$187,0),9)</f>
        <v>4.9019519850739927E-3</v>
      </c>
      <c r="N1766" s="42">
        <f>INDEX(Quaterly!$B$2:$E$63,MATCH(B1766,Quaterly!$B$2:$B$63,0),4)</f>
        <v>0.83999999999999986</v>
      </c>
    </row>
    <row r="1767" spans="1:14" x14ac:dyDescent="0.3">
      <c r="A1767" s="23">
        <v>1766</v>
      </c>
      <c r="B1767" s="23" t="str">
        <f t="shared" si="81"/>
        <v>Q4-2016</v>
      </c>
      <c r="C1767" s="24" t="str">
        <f t="shared" si="82"/>
        <v>Q4</v>
      </c>
      <c r="D1767" s="23" t="str">
        <f t="shared" si="83"/>
        <v>10-2016</v>
      </c>
      <c r="E1767" s="25">
        <v>42667</v>
      </c>
      <c r="F1767" s="31">
        <f>INDEX(GoldPrice!$B$2:$F$4016,MATCH(E1767,GoldPrice!$B$2:$B$4016,0),5)</f>
        <v>78302.362502366304</v>
      </c>
      <c r="G1767" s="36">
        <f>INDEX(Daily!$B$2:$H$4016,MATCH(E1767,Daily!$B$2:$B$4016,0),3)</f>
        <v>-0.42999999999999972</v>
      </c>
      <c r="H1767" s="36">
        <f>INDEX(Daily!$B$2:$H$4016,MATCH(E1767,Daily!$B$2:$B$4016,0),5)</f>
        <v>-8</v>
      </c>
      <c r="I1767" s="36">
        <f>INDEX(Daily!$B$2:$H$4016,MATCH(E1767,Daily!$B$2:$B$4016,0),7)</f>
        <v>-6.8100000000000591</v>
      </c>
      <c r="J1767" s="39">
        <f>INDEX(Monthly!$B$2:$K$187,MATCH(D1767,Monthly!$B$2:$B$187,0),3)</f>
        <v>8.6000000000000035E-3</v>
      </c>
      <c r="K1767" s="39">
        <f>INDEX(Monthly!$B$2:$K$187,MATCH(D1767,Monthly!$B$2:$B$187,0),5)</f>
        <v>-15.470000000000027</v>
      </c>
      <c r="L1767" s="39">
        <f>INDEX(Monthly!$B$2:$K$187,MATCH(D1767,Monthly!$B$2:$B$187,0),7)</f>
        <v>0</v>
      </c>
      <c r="M1767" s="39">
        <f>INDEX(Monthly!$B$2:$K$187,MATCH(D1767,Monthly!$B$2:$B$187,0),9)</f>
        <v>4.9019519850739927E-3</v>
      </c>
      <c r="N1767" s="42">
        <f>INDEX(Quaterly!$B$2:$E$63,MATCH(B1767,Quaterly!$B$2:$B$63,0),4)</f>
        <v>0.83999999999999986</v>
      </c>
    </row>
    <row r="1768" spans="1:14" x14ac:dyDescent="0.3">
      <c r="A1768" s="23">
        <v>1767</v>
      </c>
      <c r="B1768" s="23" t="str">
        <f t="shared" si="81"/>
        <v>Q4-2016</v>
      </c>
      <c r="C1768" s="24" t="str">
        <f t="shared" si="82"/>
        <v>Q4</v>
      </c>
      <c r="D1768" s="23" t="str">
        <f t="shared" si="83"/>
        <v>10-2016</v>
      </c>
      <c r="E1768" s="25">
        <v>42668</v>
      </c>
      <c r="F1768" s="31">
        <f>INDEX(GoldPrice!$B$2:$F$4016,MATCH(E1768,GoldPrice!$B$2:$B$4016,0),5)</f>
        <v>-198948.3651483655</v>
      </c>
      <c r="G1768" s="36">
        <f>INDEX(Daily!$B$2:$H$4016,MATCH(E1768,Daily!$B$2:$B$4016,0),3)</f>
        <v>-0.72999999999999687</v>
      </c>
      <c r="H1768" s="36">
        <f>INDEX(Daily!$B$2:$H$4016,MATCH(E1768,Daily!$B$2:$B$4016,0),5)</f>
        <v>18</v>
      </c>
      <c r="I1768" s="36">
        <f>INDEX(Daily!$B$2:$H$4016,MATCH(E1768,Daily!$B$2:$B$4016,0),7)</f>
        <v>-1.8400000000000318</v>
      </c>
      <c r="J1768" s="39">
        <f>INDEX(Monthly!$B$2:$K$187,MATCH(D1768,Monthly!$B$2:$B$187,0),3)</f>
        <v>8.6000000000000035E-3</v>
      </c>
      <c r="K1768" s="39">
        <f>INDEX(Monthly!$B$2:$K$187,MATCH(D1768,Monthly!$B$2:$B$187,0),5)</f>
        <v>-15.470000000000027</v>
      </c>
      <c r="L1768" s="39">
        <f>INDEX(Monthly!$B$2:$K$187,MATCH(D1768,Monthly!$B$2:$B$187,0),7)</f>
        <v>0</v>
      </c>
      <c r="M1768" s="39">
        <f>INDEX(Monthly!$B$2:$K$187,MATCH(D1768,Monthly!$B$2:$B$187,0),9)</f>
        <v>4.9019519850739927E-3</v>
      </c>
      <c r="N1768" s="42">
        <f>INDEX(Quaterly!$B$2:$E$63,MATCH(B1768,Quaterly!$B$2:$B$63,0),4)</f>
        <v>0.83999999999999986</v>
      </c>
    </row>
    <row r="1769" spans="1:14" x14ac:dyDescent="0.3">
      <c r="A1769" s="23">
        <v>1768</v>
      </c>
      <c r="B1769" s="23" t="str">
        <f t="shared" si="81"/>
        <v>Q4-2016</v>
      </c>
      <c r="C1769" s="24" t="str">
        <f t="shared" si="82"/>
        <v>Q4</v>
      </c>
      <c r="D1769" s="23" t="str">
        <f t="shared" si="83"/>
        <v>10-2016</v>
      </c>
      <c r="E1769" s="25">
        <v>42669</v>
      </c>
      <c r="F1769" s="31">
        <f>INDEX(GoldPrice!$B$2:$F$4016,MATCH(E1769,GoldPrice!$B$2:$B$4016,0),5)</f>
        <v>235920.65772065893</v>
      </c>
      <c r="G1769" s="36">
        <f>INDEX(Daily!$B$2:$H$4016,MATCH(E1769,Daily!$B$2:$B$4016,0),3)</f>
        <v>-0.70000000000000284</v>
      </c>
      <c r="H1769" s="36">
        <f>INDEX(Daily!$B$2:$H$4016,MATCH(E1769,Daily!$B$2:$B$4016,0),5)</f>
        <v>30</v>
      </c>
      <c r="I1769" s="36">
        <f>INDEX(Daily!$B$2:$H$4016,MATCH(E1769,Daily!$B$2:$B$4016,0),7)</f>
        <v>-2.5699999999999363</v>
      </c>
      <c r="J1769" s="39">
        <f>INDEX(Monthly!$B$2:$K$187,MATCH(D1769,Monthly!$B$2:$B$187,0),3)</f>
        <v>8.6000000000000035E-3</v>
      </c>
      <c r="K1769" s="39">
        <f>INDEX(Monthly!$B$2:$K$187,MATCH(D1769,Monthly!$B$2:$B$187,0),5)</f>
        <v>-15.470000000000027</v>
      </c>
      <c r="L1769" s="39">
        <f>INDEX(Monthly!$B$2:$K$187,MATCH(D1769,Monthly!$B$2:$B$187,0),7)</f>
        <v>0</v>
      </c>
      <c r="M1769" s="39">
        <f>INDEX(Monthly!$B$2:$K$187,MATCH(D1769,Monthly!$B$2:$B$187,0),9)</f>
        <v>4.9019519850739927E-3</v>
      </c>
      <c r="N1769" s="42">
        <f>INDEX(Quaterly!$B$2:$E$63,MATCH(B1769,Quaterly!$B$2:$B$63,0),4)</f>
        <v>0.83999999999999986</v>
      </c>
    </row>
    <row r="1770" spans="1:14" x14ac:dyDescent="0.3">
      <c r="A1770" s="23">
        <v>1769</v>
      </c>
      <c r="B1770" s="23" t="str">
        <f t="shared" si="81"/>
        <v>Q4-2016</v>
      </c>
      <c r="C1770" s="24" t="str">
        <f t="shared" si="82"/>
        <v>Q4</v>
      </c>
      <c r="D1770" s="23" t="str">
        <f t="shared" si="83"/>
        <v>10-2016</v>
      </c>
      <c r="E1770" s="25">
        <v>42670</v>
      </c>
      <c r="F1770" s="31">
        <f>INDEX(GoldPrice!$B$2:$F$4016,MATCH(E1770,GoldPrice!$B$2:$B$4016,0),5)</f>
        <v>-163795.1993952021</v>
      </c>
      <c r="G1770" s="36">
        <f>INDEX(Daily!$B$2:$H$4016,MATCH(E1770,Daily!$B$2:$B$4016,0),3)</f>
        <v>0.96000000000000085</v>
      </c>
      <c r="H1770" s="36">
        <f>INDEX(Daily!$B$2:$H$4016,MATCH(E1770,Daily!$B$2:$B$4016,0),5)</f>
        <v>12</v>
      </c>
      <c r="I1770" s="36">
        <f>INDEX(Daily!$B$2:$H$4016,MATCH(E1770,Daily!$B$2:$B$4016,0),7)</f>
        <v>3.2899999999999636</v>
      </c>
      <c r="J1770" s="39">
        <f>INDEX(Monthly!$B$2:$K$187,MATCH(D1770,Monthly!$B$2:$B$187,0),3)</f>
        <v>8.6000000000000035E-3</v>
      </c>
      <c r="K1770" s="39">
        <f>INDEX(Monthly!$B$2:$K$187,MATCH(D1770,Monthly!$B$2:$B$187,0),5)</f>
        <v>-15.470000000000027</v>
      </c>
      <c r="L1770" s="39">
        <f>INDEX(Monthly!$B$2:$K$187,MATCH(D1770,Monthly!$B$2:$B$187,0),7)</f>
        <v>0</v>
      </c>
      <c r="M1770" s="39">
        <f>INDEX(Monthly!$B$2:$K$187,MATCH(D1770,Monthly!$B$2:$B$187,0),9)</f>
        <v>4.9019519850739927E-3</v>
      </c>
      <c r="N1770" s="42">
        <f>INDEX(Quaterly!$B$2:$E$63,MATCH(B1770,Quaterly!$B$2:$B$63,0),4)</f>
        <v>0.83999999999999986</v>
      </c>
    </row>
    <row r="1771" spans="1:14" x14ac:dyDescent="0.3">
      <c r="A1771" s="23">
        <v>1770</v>
      </c>
      <c r="B1771" s="23" t="str">
        <f t="shared" si="81"/>
        <v>Q4-2016</v>
      </c>
      <c r="C1771" s="24" t="str">
        <f t="shared" si="82"/>
        <v>Q4</v>
      </c>
      <c r="D1771" s="23" t="str">
        <f t="shared" si="83"/>
        <v>10-2016</v>
      </c>
      <c r="E1771" s="25">
        <v>42671</v>
      </c>
      <c r="F1771" s="31">
        <f>INDEX(GoldPrice!$B$2:$F$4016,MATCH(E1771,GoldPrice!$B$2:$B$4016,0),5)</f>
        <v>-72770.931770928204</v>
      </c>
      <c r="G1771" s="36">
        <f>INDEX(Daily!$B$2:$H$4016,MATCH(E1771,Daily!$B$2:$B$4016,0),3)</f>
        <v>-0.99000000000000199</v>
      </c>
      <c r="H1771" s="36">
        <f>INDEX(Daily!$B$2:$H$4016,MATCH(E1771,Daily!$B$2:$B$4016,0),5)</f>
        <v>-42</v>
      </c>
      <c r="I1771" s="36">
        <f>INDEX(Daily!$B$2:$H$4016,MATCH(E1771,Daily!$B$2:$B$4016,0),7)</f>
        <v>5.3500000000000227</v>
      </c>
      <c r="J1771" s="39">
        <f>INDEX(Monthly!$B$2:$K$187,MATCH(D1771,Monthly!$B$2:$B$187,0),3)</f>
        <v>8.6000000000000035E-3</v>
      </c>
      <c r="K1771" s="39">
        <f>INDEX(Monthly!$B$2:$K$187,MATCH(D1771,Monthly!$B$2:$B$187,0),5)</f>
        <v>-15.470000000000027</v>
      </c>
      <c r="L1771" s="39">
        <f>INDEX(Monthly!$B$2:$K$187,MATCH(D1771,Monthly!$B$2:$B$187,0),7)</f>
        <v>0</v>
      </c>
      <c r="M1771" s="39">
        <f>INDEX(Monthly!$B$2:$K$187,MATCH(D1771,Monthly!$B$2:$B$187,0),9)</f>
        <v>4.9019519850739927E-3</v>
      </c>
      <c r="N1771" s="42">
        <f>INDEX(Quaterly!$B$2:$E$63,MATCH(B1771,Quaterly!$B$2:$B$63,0),4)</f>
        <v>0.83999999999999986</v>
      </c>
    </row>
    <row r="1772" spans="1:14" x14ac:dyDescent="0.3">
      <c r="A1772" s="23">
        <v>1771</v>
      </c>
      <c r="B1772" s="23" t="str">
        <f t="shared" si="81"/>
        <v>Q4-2016</v>
      </c>
      <c r="C1772" s="24" t="str">
        <f t="shared" si="82"/>
        <v>Q4</v>
      </c>
      <c r="D1772" s="23" t="str">
        <f t="shared" si="83"/>
        <v>10-2016</v>
      </c>
      <c r="E1772" s="25">
        <v>42674</v>
      </c>
      <c r="F1772" s="31">
        <f>INDEX(GoldPrice!$B$2:$F$4016,MATCH(E1772,GoldPrice!$B$2:$B$4016,0),5)</f>
        <v>191422.6044226028</v>
      </c>
      <c r="G1772" s="36">
        <f>INDEX(Daily!$B$2:$H$4016,MATCH(E1772,Daily!$B$2:$B$4016,0),3)</f>
        <v>-1.8900000000000006</v>
      </c>
      <c r="H1772" s="36">
        <f>INDEX(Daily!$B$2:$H$4016,MATCH(E1772,Daily!$B$2:$B$4016,0),5)</f>
        <v>1</v>
      </c>
      <c r="I1772" s="36">
        <f>INDEX(Daily!$B$2:$H$4016,MATCH(E1772,Daily!$B$2:$B$4016,0),7)</f>
        <v>-6.4500000000000455</v>
      </c>
      <c r="J1772" s="39">
        <f>INDEX(Monthly!$B$2:$K$187,MATCH(D1772,Monthly!$B$2:$B$187,0),3)</f>
        <v>8.6000000000000035E-3</v>
      </c>
      <c r="K1772" s="39">
        <f>INDEX(Monthly!$B$2:$K$187,MATCH(D1772,Monthly!$B$2:$B$187,0),5)</f>
        <v>-15.470000000000027</v>
      </c>
      <c r="L1772" s="39">
        <f>INDEX(Monthly!$B$2:$K$187,MATCH(D1772,Monthly!$B$2:$B$187,0),7)</f>
        <v>0</v>
      </c>
      <c r="M1772" s="39">
        <f>INDEX(Monthly!$B$2:$K$187,MATCH(D1772,Monthly!$B$2:$B$187,0),9)</f>
        <v>4.9019519850739927E-3</v>
      </c>
      <c r="N1772" s="42">
        <f>INDEX(Quaterly!$B$2:$E$63,MATCH(B1772,Quaterly!$B$2:$B$63,0),4)</f>
        <v>0.83999999999999986</v>
      </c>
    </row>
    <row r="1773" spans="1:14" x14ac:dyDescent="0.3">
      <c r="A1773" s="23">
        <v>1772</v>
      </c>
      <c r="B1773" s="23" t="str">
        <f t="shared" si="81"/>
        <v>Q4-2016</v>
      </c>
      <c r="C1773" s="24" t="str">
        <f t="shared" si="82"/>
        <v>Q4</v>
      </c>
      <c r="D1773" s="23" t="str">
        <f t="shared" si="83"/>
        <v>11-2016</v>
      </c>
      <c r="E1773" s="25">
        <v>42675</v>
      </c>
      <c r="F1773" s="31">
        <f>INDEX(GoldPrice!$B$2:$F$4016,MATCH(E1773,GoldPrice!$B$2:$B$4016,0),5)</f>
        <v>-256016.14061614126</v>
      </c>
      <c r="G1773" s="36">
        <f>INDEX(Daily!$B$2:$H$4016,MATCH(E1773,Daily!$B$2:$B$4016,0),3)</f>
        <v>-0.17000000000000171</v>
      </c>
      <c r="H1773" s="36">
        <f>INDEX(Daily!$B$2:$H$4016,MATCH(E1773,Daily!$B$2:$B$4016,0),5)</f>
        <v>0</v>
      </c>
      <c r="I1773" s="36">
        <f>INDEX(Daily!$B$2:$H$4016,MATCH(E1773,Daily!$B$2:$B$4016,0),7)</f>
        <v>0.80000000000006821</v>
      </c>
      <c r="J1773" s="39">
        <f>INDEX(Monthly!$B$2:$K$187,MATCH(D1773,Monthly!$B$2:$B$187,0),3)</f>
        <v>4.9999999999999975E-3</v>
      </c>
      <c r="K1773" s="39">
        <f>INDEX(Monthly!$B$2:$K$187,MATCH(D1773,Monthly!$B$2:$B$187,0),5)</f>
        <v>-28.149999999999977</v>
      </c>
      <c r="L1773" s="39">
        <f>INDEX(Monthly!$B$2:$K$187,MATCH(D1773,Monthly!$B$2:$B$187,0),7)</f>
        <v>0</v>
      </c>
      <c r="M1773" s="39">
        <f>INDEX(Monthly!$B$2:$K$187,MATCH(D1773,Monthly!$B$2:$B$187,0),9)</f>
        <v>1.5556477737485882E-2</v>
      </c>
      <c r="N1773" s="42">
        <f>INDEX(Quaterly!$B$2:$E$63,MATCH(B1773,Quaterly!$B$2:$B$63,0),4)</f>
        <v>0.83999999999999986</v>
      </c>
    </row>
    <row r="1774" spans="1:14" x14ac:dyDescent="0.3">
      <c r="A1774" s="23">
        <v>1773</v>
      </c>
      <c r="B1774" s="23" t="str">
        <f t="shared" si="81"/>
        <v>Q4-2016</v>
      </c>
      <c r="C1774" s="24" t="str">
        <f t="shared" si="82"/>
        <v>Q4</v>
      </c>
      <c r="D1774" s="23" t="str">
        <f t="shared" si="83"/>
        <v>11-2016</v>
      </c>
      <c r="E1774" s="25">
        <v>42676</v>
      </c>
      <c r="F1774" s="31">
        <f>INDEX(GoldPrice!$B$2:$F$4016,MATCH(E1774,GoldPrice!$B$2:$B$4016,0),5)</f>
        <v>-157866.03666603565</v>
      </c>
      <c r="G1774" s="36">
        <f>INDEX(Daily!$B$2:$H$4016,MATCH(E1774,Daily!$B$2:$B$4016,0),3)</f>
        <v>-1.3399999999999963</v>
      </c>
      <c r="H1774" s="36">
        <f>INDEX(Daily!$B$2:$H$4016,MATCH(E1774,Daily!$B$2:$B$4016,0),5)</f>
        <v>-16</v>
      </c>
      <c r="I1774" s="36">
        <f>INDEX(Daily!$B$2:$H$4016,MATCH(E1774,Daily!$B$2:$B$4016,0),7)</f>
        <v>-5.2000000000000455</v>
      </c>
      <c r="J1774" s="39">
        <f>INDEX(Monthly!$B$2:$K$187,MATCH(D1774,Monthly!$B$2:$B$187,0),3)</f>
        <v>4.9999999999999975E-3</v>
      </c>
      <c r="K1774" s="39">
        <f>INDEX(Monthly!$B$2:$K$187,MATCH(D1774,Monthly!$B$2:$B$187,0),5)</f>
        <v>-28.149999999999977</v>
      </c>
      <c r="L1774" s="39">
        <f>INDEX(Monthly!$B$2:$K$187,MATCH(D1774,Monthly!$B$2:$B$187,0),7)</f>
        <v>0</v>
      </c>
      <c r="M1774" s="39">
        <f>INDEX(Monthly!$B$2:$K$187,MATCH(D1774,Monthly!$B$2:$B$187,0),9)</f>
        <v>1.5556477737485882E-2</v>
      </c>
      <c r="N1774" s="42">
        <f>INDEX(Quaterly!$B$2:$E$63,MATCH(B1774,Quaterly!$B$2:$B$63,0),4)</f>
        <v>0.83999999999999986</v>
      </c>
    </row>
    <row r="1775" spans="1:14" x14ac:dyDescent="0.3">
      <c r="A1775" s="23">
        <v>1774</v>
      </c>
      <c r="B1775" s="23" t="str">
        <f t="shared" si="81"/>
        <v>Q4-2016</v>
      </c>
      <c r="C1775" s="24" t="str">
        <f t="shared" si="82"/>
        <v>Q4</v>
      </c>
      <c r="D1775" s="23" t="str">
        <f t="shared" si="83"/>
        <v>11-2016</v>
      </c>
      <c r="E1775" s="25">
        <v>42677</v>
      </c>
      <c r="F1775" s="31">
        <f>INDEX(GoldPrice!$B$2:$F$4016,MATCH(E1775,GoldPrice!$B$2:$B$4016,0),5)</f>
        <v>799122.73672273755</v>
      </c>
      <c r="G1775" s="36">
        <f>INDEX(Daily!$B$2:$H$4016,MATCH(E1775,Daily!$B$2:$B$4016,0),3)</f>
        <v>-0.66000000000000369</v>
      </c>
      <c r="H1775" s="36">
        <f>INDEX(Daily!$B$2:$H$4016,MATCH(E1775,Daily!$B$2:$B$4016,0),5)</f>
        <v>0</v>
      </c>
      <c r="I1775" s="36">
        <f>INDEX(Daily!$B$2:$H$4016,MATCH(E1775,Daily!$B$2:$B$4016,0),7)</f>
        <v>-3.7699999999999818</v>
      </c>
      <c r="J1775" s="39">
        <f>INDEX(Monthly!$B$2:$K$187,MATCH(D1775,Monthly!$B$2:$B$187,0),3)</f>
        <v>4.9999999999999975E-3</v>
      </c>
      <c r="K1775" s="39">
        <f>INDEX(Monthly!$B$2:$K$187,MATCH(D1775,Monthly!$B$2:$B$187,0),5)</f>
        <v>-28.149999999999977</v>
      </c>
      <c r="L1775" s="39">
        <f>INDEX(Monthly!$B$2:$K$187,MATCH(D1775,Monthly!$B$2:$B$187,0),7)</f>
        <v>0</v>
      </c>
      <c r="M1775" s="39">
        <f>INDEX(Monthly!$B$2:$K$187,MATCH(D1775,Monthly!$B$2:$B$187,0),9)</f>
        <v>1.5556477737485882E-2</v>
      </c>
      <c r="N1775" s="42">
        <f>INDEX(Quaterly!$B$2:$E$63,MATCH(B1775,Quaterly!$B$2:$B$63,0),4)</f>
        <v>0.83999999999999986</v>
      </c>
    </row>
    <row r="1776" spans="1:14" x14ac:dyDescent="0.3">
      <c r="A1776" s="23">
        <v>1775</v>
      </c>
      <c r="B1776" s="23" t="str">
        <f t="shared" si="81"/>
        <v>Q4-2016</v>
      </c>
      <c r="C1776" s="24" t="str">
        <f t="shared" si="82"/>
        <v>Q4</v>
      </c>
      <c r="D1776" s="23" t="str">
        <f t="shared" si="83"/>
        <v>11-2016</v>
      </c>
      <c r="E1776" s="25">
        <v>42678</v>
      </c>
      <c r="F1776" s="31">
        <f>INDEX(GoldPrice!$B$2:$F$4016,MATCH(E1776,GoldPrice!$B$2:$B$4016,0),5)</f>
        <v>-20201.549801550806</v>
      </c>
      <c r="G1776" s="36">
        <f>INDEX(Daily!$B$2:$H$4016,MATCH(E1776,Daily!$B$2:$B$4016,0),3)</f>
        <v>-0.58999999999999631</v>
      </c>
      <c r="H1776" s="36">
        <f>INDEX(Daily!$B$2:$H$4016,MATCH(E1776,Daily!$B$2:$B$4016,0),5)</f>
        <v>0</v>
      </c>
      <c r="I1776" s="36">
        <f>INDEX(Daily!$B$2:$H$4016,MATCH(E1776,Daily!$B$2:$B$4016,0),7)</f>
        <v>-0.89999999999997726</v>
      </c>
      <c r="J1776" s="39">
        <f>INDEX(Monthly!$B$2:$K$187,MATCH(D1776,Monthly!$B$2:$B$187,0),3)</f>
        <v>4.9999999999999975E-3</v>
      </c>
      <c r="K1776" s="39">
        <f>INDEX(Monthly!$B$2:$K$187,MATCH(D1776,Monthly!$B$2:$B$187,0),5)</f>
        <v>-28.149999999999977</v>
      </c>
      <c r="L1776" s="39">
        <f>INDEX(Monthly!$B$2:$K$187,MATCH(D1776,Monthly!$B$2:$B$187,0),7)</f>
        <v>0</v>
      </c>
      <c r="M1776" s="39">
        <f>INDEX(Monthly!$B$2:$K$187,MATCH(D1776,Monthly!$B$2:$B$187,0),9)</f>
        <v>1.5556477737485882E-2</v>
      </c>
      <c r="N1776" s="42">
        <f>INDEX(Quaterly!$B$2:$E$63,MATCH(B1776,Quaterly!$B$2:$B$63,0),4)</f>
        <v>0.83999999999999986</v>
      </c>
    </row>
    <row r="1777" spans="1:14" x14ac:dyDescent="0.3">
      <c r="A1777" s="23">
        <v>1776</v>
      </c>
      <c r="B1777" s="23" t="str">
        <f t="shared" si="81"/>
        <v>Q4-2016</v>
      </c>
      <c r="C1777" s="24" t="str">
        <f t="shared" si="82"/>
        <v>Q4</v>
      </c>
      <c r="D1777" s="23" t="str">
        <f t="shared" si="83"/>
        <v>11-2016</v>
      </c>
      <c r="E1777" s="25">
        <v>42681</v>
      </c>
      <c r="F1777" s="31">
        <f>INDEX(GoldPrice!$B$2:$F$4016,MATCH(E1777,GoldPrice!$B$2:$B$4016,0),5)</f>
        <v>-58227.064827065915</v>
      </c>
      <c r="G1777" s="36">
        <f>INDEX(Daily!$B$2:$H$4016,MATCH(E1777,Daily!$B$2:$B$4016,0),3)</f>
        <v>0.81000000000000227</v>
      </c>
      <c r="H1777" s="36">
        <f>INDEX(Daily!$B$2:$H$4016,MATCH(E1777,Daily!$B$2:$B$4016,0),5)</f>
        <v>27</v>
      </c>
      <c r="I1777" s="36">
        <f>INDEX(Daily!$B$2:$H$4016,MATCH(E1777,Daily!$B$2:$B$4016,0),7)</f>
        <v>7.4099999999999682</v>
      </c>
      <c r="J1777" s="39">
        <f>INDEX(Monthly!$B$2:$K$187,MATCH(D1777,Monthly!$B$2:$B$187,0),3)</f>
        <v>4.9999999999999975E-3</v>
      </c>
      <c r="K1777" s="39">
        <f>INDEX(Monthly!$B$2:$K$187,MATCH(D1777,Monthly!$B$2:$B$187,0),5)</f>
        <v>-28.149999999999977</v>
      </c>
      <c r="L1777" s="39">
        <f>INDEX(Monthly!$B$2:$K$187,MATCH(D1777,Monthly!$B$2:$B$187,0),7)</f>
        <v>0</v>
      </c>
      <c r="M1777" s="39">
        <f>INDEX(Monthly!$B$2:$K$187,MATCH(D1777,Monthly!$B$2:$B$187,0),9)</f>
        <v>1.5556477737485882E-2</v>
      </c>
      <c r="N1777" s="42">
        <f>INDEX(Quaterly!$B$2:$E$63,MATCH(B1777,Quaterly!$B$2:$B$63,0),4)</f>
        <v>0.83999999999999986</v>
      </c>
    </row>
    <row r="1778" spans="1:14" x14ac:dyDescent="0.3">
      <c r="A1778" s="23">
        <v>1777</v>
      </c>
      <c r="B1778" s="23" t="str">
        <f t="shared" si="81"/>
        <v>Q4-2016</v>
      </c>
      <c r="C1778" s="24" t="str">
        <f t="shared" si="82"/>
        <v>Q4</v>
      </c>
      <c r="D1778" s="23" t="str">
        <f t="shared" si="83"/>
        <v>11-2016</v>
      </c>
      <c r="E1778" s="25">
        <v>42682</v>
      </c>
      <c r="F1778" s="31">
        <f>INDEX(GoldPrice!$B$2:$F$4016,MATCH(E1778,GoldPrice!$B$2:$B$4016,0),5)</f>
        <v>-70776.072576072067</v>
      </c>
      <c r="G1778" s="36">
        <f>INDEX(Daily!$B$2:$H$4016,MATCH(E1778,Daily!$B$2:$B$4016,0),3)</f>
        <v>7.9999999999998295E-2</v>
      </c>
      <c r="H1778" s="36">
        <f>INDEX(Daily!$B$2:$H$4016,MATCH(E1778,Daily!$B$2:$B$4016,0),5)</f>
        <v>17</v>
      </c>
      <c r="I1778" s="36">
        <f>INDEX(Daily!$B$2:$H$4016,MATCH(E1778,Daily!$B$2:$B$4016,0),7)</f>
        <v>2.32000000000005</v>
      </c>
      <c r="J1778" s="39">
        <f>INDEX(Monthly!$B$2:$K$187,MATCH(D1778,Monthly!$B$2:$B$187,0),3)</f>
        <v>4.9999999999999975E-3</v>
      </c>
      <c r="K1778" s="39">
        <f>INDEX(Monthly!$B$2:$K$187,MATCH(D1778,Monthly!$B$2:$B$187,0),5)</f>
        <v>-28.149999999999977</v>
      </c>
      <c r="L1778" s="39">
        <f>INDEX(Monthly!$B$2:$K$187,MATCH(D1778,Monthly!$B$2:$B$187,0),7)</f>
        <v>0</v>
      </c>
      <c r="M1778" s="39">
        <f>INDEX(Monthly!$B$2:$K$187,MATCH(D1778,Monthly!$B$2:$B$187,0),9)</f>
        <v>1.5556477737485882E-2</v>
      </c>
      <c r="N1778" s="42">
        <f>INDEX(Quaterly!$B$2:$E$63,MATCH(B1778,Quaterly!$B$2:$B$63,0),4)</f>
        <v>0.83999999999999986</v>
      </c>
    </row>
    <row r="1779" spans="1:14" x14ac:dyDescent="0.3">
      <c r="A1779" s="23">
        <v>1778</v>
      </c>
      <c r="B1779" s="23" t="str">
        <f t="shared" si="81"/>
        <v>Q4-2016</v>
      </c>
      <c r="C1779" s="24" t="str">
        <f t="shared" si="82"/>
        <v>Q4</v>
      </c>
      <c r="D1779" s="23" t="str">
        <f t="shared" si="83"/>
        <v>11-2016</v>
      </c>
      <c r="E1779" s="25">
        <v>42683</v>
      </c>
      <c r="F1779" s="31">
        <f>INDEX(GoldPrice!$B$2:$F$4016,MATCH(E1779,GoldPrice!$B$2:$B$4016,0),5)</f>
        <v>495826.11982612312</v>
      </c>
      <c r="G1779" s="36">
        <f>INDEX(Daily!$B$2:$H$4016,MATCH(E1779,Daily!$B$2:$B$4016,0),3)</f>
        <v>0.24000000000000199</v>
      </c>
      <c r="H1779" s="36">
        <f>INDEX(Daily!$B$2:$H$4016,MATCH(E1779,Daily!$B$2:$B$4016,0),5)</f>
        <v>-44</v>
      </c>
      <c r="I1779" s="36">
        <f>INDEX(Daily!$B$2:$H$4016,MATCH(E1779,Daily!$B$2:$B$4016,0),7)</f>
        <v>-6.2000000000000455</v>
      </c>
      <c r="J1779" s="39">
        <f>INDEX(Monthly!$B$2:$K$187,MATCH(D1779,Monthly!$B$2:$B$187,0),3)</f>
        <v>4.9999999999999975E-3</v>
      </c>
      <c r="K1779" s="39">
        <f>INDEX(Monthly!$B$2:$K$187,MATCH(D1779,Monthly!$B$2:$B$187,0),5)</f>
        <v>-28.149999999999977</v>
      </c>
      <c r="L1779" s="39">
        <f>INDEX(Monthly!$B$2:$K$187,MATCH(D1779,Monthly!$B$2:$B$187,0),7)</f>
        <v>0</v>
      </c>
      <c r="M1779" s="39">
        <f>INDEX(Monthly!$B$2:$K$187,MATCH(D1779,Monthly!$B$2:$B$187,0),9)</f>
        <v>1.5556477737485882E-2</v>
      </c>
      <c r="N1779" s="42">
        <f>INDEX(Quaterly!$B$2:$E$63,MATCH(B1779,Quaterly!$B$2:$B$63,0),4)</f>
        <v>0.83999999999999986</v>
      </c>
    </row>
    <row r="1780" spans="1:14" x14ac:dyDescent="0.3">
      <c r="A1780" s="23">
        <v>1779</v>
      </c>
      <c r="B1780" s="23" t="str">
        <f t="shared" si="81"/>
        <v>Q4-2016</v>
      </c>
      <c r="C1780" s="24" t="str">
        <f t="shared" si="82"/>
        <v>Q4</v>
      </c>
      <c r="D1780" s="23" t="str">
        <f t="shared" si="83"/>
        <v>11-2016</v>
      </c>
      <c r="E1780" s="25">
        <v>42684</v>
      </c>
      <c r="F1780" s="31">
        <f>INDEX(GoldPrice!$B$2:$F$4016,MATCH(E1780,GoldPrice!$B$2:$B$4016,0),5)</f>
        <v>87828.803628802299</v>
      </c>
      <c r="G1780" s="36">
        <f>INDEX(Daily!$B$2:$H$4016,MATCH(E1780,Daily!$B$2:$B$4016,0),3)</f>
        <v>-0.5800000000000054</v>
      </c>
      <c r="H1780" s="36">
        <f>INDEX(Daily!$B$2:$H$4016,MATCH(E1780,Daily!$B$2:$B$4016,0),5)</f>
        <v>7</v>
      </c>
      <c r="I1780" s="36">
        <f>INDEX(Daily!$B$2:$H$4016,MATCH(E1780,Daily!$B$2:$B$4016,0),7)</f>
        <v>7.9099999999999682</v>
      </c>
      <c r="J1780" s="39">
        <f>INDEX(Monthly!$B$2:$K$187,MATCH(D1780,Monthly!$B$2:$B$187,0),3)</f>
        <v>4.9999999999999975E-3</v>
      </c>
      <c r="K1780" s="39">
        <f>INDEX(Monthly!$B$2:$K$187,MATCH(D1780,Monthly!$B$2:$B$187,0),5)</f>
        <v>-28.149999999999977</v>
      </c>
      <c r="L1780" s="39">
        <f>INDEX(Monthly!$B$2:$K$187,MATCH(D1780,Monthly!$B$2:$B$187,0),7)</f>
        <v>0</v>
      </c>
      <c r="M1780" s="39">
        <f>INDEX(Monthly!$B$2:$K$187,MATCH(D1780,Monthly!$B$2:$B$187,0),9)</f>
        <v>1.5556477737485882E-2</v>
      </c>
      <c r="N1780" s="42">
        <f>INDEX(Quaterly!$B$2:$E$63,MATCH(B1780,Quaterly!$B$2:$B$63,0),4)</f>
        <v>0.83999999999999986</v>
      </c>
    </row>
    <row r="1781" spans="1:14" x14ac:dyDescent="0.3">
      <c r="A1781" s="23">
        <v>1780</v>
      </c>
      <c r="B1781" s="23" t="str">
        <f t="shared" si="81"/>
        <v>Q4-2016</v>
      </c>
      <c r="C1781" s="24" t="str">
        <f t="shared" si="82"/>
        <v>Q4</v>
      </c>
      <c r="D1781" s="23" t="str">
        <f t="shared" si="83"/>
        <v>11-2016</v>
      </c>
      <c r="E1781" s="25">
        <v>42685</v>
      </c>
      <c r="F1781" s="31">
        <f>INDEX(GoldPrice!$B$2:$F$4016,MATCH(E1781,GoldPrice!$B$2:$B$4016,0),5)</f>
        <v>-949148.22474822775</v>
      </c>
      <c r="G1781" s="36">
        <f>INDEX(Daily!$B$2:$H$4016,MATCH(E1781,Daily!$B$2:$B$4016,0),3)</f>
        <v>-1.2299999999999969</v>
      </c>
      <c r="H1781" s="36">
        <f>INDEX(Daily!$B$2:$H$4016,MATCH(E1781,Daily!$B$2:$B$4016,0),5)</f>
        <v>45</v>
      </c>
      <c r="I1781" s="36">
        <f>INDEX(Daily!$B$2:$H$4016,MATCH(E1781,Daily!$B$2:$B$4016,0),7)</f>
        <v>1.0300000000000864</v>
      </c>
      <c r="J1781" s="39">
        <f>INDEX(Monthly!$B$2:$K$187,MATCH(D1781,Monthly!$B$2:$B$187,0),3)</f>
        <v>4.9999999999999975E-3</v>
      </c>
      <c r="K1781" s="39">
        <f>INDEX(Monthly!$B$2:$K$187,MATCH(D1781,Monthly!$B$2:$B$187,0),5)</f>
        <v>-28.149999999999977</v>
      </c>
      <c r="L1781" s="39">
        <f>INDEX(Monthly!$B$2:$K$187,MATCH(D1781,Monthly!$B$2:$B$187,0),7)</f>
        <v>0</v>
      </c>
      <c r="M1781" s="39">
        <f>INDEX(Monthly!$B$2:$K$187,MATCH(D1781,Monthly!$B$2:$B$187,0),9)</f>
        <v>1.5556477737485882E-2</v>
      </c>
      <c r="N1781" s="42">
        <f>INDEX(Quaterly!$B$2:$E$63,MATCH(B1781,Quaterly!$B$2:$B$63,0),4)</f>
        <v>0.83999999999999986</v>
      </c>
    </row>
    <row r="1782" spans="1:14" x14ac:dyDescent="0.3">
      <c r="A1782" s="23">
        <v>1781</v>
      </c>
      <c r="B1782" s="23" t="str">
        <f t="shared" si="81"/>
        <v>Q4-2016</v>
      </c>
      <c r="C1782" s="24" t="str">
        <f t="shared" si="82"/>
        <v>Q4</v>
      </c>
      <c r="D1782" s="23" t="str">
        <f t="shared" si="83"/>
        <v>11-2016</v>
      </c>
      <c r="E1782" s="25">
        <v>42688</v>
      </c>
      <c r="F1782" s="31">
        <f>INDEX(GoldPrice!$B$2:$F$4016,MATCH(E1782,GoldPrice!$B$2:$B$4016,0),5)</f>
        <v>418382.9251829274</v>
      </c>
      <c r="G1782" s="36">
        <f>INDEX(Daily!$B$2:$H$4016,MATCH(E1782,Daily!$B$2:$B$4016,0),3)</f>
        <v>-0.10000000000000142</v>
      </c>
      <c r="H1782" s="36">
        <f>INDEX(Daily!$B$2:$H$4016,MATCH(E1782,Daily!$B$2:$B$4016,0),5)</f>
        <v>-16</v>
      </c>
      <c r="I1782" s="36">
        <f>INDEX(Daily!$B$2:$H$4016,MATCH(E1782,Daily!$B$2:$B$4016,0),7)</f>
        <v>-6.1500000000000909</v>
      </c>
      <c r="J1782" s="39">
        <f>INDEX(Monthly!$B$2:$K$187,MATCH(D1782,Monthly!$B$2:$B$187,0),3)</f>
        <v>4.9999999999999975E-3</v>
      </c>
      <c r="K1782" s="39">
        <f>INDEX(Monthly!$B$2:$K$187,MATCH(D1782,Monthly!$B$2:$B$187,0),5)</f>
        <v>-28.149999999999977</v>
      </c>
      <c r="L1782" s="39">
        <f>INDEX(Monthly!$B$2:$K$187,MATCH(D1782,Monthly!$B$2:$B$187,0),7)</f>
        <v>0</v>
      </c>
      <c r="M1782" s="39">
        <f>INDEX(Monthly!$B$2:$K$187,MATCH(D1782,Monthly!$B$2:$B$187,0),9)</f>
        <v>1.5556477737485882E-2</v>
      </c>
      <c r="N1782" s="42">
        <f>INDEX(Quaterly!$B$2:$E$63,MATCH(B1782,Quaterly!$B$2:$B$63,0),4)</f>
        <v>0.83999999999999986</v>
      </c>
    </row>
    <row r="1783" spans="1:14" x14ac:dyDescent="0.3">
      <c r="A1783" s="23">
        <v>1782</v>
      </c>
      <c r="B1783" s="23" t="str">
        <f t="shared" si="81"/>
        <v>Q4-2016</v>
      </c>
      <c r="C1783" s="24" t="str">
        <f t="shared" si="82"/>
        <v>Q4</v>
      </c>
      <c r="D1783" s="23" t="str">
        <f t="shared" si="83"/>
        <v>11-2016</v>
      </c>
      <c r="E1783" s="25">
        <v>42689</v>
      </c>
      <c r="F1783" s="31">
        <f>INDEX(GoldPrice!$B$2:$F$4016,MATCH(E1783,GoldPrice!$B$2:$B$4016,0),5)</f>
        <v>350010.81081081182</v>
      </c>
      <c r="G1783" s="36">
        <f>INDEX(Daily!$B$2:$H$4016,MATCH(E1783,Daily!$B$2:$B$4016,0),3)</f>
        <v>2.5700000000000003</v>
      </c>
      <c r="H1783" s="36">
        <f>INDEX(Daily!$B$2:$H$4016,MATCH(E1783,Daily!$B$2:$B$4016,0),5)</f>
        <v>3</v>
      </c>
      <c r="I1783" s="36">
        <f>INDEX(Daily!$B$2:$H$4016,MATCH(E1783,Daily!$B$2:$B$4016,0),7)</f>
        <v>1.2100000000000364</v>
      </c>
      <c r="J1783" s="39">
        <f>INDEX(Monthly!$B$2:$K$187,MATCH(D1783,Monthly!$B$2:$B$187,0),3)</f>
        <v>4.9999999999999975E-3</v>
      </c>
      <c r="K1783" s="39">
        <f>INDEX(Monthly!$B$2:$K$187,MATCH(D1783,Monthly!$B$2:$B$187,0),5)</f>
        <v>-28.149999999999977</v>
      </c>
      <c r="L1783" s="39">
        <f>INDEX(Monthly!$B$2:$K$187,MATCH(D1783,Monthly!$B$2:$B$187,0),7)</f>
        <v>0</v>
      </c>
      <c r="M1783" s="39">
        <f>INDEX(Monthly!$B$2:$K$187,MATCH(D1783,Monthly!$B$2:$B$187,0),9)</f>
        <v>1.5556477737485882E-2</v>
      </c>
      <c r="N1783" s="42">
        <f>INDEX(Quaterly!$B$2:$E$63,MATCH(B1783,Quaterly!$B$2:$B$63,0),4)</f>
        <v>0.83999999999999986</v>
      </c>
    </row>
    <row r="1784" spans="1:14" x14ac:dyDescent="0.3">
      <c r="A1784" s="23">
        <v>1783</v>
      </c>
      <c r="B1784" s="23" t="str">
        <f t="shared" si="81"/>
        <v>Q4-2016</v>
      </c>
      <c r="C1784" s="24" t="str">
        <f t="shared" si="82"/>
        <v>Q4</v>
      </c>
      <c r="D1784" s="23" t="str">
        <f t="shared" si="83"/>
        <v>11-2016</v>
      </c>
      <c r="E1784" s="25">
        <v>42690</v>
      </c>
      <c r="F1784" s="31">
        <f>INDEX(GoldPrice!$B$2:$F$4016,MATCH(E1784,GoldPrice!$B$2:$B$4016,0),5)</f>
        <v>-108323.49272349477</v>
      </c>
      <c r="G1784" s="36">
        <f>INDEX(Daily!$B$2:$H$4016,MATCH(E1784,Daily!$B$2:$B$4016,0),3)</f>
        <v>-0.29999999999999716</v>
      </c>
      <c r="H1784" s="36">
        <f>INDEX(Daily!$B$2:$H$4016,MATCH(E1784,Daily!$B$2:$B$4016,0),5)</f>
        <v>74</v>
      </c>
      <c r="I1784" s="36">
        <f>INDEX(Daily!$B$2:$H$4016,MATCH(E1784,Daily!$B$2:$B$4016,0),7)</f>
        <v>0.34000000000003183</v>
      </c>
      <c r="J1784" s="39">
        <f>INDEX(Monthly!$B$2:$K$187,MATCH(D1784,Monthly!$B$2:$B$187,0),3)</f>
        <v>4.9999999999999975E-3</v>
      </c>
      <c r="K1784" s="39">
        <f>INDEX(Monthly!$B$2:$K$187,MATCH(D1784,Monthly!$B$2:$B$187,0),5)</f>
        <v>-28.149999999999977</v>
      </c>
      <c r="L1784" s="39">
        <f>INDEX(Monthly!$B$2:$K$187,MATCH(D1784,Monthly!$B$2:$B$187,0),7)</f>
        <v>0</v>
      </c>
      <c r="M1784" s="39">
        <f>INDEX(Monthly!$B$2:$K$187,MATCH(D1784,Monthly!$B$2:$B$187,0),9)</f>
        <v>1.5556477737485882E-2</v>
      </c>
      <c r="N1784" s="42">
        <f>INDEX(Quaterly!$B$2:$E$63,MATCH(B1784,Quaterly!$B$2:$B$63,0),4)</f>
        <v>0.83999999999999986</v>
      </c>
    </row>
    <row r="1785" spans="1:14" x14ac:dyDescent="0.3">
      <c r="A1785" s="23">
        <v>1784</v>
      </c>
      <c r="B1785" s="23" t="str">
        <f t="shared" si="81"/>
        <v>Q4-2016</v>
      </c>
      <c r="C1785" s="24" t="str">
        <f t="shared" si="82"/>
        <v>Q4</v>
      </c>
      <c r="D1785" s="23" t="str">
        <f t="shared" si="83"/>
        <v>11-2016</v>
      </c>
      <c r="E1785" s="25">
        <v>42691</v>
      </c>
      <c r="F1785" s="31">
        <f>INDEX(GoldPrice!$B$2:$F$4016,MATCH(E1785,GoldPrice!$B$2:$B$4016,0),5)</f>
        <v>55543.488943487406</v>
      </c>
      <c r="G1785" s="36">
        <f>INDEX(Daily!$B$2:$H$4016,MATCH(E1785,Daily!$B$2:$B$4016,0),3)</f>
        <v>-0.19000000000000483</v>
      </c>
      <c r="H1785" s="36">
        <f>INDEX(Daily!$B$2:$H$4016,MATCH(E1785,Daily!$B$2:$B$4016,0),5)</f>
        <v>-15</v>
      </c>
      <c r="I1785" s="36">
        <f>INDEX(Daily!$B$2:$H$4016,MATCH(E1785,Daily!$B$2:$B$4016,0),7)</f>
        <v>-2.9999999999972715E-2</v>
      </c>
      <c r="J1785" s="39">
        <f>INDEX(Monthly!$B$2:$K$187,MATCH(D1785,Monthly!$B$2:$B$187,0),3)</f>
        <v>4.9999999999999975E-3</v>
      </c>
      <c r="K1785" s="39">
        <f>INDEX(Monthly!$B$2:$K$187,MATCH(D1785,Monthly!$B$2:$B$187,0),5)</f>
        <v>-28.149999999999977</v>
      </c>
      <c r="L1785" s="39">
        <f>INDEX(Monthly!$B$2:$K$187,MATCH(D1785,Monthly!$B$2:$B$187,0),7)</f>
        <v>0</v>
      </c>
      <c r="M1785" s="39">
        <f>INDEX(Monthly!$B$2:$K$187,MATCH(D1785,Monthly!$B$2:$B$187,0),9)</f>
        <v>1.5556477737485882E-2</v>
      </c>
      <c r="N1785" s="42">
        <f>INDEX(Quaterly!$B$2:$E$63,MATCH(B1785,Quaterly!$B$2:$B$63,0),4)</f>
        <v>0.83999999999999986</v>
      </c>
    </row>
    <row r="1786" spans="1:14" x14ac:dyDescent="0.3">
      <c r="A1786" s="23">
        <v>1785</v>
      </c>
      <c r="B1786" s="23" t="str">
        <f t="shared" si="81"/>
        <v>Q4-2016</v>
      </c>
      <c r="C1786" s="24" t="str">
        <f t="shared" si="82"/>
        <v>Q4</v>
      </c>
      <c r="D1786" s="23" t="str">
        <f t="shared" si="83"/>
        <v>11-2016</v>
      </c>
      <c r="E1786" s="25">
        <v>42692</v>
      </c>
      <c r="F1786" s="31">
        <f>INDEX(GoldPrice!$B$2:$F$4016,MATCH(E1786,GoldPrice!$B$2:$B$4016,0),5)</f>
        <v>-131956.71895671636</v>
      </c>
      <c r="G1786" s="36">
        <f>INDEX(Daily!$B$2:$H$4016,MATCH(E1786,Daily!$B$2:$B$4016,0),3)</f>
        <v>0.32000000000000028</v>
      </c>
      <c r="H1786" s="36">
        <f>INDEX(Daily!$B$2:$H$4016,MATCH(E1786,Daily!$B$2:$B$4016,0),5)</f>
        <v>90</v>
      </c>
      <c r="I1786" s="36">
        <f>INDEX(Daily!$B$2:$H$4016,MATCH(E1786,Daily!$B$2:$B$4016,0),7)</f>
        <v>-1.32000000000005</v>
      </c>
      <c r="J1786" s="39">
        <f>INDEX(Monthly!$B$2:$K$187,MATCH(D1786,Monthly!$B$2:$B$187,0),3)</f>
        <v>4.9999999999999975E-3</v>
      </c>
      <c r="K1786" s="39">
        <f>INDEX(Monthly!$B$2:$K$187,MATCH(D1786,Monthly!$B$2:$B$187,0),5)</f>
        <v>-28.149999999999977</v>
      </c>
      <c r="L1786" s="39">
        <f>INDEX(Monthly!$B$2:$K$187,MATCH(D1786,Monthly!$B$2:$B$187,0),7)</f>
        <v>0</v>
      </c>
      <c r="M1786" s="39">
        <f>INDEX(Monthly!$B$2:$K$187,MATCH(D1786,Monthly!$B$2:$B$187,0),9)</f>
        <v>1.5556477737485882E-2</v>
      </c>
      <c r="N1786" s="42">
        <f>INDEX(Quaterly!$B$2:$E$63,MATCH(B1786,Quaterly!$B$2:$B$63,0),4)</f>
        <v>0.83999999999999986</v>
      </c>
    </row>
    <row r="1787" spans="1:14" x14ac:dyDescent="0.3">
      <c r="A1787" s="23">
        <v>1786</v>
      </c>
      <c r="B1787" s="23" t="str">
        <f t="shared" si="81"/>
        <v>Q4-2016</v>
      </c>
      <c r="C1787" s="24" t="str">
        <f t="shared" si="82"/>
        <v>Q4</v>
      </c>
      <c r="D1787" s="23" t="str">
        <f t="shared" si="83"/>
        <v>11-2016</v>
      </c>
      <c r="E1787" s="25">
        <v>42695</v>
      </c>
      <c r="F1787" s="31">
        <f>INDEX(GoldPrice!$B$2:$F$4016,MATCH(E1787,GoldPrice!$B$2:$B$4016,0),5)</f>
        <v>-103778.11377811059</v>
      </c>
      <c r="G1787" s="36">
        <f>INDEX(Daily!$B$2:$H$4016,MATCH(E1787,Daily!$B$2:$B$4016,0),3)</f>
        <v>1.7899999999999991</v>
      </c>
      <c r="H1787" s="36">
        <f>INDEX(Daily!$B$2:$H$4016,MATCH(E1787,Daily!$B$2:$B$4016,0),5)</f>
        <v>104</v>
      </c>
      <c r="I1787" s="36">
        <f>INDEX(Daily!$B$2:$H$4016,MATCH(E1787,Daily!$B$2:$B$4016,0),7)</f>
        <v>1.0399999999999636</v>
      </c>
      <c r="J1787" s="39">
        <f>INDEX(Monthly!$B$2:$K$187,MATCH(D1787,Monthly!$B$2:$B$187,0),3)</f>
        <v>4.9999999999999975E-3</v>
      </c>
      <c r="K1787" s="39">
        <f>INDEX(Monthly!$B$2:$K$187,MATCH(D1787,Monthly!$B$2:$B$187,0),5)</f>
        <v>-28.149999999999977</v>
      </c>
      <c r="L1787" s="39">
        <f>INDEX(Monthly!$B$2:$K$187,MATCH(D1787,Monthly!$B$2:$B$187,0),7)</f>
        <v>0</v>
      </c>
      <c r="M1787" s="39">
        <f>INDEX(Monthly!$B$2:$K$187,MATCH(D1787,Monthly!$B$2:$B$187,0),9)</f>
        <v>1.5556477737485882E-2</v>
      </c>
      <c r="N1787" s="42">
        <f>INDEX(Quaterly!$B$2:$E$63,MATCH(B1787,Quaterly!$B$2:$B$63,0),4)</f>
        <v>0.83999999999999986</v>
      </c>
    </row>
    <row r="1788" spans="1:14" x14ac:dyDescent="0.3">
      <c r="A1788" s="23">
        <v>1787</v>
      </c>
      <c r="B1788" s="23" t="str">
        <f t="shared" si="81"/>
        <v>Q4-2016</v>
      </c>
      <c r="C1788" s="24" t="str">
        <f t="shared" si="82"/>
        <v>Q4</v>
      </c>
      <c r="D1788" s="23" t="str">
        <f t="shared" si="83"/>
        <v>11-2016</v>
      </c>
      <c r="E1788" s="25">
        <v>42696</v>
      </c>
      <c r="F1788" s="31">
        <f>INDEX(GoldPrice!$B$2:$F$4016,MATCH(E1788,GoldPrice!$B$2:$B$4016,0),5)</f>
        <v>958194.85919485614</v>
      </c>
      <c r="G1788" s="36">
        <f>INDEX(Daily!$B$2:$H$4016,MATCH(E1788,Daily!$B$2:$B$4016,0),3)</f>
        <v>0.59000000000000341</v>
      </c>
      <c r="H1788" s="36">
        <f>INDEX(Daily!$B$2:$H$4016,MATCH(E1788,Daily!$B$2:$B$4016,0),5)</f>
        <v>-82</v>
      </c>
      <c r="I1788" s="36">
        <f>INDEX(Daily!$B$2:$H$4016,MATCH(E1788,Daily!$B$2:$B$4016,0),7)</f>
        <v>7.6200000000000045</v>
      </c>
      <c r="J1788" s="39">
        <f>INDEX(Monthly!$B$2:$K$187,MATCH(D1788,Monthly!$B$2:$B$187,0),3)</f>
        <v>4.9999999999999975E-3</v>
      </c>
      <c r="K1788" s="39">
        <f>INDEX(Monthly!$B$2:$K$187,MATCH(D1788,Monthly!$B$2:$B$187,0),5)</f>
        <v>-28.149999999999977</v>
      </c>
      <c r="L1788" s="39">
        <f>INDEX(Monthly!$B$2:$K$187,MATCH(D1788,Monthly!$B$2:$B$187,0),7)</f>
        <v>0</v>
      </c>
      <c r="M1788" s="39">
        <f>INDEX(Monthly!$B$2:$K$187,MATCH(D1788,Monthly!$B$2:$B$187,0),9)</f>
        <v>1.5556477737485882E-2</v>
      </c>
      <c r="N1788" s="42">
        <f>INDEX(Quaterly!$B$2:$E$63,MATCH(B1788,Quaterly!$B$2:$B$63,0),4)</f>
        <v>0.83999999999999986</v>
      </c>
    </row>
    <row r="1789" spans="1:14" x14ac:dyDescent="0.3">
      <c r="A1789" s="23">
        <v>1788</v>
      </c>
      <c r="B1789" s="23" t="str">
        <f t="shared" si="81"/>
        <v>Q4-2016</v>
      </c>
      <c r="C1789" s="24" t="str">
        <f t="shared" si="82"/>
        <v>Q4</v>
      </c>
      <c r="D1789" s="23" t="str">
        <f t="shared" si="83"/>
        <v>11-2016</v>
      </c>
      <c r="E1789" s="25">
        <v>42697</v>
      </c>
      <c r="F1789" s="31">
        <f>INDEX(GoldPrice!$B$2:$F$4016,MATCH(E1789,GoldPrice!$B$2:$B$4016,0),5)</f>
        <v>-563165.86656586826</v>
      </c>
      <c r="G1789" s="36">
        <f>INDEX(Daily!$B$2:$H$4016,MATCH(E1789,Daily!$B$2:$B$4016,0),3)</f>
        <v>-1.3500000000000014</v>
      </c>
      <c r="H1789" s="36">
        <f>INDEX(Daily!$B$2:$H$4016,MATCH(E1789,Daily!$B$2:$B$4016,0),5)</f>
        <v>76</v>
      </c>
      <c r="I1789" s="36">
        <f>INDEX(Daily!$B$2:$H$4016,MATCH(E1789,Daily!$B$2:$B$4016,0),7)</f>
        <v>1.25</v>
      </c>
      <c r="J1789" s="39">
        <f>INDEX(Monthly!$B$2:$K$187,MATCH(D1789,Monthly!$B$2:$B$187,0),3)</f>
        <v>4.9999999999999975E-3</v>
      </c>
      <c r="K1789" s="39">
        <f>INDEX(Monthly!$B$2:$K$187,MATCH(D1789,Monthly!$B$2:$B$187,0),5)</f>
        <v>-28.149999999999977</v>
      </c>
      <c r="L1789" s="39">
        <f>INDEX(Monthly!$B$2:$K$187,MATCH(D1789,Monthly!$B$2:$B$187,0),7)</f>
        <v>0</v>
      </c>
      <c r="M1789" s="39">
        <f>INDEX(Monthly!$B$2:$K$187,MATCH(D1789,Monthly!$B$2:$B$187,0),9)</f>
        <v>1.5556477737485882E-2</v>
      </c>
      <c r="N1789" s="42">
        <f>INDEX(Quaterly!$B$2:$E$63,MATCH(B1789,Quaterly!$B$2:$B$63,0),4)</f>
        <v>0.83999999999999986</v>
      </c>
    </row>
    <row r="1790" spans="1:14" x14ac:dyDescent="0.3">
      <c r="A1790" s="23">
        <v>1789</v>
      </c>
      <c r="B1790" s="23" t="str">
        <f t="shared" si="81"/>
        <v>Q4-2016</v>
      </c>
      <c r="C1790" s="24" t="str">
        <f t="shared" si="82"/>
        <v>Q4</v>
      </c>
      <c r="D1790" s="23" t="str">
        <f t="shared" si="83"/>
        <v>11-2016</v>
      </c>
      <c r="E1790" s="25">
        <v>42698</v>
      </c>
      <c r="F1790" s="31">
        <f>INDEX(GoldPrice!$B$2:$F$4016,MATCH(E1790,GoldPrice!$B$2:$B$4016,0),5)</f>
        <v>-598679.99567999691</v>
      </c>
      <c r="G1790" s="36">
        <f>INDEX(Daily!$B$2:$H$4016,MATCH(E1790,Daily!$B$2:$B$4016,0),3)</f>
        <v>-0.32714285714285296</v>
      </c>
      <c r="H1790" s="36">
        <f>INDEX(Daily!$B$2:$H$4016,MATCH(E1790,Daily!$B$2:$B$4016,0),5)</f>
        <v>206</v>
      </c>
      <c r="I1790" s="36">
        <f>INDEX(Daily!$B$2:$H$4016,MATCH(E1790,Daily!$B$2:$B$4016,0),7)</f>
        <v>-4.9800000000000182</v>
      </c>
      <c r="J1790" s="39">
        <f>INDEX(Monthly!$B$2:$K$187,MATCH(D1790,Monthly!$B$2:$B$187,0),3)</f>
        <v>4.9999999999999975E-3</v>
      </c>
      <c r="K1790" s="39">
        <f>INDEX(Monthly!$B$2:$K$187,MATCH(D1790,Monthly!$B$2:$B$187,0),5)</f>
        <v>-28.149999999999977</v>
      </c>
      <c r="L1790" s="39">
        <f>INDEX(Monthly!$B$2:$K$187,MATCH(D1790,Monthly!$B$2:$B$187,0),7)</f>
        <v>0</v>
      </c>
      <c r="M1790" s="39">
        <f>INDEX(Monthly!$B$2:$K$187,MATCH(D1790,Monthly!$B$2:$B$187,0),9)</f>
        <v>1.5556477737485882E-2</v>
      </c>
      <c r="N1790" s="42">
        <f>INDEX(Quaterly!$B$2:$E$63,MATCH(B1790,Quaterly!$B$2:$B$63,0),4)</f>
        <v>0.83999999999999986</v>
      </c>
    </row>
    <row r="1791" spans="1:14" x14ac:dyDescent="0.3">
      <c r="A1791" s="23">
        <v>1790</v>
      </c>
      <c r="B1791" s="23" t="str">
        <f t="shared" si="81"/>
        <v>Q4-2016</v>
      </c>
      <c r="C1791" s="24" t="str">
        <f t="shared" si="82"/>
        <v>Q4</v>
      </c>
      <c r="D1791" s="23" t="str">
        <f t="shared" si="83"/>
        <v>11-2016</v>
      </c>
      <c r="E1791" s="25">
        <v>42699</v>
      </c>
      <c r="F1791" s="31">
        <f>INDEX(GoldPrice!$B$2:$F$4016,MATCH(E1791,GoldPrice!$B$2:$B$4016,0),5)</f>
        <v>222221.02762103081</v>
      </c>
      <c r="G1791" s="36">
        <f>INDEX(Daily!$B$2:$H$4016,MATCH(E1791,Daily!$B$2:$B$4016,0),3)</f>
        <v>0.32714285714285296</v>
      </c>
      <c r="H1791" s="36">
        <f>INDEX(Daily!$B$2:$H$4016,MATCH(E1791,Daily!$B$2:$B$4016,0),5)</f>
        <v>-35</v>
      </c>
      <c r="I1791" s="36">
        <f>INDEX(Daily!$B$2:$H$4016,MATCH(E1791,Daily!$B$2:$B$4016,0),7)</f>
        <v>-2.3099999999999454</v>
      </c>
      <c r="J1791" s="39">
        <f>INDEX(Monthly!$B$2:$K$187,MATCH(D1791,Monthly!$B$2:$B$187,0),3)</f>
        <v>4.9999999999999975E-3</v>
      </c>
      <c r="K1791" s="39">
        <f>INDEX(Monthly!$B$2:$K$187,MATCH(D1791,Monthly!$B$2:$B$187,0),5)</f>
        <v>-28.149999999999977</v>
      </c>
      <c r="L1791" s="39">
        <f>INDEX(Monthly!$B$2:$K$187,MATCH(D1791,Monthly!$B$2:$B$187,0),7)</f>
        <v>0</v>
      </c>
      <c r="M1791" s="39">
        <f>INDEX(Monthly!$B$2:$K$187,MATCH(D1791,Monthly!$B$2:$B$187,0),9)</f>
        <v>1.5556477737485882E-2</v>
      </c>
      <c r="N1791" s="42">
        <f>INDEX(Quaterly!$B$2:$E$63,MATCH(B1791,Quaterly!$B$2:$B$63,0),4)</f>
        <v>0.83999999999999986</v>
      </c>
    </row>
    <row r="1792" spans="1:14" x14ac:dyDescent="0.3">
      <c r="A1792" s="23">
        <v>1791</v>
      </c>
      <c r="B1792" s="23" t="str">
        <f t="shared" si="81"/>
        <v>Q4-2016</v>
      </c>
      <c r="C1792" s="24" t="str">
        <f t="shared" si="82"/>
        <v>Q4</v>
      </c>
      <c r="D1792" s="23" t="str">
        <f t="shared" si="83"/>
        <v>11-2016</v>
      </c>
      <c r="E1792" s="25">
        <v>42702</v>
      </c>
      <c r="F1792" s="31">
        <f>INDEX(GoldPrice!$B$2:$F$4016,MATCH(E1792,GoldPrice!$B$2:$B$4016,0),5)</f>
        <v>129468.90946891159</v>
      </c>
      <c r="G1792" s="36">
        <f>INDEX(Daily!$B$2:$H$4016,MATCH(E1792,Daily!$B$2:$B$4016,0),3)</f>
        <v>-1.0600000000000023</v>
      </c>
      <c r="H1792" s="36">
        <f>INDEX(Daily!$B$2:$H$4016,MATCH(E1792,Daily!$B$2:$B$4016,0),5)</f>
        <v>-25</v>
      </c>
      <c r="I1792" s="36">
        <f>INDEX(Daily!$B$2:$H$4016,MATCH(E1792,Daily!$B$2:$B$4016,0),7)</f>
        <v>-10.580000000000041</v>
      </c>
      <c r="J1792" s="39">
        <f>INDEX(Monthly!$B$2:$K$187,MATCH(D1792,Monthly!$B$2:$B$187,0),3)</f>
        <v>4.9999999999999975E-3</v>
      </c>
      <c r="K1792" s="39">
        <f>INDEX(Monthly!$B$2:$K$187,MATCH(D1792,Monthly!$B$2:$B$187,0),5)</f>
        <v>-28.149999999999977</v>
      </c>
      <c r="L1792" s="39">
        <f>INDEX(Monthly!$B$2:$K$187,MATCH(D1792,Monthly!$B$2:$B$187,0),7)</f>
        <v>0</v>
      </c>
      <c r="M1792" s="39">
        <f>INDEX(Monthly!$B$2:$K$187,MATCH(D1792,Monthly!$B$2:$B$187,0),9)</f>
        <v>1.5556477737485882E-2</v>
      </c>
      <c r="N1792" s="42">
        <f>INDEX(Quaterly!$B$2:$E$63,MATCH(B1792,Quaterly!$B$2:$B$63,0),4)</f>
        <v>0.83999999999999986</v>
      </c>
    </row>
    <row r="1793" spans="1:14" x14ac:dyDescent="0.3">
      <c r="A1793" s="23">
        <v>1792</v>
      </c>
      <c r="B1793" s="23" t="str">
        <f t="shared" si="81"/>
        <v>Q4-2016</v>
      </c>
      <c r="C1793" s="24" t="str">
        <f t="shared" si="82"/>
        <v>Q4</v>
      </c>
      <c r="D1793" s="23" t="str">
        <f t="shared" si="83"/>
        <v>11-2016</v>
      </c>
      <c r="E1793" s="25">
        <v>42703</v>
      </c>
      <c r="F1793" s="31">
        <f>INDEX(GoldPrice!$B$2:$F$4016,MATCH(E1793,GoldPrice!$B$2:$B$4016,0),5)</f>
        <v>8276.8852768801153</v>
      </c>
      <c r="G1793" s="36">
        <f>INDEX(Daily!$B$2:$H$4016,MATCH(E1793,Daily!$B$2:$B$4016,0),3)</f>
        <v>-0.36999999999999744</v>
      </c>
      <c r="H1793" s="36">
        <f>INDEX(Daily!$B$2:$H$4016,MATCH(E1793,Daily!$B$2:$B$4016,0),5)</f>
        <v>-30</v>
      </c>
      <c r="I1793" s="36">
        <f>INDEX(Daily!$B$2:$H$4016,MATCH(E1793,Daily!$B$2:$B$4016,0),7)</f>
        <v>-7.0299999999999727</v>
      </c>
      <c r="J1793" s="39">
        <f>INDEX(Monthly!$B$2:$K$187,MATCH(D1793,Monthly!$B$2:$B$187,0),3)</f>
        <v>4.9999999999999975E-3</v>
      </c>
      <c r="K1793" s="39">
        <f>INDEX(Monthly!$B$2:$K$187,MATCH(D1793,Monthly!$B$2:$B$187,0),5)</f>
        <v>-28.149999999999977</v>
      </c>
      <c r="L1793" s="39">
        <f>INDEX(Monthly!$B$2:$K$187,MATCH(D1793,Monthly!$B$2:$B$187,0),7)</f>
        <v>0</v>
      </c>
      <c r="M1793" s="39">
        <f>INDEX(Monthly!$B$2:$K$187,MATCH(D1793,Monthly!$B$2:$B$187,0),9)</f>
        <v>1.5556477737485882E-2</v>
      </c>
      <c r="N1793" s="42">
        <f>INDEX(Quaterly!$B$2:$E$63,MATCH(B1793,Quaterly!$B$2:$B$63,0),4)</f>
        <v>0.83999999999999986</v>
      </c>
    </row>
    <row r="1794" spans="1:14" x14ac:dyDescent="0.3">
      <c r="A1794" s="23">
        <v>1793</v>
      </c>
      <c r="B1794" s="23" t="str">
        <f t="shared" si="81"/>
        <v>Q4-2016</v>
      </c>
      <c r="C1794" s="24" t="str">
        <f t="shared" si="82"/>
        <v>Q4</v>
      </c>
      <c r="D1794" s="23" t="str">
        <f t="shared" si="83"/>
        <v>11-2016</v>
      </c>
      <c r="E1794" s="25">
        <v>42704</v>
      </c>
      <c r="F1794" s="31">
        <f>INDEX(GoldPrice!$B$2:$F$4016,MATCH(E1794,GoldPrice!$B$2:$B$4016,0),5)</f>
        <v>329622.75562275574</v>
      </c>
      <c r="G1794" s="36">
        <f>INDEX(Daily!$B$2:$H$4016,MATCH(E1794,Daily!$B$2:$B$4016,0),3)</f>
        <v>4.1199999999999974</v>
      </c>
      <c r="H1794" s="36">
        <f>INDEX(Daily!$B$2:$H$4016,MATCH(E1794,Daily!$B$2:$B$4016,0),5)</f>
        <v>-30</v>
      </c>
      <c r="I1794" s="36">
        <f>INDEX(Daily!$B$2:$H$4016,MATCH(E1794,Daily!$B$2:$B$4016,0),7)</f>
        <v>6.8100000000000591</v>
      </c>
      <c r="J1794" s="39">
        <f>INDEX(Monthly!$B$2:$K$187,MATCH(D1794,Monthly!$B$2:$B$187,0),3)</f>
        <v>4.9999999999999975E-3</v>
      </c>
      <c r="K1794" s="39">
        <f>INDEX(Monthly!$B$2:$K$187,MATCH(D1794,Monthly!$B$2:$B$187,0),5)</f>
        <v>-28.149999999999977</v>
      </c>
      <c r="L1794" s="39">
        <f>INDEX(Monthly!$B$2:$K$187,MATCH(D1794,Monthly!$B$2:$B$187,0),7)</f>
        <v>0</v>
      </c>
      <c r="M1794" s="39">
        <f>INDEX(Monthly!$B$2:$K$187,MATCH(D1794,Monthly!$B$2:$B$187,0),9)</f>
        <v>1.5556477737485882E-2</v>
      </c>
      <c r="N1794" s="42">
        <f>INDEX(Quaterly!$B$2:$E$63,MATCH(B1794,Quaterly!$B$2:$B$63,0),4)</f>
        <v>0.83999999999999986</v>
      </c>
    </row>
    <row r="1795" spans="1:14" x14ac:dyDescent="0.3">
      <c r="A1795" s="23">
        <v>1794</v>
      </c>
      <c r="B1795" s="23" t="str">
        <f t="shared" ref="B1795:B1858" si="84">C1795&amp;"-"&amp;YEAR(E1795)</f>
        <v>Q4-2016</v>
      </c>
      <c r="C1795" s="24" t="str">
        <f t="shared" ref="C1795:C1858" si="85">IF(MONTH(E1795)&lt;=3,"Q1",IF(MONTH(E1795)&lt;=6,"Q2",IF(MONTH(E1795)&lt;=9,"Q3","Q4")))</f>
        <v>Q4</v>
      </c>
      <c r="D1795" s="23" t="str">
        <f t="shared" ref="D1795:D1858" si="86">MONTH(E1795)&amp;"-"&amp;YEAR(E1795)</f>
        <v>12-2016</v>
      </c>
      <c r="E1795" s="25">
        <v>42705</v>
      </c>
      <c r="F1795" s="31">
        <f>INDEX(GoldPrice!$B$2:$F$4016,MATCH(E1795,GoldPrice!$B$2:$B$4016,0),5)</f>
        <v>-198535.24853524938</v>
      </c>
      <c r="G1795" s="36">
        <f>INDEX(Daily!$B$2:$H$4016,MATCH(E1795,Daily!$B$2:$B$4016,0),3)</f>
        <v>1.6700000000000017</v>
      </c>
      <c r="H1795" s="36">
        <f>INDEX(Daily!$B$2:$H$4016,MATCH(E1795,Daily!$B$2:$B$4016,0),5)</f>
        <v>40</v>
      </c>
      <c r="I1795" s="36">
        <f>INDEX(Daily!$B$2:$H$4016,MATCH(E1795,Daily!$B$2:$B$4016,0),7)</f>
        <v>1.4699999999999136</v>
      </c>
      <c r="J1795" s="39">
        <f>INDEX(Monthly!$B$2:$K$187,MATCH(D1795,Monthly!$B$2:$B$187,0),3)</f>
        <v>2.3999999999999994E-3</v>
      </c>
      <c r="K1795" s="39">
        <f>INDEX(Monthly!$B$2:$K$187,MATCH(D1795,Monthly!$B$2:$B$187,0),5)</f>
        <v>-9.0799999999999841</v>
      </c>
      <c r="L1795" s="39">
        <f>INDEX(Monthly!$B$2:$K$187,MATCH(D1795,Monthly!$B$2:$B$187,0),7)</f>
        <v>0</v>
      </c>
      <c r="M1795" s="39">
        <f>INDEX(Monthly!$B$2:$K$187,MATCH(D1795,Monthly!$B$2:$B$187,0),9)</f>
        <v>2.1954703884654102E-2</v>
      </c>
      <c r="N1795" s="42">
        <f>INDEX(Quaterly!$B$2:$E$63,MATCH(B1795,Quaterly!$B$2:$B$63,0),4)</f>
        <v>0.83999999999999986</v>
      </c>
    </row>
    <row r="1796" spans="1:14" x14ac:dyDescent="0.3">
      <c r="A1796" s="23">
        <v>1795</v>
      </c>
      <c r="B1796" s="23" t="str">
        <f t="shared" si="84"/>
        <v>Q4-2016</v>
      </c>
      <c r="C1796" s="24" t="str">
        <f t="shared" si="85"/>
        <v>Q4</v>
      </c>
      <c r="D1796" s="23" t="str">
        <f t="shared" si="86"/>
        <v>12-2016</v>
      </c>
      <c r="E1796" s="25">
        <v>42706</v>
      </c>
      <c r="F1796" s="31">
        <f>INDEX(GoldPrice!$B$2:$F$4016,MATCH(E1796,GoldPrice!$B$2:$B$4016,0),5)</f>
        <v>-42830.466830462217</v>
      </c>
      <c r="G1796" s="36">
        <f>INDEX(Daily!$B$2:$H$4016,MATCH(E1796,Daily!$B$2:$B$4016,0),3)</f>
        <v>0.62000000000000455</v>
      </c>
      <c r="H1796" s="36">
        <f>INDEX(Daily!$B$2:$H$4016,MATCH(E1796,Daily!$B$2:$B$4016,0),5)</f>
        <v>-20</v>
      </c>
      <c r="I1796" s="36">
        <f>INDEX(Daily!$B$2:$H$4016,MATCH(E1796,Daily!$B$2:$B$4016,0),7)</f>
        <v>-1.3999999999999773</v>
      </c>
      <c r="J1796" s="39">
        <f>INDEX(Monthly!$B$2:$K$187,MATCH(D1796,Monthly!$B$2:$B$187,0),3)</f>
        <v>2.3999999999999994E-3</v>
      </c>
      <c r="K1796" s="39">
        <f>INDEX(Monthly!$B$2:$K$187,MATCH(D1796,Monthly!$B$2:$B$187,0),5)</f>
        <v>-9.0799999999999841</v>
      </c>
      <c r="L1796" s="39">
        <f>INDEX(Monthly!$B$2:$K$187,MATCH(D1796,Monthly!$B$2:$B$187,0),7)</f>
        <v>0</v>
      </c>
      <c r="M1796" s="39">
        <f>INDEX(Monthly!$B$2:$K$187,MATCH(D1796,Monthly!$B$2:$B$187,0),9)</f>
        <v>2.1954703884654102E-2</v>
      </c>
      <c r="N1796" s="42">
        <f>INDEX(Quaterly!$B$2:$E$63,MATCH(B1796,Quaterly!$B$2:$B$63,0),4)</f>
        <v>0.83999999999999986</v>
      </c>
    </row>
    <row r="1797" spans="1:14" x14ac:dyDescent="0.3">
      <c r="A1797" s="23">
        <v>1796</v>
      </c>
      <c r="B1797" s="23" t="str">
        <f t="shared" si="84"/>
        <v>Q4-2016</v>
      </c>
      <c r="C1797" s="24" t="str">
        <f t="shared" si="85"/>
        <v>Q4</v>
      </c>
      <c r="D1797" s="23" t="str">
        <f t="shared" si="86"/>
        <v>12-2016</v>
      </c>
      <c r="E1797" s="25">
        <v>42709</v>
      </c>
      <c r="F1797" s="31">
        <f>INDEX(GoldPrice!$B$2:$F$4016,MATCH(E1797,GoldPrice!$B$2:$B$4016,0),5)</f>
        <v>244466.83046682924</v>
      </c>
      <c r="G1797" s="36">
        <f>INDEX(Daily!$B$2:$H$4016,MATCH(E1797,Daily!$B$2:$B$4016,0),3)</f>
        <v>1.9999999999996021E-2</v>
      </c>
      <c r="H1797" s="36">
        <f>INDEX(Daily!$B$2:$H$4016,MATCH(E1797,Daily!$B$2:$B$4016,0),5)</f>
        <v>50</v>
      </c>
      <c r="I1797" s="36">
        <f>INDEX(Daily!$B$2:$H$4016,MATCH(E1797,Daily!$B$2:$B$4016,0),7)</f>
        <v>-4.92999999999995</v>
      </c>
      <c r="J1797" s="39">
        <f>INDEX(Monthly!$B$2:$K$187,MATCH(D1797,Monthly!$B$2:$B$187,0),3)</f>
        <v>2.3999999999999994E-3</v>
      </c>
      <c r="K1797" s="39">
        <f>INDEX(Monthly!$B$2:$K$187,MATCH(D1797,Monthly!$B$2:$B$187,0),5)</f>
        <v>-9.0799999999999841</v>
      </c>
      <c r="L1797" s="39">
        <f>INDEX(Monthly!$B$2:$K$187,MATCH(D1797,Monthly!$B$2:$B$187,0),7)</f>
        <v>0</v>
      </c>
      <c r="M1797" s="39">
        <f>INDEX(Monthly!$B$2:$K$187,MATCH(D1797,Monthly!$B$2:$B$187,0),9)</f>
        <v>2.1954703884654102E-2</v>
      </c>
      <c r="N1797" s="42">
        <f>INDEX(Quaterly!$B$2:$E$63,MATCH(B1797,Quaterly!$B$2:$B$63,0),4)</f>
        <v>0.83999999999999986</v>
      </c>
    </row>
    <row r="1798" spans="1:14" x14ac:dyDescent="0.3">
      <c r="A1798" s="23">
        <v>1797</v>
      </c>
      <c r="B1798" s="23" t="str">
        <f t="shared" si="84"/>
        <v>Q4-2016</v>
      </c>
      <c r="C1798" s="24" t="str">
        <f t="shared" si="85"/>
        <v>Q4</v>
      </c>
      <c r="D1798" s="23" t="str">
        <f t="shared" si="86"/>
        <v>12-2016</v>
      </c>
      <c r="E1798" s="25">
        <v>42710</v>
      </c>
      <c r="F1798" s="31">
        <f>INDEX(GoldPrice!$B$2:$F$4016,MATCH(E1798,GoldPrice!$B$2:$B$4016,0),5)</f>
        <v>411053.10905311257</v>
      </c>
      <c r="G1798" s="36">
        <f>INDEX(Daily!$B$2:$H$4016,MATCH(E1798,Daily!$B$2:$B$4016,0),3)</f>
        <v>-0.76999999999999602</v>
      </c>
      <c r="H1798" s="36">
        <f>INDEX(Daily!$B$2:$H$4016,MATCH(E1798,Daily!$B$2:$B$4016,0),5)</f>
        <v>10</v>
      </c>
      <c r="I1798" s="36">
        <f>INDEX(Daily!$B$2:$H$4016,MATCH(E1798,Daily!$B$2:$B$4016,0),7)</f>
        <v>-8.7200000000000273</v>
      </c>
      <c r="J1798" s="39">
        <f>INDEX(Monthly!$B$2:$K$187,MATCH(D1798,Monthly!$B$2:$B$187,0),3)</f>
        <v>2.3999999999999994E-3</v>
      </c>
      <c r="K1798" s="39">
        <f>INDEX(Monthly!$B$2:$K$187,MATCH(D1798,Monthly!$B$2:$B$187,0),5)</f>
        <v>-9.0799999999999841</v>
      </c>
      <c r="L1798" s="39">
        <f>INDEX(Monthly!$B$2:$K$187,MATCH(D1798,Monthly!$B$2:$B$187,0),7)</f>
        <v>0</v>
      </c>
      <c r="M1798" s="39">
        <f>INDEX(Monthly!$B$2:$K$187,MATCH(D1798,Monthly!$B$2:$B$187,0),9)</f>
        <v>2.1954703884654102E-2</v>
      </c>
      <c r="N1798" s="42">
        <f>INDEX(Quaterly!$B$2:$E$63,MATCH(B1798,Quaterly!$B$2:$B$63,0),4)</f>
        <v>0.83999999999999986</v>
      </c>
    </row>
    <row r="1799" spans="1:14" x14ac:dyDescent="0.3">
      <c r="A1799" s="23">
        <v>1798</v>
      </c>
      <c r="B1799" s="23" t="str">
        <f t="shared" si="84"/>
        <v>Q4-2016</v>
      </c>
      <c r="C1799" s="24" t="str">
        <f t="shared" si="85"/>
        <v>Q4</v>
      </c>
      <c r="D1799" s="23" t="str">
        <f t="shared" si="86"/>
        <v>12-2016</v>
      </c>
      <c r="E1799" s="25">
        <v>42711</v>
      </c>
      <c r="F1799" s="31">
        <f>INDEX(GoldPrice!$B$2:$F$4016,MATCH(E1799,GoldPrice!$B$2:$B$4016,0),5)</f>
        <v>868427.14042713493</v>
      </c>
      <c r="G1799" s="36">
        <f>INDEX(Daily!$B$2:$H$4016,MATCH(E1799,Daily!$B$2:$B$4016,0),3)</f>
        <v>-1.1000000000000014</v>
      </c>
      <c r="H1799" s="36">
        <f>INDEX(Daily!$B$2:$H$4016,MATCH(E1799,Daily!$B$2:$B$4016,0),5)</f>
        <v>-40</v>
      </c>
      <c r="I1799" s="36">
        <f>INDEX(Daily!$B$2:$H$4016,MATCH(E1799,Daily!$B$2:$B$4016,0),7)</f>
        <v>2.0399999999999636</v>
      </c>
      <c r="J1799" s="39">
        <f>INDEX(Monthly!$B$2:$K$187,MATCH(D1799,Monthly!$B$2:$B$187,0),3)</f>
        <v>2.3999999999999994E-3</v>
      </c>
      <c r="K1799" s="39">
        <f>INDEX(Monthly!$B$2:$K$187,MATCH(D1799,Monthly!$B$2:$B$187,0),5)</f>
        <v>-9.0799999999999841</v>
      </c>
      <c r="L1799" s="39">
        <f>INDEX(Monthly!$B$2:$K$187,MATCH(D1799,Monthly!$B$2:$B$187,0),7)</f>
        <v>0</v>
      </c>
      <c r="M1799" s="39">
        <f>INDEX(Monthly!$B$2:$K$187,MATCH(D1799,Monthly!$B$2:$B$187,0),9)</f>
        <v>2.1954703884654102E-2</v>
      </c>
      <c r="N1799" s="42">
        <f>INDEX(Quaterly!$B$2:$E$63,MATCH(B1799,Quaterly!$B$2:$B$63,0),4)</f>
        <v>0.83999999999999986</v>
      </c>
    </row>
    <row r="1800" spans="1:14" x14ac:dyDescent="0.3">
      <c r="A1800" s="23">
        <v>1799</v>
      </c>
      <c r="B1800" s="23" t="str">
        <f t="shared" si="84"/>
        <v>Q4-2016</v>
      </c>
      <c r="C1800" s="24" t="str">
        <f t="shared" si="85"/>
        <v>Q4</v>
      </c>
      <c r="D1800" s="23" t="str">
        <f t="shared" si="86"/>
        <v>12-2016</v>
      </c>
      <c r="E1800" s="25">
        <v>42712</v>
      </c>
      <c r="F1800" s="31">
        <f>INDEX(GoldPrice!$B$2:$F$4016,MATCH(E1800,GoldPrice!$B$2:$B$4016,0),5)</f>
        <v>-901621.81062180921</v>
      </c>
      <c r="G1800" s="36">
        <f>INDEX(Daily!$B$2:$H$4016,MATCH(E1800,Daily!$B$2:$B$4016,0),3)</f>
        <v>0.99000000000000199</v>
      </c>
      <c r="H1800" s="36">
        <f>INDEX(Daily!$B$2:$H$4016,MATCH(E1800,Daily!$B$2:$B$4016,0),5)</f>
        <v>-50</v>
      </c>
      <c r="I1800" s="36">
        <f>INDEX(Daily!$B$2:$H$4016,MATCH(E1800,Daily!$B$2:$B$4016,0),7)</f>
        <v>5.3600000000000136</v>
      </c>
      <c r="J1800" s="39">
        <f>INDEX(Monthly!$B$2:$K$187,MATCH(D1800,Monthly!$B$2:$B$187,0),3)</f>
        <v>2.3999999999999994E-3</v>
      </c>
      <c r="K1800" s="39">
        <f>INDEX(Monthly!$B$2:$K$187,MATCH(D1800,Monthly!$B$2:$B$187,0),5)</f>
        <v>-9.0799999999999841</v>
      </c>
      <c r="L1800" s="39">
        <f>INDEX(Monthly!$B$2:$K$187,MATCH(D1800,Monthly!$B$2:$B$187,0),7)</f>
        <v>0</v>
      </c>
      <c r="M1800" s="39">
        <f>INDEX(Monthly!$B$2:$K$187,MATCH(D1800,Monthly!$B$2:$B$187,0),9)</f>
        <v>2.1954703884654102E-2</v>
      </c>
      <c r="N1800" s="42">
        <f>INDEX(Quaterly!$B$2:$E$63,MATCH(B1800,Quaterly!$B$2:$B$63,0),4)</f>
        <v>0.83999999999999986</v>
      </c>
    </row>
    <row r="1801" spans="1:14" x14ac:dyDescent="0.3">
      <c r="A1801" s="23">
        <v>1800</v>
      </c>
      <c r="B1801" s="23" t="str">
        <f t="shared" si="84"/>
        <v>Q4-2016</v>
      </c>
      <c r="C1801" s="24" t="str">
        <f t="shared" si="85"/>
        <v>Q4</v>
      </c>
      <c r="D1801" s="23" t="str">
        <f t="shared" si="86"/>
        <v>12-2016</v>
      </c>
      <c r="E1801" s="25">
        <v>42713</v>
      </c>
      <c r="F1801" s="31">
        <f>INDEX(GoldPrice!$B$2:$F$4016,MATCH(E1801,GoldPrice!$B$2:$B$4016,0),5)</f>
        <v>147369.11736911535</v>
      </c>
      <c r="G1801" s="36">
        <f>INDEX(Daily!$B$2:$H$4016,MATCH(E1801,Daily!$B$2:$B$4016,0),3)</f>
        <v>0.6699999999999946</v>
      </c>
      <c r="H1801" s="36">
        <f>INDEX(Daily!$B$2:$H$4016,MATCH(E1801,Daily!$B$2:$B$4016,0),5)</f>
        <v>-45</v>
      </c>
      <c r="I1801" s="36">
        <f>INDEX(Daily!$B$2:$H$4016,MATCH(E1801,Daily!$B$2:$B$4016,0),7)</f>
        <v>4.1800000000000637</v>
      </c>
      <c r="J1801" s="39">
        <f>INDEX(Monthly!$B$2:$K$187,MATCH(D1801,Monthly!$B$2:$B$187,0),3)</f>
        <v>2.3999999999999994E-3</v>
      </c>
      <c r="K1801" s="39">
        <f>INDEX(Monthly!$B$2:$K$187,MATCH(D1801,Monthly!$B$2:$B$187,0),5)</f>
        <v>-9.0799999999999841</v>
      </c>
      <c r="L1801" s="39">
        <f>INDEX(Monthly!$B$2:$K$187,MATCH(D1801,Monthly!$B$2:$B$187,0),7)</f>
        <v>0</v>
      </c>
      <c r="M1801" s="39">
        <f>INDEX(Monthly!$B$2:$K$187,MATCH(D1801,Monthly!$B$2:$B$187,0),9)</f>
        <v>2.1954703884654102E-2</v>
      </c>
      <c r="N1801" s="42">
        <f>INDEX(Quaterly!$B$2:$E$63,MATCH(B1801,Quaterly!$B$2:$B$63,0),4)</f>
        <v>0.83999999999999986</v>
      </c>
    </row>
    <row r="1802" spans="1:14" x14ac:dyDescent="0.3">
      <c r="A1802" s="23">
        <v>1801</v>
      </c>
      <c r="B1802" s="23" t="str">
        <f t="shared" si="84"/>
        <v>Q4-2016</v>
      </c>
      <c r="C1802" s="24" t="str">
        <f t="shared" si="85"/>
        <v>Q4</v>
      </c>
      <c r="D1802" s="23" t="str">
        <f t="shared" si="86"/>
        <v>12-2016</v>
      </c>
      <c r="E1802" s="25">
        <v>42716</v>
      </c>
      <c r="F1802" s="31">
        <f>INDEX(GoldPrice!$B$2:$F$4016,MATCH(E1802,GoldPrice!$B$2:$B$4016,0),5)</f>
        <v>-270790.77679077536</v>
      </c>
      <c r="G1802" s="36">
        <f>INDEX(Daily!$B$2:$H$4016,MATCH(E1802,Daily!$B$2:$B$4016,0),3)</f>
        <v>1.230000000000004</v>
      </c>
      <c r="H1802" s="36">
        <f>INDEX(Daily!$B$2:$H$4016,MATCH(E1802,Daily!$B$2:$B$4016,0),5)</f>
        <v>35</v>
      </c>
      <c r="I1802" s="36">
        <f>INDEX(Daily!$B$2:$H$4016,MATCH(E1802,Daily!$B$2:$B$4016,0),7)</f>
        <v>-3.3700000000000045</v>
      </c>
      <c r="J1802" s="39">
        <f>INDEX(Monthly!$B$2:$K$187,MATCH(D1802,Monthly!$B$2:$B$187,0),3)</f>
        <v>2.3999999999999994E-3</v>
      </c>
      <c r="K1802" s="39">
        <f>INDEX(Monthly!$B$2:$K$187,MATCH(D1802,Monthly!$B$2:$B$187,0),5)</f>
        <v>-9.0799999999999841</v>
      </c>
      <c r="L1802" s="39">
        <f>INDEX(Monthly!$B$2:$K$187,MATCH(D1802,Monthly!$B$2:$B$187,0),7)</f>
        <v>0</v>
      </c>
      <c r="M1802" s="39">
        <f>INDEX(Monthly!$B$2:$K$187,MATCH(D1802,Monthly!$B$2:$B$187,0),9)</f>
        <v>2.1954703884654102E-2</v>
      </c>
      <c r="N1802" s="42">
        <f>INDEX(Quaterly!$B$2:$E$63,MATCH(B1802,Quaterly!$B$2:$B$63,0),4)</f>
        <v>0.83999999999999986</v>
      </c>
    </row>
    <row r="1803" spans="1:14" x14ac:dyDescent="0.3">
      <c r="A1803" s="23">
        <v>1802</v>
      </c>
      <c r="B1803" s="23" t="str">
        <f t="shared" si="84"/>
        <v>Q4-2016</v>
      </c>
      <c r="C1803" s="24" t="str">
        <f t="shared" si="85"/>
        <v>Q4</v>
      </c>
      <c r="D1803" s="23" t="str">
        <f t="shared" si="86"/>
        <v>12-2016</v>
      </c>
      <c r="E1803" s="25">
        <v>42717</v>
      </c>
      <c r="F1803" s="31">
        <f>INDEX(GoldPrice!$B$2:$F$4016,MATCH(E1803,GoldPrice!$B$2:$B$4016,0),5)</f>
        <v>275678.69967870042</v>
      </c>
      <c r="G1803" s="36">
        <f>INDEX(Daily!$B$2:$H$4016,MATCH(E1803,Daily!$B$2:$B$4016,0),3)</f>
        <v>0.25</v>
      </c>
      <c r="H1803" s="36">
        <f>INDEX(Daily!$B$2:$H$4016,MATCH(E1803,Daily!$B$2:$B$4016,0),5)</f>
        <v>35</v>
      </c>
      <c r="I1803" s="36">
        <f>INDEX(Daily!$B$2:$H$4016,MATCH(E1803,Daily!$B$2:$B$4016,0),7)</f>
        <v>-5.0400000000000773</v>
      </c>
      <c r="J1803" s="39">
        <f>INDEX(Monthly!$B$2:$K$187,MATCH(D1803,Monthly!$B$2:$B$187,0),3)</f>
        <v>2.3999999999999994E-3</v>
      </c>
      <c r="K1803" s="39">
        <f>INDEX(Monthly!$B$2:$K$187,MATCH(D1803,Monthly!$B$2:$B$187,0),5)</f>
        <v>-9.0799999999999841</v>
      </c>
      <c r="L1803" s="39">
        <f>INDEX(Monthly!$B$2:$K$187,MATCH(D1803,Monthly!$B$2:$B$187,0),7)</f>
        <v>0</v>
      </c>
      <c r="M1803" s="39">
        <f>INDEX(Monthly!$B$2:$K$187,MATCH(D1803,Monthly!$B$2:$B$187,0),9)</f>
        <v>2.1954703884654102E-2</v>
      </c>
      <c r="N1803" s="42">
        <f>INDEX(Quaterly!$B$2:$E$63,MATCH(B1803,Quaterly!$B$2:$B$63,0),4)</f>
        <v>0.83999999999999986</v>
      </c>
    </row>
    <row r="1804" spans="1:14" x14ac:dyDescent="0.3">
      <c r="A1804" s="23">
        <v>1803</v>
      </c>
      <c r="B1804" s="23" t="str">
        <f t="shared" si="84"/>
        <v>Q4-2016</v>
      </c>
      <c r="C1804" s="24" t="str">
        <f t="shared" si="85"/>
        <v>Q4</v>
      </c>
      <c r="D1804" s="23" t="str">
        <f t="shared" si="86"/>
        <v>12-2016</v>
      </c>
      <c r="E1804" s="25">
        <v>42718</v>
      </c>
      <c r="F1804" s="31">
        <f>INDEX(GoldPrice!$B$2:$F$4016,MATCH(E1804,GoldPrice!$B$2:$B$4016,0),5)</f>
        <v>-117072.00907200947</v>
      </c>
      <c r="G1804" s="36">
        <f>INDEX(Daily!$B$2:$H$4016,MATCH(E1804,Daily!$B$2:$B$4016,0),3)</f>
        <v>-1.980000000000004</v>
      </c>
      <c r="H1804" s="36">
        <f>INDEX(Daily!$B$2:$H$4016,MATCH(E1804,Daily!$B$2:$B$4016,0),5)</f>
        <v>55</v>
      </c>
      <c r="I1804" s="36">
        <f>INDEX(Daily!$B$2:$H$4016,MATCH(E1804,Daily!$B$2:$B$4016,0),7)</f>
        <v>10.480000000000018</v>
      </c>
      <c r="J1804" s="39">
        <f>INDEX(Monthly!$B$2:$K$187,MATCH(D1804,Monthly!$B$2:$B$187,0),3)</f>
        <v>2.3999999999999994E-3</v>
      </c>
      <c r="K1804" s="39">
        <f>INDEX(Monthly!$B$2:$K$187,MATCH(D1804,Monthly!$B$2:$B$187,0),5)</f>
        <v>-9.0799999999999841</v>
      </c>
      <c r="L1804" s="39">
        <f>INDEX(Monthly!$B$2:$K$187,MATCH(D1804,Monthly!$B$2:$B$187,0),7)</f>
        <v>0</v>
      </c>
      <c r="M1804" s="39">
        <f>INDEX(Monthly!$B$2:$K$187,MATCH(D1804,Monthly!$B$2:$B$187,0),9)</f>
        <v>2.1954703884654102E-2</v>
      </c>
      <c r="N1804" s="42">
        <f>INDEX(Quaterly!$B$2:$E$63,MATCH(B1804,Quaterly!$B$2:$B$63,0),4)</f>
        <v>0.83999999999999986</v>
      </c>
    </row>
    <row r="1805" spans="1:14" x14ac:dyDescent="0.3">
      <c r="A1805" s="23">
        <v>1804</v>
      </c>
      <c r="B1805" s="23" t="str">
        <f t="shared" si="84"/>
        <v>Q4-2016</v>
      </c>
      <c r="C1805" s="24" t="str">
        <f t="shared" si="85"/>
        <v>Q4</v>
      </c>
      <c r="D1805" s="23" t="str">
        <f t="shared" si="86"/>
        <v>12-2016</v>
      </c>
      <c r="E1805" s="25">
        <v>42719</v>
      </c>
      <c r="F1805" s="31">
        <f>INDEX(GoldPrice!$B$2:$F$4016,MATCH(E1805,GoldPrice!$B$2:$B$4016,0),5)</f>
        <v>429575.50557550415</v>
      </c>
      <c r="G1805" s="36">
        <f>INDEX(Daily!$B$2:$H$4016,MATCH(E1805,Daily!$B$2:$B$4016,0),3)</f>
        <v>-0.10999999999999943</v>
      </c>
      <c r="H1805" s="36">
        <f>INDEX(Daily!$B$2:$H$4016,MATCH(E1805,Daily!$B$2:$B$4016,0),5)</f>
        <v>30</v>
      </c>
      <c r="I1805" s="36">
        <f>INDEX(Daily!$B$2:$H$4016,MATCH(E1805,Daily!$B$2:$B$4016,0),7)</f>
        <v>0.77999999999997272</v>
      </c>
      <c r="J1805" s="39">
        <f>INDEX(Monthly!$B$2:$K$187,MATCH(D1805,Monthly!$B$2:$B$187,0),3)</f>
        <v>2.3999999999999994E-3</v>
      </c>
      <c r="K1805" s="39">
        <f>INDEX(Monthly!$B$2:$K$187,MATCH(D1805,Monthly!$B$2:$B$187,0),5)</f>
        <v>-9.0799999999999841</v>
      </c>
      <c r="L1805" s="39">
        <f>INDEX(Monthly!$B$2:$K$187,MATCH(D1805,Monthly!$B$2:$B$187,0),7)</f>
        <v>0</v>
      </c>
      <c r="M1805" s="39">
        <f>INDEX(Monthly!$B$2:$K$187,MATCH(D1805,Monthly!$B$2:$B$187,0),9)</f>
        <v>2.1954703884654102E-2</v>
      </c>
      <c r="N1805" s="42">
        <f>INDEX(Quaterly!$B$2:$E$63,MATCH(B1805,Quaterly!$B$2:$B$63,0),4)</f>
        <v>0.83999999999999986</v>
      </c>
    </row>
    <row r="1806" spans="1:14" x14ac:dyDescent="0.3">
      <c r="A1806" s="23">
        <v>1805</v>
      </c>
      <c r="B1806" s="23" t="str">
        <f t="shared" si="84"/>
        <v>Q4-2016</v>
      </c>
      <c r="C1806" s="24" t="str">
        <f t="shared" si="85"/>
        <v>Q4</v>
      </c>
      <c r="D1806" s="23" t="str">
        <f t="shared" si="86"/>
        <v>12-2016</v>
      </c>
      <c r="E1806" s="25">
        <v>42720</v>
      </c>
      <c r="F1806" s="31">
        <f>INDEX(GoldPrice!$B$2:$F$4016,MATCH(E1806,GoldPrice!$B$2:$B$4016,0),5)</f>
        <v>-448227.36722736433</v>
      </c>
      <c r="G1806" s="36">
        <f>INDEX(Daily!$B$2:$H$4016,MATCH(E1806,Daily!$B$2:$B$4016,0),3)</f>
        <v>1.0300000000000011</v>
      </c>
      <c r="H1806" s="36">
        <f>INDEX(Daily!$B$2:$H$4016,MATCH(E1806,Daily!$B$2:$B$4016,0),5)</f>
        <v>5</v>
      </c>
      <c r="I1806" s="36">
        <f>INDEX(Daily!$B$2:$H$4016,MATCH(E1806,Daily!$B$2:$B$4016,0),7)</f>
        <v>9.2400000000000091</v>
      </c>
      <c r="J1806" s="39">
        <f>INDEX(Monthly!$B$2:$K$187,MATCH(D1806,Monthly!$B$2:$B$187,0),3)</f>
        <v>2.3999999999999994E-3</v>
      </c>
      <c r="K1806" s="39">
        <f>INDEX(Monthly!$B$2:$K$187,MATCH(D1806,Monthly!$B$2:$B$187,0),5)</f>
        <v>-9.0799999999999841</v>
      </c>
      <c r="L1806" s="39">
        <f>INDEX(Monthly!$B$2:$K$187,MATCH(D1806,Monthly!$B$2:$B$187,0),7)</f>
        <v>0</v>
      </c>
      <c r="M1806" s="39">
        <f>INDEX(Monthly!$B$2:$K$187,MATCH(D1806,Monthly!$B$2:$B$187,0),9)</f>
        <v>2.1954703884654102E-2</v>
      </c>
      <c r="N1806" s="42">
        <f>INDEX(Quaterly!$B$2:$E$63,MATCH(B1806,Quaterly!$B$2:$B$63,0),4)</f>
        <v>0.83999999999999986</v>
      </c>
    </row>
    <row r="1807" spans="1:14" x14ac:dyDescent="0.3">
      <c r="A1807" s="23">
        <v>1806</v>
      </c>
      <c r="B1807" s="23" t="str">
        <f t="shared" si="84"/>
        <v>Q4-2016</v>
      </c>
      <c r="C1807" s="24" t="str">
        <f t="shared" si="85"/>
        <v>Q4</v>
      </c>
      <c r="D1807" s="23" t="str">
        <f t="shared" si="86"/>
        <v>12-2016</v>
      </c>
      <c r="E1807" s="25">
        <v>42723</v>
      </c>
      <c r="F1807" s="31">
        <f>INDEX(GoldPrice!$B$2:$F$4016,MATCH(E1807,GoldPrice!$B$2:$B$4016,0),5)</f>
        <v>126962.57796257734</v>
      </c>
      <c r="G1807" s="36">
        <f>INDEX(Daily!$B$2:$H$4016,MATCH(E1807,Daily!$B$2:$B$4016,0),3)</f>
        <v>0.20000000000000284</v>
      </c>
      <c r="H1807" s="36">
        <f>INDEX(Daily!$B$2:$H$4016,MATCH(E1807,Daily!$B$2:$B$4016,0),5)</f>
        <v>10</v>
      </c>
      <c r="I1807" s="36">
        <f>INDEX(Daily!$B$2:$H$4016,MATCH(E1807,Daily!$B$2:$B$4016,0),7)</f>
        <v>-0.82999999999992724</v>
      </c>
      <c r="J1807" s="39">
        <f>INDEX(Monthly!$B$2:$K$187,MATCH(D1807,Monthly!$B$2:$B$187,0),3)</f>
        <v>2.3999999999999994E-3</v>
      </c>
      <c r="K1807" s="39">
        <f>INDEX(Monthly!$B$2:$K$187,MATCH(D1807,Monthly!$B$2:$B$187,0),5)</f>
        <v>-9.0799999999999841</v>
      </c>
      <c r="L1807" s="39">
        <f>INDEX(Monthly!$B$2:$K$187,MATCH(D1807,Monthly!$B$2:$B$187,0),7)</f>
        <v>0</v>
      </c>
      <c r="M1807" s="39">
        <f>INDEX(Monthly!$B$2:$K$187,MATCH(D1807,Monthly!$B$2:$B$187,0),9)</f>
        <v>2.1954703884654102E-2</v>
      </c>
      <c r="N1807" s="42">
        <f>INDEX(Quaterly!$B$2:$E$63,MATCH(B1807,Quaterly!$B$2:$B$63,0),4)</f>
        <v>0.83999999999999986</v>
      </c>
    </row>
    <row r="1808" spans="1:14" x14ac:dyDescent="0.3">
      <c r="A1808" s="23">
        <v>1807</v>
      </c>
      <c r="B1808" s="23" t="str">
        <f t="shared" si="84"/>
        <v>Q4-2016</v>
      </c>
      <c r="C1808" s="24" t="str">
        <f t="shared" si="85"/>
        <v>Q4</v>
      </c>
      <c r="D1808" s="23" t="str">
        <f t="shared" si="86"/>
        <v>12-2016</v>
      </c>
      <c r="E1808" s="25">
        <v>42724</v>
      </c>
      <c r="F1808" s="31">
        <f>INDEX(GoldPrice!$B$2:$F$4016,MATCH(E1808,GoldPrice!$B$2:$B$4016,0),5)</f>
        <v>175548.10054809973</v>
      </c>
      <c r="G1808" s="36">
        <f>INDEX(Daily!$B$2:$H$4016,MATCH(E1808,Daily!$B$2:$B$4016,0),3)</f>
        <v>8.9999999999996305E-2</v>
      </c>
      <c r="H1808" s="36">
        <f>INDEX(Daily!$B$2:$H$4016,MATCH(E1808,Daily!$B$2:$B$4016,0),5)</f>
        <v>5</v>
      </c>
      <c r="I1808" s="36">
        <f>INDEX(Daily!$B$2:$H$4016,MATCH(E1808,Daily!$B$2:$B$4016,0),7)</f>
        <v>-11.670000000000073</v>
      </c>
      <c r="J1808" s="39">
        <f>INDEX(Monthly!$B$2:$K$187,MATCH(D1808,Monthly!$B$2:$B$187,0),3)</f>
        <v>2.3999999999999994E-3</v>
      </c>
      <c r="K1808" s="39">
        <f>INDEX(Monthly!$B$2:$K$187,MATCH(D1808,Monthly!$B$2:$B$187,0),5)</f>
        <v>-9.0799999999999841</v>
      </c>
      <c r="L1808" s="39">
        <f>INDEX(Monthly!$B$2:$K$187,MATCH(D1808,Monthly!$B$2:$B$187,0),7)</f>
        <v>0</v>
      </c>
      <c r="M1808" s="39">
        <f>INDEX(Monthly!$B$2:$K$187,MATCH(D1808,Monthly!$B$2:$B$187,0),9)</f>
        <v>2.1954703884654102E-2</v>
      </c>
      <c r="N1808" s="42">
        <f>INDEX(Quaterly!$B$2:$E$63,MATCH(B1808,Quaterly!$B$2:$B$63,0),4)</f>
        <v>0.83999999999999986</v>
      </c>
    </row>
    <row r="1809" spans="1:14" x14ac:dyDescent="0.3">
      <c r="A1809" s="23">
        <v>1808</v>
      </c>
      <c r="B1809" s="23" t="str">
        <f t="shared" si="84"/>
        <v>Q4-2016</v>
      </c>
      <c r="C1809" s="24" t="str">
        <f t="shared" si="85"/>
        <v>Q4</v>
      </c>
      <c r="D1809" s="23" t="str">
        <f t="shared" si="86"/>
        <v>12-2016</v>
      </c>
      <c r="E1809" s="25">
        <v>42725</v>
      </c>
      <c r="F1809" s="31">
        <f>INDEX(GoldPrice!$B$2:$F$4016,MATCH(E1809,GoldPrice!$B$2:$B$4016,0),5)</f>
        <v>-23248.043848041445</v>
      </c>
      <c r="G1809" s="36">
        <f>INDEX(Daily!$B$2:$H$4016,MATCH(E1809,Daily!$B$2:$B$4016,0),3)</f>
        <v>-0.78000000000000114</v>
      </c>
      <c r="H1809" s="36">
        <f>INDEX(Daily!$B$2:$H$4016,MATCH(E1809,Daily!$B$2:$B$4016,0),5)</f>
        <v>6</v>
      </c>
      <c r="I1809" s="36">
        <f>INDEX(Daily!$B$2:$H$4016,MATCH(E1809,Daily!$B$2:$B$4016,0),7)</f>
        <v>4.2800000000000864</v>
      </c>
      <c r="J1809" s="39">
        <f>INDEX(Monthly!$B$2:$K$187,MATCH(D1809,Monthly!$B$2:$B$187,0),3)</f>
        <v>2.3999999999999994E-3</v>
      </c>
      <c r="K1809" s="39">
        <f>INDEX(Monthly!$B$2:$K$187,MATCH(D1809,Monthly!$B$2:$B$187,0),5)</f>
        <v>-9.0799999999999841</v>
      </c>
      <c r="L1809" s="39">
        <f>INDEX(Monthly!$B$2:$K$187,MATCH(D1809,Monthly!$B$2:$B$187,0),7)</f>
        <v>0</v>
      </c>
      <c r="M1809" s="39">
        <f>INDEX(Monthly!$B$2:$K$187,MATCH(D1809,Monthly!$B$2:$B$187,0),9)</f>
        <v>2.1954703884654102E-2</v>
      </c>
      <c r="N1809" s="42">
        <f>INDEX(Quaterly!$B$2:$E$63,MATCH(B1809,Quaterly!$B$2:$B$63,0),4)</f>
        <v>0.83999999999999986</v>
      </c>
    </row>
    <row r="1810" spans="1:14" x14ac:dyDescent="0.3">
      <c r="A1810" s="23">
        <v>1809</v>
      </c>
      <c r="B1810" s="23" t="str">
        <f t="shared" si="84"/>
        <v>Q4-2016</v>
      </c>
      <c r="C1810" s="24" t="str">
        <f t="shared" si="85"/>
        <v>Q4</v>
      </c>
      <c r="D1810" s="23" t="str">
        <f t="shared" si="86"/>
        <v>12-2016</v>
      </c>
      <c r="E1810" s="25">
        <v>42726</v>
      </c>
      <c r="F1810" s="31">
        <f>INDEX(GoldPrice!$B$2:$F$4016,MATCH(E1810,GoldPrice!$B$2:$B$4016,0),5)</f>
        <v>-134440.82404082641</v>
      </c>
      <c r="G1810" s="36">
        <f>INDEX(Daily!$B$2:$H$4016,MATCH(E1810,Daily!$B$2:$B$4016,0),3)</f>
        <v>0.53999999999999915</v>
      </c>
      <c r="H1810" s="36">
        <f>INDEX(Daily!$B$2:$H$4016,MATCH(E1810,Daily!$B$2:$B$4016,0),5)</f>
        <v>-7</v>
      </c>
      <c r="I1810" s="36">
        <f>INDEX(Daily!$B$2:$H$4016,MATCH(E1810,Daily!$B$2:$B$4016,0),7)</f>
        <v>-2.7900000000000773</v>
      </c>
      <c r="J1810" s="39">
        <f>INDEX(Monthly!$B$2:$K$187,MATCH(D1810,Monthly!$B$2:$B$187,0),3)</f>
        <v>2.3999999999999994E-3</v>
      </c>
      <c r="K1810" s="39">
        <f>INDEX(Monthly!$B$2:$K$187,MATCH(D1810,Monthly!$B$2:$B$187,0),5)</f>
        <v>-9.0799999999999841</v>
      </c>
      <c r="L1810" s="39">
        <f>INDEX(Monthly!$B$2:$K$187,MATCH(D1810,Monthly!$B$2:$B$187,0),7)</f>
        <v>0</v>
      </c>
      <c r="M1810" s="39">
        <f>INDEX(Monthly!$B$2:$K$187,MATCH(D1810,Monthly!$B$2:$B$187,0),9)</f>
        <v>2.1954703884654102E-2</v>
      </c>
      <c r="N1810" s="42">
        <f>INDEX(Quaterly!$B$2:$E$63,MATCH(B1810,Quaterly!$B$2:$B$63,0),4)</f>
        <v>0.83999999999999986</v>
      </c>
    </row>
    <row r="1811" spans="1:14" x14ac:dyDescent="0.3">
      <c r="A1811" s="23">
        <v>1810</v>
      </c>
      <c r="B1811" s="23" t="str">
        <f t="shared" si="84"/>
        <v>Q4-2016</v>
      </c>
      <c r="C1811" s="24" t="str">
        <f t="shared" si="85"/>
        <v>Q4</v>
      </c>
      <c r="D1811" s="23" t="str">
        <f t="shared" si="86"/>
        <v>12-2016</v>
      </c>
      <c r="E1811" s="25">
        <v>42727</v>
      </c>
      <c r="F1811" s="31">
        <f>INDEX(GoldPrice!$B$2:$F$4016,MATCH(E1811,GoldPrice!$B$2:$B$4016,0),5)</f>
        <v>-119915.17671518028</v>
      </c>
      <c r="G1811" s="36">
        <f>INDEX(Daily!$B$2:$H$4016,MATCH(E1811,Daily!$B$2:$B$4016,0),3)</f>
        <v>3.0000000000001137E-2</v>
      </c>
      <c r="H1811" s="36">
        <f>INDEX(Daily!$B$2:$H$4016,MATCH(E1811,Daily!$B$2:$B$4016,0),5)</f>
        <v>-4</v>
      </c>
      <c r="I1811" s="36">
        <f>INDEX(Daily!$B$2:$H$4016,MATCH(E1811,Daily!$B$2:$B$4016,0),7)</f>
        <v>0.22000000000002728</v>
      </c>
      <c r="J1811" s="39">
        <f>INDEX(Monthly!$B$2:$K$187,MATCH(D1811,Monthly!$B$2:$B$187,0),3)</f>
        <v>2.3999999999999994E-3</v>
      </c>
      <c r="K1811" s="39">
        <f>INDEX(Monthly!$B$2:$K$187,MATCH(D1811,Monthly!$B$2:$B$187,0),5)</f>
        <v>-9.0799999999999841</v>
      </c>
      <c r="L1811" s="39">
        <f>INDEX(Monthly!$B$2:$K$187,MATCH(D1811,Monthly!$B$2:$B$187,0),7)</f>
        <v>0</v>
      </c>
      <c r="M1811" s="39">
        <f>INDEX(Monthly!$B$2:$K$187,MATCH(D1811,Monthly!$B$2:$B$187,0),9)</f>
        <v>2.1954703884654102E-2</v>
      </c>
      <c r="N1811" s="42">
        <f>INDEX(Quaterly!$B$2:$E$63,MATCH(B1811,Quaterly!$B$2:$B$63,0),4)</f>
        <v>0.83999999999999986</v>
      </c>
    </row>
    <row r="1812" spans="1:14" x14ac:dyDescent="0.3">
      <c r="A1812" s="23">
        <v>1811</v>
      </c>
      <c r="B1812" s="23" t="str">
        <f t="shared" si="84"/>
        <v>Q4-2016</v>
      </c>
      <c r="C1812" s="24" t="str">
        <f t="shared" si="85"/>
        <v>Q4</v>
      </c>
      <c r="D1812" s="23" t="str">
        <f t="shared" si="86"/>
        <v>12-2016</v>
      </c>
      <c r="E1812" s="25">
        <v>42730</v>
      </c>
      <c r="F1812" s="31">
        <f>INDEX(GoldPrice!$B$2:$F$4016,MATCH(E1812,GoldPrice!$B$2:$B$4016,0),5)</f>
        <v>66763.609363615513</v>
      </c>
      <c r="G1812" s="36">
        <f>INDEX(Daily!$B$2:$H$4016,MATCH(E1812,Daily!$B$2:$B$4016,0),3)</f>
        <v>-0.20857142857142463</v>
      </c>
      <c r="H1812" s="36">
        <f>INDEX(Daily!$B$2:$H$4016,MATCH(E1812,Daily!$B$2:$B$4016,0),5)</f>
        <v>7</v>
      </c>
      <c r="I1812" s="36">
        <f>INDEX(Daily!$B$2:$H$4016,MATCH(E1812,Daily!$B$2:$B$4016,0),7)</f>
        <v>-1.9199999999999591</v>
      </c>
      <c r="J1812" s="39">
        <f>INDEX(Monthly!$B$2:$K$187,MATCH(D1812,Monthly!$B$2:$B$187,0),3)</f>
        <v>2.3999999999999994E-3</v>
      </c>
      <c r="K1812" s="39">
        <f>INDEX(Monthly!$B$2:$K$187,MATCH(D1812,Monthly!$B$2:$B$187,0),5)</f>
        <v>-9.0799999999999841</v>
      </c>
      <c r="L1812" s="39">
        <f>INDEX(Monthly!$B$2:$K$187,MATCH(D1812,Monthly!$B$2:$B$187,0),7)</f>
        <v>0</v>
      </c>
      <c r="M1812" s="39">
        <f>INDEX(Monthly!$B$2:$K$187,MATCH(D1812,Monthly!$B$2:$B$187,0),9)</f>
        <v>2.1954703884654102E-2</v>
      </c>
      <c r="N1812" s="42">
        <f>INDEX(Quaterly!$B$2:$E$63,MATCH(B1812,Quaterly!$B$2:$B$63,0),4)</f>
        <v>0.83999999999999986</v>
      </c>
    </row>
    <row r="1813" spans="1:14" x14ac:dyDescent="0.3">
      <c r="A1813" s="23">
        <v>1812</v>
      </c>
      <c r="B1813" s="23" t="str">
        <f t="shared" si="84"/>
        <v>Q4-2016</v>
      </c>
      <c r="C1813" s="24" t="str">
        <f t="shared" si="85"/>
        <v>Q4</v>
      </c>
      <c r="D1813" s="23" t="str">
        <f t="shared" si="86"/>
        <v>12-2016</v>
      </c>
      <c r="E1813" s="25">
        <v>42731</v>
      </c>
      <c r="F1813" s="31">
        <f>INDEX(GoldPrice!$B$2:$F$4016,MATCH(E1813,GoldPrice!$B$2:$B$4016,0),5)</f>
        <v>-65677.311877314001</v>
      </c>
      <c r="G1813" s="36">
        <f>INDEX(Daily!$B$2:$H$4016,MATCH(E1813,Daily!$B$2:$B$4016,0),3)</f>
        <v>1.0185714285714269</v>
      </c>
      <c r="H1813" s="36">
        <f>INDEX(Daily!$B$2:$H$4016,MATCH(E1813,Daily!$B$2:$B$4016,0),5)</f>
        <v>0</v>
      </c>
      <c r="I1813" s="36">
        <f>INDEX(Daily!$B$2:$H$4016,MATCH(E1813,Daily!$B$2:$B$4016,0),7)</f>
        <v>1.4099999999999682</v>
      </c>
      <c r="J1813" s="39">
        <f>INDEX(Monthly!$B$2:$K$187,MATCH(D1813,Monthly!$B$2:$B$187,0),3)</f>
        <v>2.3999999999999994E-3</v>
      </c>
      <c r="K1813" s="39">
        <f>INDEX(Monthly!$B$2:$K$187,MATCH(D1813,Monthly!$B$2:$B$187,0),5)</f>
        <v>-9.0799999999999841</v>
      </c>
      <c r="L1813" s="39">
        <f>INDEX(Monthly!$B$2:$K$187,MATCH(D1813,Monthly!$B$2:$B$187,0),7)</f>
        <v>0</v>
      </c>
      <c r="M1813" s="39">
        <f>INDEX(Monthly!$B$2:$K$187,MATCH(D1813,Monthly!$B$2:$B$187,0),9)</f>
        <v>2.1954703884654102E-2</v>
      </c>
      <c r="N1813" s="42">
        <f>INDEX(Quaterly!$B$2:$E$63,MATCH(B1813,Quaterly!$B$2:$B$63,0),4)</f>
        <v>0.83999999999999986</v>
      </c>
    </row>
    <row r="1814" spans="1:14" x14ac:dyDescent="0.3">
      <c r="A1814" s="23">
        <v>1813</v>
      </c>
      <c r="B1814" s="23" t="str">
        <f t="shared" si="84"/>
        <v>Q4-2016</v>
      </c>
      <c r="C1814" s="24" t="str">
        <f t="shared" si="85"/>
        <v>Q4</v>
      </c>
      <c r="D1814" s="23" t="str">
        <f t="shared" si="86"/>
        <v>12-2016</v>
      </c>
      <c r="E1814" s="25">
        <v>42732</v>
      </c>
      <c r="F1814" s="31">
        <f>INDEX(GoldPrice!$B$2:$F$4016,MATCH(E1814,GoldPrice!$B$2:$B$4016,0),5)</f>
        <v>-48028.085428088903</v>
      </c>
      <c r="G1814" s="36">
        <f>INDEX(Daily!$B$2:$H$4016,MATCH(E1814,Daily!$B$2:$B$4016,0),3)</f>
        <v>1.1899999999999977</v>
      </c>
      <c r="H1814" s="36">
        <f>INDEX(Daily!$B$2:$H$4016,MATCH(E1814,Daily!$B$2:$B$4016,0),5)</f>
        <v>8</v>
      </c>
      <c r="I1814" s="36">
        <f>INDEX(Daily!$B$2:$H$4016,MATCH(E1814,Daily!$B$2:$B$4016,0),7)</f>
        <v>-0.36000000000001364</v>
      </c>
      <c r="J1814" s="39">
        <f>INDEX(Monthly!$B$2:$K$187,MATCH(D1814,Monthly!$B$2:$B$187,0),3)</f>
        <v>2.3999999999999994E-3</v>
      </c>
      <c r="K1814" s="39">
        <f>INDEX(Monthly!$B$2:$K$187,MATCH(D1814,Monthly!$B$2:$B$187,0),5)</f>
        <v>-9.0799999999999841</v>
      </c>
      <c r="L1814" s="39">
        <f>INDEX(Monthly!$B$2:$K$187,MATCH(D1814,Monthly!$B$2:$B$187,0),7)</f>
        <v>0</v>
      </c>
      <c r="M1814" s="39">
        <f>INDEX(Monthly!$B$2:$K$187,MATCH(D1814,Monthly!$B$2:$B$187,0),9)</f>
        <v>2.1954703884654102E-2</v>
      </c>
      <c r="N1814" s="42">
        <f>INDEX(Quaterly!$B$2:$E$63,MATCH(B1814,Quaterly!$B$2:$B$63,0),4)</f>
        <v>0.83999999999999986</v>
      </c>
    </row>
    <row r="1815" spans="1:14" x14ac:dyDescent="0.3">
      <c r="A1815" s="23">
        <v>1814</v>
      </c>
      <c r="B1815" s="23" t="str">
        <f t="shared" si="84"/>
        <v>Q4-2016</v>
      </c>
      <c r="C1815" s="24" t="str">
        <f t="shared" si="85"/>
        <v>Q4</v>
      </c>
      <c r="D1815" s="23" t="str">
        <f t="shared" si="86"/>
        <v>12-2016</v>
      </c>
      <c r="E1815" s="25">
        <v>42733</v>
      </c>
      <c r="F1815" s="31">
        <f>INDEX(GoldPrice!$B$2:$F$4016,MATCH(E1815,GoldPrice!$B$2:$B$4016,0),5)</f>
        <v>-283760.00756000355</v>
      </c>
      <c r="G1815" s="36">
        <f>INDEX(Daily!$B$2:$H$4016,MATCH(E1815,Daily!$B$2:$B$4016,0),3)</f>
        <v>-0.21000000000000085</v>
      </c>
      <c r="H1815" s="36">
        <f>INDEX(Daily!$B$2:$H$4016,MATCH(E1815,Daily!$B$2:$B$4016,0),5)</f>
        <v>7</v>
      </c>
      <c r="I1815" s="36">
        <f>INDEX(Daily!$B$2:$H$4016,MATCH(E1815,Daily!$B$2:$B$4016,0),7)</f>
        <v>1.2200000000000273</v>
      </c>
      <c r="J1815" s="39">
        <f>INDEX(Monthly!$B$2:$K$187,MATCH(D1815,Monthly!$B$2:$B$187,0),3)</f>
        <v>2.3999999999999994E-3</v>
      </c>
      <c r="K1815" s="39">
        <f>INDEX(Monthly!$B$2:$K$187,MATCH(D1815,Monthly!$B$2:$B$187,0),5)</f>
        <v>-9.0799999999999841</v>
      </c>
      <c r="L1815" s="39">
        <f>INDEX(Monthly!$B$2:$K$187,MATCH(D1815,Monthly!$B$2:$B$187,0),7)</f>
        <v>0</v>
      </c>
      <c r="M1815" s="39">
        <f>INDEX(Monthly!$B$2:$K$187,MATCH(D1815,Monthly!$B$2:$B$187,0),9)</f>
        <v>2.1954703884654102E-2</v>
      </c>
      <c r="N1815" s="42">
        <f>INDEX(Quaterly!$B$2:$E$63,MATCH(B1815,Quaterly!$B$2:$B$63,0),4)</f>
        <v>0.83999999999999986</v>
      </c>
    </row>
    <row r="1816" spans="1:14" x14ac:dyDescent="0.3">
      <c r="A1816" s="23">
        <v>1815</v>
      </c>
      <c r="B1816" s="23" t="str">
        <f t="shared" si="84"/>
        <v>Q4-2016</v>
      </c>
      <c r="C1816" s="24" t="str">
        <f t="shared" si="85"/>
        <v>Q4</v>
      </c>
      <c r="D1816" s="23" t="str">
        <f t="shared" si="86"/>
        <v>12-2016</v>
      </c>
      <c r="E1816" s="25">
        <v>42734</v>
      </c>
      <c r="F1816" s="31">
        <f>INDEX(GoldPrice!$B$2:$F$4016,MATCH(E1816,GoldPrice!$B$2:$B$4016,0),5)</f>
        <v>366290.15309015289</v>
      </c>
      <c r="G1816" s="36">
        <f>INDEX(Daily!$B$2:$H$4016,MATCH(E1816,Daily!$B$2:$B$4016,0),3)</f>
        <v>-4.9999999999997158E-2</v>
      </c>
      <c r="H1816" s="36">
        <f>INDEX(Daily!$B$2:$H$4016,MATCH(E1816,Daily!$B$2:$B$4016,0),5)</f>
        <v>-7</v>
      </c>
      <c r="I1816" s="36">
        <f>INDEX(Daily!$B$2:$H$4016,MATCH(E1816,Daily!$B$2:$B$4016,0),7)</f>
        <v>0.14999999999997726</v>
      </c>
      <c r="J1816" s="39">
        <f>INDEX(Monthly!$B$2:$K$187,MATCH(D1816,Monthly!$B$2:$B$187,0),3)</f>
        <v>2.3999999999999994E-3</v>
      </c>
      <c r="K1816" s="39">
        <f>INDEX(Monthly!$B$2:$K$187,MATCH(D1816,Monthly!$B$2:$B$187,0),5)</f>
        <v>-9.0799999999999841</v>
      </c>
      <c r="L1816" s="39">
        <f>INDEX(Monthly!$B$2:$K$187,MATCH(D1816,Monthly!$B$2:$B$187,0),7)</f>
        <v>0</v>
      </c>
      <c r="M1816" s="39">
        <f>INDEX(Monthly!$B$2:$K$187,MATCH(D1816,Monthly!$B$2:$B$187,0),9)</f>
        <v>2.1954703884654102E-2</v>
      </c>
      <c r="N1816" s="42">
        <f>INDEX(Quaterly!$B$2:$E$63,MATCH(B1816,Quaterly!$B$2:$B$63,0),4)</f>
        <v>0.83999999999999986</v>
      </c>
    </row>
    <row r="1817" spans="1:14" x14ac:dyDescent="0.3">
      <c r="A1817" s="23">
        <v>1816</v>
      </c>
      <c r="B1817" s="23" t="str">
        <f t="shared" si="84"/>
        <v>Q1-2017</v>
      </c>
      <c r="C1817" s="24" t="str">
        <f t="shared" si="85"/>
        <v>Q1</v>
      </c>
      <c r="D1817" s="23" t="str">
        <f t="shared" si="86"/>
        <v>1-2017</v>
      </c>
      <c r="E1817" s="25">
        <v>42738</v>
      </c>
      <c r="F1817" s="31">
        <f>INDEX(GoldPrice!$B$2:$F$4016,MATCH(E1817,GoldPrice!$B$2:$B$4016,0),5)</f>
        <v>-167095.44509544969</v>
      </c>
      <c r="G1817" s="36">
        <f>INDEX(Daily!$B$2:$H$4016,MATCH(E1817,Daily!$B$2:$B$4016,0),3)</f>
        <v>-1.3900000000000006</v>
      </c>
      <c r="H1817" s="36">
        <f>INDEX(Daily!$B$2:$H$4016,MATCH(E1817,Daily!$B$2:$B$4016,0),5)</f>
        <v>-25</v>
      </c>
      <c r="I1817" s="36">
        <f>INDEX(Daily!$B$2:$H$4016,MATCH(E1817,Daily!$B$2:$B$4016,0),7)</f>
        <v>7.1399999999999864</v>
      </c>
      <c r="J1817" s="39">
        <f>INDEX(Monthly!$B$2:$K$187,MATCH(D1817,Monthly!$B$2:$B$187,0),3)</f>
        <v>4.8000000000000057E-3</v>
      </c>
      <c r="K1817" s="39">
        <f>INDEX(Monthly!$B$2:$K$187,MATCH(D1817,Monthly!$B$2:$B$187,0),5)</f>
        <v>15.049999999999955</v>
      </c>
      <c r="L1817" s="39">
        <f>INDEX(Monthly!$B$2:$K$187,MATCH(D1817,Monthly!$B$2:$B$187,0),7)</f>
        <v>5.7677469135791748E-5</v>
      </c>
      <c r="M1817" s="39">
        <f>INDEX(Monthly!$B$2:$K$187,MATCH(D1817,Monthly!$B$2:$B$187,0),9)</f>
        <v>2.5349572329812563E-2</v>
      </c>
      <c r="N1817" s="42">
        <f>INDEX(Quaterly!$B$2:$E$63,MATCH(B1817,Quaterly!$B$2:$B$63,0),4)</f>
        <v>-0.44999999999999929</v>
      </c>
    </row>
    <row r="1818" spans="1:14" x14ac:dyDescent="0.3">
      <c r="A1818" s="23">
        <v>1817</v>
      </c>
      <c r="B1818" s="23" t="str">
        <f t="shared" si="84"/>
        <v>Q1-2017</v>
      </c>
      <c r="C1818" s="24" t="str">
        <f t="shared" si="85"/>
        <v>Q1</v>
      </c>
      <c r="D1818" s="23" t="str">
        <f t="shared" si="86"/>
        <v>1-2017</v>
      </c>
      <c r="E1818" s="25">
        <v>42739</v>
      </c>
      <c r="F1818" s="31">
        <f>INDEX(GoldPrice!$B$2:$F$4016,MATCH(E1818,GoldPrice!$B$2:$B$4016,0),5)</f>
        <v>-80867.132867127657</v>
      </c>
      <c r="G1818" s="36">
        <f>INDEX(Daily!$B$2:$H$4016,MATCH(E1818,Daily!$B$2:$B$4016,0),3)</f>
        <v>0.89999999999999858</v>
      </c>
      <c r="H1818" s="36">
        <f>INDEX(Daily!$B$2:$H$4016,MATCH(E1818,Daily!$B$2:$B$4016,0),5)</f>
        <v>-20</v>
      </c>
      <c r="I1818" s="36">
        <f>INDEX(Daily!$B$2:$H$4016,MATCH(E1818,Daily!$B$2:$B$4016,0),7)</f>
        <v>2.6900000000000546</v>
      </c>
      <c r="J1818" s="39">
        <f>INDEX(Monthly!$B$2:$K$187,MATCH(D1818,Monthly!$B$2:$B$187,0),3)</f>
        <v>4.8000000000000057E-3</v>
      </c>
      <c r="K1818" s="39">
        <f>INDEX(Monthly!$B$2:$K$187,MATCH(D1818,Monthly!$B$2:$B$187,0),5)</f>
        <v>15.049999999999955</v>
      </c>
      <c r="L1818" s="39">
        <f>INDEX(Monthly!$B$2:$K$187,MATCH(D1818,Monthly!$B$2:$B$187,0),7)</f>
        <v>5.7677469135791748E-5</v>
      </c>
      <c r="M1818" s="39">
        <f>INDEX(Monthly!$B$2:$K$187,MATCH(D1818,Monthly!$B$2:$B$187,0),9)</f>
        <v>2.5349572329812563E-2</v>
      </c>
      <c r="N1818" s="42">
        <f>INDEX(Quaterly!$B$2:$E$63,MATCH(B1818,Quaterly!$B$2:$B$63,0),4)</f>
        <v>-0.44999999999999929</v>
      </c>
    </row>
    <row r="1819" spans="1:14" x14ac:dyDescent="0.3">
      <c r="A1819" s="23">
        <v>1818</v>
      </c>
      <c r="B1819" s="23" t="str">
        <f t="shared" si="84"/>
        <v>Q1-2017</v>
      </c>
      <c r="C1819" s="24" t="str">
        <f t="shared" si="85"/>
        <v>Q1</v>
      </c>
      <c r="D1819" s="23" t="str">
        <f t="shared" si="86"/>
        <v>1-2017</v>
      </c>
      <c r="E1819" s="25">
        <v>42740</v>
      </c>
      <c r="F1819" s="31">
        <f>INDEX(GoldPrice!$B$2:$F$4016,MATCH(E1819,GoldPrice!$B$2:$B$4016,0),5)</f>
        <v>-38571.15857116133</v>
      </c>
      <c r="G1819" s="36">
        <f>INDEX(Daily!$B$2:$H$4016,MATCH(E1819,Daily!$B$2:$B$4016,0),3)</f>
        <v>0.51000000000000512</v>
      </c>
      <c r="H1819" s="36">
        <f>INDEX(Daily!$B$2:$H$4016,MATCH(E1819,Daily!$B$2:$B$4016,0),5)</f>
        <v>-50</v>
      </c>
      <c r="I1819" s="36">
        <f>INDEX(Daily!$B$2:$H$4016,MATCH(E1819,Daily!$B$2:$B$4016,0),7)</f>
        <v>1.1099999999999</v>
      </c>
      <c r="J1819" s="39">
        <f>INDEX(Monthly!$B$2:$K$187,MATCH(D1819,Monthly!$B$2:$B$187,0),3)</f>
        <v>4.8000000000000057E-3</v>
      </c>
      <c r="K1819" s="39">
        <f>INDEX(Monthly!$B$2:$K$187,MATCH(D1819,Monthly!$B$2:$B$187,0),5)</f>
        <v>15.049999999999955</v>
      </c>
      <c r="L1819" s="39">
        <f>INDEX(Monthly!$B$2:$K$187,MATCH(D1819,Monthly!$B$2:$B$187,0),7)</f>
        <v>5.7677469135791748E-5</v>
      </c>
      <c r="M1819" s="39">
        <f>INDEX(Monthly!$B$2:$K$187,MATCH(D1819,Monthly!$B$2:$B$187,0),9)</f>
        <v>2.5349572329812563E-2</v>
      </c>
      <c r="N1819" s="42">
        <f>INDEX(Quaterly!$B$2:$E$63,MATCH(B1819,Quaterly!$B$2:$B$63,0),4)</f>
        <v>-0.44999999999999929</v>
      </c>
    </row>
    <row r="1820" spans="1:14" x14ac:dyDescent="0.3">
      <c r="A1820" s="23">
        <v>1819</v>
      </c>
      <c r="B1820" s="23" t="str">
        <f t="shared" si="84"/>
        <v>Q1-2017</v>
      </c>
      <c r="C1820" s="24" t="str">
        <f t="shared" si="85"/>
        <v>Q1</v>
      </c>
      <c r="D1820" s="23" t="str">
        <f t="shared" si="86"/>
        <v>1-2017</v>
      </c>
      <c r="E1820" s="25">
        <v>42741</v>
      </c>
      <c r="F1820" s="31">
        <f>INDEX(GoldPrice!$B$2:$F$4016,MATCH(E1820,GoldPrice!$B$2:$B$4016,0),5)</f>
        <v>195595.16159515828</v>
      </c>
      <c r="G1820" s="36">
        <f>INDEX(Daily!$B$2:$H$4016,MATCH(E1820,Daily!$B$2:$B$4016,0),3)</f>
        <v>0.20999999999999375</v>
      </c>
      <c r="H1820" s="36">
        <f>INDEX(Daily!$B$2:$H$4016,MATCH(E1820,Daily!$B$2:$B$4016,0),5)</f>
        <v>-115</v>
      </c>
      <c r="I1820" s="36">
        <f>INDEX(Daily!$B$2:$H$4016,MATCH(E1820,Daily!$B$2:$B$4016,0),7)</f>
        <v>3.9900000000000091</v>
      </c>
      <c r="J1820" s="39">
        <f>INDEX(Monthly!$B$2:$K$187,MATCH(D1820,Monthly!$B$2:$B$187,0),3)</f>
        <v>4.8000000000000057E-3</v>
      </c>
      <c r="K1820" s="39">
        <f>INDEX(Monthly!$B$2:$K$187,MATCH(D1820,Monthly!$B$2:$B$187,0),5)</f>
        <v>15.049999999999955</v>
      </c>
      <c r="L1820" s="39">
        <f>INDEX(Monthly!$B$2:$K$187,MATCH(D1820,Monthly!$B$2:$B$187,0),7)</f>
        <v>5.7677469135791748E-5</v>
      </c>
      <c r="M1820" s="39">
        <f>INDEX(Monthly!$B$2:$K$187,MATCH(D1820,Monthly!$B$2:$B$187,0),9)</f>
        <v>2.5349572329812563E-2</v>
      </c>
      <c r="N1820" s="42">
        <f>INDEX(Quaterly!$B$2:$E$63,MATCH(B1820,Quaterly!$B$2:$B$63,0),4)</f>
        <v>-0.44999999999999929</v>
      </c>
    </row>
    <row r="1821" spans="1:14" x14ac:dyDescent="0.3">
      <c r="A1821" s="23">
        <v>1820</v>
      </c>
      <c r="B1821" s="23" t="str">
        <f t="shared" si="84"/>
        <v>Q1-2017</v>
      </c>
      <c r="C1821" s="24" t="str">
        <f t="shared" si="85"/>
        <v>Q1</v>
      </c>
      <c r="D1821" s="23" t="str">
        <f t="shared" si="86"/>
        <v>1-2017</v>
      </c>
      <c r="E1821" s="25">
        <v>42744</v>
      </c>
      <c r="F1821" s="31">
        <f>INDEX(GoldPrice!$B$2:$F$4016,MATCH(E1821,GoldPrice!$B$2:$B$4016,0),5)</f>
        <v>-135736.91173690557</v>
      </c>
      <c r="G1821" s="36">
        <f>INDEX(Daily!$B$2:$H$4016,MATCH(E1821,Daily!$B$2:$B$4016,0),3)</f>
        <v>-2.029999999999994</v>
      </c>
      <c r="H1821" s="36">
        <f>INDEX(Daily!$B$2:$H$4016,MATCH(E1821,Daily!$B$2:$B$4016,0),5)</f>
        <v>20</v>
      </c>
      <c r="I1821" s="36">
        <f>INDEX(Daily!$B$2:$H$4016,MATCH(E1821,Daily!$B$2:$B$4016,0),7)</f>
        <v>2.7700000000000955</v>
      </c>
      <c r="J1821" s="39">
        <f>INDEX(Monthly!$B$2:$K$187,MATCH(D1821,Monthly!$B$2:$B$187,0),3)</f>
        <v>4.8000000000000057E-3</v>
      </c>
      <c r="K1821" s="39">
        <f>INDEX(Monthly!$B$2:$K$187,MATCH(D1821,Monthly!$B$2:$B$187,0),5)</f>
        <v>15.049999999999955</v>
      </c>
      <c r="L1821" s="39">
        <f>INDEX(Monthly!$B$2:$K$187,MATCH(D1821,Monthly!$B$2:$B$187,0),7)</f>
        <v>5.7677469135791748E-5</v>
      </c>
      <c r="M1821" s="39">
        <f>INDEX(Monthly!$B$2:$K$187,MATCH(D1821,Monthly!$B$2:$B$187,0),9)</f>
        <v>2.5349572329812563E-2</v>
      </c>
      <c r="N1821" s="42">
        <f>INDEX(Quaterly!$B$2:$E$63,MATCH(B1821,Quaterly!$B$2:$B$63,0),4)</f>
        <v>-0.44999999999999929</v>
      </c>
    </row>
    <row r="1822" spans="1:14" x14ac:dyDescent="0.3">
      <c r="A1822" s="23">
        <v>1821</v>
      </c>
      <c r="B1822" s="23" t="str">
        <f t="shared" si="84"/>
        <v>Q1-2017</v>
      </c>
      <c r="C1822" s="24" t="str">
        <f t="shared" si="85"/>
        <v>Q1</v>
      </c>
      <c r="D1822" s="23" t="str">
        <f t="shared" si="86"/>
        <v>1-2017</v>
      </c>
      <c r="E1822" s="25">
        <v>42745</v>
      </c>
      <c r="F1822" s="31">
        <f>INDEX(GoldPrice!$B$2:$F$4016,MATCH(E1822,GoldPrice!$B$2:$B$4016,0),5)</f>
        <v>22003.213003210723</v>
      </c>
      <c r="G1822" s="36">
        <f>INDEX(Daily!$B$2:$H$4016,MATCH(E1822,Daily!$B$2:$B$4016,0),3)</f>
        <v>-1.1300000000000026</v>
      </c>
      <c r="H1822" s="36">
        <f>INDEX(Daily!$B$2:$H$4016,MATCH(E1822,Daily!$B$2:$B$4016,0),5)</f>
        <v>-10</v>
      </c>
      <c r="I1822" s="36">
        <f>INDEX(Daily!$B$2:$H$4016,MATCH(E1822,Daily!$B$2:$B$4016,0),7)</f>
        <v>-1.5</v>
      </c>
      <c r="J1822" s="39">
        <f>INDEX(Monthly!$B$2:$K$187,MATCH(D1822,Monthly!$B$2:$B$187,0),3)</f>
        <v>4.8000000000000057E-3</v>
      </c>
      <c r="K1822" s="39">
        <f>INDEX(Monthly!$B$2:$K$187,MATCH(D1822,Monthly!$B$2:$B$187,0),5)</f>
        <v>15.049999999999955</v>
      </c>
      <c r="L1822" s="39">
        <f>INDEX(Monthly!$B$2:$K$187,MATCH(D1822,Monthly!$B$2:$B$187,0),7)</f>
        <v>5.7677469135791748E-5</v>
      </c>
      <c r="M1822" s="39">
        <f>INDEX(Monthly!$B$2:$K$187,MATCH(D1822,Monthly!$B$2:$B$187,0),9)</f>
        <v>2.5349572329812563E-2</v>
      </c>
      <c r="N1822" s="42">
        <f>INDEX(Quaterly!$B$2:$E$63,MATCH(B1822,Quaterly!$B$2:$B$63,0),4)</f>
        <v>-0.44999999999999929</v>
      </c>
    </row>
    <row r="1823" spans="1:14" x14ac:dyDescent="0.3">
      <c r="A1823" s="23">
        <v>1822</v>
      </c>
      <c r="B1823" s="23" t="str">
        <f t="shared" si="84"/>
        <v>Q1-2017</v>
      </c>
      <c r="C1823" s="24" t="str">
        <f t="shared" si="85"/>
        <v>Q1</v>
      </c>
      <c r="D1823" s="23" t="str">
        <f t="shared" si="86"/>
        <v>1-2017</v>
      </c>
      <c r="E1823" s="25">
        <v>42746</v>
      </c>
      <c r="F1823" s="31">
        <f>INDEX(GoldPrice!$B$2:$F$4016,MATCH(E1823,GoldPrice!$B$2:$B$4016,0),5)</f>
        <v>-219517.48251748085</v>
      </c>
      <c r="G1823" s="36">
        <f>INDEX(Daily!$B$2:$H$4016,MATCH(E1823,Daily!$B$2:$B$4016,0),3)</f>
        <v>1.3699999999999974</v>
      </c>
      <c r="H1823" s="36">
        <f>INDEX(Daily!$B$2:$H$4016,MATCH(E1823,Daily!$B$2:$B$4016,0),5)</f>
        <v>0</v>
      </c>
      <c r="I1823" s="36">
        <f>INDEX(Daily!$B$2:$H$4016,MATCH(E1823,Daily!$B$2:$B$4016,0),7)</f>
        <v>6.0899999999999181</v>
      </c>
      <c r="J1823" s="39">
        <f>INDEX(Monthly!$B$2:$K$187,MATCH(D1823,Monthly!$B$2:$B$187,0),3)</f>
        <v>4.8000000000000057E-3</v>
      </c>
      <c r="K1823" s="39">
        <f>INDEX(Monthly!$B$2:$K$187,MATCH(D1823,Monthly!$B$2:$B$187,0),5)</f>
        <v>15.049999999999955</v>
      </c>
      <c r="L1823" s="39">
        <f>INDEX(Monthly!$B$2:$K$187,MATCH(D1823,Monthly!$B$2:$B$187,0),7)</f>
        <v>5.7677469135791748E-5</v>
      </c>
      <c r="M1823" s="39">
        <f>INDEX(Monthly!$B$2:$K$187,MATCH(D1823,Monthly!$B$2:$B$187,0),9)</f>
        <v>2.5349572329812563E-2</v>
      </c>
      <c r="N1823" s="42">
        <f>INDEX(Quaterly!$B$2:$E$63,MATCH(B1823,Quaterly!$B$2:$B$63,0),4)</f>
        <v>-0.44999999999999929</v>
      </c>
    </row>
    <row r="1824" spans="1:14" x14ac:dyDescent="0.3">
      <c r="A1824" s="23">
        <v>1823</v>
      </c>
      <c r="B1824" s="23" t="str">
        <f t="shared" si="84"/>
        <v>Q1-2017</v>
      </c>
      <c r="C1824" s="24" t="str">
        <f t="shared" si="85"/>
        <v>Q1</v>
      </c>
      <c r="D1824" s="23" t="str">
        <f t="shared" si="86"/>
        <v>1-2017</v>
      </c>
      <c r="E1824" s="25">
        <v>42747</v>
      </c>
      <c r="F1824" s="31">
        <f>INDEX(GoldPrice!$B$2:$F$4016,MATCH(E1824,GoldPrice!$B$2:$B$4016,0),5)</f>
        <v>18692.307692304254</v>
      </c>
      <c r="G1824" s="36">
        <f>INDEX(Daily!$B$2:$H$4016,MATCH(E1824,Daily!$B$2:$B$4016,0),3)</f>
        <v>0.82000000000000028</v>
      </c>
      <c r="H1824" s="36">
        <f>INDEX(Daily!$B$2:$H$4016,MATCH(E1824,Daily!$B$2:$B$4016,0),5)</f>
        <v>0</v>
      </c>
      <c r="I1824" s="36">
        <f>INDEX(Daily!$B$2:$H$4016,MATCH(E1824,Daily!$B$2:$B$4016,0),7)</f>
        <v>-0.19999999999993179</v>
      </c>
      <c r="J1824" s="39">
        <f>INDEX(Monthly!$B$2:$K$187,MATCH(D1824,Monthly!$B$2:$B$187,0),3)</f>
        <v>4.8000000000000057E-3</v>
      </c>
      <c r="K1824" s="39">
        <f>INDEX(Monthly!$B$2:$K$187,MATCH(D1824,Monthly!$B$2:$B$187,0),5)</f>
        <v>15.049999999999955</v>
      </c>
      <c r="L1824" s="39">
        <f>INDEX(Monthly!$B$2:$K$187,MATCH(D1824,Monthly!$B$2:$B$187,0),7)</f>
        <v>5.7677469135791748E-5</v>
      </c>
      <c r="M1824" s="39">
        <f>INDEX(Monthly!$B$2:$K$187,MATCH(D1824,Monthly!$B$2:$B$187,0),9)</f>
        <v>2.5349572329812563E-2</v>
      </c>
      <c r="N1824" s="42">
        <f>INDEX(Quaterly!$B$2:$E$63,MATCH(B1824,Quaterly!$B$2:$B$63,0),4)</f>
        <v>-0.44999999999999929</v>
      </c>
    </row>
    <row r="1825" spans="1:14" x14ac:dyDescent="0.3">
      <c r="A1825" s="23">
        <v>1824</v>
      </c>
      <c r="B1825" s="23" t="str">
        <f t="shared" si="84"/>
        <v>Q1-2017</v>
      </c>
      <c r="C1825" s="24" t="str">
        <f t="shared" si="85"/>
        <v>Q1</v>
      </c>
      <c r="D1825" s="23" t="str">
        <f t="shared" si="86"/>
        <v>1-2017</v>
      </c>
      <c r="E1825" s="25">
        <v>42748</v>
      </c>
      <c r="F1825" s="31">
        <f>INDEX(GoldPrice!$B$2:$F$4016,MATCH(E1825,GoldPrice!$B$2:$B$4016,0),5)</f>
        <v>90463.050463054329</v>
      </c>
      <c r="G1825" s="36">
        <f>INDEX(Daily!$B$2:$H$4016,MATCH(E1825,Daily!$B$2:$B$4016,0),3)</f>
        <v>-0.64999999999999858</v>
      </c>
      <c r="H1825" s="36">
        <f>INDEX(Daily!$B$2:$H$4016,MATCH(E1825,Daily!$B$2:$B$4016,0),5)</f>
        <v>-10</v>
      </c>
      <c r="I1825" s="36">
        <f>INDEX(Daily!$B$2:$H$4016,MATCH(E1825,Daily!$B$2:$B$4016,0),7)</f>
        <v>-1.9000000000000909</v>
      </c>
      <c r="J1825" s="39">
        <f>INDEX(Monthly!$B$2:$K$187,MATCH(D1825,Monthly!$B$2:$B$187,0),3)</f>
        <v>4.8000000000000057E-3</v>
      </c>
      <c r="K1825" s="39">
        <f>INDEX(Monthly!$B$2:$K$187,MATCH(D1825,Monthly!$B$2:$B$187,0),5)</f>
        <v>15.049999999999955</v>
      </c>
      <c r="L1825" s="39">
        <f>INDEX(Monthly!$B$2:$K$187,MATCH(D1825,Monthly!$B$2:$B$187,0),7)</f>
        <v>5.7677469135791748E-5</v>
      </c>
      <c r="M1825" s="39">
        <f>INDEX(Monthly!$B$2:$K$187,MATCH(D1825,Monthly!$B$2:$B$187,0),9)</f>
        <v>2.5349572329812563E-2</v>
      </c>
      <c r="N1825" s="42">
        <f>INDEX(Quaterly!$B$2:$E$63,MATCH(B1825,Quaterly!$B$2:$B$63,0),4)</f>
        <v>-0.44999999999999929</v>
      </c>
    </row>
    <row r="1826" spans="1:14" x14ac:dyDescent="0.3">
      <c r="A1826" s="23">
        <v>1825</v>
      </c>
      <c r="B1826" s="23" t="str">
        <f t="shared" si="84"/>
        <v>Q1-2017</v>
      </c>
      <c r="C1826" s="24" t="str">
        <f t="shared" si="85"/>
        <v>Q1</v>
      </c>
      <c r="D1826" s="23" t="str">
        <f t="shared" si="86"/>
        <v>1-2017</v>
      </c>
      <c r="E1826" s="25">
        <v>42751</v>
      </c>
      <c r="F1826" s="31">
        <f>INDEX(GoldPrice!$B$2:$F$4016,MATCH(E1826,GoldPrice!$B$2:$B$4016,0),5)</f>
        <v>260242.73024272919</v>
      </c>
      <c r="G1826" s="36">
        <f>INDEX(Daily!$B$2:$H$4016,MATCH(E1826,Daily!$B$2:$B$4016,0),3)</f>
        <v>0.2228571428571442</v>
      </c>
      <c r="H1826" s="36">
        <f>INDEX(Daily!$B$2:$H$4016,MATCH(E1826,Daily!$B$2:$B$4016,0),5)</f>
        <v>10</v>
      </c>
      <c r="I1826" s="36">
        <f>INDEX(Daily!$B$2:$H$4016,MATCH(E1826,Daily!$B$2:$B$4016,0),7)</f>
        <v>-7.1199999999998909</v>
      </c>
      <c r="J1826" s="39">
        <f>INDEX(Monthly!$B$2:$K$187,MATCH(D1826,Monthly!$B$2:$B$187,0),3)</f>
        <v>4.8000000000000057E-3</v>
      </c>
      <c r="K1826" s="39">
        <f>INDEX(Monthly!$B$2:$K$187,MATCH(D1826,Monthly!$B$2:$B$187,0),5)</f>
        <v>15.049999999999955</v>
      </c>
      <c r="L1826" s="39">
        <f>INDEX(Monthly!$B$2:$K$187,MATCH(D1826,Monthly!$B$2:$B$187,0),7)</f>
        <v>5.7677469135791748E-5</v>
      </c>
      <c r="M1826" s="39">
        <f>INDEX(Monthly!$B$2:$K$187,MATCH(D1826,Monthly!$B$2:$B$187,0),9)</f>
        <v>2.5349572329812563E-2</v>
      </c>
      <c r="N1826" s="42">
        <f>INDEX(Quaterly!$B$2:$E$63,MATCH(B1826,Quaterly!$B$2:$B$63,0),4)</f>
        <v>-0.44999999999999929</v>
      </c>
    </row>
    <row r="1827" spans="1:14" x14ac:dyDescent="0.3">
      <c r="A1827" s="23">
        <v>1826</v>
      </c>
      <c r="B1827" s="23" t="str">
        <f t="shared" si="84"/>
        <v>Q1-2017</v>
      </c>
      <c r="C1827" s="24" t="str">
        <f t="shared" si="85"/>
        <v>Q1</v>
      </c>
      <c r="D1827" s="23" t="str">
        <f t="shared" si="86"/>
        <v>1-2017</v>
      </c>
      <c r="E1827" s="25">
        <v>42752</v>
      </c>
      <c r="F1827" s="31">
        <f>INDEX(GoldPrice!$B$2:$F$4016,MATCH(E1827,GoldPrice!$B$2:$B$4016,0),5)</f>
        <v>-489230.25623025745</v>
      </c>
      <c r="G1827" s="36">
        <f>INDEX(Daily!$B$2:$H$4016,MATCH(E1827,Daily!$B$2:$B$4016,0),3)</f>
        <v>-0.13285714285714079</v>
      </c>
      <c r="H1827" s="36">
        <f>INDEX(Daily!$B$2:$H$4016,MATCH(E1827,Daily!$B$2:$B$4016,0),5)</f>
        <v>0</v>
      </c>
      <c r="I1827" s="36">
        <f>INDEX(Daily!$B$2:$H$4016,MATCH(E1827,Daily!$B$2:$B$4016,0),7)</f>
        <v>6.7699999999999818</v>
      </c>
      <c r="J1827" s="39">
        <f>INDEX(Monthly!$B$2:$K$187,MATCH(D1827,Monthly!$B$2:$B$187,0),3)</f>
        <v>4.8000000000000057E-3</v>
      </c>
      <c r="K1827" s="39">
        <f>INDEX(Monthly!$B$2:$K$187,MATCH(D1827,Monthly!$B$2:$B$187,0),5)</f>
        <v>15.049999999999955</v>
      </c>
      <c r="L1827" s="39">
        <f>INDEX(Monthly!$B$2:$K$187,MATCH(D1827,Monthly!$B$2:$B$187,0),7)</f>
        <v>5.7677469135791748E-5</v>
      </c>
      <c r="M1827" s="39">
        <f>INDEX(Monthly!$B$2:$K$187,MATCH(D1827,Monthly!$B$2:$B$187,0),9)</f>
        <v>2.5349572329812563E-2</v>
      </c>
      <c r="N1827" s="42">
        <f>INDEX(Quaterly!$B$2:$E$63,MATCH(B1827,Quaterly!$B$2:$B$63,0),4)</f>
        <v>-0.44999999999999929</v>
      </c>
    </row>
    <row r="1828" spans="1:14" x14ac:dyDescent="0.3">
      <c r="A1828" s="23">
        <v>1827</v>
      </c>
      <c r="B1828" s="23" t="str">
        <f t="shared" si="84"/>
        <v>Q1-2017</v>
      </c>
      <c r="C1828" s="24" t="str">
        <f t="shared" si="85"/>
        <v>Q1</v>
      </c>
      <c r="D1828" s="23" t="str">
        <f t="shared" si="86"/>
        <v>1-2017</v>
      </c>
      <c r="E1828" s="25">
        <v>42753</v>
      </c>
      <c r="F1828" s="31">
        <f>INDEX(GoldPrice!$B$2:$F$4016,MATCH(E1828,GoldPrice!$B$2:$B$4016,0),5)</f>
        <v>240112.56851257011</v>
      </c>
      <c r="G1828" s="36">
        <f>INDEX(Daily!$B$2:$H$4016,MATCH(E1828,Daily!$B$2:$B$4016,0),3)</f>
        <v>-1.3300000000000054</v>
      </c>
      <c r="H1828" s="36">
        <f>INDEX(Daily!$B$2:$H$4016,MATCH(E1828,Daily!$B$2:$B$4016,0),5)</f>
        <v>2</v>
      </c>
      <c r="I1828" s="36">
        <f>INDEX(Daily!$B$2:$H$4016,MATCH(E1828,Daily!$B$2:$B$4016,0),7)</f>
        <v>-1.4300000000000637</v>
      </c>
      <c r="J1828" s="39">
        <f>INDEX(Monthly!$B$2:$K$187,MATCH(D1828,Monthly!$B$2:$B$187,0),3)</f>
        <v>4.8000000000000057E-3</v>
      </c>
      <c r="K1828" s="39">
        <f>INDEX(Monthly!$B$2:$K$187,MATCH(D1828,Monthly!$B$2:$B$187,0),5)</f>
        <v>15.049999999999955</v>
      </c>
      <c r="L1828" s="39">
        <f>INDEX(Monthly!$B$2:$K$187,MATCH(D1828,Monthly!$B$2:$B$187,0),7)</f>
        <v>5.7677469135791748E-5</v>
      </c>
      <c r="M1828" s="39">
        <f>INDEX(Monthly!$B$2:$K$187,MATCH(D1828,Monthly!$B$2:$B$187,0),9)</f>
        <v>2.5349572329812563E-2</v>
      </c>
      <c r="N1828" s="42">
        <f>INDEX(Quaterly!$B$2:$E$63,MATCH(B1828,Quaterly!$B$2:$B$63,0),4)</f>
        <v>-0.44999999999999929</v>
      </c>
    </row>
    <row r="1829" spans="1:14" x14ac:dyDescent="0.3">
      <c r="A1829" s="23">
        <v>1828</v>
      </c>
      <c r="B1829" s="23" t="str">
        <f t="shared" si="84"/>
        <v>Q1-2017</v>
      </c>
      <c r="C1829" s="24" t="str">
        <f t="shared" si="85"/>
        <v>Q1</v>
      </c>
      <c r="D1829" s="23" t="str">
        <f t="shared" si="86"/>
        <v>1-2017</v>
      </c>
      <c r="E1829" s="25">
        <v>42754</v>
      </c>
      <c r="F1829" s="31">
        <f>INDEX(GoldPrice!$B$2:$F$4016,MATCH(E1829,GoldPrice!$B$2:$B$4016,0),5)</f>
        <v>-266.67926668003201</v>
      </c>
      <c r="G1829" s="36">
        <f>INDEX(Daily!$B$2:$H$4016,MATCH(E1829,Daily!$B$2:$B$4016,0),3)</f>
        <v>0.95612244897958476</v>
      </c>
      <c r="H1829" s="36">
        <f>INDEX(Daily!$B$2:$H$4016,MATCH(E1829,Daily!$B$2:$B$4016,0),5)</f>
        <v>-8</v>
      </c>
      <c r="I1829" s="36">
        <f>INDEX(Daily!$B$2:$H$4016,MATCH(E1829,Daily!$B$2:$B$4016,0),7)</f>
        <v>-0.97000000000002728</v>
      </c>
      <c r="J1829" s="39">
        <f>INDEX(Monthly!$B$2:$K$187,MATCH(D1829,Monthly!$B$2:$B$187,0),3)</f>
        <v>4.8000000000000057E-3</v>
      </c>
      <c r="K1829" s="39">
        <f>INDEX(Monthly!$B$2:$K$187,MATCH(D1829,Monthly!$B$2:$B$187,0),5)</f>
        <v>15.049999999999955</v>
      </c>
      <c r="L1829" s="39">
        <f>INDEX(Monthly!$B$2:$K$187,MATCH(D1829,Monthly!$B$2:$B$187,0),7)</f>
        <v>5.7677469135791748E-5</v>
      </c>
      <c r="M1829" s="39">
        <f>INDEX(Monthly!$B$2:$K$187,MATCH(D1829,Monthly!$B$2:$B$187,0),9)</f>
        <v>2.5349572329812563E-2</v>
      </c>
      <c r="N1829" s="42">
        <f>INDEX(Quaterly!$B$2:$E$63,MATCH(B1829,Quaterly!$B$2:$B$63,0),4)</f>
        <v>-0.44999999999999929</v>
      </c>
    </row>
    <row r="1830" spans="1:14" x14ac:dyDescent="0.3">
      <c r="A1830" s="23">
        <v>1829</v>
      </c>
      <c r="B1830" s="23" t="str">
        <f t="shared" si="84"/>
        <v>Q1-2017</v>
      </c>
      <c r="C1830" s="24" t="str">
        <f t="shared" si="85"/>
        <v>Q1</v>
      </c>
      <c r="D1830" s="23" t="str">
        <f t="shared" si="86"/>
        <v>1-2017</v>
      </c>
      <c r="E1830" s="25">
        <v>42755</v>
      </c>
      <c r="F1830" s="31">
        <f>INDEX(GoldPrice!$B$2:$F$4016,MATCH(E1830,GoldPrice!$B$2:$B$4016,0),5)</f>
        <v>-63461.273861274123</v>
      </c>
      <c r="G1830" s="36">
        <f>INDEX(Daily!$B$2:$H$4016,MATCH(E1830,Daily!$B$2:$B$4016,0),3)</f>
        <v>0.25387755102041609</v>
      </c>
      <c r="H1830" s="36">
        <f>INDEX(Daily!$B$2:$H$4016,MATCH(E1830,Daily!$B$2:$B$4016,0),5)</f>
        <v>6</v>
      </c>
      <c r="I1830" s="36">
        <f>INDEX(Daily!$B$2:$H$4016,MATCH(E1830,Daily!$B$2:$B$4016,0),7)</f>
        <v>3.9500000000000455</v>
      </c>
      <c r="J1830" s="39">
        <f>INDEX(Monthly!$B$2:$K$187,MATCH(D1830,Monthly!$B$2:$B$187,0),3)</f>
        <v>4.8000000000000057E-3</v>
      </c>
      <c r="K1830" s="39">
        <f>INDEX(Monthly!$B$2:$K$187,MATCH(D1830,Monthly!$B$2:$B$187,0),5)</f>
        <v>15.049999999999955</v>
      </c>
      <c r="L1830" s="39">
        <f>INDEX(Monthly!$B$2:$K$187,MATCH(D1830,Monthly!$B$2:$B$187,0),7)</f>
        <v>5.7677469135791748E-5</v>
      </c>
      <c r="M1830" s="39">
        <f>INDEX(Monthly!$B$2:$K$187,MATCH(D1830,Monthly!$B$2:$B$187,0),9)</f>
        <v>2.5349572329812563E-2</v>
      </c>
      <c r="N1830" s="42">
        <f>INDEX(Quaterly!$B$2:$E$63,MATCH(B1830,Quaterly!$B$2:$B$63,0),4)</f>
        <v>-0.44999999999999929</v>
      </c>
    </row>
    <row r="1831" spans="1:14" x14ac:dyDescent="0.3">
      <c r="A1831" s="23">
        <v>1830</v>
      </c>
      <c r="B1831" s="23" t="str">
        <f t="shared" si="84"/>
        <v>Q1-2017</v>
      </c>
      <c r="C1831" s="24" t="str">
        <f t="shared" si="85"/>
        <v>Q1</v>
      </c>
      <c r="D1831" s="23" t="str">
        <f t="shared" si="86"/>
        <v>1-2017</v>
      </c>
      <c r="E1831" s="25">
        <v>42758</v>
      </c>
      <c r="F1831" s="31">
        <f>INDEX(GoldPrice!$B$2:$F$4016,MATCH(E1831,GoldPrice!$B$2:$B$4016,0),5)</f>
        <v>-24202.60820260644</v>
      </c>
      <c r="G1831" s="36">
        <f>INDEX(Daily!$B$2:$H$4016,MATCH(E1831,Daily!$B$2:$B$4016,0),3)</f>
        <v>-5.4431486880460511E-2</v>
      </c>
      <c r="H1831" s="36">
        <f>INDEX(Daily!$B$2:$H$4016,MATCH(E1831,Daily!$B$2:$B$4016,0),5)</f>
        <v>-20</v>
      </c>
      <c r="I1831" s="36">
        <f>INDEX(Daily!$B$2:$H$4016,MATCH(E1831,Daily!$B$2:$B$4016,0),7)</f>
        <v>0.88999999999998636</v>
      </c>
      <c r="J1831" s="39">
        <f>INDEX(Monthly!$B$2:$K$187,MATCH(D1831,Monthly!$B$2:$B$187,0),3)</f>
        <v>4.8000000000000057E-3</v>
      </c>
      <c r="K1831" s="39">
        <f>INDEX(Monthly!$B$2:$K$187,MATCH(D1831,Monthly!$B$2:$B$187,0),5)</f>
        <v>15.049999999999955</v>
      </c>
      <c r="L1831" s="39">
        <f>INDEX(Monthly!$B$2:$K$187,MATCH(D1831,Monthly!$B$2:$B$187,0),7)</f>
        <v>5.7677469135791748E-5</v>
      </c>
      <c r="M1831" s="39">
        <f>INDEX(Monthly!$B$2:$K$187,MATCH(D1831,Monthly!$B$2:$B$187,0),9)</f>
        <v>2.5349572329812563E-2</v>
      </c>
      <c r="N1831" s="42">
        <f>INDEX(Quaterly!$B$2:$E$63,MATCH(B1831,Quaterly!$B$2:$B$63,0),4)</f>
        <v>-0.44999999999999929</v>
      </c>
    </row>
    <row r="1832" spans="1:14" x14ac:dyDescent="0.3">
      <c r="A1832" s="23">
        <v>1831</v>
      </c>
      <c r="B1832" s="23" t="str">
        <f t="shared" si="84"/>
        <v>Q1-2017</v>
      </c>
      <c r="C1832" s="24" t="str">
        <f t="shared" si="85"/>
        <v>Q1</v>
      </c>
      <c r="D1832" s="23" t="str">
        <f t="shared" si="86"/>
        <v>1-2017</v>
      </c>
      <c r="E1832" s="25">
        <v>42759</v>
      </c>
      <c r="F1832" s="31">
        <f>INDEX(GoldPrice!$B$2:$F$4016,MATCH(E1832,GoldPrice!$B$2:$B$4016,0),5)</f>
        <v>1141824.9858249836</v>
      </c>
      <c r="G1832" s="36">
        <f>INDEX(Daily!$B$2:$H$4016,MATCH(E1832,Daily!$B$2:$B$4016,0),3)</f>
        <v>0.10443148688046477</v>
      </c>
      <c r="H1832" s="36">
        <f>INDEX(Daily!$B$2:$H$4016,MATCH(E1832,Daily!$B$2:$B$4016,0),5)</f>
        <v>20</v>
      </c>
      <c r="I1832" s="36">
        <f>INDEX(Daily!$B$2:$H$4016,MATCH(E1832,Daily!$B$2:$B$4016,0),7)</f>
        <v>4.2100000000000364</v>
      </c>
      <c r="J1832" s="39">
        <f>INDEX(Monthly!$B$2:$K$187,MATCH(D1832,Monthly!$B$2:$B$187,0),3)</f>
        <v>4.8000000000000057E-3</v>
      </c>
      <c r="K1832" s="39">
        <f>INDEX(Monthly!$B$2:$K$187,MATCH(D1832,Monthly!$B$2:$B$187,0),5)</f>
        <v>15.049999999999955</v>
      </c>
      <c r="L1832" s="39">
        <f>INDEX(Monthly!$B$2:$K$187,MATCH(D1832,Monthly!$B$2:$B$187,0),7)</f>
        <v>5.7677469135791748E-5</v>
      </c>
      <c r="M1832" s="39">
        <f>INDEX(Monthly!$B$2:$K$187,MATCH(D1832,Monthly!$B$2:$B$187,0),9)</f>
        <v>2.5349572329812563E-2</v>
      </c>
      <c r="N1832" s="42">
        <f>INDEX(Quaterly!$B$2:$E$63,MATCH(B1832,Quaterly!$B$2:$B$63,0),4)</f>
        <v>-0.44999999999999929</v>
      </c>
    </row>
    <row r="1833" spans="1:14" x14ac:dyDescent="0.3">
      <c r="A1833" s="23">
        <v>1832</v>
      </c>
      <c r="B1833" s="23" t="str">
        <f t="shared" si="84"/>
        <v>Q1-2017</v>
      </c>
      <c r="C1833" s="24" t="str">
        <f t="shared" si="85"/>
        <v>Q1</v>
      </c>
      <c r="D1833" s="23" t="str">
        <f t="shared" si="86"/>
        <v>1-2017</v>
      </c>
      <c r="E1833" s="25">
        <v>42760</v>
      </c>
      <c r="F1833" s="31">
        <f>INDEX(GoldPrice!$B$2:$F$4016,MATCH(E1833,GoldPrice!$B$2:$B$4016,0),5)</f>
        <v>-806285.01228501275</v>
      </c>
      <c r="G1833" s="36">
        <f>INDEX(Daily!$B$2:$H$4016,MATCH(E1833,Daily!$B$2:$B$4016,0),3)</f>
        <v>-0.24000000000000199</v>
      </c>
      <c r="H1833" s="36">
        <f>INDEX(Daily!$B$2:$H$4016,MATCH(E1833,Daily!$B$2:$B$4016,0),5)</f>
        <v>20</v>
      </c>
      <c r="I1833" s="36">
        <f>INDEX(Daily!$B$2:$H$4016,MATCH(E1833,Daily!$B$2:$B$4016,0),7)</f>
        <v>5.9199999999999591</v>
      </c>
      <c r="J1833" s="39">
        <f>INDEX(Monthly!$B$2:$K$187,MATCH(D1833,Monthly!$B$2:$B$187,0),3)</f>
        <v>4.8000000000000057E-3</v>
      </c>
      <c r="K1833" s="39">
        <f>INDEX(Monthly!$B$2:$K$187,MATCH(D1833,Monthly!$B$2:$B$187,0),5)</f>
        <v>15.049999999999955</v>
      </c>
      <c r="L1833" s="39">
        <f>INDEX(Monthly!$B$2:$K$187,MATCH(D1833,Monthly!$B$2:$B$187,0),7)</f>
        <v>5.7677469135791748E-5</v>
      </c>
      <c r="M1833" s="39">
        <f>INDEX(Monthly!$B$2:$K$187,MATCH(D1833,Monthly!$B$2:$B$187,0),9)</f>
        <v>2.5349572329812563E-2</v>
      </c>
      <c r="N1833" s="42">
        <f>INDEX(Quaterly!$B$2:$E$63,MATCH(B1833,Quaterly!$B$2:$B$63,0),4)</f>
        <v>-0.44999999999999929</v>
      </c>
    </row>
    <row r="1834" spans="1:14" x14ac:dyDescent="0.3">
      <c r="A1834" s="23">
        <v>1833</v>
      </c>
      <c r="B1834" s="23" t="str">
        <f t="shared" si="84"/>
        <v>Q1-2017</v>
      </c>
      <c r="C1834" s="24" t="str">
        <f t="shared" si="85"/>
        <v>Q1</v>
      </c>
      <c r="D1834" s="23" t="str">
        <f t="shared" si="86"/>
        <v>1-2017</v>
      </c>
      <c r="E1834" s="25">
        <v>42761</v>
      </c>
      <c r="F1834" s="31">
        <f>INDEX(GoldPrice!$B$2:$F$4016,MATCH(E1834,GoldPrice!$B$2:$B$4016,0),5)</f>
        <v>38208.845208846033</v>
      </c>
      <c r="G1834" s="36">
        <f>INDEX(Daily!$B$2:$H$4016,MATCH(E1834,Daily!$B$2:$B$4016,0),3)</f>
        <v>1.1000000000000014</v>
      </c>
      <c r="H1834" s="36">
        <f>INDEX(Daily!$B$2:$H$4016,MATCH(E1834,Daily!$B$2:$B$4016,0),5)</f>
        <v>0</v>
      </c>
      <c r="I1834" s="36">
        <f>INDEX(Daily!$B$2:$H$4016,MATCH(E1834,Daily!$B$2:$B$4016,0),7)</f>
        <v>-9.8014285714284597</v>
      </c>
      <c r="J1834" s="39">
        <f>INDEX(Monthly!$B$2:$K$187,MATCH(D1834,Monthly!$B$2:$B$187,0),3)</f>
        <v>4.8000000000000057E-3</v>
      </c>
      <c r="K1834" s="39">
        <f>INDEX(Monthly!$B$2:$K$187,MATCH(D1834,Monthly!$B$2:$B$187,0),5)</f>
        <v>15.049999999999955</v>
      </c>
      <c r="L1834" s="39">
        <f>INDEX(Monthly!$B$2:$K$187,MATCH(D1834,Monthly!$B$2:$B$187,0),7)</f>
        <v>5.7677469135791748E-5</v>
      </c>
      <c r="M1834" s="39">
        <f>INDEX(Monthly!$B$2:$K$187,MATCH(D1834,Monthly!$B$2:$B$187,0),9)</f>
        <v>2.5349572329812563E-2</v>
      </c>
      <c r="N1834" s="42">
        <f>INDEX(Quaterly!$B$2:$E$63,MATCH(B1834,Quaterly!$B$2:$B$63,0),4)</f>
        <v>-0.44999999999999929</v>
      </c>
    </row>
    <row r="1835" spans="1:14" x14ac:dyDescent="0.3">
      <c r="A1835" s="23">
        <v>1834</v>
      </c>
      <c r="B1835" s="23" t="str">
        <f t="shared" si="84"/>
        <v>Q1-2017</v>
      </c>
      <c r="C1835" s="24" t="str">
        <f t="shared" si="85"/>
        <v>Q1</v>
      </c>
      <c r="D1835" s="23" t="str">
        <f t="shared" si="86"/>
        <v>1-2017</v>
      </c>
      <c r="E1835" s="25">
        <v>42762</v>
      </c>
      <c r="F1835" s="31">
        <f>INDEX(GoldPrice!$B$2:$F$4016,MATCH(E1835,GoldPrice!$B$2:$B$4016,0),5)</f>
        <v>176052.13705214113</v>
      </c>
      <c r="G1835" s="36">
        <f>INDEX(Daily!$B$2:$H$4016,MATCH(E1835,Daily!$B$2:$B$4016,0),3)</f>
        <v>-6.0000000000002274E-2</v>
      </c>
      <c r="H1835" s="36">
        <f>INDEX(Daily!$B$2:$H$4016,MATCH(E1835,Daily!$B$2:$B$4016,0),5)</f>
        <v>0</v>
      </c>
      <c r="I1835" s="36">
        <f>INDEX(Daily!$B$2:$H$4016,MATCH(E1835,Daily!$B$2:$B$4016,0),7)</f>
        <v>0.39551020408168824</v>
      </c>
      <c r="J1835" s="39">
        <f>INDEX(Monthly!$B$2:$K$187,MATCH(D1835,Monthly!$B$2:$B$187,0),3)</f>
        <v>4.8000000000000057E-3</v>
      </c>
      <c r="K1835" s="39">
        <f>INDEX(Monthly!$B$2:$K$187,MATCH(D1835,Monthly!$B$2:$B$187,0),5)</f>
        <v>15.049999999999955</v>
      </c>
      <c r="L1835" s="39">
        <f>INDEX(Monthly!$B$2:$K$187,MATCH(D1835,Monthly!$B$2:$B$187,0),7)</f>
        <v>5.7677469135791748E-5</v>
      </c>
      <c r="M1835" s="39">
        <f>INDEX(Monthly!$B$2:$K$187,MATCH(D1835,Monthly!$B$2:$B$187,0),9)</f>
        <v>2.5349572329812563E-2</v>
      </c>
      <c r="N1835" s="42">
        <f>INDEX(Quaterly!$B$2:$E$63,MATCH(B1835,Quaterly!$B$2:$B$63,0),4)</f>
        <v>-0.44999999999999929</v>
      </c>
    </row>
    <row r="1836" spans="1:14" x14ac:dyDescent="0.3">
      <c r="A1836" s="23">
        <v>1835</v>
      </c>
      <c r="B1836" s="23" t="str">
        <f t="shared" si="84"/>
        <v>Q1-2017</v>
      </c>
      <c r="C1836" s="24" t="str">
        <f t="shared" si="85"/>
        <v>Q1</v>
      </c>
      <c r="D1836" s="23" t="str">
        <f t="shared" si="86"/>
        <v>1-2017</v>
      </c>
      <c r="E1836" s="25">
        <v>42765</v>
      </c>
      <c r="F1836" s="31">
        <f>INDEX(GoldPrice!$B$2:$F$4016,MATCH(E1836,GoldPrice!$B$2:$B$4016,0),5)</f>
        <v>-75363.397220544517</v>
      </c>
      <c r="G1836" s="36">
        <f>INDEX(Daily!$B$2:$H$4016,MATCH(E1836,Daily!$B$2:$B$4016,0),3)</f>
        <v>-0.54999999999999716</v>
      </c>
      <c r="H1836" s="36">
        <f>INDEX(Daily!$B$2:$H$4016,MATCH(E1836,Daily!$B$2:$B$4016,0),5)</f>
        <v>0</v>
      </c>
      <c r="I1836" s="36">
        <f>INDEX(Daily!$B$2:$H$4016,MATCH(E1836,Daily!$B$2:$B$4016,0),7)</f>
        <v>0.65629737609333461</v>
      </c>
      <c r="J1836" s="39">
        <f>INDEX(Monthly!$B$2:$K$187,MATCH(D1836,Monthly!$B$2:$B$187,0),3)</f>
        <v>4.8000000000000057E-3</v>
      </c>
      <c r="K1836" s="39">
        <f>INDEX(Monthly!$B$2:$K$187,MATCH(D1836,Monthly!$B$2:$B$187,0),5)</f>
        <v>15.049999999999955</v>
      </c>
      <c r="L1836" s="39">
        <f>INDEX(Monthly!$B$2:$K$187,MATCH(D1836,Monthly!$B$2:$B$187,0),7)</f>
        <v>5.7677469135791748E-5</v>
      </c>
      <c r="M1836" s="39">
        <f>INDEX(Monthly!$B$2:$K$187,MATCH(D1836,Monthly!$B$2:$B$187,0),9)</f>
        <v>2.5349572329812563E-2</v>
      </c>
      <c r="N1836" s="42">
        <f>INDEX(Quaterly!$B$2:$E$63,MATCH(B1836,Quaterly!$B$2:$B$63,0),4)</f>
        <v>-0.44999999999999929</v>
      </c>
    </row>
    <row r="1837" spans="1:14" x14ac:dyDescent="0.3">
      <c r="A1837" s="23">
        <v>1836</v>
      </c>
      <c r="B1837" s="23" t="str">
        <f t="shared" si="84"/>
        <v>Q1-2017</v>
      </c>
      <c r="C1837" s="24" t="str">
        <f t="shared" si="85"/>
        <v>Q1</v>
      </c>
      <c r="D1837" s="23" t="str">
        <f t="shared" si="86"/>
        <v>1-2017</v>
      </c>
      <c r="E1837" s="25">
        <v>42766</v>
      </c>
      <c r="F1837" s="31">
        <f>INDEX(GoldPrice!$B$2:$F$4016,MATCH(E1837,GoldPrice!$B$2:$B$4016,0),5)</f>
        <v>-223162.4288563095</v>
      </c>
      <c r="G1837" s="36">
        <f>INDEX(Daily!$B$2:$H$4016,MATCH(E1837,Daily!$B$2:$B$4016,0),3)</f>
        <v>0.11999999999999744</v>
      </c>
      <c r="H1837" s="36">
        <f>INDEX(Daily!$B$2:$H$4016,MATCH(E1837,Daily!$B$2:$B$4016,0),5)</f>
        <v>0</v>
      </c>
      <c r="I1837" s="36">
        <f>INDEX(Daily!$B$2:$H$4016,MATCH(E1837,Daily!$B$2:$B$4016,0),7)</f>
        <v>0.88862557267805187</v>
      </c>
      <c r="J1837" s="39">
        <f>INDEX(Monthly!$B$2:$K$187,MATCH(D1837,Monthly!$B$2:$B$187,0),3)</f>
        <v>4.8000000000000057E-3</v>
      </c>
      <c r="K1837" s="39">
        <f>INDEX(Monthly!$B$2:$K$187,MATCH(D1837,Monthly!$B$2:$B$187,0),5)</f>
        <v>15.049999999999955</v>
      </c>
      <c r="L1837" s="39">
        <f>INDEX(Monthly!$B$2:$K$187,MATCH(D1837,Monthly!$B$2:$B$187,0),7)</f>
        <v>5.7677469135791748E-5</v>
      </c>
      <c r="M1837" s="39">
        <f>INDEX(Monthly!$B$2:$K$187,MATCH(D1837,Monthly!$B$2:$B$187,0),9)</f>
        <v>2.5349572329812563E-2</v>
      </c>
      <c r="N1837" s="42">
        <f>INDEX(Quaterly!$B$2:$E$63,MATCH(B1837,Quaterly!$B$2:$B$63,0),4)</f>
        <v>-0.44999999999999929</v>
      </c>
    </row>
    <row r="1838" spans="1:14" x14ac:dyDescent="0.3">
      <c r="A1838" s="23">
        <v>1837</v>
      </c>
      <c r="B1838" s="23" t="str">
        <f t="shared" si="84"/>
        <v>Q1-2017</v>
      </c>
      <c r="C1838" s="24" t="str">
        <f t="shared" si="85"/>
        <v>Q1</v>
      </c>
      <c r="D1838" s="23" t="str">
        <f t="shared" si="86"/>
        <v>2-2017</v>
      </c>
      <c r="E1838" s="25">
        <v>42767</v>
      </c>
      <c r="F1838" s="31">
        <f>INDEX(GoldPrice!$B$2:$F$4016,MATCH(E1838,GoldPrice!$B$2:$B$4016,0),5)</f>
        <v>96765.199972201139</v>
      </c>
      <c r="G1838" s="36">
        <f>INDEX(Daily!$B$2:$H$4016,MATCH(E1838,Daily!$B$2:$B$4016,0),3)</f>
        <v>1.1499999999999986</v>
      </c>
      <c r="H1838" s="36">
        <f>INDEX(Daily!$B$2:$H$4016,MATCH(E1838,Daily!$B$2:$B$4016,0),5)</f>
        <v>0</v>
      </c>
      <c r="I1838" s="36">
        <f>INDEX(Daily!$B$2:$H$4016,MATCH(E1838,Daily!$B$2:$B$4016,0),7)</f>
        <v>0.45128636877461759</v>
      </c>
      <c r="J1838" s="39">
        <f>INDEX(Monthly!$B$2:$K$187,MATCH(D1838,Monthly!$B$2:$B$187,0),3)</f>
        <v>2.4999999999999953E-3</v>
      </c>
      <c r="K1838" s="39">
        <f>INDEX(Monthly!$B$2:$K$187,MATCH(D1838,Monthly!$B$2:$B$187,0),5)</f>
        <v>14.450000000000045</v>
      </c>
      <c r="L1838" s="39">
        <f>INDEX(Monthly!$B$2:$K$187,MATCH(D1838,Monthly!$B$2:$B$187,0),7)</f>
        <v>4.806455761313666E-6</v>
      </c>
      <c r="M1838" s="39">
        <f>INDEX(Monthly!$B$2:$K$187,MATCH(D1838,Monthly!$B$2:$B$187,0),9)</f>
        <v>-7.7424360178596887E-3</v>
      </c>
      <c r="N1838" s="42">
        <f>INDEX(Quaterly!$B$2:$E$63,MATCH(B1838,Quaterly!$B$2:$B$63,0),4)</f>
        <v>-0.44999999999999929</v>
      </c>
    </row>
    <row r="1839" spans="1:14" x14ac:dyDescent="0.3">
      <c r="A1839" s="23">
        <v>1838</v>
      </c>
      <c r="B1839" s="23" t="str">
        <f t="shared" si="84"/>
        <v>Q1-2017</v>
      </c>
      <c r="C1839" s="24" t="str">
        <f t="shared" si="85"/>
        <v>Q1</v>
      </c>
      <c r="D1839" s="23" t="str">
        <f t="shared" si="86"/>
        <v>2-2017</v>
      </c>
      <c r="E1839" s="25">
        <v>42768</v>
      </c>
      <c r="F1839" s="31">
        <f>INDEX(GoldPrice!$B$2:$F$4016,MATCH(E1839,GoldPrice!$B$2:$B$4016,0),5)</f>
        <v>5194.0305380523205</v>
      </c>
      <c r="G1839" s="36">
        <f>INDEX(Daily!$B$2:$H$4016,MATCH(E1839,Daily!$B$2:$B$4016,0),3)</f>
        <v>-0.35000000000000142</v>
      </c>
      <c r="H1839" s="36">
        <f>INDEX(Daily!$B$2:$H$4016,MATCH(E1839,Daily!$B$2:$B$4016,0),5)</f>
        <v>50</v>
      </c>
      <c r="I1839" s="36">
        <f>INDEX(Daily!$B$2:$H$4016,MATCH(E1839,Daily!$B$2:$B$4016,0),7)</f>
        <v>13.309709049800745</v>
      </c>
      <c r="J1839" s="39">
        <f>INDEX(Monthly!$B$2:$K$187,MATCH(D1839,Monthly!$B$2:$B$187,0),3)</f>
        <v>2.4999999999999953E-3</v>
      </c>
      <c r="K1839" s="39">
        <f>INDEX(Monthly!$B$2:$K$187,MATCH(D1839,Monthly!$B$2:$B$187,0),5)</f>
        <v>14.450000000000045</v>
      </c>
      <c r="L1839" s="39">
        <f>INDEX(Monthly!$B$2:$K$187,MATCH(D1839,Monthly!$B$2:$B$187,0),7)</f>
        <v>4.806455761313666E-6</v>
      </c>
      <c r="M1839" s="39">
        <f>INDEX(Monthly!$B$2:$K$187,MATCH(D1839,Monthly!$B$2:$B$187,0),9)</f>
        <v>-7.7424360178596887E-3</v>
      </c>
      <c r="N1839" s="42">
        <f>INDEX(Quaterly!$B$2:$E$63,MATCH(B1839,Quaterly!$B$2:$B$63,0),4)</f>
        <v>-0.44999999999999929</v>
      </c>
    </row>
    <row r="1840" spans="1:14" x14ac:dyDescent="0.3">
      <c r="A1840" s="23">
        <v>1839</v>
      </c>
      <c r="B1840" s="23" t="str">
        <f t="shared" si="84"/>
        <v>Q1-2017</v>
      </c>
      <c r="C1840" s="24" t="str">
        <f t="shared" si="85"/>
        <v>Q1</v>
      </c>
      <c r="D1840" s="23" t="str">
        <f t="shared" si="86"/>
        <v>2-2017</v>
      </c>
      <c r="E1840" s="25">
        <v>42769</v>
      </c>
      <c r="F1840" s="31">
        <f>INDEX(GoldPrice!$B$2:$F$4016,MATCH(E1840,GoldPrice!$B$2:$B$4016,0),5)</f>
        <v>532221.13022113219</v>
      </c>
      <c r="G1840" s="36">
        <f>INDEX(Daily!$B$2:$H$4016,MATCH(E1840,Daily!$B$2:$B$4016,0),3)</f>
        <v>0.26000000000000512</v>
      </c>
      <c r="H1840" s="36">
        <f>INDEX(Daily!$B$2:$H$4016,MATCH(E1840,Daily!$B$2:$B$4016,0),5)</f>
        <v>-25</v>
      </c>
      <c r="I1840" s="36">
        <f>INDEX(Daily!$B$2:$H$4016,MATCH(E1840,Daily!$B$2:$B$4016,0),7)</f>
        <v>-2.8299999999999272</v>
      </c>
      <c r="J1840" s="39">
        <f>INDEX(Monthly!$B$2:$K$187,MATCH(D1840,Monthly!$B$2:$B$187,0),3)</f>
        <v>2.4999999999999953E-3</v>
      </c>
      <c r="K1840" s="39">
        <f>INDEX(Monthly!$B$2:$K$187,MATCH(D1840,Monthly!$B$2:$B$187,0),5)</f>
        <v>14.450000000000045</v>
      </c>
      <c r="L1840" s="39">
        <f>INDEX(Monthly!$B$2:$K$187,MATCH(D1840,Monthly!$B$2:$B$187,0),7)</f>
        <v>4.806455761313666E-6</v>
      </c>
      <c r="M1840" s="39">
        <f>INDEX(Monthly!$B$2:$K$187,MATCH(D1840,Monthly!$B$2:$B$187,0),9)</f>
        <v>-7.7424360178596887E-3</v>
      </c>
      <c r="N1840" s="42">
        <f>INDEX(Quaterly!$B$2:$E$63,MATCH(B1840,Quaterly!$B$2:$B$63,0),4)</f>
        <v>-0.44999999999999929</v>
      </c>
    </row>
    <row r="1841" spans="1:14" x14ac:dyDescent="0.3">
      <c r="A1841" s="23">
        <v>1840</v>
      </c>
      <c r="B1841" s="23" t="str">
        <f t="shared" si="84"/>
        <v>Q1-2017</v>
      </c>
      <c r="C1841" s="24" t="str">
        <f t="shared" si="85"/>
        <v>Q1</v>
      </c>
      <c r="D1841" s="23" t="str">
        <f t="shared" si="86"/>
        <v>2-2017</v>
      </c>
      <c r="E1841" s="25">
        <v>42772</v>
      </c>
      <c r="F1841" s="31">
        <f>INDEX(GoldPrice!$B$2:$F$4016,MATCH(E1841,GoldPrice!$B$2:$B$4016,0),5)</f>
        <v>-454069.17406917363</v>
      </c>
      <c r="G1841" s="36">
        <f>INDEX(Daily!$B$2:$H$4016,MATCH(E1841,Daily!$B$2:$B$4016,0),3)</f>
        <v>-0.80000000000000426</v>
      </c>
      <c r="H1841" s="36">
        <f>INDEX(Daily!$B$2:$H$4016,MATCH(E1841,Daily!$B$2:$B$4016,0),5)</f>
        <v>-35</v>
      </c>
      <c r="I1841" s="36">
        <f>INDEX(Daily!$B$2:$H$4016,MATCH(E1841,Daily!$B$2:$B$4016,0),7)</f>
        <v>-0.31000000000005912</v>
      </c>
      <c r="J1841" s="39">
        <f>INDEX(Monthly!$B$2:$K$187,MATCH(D1841,Monthly!$B$2:$B$187,0),3)</f>
        <v>2.4999999999999953E-3</v>
      </c>
      <c r="K1841" s="39">
        <f>INDEX(Monthly!$B$2:$K$187,MATCH(D1841,Monthly!$B$2:$B$187,0),5)</f>
        <v>14.450000000000045</v>
      </c>
      <c r="L1841" s="39">
        <f>INDEX(Monthly!$B$2:$K$187,MATCH(D1841,Monthly!$B$2:$B$187,0),7)</f>
        <v>4.806455761313666E-6</v>
      </c>
      <c r="M1841" s="39">
        <f>INDEX(Monthly!$B$2:$K$187,MATCH(D1841,Monthly!$B$2:$B$187,0),9)</f>
        <v>-7.7424360178596887E-3</v>
      </c>
      <c r="N1841" s="42">
        <f>INDEX(Quaterly!$B$2:$E$63,MATCH(B1841,Quaterly!$B$2:$B$63,0),4)</f>
        <v>-0.44999999999999929</v>
      </c>
    </row>
    <row r="1842" spans="1:14" x14ac:dyDescent="0.3">
      <c r="A1842" s="23">
        <v>1841</v>
      </c>
      <c r="B1842" s="23" t="str">
        <f t="shared" si="84"/>
        <v>Q1-2017</v>
      </c>
      <c r="C1842" s="24" t="str">
        <f t="shared" si="85"/>
        <v>Q1</v>
      </c>
      <c r="D1842" s="23" t="str">
        <f t="shared" si="86"/>
        <v>2-2017</v>
      </c>
      <c r="E1842" s="25">
        <v>42773</v>
      </c>
      <c r="F1842" s="31">
        <f>INDEX(GoldPrice!$B$2:$F$4016,MATCH(E1842,GoldPrice!$B$2:$B$4016,0),5)</f>
        <v>-406026.64902665094</v>
      </c>
      <c r="G1842" s="36">
        <f>INDEX(Daily!$B$2:$H$4016,MATCH(E1842,Daily!$B$2:$B$4016,0),3)</f>
        <v>-0.82000000000000028</v>
      </c>
      <c r="H1842" s="36">
        <f>INDEX(Daily!$B$2:$H$4016,MATCH(E1842,Daily!$B$2:$B$4016,0),5)</f>
        <v>10</v>
      </c>
      <c r="I1842" s="36">
        <f>INDEX(Daily!$B$2:$H$4016,MATCH(E1842,Daily!$B$2:$B$4016,0),7)</f>
        <v>1.8700000000000045</v>
      </c>
      <c r="J1842" s="39">
        <f>INDEX(Monthly!$B$2:$K$187,MATCH(D1842,Monthly!$B$2:$B$187,0),3)</f>
        <v>2.4999999999999953E-3</v>
      </c>
      <c r="K1842" s="39">
        <f>INDEX(Monthly!$B$2:$K$187,MATCH(D1842,Monthly!$B$2:$B$187,0),5)</f>
        <v>14.450000000000045</v>
      </c>
      <c r="L1842" s="39">
        <f>INDEX(Monthly!$B$2:$K$187,MATCH(D1842,Monthly!$B$2:$B$187,0),7)</f>
        <v>4.806455761313666E-6</v>
      </c>
      <c r="M1842" s="39">
        <f>INDEX(Monthly!$B$2:$K$187,MATCH(D1842,Monthly!$B$2:$B$187,0),9)</f>
        <v>-7.7424360178596887E-3</v>
      </c>
      <c r="N1842" s="42">
        <f>INDEX(Quaterly!$B$2:$E$63,MATCH(B1842,Quaterly!$B$2:$B$63,0),4)</f>
        <v>-0.44999999999999929</v>
      </c>
    </row>
    <row r="1843" spans="1:14" x14ac:dyDescent="0.3">
      <c r="A1843" s="23">
        <v>1842</v>
      </c>
      <c r="B1843" s="23" t="str">
        <f t="shared" si="84"/>
        <v>Q1-2017</v>
      </c>
      <c r="C1843" s="24" t="str">
        <f t="shared" si="85"/>
        <v>Q1</v>
      </c>
      <c r="D1843" s="23" t="str">
        <f t="shared" si="86"/>
        <v>2-2017</v>
      </c>
      <c r="E1843" s="25">
        <v>42774</v>
      </c>
      <c r="F1843" s="31">
        <f>INDEX(GoldPrice!$B$2:$F$4016,MATCH(E1843,GoldPrice!$B$2:$B$4016,0),5)</f>
        <v>-114202.98620298132</v>
      </c>
      <c r="G1843" s="36">
        <f>INDEX(Daily!$B$2:$H$4016,MATCH(E1843,Daily!$B$2:$B$4016,0),3)</f>
        <v>0.92999999999999972</v>
      </c>
      <c r="H1843" s="36">
        <f>INDEX(Daily!$B$2:$H$4016,MATCH(E1843,Daily!$B$2:$B$4016,0),5)</f>
        <v>60</v>
      </c>
      <c r="I1843" s="36">
        <f>INDEX(Daily!$B$2:$H$4016,MATCH(E1843,Daily!$B$2:$B$4016,0),7)</f>
        <v>0.12999999999999545</v>
      </c>
      <c r="J1843" s="39">
        <f>INDEX(Monthly!$B$2:$K$187,MATCH(D1843,Monthly!$B$2:$B$187,0),3)</f>
        <v>2.4999999999999953E-3</v>
      </c>
      <c r="K1843" s="39">
        <f>INDEX(Monthly!$B$2:$K$187,MATCH(D1843,Monthly!$B$2:$B$187,0),5)</f>
        <v>14.450000000000045</v>
      </c>
      <c r="L1843" s="39">
        <f>INDEX(Monthly!$B$2:$K$187,MATCH(D1843,Monthly!$B$2:$B$187,0),7)</f>
        <v>4.806455761313666E-6</v>
      </c>
      <c r="M1843" s="39">
        <f>INDEX(Monthly!$B$2:$K$187,MATCH(D1843,Monthly!$B$2:$B$187,0),9)</f>
        <v>-7.7424360178596887E-3</v>
      </c>
      <c r="N1843" s="42">
        <f>INDEX(Quaterly!$B$2:$E$63,MATCH(B1843,Quaterly!$B$2:$B$63,0),4)</f>
        <v>-0.44999999999999929</v>
      </c>
    </row>
    <row r="1844" spans="1:14" x14ac:dyDescent="0.3">
      <c r="A1844" s="23">
        <v>1843</v>
      </c>
      <c r="B1844" s="23" t="str">
        <f t="shared" si="84"/>
        <v>Q1-2017</v>
      </c>
      <c r="C1844" s="24" t="str">
        <f t="shared" si="85"/>
        <v>Q1</v>
      </c>
      <c r="D1844" s="23" t="str">
        <f t="shared" si="86"/>
        <v>2-2017</v>
      </c>
      <c r="E1844" s="25">
        <v>42775</v>
      </c>
      <c r="F1844" s="31">
        <f>INDEX(GoldPrice!$B$2:$F$4016,MATCH(E1844,GoldPrice!$B$2:$B$4016,0),5)</f>
        <v>113802.4948024936</v>
      </c>
      <c r="G1844" s="36">
        <f>INDEX(Daily!$B$2:$H$4016,MATCH(E1844,Daily!$B$2:$B$4016,0),3)</f>
        <v>-0.12999999999999545</v>
      </c>
      <c r="H1844" s="36">
        <f>INDEX(Daily!$B$2:$H$4016,MATCH(E1844,Daily!$B$2:$B$4016,0),5)</f>
        <v>15</v>
      </c>
      <c r="I1844" s="36">
        <f>INDEX(Daily!$B$2:$H$4016,MATCH(E1844,Daily!$B$2:$B$4016,0),7)</f>
        <v>-1.3899999999999864</v>
      </c>
      <c r="J1844" s="39">
        <f>INDEX(Monthly!$B$2:$K$187,MATCH(D1844,Monthly!$B$2:$B$187,0),3)</f>
        <v>2.4999999999999953E-3</v>
      </c>
      <c r="K1844" s="39">
        <f>INDEX(Monthly!$B$2:$K$187,MATCH(D1844,Monthly!$B$2:$B$187,0),5)</f>
        <v>14.450000000000045</v>
      </c>
      <c r="L1844" s="39">
        <f>INDEX(Monthly!$B$2:$K$187,MATCH(D1844,Monthly!$B$2:$B$187,0),7)</f>
        <v>4.806455761313666E-6</v>
      </c>
      <c r="M1844" s="39">
        <f>INDEX(Monthly!$B$2:$K$187,MATCH(D1844,Monthly!$B$2:$B$187,0),9)</f>
        <v>-7.7424360178596887E-3</v>
      </c>
      <c r="N1844" s="42">
        <f>INDEX(Quaterly!$B$2:$E$63,MATCH(B1844,Quaterly!$B$2:$B$63,0),4)</f>
        <v>-0.44999999999999929</v>
      </c>
    </row>
    <row r="1845" spans="1:14" x14ac:dyDescent="0.3">
      <c r="A1845" s="23">
        <v>1844</v>
      </c>
      <c r="B1845" s="23" t="str">
        <f t="shared" si="84"/>
        <v>Q1-2017</v>
      </c>
      <c r="C1845" s="24" t="str">
        <f t="shared" si="85"/>
        <v>Q1</v>
      </c>
      <c r="D1845" s="23" t="str">
        <f t="shared" si="86"/>
        <v>2-2017</v>
      </c>
      <c r="E1845" s="25">
        <v>42776</v>
      </c>
      <c r="F1845" s="31">
        <f>INDEX(GoldPrice!$B$2:$F$4016,MATCH(E1845,GoldPrice!$B$2:$B$4016,0),5)</f>
        <v>-199675.48667549342</v>
      </c>
      <c r="G1845" s="36">
        <f>INDEX(Daily!$B$2:$H$4016,MATCH(E1845,Daily!$B$2:$B$4016,0),3)</f>
        <v>0.85000000000000142</v>
      </c>
      <c r="H1845" s="36">
        <f>INDEX(Daily!$B$2:$H$4016,MATCH(E1845,Daily!$B$2:$B$4016,0),5)</f>
        <v>-25</v>
      </c>
      <c r="I1845" s="36">
        <f>INDEX(Daily!$B$2:$H$4016,MATCH(E1845,Daily!$B$2:$B$4016,0),7)</f>
        <v>3.1299999999999955</v>
      </c>
      <c r="J1845" s="39">
        <f>INDEX(Monthly!$B$2:$K$187,MATCH(D1845,Monthly!$B$2:$B$187,0),3)</f>
        <v>2.4999999999999953E-3</v>
      </c>
      <c r="K1845" s="39">
        <f>INDEX(Monthly!$B$2:$K$187,MATCH(D1845,Monthly!$B$2:$B$187,0),5)</f>
        <v>14.450000000000045</v>
      </c>
      <c r="L1845" s="39">
        <f>INDEX(Monthly!$B$2:$K$187,MATCH(D1845,Monthly!$B$2:$B$187,0),7)</f>
        <v>4.806455761313666E-6</v>
      </c>
      <c r="M1845" s="39">
        <f>INDEX(Monthly!$B$2:$K$187,MATCH(D1845,Monthly!$B$2:$B$187,0),9)</f>
        <v>-7.7424360178596887E-3</v>
      </c>
      <c r="N1845" s="42">
        <f>INDEX(Quaterly!$B$2:$E$63,MATCH(B1845,Quaterly!$B$2:$B$63,0),4)</f>
        <v>-0.44999999999999929</v>
      </c>
    </row>
    <row r="1846" spans="1:14" x14ac:dyDescent="0.3">
      <c r="A1846" s="23">
        <v>1845</v>
      </c>
      <c r="B1846" s="23" t="str">
        <f t="shared" si="84"/>
        <v>Q1-2017</v>
      </c>
      <c r="C1846" s="24" t="str">
        <f t="shared" si="85"/>
        <v>Q1</v>
      </c>
      <c r="D1846" s="23" t="str">
        <f t="shared" si="86"/>
        <v>2-2017</v>
      </c>
      <c r="E1846" s="25">
        <v>42779</v>
      </c>
      <c r="F1846" s="31">
        <f>INDEX(GoldPrice!$B$2:$F$4016,MATCH(E1846,GoldPrice!$B$2:$B$4016,0),5)</f>
        <v>168389.15138915181</v>
      </c>
      <c r="G1846" s="36">
        <f>INDEX(Daily!$B$2:$H$4016,MATCH(E1846,Daily!$B$2:$B$4016,0),3)</f>
        <v>-0.88000000000000256</v>
      </c>
      <c r="H1846" s="36">
        <f>INDEX(Daily!$B$2:$H$4016,MATCH(E1846,Daily!$B$2:$B$4016,0),5)</f>
        <v>30</v>
      </c>
      <c r="I1846" s="36">
        <f>INDEX(Daily!$B$2:$H$4016,MATCH(E1846,Daily!$B$2:$B$4016,0),7)</f>
        <v>2.1200000000000045</v>
      </c>
      <c r="J1846" s="39">
        <f>INDEX(Monthly!$B$2:$K$187,MATCH(D1846,Monthly!$B$2:$B$187,0),3)</f>
        <v>2.4999999999999953E-3</v>
      </c>
      <c r="K1846" s="39">
        <f>INDEX(Monthly!$B$2:$K$187,MATCH(D1846,Monthly!$B$2:$B$187,0),5)</f>
        <v>14.450000000000045</v>
      </c>
      <c r="L1846" s="39">
        <f>INDEX(Monthly!$B$2:$K$187,MATCH(D1846,Monthly!$B$2:$B$187,0),7)</f>
        <v>4.806455761313666E-6</v>
      </c>
      <c r="M1846" s="39">
        <f>INDEX(Monthly!$B$2:$K$187,MATCH(D1846,Monthly!$B$2:$B$187,0),9)</f>
        <v>-7.7424360178596887E-3</v>
      </c>
      <c r="N1846" s="42">
        <f>INDEX(Quaterly!$B$2:$E$63,MATCH(B1846,Quaterly!$B$2:$B$63,0),4)</f>
        <v>-0.44999999999999929</v>
      </c>
    </row>
    <row r="1847" spans="1:14" x14ac:dyDescent="0.3">
      <c r="A1847" s="23">
        <v>1846</v>
      </c>
      <c r="B1847" s="23" t="str">
        <f t="shared" si="84"/>
        <v>Q1-2017</v>
      </c>
      <c r="C1847" s="24" t="str">
        <f t="shared" si="85"/>
        <v>Q1</v>
      </c>
      <c r="D1847" s="23" t="str">
        <f t="shared" si="86"/>
        <v>2-2017</v>
      </c>
      <c r="E1847" s="25">
        <v>42780</v>
      </c>
      <c r="F1847" s="31">
        <f>INDEX(GoldPrice!$B$2:$F$4016,MATCH(E1847,GoldPrice!$B$2:$B$4016,0),5)</f>
        <v>-171199.58419958502</v>
      </c>
      <c r="G1847" s="36">
        <f>INDEX(Daily!$B$2:$H$4016,MATCH(E1847,Daily!$B$2:$B$4016,0),3)</f>
        <v>0.25</v>
      </c>
      <c r="H1847" s="36">
        <f>INDEX(Daily!$B$2:$H$4016,MATCH(E1847,Daily!$B$2:$B$4016,0),5)</f>
        <v>70</v>
      </c>
      <c r="I1847" s="36">
        <f>INDEX(Daily!$B$2:$H$4016,MATCH(E1847,Daily!$B$2:$B$4016,0),7)</f>
        <v>0.36000000000001364</v>
      </c>
      <c r="J1847" s="39">
        <f>INDEX(Monthly!$B$2:$K$187,MATCH(D1847,Monthly!$B$2:$B$187,0),3)</f>
        <v>2.4999999999999953E-3</v>
      </c>
      <c r="K1847" s="39">
        <f>INDEX(Monthly!$B$2:$K$187,MATCH(D1847,Monthly!$B$2:$B$187,0),5)</f>
        <v>14.450000000000045</v>
      </c>
      <c r="L1847" s="39">
        <f>INDEX(Monthly!$B$2:$K$187,MATCH(D1847,Monthly!$B$2:$B$187,0),7)</f>
        <v>4.806455761313666E-6</v>
      </c>
      <c r="M1847" s="39">
        <f>INDEX(Monthly!$B$2:$K$187,MATCH(D1847,Monthly!$B$2:$B$187,0),9)</f>
        <v>-7.7424360178596887E-3</v>
      </c>
      <c r="N1847" s="42">
        <f>INDEX(Quaterly!$B$2:$E$63,MATCH(B1847,Quaterly!$B$2:$B$63,0),4)</f>
        <v>-0.44999999999999929</v>
      </c>
    </row>
    <row r="1848" spans="1:14" x14ac:dyDescent="0.3">
      <c r="A1848" s="23">
        <v>1847</v>
      </c>
      <c r="B1848" s="23" t="str">
        <f t="shared" si="84"/>
        <v>Q1-2017</v>
      </c>
      <c r="C1848" s="24" t="str">
        <f t="shared" si="85"/>
        <v>Q1</v>
      </c>
      <c r="D1848" s="23" t="str">
        <f t="shared" si="86"/>
        <v>2-2017</v>
      </c>
      <c r="E1848" s="25">
        <v>42781</v>
      </c>
      <c r="F1848" s="31">
        <f>INDEX(GoldPrice!$B$2:$F$4016,MATCH(E1848,GoldPrice!$B$2:$B$4016,0),5)</f>
        <v>-161684.18068417534</v>
      </c>
      <c r="G1848" s="36">
        <f>INDEX(Daily!$B$2:$H$4016,MATCH(E1848,Daily!$B$2:$B$4016,0),3)</f>
        <v>-0.10000000000000142</v>
      </c>
      <c r="H1848" s="36">
        <f>INDEX(Daily!$B$2:$H$4016,MATCH(E1848,Daily!$B$2:$B$4016,0),5)</f>
        <v>35</v>
      </c>
      <c r="I1848" s="36">
        <f>INDEX(Daily!$B$2:$H$4016,MATCH(E1848,Daily!$B$2:$B$4016,0),7)</f>
        <v>5.3100000000000591</v>
      </c>
      <c r="J1848" s="39">
        <f>INDEX(Monthly!$B$2:$K$187,MATCH(D1848,Monthly!$B$2:$B$187,0),3)</f>
        <v>2.4999999999999953E-3</v>
      </c>
      <c r="K1848" s="39">
        <f>INDEX(Monthly!$B$2:$K$187,MATCH(D1848,Monthly!$B$2:$B$187,0),5)</f>
        <v>14.450000000000045</v>
      </c>
      <c r="L1848" s="39">
        <f>INDEX(Monthly!$B$2:$K$187,MATCH(D1848,Monthly!$B$2:$B$187,0),7)</f>
        <v>4.806455761313666E-6</v>
      </c>
      <c r="M1848" s="39">
        <f>INDEX(Monthly!$B$2:$K$187,MATCH(D1848,Monthly!$B$2:$B$187,0),9)</f>
        <v>-7.7424360178596887E-3</v>
      </c>
      <c r="N1848" s="42">
        <f>INDEX(Quaterly!$B$2:$E$63,MATCH(B1848,Quaterly!$B$2:$B$63,0),4)</f>
        <v>-0.44999999999999929</v>
      </c>
    </row>
    <row r="1849" spans="1:14" x14ac:dyDescent="0.3">
      <c r="A1849" s="23">
        <v>1848</v>
      </c>
      <c r="B1849" s="23" t="str">
        <f t="shared" si="84"/>
        <v>Q1-2017</v>
      </c>
      <c r="C1849" s="24" t="str">
        <f t="shared" si="85"/>
        <v>Q1</v>
      </c>
      <c r="D1849" s="23" t="str">
        <f t="shared" si="86"/>
        <v>2-2017</v>
      </c>
      <c r="E1849" s="25">
        <v>42782</v>
      </c>
      <c r="F1849" s="31">
        <f>INDEX(GoldPrice!$B$2:$F$4016,MATCH(E1849,GoldPrice!$B$2:$B$4016,0),5)</f>
        <v>11152.901152901351</v>
      </c>
      <c r="G1849" s="36">
        <f>INDEX(Daily!$B$2:$H$4016,MATCH(E1849,Daily!$B$2:$B$4016,0),3)</f>
        <v>0.29999999999999716</v>
      </c>
      <c r="H1849" s="36">
        <f>INDEX(Daily!$B$2:$H$4016,MATCH(E1849,Daily!$B$2:$B$4016,0),5)</f>
        <v>-15</v>
      </c>
      <c r="I1849" s="36">
        <f>INDEX(Daily!$B$2:$H$4016,MATCH(E1849,Daily!$B$2:$B$4016,0),7)</f>
        <v>-2.2200000000000273</v>
      </c>
      <c r="J1849" s="39">
        <f>INDEX(Monthly!$B$2:$K$187,MATCH(D1849,Monthly!$B$2:$B$187,0),3)</f>
        <v>2.4999999999999953E-3</v>
      </c>
      <c r="K1849" s="39">
        <f>INDEX(Monthly!$B$2:$K$187,MATCH(D1849,Monthly!$B$2:$B$187,0),5)</f>
        <v>14.450000000000045</v>
      </c>
      <c r="L1849" s="39">
        <f>INDEX(Monthly!$B$2:$K$187,MATCH(D1849,Monthly!$B$2:$B$187,0),7)</f>
        <v>4.806455761313666E-6</v>
      </c>
      <c r="M1849" s="39">
        <f>INDEX(Monthly!$B$2:$K$187,MATCH(D1849,Monthly!$B$2:$B$187,0),9)</f>
        <v>-7.7424360178596887E-3</v>
      </c>
      <c r="N1849" s="42">
        <f>INDEX(Quaterly!$B$2:$E$63,MATCH(B1849,Quaterly!$B$2:$B$63,0),4)</f>
        <v>-0.44999999999999929</v>
      </c>
    </row>
    <row r="1850" spans="1:14" x14ac:dyDescent="0.3">
      <c r="A1850" s="23">
        <v>1849</v>
      </c>
      <c r="B1850" s="23" t="str">
        <f t="shared" si="84"/>
        <v>Q1-2017</v>
      </c>
      <c r="C1850" s="24" t="str">
        <f t="shared" si="85"/>
        <v>Q1</v>
      </c>
      <c r="D1850" s="23" t="str">
        <f t="shared" si="86"/>
        <v>2-2017</v>
      </c>
      <c r="E1850" s="25">
        <v>42783</v>
      </c>
      <c r="F1850" s="31">
        <f>INDEX(GoldPrice!$B$2:$F$4016,MATCH(E1850,GoldPrice!$B$2:$B$4016,0),5)</f>
        <v>56295.785295788199</v>
      </c>
      <c r="G1850" s="36">
        <f>INDEX(Daily!$B$2:$H$4016,MATCH(E1850,Daily!$B$2:$B$4016,0),3)</f>
        <v>0</v>
      </c>
      <c r="H1850" s="36">
        <f>INDEX(Daily!$B$2:$H$4016,MATCH(E1850,Daily!$B$2:$B$4016,0),5)</f>
        <v>0</v>
      </c>
      <c r="I1850" s="36">
        <f>INDEX(Daily!$B$2:$H$4016,MATCH(E1850,Daily!$B$2:$B$4016,0),7)</f>
        <v>-1.5199999999999818</v>
      </c>
      <c r="J1850" s="39">
        <f>INDEX(Monthly!$B$2:$K$187,MATCH(D1850,Monthly!$B$2:$B$187,0),3)</f>
        <v>2.4999999999999953E-3</v>
      </c>
      <c r="K1850" s="39">
        <f>INDEX(Monthly!$B$2:$K$187,MATCH(D1850,Monthly!$B$2:$B$187,0),5)</f>
        <v>14.450000000000045</v>
      </c>
      <c r="L1850" s="39">
        <f>INDEX(Monthly!$B$2:$K$187,MATCH(D1850,Monthly!$B$2:$B$187,0),7)</f>
        <v>4.806455761313666E-6</v>
      </c>
      <c r="M1850" s="39">
        <f>INDEX(Monthly!$B$2:$K$187,MATCH(D1850,Monthly!$B$2:$B$187,0),9)</f>
        <v>-7.7424360178596887E-3</v>
      </c>
      <c r="N1850" s="42">
        <f>INDEX(Quaterly!$B$2:$E$63,MATCH(B1850,Quaterly!$B$2:$B$63,0),4)</f>
        <v>-0.44999999999999929</v>
      </c>
    </row>
    <row r="1851" spans="1:14" x14ac:dyDescent="0.3">
      <c r="A1851" s="23">
        <v>1850</v>
      </c>
      <c r="B1851" s="23" t="str">
        <f t="shared" si="84"/>
        <v>Q1-2017</v>
      </c>
      <c r="C1851" s="24" t="str">
        <f t="shared" si="85"/>
        <v>Q1</v>
      </c>
      <c r="D1851" s="23" t="str">
        <f t="shared" si="86"/>
        <v>2-2017</v>
      </c>
      <c r="E1851" s="25">
        <v>42786</v>
      </c>
      <c r="F1851" s="31">
        <f>INDEX(GoldPrice!$B$2:$F$4016,MATCH(E1851,GoldPrice!$B$2:$B$4016,0),5)</f>
        <v>74956.205956202</v>
      </c>
      <c r="G1851" s="36">
        <f>INDEX(Daily!$B$2:$H$4016,MATCH(E1851,Daily!$B$2:$B$4016,0),3)</f>
        <v>-0.1342857142857028</v>
      </c>
      <c r="H1851" s="36">
        <f>INDEX(Daily!$B$2:$H$4016,MATCH(E1851,Daily!$B$2:$B$4016,0),5)</f>
        <v>54</v>
      </c>
      <c r="I1851" s="36">
        <f>INDEX(Daily!$B$2:$H$4016,MATCH(E1851,Daily!$B$2:$B$4016,0),7)</f>
        <v>2.7599999999999909</v>
      </c>
      <c r="J1851" s="39">
        <f>INDEX(Monthly!$B$2:$K$187,MATCH(D1851,Monthly!$B$2:$B$187,0),3)</f>
        <v>2.4999999999999953E-3</v>
      </c>
      <c r="K1851" s="39">
        <f>INDEX(Monthly!$B$2:$K$187,MATCH(D1851,Monthly!$B$2:$B$187,0),5)</f>
        <v>14.450000000000045</v>
      </c>
      <c r="L1851" s="39">
        <f>INDEX(Monthly!$B$2:$K$187,MATCH(D1851,Monthly!$B$2:$B$187,0),7)</f>
        <v>4.806455761313666E-6</v>
      </c>
      <c r="M1851" s="39">
        <f>INDEX(Monthly!$B$2:$K$187,MATCH(D1851,Monthly!$B$2:$B$187,0),9)</f>
        <v>-7.7424360178596887E-3</v>
      </c>
      <c r="N1851" s="42">
        <f>INDEX(Quaterly!$B$2:$E$63,MATCH(B1851,Quaterly!$B$2:$B$63,0),4)</f>
        <v>-0.44999999999999929</v>
      </c>
    </row>
    <row r="1852" spans="1:14" x14ac:dyDescent="0.3">
      <c r="A1852" s="23">
        <v>1851</v>
      </c>
      <c r="B1852" s="23" t="str">
        <f t="shared" si="84"/>
        <v>Q1-2017</v>
      </c>
      <c r="C1852" s="24" t="str">
        <f t="shared" si="85"/>
        <v>Q1</v>
      </c>
      <c r="D1852" s="23" t="str">
        <f t="shared" si="86"/>
        <v>2-2017</v>
      </c>
      <c r="E1852" s="25">
        <v>42787</v>
      </c>
      <c r="F1852" s="31">
        <f>INDEX(GoldPrice!$B$2:$F$4016,MATCH(E1852,GoldPrice!$B$2:$B$4016,0),5)</f>
        <v>-193724.11372411251</v>
      </c>
      <c r="G1852" s="36">
        <f>INDEX(Daily!$B$2:$H$4016,MATCH(E1852,Daily!$B$2:$B$4016,0),3)</f>
        <v>0.74428571428570933</v>
      </c>
      <c r="H1852" s="36">
        <f>INDEX(Daily!$B$2:$H$4016,MATCH(E1852,Daily!$B$2:$B$4016,0),5)</f>
        <v>16</v>
      </c>
      <c r="I1852" s="36">
        <f>INDEX(Daily!$B$2:$H$4016,MATCH(E1852,Daily!$B$2:$B$4016,0),7)</f>
        <v>5.9599999999999227</v>
      </c>
      <c r="J1852" s="39">
        <f>INDEX(Monthly!$B$2:$K$187,MATCH(D1852,Monthly!$B$2:$B$187,0),3)</f>
        <v>2.4999999999999953E-3</v>
      </c>
      <c r="K1852" s="39">
        <f>INDEX(Monthly!$B$2:$K$187,MATCH(D1852,Monthly!$B$2:$B$187,0),5)</f>
        <v>14.450000000000045</v>
      </c>
      <c r="L1852" s="39">
        <f>INDEX(Monthly!$B$2:$K$187,MATCH(D1852,Monthly!$B$2:$B$187,0),7)</f>
        <v>4.806455761313666E-6</v>
      </c>
      <c r="M1852" s="39">
        <f>INDEX(Monthly!$B$2:$K$187,MATCH(D1852,Monthly!$B$2:$B$187,0),9)</f>
        <v>-7.7424360178596887E-3</v>
      </c>
      <c r="N1852" s="42">
        <f>INDEX(Quaterly!$B$2:$E$63,MATCH(B1852,Quaterly!$B$2:$B$63,0),4)</f>
        <v>-0.44999999999999929</v>
      </c>
    </row>
    <row r="1853" spans="1:14" x14ac:dyDescent="0.3">
      <c r="A1853" s="23">
        <v>1852</v>
      </c>
      <c r="B1853" s="23" t="str">
        <f t="shared" si="84"/>
        <v>Q1-2017</v>
      </c>
      <c r="C1853" s="24" t="str">
        <f t="shared" si="85"/>
        <v>Q1</v>
      </c>
      <c r="D1853" s="23" t="str">
        <f t="shared" si="86"/>
        <v>2-2017</v>
      </c>
      <c r="E1853" s="25">
        <v>42788</v>
      </c>
      <c r="F1853" s="31">
        <f>INDEX(GoldPrice!$B$2:$F$4016,MATCH(E1853,GoldPrice!$B$2:$B$4016,0),5)</f>
        <v>569927.23492723331</v>
      </c>
      <c r="G1853" s="36">
        <f>INDEX(Daily!$B$2:$H$4016,MATCH(E1853,Daily!$B$2:$B$4016,0),3)</f>
        <v>-0.41000000000000369</v>
      </c>
      <c r="H1853" s="36">
        <f>INDEX(Daily!$B$2:$H$4016,MATCH(E1853,Daily!$B$2:$B$4016,0),5)</f>
        <v>0</v>
      </c>
      <c r="I1853" s="36">
        <f>INDEX(Daily!$B$2:$H$4016,MATCH(E1853,Daily!$B$2:$B$4016,0),7)</f>
        <v>0.69000000000005457</v>
      </c>
      <c r="J1853" s="39">
        <f>INDEX(Monthly!$B$2:$K$187,MATCH(D1853,Monthly!$B$2:$B$187,0),3)</f>
        <v>2.4999999999999953E-3</v>
      </c>
      <c r="K1853" s="39">
        <f>INDEX(Monthly!$B$2:$K$187,MATCH(D1853,Monthly!$B$2:$B$187,0),5)</f>
        <v>14.450000000000045</v>
      </c>
      <c r="L1853" s="39">
        <f>INDEX(Monthly!$B$2:$K$187,MATCH(D1853,Monthly!$B$2:$B$187,0),7)</f>
        <v>4.806455761313666E-6</v>
      </c>
      <c r="M1853" s="39">
        <f>INDEX(Monthly!$B$2:$K$187,MATCH(D1853,Monthly!$B$2:$B$187,0),9)</f>
        <v>-7.7424360178596887E-3</v>
      </c>
      <c r="N1853" s="42">
        <f>INDEX(Quaterly!$B$2:$E$63,MATCH(B1853,Quaterly!$B$2:$B$63,0),4)</f>
        <v>-0.44999999999999929</v>
      </c>
    </row>
    <row r="1854" spans="1:14" x14ac:dyDescent="0.3">
      <c r="A1854" s="23">
        <v>1853</v>
      </c>
      <c r="B1854" s="23" t="str">
        <f t="shared" si="84"/>
        <v>Q1-2017</v>
      </c>
      <c r="C1854" s="24" t="str">
        <f t="shared" si="85"/>
        <v>Q1</v>
      </c>
      <c r="D1854" s="23" t="str">
        <f t="shared" si="86"/>
        <v>2-2017</v>
      </c>
      <c r="E1854" s="25">
        <v>42789</v>
      </c>
      <c r="F1854" s="31">
        <f>INDEX(GoldPrice!$B$2:$F$4016,MATCH(E1854,GoldPrice!$B$2:$B$4016,0),5)</f>
        <v>-746316.76431676373</v>
      </c>
      <c r="G1854" s="36">
        <f>INDEX(Daily!$B$2:$H$4016,MATCH(E1854,Daily!$B$2:$B$4016,0),3)</f>
        <v>0.86999999999999744</v>
      </c>
      <c r="H1854" s="36">
        <f>INDEX(Daily!$B$2:$H$4016,MATCH(E1854,Daily!$B$2:$B$4016,0),5)</f>
        <v>-40</v>
      </c>
      <c r="I1854" s="36">
        <f>INDEX(Daily!$B$2:$H$4016,MATCH(E1854,Daily!$B$2:$B$4016,0),7)</f>
        <v>-0.37000000000000455</v>
      </c>
      <c r="J1854" s="39">
        <f>INDEX(Monthly!$B$2:$K$187,MATCH(D1854,Monthly!$B$2:$B$187,0),3)</f>
        <v>2.4999999999999953E-3</v>
      </c>
      <c r="K1854" s="39">
        <f>INDEX(Monthly!$B$2:$K$187,MATCH(D1854,Monthly!$B$2:$B$187,0),5)</f>
        <v>14.450000000000045</v>
      </c>
      <c r="L1854" s="39">
        <f>INDEX(Monthly!$B$2:$K$187,MATCH(D1854,Monthly!$B$2:$B$187,0),7)</f>
        <v>4.806455761313666E-6</v>
      </c>
      <c r="M1854" s="39">
        <f>INDEX(Monthly!$B$2:$K$187,MATCH(D1854,Monthly!$B$2:$B$187,0),9)</f>
        <v>-7.7424360178596887E-3</v>
      </c>
      <c r="N1854" s="42">
        <f>INDEX(Quaterly!$B$2:$E$63,MATCH(B1854,Quaterly!$B$2:$B$63,0),4)</f>
        <v>-0.44999999999999929</v>
      </c>
    </row>
    <row r="1855" spans="1:14" x14ac:dyDescent="0.3">
      <c r="A1855" s="23">
        <v>1854</v>
      </c>
      <c r="B1855" s="23" t="str">
        <f t="shared" si="84"/>
        <v>Q1-2017</v>
      </c>
      <c r="C1855" s="24" t="str">
        <f t="shared" si="85"/>
        <v>Q1</v>
      </c>
      <c r="D1855" s="23" t="str">
        <f t="shared" si="86"/>
        <v>2-2017</v>
      </c>
      <c r="E1855" s="25">
        <v>42790</v>
      </c>
      <c r="F1855" s="31">
        <f>INDEX(GoldPrice!$B$2:$F$4016,MATCH(E1855,GoldPrice!$B$2:$B$4016,0),5)</f>
        <v>-74191.457191459835</v>
      </c>
      <c r="G1855" s="36">
        <f>INDEX(Daily!$B$2:$H$4016,MATCH(E1855,Daily!$B$2:$B$4016,0),3)</f>
        <v>-0.48999999999999488</v>
      </c>
      <c r="H1855" s="36">
        <f>INDEX(Daily!$B$2:$H$4016,MATCH(E1855,Daily!$B$2:$B$4016,0),5)</f>
        <v>25</v>
      </c>
      <c r="I1855" s="36">
        <f>INDEX(Daily!$B$2:$H$4016,MATCH(E1855,Daily!$B$2:$B$4016,0),7)</f>
        <v>-2.3999999999999773</v>
      </c>
      <c r="J1855" s="39">
        <f>INDEX(Monthly!$B$2:$K$187,MATCH(D1855,Monthly!$B$2:$B$187,0),3)</f>
        <v>2.4999999999999953E-3</v>
      </c>
      <c r="K1855" s="39">
        <f>INDEX(Monthly!$B$2:$K$187,MATCH(D1855,Monthly!$B$2:$B$187,0),5)</f>
        <v>14.450000000000045</v>
      </c>
      <c r="L1855" s="39">
        <f>INDEX(Monthly!$B$2:$K$187,MATCH(D1855,Monthly!$B$2:$B$187,0),7)</f>
        <v>4.806455761313666E-6</v>
      </c>
      <c r="M1855" s="39">
        <f>INDEX(Monthly!$B$2:$K$187,MATCH(D1855,Monthly!$B$2:$B$187,0),9)</f>
        <v>-7.7424360178596887E-3</v>
      </c>
      <c r="N1855" s="42">
        <f>INDEX(Quaterly!$B$2:$E$63,MATCH(B1855,Quaterly!$B$2:$B$63,0),4)</f>
        <v>-0.44999999999999929</v>
      </c>
    </row>
    <row r="1856" spans="1:14" x14ac:dyDescent="0.3">
      <c r="A1856" s="23">
        <v>1855</v>
      </c>
      <c r="B1856" s="23" t="str">
        <f t="shared" si="84"/>
        <v>Q1-2017</v>
      </c>
      <c r="C1856" s="24" t="str">
        <f t="shared" si="85"/>
        <v>Q1</v>
      </c>
      <c r="D1856" s="23" t="str">
        <f t="shared" si="86"/>
        <v>2-2017</v>
      </c>
      <c r="E1856" s="25">
        <v>42793</v>
      </c>
      <c r="F1856" s="31">
        <f>INDEX(GoldPrice!$B$2:$F$4016,MATCH(E1856,GoldPrice!$B$2:$B$4016,0),5)</f>
        <v>77498.544698547572</v>
      </c>
      <c r="G1856" s="36">
        <f>INDEX(Daily!$B$2:$H$4016,MATCH(E1856,Daily!$B$2:$B$4016,0),3)</f>
        <v>4.9999999999997158E-2</v>
      </c>
      <c r="H1856" s="36">
        <f>INDEX(Daily!$B$2:$H$4016,MATCH(E1856,Daily!$B$2:$B$4016,0),5)</f>
        <v>-38</v>
      </c>
      <c r="I1856" s="36">
        <f>INDEX(Daily!$B$2:$H$4016,MATCH(E1856,Daily!$B$2:$B$4016,0),7)</f>
        <v>2.9700000000000273</v>
      </c>
      <c r="J1856" s="39">
        <f>INDEX(Monthly!$B$2:$K$187,MATCH(D1856,Monthly!$B$2:$B$187,0),3)</f>
        <v>2.4999999999999953E-3</v>
      </c>
      <c r="K1856" s="39">
        <f>INDEX(Monthly!$B$2:$K$187,MATCH(D1856,Monthly!$B$2:$B$187,0),5)</f>
        <v>14.450000000000045</v>
      </c>
      <c r="L1856" s="39">
        <f>INDEX(Monthly!$B$2:$K$187,MATCH(D1856,Monthly!$B$2:$B$187,0),7)</f>
        <v>4.806455761313666E-6</v>
      </c>
      <c r="M1856" s="39">
        <f>INDEX(Monthly!$B$2:$K$187,MATCH(D1856,Monthly!$B$2:$B$187,0),9)</f>
        <v>-7.7424360178596887E-3</v>
      </c>
      <c r="N1856" s="42">
        <f>INDEX(Quaterly!$B$2:$E$63,MATCH(B1856,Quaterly!$B$2:$B$63,0),4)</f>
        <v>-0.44999999999999929</v>
      </c>
    </row>
    <row r="1857" spans="1:14" x14ac:dyDescent="0.3">
      <c r="A1857" s="23">
        <v>1856</v>
      </c>
      <c r="B1857" s="23" t="str">
        <f t="shared" si="84"/>
        <v>Q1-2017</v>
      </c>
      <c r="C1857" s="24" t="str">
        <f t="shared" si="85"/>
        <v>Q1</v>
      </c>
      <c r="D1857" s="23" t="str">
        <f t="shared" si="86"/>
        <v>2-2017</v>
      </c>
      <c r="E1857" s="25">
        <v>42794</v>
      </c>
      <c r="F1857" s="31">
        <f>INDEX(GoldPrice!$B$2:$F$4016,MATCH(E1857,GoldPrice!$B$2:$B$4016,0),5)</f>
        <v>18221.357021357864</v>
      </c>
      <c r="G1857" s="36">
        <f>INDEX(Daily!$B$2:$H$4016,MATCH(E1857,Daily!$B$2:$B$4016,0),3)</f>
        <v>-3.9999999999999147E-2</v>
      </c>
      <c r="H1857" s="36">
        <f>INDEX(Daily!$B$2:$H$4016,MATCH(E1857,Daily!$B$2:$B$4016,0),5)</f>
        <v>-27</v>
      </c>
      <c r="I1857" s="36">
        <f>INDEX(Daily!$B$2:$H$4016,MATCH(E1857,Daily!$B$2:$B$4016,0),7)</f>
        <v>-6.6500000000000909</v>
      </c>
      <c r="J1857" s="39">
        <f>INDEX(Monthly!$B$2:$K$187,MATCH(D1857,Monthly!$B$2:$B$187,0),3)</f>
        <v>2.4999999999999953E-3</v>
      </c>
      <c r="K1857" s="39">
        <f>INDEX(Monthly!$B$2:$K$187,MATCH(D1857,Monthly!$B$2:$B$187,0),5)</f>
        <v>14.450000000000045</v>
      </c>
      <c r="L1857" s="39">
        <f>INDEX(Monthly!$B$2:$K$187,MATCH(D1857,Monthly!$B$2:$B$187,0),7)</f>
        <v>4.806455761313666E-6</v>
      </c>
      <c r="M1857" s="39">
        <f>INDEX(Monthly!$B$2:$K$187,MATCH(D1857,Monthly!$B$2:$B$187,0),9)</f>
        <v>-7.7424360178596887E-3</v>
      </c>
      <c r="N1857" s="42">
        <f>INDEX(Quaterly!$B$2:$E$63,MATCH(B1857,Quaterly!$B$2:$B$63,0),4)</f>
        <v>-0.44999999999999929</v>
      </c>
    </row>
    <row r="1858" spans="1:14" x14ac:dyDescent="0.3">
      <c r="A1858" s="23">
        <v>1857</v>
      </c>
      <c r="B1858" s="23" t="str">
        <f t="shared" si="84"/>
        <v>Q1-2017</v>
      </c>
      <c r="C1858" s="24" t="str">
        <f t="shared" si="85"/>
        <v>Q1</v>
      </c>
      <c r="D1858" s="23" t="str">
        <f t="shared" si="86"/>
        <v>3-2017</v>
      </c>
      <c r="E1858" s="25">
        <v>42795</v>
      </c>
      <c r="F1858" s="31">
        <f>INDEX(GoldPrice!$B$2:$F$4016,MATCH(E1858,GoldPrice!$B$2:$B$4016,0),5)</f>
        <v>-59130.410130415112</v>
      </c>
      <c r="G1858" s="36">
        <f>INDEX(Daily!$B$2:$H$4016,MATCH(E1858,Daily!$B$2:$B$4016,0),3)</f>
        <v>-0.17999999999999972</v>
      </c>
      <c r="H1858" s="36">
        <f>INDEX(Daily!$B$2:$H$4016,MATCH(E1858,Daily!$B$2:$B$4016,0),5)</f>
        <v>40</v>
      </c>
      <c r="I1858" s="36">
        <f>INDEX(Daily!$B$2:$H$4016,MATCH(E1858,Daily!$B$2:$B$4016,0),7)</f>
        <v>-1.2699999999999818</v>
      </c>
      <c r="J1858" s="39">
        <f>INDEX(Monthly!$B$2:$K$187,MATCH(D1858,Monthly!$B$2:$B$187,0),3)</f>
        <v>2.2000000000000006E-3</v>
      </c>
      <c r="K1858" s="39">
        <f>INDEX(Monthly!$B$2:$K$187,MATCH(D1858,Monthly!$B$2:$B$187,0),5)</f>
        <v>-3.8900000000000432</v>
      </c>
      <c r="L1858" s="39">
        <f>INDEX(Monthly!$B$2:$K$187,MATCH(D1858,Monthly!$B$2:$B$187,0),7)</f>
        <v>-4.803374699931251E-5</v>
      </c>
      <c r="M1858" s="39">
        <f>INDEX(Monthly!$B$2:$K$187,MATCH(D1858,Monthly!$B$2:$B$187,0),9)</f>
        <v>1.6672654508572346E-2</v>
      </c>
      <c r="N1858" s="42">
        <f>INDEX(Quaterly!$B$2:$E$63,MATCH(B1858,Quaterly!$B$2:$B$63,0),4)</f>
        <v>-0.44999999999999929</v>
      </c>
    </row>
    <row r="1859" spans="1:14" x14ac:dyDescent="0.3">
      <c r="A1859" s="23">
        <v>1858</v>
      </c>
      <c r="B1859" s="23" t="str">
        <f t="shared" ref="B1859:B1922" si="87">C1859&amp;"-"&amp;YEAR(E1859)</f>
        <v>Q1-2017</v>
      </c>
      <c r="C1859" s="24" t="str">
        <f t="shared" ref="C1859:C1922" si="88">IF(MONTH(E1859)&lt;=3,"Q1",IF(MONTH(E1859)&lt;=6,"Q2",IF(MONTH(E1859)&lt;=9,"Q3","Q4")))</f>
        <v>Q1</v>
      </c>
      <c r="D1859" s="23" t="str">
        <f t="shared" ref="D1859:D1922" si="89">MONTH(E1859)&amp;"-"&amp;YEAR(E1859)</f>
        <v>3-2017</v>
      </c>
      <c r="E1859" s="25">
        <v>42796</v>
      </c>
      <c r="F1859" s="31">
        <f>INDEX(GoldPrice!$B$2:$F$4016,MATCH(E1859,GoldPrice!$B$2:$B$4016,0),5)</f>
        <v>354614.43961444125</v>
      </c>
      <c r="G1859" s="36">
        <f>INDEX(Daily!$B$2:$H$4016,MATCH(E1859,Daily!$B$2:$B$4016,0),3)</f>
        <v>-1.1899999999999977</v>
      </c>
      <c r="H1859" s="36">
        <f>INDEX(Daily!$B$2:$H$4016,MATCH(E1859,Daily!$B$2:$B$4016,0),5)</f>
        <v>25</v>
      </c>
      <c r="I1859" s="36">
        <f>INDEX(Daily!$B$2:$H$4016,MATCH(E1859,Daily!$B$2:$B$4016,0),7)</f>
        <v>-2.0099999999999909</v>
      </c>
      <c r="J1859" s="39">
        <f>INDEX(Monthly!$B$2:$K$187,MATCH(D1859,Monthly!$B$2:$B$187,0),3)</f>
        <v>2.2000000000000006E-3</v>
      </c>
      <c r="K1859" s="39">
        <f>INDEX(Monthly!$B$2:$K$187,MATCH(D1859,Monthly!$B$2:$B$187,0),5)</f>
        <v>-3.8900000000000432</v>
      </c>
      <c r="L1859" s="39">
        <f>INDEX(Monthly!$B$2:$K$187,MATCH(D1859,Monthly!$B$2:$B$187,0),7)</f>
        <v>-4.803374699931251E-5</v>
      </c>
      <c r="M1859" s="39">
        <f>INDEX(Monthly!$B$2:$K$187,MATCH(D1859,Monthly!$B$2:$B$187,0),9)</f>
        <v>1.6672654508572346E-2</v>
      </c>
      <c r="N1859" s="42">
        <f>INDEX(Quaterly!$B$2:$E$63,MATCH(B1859,Quaterly!$B$2:$B$63,0),4)</f>
        <v>-0.44999999999999929</v>
      </c>
    </row>
    <row r="1860" spans="1:14" x14ac:dyDescent="0.3">
      <c r="A1860" s="23">
        <v>1859</v>
      </c>
      <c r="B1860" s="23" t="str">
        <f t="shared" si="87"/>
        <v>Q1-2017</v>
      </c>
      <c r="C1860" s="24" t="str">
        <f t="shared" si="88"/>
        <v>Q1</v>
      </c>
      <c r="D1860" s="23" t="str">
        <f t="shared" si="89"/>
        <v>3-2017</v>
      </c>
      <c r="E1860" s="25">
        <v>42797</v>
      </c>
      <c r="F1860" s="31">
        <f>INDEX(GoldPrice!$B$2:$F$4016,MATCH(E1860,GoldPrice!$B$2:$B$4016,0),5)</f>
        <v>-37773.766773764044</v>
      </c>
      <c r="G1860" s="36">
        <f>INDEX(Daily!$B$2:$H$4016,MATCH(E1860,Daily!$B$2:$B$4016,0),3)</f>
        <v>0.69999999999999574</v>
      </c>
      <c r="H1860" s="36">
        <f>INDEX(Daily!$B$2:$H$4016,MATCH(E1860,Daily!$B$2:$B$4016,0),5)</f>
        <v>25</v>
      </c>
      <c r="I1860" s="36">
        <f>INDEX(Daily!$B$2:$H$4016,MATCH(E1860,Daily!$B$2:$B$4016,0),7)</f>
        <v>5.1100000000000136</v>
      </c>
      <c r="J1860" s="39">
        <f>INDEX(Monthly!$B$2:$K$187,MATCH(D1860,Monthly!$B$2:$B$187,0),3)</f>
        <v>2.2000000000000006E-3</v>
      </c>
      <c r="K1860" s="39">
        <f>INDEX(Monthly!$B$2:$K$187,MATCH(D1860,Monthly!$B$2:$B$187,0),5)</f>
        <v>-3.8900000000000432</v>
      </c>
      <c r="L1860" s="39">
        <f>INDEX(Monthly!$B$2:$K$187,MATCH(D1860,Monthly!$B$2:$B$187,0),7)</f>
        <v>-4.803374699931251E-5</v>
      </c>
      <c r="M1860" s="39">
        <f>INDEX(Monthly!$B$2:$K$187,MATCH(D1860,Monthly!$B$2:$B$187,0),9)</f>
        <v>1.6672654508572346E-2</v>
      </c>
      <c r="N1860" s="42">
        <f>INDEX(Quaterly!$B$2:$E$63,MATCH(B1860,Quaterly!$B$2:$B$63,0),4)</f>
        <v>-0.44999999999999929</v>
      </c>
    </row>
    <row r="1861" spans="1:14" x14ac:dyDescent="0.3">
      <c r="A1861" s="23">
        <v>1860</v>
      </c>
      <c r="B1861" s="23" t="str">
        <f t="shared" si="87"/>
        <v>Q1-2017</v>
      </c>
      <c r="C1861" s="24" t="str">
        <f t="shared" si="88"/>
        <v>Q1</v>
      </c>
      <c r="D1861" s="23" t="str">
        <f t="shared" si="89"/>
        <v>3-2017</v>
      </c>
      <c r="E1861" s="25">
        <v>42800</v>
      </c>
      <c r="F1861" s="31">
        <f>INDEX(GoldPrice!$B$2:$F$4016,MATCH(E1861,GoldPrice!$B$2:$B$4016,0),5)</f>
        <v>34295.974295973778</v>
      </c>
      <c r="G1861" s="36">
        <f>INDEX(Daily!$B$2:$H$4016,MATCH(E1861,Daily!$B$2:$B$4016,0),3)</f>
        <v>-0.14000000000000057</v>
      </c>
      <c r="H1861" s="36">
        <f>INDEX(Daily!$B$2:$H$4016,MATCH(E1861,Daily!$B$2:$B$4016,0),5)</f>
        <v>-40</v>
      </c>
      <c r="I1861" s="36">
        <f>INDEX(Daily!$B$2:$H$4016,MATCH(E1861,Daily!$B$2:$B$4016,0),7)</f>
        <v>3.6699999999999591</v>
      </c>
      <c r="J1861" s="39">
        <f>INDEX(Monthly!$B$2:$K$187,MATCH(D1861,Monthly!$B$2:$B$187,0),3)</f>
        <v>2.2000000000000006E-3</v>
      </c>
      <c r="K1861" s="39">
        <f>INDEX(Monthly!$B$2:$K$187,MATCH(D1861,Monthly!$B$2:$B$187,0),5)</f>
        <v>-3.8900000000000432</v>
      </c>
      <c r="L1861" s="39">
        <f>INDEX(Monthly!$B$2:$K$187,MATCH(D1861,Monthly!$B$2:$B$187,0),7)</f>
        <v>-4.803374699931251E-5</v>
      </c>
      <c r="M1861" s="39">
        <f>INDEX(Monthly!$B$2:$K$187,MATCH(D1861,Monthly!$B$2:$B$187,0),9)</f>
        <v>1.6672654508572346E-2</v>
      </c>
      <c r="N1861" s="42">
        <f>INDEX(Quaterly!$B$2:$E$63,MATCH(B1861,Quaterly!$B$2:$B$63,0),4)</f>
        <v>-0.44999999999999929</v>
      </c>
    </row>
    <row r="1862" spans="1:14" x14ac:dyDescent="0.3">
      <c r="A1862" s="23">
        <v>1861</v>
      </c>
      <c r="B1862" s="23" t="str">
        <f t="shared" si="87"/>
        <v>Q1-2017</v>
      </c>
      <c r="C1862" s="24" t="str">
        <f t="shared" si="88"/>
        <v>Q1</v>
      </c>
      <c r="D1862" s="23" t="str">
        <f t="shared" si="89"/>
        <v>3-2017</v>
      </c>
      <c r="E1862" s="25">
        <v>42801</v>
      </c>
      <c r="F1862" s="31">
        <f>INDEX(GoldPrice!$B$2:$F$4016,MATCH(E1862,GoldPrice!$B$2:$B$4016,0),5)</f>
        <v>27026.082026083022</v>
      </c>
      <c r="G1862" s="36">
        <f>INDEX(Daily!$B$2:$H$4016,MATCH(E1862,Daily!$B$2:$B$4016,0),3)</f>
        <v>-0.50999999999999801</v>
      </c>
      <c r="H1862" s="36">
        <f>INDEX(Daily!$B$2:$H$4016,MATCH(E1862,Daily!$B$2:$B$4016,0),5)</f>
        <v>0</v>
      </c>
      <c r="I1862" s="36">
        <f>INDEX(Daily!$B$2:$H$4016,MATCH(E1862,Daily!$B$2:$B$4016,0),7)</f>
        <v>0.25</v>
      </c>
      <c r="J1862" s="39">
        <f>INDEX(Monthly!$B$2:$K$187,MATCH(D1862,Monthly!$B$2:$B$187,0),3)</f>
        <v>2.2000000000000006E-3</v>
      </c>
      <c r="K1862" s="39">
        <f>INDEX(Monthly!$B$2:$K$187,MATCH(D1862,Monthly!$B$2:$B$187,0),5)</f>
        <v>-3.8900000000000432</v>
      </c>
      <c r="L1862" s="39">
        <f>INDEX(Monthly!$B$2:$K$187,MATCH(D1862,Monthly!$B$2:$B$187,0),7)</f>
        <v>-4.803374699931251E-5</v>
      </c>
      <c r="M1862" s="39">
        <f>INDEX(Monthly!$B$2:$K$187,MATCH(D1862,Monthly!$B$2:$B$187,0),9)</f>
        <v>1.6672654508572346E-2</v>
      </c>
      <c r="N1862" s="42">
        <f>INDEX(Quaterly!$B$2:$E$63,MATCH(B1862,Quaterly!$B$2:$B$63,0),4)</f>
        <v>-0.44999999999999929</v>
      </c>
    </row>
    <row r="1863" spans="1:14" x14ac:dyDescent="0.3">
      <c r="A1863" s="23">
        <v>1862</v>
      </c>
      <c r="B1863" s="23" t="str">
        <f t="shared" si="87"/>
        <v>Q1-2017</v>
      </c>
      <c r="C1863" s="24" t="str">
        <f t="shared" si="88"/>
        <v>Q1</v>
      </c>
      <c r="D1863" s="23" t="str">
        <f t="shared" si="89"/>
        <v>3-2017</v>
      </c>
      <c r="E1863" s="25">
        <v>42802</v>
      </c>
      <c r="F1863" s="31">
        <f>INDEX(GoldPrice!$B$2:$F$4016,MATCH(E1863,GoldPrice!$B$2:$B$4016,0),5)</f>
        <v>48331.128331128508</v>
      </c>
      <c r="G1863" s="36">
        <f>INDEX(Daily!$B$2:$H$4016,MATCH(E1863,Daily!$B$2:$B$4016,0),3)</f>
        <v>-2.8500000000000014</v>
      </c>
      <c r="H1863" s="36">
        <f>INDEX(Daily!$B$2:$H$4016,MATCH(E1863,Daily!$B$2:$B$4016,0),5)</f>
        <v>-5</v>
      </c>
      <c r="I1863" s="36">
        <f>INDEX(Daily!$B$2:$H$4016,MATCH(E1863,Daily!$B$2:$B$4016,0),7)</f>
        <v>6.0000000000059117E-2</v>
      </c>
      <c r="J1863" s="39">
        <f>INDEX(Monthly!$B$2:$K$187,MATCH(D1863,Monthly!$B$2:$B$187,0),3)</f>
        <v>2.2000000000000006E-3</v>
      </c>
      <c r="K1863" s="39">
        <f>INDEX(Monthly!$B$2:$K$187,MATCH(D1863,Monthly!$B$2:$B$187,0),5)</f>
        <v>-3.8900000000000432</v>
      </c>
      <c r="L1863" s="39">
        <f>INDEX(Monthly!$B$2:$K$187,MATCH(D1863,Monthly!$B$2:$B$187,0),7)</f>
        <v>-4.803374699931251E-5</v>
      </c>
      <c r="M1863" s="39">
        <f>INDEX(Monthly!$B$2:$K$187,MATCH(D1863,Monthly!$B$2:$B$187,0),9)</f>
        <v>1.6672654508572346E-2</v>
      </c>
      <c r="N1863" s="42">
        <f>INDEX(Quaterly!$B$2:$E$63,MATCH(B1863,Quaterly!$B$2:$B$63,0),4)</f>
        <v>-0.44999999999999929</v>
      </c>
    </row>
    <row r="1864" spans="1:14" x14ac:dyDescent="0.3">
      <c r="A1864" s="23">
        <v>1863</v>
      </c>
      <c r="B1864" s="23" t="str">
        <f t="shared" si="87"/>
        <v>Q1-2017</v>
      </c>
      <c r="C1864" s="24" t="str">
        <f t="shared" si="88"/>
        <v>Q1</v>
      </c>
      <c r="D1864" s="23" t="str">
        <f t="shared" si="89"/>
        <v>3-2017</v>
      </c>
      <c r="E1864" s="25">
        <v>42803</v>
      </c>
      <c r="F1864" s="31">
        <f>INDEX(GoldPrice!$B$2:$F$4016,MATCH(E1864,GoldPrice!$B$2:$B$4016,0),5)</f>
        <v>-34423.54942355305</v>
      </c>
      <c r="G1864" s="36">
        <f>INDEX(Daily!$B$2:$H$4016,MATCH(E1864,Daily!$B$2:$B$4016,0),3)</f>
        <v>-1.0799999999999983</v>
      </c>
      <c r="H1864" s="36">
        <f>INDEX(Daily!$B$2:$H$4016,MATCH(E1864,Daily!$B$2:$B$4016,0),5)</f>
        <v>5</v>
      </c>
      <c r="I1864" s="36">
        <f>INDEX(Daily!$B$2:$H$4016,MATCH(E1864,Daily!$B$2:$B$4016,0),7)</f>
        <v>-0.80000000000006821</v>
      </c>
      <c r="J1864" s="39">
        <f>INDEX(Monthly!$B$2:$K$187,MATCH(D1864,Monthly!$B$2:$B$187,0),3)</f>
        <v>2.2000000000000006E-3</v>
      </c>
      <c r="K1864" s="39">
        <f>INDEX(Monthly!$B$2:$K$187,MATCH(D1864,Monthly!$B$2:$B$187,0),5)</f>
        <v>-3.8900000000000432</v>
      </c>
      <c r="L1864" s="39">
        <f>INDEX(Monthly!$B$2:$K$187,MATCH(D1864,Monthly!$B$2:$B$187,0),7)</f>
        <v>-4.803374699931251E-5</v>
      </c>
      <c r="M1864" s="39">
        <f>INDEX(Monthly!$B$2:$K$187,MATCH(D1864,Monthly!$B$2:$B$187,0),9)</f>
        <v>1.6672654508572346E-2</v>
      </c>
      <c r="N1864" s="42">
        <f>INDEX(Quaterly!$B$2:$E$63,MATCH(B1864,Quaterly!$B$2:$B$63,0),4)</f>
        <v>-0.44999999999999929</v>
      </c>
    </row>
    <row r="1865" spans="1:14" x14ac:dyDescent="0.3">
      <c r="A1865" s="23">
        <v>1864</v>
      </c>
      <c r="B1865" s="23" t="str">
        <f t="shared" si="87"/>
        <v>Q1-2017</v>
      </c>
      <c r="C1865" s="24" t="str">
        <f t="shared" si="88"/>
        <v>Q1</v>
      </c>
      <c r="D1865" s="23" t="str">
        <f t="shared" si="89"/>
        <v>3-2017</v>
      </c>
      <c r="E1865" s="25">
        <v>42804</v>
      </c>
      <c r="F1865" s="31">
        <f>INDEX(GoldPrice!$B$2:$F$4016,MATCH(E1865,GoldPrice!$B$2:$B$4016,0),5)</f>
        <v>-14388.20638820529</v>
      </c>
      <c r="G1865" s="36">
        <f>INDEX(Daily!$B$2:$H$4016,MATCH(E1865,Daily!$B$2:$B$4016,0),3)</f>
        <v>-0.70000000000000284</v>
      </c>
      <c r="H1865" s="36">
        <f>INDEX(Daily!$B$2:$H$4016,MATCH(E1865,Daily!$B$2:$B$4016,0),5)</f>
        <v>-40</v>
      </c>
      <c r="I1865" s="36">
        <f>INDEX(Daily!$B$2:$H$4016,MATCH(E1865,Daily!$B$2:$B$4016,0),7)</f>
        <v>-3.5899999999999181</v>
      </c>
      <c r="J1865" s="39">
        <f>INDEX(Monthly!$B$2:$K$187,MATCH(D1865,Monthly!$B$2:$B$187,0),3)</f>
        <v>2.2000000000000006E-3</v>
      </c>
      <c r="K1865" s="39">
        <f>INDEX(Monthly!$B$2:$K$187,MATCH(D1865,Monthly!$B$2:$B$187,0),5)</f>
        <v>-3.8900000000000432</v>
      </c>
      <c r="L1865" s="39">
        <f>INDEX(Monthly!$B$2:$K$187,MATCH(D1865,Monthly!$B$2:$B$187,0),7)</f>
        <v>-4.803374699931251E-5</v>
      </c>
      <c r="M1865" s="39">
        <f>INDEX(Monthly!$B$2:$K$187,MATCH(D1865,Monthly!$B$2:$B$187,0),9)</f>
        <v>1.6672654508572346E-2</v>
      </c>
      <c r="N1865" s="42">
        <f>INDEX(Quaterly!$B$2:$E$63,MATCH(B1865,Quaterly!$B$2:$B$63,0),4)</f>
        <v>-0.44999999999999929</v>
      </c>
    </row>
    <row r="1866" spans="1:14" x14ac:dyDescent="0.3">
      <c r="A1866" s="23">
        <v>1865</v>
      </c>
      <c r="B1866" s="23" t="str">
        <f t="shared" si="87"/>
        <v>Q1-2017</v>
      </c>
      <c r="C1866" s="24" t="str">
        <f t="shared" si="88"/>
        <v>Q1</v>
      </c>
      <c r="D1866" s="23" t="str">
        <f t="shared" si="89"/>
        <v>3-2017</v>
      </c>
      <c r="E1866" s="25">
        <v>42807</v>
      </c>
      <c r="F1866" s="31">
        <f>INDEX(GoldPrice!$B$2:$F$4016,MATCH(E1866,GoldPrice!$B$2:$B$4016,0),5)</f>
        <v>-30611.79361179471</v>
      </c>
      <c r="G1866" s="36">
        <f>INDEX(Daily!$B$2:$H$4016,MATCH(E1866,Daily!$B$2:$B$4016,0),3)</f>
        <v>-9.9999999999994316E-2</v>
      </c>
      <c r="H1866" s="36">
        <f>INDEX(Daily!$B$2:$H$4016,MATCH(E1866,Daily!$B$2:$B$4016,0),5)</f>
        <v>40</v>
      </c>
      <c r="I1866" s="36">
        <f>INDEX(Daily!$B$2:$H$4016,MATCH(E1866,Daily!$B$2:$B$4016,0),7)</f>
        <v>-2.0400000000000773</v>
      </c>
      <c r="J1866" s="39">
        <f>INDEX(Monthly!$B$2:$K$187,MATCH(D1866,Monthly!$B$2:$B$187,0),3)</f>
        <v>2.2000000000000006E-3</v>
      </c>
      <c r="K1866" s="39">
        <f>INDEX(Monthly!$B$2:$K$187,MATCH(D1866,Monthly!$B$2:$B$187,0),5)</f>
        <v>-3.8900000000000432</v>
      </c>
      <c r="L1866" s="39">
        <f>INDEX(Monthly!$B$2:$K$187,MATCH(D1866,Monthly!$B$2:$B$187,0),7)</f>
        <v>-4.803374699931251E-5</v>
      </c>
      <c r="M1866" s="39">
        <f>INDEX(Monthly!$B$2:$K$187,MATCH(D1866,Monthly!$B$2:$B$187,0),9)</f>
        <v>1.6672654508572346E-2</v>
      </c>
      <c r="N1866" s="42">
        <f>INDEX(Quaterly!$B$2:$E$63,MATCH(B1866,Quaterly!$B$2:$B$63,0),4)</f>
        <v>-0.44999999999999929</v>
      </c>
    </row>
    <row r="1867" spans="1:14" x14ac:dyDescent="0.3">
      <c r="A1867" s="23">
        <v>1866</v>
      </c>
      <c r="B1867" s="23" t="str">
        <f t="shared" si="87"/>
        <v>Q1-2017</v>
      </c>
      <c r="C1867" s="24" t="str">
        <f t="shared" si="88"/>
        <v>Q1</v>
      </c>
      <c r="D1867" s="23" t="str">
        <f t="shared" si="89"/>
        <v>3-2017</v>
      </c>
      <c r="E1867" s="25">
        <v>42808</v>
      </c>
      <c r="F1867" s="31">
        <f>INDEX(GoldPrice!$B$2:$F$4016,MATCH(E1867,GoldPrice!$B$2:$B$4016,0),5)</f>
        <v>13618.408618409187</v>
      </c>
      <c r="G1867" s="36">
        <f>INDEX(Daily!$B$2:$H$4016,MATCH(E1867,Daily!$B$2:$B$4016,0),3)</f>
        <v>-0.71000000000000085</v>
      </c>
      <c r="H1867" s="36">
        <f>INDEX(Daily!$B$2:$H$4016,MATCH(E1867,Daily!$B$2:$B$4016,0),5)</f>
        <v>0</v>
      </c>
      <c r="I1867" s="36">
        <f>INDEX(Daily!$B$2:$H$4016,MATCH(E1867,Daily!$B$2:$B$4016,0),7)</f>
        <v>4.5400000000000773</v>
      </c>
      <c r="J1867" s="39">
        <f>INDEX(Monthly!$B$2:$K$187,MATCH(D1867,Monthly!$B$2:$B$187,0),3)</f>
        <v>2.2000000000000006E-3</v>
      </c>
      <c r="K1867" s="39">
        <f>INDEX(Monthly!$B$2:$K$187,MATCH(D1867,Monthly!$B$2:$B$187,0),5)</f>
        <v>-3.8900000000000432</v>
      </c>
      <c r="L1867" s="39">
        <f>INDEX(Monthly!$B$2:$K$187,MATCH(D1867,Monthly!$B$2:$B$187,0),7)</f>
        <v>-4.803374699931251E-5</v>
      </c>
      <c r="M1867" s="39">
        <f>INDEX(Monthly!$B$2:$K$187,MATCH(D1867,Monthly!$B$2:$B$187,0),9)</f>
        <v>1.6672654508572346E-2</v>
      </c>
      <c r="N1867" s="42">
        <f>INDEX(Quaterly!$B$2:$E$63,MATCH(B1867,Quaterly!$B$2:$B$63,0),4)</f>
        <v>-0.44999999999999929</v>
      </c>
    </row>
    <row r="1868" spans="1:14" x14ac:dyDescent="0.3">
      <c r="A1868" s="23">
        <v>1867</v>
      </c>
      <c r="B1868" s="23" t="str">
        <f t="shared" si="87"/>
        <v>Q1-2017</v>
      </c>
      <c r="C1868" s="24" t="str">
        <f t="shared" si="88"/>
        <v>Q1</v>
      </c>
      <c r="D1868" s="23" t="str">
        <f t="shared" si="89"/>
        <v>3-2017</v>
      </c>
      <c r="E1868" s="25">
        <v>42809</v>
      </c>
      <c r="F1868" s="31">
        <f>INDEX(GoldPrice!$B$2:$F$4016,MATCH(E1868,GoldPrice!$B$2:$B$4016,0),5)</f>
        <v>-16655.641655638814</v>
      </c>
      <c r="G1868" s="36">
        <f>INDEX(Daily!$B$2:$H$4016,MATCH(E1868,Daily!$B$2:$B$4016,0),3)</f>
        <v>1.1000000000000014</v>
      </c>
      <c r="H1868" s="36">
        <f>INDEX(Daily!$B$2:$H$4016,MATCH(E1868,Daily!$B$2:$B$4016,0),5)</f>
        <v>25</v>
      </c>
      <c r="I1868" s="36">
        <f>INDEX(Daily!$B$2:$H$4016,MATCH(E1868,Daily!$B$2:$B$4016,0),7)</f>
        <v>-1.57000000000005</v>
      </c>
      <c r="J1868" s="39">
        <f>INDEX(Monthly!$B$2:$K$187,MATCH(D1868,Monthly!$B$2:$B$187,0),3)</f>
        <v>2.2000000000000006E-3</v>
      </c>
      <c r="K1868" s="39">
        <f>INDEX(Monthly!$B$2:$K$187,MATCH(D1868,Monthly!$B$2:$B$187,0),5)</f>
        <v>-3.8900000000000432</v>
      </c>
      <c r="L1868" s="39">
        <f>INDEX(Monthly!$B$2:$K$187,MATCH(D1868,Monthly!$B$2:$B$187,0),7)</f>
        <v>-4.803374699931251E-5</v>
      </c>
      <c r="M1868" s="39">
        <f>INDEX(Monthly!$B$2:$K$187,MATCH(D1868,Monthly!$B$2:$B$187,0),9)</f>
        <v>1.6672654508572346E-2</v>
      </c>
      <c r="N1868" s="42">
        <f>INDEX(Quaterly!$B$2:$E$63,MATCH(B1868,Quaterly!$B$2:$B$63,0),4)</f>
        <v>-0.44999999999999929</v>
      </c>
    </row>
    <row r="1869" spans="1:14" x14ac:dyDescent="0.3">
      <c r="A1869" s="23">
        <v>1868</v>
      </c>
      <c r="B1869" s="23" t="str">
        <f t="shared" si="87"/>
        <v>Q1-2017</v>
      </c>
      <c r="C1869" s="24" t="str">
        <f t="shared" si="88"/>
        <v>Q1</v>
      </c>
      <c r="D1869" s="23" t="str">
        <f t="shared" si="89"/>
        <v>3-2017</v>
      </c>
      <c r="E1869" s="25">
        <v>42810</v>
      </c>
      <c r="F1869" s="31">
        <f>INDEX(GoldPrice!$B$2:$F$4016,MATCH(E1869,GoldPrice!$B$2:$B$4016,0),5)</f>
        <v>-164553.01455301419</v>
      </c>
      <c r="G1869" s="36">
        <f>INDEX(Daily!$B$2:$H$4016,MATCH(E1869,Daily!$B$2:$B$4016,0),3)</f>
        <v>-4.0000000000006253E-2</v>
      </c>
      <c r="H1869" s="36">
        <f>INDEX(Daily!$B$2:$H$4016,MATCH(E1869,Daily!$B$2:$B$4016,0),5)</f>
        <v>-55</v>
      </c>
      <c r="I1869" s="36">
        <f>INDEX(Daily!$B$2:$H$4016,MATCH(E1869,Daily!$B$2:$B$4016,0),7)</f>
        <v>1.7799999999999727</v>
      </c>
      <c r="J1869" s="39">
        <f>INDEX(Monthly!$B$2:$K$187,MATCH(D1869,Monthly!$B$2:$B$187,0),3)</f>
        <v>2.2000000000000006E-3</v>
      </c>
      <c r="K1869" s="39">
        <f>INDEX(Monthly!$B$2:$K$187,MATCH(D1869,Monthly!$B$2:$B$187,0),5)</f>
        <v>-3.8900000000000432</v>
      </c>
      <c r="L1869" s="39">
        <f>INDEX(Monthly!$B$2:$K$187,MATCH(D1869,Monthly!$B$2:$B$187,0),7)</f>
        <v>-4.803374699931251E-5</v>
      </c>
      <c r="M1869" s="39">
        <f>INDEX(Monthly!$B$2:$K$187,MATCH(D1869,Monthly!$B$2:$B$187,0),9)</f>
        <v>1.6672654508572346E-2</v>
      </c>
      <c r="N1869" s="42">
        <f>INDEX(Quaterly!$B$2:$E$63,MATCH(B1869,Quaterly!$B$2:$B$63,0),4)</f>
        <v>-0.44999999999999929</v>
      </c>
    </row>
    <row r="1870" spans="1:14" x14ac:dyDescent="0.3">
      <c r="A1870" s="23">
        <v>1869</v>
      </c>
      <c r="B1870" s="23" t="str">
        <f t="shared" si="87"/>
        <v>Q1-2017</v>
      </c>
      <c r="C1870" s="24" t="str">
        <f t="shared" si="88"/>
        <v>Q1</v>
      </c>
      <c r="D1870" s="23" t="str">
        <f t="shared" si="89"/>
        <v>3-2017</v>
      </c>
      <c r="E1870" s="25">
        <v>42811</v>
      </c>
      <c r="F1870" s="31">
        <f>INDEX(GoldPrice!$B$2:$F$4016,MATCH(E1870,GoldPrice!$B$2:$B$4016,0),5)</f>
        <v>-72963.409563411027</v>
      </c>
      <c r="G1870" s="36">
        <f>INDEX(Daily!$B$2:$H$4016,MATCH(E1870,Daily!$B$2:$B$4016,0),3)</f>
        <v>4.0000000000006253E-2</v>
      </c>
      <c r="H1870" s="36">
        <f>INDEX(Daily!$B$2:$H$4016,MATCH(E1870,Daily!$B$2:$B$4016,0),5)</f>
        <v>12</v>
      </c>
      <c r="I1870" s="36">
        <f>INDEX(Daily!$B$2:$H$4016,MATCH(E1870,Daily!$B$2:$B$4016,0),7)</f>
        <v>-4.3799999999999955</v>
      </c>
      <c r="J1870" s="39">
        <f>INDEX(Monthly!$B$2:$K$187,MATCH(D1870,Monthly!$B$2:$B$187,0),3)</f>
        <v>2.2000000000000006E-3</v>
      </c>
      <c r="K1870" s="39">
        <f>INDEX(Monthly!$B$2:$K$187,MATCH(D1870,Monthly!$B$2:$B$187,0),5)</f>
        <v>-3.8900000000000432</v>
      </c>
      <c r="L1870" s="39">
        <f>INDEX(Monthly!$B$2:$K$187,MATCH(D1870,Monthly!$B$2:$B$187,0),7)</f>
        <v>-4.803374699931251E-5</v>
      </c>
      <c r="M1870" s="39">
        <f>INDEX(Monthly!$B$2:$K$187,MATCH(D1870,Monthly!$B$2:$B$187,0),9)</f>
        <v>1.6672654508572346E-2</v>
      </c>
      <c r="N1870" s="42">
        <f>INDEX(Quaterly!$B$2:$E$63,MATCH(B1870,Quaterly!$B$2:$B$63,0),4)</f>
        <v>-0.44999999999999929</v>
      </c>
    </row>
    <row r="1871" spans="1:14" x14ac:dyDescent="0.3">
      <c r="A1871" s="23">
        <v>1870</v>
      </c>
      <c r="B1871" s="23" t="str">
        <f t="shared" si="87"/>
        <v>Q1-2017</v>
      </c>
      <c r="C1871" s="24" t="str">
        <f t="shared" si="88"/>
        <v>Q1</v>
      </c>
      <c r="D1871" s="23" t="str">
        <f t="shared" si="89"/>
        <v>3-2017</v>
      </c>
      <c r="E1871" s="25">
        <v>42814</v>
      </c>
      <c r="F1871" s="31">
        <f>INDEX(GoldPrice!$B$2:$F$4016,MATCH(E1871,GoldPrice!$B$2:$B$4016,0),5)</f>
        <v>-37909.015309013426</v>
      </c>
      <c r="G1871" s="36">
        <f>INDEX(Daily!$B$2:$H$4016,MATCH(E1871,Daily!$B$2:$B$4016,0),3)</f>
        <v>-0.55000000000000426</v>
      </c>
      <c r="H1871" s="36">
        <f>INDEX(Daily!$B$2:$H$4016,MATCH(E1871,Daily!$B$2:$B$4016,0),5)</f>
        <v>8</v>
      </c>
      <c r="I1871" s="36">
        <f>INDEX(Daily!$B$2:$H$4016,MATCH(E1871,Daily!$B$2:$B$4016,0),7)</f>
        <v>4.5300000000000864</v>
      </c>
      <c r="J1871" s="39">
        <f>INDEX(Monthly!$B$2:$K$187,MATCH(D1871,Monthly!$B$2:$B$187,0),3)</f>
        <v>2.2000000000000006E-3</v>
      </c>
      <c r="K1871" s="39">
        <f>INDEX(Monthly!$B$2:$K$187,MATCH(D1871,Monthly!$B$2:$B$187,0),5)</f>
        <v>-3.8900000000000432</v>
      </c>
      <c r="L1871" s="39">
        <f>INDEX(Monthly!$B$2:$K$187,MATCH(D1871,Monthly!$B$2:$B$187,0),7)</f>
        <v>-4.803374699931251E-5</v>
      </c>
      <c r="M1871" s="39">
        <f>INDEX(Monthly!$B$2:$K$187,MATCH(D1871,Monthly!$B$2:$B$187,0),9)</f>
        <v>1.6672654508572346E-2</v>
      </c>
      <c r="N1871" s="42">
        <f>INDEX(Quaterly!$B$2:$E$63,MATCH(B1871,Quaterly!$B$2:$B$63,0),4)</f>
        <v>-0.44999999999999929</v>
      </c>
    </row>
    <row r="1872" spans="1:14" x14ac:dyDescent="0.3">
      <c r="A1872" s="23">
        <v>1871</v>
      </c>
      <c r="B1872" s="23" t="str">
        <f t="shared" si="87"/>
        <v>Q1-2017</v>
      </c>
      <c r="C1872" s="24" t="str">
        <f t="shared" si="88"/>
        <v>Q1</v>
      </c>
      <c r="D1872" s="23" t="str">
        <f t="shared" si="89"/>
        <v>3-2017</v>
      </c>
      <c r="E1872" s="25">
        <v>42815</v>
      </c>
      <c r="F1872" s="31">
        <f>INDEX(GoldPrice!$B$2:$F$4016,MATCH(E1872,GoldPrice!$B$2:$B$4016,0),5)</f>
        <v>-180945.18994518742</v>
      </c>
      <c r="G1872" s="36">
        <f>INDEX(Daily!$B$2:$H$4016,MATCH(E1872,Daily!$B$2:$B$4016,0),3)</f>
        <v>-0.76999999999999602</v>
      </c>
      <c r="H1872" s="36">
        <f>INDEX(Daily!$B$2:$H$4016,MATCH(E1872,Daily!$B$2:$B$4016,0),5)</f>
        <v>-10</v>
      </c>
      <c r="I1872" s="36">
        <f>INDEX(Daily!$B$2:$H$4016,MATCH(E1872,Daily!$B$2:$B$4016,0),7)</f>
        <v>1.1099999999999</v>
      </c>
      <c r="J1872" s="39">
        <f>INDEX(Monthly!$B$2:$K$187,MATCH(D1872,Monthly!$B$2:$B$187,0),3)</f>
        <v>2.2000000000000006E-3</v>
      </c>
      <c r="K1872" s="39">
        <f>INDEX(Monthly!$B$2:$K$187,MATCH(D1872,Monthly!$B$2:$B$187,0),5)</f>
        <v>-3.8900000000000432</v>
      </c>
      <c r="L1872" s="39">
        <f>INDEX(Monthly!$B$2:$K$187,MATCH(D1872,Monthly!$B$2:$B$187,0),7)</f>
        <v>-4.803374699931251E-5</v>
      </c>
      <c r="M1872" s="39">
        <f>INDEX(Monthly!$B$2:$K$187,MATCH(D1872,Monthly!$B$2:$B$187,0),9)</f>
        <v>1.6672654508572346E-2</v>
      </c>
      <c r="N1872" s="42">
        <f>INDEX(Quaterly!$B$2:$E$63,MATCH(B1872,Quaterly!$B$2:$B$63,0),4)</f>
        <v>-0.44999999999999929</v>
      </c>
    </row>
    <row r="1873" spans="1:14" x14ac:dyDescent="0.3">
      <c r="A1873" s="23">
        <v>1872</v>
      </c>
      <c r="B1873" s="23" t="str">
        <f t="shared" si="87"/>
        <v>Q1-2017</v>
      </c>
      <c r="C1873" s="24" t="str">
        <f t="shared" si="88"/>
        <v>Q1</v>
      </c>
      <c r="D1873" s="23" t="str">
        <f t="shared" si="89"/>
        <v>3-2017</v>
      </c>
      <c r="E1873" s="25">
        <v>42816</v>
      </c>
      <c r="F1873" s="31">
        <f>INDEX(GoldPrice!$B$2:$F$4016,MATCH(E1873,GoldPrice!$B$2:$B$4016,0),5)</f>
        <v>-3498.1288981325924</v>
      </c>
      <c r="G1873" s="36">
        <f>INDEX(Daily!$B$2:$H$4016,MATCH(E1873,Daily!$B$2:$B$4016,0),3)</f>
        <v>0.26999999999999602</v>
      </c>
      <c r="H1873" s="36">
        <f>INDEX(Daily!$B$2:$H$4016,MATCH(E1873,Daily!$B$2:$B$4016,0),5)</f>
        <v>-7</v>
      </c>
      <c r="I1873" s="36">
        <f>INDEX(Daily!$B$2:$H$4016,MATCH(E1873,Daily!$B$2:$B$4016,0),7)</f>
        <v>-3.2399999999998954</v>
      </c>
      <c r="J1873" s="39">
        <f>INDEX(Monthly!$B$2:$K$187,MATCH(D1873,Monthly!$B$2:$B$187,0),3)</f>
        <v>2.2000000000000006E-3</v>
      </c>
      <c r="K1873" s="39">
        <f>INDEX(Monthly!$B$2:$K$187,MATCH(D1873,Monthly!$B$2:$B$187,0),5)</f>
        <v>-3.8900000000000432</v>
      </c>
      <c r="L1873" s="39">
        <f>INDEX(Monthly!$B$2:$K$187,MATCH(D1873,Monthly!$B$2:$B$187,0),7)</f>
        <v>-4.803374699931251E-5</v>
      </c>
      <c r="M1873" s="39">
        <f>INDEX(Monthly!$B$2:$K$187,MATCH(D1873,Monthly!$B$2:$B$187,0),9)</f>
        <v>1.6672654508572346E-2</v>
      </c>
      <c r="N1873" s="42">
        <f>INDEX(Quaterly!$B$2:$E$63,MATCH(B1873,Quaterly!$B$2:$B$63,0),4)</f>
        <v>-0.44999999999999929</v>
      </c>
    </row>
    <row r="1874" spans="1:14" x14ac:dyDescent="0.3">
      <c r="A1874" s="23">
        <v>1873</v>
      </c>
      <c r="B1874" s="23" t="str">
        <f t="shared" si="87"/>
        <v>Q1-2017</v>
      </c>
      <c r="C1874" s="24" t="str">
        <f t="shared" si="88"/>
        <v>Q1</v>
      </c>
      <c r="D1874" s="23" t="str">
        <f t="shared" si="89"/>
        <v>3-2017</v>
      </c>
      <c r="E1874" s="25">
        <v>42817</v>
      </c>
      <c r="F1874" s="31">
        <f>INDEX(GoldPrice!$B$2:$F$4016,MATCH(E1874,GoldPrice!$B$2:$B$4016,0),5)</f>
        <v>1022294.1976941936</v>
      </c>
      <c r="G1874" s="36">
        <f>INDEX(Daily!$B$2:$H$4016,MATCH(E1874,Daily!$B$2:$B$4016,0),3)</f>
        <v>-0.28999999999999915</v>
      </c>
      <c r="H1874" s="36">
        <f>INDEX(Daily!$B$2:$H$4016,MATCH(E1874,Daily!$B$2:$B$4016,0),5)</f>
        <v>17</v>
      </c>
      <c r="I1874" s="36">
        <f>INDEX(Daily!$B$2:$H$4016,MATCH(E1874,Daily!$B$2:$B$4016,0),7)</f>
        <v>6.6199999999998909</v>
      </c>
      <c r="J1874" s="39">
        <f>INDEX(Monthly!$B$2:$K$187,MATCH(D1874,Monthly!$B$2:$B$187,0),3)</f>
        <v>2.2000000000000006E-3</v>
      </c>
      <c r="K1874" s="39">
        <f>INDEX(Monthly!$B$2:$K$187,MATCH(D1874,Monthly!$B$2:$B$187,0),5)</f>
        <v>-3.8900000000000432</v>
      </c>
      <c r="L1874" s="39">
        <f>INDEX(Monthly!$B$2:$K$187,MATCH(D1874,Monthly!$B$2:$B$187,0),7)</f>
        <v>-4.803374699931251E-5</v>
      </c>
      <c r="M1874" s="39">
        <f>INDEX(Monthly!$B$2:$K$187,MATCH(D1874,Monthly!$B$2:$B$187,0),9)</f>
        <v>1.6672654508572346E-2</v>
      </c>
      <c r="N1874" s="42">
        <f>INDEX(Quaterly!$B$2:$E$63,MATCH(B1874,Quaterly!$B$2:$B$63,0),4)</f>
        <v>-0.44999999999999929</v>
      </c>
    </row>
    <row r="1875" spans="1:14" x14ac:dyDescent="0.3">
      <c r="A1875" s="23">
        <v>1874</v>
      </c>
      <c r="B1875" s="23" t="str">
        <f t="shared" si="87"/>
        <v>Q1-2017</v>
      </c>
      <c r="C1875" s="24" t="str">
        <f t="shared" si="88"/>
        <v>Q1</v>
      </c>
      <c r="D1875" s="23" t="str">
        <f t="shared" si="89"/>
        <v>3-2017</v>
      </c>
      <c r="E1875" s="25">
        <v>42818</v>
      </c>
      <c r="F1875" s="31">
        <f>INDEX(GoldPrice!$B$2:$F$4016,MATCH(E1875,GoldPrice!$B$2:$B$4016,0),5)</f>
        <v>-137679.83367982879</v>
      </c>
      <c r="G1875" s="36">
        <f>INDEX(Daily!$B$2:$H$4016,MATCH(E1875,Daily!$B$2:$B$4016,0),3)</f>
        <v>0.29999999999999716</v>
      </c>
      <c r="H1875" s="36">
        <f>INDEX(Daily!$B$2:$H$4016,MATCH(E1875,Daily!$B$2:$B$4016,0),5)</f>
        <v>-5</v>
      </c>
      <c r="I1875" s="36">
        <f>INDEX(Daily!$B$2:$H$4016,MATCH(E1875,Daily!$B$2:$B$4016,0),7)</f>
        <v>2.5800000000000409</v>
      </c>
      <c r="J1875" s="39">
        <f>INDEX(Monthly!$B$2:$K$187,MATCH(D1875,Monthly!$B$2:$B$187,0),3)</f>
        <v>2.2000000000000006E-3</v>
      </c>
      <c r="K1875" s="39">
        <f>INDEX(Monthly!$B$2:$K$187,MATCH(D1875,Monthly!$B$2:$B$187,0),5)</f>
        <v>-3.8900000000000432</v>
      </c>
      <c r="L1875" s="39">
        <f>INDEX(Monthly!$B$2:$K$187,MATCH(D1875,Monthly!$B$2:$B$187,0),7)</f>
        <v>-4.803374699931251E-5</v>
      </c>
      <c r="M1875" s="39">
        <f>INDEX(Monthly!$B$2:$K$187,MATCH(D1875,Monthly!$B$2:$B$187,0),9)</f>
        <v>1.6672654508572346E-2</v>
      </c>
      <c r="N1875" s="42">
        <f>INDEX(Quaterly!$B$2:$E$63,MATCH(B1875,Quaterly!$B$2:$B$63,0),4)</f>
        <v>-0.44999999999999929</v>
      </c>
    </row>
    <row r="1876" spans="1:14" x14ac:dyDescent="0.3">
      <c r="A1876" s="23">
        <v>1875</v>
      </c>
      <c r="B1876" s="23" t="str">
        <f t="shared" si="87"/>
        <v>Q1-2017</v>
      </c>
      <c r="C1876" s="24" t="str">
        <f t="shared" si="88"/>
        <v>Q1</v>
      </c>
      <c r="D1876" s="23" t="str">
        <f t="shared" si="89"/>
        <v>3-2017</v>
      </c>
      <c r="E1876" s="25">
        <v>42821</v>
      </c>
      <c r="F1876" s="31">
        <f>INDEX(GoldPrice!$B$2:$F$4016,MATCH(E1876,GoldPrice!$B$2:$B$4016,0),5)</f>
        <v>-909634.43583444133</v>
      </c>
      <c r="G1876" s="36">
        <f>INDEX(Daily!$B$2:$H$4016,MATCH(E1876,Daily!$B$2:$B$4016,0),3)</f>
        <v>-0.27999999999999403</v>
      </c>
      <c r="H1876" s="36">
        <f>INDEX(Daily!$B$2:$H$4016,MATCH(E1876,Daily!$B$2:$B$4016,0),5)</f>
        <v>-12</v>
      </c>
      <c r="I1876" s="36">
        <f>INDEX(Daily!$B$2:$H$4016,MATCH(E1876,Daily!$B$2:$B$4016,0),7)</f>
        <v>1.3799999999999955</v>
      </c>
      <c r="J1876" s="39">
        <f>INDEX(Monthly!$B$2:$K$187,MATCH(D1876,Monthly!$B$2:$B$187,0),3)</f>
        <v>2.2000000000000006E-3</v>
      </c>
      <c r="K1876" s="39">
        <f>INDEX(Monthly!$B$2:$K$187,MATCH(D1876,Monthly!$B$2:$B$187,0),5)</f>
        <v>-3.8900000000000432</v>
      </c>
      <c r="L1876" s="39">
        <f>INDEX(Monthly!$B$2:$K$187,MATCH(D1876,Monthly!$B$2:$B$187,0),7)</f>
        <v>-4.803374699931251E-5</v>
      </c>
      <c r="M1876" s="39">
        <f>INDEX(Monthly!$B$2:$K$187,MATCH(D1876,Monthly!$B$2:$B$187,0),9)</f>
        <v>1.6672654508572346E-2</v>
      </c>
      <c r="N1876" s="42">
        <f>INDEX(Quaterly!$B$2:$E$63,MATCH(B1876,Quaterly!$B$2:$B$63,0),4)</f>
        <v>-0.44999999999999929</v>
      </c>
    </row>
    <row r="1877" spans="1:14" x14ac:dyDescent="0.3">
      <c r="A1877" s="23">
        <v>1876</v>
      </c>
      <c r="B1877" s="23" t="str">
        <f t="shared" si="87"/>
        <v>Q1-2017</v>
      </c>
      <c r="C1877" s="24" t="str">
        <f t="shared" si="88"/>
        <v>Q1</v>
      </c>
      <c r="D1877" s="23" t="str">
        <f t="shared" si="89"/>
        <v>3-2017</v>
      </c>
      <c r="E1877" s="25">
        <v>42822</v>
      </c>
      <c r="F1877" s="31">
        <f>INDEX(GoldPrice!$B$2:$F$4016,MATCH(E1877,GoldPrice!$B$2:$B$4016,0),5)</f>
        <v>-70431.336231332272</v>
      </c>
      <c r="G1877" s="36">
        <f>INDEX(Daily!$B$2:$H$4016,MATCH(E1877,Daily!$B$2:$B$4016,0),3)</f>
        <v>1.3399999999999963</v>
      </c>
      <c r="H1877" s="36">
        <f>INDEX(Daily!$B$2:$H$4016,MATCH(E1877,Daily!$B$2:$B$4016,0),5)</f>
        <v>-3</v>
      </c>
      <c r="I1877" s="36">
        <f>INDEX(Daily!$B$2:$H$4016,MATCH(E1877,Daily!$B$2:$B$4016,0),7)</f>
        <v>-4.2599999999999909</v>
      </c>
      <c r="J1877" s="39">
        <f>INDEX(Monthly!$B$2:$K$187,MATCH(D1877,Monthly!$B$2:$B$187,0),3)</f>
        <v>2.2000000000000006E-3</v>
      </c>
      <c r="K1877" s="39">
        <f>INDEX(Monthly!$B$2:$K$187,MATCH(D1877,Monthly!$B$2:$B$187,0),5)</f>
        <v>-3.8900000000000432</v>
      </c>
      <c r="L1877" s="39">
        <f>INDEX(Monthly!$B$2:$K$187,MATCH(D1877,Monthly!$B$2:$B$187,0),7)</f>
        <v>-4.803374699931251E-5</v>
      </c>
      <c r="M1877" s="39">
        <f>INDEX(Monthly!$B$2:$K$187,MATCH(D1877,Monthly!$B$2:$B$187,0),9)</f>
        <v>1.6672654508572346E-2</v>
      </c>
      <c r="N1877" s="42">
        <f>INDEX(Quaterly!$B$2:$E$63,MATCH(B1877,Quaterly!$B$2:$B$63,0),4)</f>
        <v>-0.44999999999999929</v>
      </c>
    </row>
    <row r="1878" spans="1:14" x14ac:dyDescent="0.3">
      <c r="A1878" s="23">
        <v>1877</v>
      </c>
      <c r="B1878" s="23" t="str">
        <f t="shared" si="87"/>
        <v>Q1-2017</v>
      </c>
      <c r="C1878" s="24" t="str">
        <f t="shared" si="88"/>
        <v>Q1</v>
      </c>
      <c r="D1878" s="23" t="str">
        <f t="shared" si="89"/>
        <v>3-2017</v>
      </c>
      <c r="E1878" s="25">
        <v>42823</v>
      </c>
      <c r="F1878" s="31">
        <f>INDEX(GoldPrice!$B$2:$F$4016,MATCH(E1878,GoldPrice!$B$2:$B$4016,0),5)</f>
        <v>-20135.853335857391</v>
      </c>
      <c r="G1878" s="36">
        <f>INDEX(Daily!$B$2:$H$4016,MATCH(E1878,Daily!$B$2:$B$4016,0),3)</f>
        <v>1.1099999999999994</v>
      </c>
      <c r="H1878" s="36">
        <f>INDEX(Daily!$B$2:$H$4016,MATCH(E1878,Daily!$B$2:$B$4016,0),5)</f>
        <v>3</v>
      </c>
      <c r="I1878" s="36">
        <f>INDEX(Daily!$B$2:$H$4016,MATCH(E1878,Daily!$B$2:$B$4016,0),7)</f>
        <v>1.2100000000000364</v>
      </c>
      <c r="J1878" s="39">
        <f>INDEX(Monthly!$B$2:$K$187,MATCH(D1878,Monthly!$B$2:$B$187,0),3)</f>
        <v>2.2000000000000006E-3</v>
      </c>
      <c r="K1878" s="39">
        <f>INDEX(Monthly!$B$2:$K$187,MATCH(D1878,Monthly!$B$2:$B$187,0),5)</f>
        <v>-3.8900000000000432</v>
      </c>
      <c r="L1878" s="39">
        <f>INDEX(Monthly!$B$2:$K$187,MATCH(D1878,Monthly!$B$2:$B$187,0),7)</f>
        <v>-4.803374699931251E-5</v>
      </c>
      <c r="M1878" s="39">
        <f>INDEX(Monthly!$B$2:$K$187,MATCH(D1878,Monthly!$B$2:$B$187,0),9)</f>
        <v>1.6672654508572346E-2</v>
      </c>
      <c r="N1878" s="42">
        <f>INDEX(Quaterly!$B$2:$E$63,MATCH(B1878,Quaterly!$B$2:$B$63,0),4)</f>
        <v>-0.44999999999999929</v>
      </c>
    </row>
    <row r="1879" spans="1:14" x14ac:dyDescent="0.3">
      <c r="A1879" s="23">
        <v>1878</v>
      </c>
      <c r="B1879" s="23" t="str">
        <f t="shared" si="87"/>
        <v>Q1-2017</v>
      </c>
      <c r="C1879" s="24" t="str">
        <f t="shared" si="88"/>
        <v>Q1</v>
      </c>
      <c r="D1879" s="23" t="str">
        <f t="shared" si="89"/>
        <v>3-2017</v>
      </c>
      <c r="E1879" s="25">
        <v>42824</v>
      </c>
      <c r="F1879" s="31">
        <f>INDEX(GoldPrice!$B$2:$F$4016,MATCH(E1879,GoldPrice!$B$2:$B$4016,0),5)</f>
        <v>142147.57134757563</v>
      </c>
      <c r="G1879" s="36">
        <f>INDEX(Daily!$B$2:$H$4016,MATCH(E1879,Daily!$B$2:$B$4016,0),3)</f>
        <v>0.82999999999999829</v>
      </c>
      <c r="H1879" s="36">
        <f>INDEX(Daily!$B$2:$H$4016,MATCH(E1879,Daily!$B$2:$B$4016,0),5)</f>
        <v>-8</v>
      </c>
      <c r="I1879" s="36">
        <f>INDEX(Daily!$B$2:$H$4016,MATCH(E1879,Daily!$B$2:$B$4016,0),7)</f>
        <v>3.3899999999999864</v>
      </c>
      <c r="J1879" s="39">
        <f>INDEX(Monthly!$B$2:$K$187,MATCH(D1879,Monthly!$B$2:$B$187,0),3)</f>
        <v>2.2000000000000006E-3</v>
      </c>
      <c r="K1879" s="39">
        <f>INDEX(Monthly!$B$2:$K$187,MATCH(D1879,Monthly!$B$2:$B$187,0),5)</f>
        <v>-3.8900000000000432</v>
      </c>
      <c r="L1879" s="39">
        <f>INDEX(Monthly!$B$2:$K$187,MATCH(D1879,Monthly!$B$2:$B$187,0),7)</f>
        <v>-4.803374699931251E-5</v>
      </c>
      <c r="M1879" s="39">
        <f>INDEX(Monthly!$B$2:$K$187,MATCH(D1879,Monthly!$B$2:$B$187,0),9)</f>
        <v>1.6672654508572346E-2</v>
      </c>
      <c r="N1879" s="42">
        <f>INDEX(Quaterly!$B$2:$E$63,MATCH(B1879,Quaterly!$B$2:$B$63,0),4)</f>
        <v>-0.44999999999999929</v>
      </c>
    </row>
    <row r="1880" spans="1:14" x14ac:dyDescent="0.3">
      <c r="A1880" s="23">
        <v>1879</v>
      </c>
      <c r="B1880" s="23" t="str">
        <f t="shared" si="87"/>
        <v>Q1-2017</v>
      </c>
      <c r="C1880" s="24" t="str">
        <f t="shared" si="88"/>
        <v>Q1</v>
      </c>
      <c r="D1880" s="23" t="str">
        <f t="shared" si="89"/>
        <v>3-2017</v>
      </c>
      <c r="E1880" s="25">
        <v>42825</v>
      </c>
      <c r="F1880" s="31">
        <f>INDEX(GoldPrice!$B$2:$F$4016,MATCH(E1880,GoldPrice!$B$2:$B$4016,0),5)</f>
        <v>-80439.425439424813</v>
      </c>
      <c r="G1880" s="36">
        <f>INDEX(Daily!$B$2:$H$4016,MATCH(E1880,Daily!$B$2:$B$4016,0),3)</f>
        <v>0.24000000000000199</v>
      </c>
      <c r="H1880" s="36">
        <f>INDEX(Daily!$B$2:$H$4016,MATCH(E1880,Daily!$B$2:$B$4016,0),5)</f>
        <v>-15</v>
      </c>
      <c r="I1880" s="36">
        <f>INDEX(Daily!$B$2:$H$4016,MATCH(E1880,Daily!$B$2:$B$4016,0),7)</f>
        <v>-1.5500000000000682</v>
      </c>
      <c r="J1880" s="39">
        <f>INDEX(Monthly!$B$2:$K$187,MATCH(D1880,Monthly!$B$2:$B$187,0),3)</f>
        <v>2.2000000000000006E-3</v>
      </c>
      <c r="K1880" s="39">
        <f>INDEX(Monthly!$B$2:$K$187,MATCH(D1880,Monthly!$B$2:$B$187,0),5)</f>
        <v>-3.8900000000000432</v>
      </c>
      <c r="L1880" s="39">
        <f>INDEX(Monthly!$B$2:$K$187,MATCH(D1880,Monthly!$B$2:$B$187,0),7)</f>
        <v>-4.803374699931251E-5</v>
      </c>
      <c r="M1880" s="39">
        <f>INDEX(Monthly!$B$2:$K$187,MATCH(D1880,Monthly!$B$2:$B$187,0),9)</f>
        <v>1.6672654508572346E-2</v>
      </c>
      <c r="N1880" s="42">
        <f>INDEX(Quaterly!$B$2:$E$63,MATCH(B1880,Quaterly!$B$2:$B$63,0),4)</f>
        <v>-0.44999999999999929</v>
      </c>
    </row>
    <row r="1881" spans="1:14" x14ac:dyDescent="0.3">
      <c r="A1881" s="23">
        <v>1880</v>
      </c>
      <c r="B1881" s="23" t="str">
        <f t="shared" si="87"/>
        <v>Q2-2017</v>
      </c>
      <c r="C1881" s="24" t="str">
        <f t="shared" si="88"/>
        <v>Q2</v>
      </c>
      <c r="D1881" s="23" t="str">
        <f t="shared" si="89"/>
        <v>4-2017</v>
      </c>
      <c r="E1881" s="25">
        <v>42828</v>
      </c>
      <c r="F1881" s="31">
        <f>INDEX(GoldPrice!$B$2:$F$4016,MATCH(E1881,GoldPrice!$B$2:$B$4016,0),5)</f>
        <v>723715.55471555516</v>
      </c>
      <c r="G1881" s="36">
        <f>INDEX(Daily!$B$2:$H$4016,MATCH(E1881,Daily!$B$2:$B$4016,0),3)</f>
        <v>-0.28999999999999915</v>
      </c>
      <c r="H1881" s="36">
        <f>INDEX(Daily!$B$2:$H$4016,MATCH(E1881,Daily!$B$2:$B$4016,0),5)</f>
        <v>-20</v>
      </c>
      <c r="I1881" s="36">
        <f>INDEX(Daily!$B$2:$H$4016,MATCH(E1881,Daily!$B$2:$B$4016,0),7)</f>
        <v>7.0000000000050022E-2</v>
      </c>
      <c r="J1881" s="39">
        <f>INDEX(Monthly!$B$2:$K$187,MATCH(D1881,Monthly!$B$2:$B$187,0),3)</f>
        <v>0</v>
      </c>
      <c r="K1881" s="39">
        <f>INDEX(Monthly!$B$2:$K$187,MATCH(D1881,Monthly!$B$2:$B$187,0),5)</f>
        <v>7.4500000000000455</v>
      </c>
      <c r="L1881" s="39">
        <f>INDEX(Monthly!$B$2:$K$187,MATCH(D1881,Monthly!$B$2:$B$187,0),7)</f>
        <v>-1.4450177897792904E-5</v>
      </c>
      <c r="M1881" s="39">
        <f>INDEX(Monthly!$B$2:$K$187,MATCH(D1881,Monthly!$B$2:$B$187,0),9)</f>
        <v>3.8990609523482391E-3</v>
      </c>
      <c r="N1881" s="42">
        <f>INDEX(Quaterly!$B$2:$E$63,MATCH(B1881,Quaterly!$B$2:$B$63,0),4)</f>
        <v>3.9099999999999984</v>
      </c>
    </row>
    <row r="1882" spans="1:14" x14ac:dyDescent="0.3">
      <c r="A1882" s="23">
        <v>1881</v>
      </c>
      <c r="B1882" s="23" t="str">
        <f t="shared" si="87"/>
        <v>Q2-2017</v>
      </c>
      <c r="C1882" s="24" t="str">
        <f t="shared" si="88"/>
        <v>Q2</v>
      </c>
      <c r="D1882" s="23" t="str">
        <f t="shared" si="89"/>
        <v>4-2017</v>
      </c>
      <c r="E1882" s="25">
        <v>42829</v>
      </c>
      <c r="F1882" s="31">
        <f>INDEX(GoldPrice!$B$2:$F$4016,MATCH(E1882,GoldPrice!$B$2:$B$4016,0),5)</f>
        <v>-674221.13022113219</v>
      </c>
      <c r="G1882" s="36">
        <f>INDEX(Daily!$B$2:$H$4016,MATCH(E1882,Daily!$B$2:$B$4016,0),3)</f>
        <v>0.74000000000000199</v>
      </c>
      <c r="H1882" s="36">
        <f>INDEX(Daily!$B$2:$H$4016,MATCH(E1882,Daily!$B$2:$B$4016,0),5)</f>
        <v>-40</v>
      </c>
      <c r="I1882" s="36">
        <f>INDEX(Daily!$B$2:$H$4016,MATCH(E1882,Daily!$B$2:$B$4016,0),7)</f>
        <v>1.7599999999999909</v>
      </c>
      <c r="J1882" s="39">
        <f>INDEX(Monthly!$B$2:$K$187,MATCH(D1882,Monthly!$B$2:$B$187,0),3)</f>
        <v>0</v>
      </c>
      <c r="K1882" s="39">
        <f>INDEX(Monthly!$B$2:$K$187,MATCH(D1882,Monthly!$B$2:$B$187,0),5)</f>
        <v>7.4500000000000455</v>
      </c>
      <c r="L1882" s="39">
        <f>INDEX(Monthly!$B$2:$K$187,MATCH(D1882,Monthly!$B$2:$B$187,0),7)</f>
        <v>-1.4450177897792904E-5</v>
      </c>
      <c r="M1882" s="39">
        <f>INDEX(Monthly!$B$2:$K$187,MATCH(D1882,Monthly!$B$2:$B$187,0),9)</f>
        <v>3.8990609523482391E-3</v>
      </c>
      <c r="N1882" s="42">
        <f>INDEX(Quaterly!$B$2:$E$63,MATCH(B1882,Quaterly!$B$2:$B$63,0),4)</f>
        <v>3.9099999999999984</v>
      </c>
    </row>
    <row r="1883" spans="1:14" x14ac:dyDescent="0.3">
      <c r="A1883" s="23">
        <v>1882</v>
      </c>
      <c r="B1883" s="23" t="str">
        <f t="shared" si="87"/>
        <v>Q2-2017</v>
      </c>
      <c r="C1883" s="24" t="str">
        <f t="shared" si="88"/>
        <v>Q2</v>
      </c>
      <c r="D1883" s="23" t="str">
        <f t="shared" si="89"/>
        <v>4-2017</v>
      </c>
      <c r="E1883" s="25">
        <v>42830</v>
      </c>
      <c r="F1883" s="31">
        <f>INDEX(GoldPrice!$B$2:$F$4016,MATCH(E1883,GoldPrice!$B$2:$B$4016,0),5)</f>
        <v>799090.34209033847</v>
      </c>
      <c r="G1883" s="36">
        <f>INDEX(Daily!$B$2:$H$4016,MATCH(E1883,Daily!$B$2:$B$4016,0),3)</f>
        <v>0.14999999999999858</v>
      </c>
      <c r="H1883" s="36">
        <f>INDEX(Daily!$B$2:$H$4016,MATCH(E1883,Daily!$B$2:$B$4016,0),5)</f>
        <v>-10</v>
      </c>
      <c r="I1883" s="36">
        <f>INDEX(Daily!$B$2:$H$4016,MATCH(E1883,Daily!$B$2:$B$4016,0),7)</f>
        <v>-0.91999999999995907</v>
      </c>
      <c r="J1883" s="39">
        <f>INDEX(Monthly!$B$2:$K$187,MATCH(D1883,Monthly!$B$2:$B$187,0),3)</f>
        <v>0</v>
      </c>
      <c r="K1883" s="39">
        <f>INDEX(Monthly!$B$2:$K$187,MATCH(D1883,Monthly!$B$2:$B$187,0),5)</f>
        <v>7.4500000000000455</v>
      </c>
      <c r="L1883" s="39">
        <f>INDEX(Monthly!$B$2:$K$187,MATCH(D1883,Monthly!$B$2:$B$187,0),7)</f>
        <v>-1.4450177897792904E-5</v>
      </c>
      <c r="M1883" s="39">
        <f>INDEX(Monthly!$B$2:$K$187,MATCH(D1883,Monthly!$B$2:$B$187,0),9)</f>
        <v>3.8990609523482391E-3</v>
      </c>
      <c r="N1883" s="42">
        <f>INDEX(Quaterly!$B$2:$E$63,MATCH(B1883,Quaterly!$B$2:$B$63,0),4)</f>
        <v>3.9099999999999984</v>
      </c>
    </row>
    <row r="1884" spans="1:14" x14ac:dyDescent="0.3">
      <c r="A1884" s="23">
        <v>1883</v>
      </c>
      <c r="B1884" s="23" t="str">
        <f t="shared" si="87"/>
        <v>Q2-2017</v>
      </c>
      <c r="C1884" s="24" t="str">
        <f t="shared" si="88"/>
        <v>Q2</v>
      </c>
      <c r="D1884" s="23" t="str">
        <f t="shared" si="89"/>
        <v>4-2017</v>
      </c>
      <c r="E1884" s="25">
        <v>42831</v>
      </c>
      <c r="F1884" s="31">
        <f>INDEX(GoldPrice!$B$2:$F$4016,MATCH(E1884,GoldPrice!$B$2:$B$4016,0),5)</f>
        <v>-528349.62334962189</v>
      </c>
      <c r="G1884" s="36">
        <f>INDEX(Daily!$B$2:$H$4016,MATCH(E1884,Daily!$B$2:$B$4016,0),3)</f>
        <v>0.54999999999999716</v>
      </c>
      <c r="H1884" s="36">
        <f>INDEX(Daily!$B$2:$H$4016,MATCH(E1884,Daily!$B$2:$B$4016,0),5)</f>
        <v>-40</v>
      </c>
      <c r="I1884" s="36">
        <f>INDEX(Daily!$B$2:$H$4016,MATCH(E1884,Daily!$B$2:$B$4016,0),7)</f>
        <v>-0.98571428571426623</v>
      </c>
      <c r="J1884" s="39">
        <f>INDEX(Monthly!$B$2:$K$187,MATCH(D1884,Monthly!$B$2:$B$187,0),3)</f>
        <v>0</v>
      </c>
      <c r="K1884" s="39">
        <f>INDEX(Monthly!$B$2:$K$187,MATCH(D1884,Monthly!$B$2:$B$187,0),5)</f>
        <v>7.4500000000000455</v>
      </c>
      <c r="L1884" s="39">
        <f>INDEX(Monthly!$B$2:$K$187,MATCH(D1884,Monthly!$B$2:$B$187,0),7)</f>
        <v>-1.4450177897792904E-5</v>
      </c>
      <c r="M1884" s="39">
        <f>INDEX(Monthly!$B$2:$K$187,MATCH(D1884,Monthly!$B$2:$B$187,0),9)</f>
        <v>3.8990609523482391E-3</v>
      </c>
      <c r="N1884" s="42">
        <f>INDEX(Quaterly!$B$2:$E$63,MATCH(B1884,Quaterly!$B$2:$B$63,0),4)</f>
        <v>3.9099999999999984</v>
      </c>
    </row>
    <row r="1885" spans="1:14" x14ac:dyDescent="0.3">
      <c r="A1885" s="23">
        <v>1884</v>
      </c>
      <c r="B1885" s="23" t="str">
        <f t="shared" si="87"/>
        <v>Q2-2017</v>
      </c>
      <c r="C1885" s="24" t="str">
        <f t="shared" si="88"/>
        <v>Q2</v>
      </c>
      <c r="D1885" s="23" t="str">
        <f t="shared" si="89"/>
        <v>4-2017</v>
      </c>
      <c r="E1885" s="25">
        <v>42832</v>
      </c>
      <c r="F1885" s="31">
        <f>INDEX(GoldPrice!$B$2:$F$4016,MATCH(E1885,GoldPrice!$B$2:$B$4016,0),5)</f>
        <v>-193131.76013175771</v>
      </c>
      <c r="G1885" s="36">
        <f>INDEX(Daily!$B$2:$H$4016,MATCH(E1885,Daily!$B$2:$B$4016,0),3)</f>
        <v>0.56000000000000227</v>
      </c>
      <c r="H1885" s="36">
        <f>INDEX(Daily!$B$2:$H$4016,MATCH(E1885,Daily!$B$2:$B$4016,0),5)</f>
        <v>-35</v>
      </c>
      <c r="I1885" s="36">
        <f>INDEX(Daily!$B$2:$H$4016,MATCH(E1885,Daily!$B$2:$B$4016,0),7)</f>
        <v>5.7157142857142844</v>
      </c>
      <c r="J1885" s="39">
        <f>INDEX(Monthly!$B$2:$K$187,MATCH(D1885,Monthly!$B$2:$B$187,0),3)</f>
        <v>0</v>
      </c>
      <c r="K1885" s="39">
        <f>INDEX(Monthly!$B$2:$K$187,MATCH(D1885,Monthly!$B$2:$B$187,0),5)</f>
        <v>7.4500000000000455</v>
      </c>
      <c r="L1885" s="39">
        <f>INDEX(Monthly!$B$2:$K$187,MATCH(D1885,Monthly!$B$2:$B$187,0),7)</f>
        <v>-1.4450177897792904E-5</v>
      </c>
      <c r="M1885" s="39">
        <f>INDEX(Monthly!$B$2:$K$187,MATCH(D1885,Monthly!$B$2:$B$187,0),9)</f>
        <v>3.8990609523482391E-3</v>
      </c>
      <c r="N1885" s="42">
        <f>INDEX(Quaterly!$B$2:$E$63,MATCH(B1885,Quaterly!$B$2:$B$63,0),4)</f>
        <v>3.9099999999999984</v>
      </c>
    </row>
    <row r="1886" spans="1:14" x14ac:dyDescent="0.3">
      <c r="A1886" s="23">
        <v>1885</v>
      </c>
      <c r="B1886" s="23" t="str">
        <f t="shared" si="87"/>
        <v>Q2-2017</v>
      </c>
      <c r="C1886" s="24" t="str">
        <f t="shared" si="88"/>
        <v>Q2</v>
      </c>
      <c r="D1886" s="23" t="str">
        <f t="shared" si="89"/>
        <v>4-2017</v>
      </c>
      <c r="E1886" s="25">
        <v>42835</v>
      </c>
      <c r="F1886" s="31">
        <f>INDEX(GoldPrice!$B$2:$F$4016,MATCH(E1886,GoldPrice!$B$2:$B$4016,0),5)</f>
        <v>69144.396144397557</v>
      </c>
      <c r="G1886" s="36">
        <f>INDEX(Daily!$B$2:$H$4016,MATCH(E1886,Daily!$B$2:$B$4016,0),3)</f>
        <v>0.81000000000000227</v>
      </c>
      <c r="H1886" s="36">
        <f>INDEX(Daily!$B$2:$H$4016,MATCH(E1886,Daily!$B$2:$B$4016,0),5)</f>
        <v>-10</v>
      </c>
      <c r="I1886" s="36">
        <f>INDEX(Daily!$B$2:$H$4016,MATCH(E1886,Daily!$B$2:$B$4016,0),7)</f>
        <v>1.9199999999999591</v>
      </c>
      <c r="J1886" s="39">
        <f>INDEX(Monthly!$B$2:$K$187,MATCH(D1886,Monthly!$B$2:$B$187,0),3)</f>
        <v>0</v>
      </c>
      <c r="K1886" s="39">
        <f>INDEX(Monthly!$B$2:$K$187,MATCH(D1886,Monthly!$B$2:$B$187,0),5)</f>
        <v>7.4500000000000455</v>
      </c>
      <c r="L1886" s="39">
        <f>INDEX(Monthly!$B$2:$K$187,MATCH(D1886,Monthly!$B$2:$B$187,0),7)</f>
        <v>-1.4450177897792904E-5</v>
      </c>
      <c r="M1886" s="39">
        <f>INDEX(Monthly!$B$2:$K$187,MATCH(D1886,Monthly!$B$2:$B$187,0),9)</f>
        <v>3.8990609523482391E-3</v>
      </c>
      <c r="N1886" s="42">
        <f>INDEX(Quaterly!$B$2:$E$63,MATCH(B1886,Quaterly!$B$2:$B$63,0),4)</f>
        <v>3.9099999999999984</v>
      </c>
    </row>
    <row r="1887" spans="1:14" x14ac:dyDescent="0.3">
      <c r="A1887" s="23">
        <v>1886</v>
      </c>
      <c r="B1887" s="23" t="str">
        <f t="shared" si="87"/>
        <v>Q2-2017</v>
      </c>
      <c r="C1887" s="24" t="str">
        <f t="shared" si="88"/>
        <v>Q2</v>
      </c>
      <c r="D1887" s="23" t="str">
        <f t="shared" si="89"/>
        <v>4-2017</v>
      </c>
      <c r="E1887" s="25">
        <v>42836</v>
      </c>
      <c r="F1887" s="31">
        <f>INDEX(GoldPrice!$B$2:$F$4016,MATCH(E1887,GoldPrice!$B$2:$B$4016,0),5)</f>
        <v>-364084.5586845614</v>
      </c>
      <c r="G1887" s="36">
        <f>INDEX(Daily!$B$2:$H$4016,MATCH(E1887,Daily!$B$2:$B$4016,0),3)</f>
        <v>0.32000000000000028</v>
      </c>
      <c r="H1887" s="36">
        <f>INDEX(Daily!$B$2:$H$4016,MATCH(E1887,Daily!$B$2:$B$4016,0),5)</f>
        <v>58</v>
      </c>
      <c r="I1887" s="36">
        <f>INDEX(Daily!$B$2:$H$4016,MATCH(E1887,Daily!$B$2:$B$4016,0),7)</f>
        <v>1.4600000000000364</v>
      </c>
      <c r="J1887" s="39">
        <f>INDEX(Monthly!$B$2:$K$187,MATCH(D1887,Monthly!$B$2:$B$187,0),3)</f>
        <v>0</v>
      </c>
      <c r="K1887" s="39">
        <f>INDEX(Monthly!$B$2:$K$187,MATCH(D1887,Monthly!$B$2:$B$187,0),5)</f>
        <v>7.4500000000000455</v>
      </c>
      <c r="L1887" s="39">
        <f>INDEX(Monthly!$B$2:$K$187,MATCH(D1887,Monthly!$B$2:$B$187,0),7)</f>
        <v>-1.4450177897792904E-5</v>
      </c>
      <c r="M1887" s="39">
        <f>INDEX(Monthly!$B$2:$K$187,MATCH(D1887,Monthly!$B$2:$B$187,0),9)</f>
        <v>3.8990609523482391E-3</v>
      </c>
      <c r="N1887" s="42">
        <f>INDEX(Quaterly!$B$2:$E$63,MATCH(B1887,Quaterly!$B$2:$B$63,0),4)</f>
        <v>3.9099999999999984</v>
      </c>
    </row>
    <row r="1888" spans="1:14" x14ac:dyDescent="0.3">
      <c r="A1888" s="23">
        <v>1887</v>
      </c>
      <c r="B1888" s="23" t="str">
        <f t="shared" si="87"/>
        <v>Q2-2017</v>
      </c>
      <c r="C1888" s="24" t="str">
        <f t="shared" si="88"/>
        <v>Q2</v>
      </c>
      <c r="D1888" s="23" t="str">
        <f t="shared" si="89"/>
        <v>4-2017</v>
      </c>
      <c r="E1888" s="25">
        <v>42837</v>
      </c>
      <c r="F1888" s="31">
        <f>INDEX(GoldPrice!$B$2:$F$4016,MATCH(E1888,GoldPrice!$B$2:$B$4016,0),5)</f>
        <v>173394.51899452135</v>
      </c>
      <c r="G1888" s="36">
        <f>INDEX(Daily!$B$2:$H$4016,MATCH(E1888,Daily!$B$2:$B$4016,0),3)</f>
        <v>-0.26000000000000512</v>
      </c>
      <c r="H1888" s="36">
        <f>INDEX(Daily!$B$2:$H$4016,MATCH(E1888,Daily!$B$2:$B$4016,0),5)</f>
        <v>17</v>
      </c>
      <c r="I1888" s="36">
        <f>INDEX(Daily!$B$2:$H$4016,MATCH(E1888,Daily!$B$2:$B$4016,0),7)</f>
        <v>-5.75</v>
      </c>
      <c r="J1888" s="39">
        <f>INDEX(Monthly!$B$2:$K$187,MATCH(D1888,Monthly!$B$2:$B$187,0),3)</f>
        <v>0</v>
      </c>
      <c r="K1888" s="39">
        <f>INDEX(Monthly!$B$2:$K$187,MATCH(D1888,Monthly!$B$2:$B$187,0),5)</f>
        <v>7.4500000000000455</v>
      </c>
      <c r="L1888" s="39">
        <f>INDEX(Monthly!$B$2:$K$187,MATCH(D1888,Monthly!$B$2:$B$187,0),7)</f>
        <v>-1.4450177897792904E-5</v>
      </c>
      <c r="M1888" s="39">
        <f>INDEX(Monthly!$B$2:$K$187,MATCH(D1888,Monthly!$B$2:$B$187,0),9)</f>
        <v>3.8990609523482391E-3</v>
      </c>
      <c r="N1888" s="42">
        <f>INDEX(Quaterly!$B$2:$E$63,MATCH(B1888,Quaterly!$B$2:$B$63,0),4)</f>
        <v>3.9099999999999984</v>
      </c>
    </row>
    <row r="1889" spans="1:14" x14ac:dyDescent="0.3">
      <c r="A1889" s="23">
        <v>1888</v>
      </c>
      <c r="B1889" s="23" t="str">
        <f t="shared" si="87"/>
        <v>Q2-2017</v>
      </c>
      <c r="C1889" s="24" t="str">
        <f t="shared" si="88"/>
        <v>Q2</v>
      </c>
      <c r="D1889" s="23" t="str">
        <f t="shared" si="89"/>
        <v>4-2017</v>
      </c>
      <c r="E1889" s="25">
        <v>42838</v>
      </c>
      <c r="F1889" s="31">
        <f>INDEX(GoldPrice!$B$2:$F$4016,MATCH(E1889,GoldPrice!$B$2:$B$4016,0),5)</f>
        <v>-58897.183897186071</v>
      </c>
      <c r="G1889" s="36">
        <f>INDEX(Daily!$B$2:$H$4016,MATCH(E1889,Daily!$B$2:$B$4016,0),3)</f>
        <v>7.0000000000000284E-2</v>
      </c>
      <c r="H1889" s="36">
        <f>INDEX(Daily!$B$2:$H$4016,MATCH(E1889,Daily!$B$2:$B$4016,0),5)</f>
        <v>-80</v>
      </c>
      <c r="I1889" s="36">
        <f>INDEX(Daily!$B$2:$H$4016,MATCH(E1889,Daily!$B$2:$B$4016,0),7)</f>
        <v>-1.2300000000000182</v>
      </c>
      <c r="J1889" s="39">
        <f>INDEX(Monthly!$B$2:$K$187,MATCH(D1889,Monthly!$B$2:$B$187,0),3)</f>
        <v>0</v>
      </c>
      <c r="K1889" s="39">
        <f>INDEX(Monthly!$B$2:$K$187,MATCH(D1889,Monthly!$B$2:$B$187,0),5)</f>
        <v>7.4500000000000455</v>
      </c>
      <c r="L1889" s="39">
        <f>INDEX(Monthly!$B$2:$K$187,MATCH(D1889,Monthly!$B$2:$B$187,0),7)</f>
        <v>-1.4450177897792904E-5</v>
      </c>
      <c r="M1889" s="39">
        <f>INDEX(Monthly!$B$2:$K$187,MATCH(D1889,Monthly!$B$2:$B$187,0),9)</f>
        <v>3.8990609523482391E-3</v>
      </c>
      <c r="N1889" s="42">
        <f>INDEX(Quaterly!$B$2:$E$63,MATCH(B1889,Quaterly!$B$2:$B$63,0),4)</f>
        <v>3.9099999999999984</v>
      </c>
    </row>
    <row r="1890" spans="1:14" x14ac:dyDescent="0.3">
      <c r="A1890" s="23">
        <v>1889</v>
      </c>
      <c r="B1890" s="23" t="str">
        <f t="shared" si="87"/>
        <v>Q2-2017</v>
      </c>
      <c r="C1890" s="24" t="str">
        <f t="shared" si="88"/>
        <v>Q2</v>
      </c>
      <c r="D1890" s="23" t="str">
        <f t="shared" si="89"/>
        <v>4-2017</v>
      </c>
      <c r="E1890" s="25">
        <v>42839</v>
      </c>
      <c r="F1890" s="31">
        <f>INDEX(GoldPrice!$B$2:$F$4016,MATCH(E1890,GoldPrice!$B$2:$B$4016,0),5)</f>
        <v>533153.0793530792</v>
      </c>
      <c r="G1890" s="36">
        <f>INDEX(Daily!$B$2:$H$4016,MATCH(E1890,Daily!$B$2:$B$4016,0),3)</f>
        <v>-0.6428571428571459</v>
      </c>
      <c r="H1890" s="36">
        <f>INDEX(Daily!$B$2:$H$4016,MATCH(E1890,Daily!$B$2:$B$4016,0),5)</f>
        <v>160</v>
      </c>
      <c r="I1890" s="36">
        <f>INDEX(Daily!$B$2:$H$4016,MATCH(E1890,Daily!$B$2:$B$4016,0),7)</f>
        <v>-5.8999999999999773</v>
      </c>
      <c r="J1890" s="39">
        <f>INDEX(Monthly!$B$2:$K$187,MATCH(D1890,Monthly!$B$2:$B$187,0),3)</f>
        <v>0</v>
      </c>
      <c r="K1890" s="39">
        <f>INDEX(Monthly!$B$2:$K$187,MATCH(D1890,Monthly!$B$2:$B$187,0),5)</f>
        <v>7.4500000000000455</v>
      </c>
      <c r="L1890" s="39">
        <f>INDEX(Monthly!$B$2:$K$187,MATCH(D1890,Monthly!$B$2:$B$187,0),7)</f>
        <v>-1.4450177897792904E-5</v>
      </c>
      <c r="M1890" s="39">
        <f>INDEX(Monthly!$B$2:$K$187,MATCH(D1890,Monthly!$B$2:$B$187,0),9)</f>
        <v>3.8990609523482391E-3</v>
      </c>
      <c r="N1890" s="42">
        <f>INDEX(Quaterly!$B$2:$E$63,MATCH(B1890,Quaterly!$B$2:$B$63,0),4)</f>
        <v>3.9099999999999984</v>
      </c>
    </row>
    <row r="1891" spans="1:14" x14ac:dyDescent="0.3">
      <c r="A1891" s="23">
        <v>1890</v>
      </c>
      <c r="B1891" s="23" t="str">
        <f t="shared" si="87"/>
        <v>Q2-2017</v>
      </c>
      <c r="C1891" s="24" t="str">
        <f t="shared" si="88"/>
        <v>Q2</v>
      </c>
      <c r="D1891" s="23" t="str">
        <f t="shared" si="89"/>
        <v>4-2017</v>
      </c>
      <c r="E1891" s="25">
        <v>42842</v>
      </c>
      <c r="F1891" s="31">
        <f>INDEX(GoldPrice!$B$2:$F$4016,MATCH(E1891,GoldPrice!$B$2:$B$4016,0),5)</f>
        <v>-200909.26910927147</v>
      </c>
      <c r="G1891" s="36">
        <f>INDEX(Daily!$B$2:$H$4016,MATCH(E1891,Daily!$B$2:$B$4016,0),3)</f>
        <v>7.2857142857145618E-2</v>
      </c>
      <c r="H1891" s="36">
        <f>INDEX(Daily!$B$2:$H$4016,MATCH(E1891,Daily!$B$2:$B$4016,0),5)</f>
        <v>-80</v>
      </c>
      <c r="I1891" s="36">
        <f>INDEX(Daily!$B$2:$H$4016,MATCH(E1891,Daily!$B$2:$B$4016,0),7)</f>
        <v>-7.6200000000000045</v>
      </c>
      <c r="J1891" s="39">
        <f>INDEX(Monthly!$B$2:$K$187,MATCH(D1891,Monthly!$B$2:$B$187,0),3)</f>
        <v>0</v>
      </c>
      <c r="K1891" s="39">
        <f>INDEX(Monthly!$B$2:$K$187,MATCH(D1891,Monthly!$B$2:$B$187,0),5)</f>
        <v>7.4500000000000455</v>
      </c>
      <c r="L1891" s="39">
        <f>INDEX(Monthly!$B$2:$K$187,MATCH(D1891,Monthly!$B$2:$B$187,0),7)</f>
        <v>-1.4450177897792904E-5</v>
      </c>
      <c r="M1891" s="39">
        <f>INDEX(Monthly!$B$2:$K$187,MATCH(D1891,Monthly!$B$2:$B$187,0),9)</f>
        <v>3.8990609523482391E-3</v>
      </c>
      <c r="N1891" s="42">
        <f>INDEX(Quaterly!$B$2:$E$63,MATCH(B1891,Quaterly!$B$2:$B$63,0),4)</f>
        <v>3.9099999999999984</v>
      </c>
    </row>
    <row r="1892" spans="1:14" x14ac:dyDescent="0.3">
      <c r="A1892" s="23">
        <v>1891</v>
      </c>
      <c r="B1892" s="23" t="str">
        <f t="shared" si="87"/>
        <v>Q2-2017</v>
      </c>
      <c r="C1892" s="24" t="str">
        <f t="shared" si="88"/>
        <v>Q2</v>
      </c>
      <c r="D1892" s="23" t="str">
        <f t="shared" si="89"/>
        <v>4-2017</v>
      </c>
      <c r="E1892" s="25">
        <v>42843</v>
      </c>
      <c r="F1892" s="31">
        <f>INDEX(GoldPrice!$B$2:$F$4016,MATCH(E1892,GoldPrice!$B$2:$B$4016,0),5)</f>
        <v>-339888.11188810691</v>
      </c>
      <c r="G1892" s="36">
        <f>INDEX(Daily!$B$2:$H$4016,MATCH(E1892,Daily!$B$2:$B$4016,0),3)</f>
        <v>-0.15999999999999659</v>
      </c>
      <c r="H1892" s="36">
        <f>INDEX(Daily!$B$2:$H$4016,MATCH(E1892,Daily!$B$2:$B$4016,0),5)</f>
        <v>-20</v>
      </c>
      <c r="I1892" s="36">
        <f>INDEX(Daily!$B$2:$H$4016,MATCH(E1892,Daily!$B$2:$B$4016,0),7)</f>
        <v>4.0999999999999091</v>
      </c>
      <c r="J1892" s="39">
        <f>INDEX(Monthly!$B$2:$K$187,MATCH(D1892,Monthly!$B$2:$B$187,0),3)</f>
        <v>0</v>
      </c>
      <c r="K1892" s="39">
        <f>INDEX(Monthly!$B$2:$K$187,MATCH(D1892,Monthly!$B$2:$B$187,0),5)</f>
        <v>7.4500000000000455</v>
      </c>
      <c r="L1892" s="39">
        <f>INDEX(Monthly!$B$2:$K$187,MATCH(D1892,Monthly!$B$2:$B$187,0),7)</f>
        <v>-1.4450177897792904E-5</v>
      </c>
      <c r="M1892" s="39">
        <f>INDEX(Monthly!$B$2:$K$187,MATCH(D1892,Monthly!$B$2:$B$187,0),9)</f>
        <v>3.8990609523482391E-3</v>
      </c>
      <c r="N1892" s="42">
        <f>INDEX(Quaterly!$B$2:$E$63,MATCH(B1892,Quaterly!$B$2:$B$63,0),4)</f>
        <v>3.9099999999999984</v>
      </c>
    </row>
    <row r="1893" spans="1:14" x14ac:dyDescent="0.3">
      <c r="A1893" s="23">
        <v>1892</v>
      </c>
      <c r="B1893" s="23" t="str">
        <f t="shared" si="87"/>
        <v>Q2-2017</v>
      </c>
      <c r="C1893" s="24" t="str">
        <f t="shared" si="88"/>
        <v>Q2</v>
      </c>
      <c r="D1893" s="23" t="str">
        <f t="shared" si="89"/>
        <v>4-2017</v>
      </c>
      <c r="E1893" s="25">
        <v>42844</v>
      </c>
      <c r="F1893" s="31">
        <f>INDEX(GoldPrice!$B$2:$F$4016,MATCH(E1893,GoldPrice!$B$2:$B$4016,0),5)</f>
        <v>89997.089397087693</v>
      </c>
      <c r="G1893" s="36">
        <f>INDEX(Daily!$B$2:$H$4016,MATCH(E1893,Daily!$B$2:$B$4016,0),3)</f>
        <v>-1.9699999999999989</v>
      </c>
      <c r="H1893" s="36">
        <f>INDEX(Daily!$B$2:$H$4016,MATCH(E1893,Daily!$B$2:$B$4016,0),5)</f>
        <v>84</v>
      </c>
      <c r="I1893" s="36">
        <f>INDEX(Daily!$B$2:$H$4016,MATCH(E1893,Daily!$B$2:$B$4016,0),7)</f>
        <v>1.8400000000000318</v>
      </c>
      <c r="J1893" s="39">
        <f>INDEX(Monthly!$B$2:$K$187,MATCH(D1893,Monthly!$B$2:$B$187,0),3)</f>
        <v>0</v>
      </c>
      <c r="K1893" s="39">
        <f>INDEX(Monthly!$B$2:$K$187,MATCH(D1893,Monthly!$B$2:$B$187,0),5)</f>
        <v>7.4500000000000455</v>
      </c>
      <c r="L1893" s="39">
        <f>INDEX(Monthly!$B$2:$K$187,MATCH(D1893,Monthly!$B$2:$B$187,0),7)</f>
        <v>-1.4450177897792904E-5</v>
      </c>
      <c r="M1893" s="39">
        <f>INDEX(Monthly!$B$2:$K$187,MATCH(D1893,Monthly!$B$2:$B$187,0),9)</f>
        <v>3.8990609523482391E-3</v>
      </c>
      <c r="N1893" s="42">
        <f>INDEX(Quaterly!$B$2:$E$63,MATCH(B1893,Quaterly!$B$2:$B$63,0),4)</f>
        <v>3.9099999999999984</v>
      </c>
    </row>
    <row r="1894" spans="1:14" x14ac:dyDescent="0.3">
      <c r="A1894" s="23">
        <v>1893</v>
      </c>
      <c r="B1894" s="23" t="str">
        <f t="shared" si="87"/>
        <v>Q2-2017</v>
      </c>
      <c r="C1894" s="24" t="str">
        <f t="shared" si="88"/>
        <v>Q2</v>
      </c>
      <c r="D1894" s="23" t="str">
        <f t="shared" si="89"/>
        <v>4-2017</v>
      </c>
      <c r="E1894" s="25">
        <v>42845</v>
      </c>
      <c r="F1894" s="31">
        <f>INDEX(GoldPrice!$B$2:$F$4016,MATCH(E1894,GoldPrice!$B$2:$B$4016,0),5)</f>
        <v>-65952.296352297068</v>
      </c>
      <c r="G1894" s="36">
        <f>INDEX(Daily!$B$2:$H$4016,MATCH(E1894,Daily!$B$2:$B$4016,0),3)</f>
        <v>-0.23000000000000398</v>
      </c>
      <c r="H1894" s="36">
        <f>INDEX(Daily!$B$2:$H$4016,MATCH(E1894,Daily!$B$2:$B$4016,0),5)</f>
        <v>-44</v>
      </c>
      <c r="I1894" s="36">
        <f>INDEX(Daily!$B$2:$H$4016,MATCH(E1894,Daily!$B$2:$B$4016,0),7)</f>
        <v>-4.1100000000000136</v>
      </c>
      <c r="J1894" s="39">
        <f>INDEX(Monthly!$B$2:$K$187,MATCH(D1894,Monthly!$B$2:$B$187,0),3)</f>
        <v>0</v>
      </c>
      <c r="K1894" s="39">
        <f>INDEX(Monthly!$B$2:$K$187,MATCH(D1894,Monthly!$B$2:$B$187,0),5)</f>
        <v>7.4500000000000455</v>
      </c>
      <c r="L1894" s="39">
        <f>INDEX(Monthly!$B$2:$K$187,MATCH(D1894,Monthly!$B$2:$B$187,0),7)</f>
        <v>-1.4450177897792904E-5</v>
      </c>
      <c r="M1894" s="39">
        <f>INDEX(Monthly!$B$2:$K$187,MATCH(D1894,Monthly!$B$2:$B$187,0),9)</f>
        <v>3.8990609523482391E-3</v>
      </c>
      <c r="N1894" s="42">
        <f>INDEX(Quaterly!$B$2:$E$63,MATCH(B1894,Quaterly!$B$2:$B$63,0),4)</f>
        <v>3.9099999999999984</v>
      </c>
    </row>
    <row r="1895" spans="1:14" x14ac:dyDescent="0.3">
      <c r="A1895" s="23">
        <v>1894</v>
      </c>
      <c r="B1895" s="23" t="str">
        <f t="shared" si="87"/>
        <v>Q2-2017</v>
      </c>
      <c r="C1895" s="24" t="str">
        <f t="shared" si="88"/>
        <v>Q2</v>
      </c>
      <c r="D1895" s="23" t="str">
        <f t="shared" si="89"/>
        <v>4-2017</v>
      </c>
      <c r="E1895" s="25">
        <v>42846</v>
      </c>
      <c r="F1895" s="31">
        <f>INDEX(GoldPrice!$B$2:$F$4016,MATCH(E1895,GoldPrice!$B$2:$B$4016,0),5)</f>
        <v>-5414.0994140990078</v>
      </c>
      <c r="G1895" s="36">
        <f>INDEX(Daily!$B$2:$H$4016,MATCH(E1895,Daily!$B$2:$B$4016,0),3)</f>
        <v>-0.61999999999999744</v>
      </c>
      <c r="H1895" s="36">
        <f>INDEX(Daily!$B$2:$H$4016,MATCH(E1895,Daily!$B$2:$B$4016,0),5)</f>
        <v>-40</v>
      </c>
      <c r="I1895" s="36">
        <f>INDEX(Daily!$B$2:$H$4016,MATCH(E1895,Daily!$B$2:$B$4016,0),7)</f>
        <v>-0.25</v>
      </c>
      <c r="J1895" s="39">
        <f>INDEX(Monthly!$B$2:$K$187,MATCH(D1895,Monthly!$B$2:$B$187,0),3)</f>
        <v>0</v>
      </c>
      <c r="K1895" s="39">
        <f>INDEX(Monthly!$B$2:$K$187,MATCH(D1895,Monthly!$B$2:$B$187,0),5)</f>
        <v>7.4500000000000455</v>
      </c>
      <c r="L1895" s="39">
        <f>INDEX(Monthly!$B$2:$K$187,MATCH(D1895,Monthly!$B$2:$B$187,0),7)</f>
        <v>-1.4450177897792904E-5</v>
      </c>
      <c r="M1895" s="39">
        <f>INDEX(Monthly!$B$2:$K$187,MATCH(D1895,Monthly!$B$2:$B$187,0),9)</f>
        <v>3.8990609523482391E-3</v>
      </c>
      <c r="N1895" s="42">
        <f>INDEX(Quaterly!$B$2:$E$63,MATCH(B1895,Quaterly!$B$2:$B$63,0),4)</f>
        <v>3.9099999999999984</v>
      </c>
    </row>
    <row r="1896" spans="1:14" x14ac:dyDescent="0.3">
      <c r="A1896" s="23">
        <v>1895</v>
      </c>
      <c r="B1896" s="23" t="str">
        <f t="shared" si="87"/>
        <v>Q2-2017</v>
      </c>
      <c r="C1896" s="24" t="str">
        <f t="shared" si="88"/>
        <v>Q2</v>
      </c>
      <c r="D1896" s="23" t="str">
        <f t="shared" si="89"/>
        <v>4-2017</v>
      </c>
      <c r="E1896" s="25">
        <v>42849</v>
      </c>
      <c r="F1896" s="31">
        <f>INDEX(GoldPrice!$B$2:$F$4016,MATCH(E1896,GoldPrice!$B$2:$B$4016,0),5)</f>
        <v>105938.76393876597</v>
      </c>
      <c r="G1896" s="36">
        <f>INDEX(Daily!$B$2:$H$4016,MATCH(E1896,Daily!$B$2:$B$4016,0),3)</f>
        <v>-0.74000000000000199</v>
      </c>
      <c r="H1896" s="36">
        <f>INDEX(Daily!$B$2:$H$4016,MATCH(E1896,Daily!$B$2:$B$4016,0),5)</f>
        <v>65</v>
      </c>
      <c r="I1896" s="36">
        <f>INDEX(Daily!$B$2:$H$4016,MATCH(E1896,Daily!$B$2:$B$4016,0),7)</f>
        <v>-3.0199999999999818</v>
      </c>
      <c r="J1896" s="39">
        <f>INDEX(Monthly!$B$2:$K$187,MATCH(D1896,Monthly!$B$2:$B$187,0),3)</f>
        <v>0</v>
      </c>
      <c r="K1896" s="39">
        <f>INDEX(Monthly!$B$2:$K$187,MATCH(D1896,Monthly!$B$2:$B$187,0),5)</f>
        <v>7.4500000000000455</v>
      </c>
      <c r="L1896" s="39">
        <f>INDEX(Monthly!$B$2:$K$187,MATCH(D1896,Monthly!$B$2:$B$187,0),7)</f>
        <v>-1.4450177897792904E-5</v>
      </c>
      <c r="M1896" s="39">
        <f>INDEX(Monthly!$B$2:$K$187,MATCH(D1896,Monthly!$B$2:$B$187,0),9)</f>
        <v>3.8990609523482391E-3</v>
      </c>
      <c r="N1896" s="42">
        <f>INDEX(Quaterly!$B$2:$E$63,MATCH(B1896,Quaterly!$B$2:$B$63,0),4)</f>
        <v>3.9099999999999984</v>
      </c>
    </row>
    <row r="1897" spans="1:14" x14ac:dyDescent="0.3">
      <c r="A1897" s="23">
        <v>1896</v>
      </c>
      <c r="B1897" s="23" t="str">
        <f t="shared" si="87"/>
        <v>Q2-2017</v>
      </c>
      <c r="C1897" s="24" t="str">
        <f t="shared" si="88"/>
        <v>Q2</v>
      </c>
      <c r="D1897" s="23" t="str">
        <f t="shared" si="89"/>
        <v>4-2017</v>
      </c>
      <c r="E1897" s="25">
        <v>42850</v>
      </c>
      <c r="F1897" s="31">
        <f>INDEX(GoldPrice!$B$2:$F$4016,MATCH(E1897,GoldPrice!$B$2:$B$4016,0),5)</f>
        <v>142104.32810432836</v>
      </c>
      <c r="G1897" s="36">
        <f>INDEX(Daily!$B$2:$H$4016,MATCH(E1897,Daily!$B$2:$B$4016,0),3)</f>
        <v>0.32000000000000028</v>
      </c>
      <c r="H1897" s="36">
        <f>INDEX(Daily!$B$2:$H$4016,MATCH(E1897,Daily!$B$2:$B$4016,0),5)</f>
        <v>45</v>
      </c>
      <c r="I1897" s="36">
        <f>INDEX(Daily!$B$2:$H$4016,MATCH(E1897,Daily!$B$2:$B$4016,0),7)</f>
        <v>-1.8099999999999454</v>
      </c>
      <c r="J1897" s="39">
        <f>INDEX(Monthly!$B$2:$K$187,MATCH(D1897,Monthly!$B$2:$B$187,0),3)</f>
        <v>0</v>
      </c>
      <c r="K1897" s="39">
        <f>INDEX(Monthly!$B$2:$K$187,MATCH(D1897,Monthly!$B$2:$B$187,0),5)</f>
        <v>7.4500000000000455</v>
      </c>
      <c r="L1897" s="39">
        <f>INDEX(Monthly!$B$2:$K$187,MATCH(D1897,Monthly!$B$2:$B$187,0),7)</f>
        <v>-1.4450177897792904E-5</v>
      </c>
      <c r="M1897" s="39">
        <f>INDEX(Monthly!$B$2:$K$187,MATCH(D1897,Monthly!$B$2:$B$187,0),9)</f>
        <v>3.8990609523482391E-3</v>
      </c>
      <c r="N1897" s="42">
        <f>INDEX(Quaterly!$B$2:$E$63,MATCH(B1897,Quaterly!$B$2:$B$63,0),4)</f>
        <v>3.9099999999999984</v>
      </c>
    </row>
    <row r="1898" spans="1:14" x14ac:dyDescent="0.3">
      <c r="A1898" s="23">
        <v>1897</v>
      </c>
      <c r="B1898" s="23" t="str">
        <f t="shared" si="87"/>
        <v>Q2-2017</v>
      </c>
      <c r="C1898" s="24" t="str">
        <f t="shared" si="88"/>
        <v>Q2</v>
      </c>
      <c r="D1898" s="23" t="str">
        <f t="shared" si="89"/>
        <v>4-2017</v>
      </c>
      <c r="E1898" s="25">
        <v>42851</v>
      </c>
      <c r="F1898" s="31">
        <f>INDEX(GoldPrice!$B$2:$F$4016,MATCH(E1898,GoldPrice!$B$2:$B$4016,0),5)</f>
        <v>12930.447930447757</v>
      </c>
      <c r="G1898" s="36">
        <f>INDEX(Daily!$B$2:$H$4016,MATCH(E1898,Daily!$B$2:$B$4016,0),3)</f>
        <v>0</v>
      </c>
      <c r="H1898" s="36">
        <f>INDEX(Daily!$B$2:$H$4016,MATCH(E1898,Daily!$B$2:$B$4016,0),5)</f>
        <v>-50</v>
      </c>
      <c r="I1898" s="36">
        <f>INDEX(Daily!$B$2:$H$4016,MATCH(E1898,Daily!$B$2:$B$4016,0),7)</f>
        <v>2.4599999999999227</v>
      </c>
      <c r="J1898" s="39">
        <f>INDEX(Monthly!$B$2:$K$187,MATCH(D1898,Monthly!$B$2:$B$187,0),3)</f>
        <v>0</v>
      </c>
      <c r="K1898" s="39">
        <f>INDEX(Monthly!$B$2:$K$187,MATCH(D1898,Monthly!$B$2:$B$187,0),5)</f>
        <v>7.4500000000000455</v>
      </c>
      <c r="L1898" s="39">
        <f>INDEX(Monthly!$B$2:$K$187,MATCH(D1898,Monthly!$B$2:$B$187,0),7)</f>
        <v>-1.4450177897792904E-5</v>
      </c>
      <c r="M1898" s="39">
        <f>INDEX(Monthly!$B$2:$K$187,MATCH(D1898,Monthly!$B$2:$B$187,0),9)</f>
        <v>3.8990609523482391E-3</v>
      </c>
      <c r="N1898" s="42">
        <f>INDEX(Quaterly!$B$2:$E$63,MATCH(B1898,Quaterly!$B$2:$B$63,0),4)</f>
        <v>3.9099999999999984</v>
      </c>
    </row>
    <row r="1899" spans="1:14" x14ac:dyDescent="0.3">
      <c r="A1899" s="23">
        <v>1898</v>
      </c>
      <c r="B1899" s="23" t="str">
        <f t="shared" si="87"/>
        <v>Q2-2017</v>
      </c>
      <c r="C1899" s="24" t="str">
        <f t="shared" si="88"/>
        <v>Q2</v>
      </c>
      <c r="D1899" s="23" t="str">
        <f t="shared" si="89"/>
        <v>4-2017</v>
      </c>
      <c r="E1899" s="25">
        <v>42852</v>
      </c>
      <c r="F1899" s="31">
        <f>INDEX(GoldPrice!$B$2:$F$4016,MATCH(E1899,GoldPrice!$B$2:$B$4016,0),5)</f>
        <v>-1577.2065772078931</v>
      </c>
      <c r="G1899" s="36">
        <f>INDEX(Daily!$B$2:$H$4016,MATCH(E1899,Daily!$B$2:$B$4016,0),3)</f>
        <v>-0.25999999999999801</v>
      </c>
      <c r="H1899" s="36">
        <f>INDEX(Daily!$B$2:$H$4016,MATCH(E1899,Daily!$B$2:$B$4016,0),5)</f>
        <v>20</v>
      </c>
      <c r="I1899" s="36">
        <f>INDEX(Daily!$B$2:$H$4016,MATCH(E1899,Daily!$B$2:$B$4016,0),7)</f>
        <v>6.4900000000000091</v>
      </c>
      <c r="J1899" s="39">
        <f>INDEX(Monthly!$B$2:$K$187,MATCH(D1899,Monthly!$B$2:$B$187,0),3)</f>
        <v>0</v>
      </c>
      <c r="K1899" s="39">
        <f>INDEX(Monthly!$B$2:$K$187,MATCH(D1899,Monthly!$B$2:$B$187,0),5)</f>
        <v>7.4500000000000455</v>
      </c>
      <c r="L1899" s="39">
        <f>INDEX(Monthly!$B$2:$K$187,MATCH(D1899,Monthly!$B$2:$B$187,0),7)</f>
        <v>-1.4450177897792904E-5</v>
      </c>
      <c r="M1899" s="39">
        <f>INDEX(Monthly!$B$2:$K$187,MATCH(D1899,Monthly!$B$2:$B$187,0),9)</f>
        <v>3.8990609523482391E-3</v>
      </c>
      <c r="N1899" s="42">
        <f>INDEX(Quaterly!$B$2:$E$63,MATCH(B1899,Quaterly!$B$2:$B$63,0),4)</f>
        <v>3.9099999999999984</v>
      </c>
    </row>
    <row r="1900" spans="1:14" x14ac:dyDescent="0.3">
      <c r="A1900" s="23">
        <v>1899</v>
      </c>
      <c r="B1900" s="23" t="str">
        <f t="shared" si="87"/>
        <v>Q2-2017</v>
      </c>
      <c r="C1900" s="24" t="str">
        <f t="shared" si="88"/>
        <v>Q2</v>
      </c>
      <c r="D1900" s="23" t="str">
        <f t="shared" si="89"/>
        <v>4-2017</v>
      </c>
      <c r="E1900" s="25">
        <v>42853</v>
      </c>
      <c r="F1900" s="31">
        <f>INDEX(GoldPrice!$B$2:$F$4016,MATCH(E1900,GoldPrice!$B$2:$B$4016,0),5)</f>
        <v>-90813.078813076019</v>
      </c>
      <c r="G1900" s="36">
        <f>INDEX(Daily!$B$2:$H$4016,MATCH(E1900,Daily!$B$2:$B$4016,0),3)</f>
        <v>0.35000000000000142</v>
      </c>
      <c r="H1900" s="36">
        <f>INDEX(Daily!$B$2:$H$4016,MATCH(E1900,Daily!$B$2:$B$4016,0),5)</f>
        <v>10</v>
      </c>
      <c r="I1900" s="36">
        <f>INDEX(Daily!$B$2:$H$4016,MATCH(E1900,Daily!$B$2:$B$4016,0),7)</f>
        <v>1.2000000000000455</v>
      </c>
      <c r="J1900" s="39">
        <f>INDEX(Monthly!$B$2:$K$187,MATCH(D1900,Monthly!$B$2:$B$187,0),3)</f>
        <v>0</v>
      </c>
      <c r="K1900" s="39">
        <f>INDEX(Monthly!$B$2:$K$187,MATCH(D1900,Monthly!$B$2:$B$187,0),5)</f>
        <v>7.4500000000000455</v>
      </c>
      <c r="L1900" s="39">
        <f>INDEX(Monthly!$B$2:$K$187,MATCH(D1900,Monthly!$B$2:$B$187,0),7)</f>
        <v>-1.4450177897792904E-5</v>
      </c>
      <c r="M1900" s="39">
        <f>INDEX(Monthly!$B$2:$K$187,MATCH(D1900,Monthly!$B$2:$B$187,0),9)</f>
        <v>3.8990609523482391E-3</v>
      </c>
      <c r="N1900" s="42">
        <f>INDEX(Quaterly!$B$2:$E$63,MATCH(B1900,Quaterly!$B$2:$B$63,0),4)</f>
        <v>3.9099999999999984</v>
      </c>
    </row>
    <row r="1901" spans="1:14" x14ac:dyDescent="0.3">
      <c r="A1901" s="23">
        <v>1900</v>
      </c>
      <c r="B1901" s="23" t="str">
        <f t="shared" si="87"/>
        <v>Q2-2017</v>
      </c>
      <c r="C1901" s="24" t="str">
        <f t="shared" si="88"/>
        <v>Q2</v>
      </c>
      <c r="D1901" s="23" t="str">
        <f t="shared" si="89"/>
        <v>5-2017</v>
      </c>
      <c r="E1901" s="25">
        <v>42856</v>
      </c>
      <c r="F1901" s="31">
        <f>INDEX(GoldPrice!$B$2:$F$4016,MATCH(E1901,GoldPrice!$B$2:$B$4016,0),5)</f>
        <v>311521.91052190587</v>
      </c>
      <c r="G1901" s="36">
        <f>INDEX(Daily!$B$2:$H$4016,MATCH(E1901,Daily!$B$2:$B$4016,0),3)</f>
        <v>-0.48000000000000398</v>
      </c>
      <c r="H1901" s="36">
        <f>INDEX(Daily!$B$2:$H$4016,MATCH(E1901,Daily!$B$2:$B$4016,0),5)</f>
        <v>-40</v>
      </c>
      <c r="I1901" s="36">
        <f>INDEX(Daily!$B$2:$H$4016,MATCH(E1901,Daily!$B$2:$B$4016,0),7)</f>
        <v>-5.3957142857142344</v>
      </c>
      <c r="J1901" s="39">
        <f>INDEX(Monthly!$B$2:$K$187,MATCH(D1901,Monthly!$B$2:$B$187,0),3)</f>
        <v>-5.6000000000000008E-3</v>
      </c>
      <c r="K1901" s="39">
        <f>INDEX(Monthly!$B$2:$K$187,MATCH(D1901,Monthly!$B$2:$B$187,0),5)</f>
        <v>-1.1400000000000432</v>
      </c>
      <c r="L1901" s="39">
        <f>INDEX(Monthly!$B$2:$K$187,MATCH(D1901,Monthly!$B$2:$B$187,0),7)</f>
        <v>1.5654359389272177E-5</v>
      </c>
      <c r="M1901" s="39">
        <f>INDEX(Monthly!$B$2:$K$187,MATCH(D1901,Monthly!$B$2:$B$187,0),9)</f>
        <v>8.5601774533141019E-3</v>
      </c>
      <c r="N1901" s="42">
        <f>INDEX(Quaterly!$B$2:$E$63,MATCH(B1901,Quaterly!$B$2:$B$63,0),4)</f>
        <v>3.9099999999999984</v>
      </c>
    </row>
    <row r="1902" spans="1:14" x14ac:dyDescent="0.3">
      <c r="A1902" s="23">
        <v>1901</v>
      </c>
      <c r="B1902" s="23" t="str">
        <f t="shared" si="87"/>
        <v>Q2-2017</v>
      </c>
      <c r="C1902" s="24" t="str">
        <f t="shared" si="88"/>
        <v>Q2</v>
      </c>
      <c r="D1902" s="23" t="str">
        <f t="shared" si="89"/>
        <v>5-2017</v>
      </c>
      <c r="E1902" s="25">
        <v>42857</v>
      </c>
      <c r="F1902" s="31">
        <f>INDEX(GoldPrice!$B$2:$F$4016,MATCH(E1902,GoldPrice!$B$2:$B$4016,0),5)</f>
        <v>-31808.558237124234</v>
      </c>
      <c r="G1902" s="36">
        <f>INDEX(Daily!$B$2:$H$4016,MATCH(E1902,Daily!$B$2:$B$4016,0),3)</f>
        <v>-1.1799999999999997</v>
      </c>
      <c r="H1902" s="36">
        <f>INDEX(Daily!$B$2:$H$4016,MATCH(E1902,Daily!$B$2:$B$4016,0),5)</f>
        <v>0</v>
      </c>
      <c r="I1902" s="36">
        <f>INDEX(Daily!$B$2:$H$4016,MATCH(E1902,Daily!$B$2:$B$4016,0),7)</f>
        <v>-4.6530612244964686E-2</v>
      </c>
      <c r="J1902" s="39">
        <f>INDEX(Monthly!$B$2:$K$187,MATCH(D1902,Monthly!$B$2:$B$187,0),3)</f>
        <v>-5.6000000000000008E-3</v>
      </c>
      <c r="K1902" s="39">
        <f>INDEX(Monthly!$B$2:$K$187,MATCH(D1902,Monthly!$B$2:$B$187,0),5)</f>
        <v>-1.1400000000000432</v>
      </c>
      <c r="L1902" s="39">
        <f>INDEX(Monthly!$B$2:$K$187,MATCH(D1902,Monthly!$B$2:$B$187,0),7)</f>
        <v>1.5654359389272177E-5</v>
      </c>
      <c r="M1902" s="39">
        <f>INDEX(Monthly!$B$2:$K$187,MATCH(D1902,Monthly!$B$2:$B$187,0),9)</f>
        <v>8.5601774533141019E-3</v>
      </c>
      <c r="N1902" s="42">
        <f>INDEX(Quaterly!$B$2:$E$63,MATCH(B1902,Quaterly!$B$2:$B$63,0),4)</f>
        <v>3.9099999999999984</v>
      </c>
    </row>
    <row r="1903" spans="1:14" x14ac:dyDescent="0.3">
      <c r="A1903" s="23">
        <v>1902</v>
      </c>
      <c r="B1903" s="23" t="str">
        <f t="shared" si="87"/>
        <v>Q2-2017</v>
      </c>
      <c r="C1903" s="24" t="str">
        <f t="shared" si="88"/>
        <v>Q2</v>
      </c>
      <c r="D1903" s="23" t="str">
        <f t="shared" si="89"/>
        <v>5-2017</v>
      </c>
      <c r="E1903" s="25">
        <v>42858</v>
      </c>
      <c r="F1903" s="31">
        <f>INDEX(GoldPrice!$B$2:$F$4016,MATCH(E1903,GoldPrice!$B$2:$B$4016,0),5)</f>
        <v>8958.3543869182467</v>
      </c>
      <c r="G1903" s="36">
        <f>INDEX(Daily!$B$2:$H$4016,MATCH(E1903,Daily!$B$2:$B$4016,0),3)</f>
        <v>0.14000000000000057</v>
      </c>
      <c r="H1903" s="36">
        <f>INDEX(Daily!$B$2:$H$4016,MATCH(E1903,Daily!$B$2:$B$4016,0),5)</f>
        <v>40</v>
      </c>
      <c r="I1903" s="36">
        <f>INDEX(Daily!$B$2:$H$4016,MATCH(E1903,Daily!$B$2:$B$4016,0),7)</f>
        <v>7.2522448979591445</v>
      </c>
      <c r="J1903" s="39">
        <f>INDEX(Monthly!$B$2:$K$187,MATCH(D1903,Monthly!$B$2:$B$187,0),3)</f>
        <v>-5.6000000000000008E-3</v>
      </c>
      <c r="K1903" s="39">
        <f>INDEX(Monthly!$B$2:$K$187,MATCH(D1903,Monthly!$B$2:$B$187,0),5)</f>
        <v>-1.1400000000000432</v>
      </c>
      <c r="L1903" s="39">
        <f>INDEX(Monthly!$B$2:$K$187,MATCH(D1903,Monthly!$B$2:$B$187,0),7)</f>
        <v>1.5654359389272177E-5</v>
      </c>
      <c r="M1903" s="39">
        <f>INDEX(Monthly!$B$2:$K$187,MATCH(D1903,Monthly!$B$2:$B$187,0),9)</f>
        <v>8.5601774533141019E-3</v>
      </c>
      <c r="N1903" s="42">
        <f>INDEX(Quaterly!$B$2:$E$63,MATCH(B1903,Quaterly!$B$2:$B$63,0),4)</f>
        <v>3.9099999999999984</v>
      </c>
    </row>
    <row r="1904" spans="1:14" x14ac:dyDescent="0.3">
      <c r="A1904" s="23">
        <v>1903</v>
      </c>
      <c r="B1904" s="23" t="str">
        <f t="shared" si="87"/>
        <v>Q2-2017</v>
      </c>
      <c r="C1904" s="24" t="str">
        <f t="shared" si="88"/>
        <v>Q2</v>
      </c>
      <c r="D1904" s="23" t="str">
        <f t="shared" si="89"/>
        <v>5-2017</v>
      </c>
      <c r="E1904" s="25">
        <v>42859</v>
      </c>
      <c r="F1904" s="31">
        <f>INDEX(GoldPrice!$B$2:$F$4016,MATCH(E1904,GoldPrice!$B$2:$B$4016,0),5)</f>
        <v>117109.99811000377</v>
      </c>
      <c r="G1904" s="36">
        <f>INDEX(Daily!$B$2:$H$4016,MATCH(E1904,Daily!$B$2:$B$4016,0),3)</f>
        <v>-2.240000000000002</v>
      </c>
      <c r="H1904" s="36">
        <f>INDEX(Daily!$B$2:$H$4016,MATCH(E1904,Daily!$B$2:$B$4016,0),5)</f>
        <v>0</v>
      </c>
      <c r="I1904" s="36">
        <f>INDEX(Daily!$B$2:$H$4016,MATCH(E1904,Daily!$B$2:$B$4016,0),7)</f>
        <v>2.4800000000000182</v>
      </c>
      <c r="J1904" s="39">
        <f>INDEX(Monthly!$B$2:$K$187,MATCH(D1904,Monthly!$B$2:$B$187,0),3)</f>
        <v>-5.6000000000000008E-3</v>
      </c>
      <c r="K1904" s="39">
        <f>INDEX(Monthly!$B$2:$K$187,MATCH(D1904,Monthly!$B$2:$B$187,0),5)</f>
        <v>-1.1400000000000432</v>
      </c>
      <c r="L1904" s="39">
        <f>INDEX(Monthly!$B$2:$K$187,MATCH(D1904,Monthly!$B$2:$B$187,0),7)</f>
        <v>1.5654359389272177E-5</v>
      </c>
      <c r="M1904" s="39">
        <f>INDEX(Monthly!$B$2:$K$187,MATCH(D1904,Monthly!$B$2:$B$187,0),9)</f>
        <v>8.5601774533141019E-3</v>
      </c>
      <c r="N1904" s="42">
        <f>INDEX(Quaterly!$B$2:$E$63,MATCH(B1904,Quaterly!$B$2:$B$63,0),4)</f>
        <v>3.9099999999999984</v>
      </c>
    </row>
    <row r="1905" spans="1:14" x14ac:dyDescent="0.3">
      <c r="A1905" s="23">
        <v>1904</v>
      </c>
      <c r="B1905" s="23" t="str">
        <f t="shared" si="87"/>
        <v>Q2-2017</v>
      </c>
      <c r="C1905" s="24" t="str">
        <f t="shared" si="88"/>
        <v>Q2</v>
      </c>
      <c r="D1905" s="23" t="str">
        <f t="shared" si="89"/>
        <v>5-2017</v>
      </c>
      <c r="E1905" s="25">
        <v>42860</v>
      </c>
      <c r="F1905" s="31">
        <f>INDEX(GoldPrice!$B$2:$F$4016,MATCH(E1905,GoldPrice!$B$2:$B$4016,0),5)</f>
        <v>-126515.02551502734</v>
      </c>
      <c r="G1905" s="36">
        <f>INDEX(Daily!$B$2:$H$4016,MATCH(E1905,Daily!$B$2:$B$4016,0),3)</f>
        <v>0.67999999999999972</v>
      </c>
      <c r="H1905" s="36">
        <f>INDEX(Daily!$B$2:$H$4016,MATCH(E1905,Daily!$B$2:$B$4016,0),5)</f>
        <v>-10</v>
      </c>
      <c r="I1905" s="36">
        <f>INDEX(Daily!$B$2:$H$4016,MATCH(E1905,Daily!$B$2:$B$4016,0),7)</f>
        <v>-2.0199999999999818</v>
      </c>
      <c r="J1905" s="39">
        <f>INDEX(Monthly!$B$2:$K$187,MATCH(D1905,Monthly!$B$2:$B$187,0),3)</f>
        <v>-5.6000000000000008E-3</v>
      </c>
      <c r="K1905" s="39">
        <f>INDEX(Monthly!$B$2:$K$187,MATCH(D1905,Monthly!$B$2:$B$187,0),5)</f>
        <v>-1.1400000000000432</v>
      </c>
      <c r="L1905" s="39">
        <f>INDEX(Monthly!$B$2:$K$187,MATCH(D1905,Monthly!$B$2:$B$187,0),7)</f>
        <v>1.5654359389272177E-5</v>
      </c>
      <c r="M1905" s="39">
        <f>INDEX(Monthly!$B$2:$K$187,MATCH(D1905,Monthly!$B$2:$B$187,0),9)</f>
        <v>8.5601774533141019E-3</v>
      </c>
      <c r="N1905" s="42">
        <f>INDEX(Quaterly!$B$2:$E$63,MATCH(B1905,Quaterly!$B$2:$B$63,0),4)</f>
        <v>3.9099999999999984</v>
      </c>
    </row>
    <row r="1906" spans="1:14" x14ac:dyDescent="0.3">
      <c r="A1906" s="23">
        <v>1905</v>
      </c>
      <c r="B1906" s="23" t="str">
        <f t="shared" si="87"/>
        <v>Q2-2017</v>
      </c>
      <c r="C1906" s="24" t="str">
        <f t="shared" si="88"/>
        <v>Q2</v>
      </c>
      <c r="D1906" s="23" t="str">
        <f t="shared" si="89"/>
        <v>5-2017</v>
      </c>
      <c r="E1906" s="25">
        <v>42863</v>
      </c>
      <c r="F1906" s="31">
        <f>INDEX(GoldPrice!$B$2:$F$4016,MATCH(E1906,GoldPrice!$B$2:$B$4016,0),5)</f>
        <v>53461.160461161286</v>
      </c>
      <c r="G1906" s="36">
        <f>INDEX(Daily!$B$2:$H$4016,MATCH(E1906,Daily!$B$2:$B$4016,0),3)</f>
        <v>0.23000000000000398</v>
      </c>
      <c r="H1906" s="36">
        <f>INDEX(Daily!$B$2:$H$4016,MATCH(E1906,Daily!$B$2:$B$4016,0),5)</f>
        <v>-40</v>
      </c>
      <c r="I1906" s="36">
        <f>INDEX(Daily!$B$2:$H$4016,MATCH(E1906,Daily!$B$2:$B$4016,0),7)</f>
        <v>-1.1399999999999864</v>
      </c>
      <c r="J1906" s="39">
        <f>INDEX(Monthly!$B$2:$K$187,MATCH(D1906,Monthly!$B$2:$B$187,0),3)</f>
        <v>-5.6000000000000008E-3</v>
      </c>
      <c r="K1906" s="39">
        <f>INDEX(Monthly!$B$2:$K$187,MATCH(D1906,Monthly!$B$2:$B$187,0),5)</f>
        <v>-1.1400000000000432</v>
      </c>
      <c r="L1906" s="39">
        <f>INDEX(Monthly!$B$2:$K$187,MATCH(D1906,Monthly!$B$2:$B$187,0),7)</f>
        <v>1.5654359389272177E-5</v>
      </c>
      <c r="M1906" s="39">
        <f>INDEX(Monthly!$B$2:$K$187,MATCH(D1906,Monthly!$B$2:$B$187,0),9)</f>
        <v>8.5601774533141019E-3</v>
      </c>
      <c r="N1906" s="42">
        <f>INDEX(Quaterly!$B$2:$E$63,MATCH(B1906,Quaterly!$B$2:$B$63,0),4)</f>
        <v>3.9099999999999984</v>
      </c>
    </row>
    <row r="1907" spans="1:14" x14ac:dyDescent="0.3">
      <c r="A1907" s="23">
        <v>1906</v>
      </c>
      <c r="B1907" s="23" t="str">
        <f t="shared" si="87"/>
        <v>Q2-2017</v>
      </c>
      <c r="C1907" s="24" t="str">
        <f t="shared" si="88"/>
        <v>Q2</v>
      </c>
      <c r="D1907" s="23" t="str">
        <f t="shared" si="89"/>
        <v>5-2017</v>
      </c>
      <c r="E1907" s="25">
        <v>42864</v>
      </c>
      <c r="F1907" s="31">
        <f>INDEX(GoldPrice!$B$2:$F$4016,MATCH(E1907,GoldPrice!$B$2:$B$4016,0),5)</f>
        <v>121969.75996975973</v>
      </c>
      <c r="G1907" s="36">
        <f>INDEX(Daily!$B$2:$H$4016,MATCH(E1907,Daily!$B$2:$B$4016,0),3)</f>
        <v>-0.61999999999999744</v>
      </c>
      <c r="H1907" s="36">
        <f>INDEX(Daily!$B$2:$H$4016,MATCH(E1907,Daily!$B$2:$B$4016,0),5)</f>
        <v>40</v>
      </c>
      <c r="I1907" s="36">
        <f>INDEX(Daily!$B$2:$H$4016,MATCH(E1907,Daily!$B$2:$B$4016,0),7)</f>
        <v>3.25</v>
      </c>
      <c r="J1907" s="39">
        <f>INDEX(Monthly!$B$2:$K$187,MATCH(D1907,Monthly!$B$2:$B$187,0),3)</f>
        <v>-5.6000000000000008E-3</v>
      </c>
      <c r="K1907" s="39">
        <f>INDEX(Monthly!$B$2:$K$187,MATCH(D1907,Monthly!$B$2:$B$187,0),5)</f>
        <v>-1.1400000000000432</v>
      </c>
      <c r="L1907" s="39">
        <f>INDEX(Monthly!$B$2:$K$187,MATCH(D1907,Monthly!$B$2:$B$187,0),7)</f>
        <v>1.5654359389272177E-5</v>
      </c>
      <c r="M1907" s="39">
        <f>INDEX(Monthly!$B$2:$K$187,MATCH(D1907,Monthly!$B$2:$B$187,0),9)</f>
        <v>8.5601774533141019E-3</v>
      </c>
      <c r="N1907" s="42">
        <f>INDEX(Quaterly!$B$2:$E$63,MATCH(B1907,Quaterly!$B$2:$B$63,0),4)</f>
        <v>3.9099999999999984</v>
      </c>
    </row>
    <row r="1908" spans="1:14" x14ac:dyDescent="0.3">
      <c r="A1908" s="23">
        <v>1907</v>
      </c>
      <c r="B1908" s="23" t="str">
        <f t="shared" si="87"/>
        <v>Q2-2017</v>
      </c>
      <c r="C1908" s="24" t="str">
        <f t="shared" si="88"/>
        <v>Q2</v>
      </c>
      <c r="D1908" s="23" t="str">
        <f t="shared" si="89"/>
        <v>5-2017</v>
      </c>
      <c r="E1908" s="25">
        <v>42865</v>
      </c>
      <c r="F1908" s="31">
        <f>INDEX(GoldPrice!$B$2:$F$4016,MATCH(E1908,GoldPrice!$B$2:$B$4016,0),5)</f>
        <v>-138913.92931392789</v>
      </c>
      <c r="G1908" s="36">
        <f>INDEX(Daily!$B$2:$H$4016,MATCH(E1908,Daily!$B$2:$B$4016,0),3)</f>
        <v>1.4399999999999977</v>
      </c>
      <c r="H1908" s="36">
        <f>INDEX(Daily!$B$2:$H$4016,MATCH(E1908,Daily!$B$2:$B$4016,0),5)</f>
        <v>8</v>
      </c>
      <c r="I1908" s="36">
        <f>INDEX(Daily!$B$2:$H$4016,MATCH(E1908,Daily!$B$2:$B$4016,0),7)</f>
        <v>2.1999999999999318</v>
      </c>
      <c r="J1908" s="39">
        <f>INDEX(Monthly!$B$2:$K$187,MATCH(D1908,Monthly!$B$2:$B$187,0),3)</f>
        <v>-5.6000000000000008E-3</v>
      </c>
      <c r="K1908" s="39">
        <f>INDEX(Monthly!$B$2:$K$187,MATCH(D1908,Monthly!$B$2:$B$187,0),5)</f>
        <v>-1.1400000000000432</v>
      </c>
      <c r="L1908" s="39">
        <f>INDEX(Monthly!$B$2:$K$187,MATCH(D1908,Monthly!$B$2:$B$187,0),7)</f>
        <v>1.5654359389272177E-5</v>
      </c>
      <c r="M1908" s="39">
        <f>INDEX(Monthly!$B$2:$K$187,MATCH(D1908,Monthly!$B$2:$B$187,0),9)</f>
        <v>8.5601774533141019E-3</v>
      </c>
      <c r="N1908" s="42">
        <f>INDEX(Quaterly!$B$2:$E$63,MATCH(B1908,Quaterly!$B$2:$B$63,0),4)</f>
        <v>3.9099999999999984</v>
      </c>
    </row>
    <row r="1909" spans="1:14" x14ac:dyDescent="0.3">
      <c r="A1909" s="23">
        <v>1908</v>
      </c>
      <c r="B1909" s="23" t="str">
        <f t="shared" si="87"/>
        <v>Q2-2017</v>
      </c>
      <c r="C1909" s="24" t="str">
        <f t="shared" si="88"/>
        <v>Q2</v>
      </c>
      <c r="D1909" s="23" t="str">
        <f t="shared" si="89"/>
        <v>5-2017</v>
      </c>
      <c r="E1909" s="25">
        <v>42866</v>
      </c>
      <c r="F1909" s="31">
        <f>INDEX(GoldPrice!$B$2:$F$4016,MATCH(E1909,GoldPrice!$B$2:$B$4016,0),5)</f>
        <v>-138035.91003591195</v>
      </c>
      <c r="G1909" s="36">
        <f>INDEX(Daily!$B$2:$H$4016,MATCH(E1909,Daily!$B$2:$B$4016,0),3)</f>
        <v>0.53000000000000114</v>
      </c>
      <c r="H1909" s="36">
        <f>INDEX(Daily!$B$2:$H$4016,MATCH(E1909,Daily!$B$2:$B$4016,0),5)</f>
        <v>-16</v>
      </c>
      <c r="I1909" s="36">
        <f>INDEX(Daily!$B$2:$H$4016,MATCH(E1909,Daily!$B$2:$B$4016,0),7)</f>
        <v>0.68000000000006366</v>
      </c>
      <c r="J1909" s="39">
        <f>INDEX(Monthly!$B$2:$K$187,MATCH(D1909,Monthly!$B$2:$B$187,0),3)</f>
        <v>-5.6000000000000008E-3</v>
      </c>
      <c r="K1909" s="39">
        <f>INDEX(Monthly!$B$2:$K$187,MATCH(D1909,Monthly!$B$2:$B$187,0),5)</f>
        <v>-1.1400000000000432</v>
      </c>
      <c r="L1909" s="39">
        <f>INDEX(Monthly!$B$2:$K$187,MATCH(D1909,Monthly!$B$2:$B$187,0),7)</f>
        <v>1.5654359389272177E-5</v>
      </c>
      <c r="M1909" s="39">
        <f>INDEX(Monthly!$B$2:$K$187,MATCH(D1909,Monthly!$B$2:$B$187,0),9)</f>
        <v>8.5601774533141019E-3</v>
      </c>
      <c r="N1909" s="42">
        <f>INDEX(Quaterly!$B$2:$E$63,MATCH(B1909,Quaterly!$B$2:$B$63,0),4)</f>
        <v>3.9099999999999984</v>
      </c>
    </row>
    <row r="1910" spans="1:14" x14ac:dyDescent="0.3">
      <c r="A1910" s="23">
        <v>1909</v>
      </c>
      <c r="B1910" s="23" t="str">
        <f t="shared" si="87"/>
        <v>Q2-2017</v>
      </c>
      <c r="C1910" s="24" t="str">
        <f t="shared" si="88"/>
        <v>Q2</v>
      </c>
      <c r="D1910" s="23" t="str">
        <f t="shared" si="89"/>
        <v>5-2017</v>
      </c>
      <c r="E1910" s="25">
        <v>42867</v>
      </c>
      <c r="F1910" s="31">
        <f>INDEX(GoldPrice!$B$2:$F$4016,MATCH(E1910,GoldPrice!$B$2:$B$4016,0),5)</f>
        <v>14541.787941787392</v>
      </c>
      <c r="G1910" s="36">
        <f>INDEX(Daily!$B$2:$H$4016,MATCH(E1910,Daily!$B$2:$B$4016,0),3)</f>
        <v>1.9999999999996021E-2</v>
      </c>
      <c r="H1910" s="36">
        <f>INDEX(Daily!$B$2:$H$4016,MATCH(E1910,Daily!$B$2:$B$4016,0),5)</f>
        <v>-32</v>
      </c>
      <c r="I1910" s="36">
        <f>INDEX(Daily!$B$2:$H$4016,MATCH(E1910,Daily!$B$2:$B$4016,0),7)</f>
        <v>0.37999999999999545</v>
      </c>
      <c r="J1910" s="39">
        <f>INDEX(Monthly!$B$2:$K$187,MATCH(D1910,Monthly!$B$2:$B$187,0),3)</f>
        <v>-5.6000000000000008E-3</v>
      </c>
      <c r="K1910" s="39">
        <f>INDEX(Monthly!$B$2:$K$187,MATCH(D1910,Monthly!$B$2:$B$187,0),5)</f>
        <v>-1.1400000000000432</v>
      </c>
      <c r="L1910" s="39">
        <f>INDEX(Monthly!$B$2:$K$187,MATCH(D1910,Monthly!$B$2:$B$187,0),7)</f>
        <v>1.5654359389272177E-5</v>
      </c>
      <c r="M1910" s="39">
        <f>INDEX(Monthly!$B$2:$K$187,MATCH(D1910,Monthly!$B$2:$B$187,0),9)</f>
        <v>8.5601774533141019E-3</v>
      </c>
      <c r="N1910" s="42">
        <f>INDEX(Quaterly!$B$2:$E$63,MATCH(B1910,Quaterly!$B$2:$B$63,0),4)</f>
        <v>3.9099999999999984</v>
      </c>
    </row>
    <row r="1911" spans="1:14" x14ac:dyDescent="0.3">
      <c r="A1911" s="23">
        <v>1910</v>
      </c>
      <c r="B1911" s="23" t="str">
        <f t="shared" si="87"/>
        <v>Q2-2017</v>
      </c>
      <c r="C1911" s="24" t="str">
        <f t="shared" si="88"/>
        <v>Q2</v>
      </c>
      <c r="D1911" s="23" t="str">
        <f t="shared" si="89"/>
        <v>5-2017</v>
      </c>
      <c r="E1911" s="25">
        <v>42870</v>
      </c>
      <c r="F1911" s="31">
        <f>INDEX(GoldPrice!$B$2:$F$4016,MATCH(E1911,GoldPrice!$B$2:$B$4016,0),5)</f>
        <v>49977.093177095056</v>
      </c>
      <c r="G1911" s="36">
        <f>INDEX(Daily!$B$2:$H$4016,MATCH(E1911,Daily!$B$2:$B$4016,0),3)</f>
        <v>1.0300000000000011</v>
      </c>
      <c r="H1911" s="36">
        <f>INDEX(Daily!$B$2:$H$4016,MATCH(E1911,Daily!$B$2:$B$4016,0),5)</f>
        <v>-12</v>
      </c>
      <c r="I1911" s="36">
        <f>INDEX(Daily!$B$2:$H$4016,MATCH(E1911,Daily!$B$2:$B$4016,0),7)</f>
        <v>-1.999999999998181E-2</v>
      </c>
      <c r="J1911" s="39">
        <f>INDEX(Monthly!$B$2:$K$187,MATCH(D1911,Monthly!$B$2:$B$187,0),3)</f>
        <v>-5.6000000000000008E-3</v>
      </c>
      <c r="K1911" s="39">
        <f>INDEX(Monthly!$B$2:$K$187,MATCH(D1911,Monthly!$B$2:$B$187,0),5)</f>
        <v>-1.1400000000000432</v>
      </c>
      <c r="L1911" s="39">
        <f>INDEX(Monthly!$B$2:$K$187,MATCH(D1911,Monthly!$B$2:$B$187,0),7)</f>
        <v>1.5654359389272177E-5</v>
      </c>
      <c r="M1911" s="39">
        <f>INDEX(Monthly!$B$2:$K$187,MATCH(D1911,Monthly!$B$2:$B$187,0),9)</f>
        <v>8.5601774533141019E-3</v>
      </c>
      <c r="N1911" s="42">
        <f>INDEX(Quaterly!$B$2:$E$63,MATCH(B1911,Quaterly!$B$2:$B$63,0),4)</f>
        <v>3.9099999999999984</v>
      </c>
    </row>
    <row r="1912" spans="1:14" x14ac:dyDescent="0.3">
      <c r="A1912" s="23">
        <v>1911</v>
      </c>
      <c r="B1912" s="23" t="str">
        <f t="shared" si="87"/>
        <v>Q2-2017</v>
      </c>
      <c r="C1912" s="24" t="str">
        <f t="shared" si="88"/>
        <v>Q2</v>
      </c>
      <c r="D1912" s="23" t="str">
        <f t="shared" si="89"/>
        <v>5-2017</v>
      </c>
      <c r="E1912" s="25">
        <v>42871</v>
      </c>
      <c r="F1912" s="31">
        <f>INDEX(GoldPrice!$B$2:$F$4016,MATCH(E1912,GoldPrice!$B$2:$B$4016,0),5)</f>
        <v>-16899.79209979251</v>
      </c>
      <c r="G1912" s="36">
        <f>INDEX(Daily!$B$2:$H$4016,MATCH(E1912,Daily!$B$2:$B$4016,0),3)</f>
        <v>-0.21999999999999886</v>
      </c>
      <c r="H1912" s="36">
        <f>INDEX(Daily!$B$2:$H$4016,MATCH(E1912,Daily!$B$2:$B$4016,0),5)</f>
        <v>-78</v>
      </c>
      <c r="I1912" s="36">
        <f>INDEX(Daily!$B$2:$H$4016,MATCH(E1912,Daily!$B$2:$B$4016,0),7)</f>
        <v>-0.32000000000005002</v>
      </c>
      <c r="J1912" s="39">
        <f>INDEX(Monthly!$B$2:$K$187,MATCH(D1912,Monthly!$B$2:$B$187,0),3)</f>
        <v>-5.6000000000000008E-3</v>
      </c>
      <c r="K1912" s="39">
        <f>INDEX(Monthly!$B$2:$K$187,MATCH(D1912,Monthly!$B$2:$B$187,0),5)</f>
        <v>-1.1400000000000432</v>
      </c>
      <c r="L1912" s="39">
        <f>INDEX(Monthly!$B$2:$K$187,MATCH(D1912,Monthly!$B$2:$B$187,0),7)</f>
        <v>1.5654359389272177E-5</v>
      </c>
      <c r="M1912" s="39">
        <f>INDEX(Monthly!$B$2:$K$187,MATCH(D1912,Monthly!$B$2:$B$187,0),9)</f>
        <v>8.5601774533141019E-3</v>
      </c>
      <c r="N1912" s="42">
        <f>INDEX(Quaterly!$B$2:$E$63,MATCH(B1912,Quaterly!$B$2:$B$63,0),4)</f>
        <v>3.9099999999999984</v>
      </c>
    </row>
    <row r="1913" spans="1:14" x14ac:dyDescent="0.3">
      <c r="A1913" s="23">
        <v>1912</v>
      </c>
      <c r="B1913" s="23" t="str">
        <f t="shared" si="87"/>
        <v>Q2-2017</v>
      </c>
      <c r="C1913" s="24" t="str">
        <f t="shared" si="88"/>
        <v>Q2</v>
      </c>
      <c r="D1913" s="23" t="str">
        <f t="shared" si="89"/>
        <v>5-2017</v>
      </c>
      <c r="E1913" s="25">
        <v>42872</v>
      </c>
      <c r="F1913" s="31">
        <f>INDEX(GoldPrice!$B$2:$F$4016,MATCH(E1913,GoldPrice!$B$2:$B$4016,0),5)</f>
        <v>-362946.51294651255</v>
      </c>
      <c r="G1913" s="36">
        <f>INDEX(Daily!$B$2:$H$4016,MATCH(E1913,Daily!$B$2:$B$4016,0),3)</f>
        <v>0.39999999999999858</v>
      </c>
      <c r="H1913" s="36">
        <f>INDEX(Daily!$B$2:$H$4016,MATCH(E1913,Daily!$B$2:$B$4016,0),5)</f>
        <v>30</v>
      </c>
      <c r="I1913" s="36">
        <f>INDEX(Daily!$B$2:$H$4016,MATCH(E1913,Daily!$B$2:$B$4016,0),7)</f>
        <v>2.1700000000000728</v>
      </c>
      <c r="J1913" s="39">
        <f>INDEX(Monthly!$B$2:$K$187,MATCH(D1913,Monthly!$B$2:$B$187,0),3)</f>
        <v>-5.6000000000000008E-3</v>
      </c>
      <c r="K1913" s="39">
        <f>INDEX(Monthly!$B$2:$K$187,MATCH(D1913,Monthly!$B$2:$B$187,0),5)</f>
        <v>-1.1400000000000432</v>
      </c>
      <c r="L1913" s="39">
        <f>INDEX(Monthly!$B$2:$K$187,MATCH(D1913,Monthly!$B$2:$B$187,0),7)</f>
        <v>1.5654359389272177E-5</v>
      </c>
      <c r="M1913" s="39">
        <f>INDEX(Monthly!$B$2:$K$187,MATCH(D1913,Monthly!$B$2:$B$187,0),9)</f>
        <v>8.5601774533141019E-3</v>
      </c>
      <c r="N1913" s="42">
        <f>INDEX(Quaterly!$B$2:$E$63,MATCH(B1913,Quaterly!$B$2:$B$63,0),4)</f>
        <v>3.9099999999999984</v>
      </c>
    </row>
    <row r="1914" spans="1:14" x14ac:dyDescent="0.3">
      <c r="A1914" s="23">
        <v>1913</v>
      </c>
      <c r="B1914" s="23" t="str">
        <f t="shared" si="87"/>
        <v>Q2-2017</v>
      </c>
      <c r="C1914" s="24" t="str">
        <f t="shared" si="88"/>
        <v>Q2</v>
      </c>
      <c r="D1914" s="23" t="str">
        <f t="shared" si="89"/>
        <v>5-2017</v>
      </c>
      <c r="E1914" s="25">
        <v>42873</v>
      </c>
      <c r="F1914" s="31">
        <f>INDEX(GoldPrice!$B$2:$F$4016,MATCH(E1914,GoldPrice!$B$2:$B$4016,0),5)</f>
        <v>266913.81591381505</v>
      </c>
      <c r="G1914" s="36">
        <f>INDEX(Daily!$B$2:$H$4016,MATCH(E1914,Daily!$B$2:$B$4016,0),3)</f>
        <v>0.32000000000000028</v>
      </c>
      <c r="H1914" s="36">
        <f>INDEX(Daily!$B$2:$H$4016,MATCH(E1914,Daily!$B$2:$B$4016,0),5)</f>
        <v>50</v>
      </c>
      <c r="I1914" s="36">
        <f>INDEX(Daily!$B$2:$H$4016,MATCH(E1914,Daily!$B$2:$B$4016,0),7)</f>
        <v>-0.21000000000003638</v>
      </c>
      <c r="J1914" s="39">
        <f>INDEX(Monthly!$B$2:$K$187,MATCH(D1914,Monthly!$B$2:$B$187,0),3)</f>
        <v>-5.6000000000000008E-3</v>
      </c>
      <c r="K1914" s="39">
        <f>INDEX(Monthly!$B$2:$K$187,MATCH(D1914,Monthly!$B$2:$B$187,0),5)</f>
        <v>-1.1400000000000432</v>
      </c>
      <c r="L1914" s="39">
        <f>INDEX(Monthly!$B$2:$K$187,MATCH(D1914,Monthly!$B$2:$B$187,0),7)</f>
        <v>1.5654359389272177E-5</v>
      </c>
      <c r="M1914" s="39">
        <f>INDEX(Monthly!$B$2:$K$187,MATCH(D1914,Monthly!$B$2:$B$187,0),9)</f>
        <v>8.5601774533141019E-3</v>
      </c>
      <c r="N1914" s="42">
        <f>INDEX(Quaterly!$B$2:$E$63,MATCH(B1914,Quaterly!$B$2:$B$63,0),4)</f>
        <v>3.9099999999999984</v>
      </c>
    </row>
    <row r="1915" spans="1:14" x14ac:dyDescent="0.3">
      <c r="A1915" s="23">
        <v>1914</v>
      </c>
      <c r="B1915" s="23" t="str">
        <f t="shared" si="87"/>
        <v>Q2-2017</v>
      </c>
      <c r="C1915" s="24" t="str">
        <f t="shared" si="88"/>
        <v>Q2</v>
      </c>
      <c r="D1915" s="23" t="str">
        <f t="shared" si="89"/>
        <v>5-2017</v>
      </c>
      <c r="E1915" s="25">
        <v>42874</v>
      </c>
      <c r="F1915" s="31">
        <f>INDEX(GoldPrice!$B$2:$F$4016,MATCH(E1915,GoldPrice!$B$2:$B$4016,0),5)</f>
        <v>-66382.72538272664</v>
      </c>
      <c r="G1915" s="36">
        <f>INDEX(Daily!$B$2:$H$4016,MATCH(E1915,Daily!$B$2:$B$4016,0),3)</f>
        <v>0.96000000000000085</v>
      </c>
      <c r="H1915" s="36">
        <f>INDEX(Daily!$B$2:$H$4016,MATCH(E1915,Daily!$B$2:$B$4016,0),5)</f>
        <v>-80</v>
      </c>
      <c r="I1915" s="36">
        <f>INDEX(Daily!$B$2:$H$4016,MATCH(E1915,Daily!$B$2:$B$4016,0),7)</f>
        <v>6.8300000000000409</v>
      </c>
      <c r="J1915" s="39">
        <f>INDEX(Monthly!$B$2:$K$187,MATCH(D1915,Monthly!$B$2:$B$187,0),3)</f>
        <v>-5.6000000000000008E-3</v>
      </c>
      <c r="K1915" s="39">
        <f>INDEX(Monthly!$B$2:$K$187,MATCH(D1915,Monthly!$B$2:$B$187,0),5)</f>
        <v>-1.1400000000000432</v>
      </c>
      <c r="L1915" s="39">
        <f>INDEX(Monthly!$B$2:$K$187,MATCH(D1915,Monthly!$B$2:$B$187,0),7)</f>
        <v>1.5654359389272177E-5</v>
      </c>
      <c r="M1915" s="39">
        <f>INDEX(Monthly!$B$2:$K$187,MATCH(D1915,Monthly!$B$2:$B$187,0),9)</f>
        <v>8.5601774533141019E-3</v>
      </c>
      <c r="N1915" s="42">
        <f>INDEX(Quaterly!$B$2:$E$63,MATCH(B1915,Quaterly!$B$2:$B$63,0),4)</f>
        <v>3.9099999999999984</v>
      </c>
    </row>
    <row r="1916" spans="1:14" x14ac:dyDescent="0.3">
      <c r="A1916" s="23">
        <v>1915</v>
      </c>
      <c r="B1916" s="23" t="str">
        <f t="shared" si="87"/>
        <v>Q2-2017</v>
      </c>
      <c r="C1916" s="24" t="str">
        <f t="shared" si="88"/>
        <v>Q2</v>
      </c>
      <c r="D1916" s="23" t="str">
        <f t="shared" si="89"/>
        <v>5-2017</v>
      </c>
      <c r="E1916" s="25">
        <v>42877</v>
      </c>
      <c r="F1916" s="31">
        <f>INDEX(GoldPrice!$B$2:$F$4016,MATCH(E1916,GoldPrice!$B$2:$B$4016,0),5)</f>
        <v>-135512.19051218778</v>
      </c>
      <c r="G1916" s="36">
        <f>INDEX(Daily!$B$2:$H$4016,MATCH(E1916,Daily!$B$2:$B$4016,0),3)</f>
        <v>0.49000000000000199</v>
      </c>
      <c r="H1916" s="36">
        <f>INDEX(Daily!$B$2:$H$4016,MATCH(E1916,Daily!$B$2:$B$4016,0),5)</f>
        <v>25</v>
      </c>
      <c r="I1916" s="36">
        <f>INDEX(Daily!$B$2:$H$4016,MATCH(E1916,Daily!$B$2:$B$4016,0),7)</f>
        <v>10.279999999999973</v>
      </c>
      <c r="J1916" s="39">
        <f>INDEX(Monthly!$B$2:$K$187,MATCH(D1916,Monthly!$B$2:$B$187,0),3)</f>
        <v>-5.6000000000000008E-3</v>
      </c>
      <c r="K1916" s="39">
        <f>INDEX(Monthly!$B$2:$K$187,MATCH(D1916,Monthly!$B$2:$B$187,0),5)</f>
        <v>-1.1400000000000432</v>
      </c>
      <c r="L1916" s="39">
        <f>INDEX(Monthly!$B$2:$K$187,MATCH(D1916,Monthly!$B$2:$B$187,0),7)</f>
        <v>1.5654359389272177E-5</v>
      </c>
      <c r="M1916" s="39">
        <f>INDEX(Monthly!$B$2:$K$187,MATCH(D1916,Monthly!$B$2:$B$187,0),9)</f>
        <v>8.5601774533141019E-3</v>
      </c>
      <c r="N1916" s="42">
        <f>INDEX(Quaterly!$B$2:$E$63,MATCH(B1916,Quaterly!$B$2:$B$63,0),4)</f>
        <v>3.9099999999999984</v>
      </c>
    </row>
    <row r="1917" spans="1:14" x14ac:dyDescent="0.3">
      <c r="A1917" s="23">
        <v>1916</v>
      </c>
      <c r="B1917" s="23" t="str">
        <f t="shared" si="87"/>
        <v>Q2-2017</v>
      </c>
      <c r="C1917" s="24" t="str">
        <f t="shared" si="88"/>
        <v>Q2</v>
      </c>
      <c r="D1917" s="23" t="str">
        <f t="shared" si="89"/>
        <v>5-2017</v>
      </c>
      <c r="E1917" s="25">
        <v>42878</v>
      </c>
      <c r="F1917" s="31">
        <f>INDEX(GoldPrice!$B$2:$F$4016,MATCH(E1917,GoldPrice!$B$2:$B$4016,0),5)</f>
        <v>78485.16348516196</v>
      </c>
      <c r="G1917" s="36">
        <f>INDEX(Daily!$B$2:$H$4016,MATCH(E1917,Daily!$B$2:$B$4016,0),3)</f>
        <v>0.30999999999999517</v>
      </c>
      <c r="H1917" s="36">
        <f>INDEX(Daily!$B$2:$H$4016,MATCH(E1917,Daily!$B$2:$B$4016,0),5)</f>
        <v>50</v>
      </c>
      <c r="I1917" s="36">
        <f>INDEX(Daily!$B$2:$H$4016,MATCH(E1917,Daily!$B$2:$B$4016,0),7)</f>
        <v>-3.1700000000000728</v>
      </c>
      <c r="J1917" s="39">
        <f>INDEX(Monthly!$B$2:$K$187,MATCH(D1917,Monthly!$B$2:$B$187,0),3)</f>
        <v>-5.6000000000000008E-3</v>
      </c>
      <c r="K1917" s="39">
        <f>INDEX(Monthly!$B$2:$K$187,MATCH(D1917,Monthly!$B$2:$B$187,0),5)</f>
        <v>-1.1400000000000432</v>
      </c>
      <c r="L1917" s="39">
        <f>INDEX(Monthly!$B$2:$K$187,MATCH(D1917,Monthly!$B$2:$B$187,0),7)</f>
        <v>1.5654359389272177E-5</v>
      </c>
      <c r="M1917" s="39">
        <f>INDEX(Monthly!$B$2:$K$187,MATCH(D1917,Monthly!$B$2:$B$187,0),9)</f>
        <v>8.5601774533141019E-3</v>
      </c>
      <c r="N1917" s="42">
        <f>INDEX(Quaterly!$B$2:$E$63,MATCH(B1917,Quaterly!$B$2:$B$63,0),4)</f>
        <v>3.9099999999999984</v>
      </c>
    </row>
    <row r="1918" spans="1:14" x14ac:dyDescent="0.3">
      <c r="A1918" s="23">
        <v>1917</v>
      </c>
      <c r="B1918" s="23" t="str">
        <f t="shared" si="87"/>
        <v>Q2-2017</v>
      </c>
      <c r="C1918" s="24" t="str">
        <f t="shared" si="88"/>
        <v>Q2</v>
      </c>
      <c r="D1918" s="23" t="str">
        <f t="shared" si="89"/>
        <v>5-2017</v>
      </c>
      <c r="E1918" s="25">
        <v>42879</v>
      </c>
      <c r="F1918" s="31">
        <f>INDEX(GoldPrice!$B$2:$F$4016,MATCH(E1918,GoldPrice!$B$2:$B$4016,0),5)</f>
        <v>37152.712152708322</v>
      </c>
      <c r="G1918" s="36">
        <f>INDEX(Daily!$B$2:$H$4016,MATCH(E1918,Daily!$B$2:$B$4016,0),3)</f>
        <v>-0.12999999999999545</v>
      </c>
      <c r="H1918" s="36">
        <f>INDEX(Daily!$B$2:$H$4016,MATCH(E1918,Daily!$B$2:$B$4016,0),5)</f>
        <v>-75</v>
      </c>
      <c r="I1918" s="36">
        <f>INDEX(Daily!$B$2:$H$4016,MATCH(E1918,Daily!$B$2:$B$4016,0),7)</f>
        <v>1.8100000000000591</v>
      </c>
      <c r="J1918" s="39">
        <f>INDEX(Monthly!$B$2:$K$187,MATCH(D1918,Monthly!$B$2:$B$187,0),3)</f>
        <v>-5.6000000000000008E-3</v>
      </c>
      <c r="K1918" s="39">
        <f>INDEX(Monthly!$B$2:$K$187,MATCH(D1918,Monthly!$B$2:$B$187,0),5)</f>
        <v>-1.1400000000000432</v>
      </c>
      <c r="L1918" s="39">
        <f>INDEX(Monthly!$B$2:$K$187,MATCH(D1918,Monthly!$B$2:$B$187,0),7)</f>
        <v>1.5654359389272177E-5</v>
      </c>
      <c r="M1918" s="39">
        <f>INDEX(Monthly!$B$2:$K$187,MATCH(D1918,Monthly!$B$2:$B$187,0),9)</f>
        <v>8.5601774533141019E-3</v>
      </c>
      <c r="N1918" s="42">
        <f>INDEX(Quaterly!$B$2:$E$63,MATCH(B1918,Quaterly!$B$2:$B$63,0),4)</f>
        <v>3.9099999999999984</v>
      </c>
    </row>
    <row r="1919" spans="1:14" x14ac:dyDescent="0.3">
      <c r="A1919" s="23">
        <v>1918</v>
      </c>
      <c r="B1919" s="23" t="str">
        <f t="shared" si="87"/>
        <v>Q2-2017</v>
      </c>
      <c r="C1919" s="24" t="str">
        <f t="shared" si="88"/>
        <v>Q2</v>
      </c>
      <c r="D1919" s="23" t="str">
        <f t="shared" si="89"/>
        <v>5-2017</v>
      </c>
      <c r="E1919" s="25">
        <v>42880</v>
      </c>
      <c r="F1919" s="31">
        <f>INDEX(GoldPrice!$B$2:$F$4016,MATCH(E1919,GoldPrice!$B$2:$B$4016,0),5)</f>
        <v>-31825.741825737059</v>
      </c>
      <c r="G1919" s="36">
        <f>INDEX(Daily!$B$2:$H$4016,MATCH(E1919,Daily!$B$2:$B$4016,0),3)</f>
        <v>-2.4200000000000017</v>
      </c>
      <c r="H1919" s="36">
        <f>INDEX(Daily!$B$2:$H$4016,MATCH(E1919,Daily!$B$2:$B$4016,0),5)</f>
        <v>25</v>
      </c>
      <c r="I1919" s="36">
        <f>INDEX(Daily!$B$2:$H$4016,MATCH(E1919,Daily!$B$2:$B$4016,0),7)</f>
        <v>-0.83000000000004093</v>
      </c>
      <c r="J1919" s="39">
        <f>INDEX(Monthly!$B$2:$K$187,MATCH(D1919,Monthly!$B$2:$B$187,0),3)</f>
        <v>-5.6000000000000008E-3</v>
      </c>
      <c r="K1919" s="39">
        <f>INDEX(Monthly!$B$2:$K$187,MATCH(D1919,Monthly!$B$2:$B$187,0),5)</f>
        <v>-1.1400000000000432</v>
      </c>
      <c r="L1919" s="39">
        <f>INDEX(Monthly!$B$2:$K$187,MATCH(D1919,Monthly!$B$2:$B$187,0),7)</f>
        <v>1.5654359389272177E-5</v>
      </c>
      <c r="M1919" s="39">
        <f>INDEX(Monthly!$B$2:$K$187,MATCH(D1919,Monthly!$B$2:$B$187,0),9)</f>
        <v>8.5601774533141019E-3</v>
      </c>
      <c r="N1919" s="42">
        <f>INDEX(Quaterly!$B$2:$E$63,MATCH(B1919,Quaterly!$B$2:$B$63,0),4)</f>
        <v>3.9099999999999984</v>
      </c>
    </row>
    <row r="1920" spans="1:14" x14ac:dyDescent="0.3">
      <c r="A1920" s="23">
        <v>1919</v>
      </c>
      <c r="B1920" s="23" t="str">
        <f t="shared" si="87"/>
        <v>Q2-2017</v>
      </c>
      <c r="C1920" s="24" t="str">
        <f t="shared" si="88"/>
        <v>Q2</v>
      </c>
      <c r="D1920" s="23" t="str">
        <f t="shared" si="89"/>
        <v>5-2017</v>
      </c>
      <c r="E1920" s="25">
        <v>42881</v>
      </c>
      <c r="F1920" s="31">
        <f>INDEX(GoldPrice!$B$2:$F$4016,MATCH(E1920,GoldPrice!$B$2:$B$4016,0),5)</f>
        <v>-289748.62974862754</v>
      </c>
      <c r="G1920" s="36">
        <f>INDEX(Daily!$B$2:$H$4016,MATCH(E1920,Daily!$B$2:$B$4016,0),3)</f>
        <v>1.009999999999998</v>
      </c>
      <c r="H1920" s="36">
        <f>INDEX(Daily!$B$2:$H$4016,MATCH(E1920,Daily!$B$2:$B$4016,0),5)</f>
        <v>50</v>
      </c>
      <c r="I1920" s="36">
        <f>INDEX(Daily!$B$2:$H$4016,MATCH(E1920,Daily!$B$2:$B$4016,0),7)</f>
        <v>1.5</v>
      </c>
      <c r="J1920" s="39">
        <f>INDEX(Monthly!$B$2:$K$187,MATCH(D1920,Monthly!$B$2:$B$187,0),3)</f>
        <v>-5.6000000000000008E-3</v>
      </c>
      <c r="K1920" s="39">
        <f>INDEX(Monthly!$B$2:$K$187,MATCH(D1920,Monthly!$B$2:$B$187,0),5)</f>
        <v>-1.1400000000000432</v>
      </c>
      <c r="L1920" s="39">
        <f>INDEX(Monthly!$B$2:$K$187,MATCH(D1920,Monthly!$B$2:$B$187,0),7)</f>
        <v>1.5654359389272177E-5</v>
      </c>
      <c r="M1920" s="39">
        <f>INDEX(Monthly!$B$2:$K$187,MATCH(D1920,Monthly!$B$2:$B$187,0),9)</f>
        <v>8.5601774533141019E-3</v>
      </c>
      <c r="N1920" s="42">
        <f>INDEX(Quaterly!$B$2:$E$63,MATCH(B1920,Quaterly!$B$2:$B$63,0),4)</f>
        <v>3.9099999999999984</v>
      </c>
    </row>
    <row r="1921" spans="1:14" x14ac:dyDescent="0.3">
      <c r="A1921" s="23">
        <v>1920</v>
      </c>
      <c r="B1921" s="23" t="str">
        <f t="shared" si="87"/>
        <v>Q2-2017</v>
      </c>
      <c r="C1921" s="24" t="str">
        <f t="shared" si="88"/>
        <v>Q2</v>
      </c>
      <c r="D1921" s="23" t="str">
        <f t="shared" si="89"/>
        <v>5-2017</v>
      </c>
      <c r="E1921" s="25">
        <v>42884</v>
      </c>
      <c r="F1921" s="31">
        <f>INDEX(GoldPrice!$B$2:$F$4016,MATCH(E1921,GoldPrice!$B$2:$B$4016,0),5)</f>
        <v>337994.46499446407</v>
      </c>
      <c r="G1921" s="36">
        <f>INDEX(Daily!$B$2:$H$4016,MATCH(E1921,Daily!$B$2:$B$4016,0),3)</f>
        <v>0.52714285714287001</v>
      </c>
      <c r="H1921" s="36">
        <f>INDEX(Daily!$B$2:$H$4016,MATCH(E1921,Daily!$B$2:$B$4016,0),5)</f>
        <v>65</v>
      </c>
      <c r="I1921" s="36">
        <f>INDEX(Daily!$B$2:$H$4016,MATCH(E1921,Daily!$B$2:$B$4016,0),7)</f>
        <v>2.8400000000000318</v>
      </c>
      <c r="J1921" s="39">
        <f>INDEX(Monthly!$B$2:$K$187,MATCH(D1921,Monthly!$B$2:$B$187,0),3)</f>
        <v>-5.6000000000000008E-3</v>
      </c>
      <c r="K1921" s="39">
        <f>INDEX(Monthly!$B$2:$K$187,MATCH(D1921,Monthly!$B$2:$B$187,0),5)</f>
        <v>-1.1400000000000432</v>
      </c>
      <c r="L1921" s="39">
        <f>INDEX(Monthly!$B$2:$K$187,MATCH(D1921,Monthly!$B$2:$B$187,0),7)</f>
        <v>1.5654359389272177E-5</v>
      </c>
      <c r="M1921" s="39">
        <f>INDEX(Monthly!$B$2:$K$187,MATCH(D1921,Monthly!$B$2:$B$187,0),9)</f>
        <v>8.5601774533141019E-3</v>
      </c>
      <c r="N1921" s="42">
        <f>INDEX(Quaterly!$B$2:$E$63,MATCH(B1921,Quaterly!$B$2:$B$63,0),4)</f>
        <v>3.9099999999999984</v>
      </c>
    </row>
    <row r="1922" spans="1:14" x14ac:dyDescent="0.3">
      <c r="A1922" s="23">
        <v>1921</v>
      </c>
      <c r="B1922" s="23" t="str">
        <f t="shared" si="87"/>
        <v>Q2-2017</v>
      </c>
      <c r="C1922" s="24" t="str">
        <f t="shared" si="88"/>
        <v>Q2</v>
      </c>
      <c r="D1922" s="23" t="str">
        <f t="shared" si="89"/>
        <v>5-2017</v>
      </c>
      <c r="E1922" s="25">
        <v>42885</v>
      </c>
      <c r="F1922" s="31">
        <f>INDEX(GoldPrice!$B$2:$F$4016,MATCH(E1922,GoldPrice!$B$2:$B$4016,0),5)</f>
        <v>-172565.43456543237</v>
      </c>
      <c r="G1922" s="36">
        <f>INDEX(Daily!$B$2:$H$4016,MATCH(E1922,Daily!$B$2:$B$4016,0),3)</f>
        <v>-0.47714285714286575</v>
      </c>
      <c r="H1922" s="36">
        <f>INDEX(Daily!$B$2:$H$4016,MATCH(E1922,Daily!$B$2:$B$4016,0),5)</f>
        <v>-40</v>
      </c>
      <c r="I1922" s="36">
        <f>INDEX(Daily!$B$2:$H$4016,MATCH(E1922,Daily!$B$2:$B$4016,0),7)</f>
        <v>-8.0399999999999636</v>
      </c>
      <c r="J1922" s="39">
        <f>INDEX(Monthly!$B$2:$K$187,MATCH(D1922,Monthly!$B$2:$B$187,0),3)</f>
        <v>-5.6000000000000008E-3</v>
      </c>
      <c r="K1922" s="39">
        <f>INDEX(Monthly!$B$2:$K$187,MATCH(D1922,Monthly!$B$2:$B$187,0),5)</f>
        <v>-1.1400000000000432</v>
      </c>
      <c r="L1922" s="39">
        <f>INDEX(Monthly!$B$2:$K$187,MATCH(D1922,Monthly!$B$2:$B$187,0),7)</f>
        <v>1.5654359389272177E-5</v>
      </c>
      <c r="M1922" s="39">
        <f>INDEX(Monthly!$B$2:$K$187,MATCH(D1922,Monthly!$B$2:$B$187,0),9)</f>
        <v>8.5601774533141019E-3</v>
      </c>
      <c r="N1922" s="42">
        <f>INDEX(Quaterly!$B$2:$E$63,MATCH(B1922,Quaterly!$B$2:$B$63,0),4)</f>
        <v>3.9099999999999984</v>
      </c>
    </row>
    <row r="1923" spans="1:14" x14ac:dyDescent="0.3">
      <c r="A1923" s="23">
        <v>1922</v>
      </c>
      <c r="B1923" s="23" t="str">
        <f t="shared" ref="B1923:B1986" si="90">C1923&amp;"-"&amp;YEAR(E1923)</f>
        <v>Q2-2017</v>
      </c>
      <c r="C1923" s="24" t="str">
        <f t="shared" ref="C1923:C1986" si="91">IF(MONTH(E1923)&lt;=3,"Q1",IF(MONTH(E1923)&lt;=6,"Q2",IF(MONTH(E1923)&lt;=9,"Q3","Q4")))</f>
        <v>Q2</v>
      </c>
      <c r="D1923" s="23" t="str">
        <f t="shared" ref="D1923:D1986" si="92">MONTH(E1923)&amp;"-"&amp;YEAR(E1923)</f>
        <v>5-2017</v>
      </c>
      <c r="E1923" s="25">
        <v>42886</v>
      </c>
      <c r="F1923" s="31">
        <f>INDEX(GoldPrice!$B$2:$F$4016,MATCH(E1923,GoldPrice!$B$2:$B$4016,0),5)</f>
        <v>-284512.37951238453</v>
      </c>
      <c r="G1923" s="36">
        <f>INDEX(Daily!$B$2:$H$4016,MATCH(E1923,Daily!$B$2:$B$4016,0),3)</f>
        <v>-1.3400000000000034</v>
      </c>
      <c r="H1923" s="36">
        <f>INDEX(Daily!$B$2:$H$4016,MATCH(E1923,Daily!$B$2:$B$4016,0),5)</f>
        <v>10</v>
      </c>
      <c r="I1923" s="36">
        <f>INDEX(Daily!$B$2:$H$4016,MATCH(E1923,Daily!$B$2:$B$4016,0),7)</f>
        <v>-0.38999999999998636</v>
      </c>
      <c r="J1923" s="39">
        <f>INDEX(Monthly!$B$2:$K$187,MATCH(D1923,Monthly!$B$2:$B$187,0),3)</f>
        <v>-5.6000000000000008E-3</v>
      </c>
      <c r="K1923" s="39">
        <f>INDEX(Monthly!$B$2:$K$187,MATCH(D1923,Monthly!$B$2:$B$187,0),5)</f>
        <v>-1.1400000000000432</v>
      </c>
      <c r="L1923" s="39">
        <f>INDEX(Monthly!$B$2:$K$187,MATCH(D1923,Monthly!$B$2:$B$187,0),7)</f>
        <v>1.5654359389272177E-5</v>
      </c>
      <c r="M1923" s="39">
        <f>INDEX(Monthly!$B$2:$K$187,MATCH(D1923,Monthly!$B$2:$B$187,0),9)</f>
        <v>8.5601774533141019E-3</v>
      </c>
      <c r="N1923" s="42">
        <f>INDEX(Quaterly!$B$2:$E$63,MATCH(B1923,Quaterly!$B$2:$B$63,0),4)</f>
        <v>3.9099999999999984</v>
      </c>
    </row>
    <row r="1924" spans="1:14" x14ac:dyDescent="0.3">
      <c r="A1924" s="23">
        <v>1923</v>
      </c>
      <c r="B1924" s="23" t="str">
        <f t="shared" si="90"/>
        <v>Q2-2017</v>
      </c>
      <c r="C1924" s="24" t="str">
        <f t="shared" si="91"/>
        <v>Q2</v>
      </c>
      <c r="D1924" s="23" t="str">
        <f t="shared" si="92"/>
        <v>6-2017</v>
      </c>
      <c r="E1924" s="25">
        <v>42887</v>
      </c>
      <c r="F1924" s="31">
        <f>INDEX(GoldPrice!$B$2:$F$4016,MATCH(E1924,GoldPrice!$B$2:$B$4016,0),5)</f>
        <v>150422.41542241722</v>
      </c>
      <c r="G1924" s="36">
        <f>INDEX(Daily!$B$2:$H$4016,MATCH(E1924,Daily!$B$2:$B$4016,0),3)</f>
        <v>3.0000000000001137E-2</v>
      </c>
      <c r="H1924" s="36">
        <f>INDEX(Daily!$B$2:$H$4016,MATCH(E1924,Daily!$B$2:$B$4016,0),5)</f>
        <v>-10</v>
      </c>
      <c r="I1924" s="36">
        <f>INDEX(Daily!$B$2:$H$4016,MATCH(E1924,Daily!$B$2:$B$4016,0),7)</f>
        <v>3.9799999999999045</v>
      </c>
      <c r="J1924" s="39">
        <f>INDEX(Monthly!$B$2:$K$187,MATCH(D1924,Monthly!$B$2:$B$187,0),3)</f>
        <v>-1.799999999999996E-3</v>
      </c>
      <c r="K1924" s="39">
        <f>INDEX(Monthly!$B$2:$K$187,MATCH(D1924,Monthly!$B$2:$B$187,0),5)</f>
        <v>-4.2299999999999613</v>
      </c>
      <c r="L1924" s="39">
        <f>INDEX(Monthly!$B$2:$K$187,MATCH(D1924,Monthly!$B$2:$B$187,0),7)</f>
        <v>-1.5654359389272177E-5</v>
      </c>
      <c r="M1924" s="39">
        <f>INDEX(Monthly!$B$2:$K$187,MATCH(D1924,Monthly!$B$2:$B$187,0),9)</f>
        <v>1.990251601644721E-2</v>
      </c>
      <c r="N1924" s="42">
        <f>INDEX(Quaterly!$B$2:$E$63,MATCH(B1924,Quaterly!$B$2:$B$63,0),4)</f>
        <v>3.9099999999999984</v>
      </c>
    </row>
    <row r="1925" spans="1:14" x14ac:dyDescent="0.3">
      <c r="A1925" s="23">
        <v>1924</v>
      </c>
      <c r="B1925" s="23" t="str">
        <f t="shared" si="90"/>
        <v>Q2-2017</v>
      </c>
      <c r="C1925" s="24" t="str">
        <f t="shared" si="91"/>
        <v>Q2</v>
      </c>
      <c r="D1925" s="23" t="str">
        <f t="shared" si="92"/>
        <v>6-2017</v>
      </c>
      <c r="E1925" s="25">
        <v>42888</v>
      </c>
      <c r="F1925" s="31">
        <f>INDEX(GoldPrice!$B$2:$F$4016,MATCH(E1925,GoldPrice!$B$2:$B$4016,0),5)</f>
        <v>-184048.38404838368</v>
      </c>
      <c r="G1925" s="36">
        <f>INDEX(Daily!$B$2:$H$4016,MATCH(E1925,Daily!$B$2:$B$4016,0),3)</f>
        <v>-0.64000000000000057</v>
      </c>
      <c r="H1925" s="36">
        <f>INDEX(Daily!$B$2:$H$4016,MATCH(E1925,Daily!$B$2:$B$4016,0),5)</f>
        <v>-25</v>
      </c>
      <c r="I1925" s="36">
        <f>INDEX(Daily!$B$2:$H$4016,MATCH(E1925,Daily!$B$2:$B$4016,0),7)</f>
        <v>-2.9900000000000091</v>
      </c>
      <c r="J1925" s="39">
        <f>INDEX(Monthly!$B$2:$K$187,MATCH(D1925,Monthly!$B$2:$B$187,0),3)</f>
        <v>-1.799999999999996E-3</v>
      </c>
      <c r="K1925" s="39">
        <f>INDEX(Monthly!$B$2:$K$187,MATCH(D1925,Monthly!$B$2:$B$187,0),5)</f>
        <v>-4.2299999999999613</v>
      </c>
      <c r="L1925" s="39">
        <f>INDEX(Monthly!$B$2:$K$187,MATCH(D1925,Monthly!$B$2:$B$187,0),7)</f>
        <v>-1.5654359389272177E-5</v>
      </c>
      <c r="M1925" s="39">
        <f>INDEX(Monthly!$B$2:$K$187,MATCH(D1925,Monthly!$B$2:$B$187,0),9)</f>
        <v>1.990251601644721E-2</v>
      </c>
      <c r="N1925" s="42">
        <f>INDEX(Quaterly!$B$2:$E$63,MATCH(B1925,Quaterly!$B$2:$B$63,0),4)</f>
        <v>3.9099999999999984</v>
      </c>
    </row>
    <row r="1926" spans="1:14" x14ac:dyDescent="0.3">
      <c r="A1926" s="23">
        <v>1925</v>
      </c>
      <c r="B1926" s="23" t="str">
        <f t="shared" si="90"/>
        <v>Q2-2017</v>
      </c>
      <c r="C1926" s="24" t="str">
        <f t="shared" si="91"/>
        <v>Q2</v>
      </c>
      <c r="D1926" s="23" t="str">
        <f t="shared" si="92"/>
        <v>6-2017</v>
      </c>
      <c r="E1926" s="25">
        <v>42891</v>
      </c>
      <c r="F1926" s="31">
        <f>INDEX(GoldPrice!$B$2:$F$4016,MATCH(E1926,GoldPrice!$B$2:$B$4016,0),5)</f>
        <v>132965.41296541318</v>
      </c>
      <c r="G1926" s="36">
        <f>INDEX(Daily!$B$2:$H$4016,MATCH(E1926,Daily!$B$2:$B$4016,0),3)</f>
        <v>-0.28000000000000114</v>
      </c>
      <c r="H1926" s="36">
        <f>INDEX(Daily!$B$2:$H$4016,MATCH(E1926,Daily!$B$2:$B$4016,0),5)</f>
        <v>25</v>
      </c>
      <c r="I1926" s="36">
        <f>INDEX(Daily!$B$2:$H$4016,MATCH(E1926,Daily!$B$2:$B$4016,0),7)</f>
        <v>4.6800000000000637</v>
      </c>
      <c r="J1926" s="39">
        <f>INDEX(Monthly!$B$2:$K$187,MATCH(D1926,Monthly!$B$2:$B$187,0),3)</f>
        <v>-1.799999999999996E-3</v>
      </c>
      <c r="K1926" s="39">
        <f>INDEX(Monthly!$B$2:$K$187,MATCH(D1926,Monthly!$B$2:$B$187,0),5)</f>
        <v>-4.2299999999999613</v>
      </c>
      <c r="L1926" s="39">
        <f>INDEX(Monthly!$B$2:$K$187,MATCH(D1926,Monthly!$B$2:$B$187,0),7)</f>
        <v>-1.5654359389272177E-5</v>
      </c>
      <c r="M1926" s="39">
        <f>INDEX(Monthly!$B$2:$K$187,MATCH(D1926,Monthly!$B$2:$B$187,0),9)</f>
        <v>1.990251601644721E-2</v>
      </c>
      <c r="N1926" s="42">
        <f>INDEX(Quaterly!$B$2:$E$63,MATCH(B1926,Quaterly!$B$2:$B$63,0),4)</f>
        <v>3.9099999999999984</v>
      </c>
    </row>
    <row r="1927" spans="1:14" x14ac:dyDescent="0.3">
      <c r="A1927" s="23">
        <v>1926</v>
      </c>
      <c r="B1927" s="23" t="str">
        <f t="shared" si="90"/>
        <v>Q2-2017</v>
      </c>
      <c r="C1927" s="24" t="str">
        <f t="shared" si="91"/>
        <v>Q2</v>
      </c>
      <c r="D1927" s="23" t="str">
        <f t="shared" si="92"/>
        <v>6-2017</v>
      </c>
      <c r="E1927" s="25">
        <v>42892</v>
      </c>
      <c r="F1927" s="31">
        <f>INDEX(GoldPrice!$B$2:$F$4016,MATCH(E1927,GoldPrice!$B$2:$B$4016,0),5)</f>
        <v>-249134.37913438305</v>
      </c>
      <c r="G1927" s="36">
        <f>INDEX(Daily!$B$2:$H$4016,MATCH(E1927,Daily!$B$2:$B$4016,0),3)</f>
        <v>0.73000000000000398</v>
      </c>
      <c r="H1927" s="36">
        <f>INDEX(Daily!$B$2:$H$4016,MATCH(E1927,Daily!$B$2:$B$4016,0),5)</f>
        <v>0</v>
      </c>
      <c r="I1927" s="36">
        <f>INDEX(Daily!$B$2:$H$4016,MATCH(E1927,Daily!$B$2:$B$4016,0),7)</f>
        <v>7.8199999999999363</v>
      </c>
      <c r="J1927" s="39">
        <f>INDEX(Monthly!$B$2:$K$187,MATCH(D1927,Monthly!$B$2:$B$187,0),3)</f>
        <v>-1.799999999999996E-3</v>
      </c>
      <c r="K1927" s="39">
        <f>INDEX(Monthly!$B$2:$K$187,MATCH(D1927,Monthly!$B$2:$B$187,0),5)</f>
        <v>-4.2299999999999613</v>
      </c>
      <c r="L1927" s="39">
        <f>INDEX(Monthly!$B$2:$K$187,MATCH(D1927,Monthly!$B$2:$B$187,0),7)</f>
        <v>-1.5654359389272177E-5</v>
      </c>
      <c r="M1927" s="39">
        <f>INDEX(Monthly!$B$2:$K$187,MATCH(D1927,Monthly!$B$2:$B$187,0),9)</f>
        <v>1.990251601644721E-2</v>
      </c>
      <c r="N1927" s="42">
        <f>INDEX(Quaterly!$B$2:$E$63,MATCH(B1927,Quaterly!$B$2:$B$63,0),4)</f>
        <v>3.9099999999999984</v>
      </c>
    </row>
    <row r="1928" spans="1:14" x14ac:dyDescent="0.3">
      <c r="A1928" s="23">
        <v>1927</v>
      </c>
      <c r="B1928" s="23" t="str">
        <f t="shared" si="90"/>
        <v>Q2-2017</v>
      </c>
      <c r="C1928" s="24" t="str">
        <f t="shared" si="91"/>
        <v>Q2</v>
      </c>
      <c r="D1928" s="23" t="str">
        <f t="shared" si="92"/>
        <v>6-2017</v>
      </c>
      <c r="E1928" s="25">
        <v>42893</v>
      </c>
      <c r="F1928" s="31">
        <f>INDEX(GoldPrice!$B$2:$F$4016,MATCH(E1928,GoldPrice!$B$2:$B$4016,0),5)</f>
        <v>153793.23379324004</v>
      </c>
      <c r="G1928" s="36">
        <f>INDEX(Daily!$B$2:$H$4016,MATCH(E1928,Daily!$B$2:$B$4016,0),3)</f>
        <v>-2.3300000000000054</v>
      </c>
      <c r="H1928" s="36">
        <f>INDEX(Daily!$B$2:$H$4016,MATCH(E1928,Daily!$B$2:$B$4016,0),5)</f>
        <v>0</v>
      </c>
      <c r="I1928" s="36">
        <f>INDEX(Daily!$B$2:$H$4016,MATCH(E1928,Daily!$B$2:$B$4016,0),7)</f>
        <v>2.1500000000000909</v>
      </c>
      <c r="J1928" s="39">
        <f>INDEX(Monthly!$B$2:$K$187,MATCH(D1928,Monthly!$B$2:$B$187,0),3)</f>
        <v>-1.799999999999996E-3</v>
      </c>
      <c r="K1928" s="39">
        <f>INDEX(Monthly!$B$2:$K$187,MATCH(D1928,Monthly!$B$2:$B$187,0),5)</f>
        <v>-4.2299999999999613</v>
      </c>
      <c r="L1928" s="39">
        <f>INDEX(Monthly!$B$2:$K$187,MATCH(D1928,Monthly!$B$2:$B$187,0),7)</f>
        <v>-1.5654359389272177E-5</v>
      </c>
      <c r="M1928" s="39">
        <f>INDEX(Monthly!$B$2:$K$187,MATCH(D1928,Monthly!$B$2:$B$187,0),9)</f>
        <v>1.990251601644721E-2</v>
      </c>
      <c r="N1928" s="42">
        <f>INDEX(Quaterly!$B$2:$E$63,MATCH(B1928,Quaterly!$B$2:$B$63,0),4)</f>
        <v>3.9099999999999984</v>
      </c>
    </row>
    <row r="1929" spans="1:14" x14ac:dyDescent="0.3">
      <c r="A1929" s="23">
        <v>1928</v>
      </c>
      <c r="B1929" s="23" t="str">
        <f t="shared" si="90"/>
        <v>Q2-2017</v>
      </c>
      <c r="C1929" s="24" t="str">
        <f t="shared" si="91"/>
        <v>Q2</v>
      </c>
      <c r="D1929" s="23" t="str">
        <f t="shared" si="92"/>
        <v>6-2017</v>
      </c>
      <c r="E1929" s="25">
        <v>42894</v>
      </c>
      <c r="F1929" s="31">
        <f>INDEX(GoldPrice!$B$2:$F$4016,MATCH(E1929,GoldPrice!$B$2:$B$4016,0),5)</f>
        <v>216298.05329804868</v>
      </c>
      <c r="G1929" s="36">
        <f>INDEX(Daily!$B$2:$H$4016,MATCH(E1929,Daily!$B$2:$B$4016,0),3)</f>
        <v>-0.11999999999999744</v>
      </c>
      <c r="H1929" s="36">
        <f>INDEX(Daily!$B$2:$H$4016,MATCH(E1929,Daily!$B$2:$B$4016,0),5)</f>
        <v>-15</v>
      </c>
      <c r="I1929" s="36">
        <f>INDEX(Daily!$B$2:$H$4016,MATCH(E1929,Daily!$B$2:$B$4016,0),7)</f>
        <v>-3.3300000000000409</v>
      </c>
      <c r="J1929" s="39">
        <f>INDEX(Monthly!$B$2:$K$187,MATCH(D1929,Monthly!$B$2:$B$187,0),3)</f>
        <v>-1.799999999999996E-3</v>
      </c>
      <c r="K1929" s="39">
        <f>INDEX(Monthly!$B$2:$K$187,MATCH(D1929,Monthly!$B$2:$B$187,0),5)</f>
        <v>-4.2299999999999613</v>
      </c>
      <c r="L1929" s="39">
        <f>INDEX(Monthly!$B$2:$K$187,MATCH(D1929,Monthly!$B$2:$B$187,0),7)</f>
        <v>-1.5654359389272177E-5</v>
      </c>
      <c r="M1929" s="39">
        <f>INDEX(Monthly!$B$2:$K$187,MATCH(D1929,Monthly!$B$2:$B$187,0),9)</f>
        <v>1.990251601644721E-2</v>
      </c>
      <c r="N1929" s="42">
        <f>INDEX(Quaterly!$B$2:$E$63,MATCH(B1929,Quaterly!$B$2:$B$63,0),4)</f>
        <v>3.9099999999999984</v>
      </c>
    </row>
    <row r="1930" spans="1:14" x14ac:dyDescent="0.3">
      <c r="A1930" s="23">
        <v>1929</v>
      </c>
      <c r="B1930" s="23" t="str">
        <f t="shared" si="90"/>
        <v>Q2-2017</v>
      </c>
      <c r="C1930" s="24" t="str">
        <f t="shared" si="91"/>
        <v>Q2</v>
      </c>
      <c r="D1930" s="23" t="str">
        <f t="shared" si="92"/>
        <v>6-2017</v>
      </c>
      <c r="E1930" s="25">
        <v>42895</v>
      </c>
      <c r="F1930" s="31">
        <f>INDEX(GoldPrice!$B$2:$F$4016,MATCH(E1930,GoldPrice!$B$2:$B$4016,0),5)</f>
        <v>23358.911358911544</v>
      </c>
      <c r="G1930" s="36">
        <f>INDEX(Daily!$B$2:$H$4016,MATCH(E1930,Daily!$B$2:$B$4016,0),3)</f>
        <v>0.14000000000000057</v>
      </c>
      <c r="H1930" s="36">
        <f>INDEX(Daily!$B$2:$H$4016,MATCH(E1930,Daily!$B$2:$B$4016,0),5)</f>
        <v>-10</v>
      </c>
      <c r="I1930" s="36">
        <f>INDEX(Daily!$B$2:$H$4016,MATCH(E1930,Daily!$B$2:$B$4016,0),7)</f>
        <v>-0.40999999999996817</v>
      </c>
      <c r="J1930" s="39">
        <f>INDEX(Monthly!$B$2:$K$187,MATCH(D1930,Monthly!$B$2:$B$187,0),3)</f>
        <v>-1.799999999999996E-3</v>
      </c>
      <c r="K1930" s="39">
        <f>INDEX(Monthly!$B$2:$K$187,MATCH(D1930,Monthly!$B$2:$B$187,0),5)</f>
        <v>-4.2299999999999613</v>
      </c>
      <c r="L1930" s="39">
        <f>INDEX(Monthly!$B$2:$K$187,MATCH(D1930,Monthly!$B$2:$B$187,0),7)</f>
        <v>-1.5654359389272177E-5</v>
      </c>
      <c r="M1930" s="39">
        <f>INDEX(Monthly!$B$2:$K$187,MATCH(D1930,Monthly!$B$2:$B$187,0),9)</f>
        <v>1.990251601644721E-2</v>
      </c>
      <c r="N1930" s="42">
        <f>INDEX(Quaterly!$B$2:$E$63,MATCH(B1930,Quaterly!$B$2:$B$63,0),4)</f>
        <v>3.9099999999999984</v>
      </c>
    </row>
    <row r="1931" spans="1:14" x14ac:dyDescent="0.3">
      <c r="A1931" s="23">
        <v>1930</v>
      </c>
      <c r="B1931" s="23" t="str">
        <f t="shared" si="90"/>
        <v>Q2-2017</v>
      </c>
      <c r="C1931" s="24" t="str">
        <f t="shared" si="91"/>
        <v>Q2</v>
      </c>
      <c r="D1931" s="23" t="str">
        <f t="shared" si="92"/>
        <v>6-2017</v>
      </c>
      <c r="E1931" s="25">
        <v>42898</v>
      </c>
      <c r="F1931" s="31">
        <f>INDEX(GoldPrice!$B$2:$F$4016,MATCH(E1931,GoldPrice!$B$2:$B$4016,0),5)</f>
        <v>-8430.1644301600754</v>
      </c>
      <c r="G1931" s="36">
        <f>INDEX(Daily!$B$2:$H$4016,MATCH(E1931,Daily!$B$2:$B$4016,0),3)</f>
        <v>0.28000000000000114</v>
      </c>
      <c r="H1931" s="36">
        <f>INDEX(Daily!$B$2:$H$4016,MATCH(E1931,Daily!$B$2:$B$4016,0),5)</f>
        <v>10</v>
      </c>
      <c r="I1931" s="36">
        <f>INDEX(Daily!$B$2:$H$4016,MATCH(E1931,Daily!$B$2:$B$4016,0),7)</f>
        <v>1.3700000000000045</v>
      </c>
      <c r="J1931" s="39">
        <f>INDEX(Monthly!$B$2:$K$187,MATCH(D1931,Monthly!$B$2:$B$187,0),3)</f>
        <v>-1.799999999999996E-3</v>
      </c>
      <c r="K1931" s="39">
        <f>INDEX(Monthly!$B$2:$K$187,MATCH(D1931,Monthly!$B$2:$B$187,0),5)</f>
        <v>-4.2299999999999613</v>
      </c>
      <c r="L1931" s="39">
        <f>INDEX(Monthly!$B$2:$K$187,MATCH(D1931,Monthly!$B$2:$B$187,0),7)</f>
        <v>-1.5654359389272177E-5</v>
      </c>
      <c r="M1931" s="39">
        <f>INDEX(Monthly!$B$2:$K$187,MATCH(D1931,Monthly!$B$2:$B$187,0),9)</f>
        <v>1.990251601644721E-2</v>
      </c>
      <c r="N1931" s="42">
        <f>INDEX(Quaterly!$B$2:$E$63,MATCH(B1931,Quaterly!$B$2:$B$63,0),4)</f>
        <v>3.9099999999999984</v>
      </c>
    </row>
    <row r="1932" spans="1:14" x14ac:dyDescent="0.3">
      <c r="A1932" s="23">
        <v>1931</v>
      </c>
      <c r="B1932" s="23" t="str">
        <f t="shared" si="90"/>
        <v>Q2-2017</v>
      </c>
      <c r="C1932" s="24" t="str">
        <f t="shared" si="91"/>
        <v>Q2</v>
      </c>
      <c r="D1932" s="23" t="str">
        <f t="shared" si="92"/>
        <v>6-2017</v>
      </c>
      <c r="E1932" s="25">
        <v>42899</v>
      </c>
      <c r="F1932" s="31">
        <f>INDEX(GoldPrice!$B$2:$F$4016,MATCH(E1932,GoldPrice!$B$2:$B$4016,0),5)</f>
        <v>-24639.765639770776</v>
      </c>
      <c r="G1932" s="36">
        <f>INDEX(Daily!$B$2:$H$4016,MATCH(E1932,Daily!$B$2:$B$4016,0),3)</f>
        <v>0.30999999999999517</v>
      </c>
      <c r="H1932" s="36">
        <f>INDEX(Daily!$B$2:$H$4016,MATCH(E1932,Daily!$B$2:$B$4016,0),5)</f>
        <v>5</v>
      </c>
      <c r="I1932" s="36">
        <f>INDEX(Daily!$B$2:$H$4016,MATCH(E1932,Daily!$B$2:$B$4016,0),7)</f>
        <v>5.7999999999999545</v>
      </c>
      <c r="J1932" s="39">
        <f>INDEX(Monthly!$B$2:$K$187,MATCH(D1932,Monthly!$B$2:$B$187,0),3)</f>
        <v>-1.799999999999996E-3</v>
      </c>
      <c r="K1932" s="39">
        <f>INDEX(Monthly!$B$2:$K$187,MATCH(D1932,Monthly!$B$2:$B$187,0),5)</f>
        <v>-4.2299999999999613</v>
      </c>
      <c r="L1932" s="39">
        <f>INDEX(Monthly!$B$2:$K$187,MATCH(D1932,Monthly!$B$2:$B$187,0),7)</f>
        <v>-1.5654359389272177E-5</v>
      </c>
      <c r="M1932" s="39">
        <f>INDEX(Monthly!$B$2:$K$187,MATCH(D1932,Monthly!$B$2:$B$187,0),9)</f>
        <v>1.990251601644721E-2</v>
      </c>
      <c r="N1932" s="42">
        <f>INDEX(Quaterly!$B$2:$E$63,MATCH(B1932,Quaterly!$B$2:$B$63,0),4)</f>
        <v>3.9099999999999984</v>
      </c>
    </row>
    <row r="1933" spans="1:14" x14ac:dyDescent="0.3">
      <c r="A1933" s="23">
        <v>1932</v>
      </c>
      <c r="B1933" s="23" t="str">
        <f t="shared" si="90"/>
        <v>Q2-2017</v>
      </c>
      <c r="C1933" s="24" t="str">
        <f t="shared" si="91"/>
        <v>Q2</v>
      </c>
      <c r="D1933" s="23" t="str">
        <f t="shared" si="92"/>
        <v>6-2017</v>
      </c>
      <c r="E1933" s="25">
        <v>42900</v>
      </c>
      <c r="F1933" s="31">
        <f>INDEX(GoldPrice!$B$2:$F$4016,MATCH(E1933,GoldPrice!$B$2:$B$4016,0),5)</f>
        <v>-114697.97769797593</v>
      </c>
      <c r="G1933" s="36">
        <f>INDEX(Daily!$B$2:$H$4016,MATCH(E1933,Daily!$B$2:$B$4016,0),3)</f>
        <v>-1.6199999999999974</v>
      </c>
      <c r="H1933" s="36">
        <f>INDEX(Daily!$B$2:$H$4016,MATCH(E1933,Daily!$B$2:$B$4016,0),5)</f>
        <v>10</v>
      </c>
      <c r="I1933" s="36">
        <f>INDEX(Daily!$B$2:$H$4016,MATCH(E1933,Daily!$B$2:$B$4016,0),7)</f>
        <v>3.8799999999999955</v>
      </c>
      <c r="J1933" s="39">
        <f>INDEX(Monthly!$B$2:$K$187,MATCH(D1933,Monthly!$B$2:$B$187,0),3)</f>
        <v>-1.799999999999996E-3</v>
      </c>
      <c r="K1933" s="39">
        <f>INDEX(Monthly!$B$2:$K$187,MATCH(D1933,Monthly!$B$2:$B$187,0),5)</f>
        <v>-4.2299999999999613</v>
      </c>
      <c r="L1933" s="39">
        <f>INDEX(Monthly!$B$2:$K$187,MATCH(D1933,Monthly!$B$2:$B$187,0),7)</f>
        <v>-1.5654359389272177E-5</v>
      </c>
      <c r="M1933" s="39">
        <f>INDEX(Monthly!$B$2:$K$187,MATCH(D1933,Monthly!$B$2:$B$187,0),9)</f>
        <v>1.990251601644721E-2</v>
      </c>
      <c r="N1933" s="42">
        <f>INDEX(Quaterly!$B$2:$E$63,MATCH(B1933,Quaterly!$B$2:$B$63,0),4)</f>
        <v>3.9099999999999984</v>
      </c>
    </row>
    <row r="1934" spans="1:14" x14ac:dyDescent="0.3">
      <c r="A1934" s="23">
        <v>1933</v>
      </c>
      <c r="B1934" s="23" t="str">
        <f t="shared" si="90"/>
        <v>Q2-2017</v>
      </c>
      <c r="C1934" s="24" t="str">
        <f t="shared" si="91"/>
        <v>Q2</v>
      </c>
      <c r="D1934" s="23" t="str">
        <f t="shared" si="92"/>
        <v>6-2017</v>
      </c>
      <c r="E1934" s="25">
        <v>42901</v>
      </c>
      <c r="F1934" s="31">
        <f>INDEX(GoldPrice!$B$2:$F$4016,MATCH(E1934,GoldPrice!$B$2:$B$4016,0),5)</f>
        <v>376920.99792099744</v>
      </c>
      <c r="G1934" s="36">
        <f>INDEX(Daily!$B$2:$H$4016,MATCH(E1934,Daily!$B$2:$B$4016,0),3)</f>
        <v>-0.32000000000000028</v>
      </c>
      <c r="H1934" s="36">
        <f>INDEX(Daily!$B$2:$H$4016,MATCH(E1934,Daily!$B$2:$B$4016,0),5)</f>
        <v>-30</v>
      </c>
      <c r="I1934" s="36">
        <f>INDEX(Daily!$B$2:$H$4016,MATCH(E1934,Daily!$B$2:$B$4016,0),7)</f>
        <v>-0.19999999999993179</v>
      </c>
      <c r="J1934" s="39">
        <f>INDEX(Monthly!$B$2:$K$187,MATCH(D1934,Monthly!$B$2:$B$187,0),3)</f>
        <v>-1.799999999999996E-3</v>
      </c>
      <c r="K1934" s="39">
        <f>INDEX(Monthly!$B$2:$K$187,MATCH(D1934,Monthly!$B$2:$B$187,0),5)</f>
        <v>-4.2299999999999613</v>
      </c>
      <c r="L1934" s="39">
        <f>INDEX(Monthly!$B$2:$K$187,MATCH(D1934,Monthly!$B$2:$B$187,0),7)</f>
        <v>-1.5654359389272177E-5</v>
      </c>
      <c r="M1934" s="39">
        <f>INDEX(Monthly!$B$2:$K$187,MATCH(D1934,Monthly!$B$2:$B$187,0),9)</f>
        <v>1.990251601644721E-2</v>
      </c>
      <c r="N1934" s="42">
        <f>INDEX(Quaterly!$B$2:$E$63,MATCH(B1934,Quaterly!$B$2:$B$63,0),4)</f>
        <v>3.9099999999999984</v>
      </c>
    </row>
    <row r="1935" spans="1:14" x14ac:dyDescent="0.3">
      <c r="A1935" s="23">
        <v>1934</v>
      </c>
      <c r="B1935" s="23" t="str">
        <f t="shared" si="90"/>
        <v>Q2-2017</v>
      </c>
      <c r="C1935" s="24" t="str">
        <f t="shared" si="91"/>
        <v>Q2</v>
      </c>
      <c r="D1935" s="23" t="str">
        <f t="shared" si="92"/>
        <v>6-2017</v>
      </c>
      <c r="E1935" s="25">
        <v>42902</v>
      </c>
      <c r="F1935" s="31">
        <f>INDEX(GoldPrice!$B$2:$F$4016,MATCH(E1935,GoldPrice!$B$2:$B$4016,0),5)</f>
        <v>-95069.741069741547</v>
      </c>
      <c r="G1935" s="36">
        <f>INDEX(Daily!$B$2:$H$4016,MATCH(E1935,Daily!$B$2:$B$4016,0),3)</f>
        <v>0.25999999999999801</v>
      </c>
      <c r="H1935" s="36">
        <f>INDEX(Daily!$B$2:$H$4016,MATCH(E1935,Daily!$B$2:$B$4016,0),5)</f>
        <v>15</v>
      </c>
      <c r="I1935" s="36">
        <f>INDEX(Daily!$B$2:$H$4016,MATCH(E1935,Daily!$B$2:$B$4016,0),7)</f>
        <v>0.66999999999995907</v>
      </c>
      <c r="J1935" s="39">
        <f>INDEX(Monthly!$B$2:$K$187,MATCH(D1935,Monthly!$B$2:$B$187,0),3)</f>
        <v>-1.799999999999996E-3</v>
      </c>
      <c r="K1935" s="39">
        <f>INDEX(Monthly!$B$2:$K$187,MATCH(D1935,Monthly!$B$2:$B$187,0),5)</f>
        <v>-4.2299999999999613</v>
      </c>
      <c r="L1935" s="39">
        <f>INDEX(Monthly!$B$2:$K$187,MATCH(D1935,Monthly!$B$2:$B$187,0),7)</f>
        <v>-1.5654359389272177E-5</v>
      </c>
      <c r="M1935" s="39">
        <f>INDEX(Monthly!$B$2:$K$187,MATCH(D1935,Monthly!$B$2:$B$187,0),9)</f>
        <v>1.990251601644721E-2</v>
      </c>
      <c r="N1935" s="42">
        <f>INDEX(Quaterly!$B$2:$E$63,MATCH(B1935,Quaterly!$B$2:$B$63,0),4)</f>
        <v>3.9099999999999984</v>
      </c>
    </row>
    <row r="1936" spans="1:14" x14ac:dyDescent="0.3">
      <c r="A1936" s="23">
        <v>1935</v>
      </c>
      <c r="B1936" s="23" t="str">
        <f t="shared" si="90"/>
        <v>Q2-2017</v>
      </c>
      <c r="C1936" s="24" t="str">
        <f t="shared" si="91"/>
        <v>Q2</v>
      </c>
      <c r="D1936" s="23" t="str">
        <f t="shared" si="92"/>
        <v>6-2017</v>
      </c>
      <c r="E1936" s="25">
        <v>42905</v>
      </c>
      <c r="F1936" s="31">
        <f>INDEX(GoldPrice!$B$2:$F$4016,MATCH(E1936,GoldPrice!$B$2:$B$4016,0),5)</f>
        <v>83959.553959555924</v>
      </c>
      <c r="G1936" s="36">
        <f>INDEX(Daily!$B$2:$H$4016,MATCH(E1936,Daily!$B$2:$B$4016,0),3)</f>
        <v>-0.48999999999999488</v>
      </c>
      <c r="H1936" s="36">
        <f>INDEX(Daily!$B$2:$H$4016,MATCH(E1936,Daily!$B$2:$B$4016,0),5)</f>
        <v>15</v>
      </c>
      <c r="I1936" s="36">
        <f>INDEX(Daily!$B$2:$H$4016,MATCH(E1936,Daily!$B$2:$B$4016,0),7)</f>
        <v>5.5900000000000318</v>
      </c>
      <c r="J1936" s="39">
        <f>INDEX(Monthly!$B$2:$K$187,MATCH(D1936,Monthly!$B$2:$B$187,0),3)</f>
        <v>-1.799999999999996E-3</v>
      </c>
      <c r="K1936" s="39">
        <f>INDEX(Monthly!$B$2:$K$187,MATCH(D1936,Monthly!$B$2:$B$187,0),5)</f>
        <v>-4.2299999999999613</v>
      </c>
      <c r="L1936" s="39">
        <f>INDEX(Monthly!$B$2:$K$187,MATCH(D1936,Monthly!$B$2:$B$187,0),7)</f>
        <v>-1.5654359389272177E-5</v>
      </c>
      <c r="M1936" s="39">
        <f>INDEX(Monthly!$B$2:$K$187,MATCH(D1936,Monthly!$B$2:$B$187,0),9)</f>
        <v>1.990251601644721E-2</v>
      </c>
      <c r="N1936" s="42">
        <f>INDEX(Quaterly!$B$2:$E$63,MATCH(B1936,Quaterly!$B$2:$B$63,0),4)</f>
        <v>3.9099999999999984</v>
      </c>
    </row>
    <row r="1937" spans="1:14" x14ac:dyDescent="0.3">
      <c r="A1937" s="23">
        <v>1936</v>
      </c>
      <c r="B1937" s="23" t="str">
        <f t="shared" si="90"/>
        <v>Q2-2017</v>
      </c>
      <c r="C1937" s="24" t="str">
        <f t="shared" si="91"/>
        <v>Q2</v>
      </c>
      <c r="D1937" s="23" t="str">
        <f t="shared" si="92"/>
        <v>6-2017</v>
      </c>
      <c r="E1937" s="25">
        <v>42906</v>
      </c>
      <c r="F1937" s="31">
        <f>INDEX(GoldPrice!$B$2:$F$4016,MATCH(E1937,GoldPrice!$B$2:$B$4016,0),5)</f>
        <v>-53848.04384804517</v>
      </c>
      <c r="G1937" s="36">
        <f>INDEX(Daily!$B$2:$H$4016,MATCH(E1937,Daily!$B$2:$B$4016,0),3)</f>
        <v>-0.89999999999999858</v>
      </c>
      <c r="H1937" s="36">
        <f>INDEX(Daily!$B$2:$H$4016,MATCH(E1937,Daily!$B$2:$B$4016,0),5)</f>
        <v>20</v>
      </c>
      <c r="I1937" s="36">
        <f>INDEX(Daily!$B$2:$H$4016,MATCH(E1937,Daily!$B$2:$B$4016,0),7)</f>
        <v>1.1599999999999682</v>
      </c>
      <c r="J1937" s="39">
        <f>INDEX(Monthly!$B$2:$K$187,MATCH(D1937,Monthly!$B$2:$B$187,0),3)</f>
        <v>-1.799999999999996E-3</v>
      </c>
      <c r="K1937" s="39">
        <f>INDEX(Monthly!$B$2:$K$187,MATCH(D1937,Monthly!$B$2:$B$187,0),5)</f>
        <v>-4.2299999999999613</v>
      </c>
      <c r="L1937" s="39">
        <f>INDEX(Monthly!$B$2:$K$187,MATCH(D1937,Monthly!$B$2:$B$187,0),7)</f>
        <v>-1.5654359389272177E-5</v>
      </c>
      <c r="M1937" s="39">
        <f>INDEX(Monthly!$B$2:$K$187,MATCH(D1937,Monthly!$B$2:$B$187,0),9)</f>
        <v>1.990251601644721E-2</v>
      </c>
      <c r="N1937" s="42">
        <f>INDEX(Quaterly!$B$2:$E$63,MATCH(B1937,Quaterly!$B$2:$B$63,0),4)</f>
        <v>3.9099999999999984</v>
      </c>
    </row>
    <row r="1938" spans="1:14" x14ac:dyDescent="0.3">
      <c r="A1938" s="23">
        <v>1937</v>
      </c>
      <c r="B1938" s="23" t="str">
        <f t="shared" si="90"/>
        <v>Q2-2017</v>
      </c>
      <c r="C1938" s="24" t="str">
        <f t="shared" si="91"/>
        <v>Q2</v>
      </c>
      <c r="D1938" s="23" t="str">
        <f t="shared" si="92"/>
        <v>6-2017</v>
      </c>
      <c r="E1938" s="25">
        <v>42907</v>
      </c>
      <c r="F1938" s="31">
        <f>INDEX(GoldPrice!$B$2:$F$4016,MATCH(E1938,GoldPrice!$B$2:$B$4016,0),5)</f>
        <v>21077.30107729882</v>
      </c>
      <c r="G1938" s="36">
        <f>INDEX(Daily!$B$2:$H$4016,MATCH(E1938,Daily!$B$2:$B$4016,0),3)</f>
        <v>-0.86000000000000654</v>
      </c>
      <c r="H1938" s="36">
        <f>INDEX(Daily!$B$2:$H$4016,MATCH(E1938,Daily!$B$2:$B$4016,0),5)</f>
        <v>-45</v>
      </c>
      <c r="I1938" s="36">
        <f>INDEX(Daily!$B$2:$H$4016,MATCH(E1938,Daily!$B$2:$B$4016,0),7)</f>
        <v>-0.58000000000004093</v>
      </c>
      <c r="J1938" s="39">
        <f>INDEX(Monthly!$B$2:$K$187,MATCH(D1938,Monthly!$B$2:$B$187,0),3)</f>
        <v>-1.799999999999996E-3</v>
      </c>
      <c r="K1938" s="39">
        <f>INDEX(Monthly!$B$2:$K$187,MATCH(D1938,Monthly!$B$2:$B$187,0),5)</f>
        <v>-4.2299999999999613</v>
      </c>
      <c r="L1938" s="39">
        <f>INDEX(Monthly!$B$2:$K$187,MATCH(D1938,Monthly!$B$2:$B$187,0),7)</f>
        <v>-1.5654359389272177E-5</v>
      </c>
      <c r="M1938" s="39">
        <f>INDEX(Monthly!$B$2:$K$187,MATCH(D1938,Monthly!$B$2:$B$187,0),9)</f>
        <v>1.990251601644721E-2</v>
      </c>
      <c r="N1938" s="42">
        <f>INDEX(Quaterly!$B$2:$E$63,MATCH(B1938,Quaterly!$B$2:$B$63,0),4)</f>
        <v>3.9099999999999984</v>
      </c>
    </row>
    <row r="1939" spans="1:14" x14ac:dyDescent="0.3">
      <c r="A1939" s="23">
        <v>1938</v>
      </c>
      <c r="B1939" s="23" t="str">
        <f t="shared" si="90"/>
        <v>Q2-2017</v>
      </c>
      <c r="C1939" s="24" t="str">
        <f t="shared" si="91"/>
        <v>Q2</v>
      </c>
      <c r="D1939" s="23" t="str">
        <f t="shared" si="92"/>
        <v>6-2017</v>
      </c>
      <c r="E1939" s="25">
        <v>42908</v>
      </c>
      <c r="F1939" s="31">
        <f>INDEX(GoldPrice!$B$2:$F$4016,MATCH(E1939,GoldPrice!$B$2:$B$4016,0),5)</f>
        <v>-12281.799281794578</v>
      </c>
      <c r="G1939" s="36">
        <f>INDEX(Daily!$B$2:$H$4016,MATCH(E1939,Daily!$B$2:$B$4016,0),3)</f>
        <v>5.0000000000004263E-2</v>
      </c>
      <c r="H1939" s="36">
        <f>INDEX(Daily!$B$2:$H$4016,MATCH(E1939,Daily!$B$2:$B$4016,0),5)</f>
        <v>-5</v>
      </c>
      <c r="I1939" s="36">
        <f>INDEX(Daily!$B$2:$H$4016,MATCH(E1939,Daily!$B$2:$B$4016,0),7)</f>
        <v>-1.1100000000000136</v>
      </c>
      <c r="J1939" s="39">
        <f>INDEX(Monthly!$B$2:$K$187,MATCH(D1939,Monthly!$B$2:$B$187,0),3)</f>
        <v>-1.799999999999996E-3</v>
      </c>
      <c r="K1939" s="39">
        <f>INDEX(Monthly!$B$2:$K$187,MATCH(D1939,Monthly!$B$2:$B$187,0),5)</f>
        <v>-4.2299999999999613</v>
      </c>
      <c r="L1939" s="39">
        <f>INDEX(Monthly!$B$2:$K$187,MATCH(D1939,Monthly!$B$2:$B$187,0),7)</f>
        <v>-1.5654359389272177E-5</v>
      </c>
      <c r="M1939" s="39">
        <f>INDEX(Monthly!$B$2:$K$187,MATCH(D1939,Monthly!$B$2:$B$187,0),9)</f>
        <v>1.990251601644721E-2</v>
      </c>
      <c r="N1939" s="42">
        <f>INDEX(Quaterly!$B$2:$E$63,MATCH(B1939,Quaterly!$B$2:$B$63,0),4)</f>
        <v>3.9099999999999984</v>
      </c>
    </row>
    <row r="1940" spans="1:14" x14ac:dyDescent="0.3">
      <c r="A1940" s="23">
        <v>1939</v>
      </c>
      <c r="B1940" s="23" t="str">
        <f t="shared" si="90"/>
        <v>Q2-2017</v>
      </c>
      <c r="C1940" s="24" t="str">
        <f t="shared" si="91"/>
        <v>Q2</v>
      </c>
      <c r="D1940" s="23" t="str">
        <f t="shared" si="92"/>
        <v>6-2017</v>
      </c>
      <c r="E1940" s="25">
        <v>42909</v>
      </c>
      <c r="F1940" s="31">
        <f>INDEX(GoldPrice!$B$2:$F$4016,MATCH(E1940,GoldPrice!$B$2:$B$4016,0),5)</f>
        <v>-205378.945378948</v>
      </c>
      <c r="G1940" s="36">
        <f>INDEX(Daily!$B$2:$H$4016,MATCH(E1940,Daily!$B$2:$B$4016,0),3)</f>
        <v>0.32999999999999829</v>
      </c>
      <c r="H1940" s="36">
        <f>INDEX(Daily!$B$2:$H$4016,MATCH(E1940,Daily!$B$2:$B$4016,0),5)</f>
        <v>40</v>
      </c>
      <c r="I1940" s="36">
        <f>INDEX(Daily!$B$2:$H$4016,MATCH(E1940,Daily!$B$2:$B$4016,0),7)</f>
        <v>2.7100000000000364</v>
      </c>
      <c r="J1940" s="39">
        <f>INDEX(Monthly!$B$2:$K$187,MATCH(D1940,Monthly!$B$2:$B$187,0),3)</f>
        <v>-1.799999999999996E-3</v>
      </c>
      <c r="K1940" s="39">
        <f>INDEX(Monthly!$B$2:$K$187,MATCH(D1940,Monthly!$B$2:$B$187,0),5)</f>
        <v>-4.2299999999999613</v>
      </c>
      <c r="L1940" s="39">
        <f>INDEX(Monthly!$B$2:$K$187,MATCH(D1940,Monthly!$B$2:$B$187,0),7)</f>
        <v>-1.5654359389272177E-5</v>
      </c>
      <c r="M1940" s="39">
        <f>INDEX(Monthly!$B$2:$K$187,MATCH(D1940,Monthly!$B$2:$B$187,0),9)</f>
        <v>1.990251601644721E-2</v>
      </c>
      <c r="N1940" s="42">
        <f>INDEX(Quaterly!$B$2:$E$63,MATCH(B1940,Quaterly!$B$2:$B$63,0),4)</f>
        <v>3.9099999999999984</v>
      </c>
    </row>
    <row r="1941" spans="1:14" x14ac:dyDescent="0.3">
      <c r="A1941" s="23">
        <v>1940</v>
      </c>
      <c r="B1941" s="23" t="str">
        <f t="shared" si="90"/>
        <v>Q2-2017</v>
      </c>
      <c r="C1941" s="24" t="str">
        <f t="shared" si="91"/>
        <v>Q2</v>
      </c>
      <c r="D1941" s="23" t="str">
        <f t="shared" si="92"/>
        <v>6-2017</v>
      </c>
      <c r="E1941" s="25">
        <v>42912</v>
      </c>
      <c r="F1941" s="31">
        <f>INDEX(GoldPrice!$B$2:$F$4016,MATCH(E1941,GoldPrice!$B$2:$B$4016,0),5)</f>
        <v>254681.91268191114</v>
      </c>
      <c r="G1941" s="36">
        <f>INDEX(Daily!$B$2:$H$4016,MATCH(E1941,Daily!$B$2:$B$4016,0),3)</f>
        <v>0.38000000000000256</v>
      </c>
      <c r="H1941" s="36">
        <f>INDEX(Daily!$B$2:$H$4016,MATCH(E1941,Daily!$B$2:$B$4016,0),5)</f>
        <v>-5</v>
      </c>
      <c r="I1941" s="36">
        <f>INDEX(Daily!$B$2:$H$4016,MATCH(E1941,Daily!$B$2:$B$4016,0),7)</f>
        <v>3.5099999999999909</v>
      </c>
      <c r="J1941" s="39">
        <f>INDEX(Monthly!$B$2:$K$187,MATCH(D1941,Monthly!$B$2:$B$187,0),3)</f>
        <v>-1.799999999999996E-3</v>
      </c>
      <c r="K1941" s="39">
        <f>INDEX(Monthly!$B$2:$K$187,MATCH(D1941,Monthly!$B$2:$B$187,0),5)</f>
        <v>-4.2299999999999613</v>
      </c>
      <c r="L1941" s="39">
        <f>INDEX(Monthly!$B$2:$K$187,MATCH(D1941,Monthly!$B$2:$B$187,0),7)</f>
        <v>-1.5654359389272177E-5</v>
      </c>
      <c r="M1941" s="39">
        <f>INDEX(Monthly!$B$2:$K$187,MATCH(D1941,Monthly!$B$2:$B$187,0),9)</f>
        <v>1.990251601644721E-2</v>
      </c>
      <c r="N1941" s="42">
        <f>INDEX(Quaterly!$B$2:$E$63,MATCH(B1941,Quaterly!$B$2:$B$63,0),4)</f>
        <v>3.9099999999999984</v>
      </c>
    </row>
    <row r="1942" spans="1:14" x14ac:dyDescent="0.3">
      <c r="A1942" s="23">
        <v>1941</v>
      </c>
      <c r="B1942" s="23" t="str">
        <f t="shared" si="90"/>
        <v>Q2-2017</v>
      </c>
      <c r="C1942" s="24" t="str">
        <f t="shared" si="91"/>
        <v>Q2</v>
      </c>
      <c r="D1942" s="23" t="str">
        <f t="shared" si="92"/>
        <v>6-2017</v>
      </c>
      <c r="E1942" s="25">
        <v>42913</v>
      </c>
      <c r="F1942" s="31">
        <f>INDEX(GoldPrice!$B$2:$F$4016,MATCH(E1942,GoldPrice!$B$2:$B$4016,0),5)</f>
        <v>-192005.10300510377</v>
      </c>
      <c r="G1942" s="36">
        <f>INDEX(Daily!$B$2:$H$4016,MATCH(E1942,Daily!$B$2:$B$4016,0),3)</f>
        <v>1.009999999999998</v>
      </c>
      <c r="H1942" s="36">
        <f>INDEX(Daily!$B$2:$H$4016,MATCH(E1942,Daily!$B$2:$B$4016,0),5)</f>
        <v>-5</v>
      </c>
      <c r="I1942" s="36">
        <f>INDEX(Daily!$B$2:$H$4016,MATCH(E1942,Daily!$B$2:$B$4016,0),7)</f>
        <v>-5.0099999999999909</v>
      </c>
      <c r="J1942" s="39">
        <f>INDEX(Monthly!$B$2:$K$187,MATCH(D1942,Monthly!$B$2:$B$187,0),3)</f>
        <v>-1.799999999999996E-3</v>
      </c>
      <c r="K1942" s="39">
        <f>INDEX(Monthly!$B$2:$K$187,MATCH(D1942,Monthly!$B$2:$B$187,0),5)</f>
        <v>-4.2299999999999613</v>
      </c>
      <c r="L1942" s="39">
        <f>INDEX(Monthly!$B$2:$K$187,MATCH(D1942,Monthly!$B$2:$B$187,0),7)</f>
        <v>-1.5654359389272177E-5</v>
      </c>
      <c r="M1942" s="39">
        <f>INDEX(Monthly!$B$2:$K$187,MATCH(D1942,Monthly!$B$2:$B$187,0),9)</f>
        <v>1.990251601644721E-2</v>
      </c>
      <c r="N1942" s="42">
        <f>INDEX(Quaterly!$B$2:$E$63,MATCH(B1942,Quaterly!$B$2:$B$63,0),4)</f>
        <v>3.9099999999999984</v>
      </c>
    </row>
    <row r="1943" spans="1:14" x14ac:dyDescent="0.3">
      <c r="A1943" s="23">
        <v>1942</v>
      </c>
      <c r="B1943" s="23" t="str">
        <f t="shared" si="90"/>
        <v>Q2-2017</v>
      </c>
      <c r="C1943" s="24" t="str">
        <f t="shared" si="91"/>
        <v>Q2</v>
      </c>
      <c r="D1943" s="23" t="str">
        <f t="shared" si="92"/>
        <v>6-2017</v>
      </c>
      <c r="E1943" s="25">
        <v>42914</v>
      </c>
      <c r="F1943" s="31">
        <f>INDEX(GoldPrice!$B$2:$F$4016,MATCH(E1943,GoldPrice!$B$2:$B$4016,0),5)</f>
        <v>23954.828954830766</v>
      </c>
      <c r="G1943" s="36">
        <f>INDEX(Daily!$B$2:$H$4016,MATCH(E1943,Daily!$B$2:$B$4016,0),3)</f>
        <v>0.49000000000000199</v>
      </c>
      <c r="H1943" s="36">
        <f>INDEX(Daily!$B$2:$H$4016,MATCH(E1943,Daily!$B$2:$B$4016,0),5)</f>
        <v>25</v>
      </c>
      <c r="I1943" s="36">
        <f>INDEX(Daily!$B$2:$H$4016,MATCH(E1943,Daily!$B$2:$B$4016,0),7)</f>
        <v>1.5299999999999727</v>
      </c>
      <c r="J1943" s="39">
        <f>INDEX(Monthly!$B$2:$K$187,MATCH(D1943,Monthly!$B$2:$B$187,0),3)</f>
        <v>-1.799999999999996E-3</v>
      </c>
      <c r="K1943" s="39">
        <f>INDEX(Monthly!$B$2:$K$187,MATCH(D1943,Monthly!$B$2:$B$187,0),5)</f>
        <v>-4.2299999999999613</v>
      </c>
      <c r="L1943" s="39">
        <f>INDEX(Monthly!$B$2:$K$187,MATCH(D1943,Monthly!$B$2:$B$187,0),7)</f>
        <v>-1.5654359389272177E-5</v>
      </c>
      <c r="M1943" s="39">
        <f>INDEX(Monthly!$B$2:$K$187,MATCH(D1943,Monthly!$B$2:$B$187,0),9)</f>
        <v>1.990251601644721E-2</v>
      </c>
      <c r="N1943" s="42">
        <f>INDEX(Quaterly!$B$2:$E$63,MATCH(B1943,Quaterly!$B$2:$B$63,0),4)</f>
        <v>3.9099999999999984</v>
      </c>
    </row>
    <row r="1944" spans="1:14" x14ac:dyDescent="0.3">
      <c r="A1944" s="23">
        <v>1943</v>
      </c>
      <c r="B1944" s="23" t="str">
        <f t="shared" si="90"/>
        <v>Q2-2017</v>
      </c>
      <c r="C1944" s="24" t="str">
        <f t="shared" si="91"/>
        <v>Q2</v>
      </c>
      <c r="D1944" s="23" t="str">
        <f t="shared" si="92"/>
        <v>6-2017</v>
      </c>
      <c r="E1944" s="25">
        <v>42915</v>
      </c>
      <c r="F1944" s="31">
        <f>INDEX(GoldPrice!$B$2:$F$4016,MATCH(E1944,GoldPrice!$B$2:$B$4016,0),5)</f>
        <v>105284.44528444484</v>
      </c>
      <c r="G1944" s="36">
        <f>INDEX(Daily!$B$2:$H$4016,MATCH(E1944,Daily!$B$2:$B$4016,0),3)</f>
        <v>-1.3914285714285626</v>
      </c>
      <c r="H1944" s="36">
        <f>INDEX(Daily!$B$2:$H$4016,MATCH(E1944,Daily!$B$2:$B$4016,0),5)</f>
        <v>0</v>
      </c>
      <c r="I1944" s="36">
        <f>INDEX(Daily!$B$2:$H$4016,MATCH(E1944,Daily!$B$2:$B$4016,0),7)</f>
        <v>2.7100000000000364</v>
      </c>
      <c r="J1944" s="39">
        <f>INDEX(Monthly!$B$2:$K$187,MATCH(D1944,Monthly!$B$2:$B$187,0),3)</f>
        <v>-1.799999999999996E-3</v>
      </c>
      <c r="K1944" s="39">
        <f>INDEX(Monthly!$B$2:$K$187,MATCH(D1944,Monthly!$B$2:$B$187,0),5)</f>
        <v>-4.2299999999999613</v>
      </c>
      <c r="L1944" s="39">
        <f>INDEX(Monthly!$B$2:$K$187,MATCH(D1944,Monthly!$B$2:$B$187,0),7)</f>
        <v>-1.5654359389272177E-5</v>
      </c>
      <c r="M1944" s="39">
        <f>INDEX(Monthly!$B$2:$K$187,MATCH(D1944,Monthly!$B$2:$B$187,0),9)</f>
        <v>1.990251601644721E-2</v>
      </c>
      <c r="N1944" s="42">
        <f>INDEX(Quaterly!$B$2:$E$63,MATCH(B1944,Quaterly!$B$2:$B$63,0),4)</f>
        <v>3.9099999999999984</v>
      </c>
    </row>
    <row r="1945" spans="1:14" x14ac:dyDescent="0.3">
      <c r="A1945" s="23">
        <v>1944</v>
      </c>
      <c r="B1945" s="23" t="str">
        <f t="shared" si="90"/>
        <v>Q2-2017</v>
      </c>
      <c r="C1945" s="24" t="str">
        <f t="shared" si="91"/>
        <v>Q2</v>
      </c>
      <c r="D1945" s="23" t="str">
        <f t="shared" si="92"/>
        <v>6-2017</v>
      </c>
      <c r="E1945" s="25">
        <v>42916</v>
      </c>
      <c r="F1945" s="31">
        <f>INDEX(GoldPrice!$B$2:$F$4016,MATCH(E1945,GoldPrice!$B$2:$B$4016,0),5)</f>
        <v>63579.663579665124</v>
      </c>
      <c r="G1945" s="36">
        <f>INDEX(Daily!$B$2:$H$4016,MATCH(E1945,Daily!$B$2:$B$4016,0),3)</f>
        <v>2.6714285714285637</v>
      </c>
      <c r="H1945" s="36">
        <f>INDEX(Daily!$B$2:$H$4016,MATCH(E1945,Daily!$B$2:$B$4016,0),5)</f>
        <v>-25</v>
      </c>
      <c r="I1945" s="36">
        <f>INDEX(Daily!$B$2:$H$4016,MATCH(E1945,Daily!$B$2:$B$4016,0),7)</f>
        <v>4.7200000000000273</v>
      </c>
      <c r="J1945" s="39">
        <f>INDEX(Monthly!$B$2:$K$187,MATCH(D1945,Monthly!$B$2:$B$187,0),3)</f>
        <v>-1.799999999999996E-3</v>
      </c>
      <c r="K1945" s="39">
        <f>INDEX(Monthly!$B$2:$K$187,MATCH(D1945,Monthly!$B$2:$B$187,0),5)</f>
        <v>-4.2299999999999613</v>
      </c>
      <c r="L1945" s="39">
        <f>INDEX(Monthly!$B$2:$K$187,MATCH(D1945,Monthly!$B$2:$B$187,0),7)</f>
        <v>-1.5654359389272177E-5</v>
      </c>
      <c r="M1945" s="39">
        <f>INDEX(Monthly!$B$2:$K$187,MATCH(D1945,Monthly!$B$2:$B$187,0),9)</f>
        <v>1.990251601644721E-2</v>
      </c>
      <c r="N1945" s="42">
        <f>INDEX(Quaterly!$B$2:$E$63,MATCH(B1945,Quaterly!$B$2:$B$63,0),4)</f>
        <v>3.9099999999999984</v>
      </c>
    </row>
    <row r="1946" spans="1:14" x14ac:dyDescent="0.3">
      <c r="A1946" s="23">
        <v>1945</v>
      </c>
      <c r="B1946" s="23" t="str">
        <f t="shared" si="90"/>
        <v>Q3-2017</v>
      </c>
      <c r="C1946" s="24" t="str">
        <f t="shared" si="91"/>
        <v>Q3</v>
      </c>
      <c r="D1946" s="23" t="str">
        <f t="shared" si="92"/>
        <v>7-2017</v>
      </c>
      <c r="E1946" s="25">
        <v>42919</v>
      </c>
      <c r="F1946" s="31">
        <f>INDEX(GoldPrice!$B$2:$F$4016,MATCH(E1946,GoldPrice!$B$2:$B$4016,0),5)</f>
        <v>309050.08505007997</v>
      </c>
      <c r="G1946" s="36">
        <f>INDEX(Daily!$B$2:$H$4016,MATCH(E1946,Daily!$B$2:$B$4016,0),3)</f>
        <v>0</v>
      </c>
      <c r="H1946" s="36">
        <f>INDEX(Daily!$B$2:$H$4016,MATCH(E1946,Daily!$B$2:$B$4016,0),5)</f>
        <v>35</v>
      </c>
      <c r="I1946" s="36">
        <f>INDEX(Daily!$B$2:$H$4016,MATCH(E1946,Daily!$B$2:$B$4016,0),7)</f>
        <v>2.4099999999999682</v>
      </c>
      <c r="J1946" s="39">
        <f>INDEX(Monthly!$B$2:$K$187,MATCH(D1946,Monthly!$B$2:$B$187,0),3)</f>
        <v>1.1999999999999997E-3</v>
      </c>
      <c r="K1946" s="39">
        <f>INDEX(Monthly!$B$2:$K$187,MATCH(D1946,Monthly!$B$2:$B$187,0),5)</f>
        <v>7.0699999999999932</v>
      </c>
      <c r="L1946" s="39">
        <f>INDEX(Monthly!$B$2:$K$187,MATCH(D1946,Monthly!$B$2:$B$187,0),7)</f>
        <v>0</v>
      </c>
      <c r="M1946" s="39">
        <f>INDEX(Monthly!$B$2:$K$187,MATCH(D1946,Monthly!$B$2:$B$187,0),9)</f>
        <v>6.8029831956583674E-3</v>
      </c>
      <c r="N1946" s="42">
        <f>INDEX(Quaterly!$B$2:$E$63,MATCH(B1946,Quaterly!$B$2:$B$63,0),4)</f>
        <v>-5.2799999999999994</v>
      </c>
    </row>
    <row r="1947" spans="1:14" x14ac:dyDescent="0.3">
      <c r="A1947" s="23">
        <v>1946</v>
      </c>
      <c r="B1947" s="23" t="str">
        <f t="shared" si="90"/>
        <v>Q3-2017</v>
      </c>
      <c r="C1947" s="24" t="str">
        <f t="shared" si="91"/>
        <v>Q3</v>
      </c>
      <c r="D1947" s="23" t="str">
        <f t="shared" si="92"/>
        <v>7-2017</v>
      </c>
      <c r="E1947" s="25">
        <v>42920</v>
      </c>
      <c r="F1947" s="31">
        <f>INDEX(GoldPrice!$B$2:$F$4016,MATCH(E1947,GoldPrice!$B$2:$B$4016,0),5)</f>
        <v>-568696.11469611153</v>
      </c>
      <c r="G1947" s="36">
        <f>INDEX(Daily!$B$2:$H$4016,MATCH(E1947,Daily!$B$2:$B$4016,0),3)</f>
        <v>-1.66591836734694</v>
      </c>
      <c r="H1947" s="36">
        <f>INDEX(Daily!$B$2:$H$4016,MATCH(E1947,Daily!$B$2:$B$4016,0),5)</f>
        <v>1</v>
      </c>
      <c r="I1947" s="36">
        <f>INDEX(Daily!$B$2:$H$4016,MATCH(E1947,Daily!$B$2:$B$4016,0),7)</f>
        <v>-3.3400000000000318</v>
      </c>
      <c r="J1947" s="39">
        <f>INDEX(Monthly!$B$2:$K$187,MATCH(D1947,Monthly!$B$2:$B$187,0),3)</f>
        <v>1.1999999999999997E-3</v>
      </c>
      <c r="K1947" s="39">
        <f>INDEX(Monthly!$B$2:$K$187,MATCH(D1947,Monthly!$B$2:$B$187,0),5)</f>
        <v>7.0699999999999932</v>
      </c>
      <c r="L1947" s="39">
        <f>INDEX(Monthly!$B$2:$K$187,MATCH(D1947,Monthly!$B$2:$B$187,0),7)</f>
        <v>0</v>
      </c>
      <c r="M1947" s="39">
        <f>INDEX(Monthly!$B$2:$K$187,MATCH(D1947,Monthly!$B$2:$B$187,0),9)</f>
        <v>6.8029831956583674E-3</v>
      </c>
      <c r="N1947" s="42">
        <f>INDEX(Quaterly!$B$2:$E$63,MATCH(B1947,Quaterly!$B$2:$B$63,0),4)</f>
        <v>-5.2799999999999994</v>
      </c>
    </row>
    <row r="1948" spans="1:14" x14ac:dyDescent="0.3">
      <c r="A1948" s="23">
        <v>1947</v>
      </c>
      <c r="B1948" s="23" t="str">
        <f t="shared" si="90"/>
        <v>Q3-2017</v>
      </c>
      <c r="C1948" s="24" t="str">
        <f t="shared" si="91"/>
        <v>Q3</v>
      </c>
      <c r="D1948" s="23" t="str">
        <f t="shared" si="92"/>
        <v>7-2017</v>
      </c>
      <c r="E1948" s="25">
        <v>42921</v>
      </c>
      <c r="F1948" s="31">
        <f>INDEX(GoldPrice!$B$2:$F$4016,MATCH(E1948,GoldPrice!$B$2:$B$4016,0),5)</f>
        <v>335726.92172691971</v>
      </c>
      <c r="G1948" s="36">
        <f>INDEX(Daily!$B$2:$H$4016,MATCH(E1948,Daily!$B$2:$B$4016,0),3)</f>
        <v>0.75591836734693629</v>
      </c>
      <c r="H1948" s="36">
        <f>INDEX(Daily!$B$2:$H$4016,MATCH(E1948,Daily!$B$2:$B$4016,0),5)</f>
        <v>-1</v>
      </c>
      <c r="I1948" s="36">
        <f>INDEX(Daily!$B$2:$H$4016,MATCH(E1948,Daily!$B$2:$B$4016,0),7)</f>
        <v>2.7800000000000864</v>
      </c>
      <c r="J1948" s="39">
        <f>INDEX(Monthly!$B$2:$K$187,MATCH(D1948,Monthly!$B$2:$B$187,0),3)</f>
        <v>1.1999999999999997E-3</v>
      </c>
      <c r="K1948" s="39">
        <f>INDEX(Monthly!$B$2:$K$187,MATCH(D1948,Monthly!$B$2:$B$187,0),5)</f>
        <v>7.0699999999999932</v>
      </c>
      <c r="L1948" s="39">
        <f>INDEX(Monthly!$B$2:$K$187,MATCH(D1948,Monthly!$B$2:$B$187,0),7)</f>
        <v>0</v>
      </c>
      <c r="M1948" s="39">
        <f>INDEX(Monthly!$B$2:$K$187,MATCH(D1948,Monthly!$B$2:$B$187,0),9)</f>
        <v>6.8029831956583674E-3</v>
      </c>
      <c r="N1948" s="42">
        <f>INDEX(Quaterly!$B$2:$E$63,MATCH(B1948,Quaterly!$B$2:$B$63,0),4)</f>
        <v>-5.2799999999999994</v>
      </c>
    </row>
    <row r="1949" spans="1:14" x14ac:dyDescent="0.3">
      <c r="A1949" s="23">
        <v>1948</v>
      </c>
      <c r="B1949" s="23" t="str">
        <f t="shared" si="90"/>
        <v>Q3-2017</v>
      </c>
      <c r="C1949" s="24" t="str">
        <f t="shared" si="91"/>
        <v>Q3</v>
      </c>
      <c r="D1949" s="23" t="str">
        <f t="shared" si="92"/>
        <v>7-2017</v>
      </c>
      <c r="E1949" s="25">
        <v>42922</v>
      </c>
      <c r="F1949" s="31">
        <f>INDEX(GoldPrice!$B$2:$F$4016,MATCH(E1949,GoldPrice!$B$2:$B$4016,0),5)</f>
        <v>-26317.89831789583</v>
      </c>
      <c r="G1949" s="36">
        <f>INDEX(Daily!$B$2:$H$4016,MATCH(E1949,Daily!$B$2:$B$4016,0),3)</f>
        <v>0.41000000000000369</v>
      </c>
      <c r="H1949" s="36">
        <f>INDEX(Daily!$B$2:$H$4016,MATCH(E1949,Daily!$B$2:$B$4016,0),5)</f>
        <v>-5</v>
      </c>
      <c r="I1949" s="36">
        <f>INDEX(Daily!$B$2:$H$4016,MATCH(E1949,Daily!$B$2:$B$4016,0),7)</f>
        <v>4.3299999999999272</v>
      </c>
      <c r="J1949" s="39">
        <f>INDEX(Monthly!$B$2:$K$187,MATCH(D1949,Monthly!$B$2:$B$187,0),3)</f>
        <v>1.1999999999999997E-3</v>
      </c>
      <c r="K1949" s="39">
        <f>INDEX(Monthly!$B$2:$K$187,MATCH(D1949,Monthly!$B$2:$B$187,0),5)</f>
        <v>7.0699999999999932</v>
      </c>
      <c r="L1949" s="39">
        <f>INDEX(Monthly!$B$2:$K$187,MATCH(D1949,Monthly!$B$2:$B$187,0),7)</f>
        <v>0</v>
      </c>
      <c r="M1949" s="39">
        <f>INDEX(Monthly!$B$2:$K$187,MATCH(D1949,Monthly!$B$2:$B$187,0),9)</f>
        <v>6.8029831956583674E-3</v>
      </c>
      <c r="N1949" s="42">
        <f>INDEX(Quaterly!$B$2:$E$63,MATCH(B1949,Quaterly!$B$2:$B$63,0),4)</f>
        <v>-5.2799999999999994</v>
      </c>
    </row>
    <row r="1950" spans="1:14" x14ac:dyDescent="0.3">
      <c r="A1950" s="23">
        <v>1949</v>
      </c>
      <c r="B1950" s="23" t="str">
        <f t="shared" si="90"/>
        <v>Q3-2017</v>
      </c>
      <c r="C1950" s="24" t="str">
        <f t="shared" si="91"/>
        <v>Q3</v>
      </c>
      <c r="D1950" s="23" t="str">
        <f t="shared" si="92"/>
        <v>7-2017</v>
      </c>
      <c r="E1950" s="25">
        <v>42923</v>
      </c>
      <c r="F1950" s="31">
        <f>INDEX(GoldPrice!$B$2:$F$4016,MATCH(E1950,GoldPrice!$B$2:$B$4016,0),5)</f>
        <v>236543.5645435676</v>
      </c>
      <c r="G1950" s="36">
        <f>INDEX(Daily!$B$2:$H$4016,MATCH(E1950,Daily!$B$2:$B$4016,0),3)</f>
        <v>-1.2700000000000031</v>
      </c>
      <c r="H1950" s="36">
        <f>INDEX(Daily!$B$2:$H$4016,MATCH(E1950,Daily!$B$2:$B$4016,0),5)</f>
        <v>-25</v>
      </c>
      <c r="I1950" s="36">
        <f>INDEX(Daily!$B$2:$H$4016,MATCH(E1950,Daily!$B$2:$B$4016,0),7)</f>
        <v>-6.9199999999999591</v>
      </c>
      <c r="J1950" s="39">
        <f>INDEX(Monthly!$B$2:$K$187,MATCH(D1950,Monthly!$B$2:$B$187,0),3)</f>
        <v>1.1999999999999997E-3</v>
      </c>
      <c r="K1950" s="39">
        <f>INDEX(Monthly!$B$2:$K$187,MATCH(D1950,Monthly!$B$2:$B$187,0),5)</f>
        <v>7.0699999999999932</v>
      </c>
      <c r="L1950" s="39">
        <f>INDEX(Monthly!$B$2:$K$187,MATCH(D1950,Monthly!$B$2:$B$187,0),7)</f>
        <v>0</v>
      </c>
      <c r="M1950" s="39">
        <f>INDEX(Monthly!$B$2:$K$187,MATCH(D1950,Monthly!$B$2:$B$187,0),9)</f>
        <v>6.8029831956583674E-3</v>
      </c>
      <c r="N1950" s="42">
        <f>INDEX(Quaterly!$B$2:$E$63,MATCH(B1950,Quaterly!$B$2:$B$63,0),4)</f>
        <v>-5.2799999999999994</v>
      </c>
    </row>
    <row r="1951" spans="1:14" x14ac:dyDescent="0.3">
      <c r="A1951" s="23">
        <v>1950</v>
      </c>
      <c r="B1951" s="23" t="str">
        <f t="shared" si="90"/>
        <v>Q3-2017</v>
      </c>
      <c r="C1951" s="24" t="str">
        <f t="shared" si="91"/>
        <v>Q3</v>
      </c>
      <c r="D1951" s="23" t="str">
        <f t="shared" si="92"/>
        <v>7-2017</v>
      </c>
      <c r="E1951" s="25">
        <v>42926</v>
      </c>
      <c r="F1951" s="31">
        <f>INDEX(GoldPrice!$B$2:$F$4016,MATCH(E1951,GoldPrice!$B$2:$B$4016,0),5)</f>
        <v>-170077.49007748812</v>
      </c>
      <c r="G1951" s="36">
        <f>INDEX(Daily!$B$2:$H$4016,MATCH(E1951,Daily!$B$2:$B$4016,0),3)</f>
        <v>0.14999999999999858</v>
      </c>
      <c r="H1951" s="36">
        <f>INDEX(Daily!$B$2:$H$4016,MATCH(E1951,Daily!$B$2:$B$4016,0),5)</f>
        <v>0</v>
      </c>
      <c r="I1951" s="36">
        <f>INDEX(Daily!$B$2:$H$4016,MATCH(E1951,Daily!$B$2:$B$4016,0),7)</f>
        <v>-9.1700000000000728</v>
      </c>
      <c r="J1951" s="39">
        <f>INDEX(Monthly!$B$2:$K$187,MATCH(D1951,Monthly!$B$2:$B$187,0),3)</f>
        <v>1.1999999999999997E-3</v>
      </c>
      <c r="K1951" s="39">
        <f>INDEX(Monthly!$B$2:$K$187,MATCH(D1951,Monthly!$B$2:$B$187,0),5)</f>
        <v>7.0699999999999932</v>
      </c>
      <c r="L1951" s="39">
        <f>INDEX(Monthly!$B$2:$K$187,MATCH(D1951,Monthly!$B$2:$B$187,0),7)</f>
        <v>0</v>
      </c>
      <c r="M1951" s="39">
        <f>INDEX(Monthly!$B$2:$K$187,MATCH(D1951,Monthly!$B$2:$B$187,0),9)</f>
        <v>6.8029831956583674E-3</v>
      </c>
      <c r="N1951" s="42">
        <f>INDEX(Quaterly!$B$2:$E$63,MATCH(B1951,Quaterly!$B$2:$B$63,0),4)</f>
        <v>-5.2799999999999994</v>
      </c>
    </row>
    <row r="1952" spans="1:14" x14ac:dyDescent="0.3">
      <c r="A1952" s="23">
        <v>1951</v>
      </c>
      <c r="B1952" s="23" t="str">
        <f t="shared" si="90"/>
        <v>Q3-2017</v>
      </c>
      <c r="C1952" s="24" t="str">
        <f t="shared" si="91"/>
        <v>Q3</v>
      </c>
      <c r="D1952" s="23" t="str">
        <f t="shared" si="92"/>
        <v>7-2017</v>
      </c>
      <c r="E1952" s="25">
        <v>42927</v>
      </c>
      <c r="F1952" s="31">
        <f>INDEX(GoldPrice!$B$2:$F$4016,MATCH(E1952,GoldPrice!$B$2:$B$4016,0),5)</f>
        <v>13839.916839916259</v>
      </c>
      <c r="G1952" s="36">
        <f>INDEX(Daily!$B$2:$H$4016,MATCH(E1952,Daily!$B$2:$B$4016,0),3)</f>
        <v>0.66000000000000369</v>
      </c>
      <c r="H1952" s="36">
        <f>INDEX(Daily!$B$2:$H$4016,MATCH(E1952,Daily!$B$2:$B$4016,0),5)</f>
        <v>-5</v>
      </c>
      <c r="I1952" s="36">
        <f>INDEX(Daily!$B$2:$H$4016,MATCH(E1952,Daily!$B$2:$B$4016,0),7)</f>
        <v>2.8000000000000682</v>
      </c>
      <c r="J1952" s="39">
        <f>INDEX(Monthly!$B$2:$K$187,MATCH(D1952,Monthly!$B$2:$B$187,0),3)</f>
        <v>1.1999999999999997E-3</v>
      </c>
      <c r="K1952" s="39">
        <f>INDEX(Monthly!$B$2:$K$187,MATCH(D1952,Monthly!$B$2:$B$187,0),5)</f>
        <v>7.0699999999999932</v>
      </c>
      <c r="L1952" s="39">
        <f>INDEX(Monthly!$B$2:$K$187,MATCH(D1952,Monthly!$B$2:$B$187,0),7)</f>
        <v>0</v>
      </c>
      <c r="M1952" s="39">
        <f>INDEX(Monthly!$B$2:$K$187,MATCH(D1952,Monthly!$B$2:$B$187,0),9)</f>
        <v>6.8029831956583674E-3</v>
      </c>
      <c r="N1952" s="42">
        <f>INDEX(Quaterly!$B$2:$E$63,MATCH(B1952,Quaterly!$B$2:$B$63,0),4)</f>
        <v>-5.2799999999999994</v>
      </c>
    </row>
    <row r="1953" spans="1:14" x14ac:dyDescent="0.3">
      <c r="A1953" s="23">
        <v>1952</v>
      </c>
      <c r="B1953" s="23" t="str">
        <f t="shared" si="90"/>
        <v>Q3-2017</v>
      </c>
      <c r="C1953" s="24" t="str">
        <f t="shared" si="91"/>
        <v>Q3</v>
      </c>
      <c r="D1953" s="23" t="str">
        <f t="shared" si="92"/>
        <v>7-2017</v>
      </c>
      <c r="E1953" s="25">
        <v>42928</v>
      </c>
      <c r="F1953" s="31">
        <f>INDEX(GoldPrice!$B$2:$F$4016,MATCH(E1953,GoldPrice!$B$2:$B$4016,0),5)</f>
        <v>-51829.899829901755</v>
      </c>
      <c r="G1953" s="36">
        <f>INDEX(Daily!$B$2:$H$4016,MATCH(E1953,Daily!$B$2:$B$4016,0),3)</f>
        <v>0.4199999999999946</v>
      </c>
      <c r="H1953" s="36">
        <f>INDEX(Daily!$B$2:$H$4016,MATCH(E1953,Daily!$B$2:$B$4016,0),5)</f>
        <v>5</v>
      </c>
      <c r="I1953" s="36">
        <f>INDEX(Daily!$B$2:$H$4016,MATCH(E1953,Daily!$B$2:$B$4016,0),7)</f>
        <v>4.8099999999999454</v>
      </c>
      <c r="J1953" s="39">
        <f>INDEX(Monthly!$B$2:$K$187,MATCH(D1953,Monthly!$B$2:$B$187,0),3)</f>
        <v>1.1999999999999997E-3</v>
      </c>
      <c r="K1953" s="39">
        <f>INDEX(Monthly!$B$2:$K$187,MATCH(D1953,Monthly!$B$2:$B$187,0),5)</f>
        <v>7.0699999999999932</v>
      </c>
      <c r="L1953" s="39">
        <f>INDEX(Monthly!$B$2:$K$187,MATCH(D1953,Monthly!$B$2:$B$187,0),7)</f>
        <v>0</v>
      </c>
      <c r="M1953" s="39">
        <f>INDEX(Monthly!$B$2:$K$187,MATCH(D1953,Monthly!$B$2:$B$187,0),9)</f>
        <v>6.8029831956583674E-3</v>
      </c>
      <c r="N1953" s="42">
        <f>INDEX(Quaterly!$B$2:$E$63,MATCH(B1953,Quaterly!$B$2:$B$63,0),4)</f>
        <v>-5.2799999999999994</v>
      </c>
    </row>
    <row r="1954" spans="1:14" x14ac:dyDescent="0.3">
      <c r="A1954" s="23">
        <v>1953</v>
      </c>
      <c r="B1954" s="23" t="str">
        <f t="shared" si="90"/>
        <v>Q3-2017</v>
      </c>
      <c r="C1954" s="24" t="str">
        <f t="shared" si="91"/>
        <v>Q3</v>
      </c>
      <c r="D1954" s="23" t="str">
        <f t="shared" si="92"/>
        <v>7-2017</v>
      </c>
      <c r="E1954" s="25">
        <v>42929</v>
      </c>
      <c r="F1954" s="31">
        <f>INDEX(GoldPrice!$B$2:$F$4016,MATCH(E1954,GoldPrice!$B$2:$B$4016,0),5)</f>
        <v>90896.994896993041</v>
      </c>
      <c r="G1954" s="36">
        <f>INDEX(Daily!$B$2:$H$4016,MATCH(E1954,Daily!$B$2:$B$4016,0),3)</f>
        <v>0.5800000000000054</v>
      </c>
      <c r="H1954" s="36">
        <f>INDEX(Daily!$B$2:$H$4016,MATCH(E1954,Daily!$B$2:$B$4016,0),5)</f>
        <v>0</v>
      </c>
      <c r="I1954" s="36">
        <f>INDEX(Daily!$B$2:$H$4016,MATCH(E1954,Daily!$B$2:$B$4016,0),7)</f>
        <v>4.1299999999999955</v>
      </c>
      <c r="J1954" s="39">
        <f>INDEX(Monthly!$B$2:$K$187,MATCH(D1954,Monthly!$B$2:$B$187,0),3)</f>
        <v>1.1999999999999997E-3</v>
      </c>
      <c r="K1954" s="39">
        <f>INDEX(Monthly!$B$2:$K$187,MATCH(D1954,Monthly!$B$2:$B$187,0),5)</f>
        <v>7.0699999999999932</v>
      </c>
      <c r="L1954" s="39">
        <f>INDEX(Monthly!$B$2:$K$187,MATCH(D1954,Monthly!$B$2:$B$187,0),7)</f>
        <v>0</v>
      </c>
      <c r="M1954" s="39">
        <f>INDEX(Monthly!$B$2:$K$187,MATCH(D1954,Monthly!$B$2:$B$187,0),9)</f>
        <v>6.8029831956583674E-3</v>
      </c>
      <c r="N1954" s="42">
        <f>INDEX(Quaterly!$B$2:$E$63,MATCH(B1954,Quaterly!$B$2:$B$63,0),4)</f>
        <v>-5.2799999999999994</v>
      </c>
    </row>
    <row r="1955" spans="1:14" x14ac:dyDescent="0.3">
      <c r="A1955" s="23">
        <v>1954</v>
      </c>
      <c r="B1955" s="23" t="str">
        <f t="shared" si="90"/>
        <v>Q3-2017</v>
      </c>
      <c r="C1955" s="24" t="str">
        <f t="shared" si="91"/>
        <v>Q3</v>
      </c>
      <c r="D1955" s="23" t="str">
        <f t="shared" si="92"/>
        <v>7-2017</v>
      </c>
      <c r="E1955" s="25">
        <v>42930</v>
      </c>
      <c r="F1955" s="31">
        <f>INDEX(GoldPrice!$B$2:$F$4016,MATCH(E1955,GoldPrice!$B$2:$B$4016,0),5)</f>
        <v>-181799.47079946846</v>
      </c>
      <c r="G1955" s="36">
        <f>INDEX(Daily!$B$2:$H$4016,MATCH(E1955,Daily!$B$2:$B$4016,0),3)</f>
        <v>0.46999999999999886</v>
      </c>
      <c r="H1955" s="36">
        <f>INDEX(Daily!$B$2:$H$4016,MATCH(E1955,Daily!$B$2:$B$4016,0),5)</f>
        <v>0</v>
      </c>
      <c r="I1955" s="36">
        <f>INDEX(Daily!$B$2:$H$4016,MATCH(E1955,Daily!$B$2:$B$4016,0),7)</f>
        <v>-0.69999999999993179</v>
      </c>
      <c r="J1955" s="39">
        <f>INDEX(Monthly!$B$2:$K$187,MATCH(D1955,Monthly!$B$2:$B$187,0),3)</f>
        <v>1.1999999999999997E-3</v>
      </c>
      <c r="K1955" s="39">
        <f>INDEX(Monthly!$B$2:$K$187,MATCH(D1955,Monthly!$B$2:$B$187,0),5)</f>
        <v>7.0699999999999932</v>
      </c>
      <c r="L1955" s="39">
        <f>INDEX(Monthly!$B$2:$K$187,MATCH(D1955,Monthly!$B$2:$B$187,0),7)</f>
        <v>0</v>
      </c>
      <c r="M1955" s="39">
        <f>INDEX(Monthly!$B$2:$K$187,MATCH(D1955,Monthly!$B$2:$B$187,0),9)</f>
        <v>6.8029831956583674E-3</v>
      </c>
      <c r="N1955" s="42">
        <f>INDEX(Quaterly!$B$2:$E$63,MATCH(B1955,Quaterly!$B$2:$B$63,0),4)</f>
        <v>-5.2799999999999994</v>
      </c>
    </row>
    <row r="1956" spans="1:14" x14ac:dyDescent="0.3">
      <c r="A1956" s="23">
        <v>1955</v>
      </c>
      <c r="B1956" s="23" t="str">
        <f t="shared" si="90"/>
        <v>Q3-2017</v>
      </c>
      <c r="C1956" s="24" t="str">
        <f t="shared" si="91"/>
        <v>Q3</v>
      </c>
      <c r="D1956" s="23" t="str">
        <f t="shared" si="92"/>
        <v>7-2017</v>
      </c>
      <c r="E1956" s="25">
        <v>42933</v>
      </c>
      <c r="F1956" s="31">
        <f>INDEX(GoldPrice!$B$2:$F$4016,MATCH(E1956,GoldPrice!$B$2:$B$4016,0),5)</f>
        <v>24257.040257036686</v>
      </c>
      <c r="G1956" s="36">
        <f>INDEX(Daily!$B$2:$H$4016,MATCH(E1956,Daily!$B$2:$B$4016,0),3)</f>
        <v>-0.50999999999999801</v>
      </c>
      <c r="H1956" s="36">
        <f>INDEX(Daily!$B$2:$H$4016,MATCH(E1956,Daily!$B$2:$B$4016,0),5)</f>
        <v>10</v>
      </c>
      <c r="I1956" s="36">
        <f>INDEX(Daily!$B$2:$H$4016,MATCH(E1956,Daily!$B$2:$B$4016,0),7)</f>
        <v>-8.6900000000000546</v>
      </c>
      <c r="J1956" s="39">
        <f>INDEX(Monthly!$B$2:$K$187,MATCH(D1956,Monthly!$B$2:$B$187,0),3)</f>
        <v>1.1999999999999997E-3</v>
      </c>
      <c r="K1956" s="39">
        <f>INDEX(Monthly!$B$2:$K$187,MATCH(D1956,Monthly!$B$2:$B$187,0),5)</f>
        <v>7.0699999999999932</v>
      </c>
      <c r="L1956" s="39">
        <f>INDEX(Monthly!$B$2:$K$187,MATCH(D1956,Monthly!$B$2:$B$187,0),7)</f>
        <v>0</v>
      </c>
      <c r="M1956" s="39">
        <f>INDEX(Monthly!$B$2:$K$187,MATCH(D1956,Monthly!$B$2:$B$187,0),9)</f>
        <v>6.8029831956583674E-3</v>
      </c>
      <c r="N1956" s="42">
        <f>INDEX(Quaterly!$B$2:$E$63,MATCH(B1956,Quaterly!$B$2:$B$63,0),4)</f>
        <v>-5.2799999999999994</v>
      </c>
    </row>
    <row r="1957" spans="1:14" x14ac:dyDescent="0.3">
      <c r="A1957" s="23">
        <v>1956</v>
      </c>
      <c r="B1957" s="23" t="str">
        <f t="shared" si="90"/>
        <v>Q3-2017</v>
      </c>
      <c r="C1957" s="24" t="str">
        <f t="shared" si="91"/>
        <v>Q3</v>
      </c>
      <c r="D1957" s="23" t="str">
        <f t="shared" si="92"/>
        <v>7-2017</v>
      </c>
      <c r="E1957" s="25">
        <v>42934</v>
      </c>
      <c r="F1957" s="31">
        <f>INDEX(GoldPrice!$B$2:$F$4016,MATCH(E1957,GoldPrice!$B$2:$B$4016,0),5)</f>
        <v>-82532.224532220513</v>
      </c>
      <c r="G1957" s="36">
        <f>INDEX(Daily!$B$2:$H$4016,MATCH(E1957,Daily!$B$2:$B$4016,0),3)</f>
        <v>0.37999999999999545</v>
      </c>
      <c r="H1957" s="36">
        <f>INDEX(Daily!$B$2:$H$4016,MATCH(E1957,Daily!$B$2:$B$4016,0),5)</f>
        <v>0</v>
      </c>
      <c r="I1957" s="36">
        <f>INDEX(Daily!$B$2:$H$4016,MATCH(E1957,Daily!$B$2:$B$4016,0),7)</f>
        <v>-1.4199999999999591</v>
      </c>
      <c r="J1957" s="39">
        <f>INDEX(Monthly!$B$2:$K$187,MATCH(D1957,Monthly!$B$2:$B$187,0),3)</f>
        <v>1.1999999999999997E-3</v>
      </c>
      <c r="K1957" s="39">
        <f>INDEX(Monthly!$B$2:$K$187,MATCH(D1957,Monthly!$B$2:$B$187,0),5)</f>
        <v>7.0699999999999932</v>
      </c>
      <c r="L1957" s="39">
        <f>INDEX(Monthly!$B$2:$K$187,MATCH(D1957,Monthly!$B$2:$B$187,0),7)</f>
        <v>0</v>
      </c>
      <c r="M1957" s="39">
        <f>INDEX(Monthly!$B$2:$K$187,MATCH(D1957,Monthly!$B$2:$B$187,0),9)</f>
        <v>6.8029831956583674E-3</v>
      </c>
      <c r="N1957" s="42">
        <f>INDEX(Quaterly!$B$2:$E$63,MATCH(B1957,Quaterly!$B$2:$B$63,0),4)</f>
        <v>-5.2799999999999994</v>
      </c>
    </row>
    <row r="1958" spans="1:14" x14ac:dyDescent="0.3">
      <c r="A1958" s="23">
        <v>1957</v>
      </c>
      <c r="B1958" s="23" t="str">
        <f t="shared" si="90"/>
        <v>Q3-2017</v>
      </c>
      <c r="C1958" s="24" t="str">
        <f t="shared" si="91"/>
        <v>Q3</v>
      </c>
      <c r="D1958" s="23" t="str">
        <f t="shared" si="92"/>
        <v>7-2017</v>
      </c>
      <c r="E1958" s="25">
        <v>42935</v>
      </c>
      <c r="F1958" s="31">
        <f>INDEX(GoldPrice!$B$2:$F$4016,MATCH(E1958,GoldPrice!$B$2:$B$4016,0),5)</f>
        <v>-40792.477792479098</v>
      </c>
      <c r="G1958" s="36">
        <f>INDEX(Daily!$B$2:$H$4016,MATCH(E1958,Daily!$B$2:$B$4016,0),3)</f>
        <v>0.70000000000000284</v>
      </c>
      <c r="H1958" s="36">
        <f>INDEX(Daily!$B$2:$H$4016,MATCH(E1958,Daily!$B$2:$B$4016,0),5)</f>
        <v>15</v>
      </c>
      <c r="I1958" s="36">
        <f>INDEX(Daily!$B$2:$H$4016,MATCH(E1958,Daily!$B$2:$B$4016,0),7)</f>
        <v>3.8099999999999454</v>
      </c>
      <c r="J1958" s="39">
        <f>INDEX(Monthly!$B$2:$K$187,MATCH(D1958,Monthly!$B$2:$B$187,0),3)</f>
        <v>1.1999999999999997E-3</v>
      </c>
      <c r="K1958" s="39">
        <f>INDEX(Monthly!$B$2:$K$187,MATCH(D1958,Monthly!$B$2:$B$187,0),5)</f>
        <v>7.0699999999999932</v>
      </c>
      <c r="L1958" s="39">
        <f>INDEX(Monthly!$B$2:$K$187,MATCH(D1958,Monthly!$B$2:$B$187,0),7)</f>
        <v>0</v>
      </c>
      <c r="M1958" s="39">
        <f>INDEX(Monthly!$B$2:$K$187,MATCH(D1958,Monthly!$B$2:$B$187,0),9)</f>
        <v>6.8029831956583674E-3</v>
      </c>
      <c r="N1958" s="42">
        <f>INDEX(Quaterly!$B$2:$E$63,MATCH(B1958,Quaterly!$B$2:$B$63,0),4)</f>
        <v>-5.2799999999999994</v>
      </c>
    </row>
    <row r="1959" spans="1:14" x14ac:dyDescent="0.3">
      <c r="A1959" s="23">
        <v>1958</v>
      </c>
      <c r="B1959" s="23" t="str">
        <f t="shared" si="90"/>
        <v>Q3-2017</v>
      </c>
      <c r="C1959" s="24" t="str">
        <f t="shared" si="91"/>
        <v>Q3</v>
      </c>
      <c r="D1959" s="23" t="str">
        <f t="shared" si="92"/>
        <v>7-2017</v>
      </c>
      <c r="E1959" s="25">
        <v>42936</v>
      </c>
      <c r="F1959" s="31">
        <f>INDEX(GoldPrice!$B$2:$F$4016,MATCH(E1959,GoldPrice!$B$2:$B$4016,0),5)</f>
        <v>-127156.68115668371</v>
      </c>
      <c r="G1959" s="36">
        <f>INDEX(Daily!$B$2:$H$4016,MATCH(E1959,Daily!$B$2:$B$4016,0),3)</f>
        <v>-0.37000000000000455</v>
      </c>
      <c r="H1959" s="36">
        <f>INDEX(Daily!$B$2:$H$4016,MATCH(E1959,Daily!$B$2:$B$4016,0),5)</f>
        <v>-5</v>
      </c>
      <c r="I1959" s="36">
        <f>INDEX(Daily!$B$2:$H$4016,MATCH(E1959,Daily!$B$2:$B$4016,0),7)</f>
        <v>-2.8899999999999864</v>
      </c>
      <c r="J1959" s="39">
        <f>INDEX(Monthly!$B$2:$K$187,MATCH(D1959,Monthly!$B$2:$B$187,0),3)</f>
        <v>1.1999999999999997E-3</v>
      </c>
      <c r="K1959" s="39">
        <f>INDEX(Monthly!$B$2:$K$187,MATCH(D1959,Monthly!$B$2:$B$187,0),5)</f>
        <v>7.0699999999999932</v>
      </c>
      <c r="L1959" s="39">
        <f>INDEX(Monthly!$B$2:$K$187,MATCH(D1959,Monthly!$B$2:$B$187,0),7)</f>
        <v>0</v>
      </c>
      <c r="M1959" s="39">
        <f>INDEX(Monthly!$B$2:$K$187,MATCH(D1959,Monthly!$B$2:$B$187,0),9)</f>
        <v>6.8029831956583674E-3</v>
      </c>
      <c r="N1959" s="42">
        <f>INDEX(Quaterly!$B$2:$E$63,MATCH(B1959,Quaterly!$B$2:$B$63,0),4)</f>
        <v>-5.2799999999999994</v>
      </c>
    </row>
    <row r="1960" spans="1:14" x14ac:dyDescent="0.3">
      <c r="A1960" s="23">
        <v>1959</v>
      </c>
      <c r="B1960" s="23" t="str">
        <f t="shared" si="90"/>
        <v>Q3-2017</v>
      </c>
      <c r="C1960" s="24" t="str">
        <f t="shared" si="91"/>
        <v>Q3</v>
      </c>
      <c r="D1960" s="23" t="str">
        <f t="shared" si="92"/>
        <v>7-2017</v>
      </c>
      <c r="E1960" s="25">
        <v>42937</v>
      </c>
      <c r="F1960" s="31">
        <f>INDEX(GoldPrice!$B$2:$F$4016,MATCH(E1960,GoldPrice!$B$2:$B$4016,0),5)</f>
        <v>-69504.81950481981</v>
      </c>
      <c r="G1960" s="36">
        <f>INDEX(Daily!$B$2:$H$4016,MATCH(E1960,Daily!$B$2:$B$4016,0),3)</f>
        <v>-0.94999999999999574</v>
      </c>
      <c r="H1960" s="36">
        <f>INDEX(Daily!$B$2:$H$4016,MATCH(E1960,Daily!$B$2:$B$4016,0),5)</f>
        <v>-25</v>
      </c>
      <c r="I1960" s="36">
        <f>INDEX(Daily!$B$2:$H$4016,MATCH(E1960,Daily!$B$2:$B$4016,0),7)</f>
        <v>-6.5499999999999545</v>
      </c>
      <c r="J1960" s="39">
        <f>INDEX(Monthly!$B$2:$K$187,MATCH(D1960,Monthly!$B$2:$B$187,0),3)</f>
        <v>1.1999999999999997E-3</v>
      </c>
      <c r="K1960" s="39">
        <f>INDEX(Monthly!$B$2:$K$187,MATCH(D1960,Monthly!$B$2:$B$187,0),5)</f>
        <v>7.0699999999999932</v>
      </c>
      <c r="L1960" s="39">
        <f>INDEX(Monthly!$B$2:$K$187,MATCH(D1960,Monthly!$B$2:$B$187,0),7)</f>
        <v>0</v>
      </c>
      <c r="M1960" s="39">
        <f>INDEX(Monthly!$B$2:$K$187,MATCH(D1960,Monthly!$B$2:$B$187,0),9)</f>
        <v>6.8029831956583674E-3</v>
      </c>
      <c r="N1960" s="42">
        <f>INDEX(Quaterly!$B$2:$E$63,MATCH(B1960,Quaterly!$B$2:$B$63,0),4)</f>
        <v>-5.2799999999999994</v>
      </c>
    </row>
    <row r="1961" spans="1:14" x14ac:dyDescent="0.3">
      <c r="A1961" s="23">
        <v>1960</v>
      </c>
      <c r="B1961" s="23" t="str">
        <f t="shared" si="90"/>
        <v>Q3-2017</v>
      </c>
      <c r="C1961" s="24" t="str">
        <f t="shared" si="91"/>
        <v>Q3</v>
      </c>
      <c r="D1961" s="23" t="str">
        <f t="shared" si="92"/>
        <v>7-2017</v>
      </c>
      <c r="E1961" s="25">
        <v>42940</v>
      </c>
      <c r="F1961" s="31">
        <f>INDEX(GoldPrice!$B$2:$F$4016,MATCH(E1961,GoldPrice!$B$2:$B$4016,0),5)</f>
        <v>77384.993384990841</v>
      </c>
      <c r="G1961" s="36">
        <f>INDEX(Daily!$B$2:$H$4016,MATCH(E1961,Daily!$B$2:$B$4016,0),3)</f>
        <v>0.42999999999999972</v>
      </c>
      <c r="H1961" s="36">
        <f>INDEX(Daily!$B$2:$H$4016,MATCH(E1961,Daily!$B$2:$B$4016,0),5)</f>
        <v>10</v>
      </c>
      <c r="I1961" s="36">
        <f>INDEX(Daily!$B$2:$H$4016,MATCH(E1961,Daily!$B$2:$B$4016,0),7)</f>
        <v>-2.1200000000000045</v>
      </c>
      <c r="J1961" s="39">
        <f>INDEX(Monthly!$B$2:$K$187,MATCH(D1961,Monthly!$B$2:$B$187,0),3)</f>
        <v>1.1999999999999997E-3</v>
      </c>
      <c r="K1961" s="39">
        <f>INDEX(Monthly!$B$2:$K$187,MATCH(D1961,Monthly!$B$2:$B$187,0),5)</f>
        <v>7.0699999999999932</v>
      </c>
      <c r="L1961" s="39">
        <f>INDEX(Monthly!$B$2:$K$187,MATCH(D1961,Monthly!$B$2:$B$187,0),7)</f>
        <v>0</v>
      </c>
      <c r="M1961" s="39">
        <f>INDEX(Monthly!$B$2:$K$187,MATCH(D1961,Monthly!$B$2:$B$187,0),9)</f>
        <v>6.8029831956583674E-3</v>
      </c>
      <c r="N1961" s="42">
        <f>INDEX(Quaterly!$B$2:$E$63,MATCH(B1961,Quaterly!$B$2:$B$63,0),4)</f>
        <v>-5.2799999999999994</v>
      </c>
    </row>
    <row r="1962" spans="1:14" x14ac:dyDescent="0.3">
      <c r="A1962" s="23">
        <v>1961</v>
      </c>
      <c r="B1962" s="23" t="str">
        <f t="shared" si="90"/>
        <v>Q3-2017</v>
      </c>
      <c r="C1962" s="24" t="str">
        <f t="shared" si="91"/>
        <v>Q3</v>
      </c>
      <c r="D1962" s="23" t="str">
        <f t="shared" si="92"/>
        <v>7-2017</v>
      </c>
      <c r="E1962" s="25">
        <v>42941</v>
      </c>
      <c r="F1962" s="31">
        <f>INDEX(GoldPrice!$B$2:$F$4016,MATCH(E1962,GoldPrice!$B$2:$B$4016,0),5)</f>
        <v>13577.017577022314</v>
      </c>
      <c r="G1962" s="36">
        <f>INDEX(Daily!$B$2:$H$4016,MATCH(E1962,Daily!$B$2:$B$4016,0),3)</f>
        <v>1.5600000000000023</v>
      </c>
      <c r="H1962" s="36">
        <f>INDEX(Daily!$B$2:$H$4016,MATCH(E1962,Daily!$B$2:$B$4016,0),5)</f>
        <v>15</v>
      </c>
      <c r="I1962" s="36">
        <f>INDEX(Daily!$B$2:$H$4016,MATCH(E1962,Daily!$B$2:$B$4016,0),7)</f>
        <v>7.5299999999999727</v>
      </c>
      <c r="J1962" s="39">
        <f>INDEX(Monthly!$B$2:$K$187,MATCH(D1962,Monthly!$B$2:$B$187,0),3)</f>
        <v>1.1999999999999997E-3</v>
      </c>
      <c r="K1962" s="39">
        <f>INDEX(Monthly!$B$2:$K$187,MATCH(D1962,Monthly!$B$2:$B$187,0),5)</f>
        <v>7.0699999999999932</v>
      </c>
      <c r="L1962" s="39">
        <f>INDEX(Monthly!$B$2:$K$187,MATCH(D1962,Monthly!$B$2:$B$187,0),7)</f>
        <v>0</v>
      </c>
      <c r="M1962" s="39">
        <f>INDEX(Monthly!$B$2:$K$187,MATCH(D1962,Monthly!$B$2:$B$187,0),9)</f>
        <v>6.8029831956583674E-3</v>
      </c>
      <c r="N1962" s="42">
        <f>INDEX(Quaterly!$B$2:$E$63,MATCH(B1962,Quaterly!$B$2:$B$63,0),4)</f>
        <v>-5.2799999999999994</v>
      </c>
    </row>
    <row r="1963" spans="1:14" x14ac:dyDescent="0.3">
      <c r="A1963" s="23">
        <v>1962</v>
      </c>
      <c r="B1963" s="23" t="str">
        <f t="shared" si="90"/>
        <v>Q3-2017</v>
      </c>
      <c r="C1963" s="24" t="str">
        <f t="shared" si="91"/>
        <v>Q3</v>
      </c>
      <c r="D1963" s="23" t="str">
        <f t="shared" si="92"/>
        <v>7-2017</v>
      </c>
      <c r="E1963" s="25">
        <v>42942</v>
      </c>
      <c r="F1963" s="31">
        <f>INDEX(GoldPrice!$B$2:$F$4016,MATCH(E1963,GoldPrice!$B$2:$B$4016,0),5)</f>
        <v>-24728.784728784114</v>
      </c>
      <c r="G1963" s="36">
        <f>INDEX(Daily!$B$2:$H$4016,MATCH(E1963,Daily!$B$2:$B$4016,0),3)</f>
        <v>0.80999999999999517</v>
      </c>
      <c r="H1963" s="36">
        <f>INDEX(Daily!$B$2:$H$4016,MATCH(E1963,Daily!$B$2:$B$4016,0),5)</f>
        <v>-20</v>
      </c>
      <c r="I1963" s="36">
        <f>INDEX(Daily!$B$2:$H$4016,MATCH(E1963,Daily!$B$2:$B$4016,0),7)</f>
        <v>6.6100000000000136</v>
      </c>
      <c r="J1963" s="39">
        <f>INDEX(Monthly!$B$2:$K$187,MATCH(D1963,Monthly!$B$2:$B$187,0),3)</f>
        <v>1.1999999999999997E-3</v>
      </c>
      <c r="K1963" s="39">
        <f>INDEX(Monthly!$B$2:$K$187,MATCH(D1963,Monthly!$B$2:$B$187,0),5)</f>
        <v>7.0699999999999932</v>
      </c>
      <c r="L1963" s="39">
        <f>INDEX(Monthly!$B$2:$K$187,MATCH(D1963,Monthly!$B$2:$B$187,0),7)</f>
        <v>0</v>
      </c>
      <c r="M1963" s="39">
        <f>INDEX(Monthly!$B$2:$K$187,MATCH(D1963,Monthly!$B$2:$B$187,0),9)</f>
        <v>6.8029831956583674E-3</v>
      </c>
      <c r="N1963" s="42">
        <f>INDEX(Quaterly!$B$2:$E$63,MATCH(B1963,Quaterly!$B$2:$B$63,0),4)</f>
        <v>-5.2799999999999994</v>
      </c>
    </row>
    <row r="1964" spans="1:14" x14ac:dyDescent="0.3">
      <c r="A1964" s="23">
        <v>1963</v>
      </c>
      <c r="B1964" s="23" t="str">
        <f t="shared" si="90"/>
        <v>Q3-2017</v>
      </c>
      <c r="C1964" s="24" t="str">
        <f t="shared" si="91"/>
        <v>Q3</v>
      </c>
      <c r="D1964" s="23" t="str">
        <f t="shared" si="92"/>
        <v>7-2017</v>
      </c>
      <c r="E1964" s="25">
        <v>42943</v>
      </c>
      <c r="F1964" s="31">
        <f>INDEX(GoldPrice!$B$2:$F$4016,MATCH(E1964,GoldPrice!$B$2:$B$4016,0),5)</f>
        <v>-7187.6771876774728</v>
      </c>
      <c r="G1964" s="36">
        <f>INDEX(Daily!$B$2:$H$4016,MATCH(E1964,Daily!$B$2:$B$4016,0),3)</f>
        <v>0.46999999999999886</v>
      </c>
      <c r="H1964" s="36">
        <f>INDEX(Daily!$B$2:$H$4016,MATCH(E1964,Daily!$B$2:$B$4016,0),5)</f>
        <v>-5</v>
      </c>
      <c r="I1964" s="36">
        <f>INDEX(Daily!$B$2:$H$4016,MATCH(E1964,Daily!$B$2:$B$4016,0),7)</f>
        <v>-2.3799999999999955</v>
      </c>
      <c r="J1964" s="39">
        <f>INDEX(Monthly!$B$2:$K$187,MATCH(D1964,Monthly!$B$2:$B$187,0),3)</f>
        <v>1.1999999999999997E-3</v>
      </c>
      <c r="K1964" s="39">
        <f>INDEX(Monthly!$B$2:$K$187,MATCH(D1964,Monthly!$B$2:$B$187,0),5)</f>
        <v>7.0699999999999932</v>
      </c>
      <c r="L1964" s="39">
        <f>INDEX(Monthly!$B$2:$K$187,MATCH(D1964,Monthly!$B$2:$B$187,0),7)</f>
        <v>0</v>
      </c>
      <c r="M1964" s="39">
        <f>INDEX(Monthly!$B$2:$K$187,MATCH(D1964,Monthly!$B$2:$B$187,0),9)</f>
        <v>6.8029831956583674E-3</v>
      </c>
      <c r="N1964" s="42">
        <f>INDEX(Quaterly!$B$2:$E$63,MATCH(B1964,Quaterly!$B$2:$B$63,0),4)</f>
        <v>-5.2799999999999994</v>
      </c>
    </row>
    <row r="1965" spans="1:14" x14ac:dyDescent="0.3">
      <c r="A1965" s="23">
        <v>1964</v>
      </c>
      <c r="B1965" s="23" t="str">
        <f t="shared" si="90"/>
        <v>Q3-2017</v>
      </c>
      <c r="C1965" s="24" t="str">
        <f t="shared" si="91"/>
        <v>Q3</v>
      </c>
      <c r="D1965" s="23" t="str">
        <f t="shared" si="92"/>
        <v>7-2017</v>
      </c>
      <c r="E1965" s="25">
        <v>42944</v>
      </c>
      <c r="F1965" s="31">
        <f>INDEX(GoldPrice!$B$2:$F$4016,MATCH(E1965,GoldPrice!$B$2:$B$4016,0),5)</f>
        <v>-257868.22906823084</v>
      </c>
      <c r="G1965" s="36">
        <f>INDEX(Daily!$B$2:$H$4016,MATCH(E1965,Daily!$B$2:$B$4016,0),3)</f>
        <v>0.67000000000000171</v>
      </c>
      <c r="H1965" s="36">
        <f>INDEX(Daily!$B$2:$H$4016,MATCH(E1965,Daily!$B$2:$B$4016,0),5)</f>
        <v>28</v>
      </c>
      <c r="I1965" s="36">
        <f>INDEX(Daily!$B$2:$H$4016,MATCH(E1965,Daily!$B$2:$B$4016,0),7)</f>
        <v>5.5900000000000318</v>
      </c>
      <c r="J1965" s="39">
        <f>INDEX(Monthly!$B$2:$K$187,MATCH(D1965,Monthly!$B$2:$B$187,0),3)</f>
        <v>1.1999999999999997E-3</v>
      </c>
      <c r="K1965" s="39">
        <f>INDEX(Monthly!$B$2:$K$187,MATCH(D1965,Monthly!$B$2:$B$187,0),5)</f>
        <v>7.0699999999999932</v>
      </c>
      <c r="L1965" s="39">
        <f>INDEX(Monthly!$B$2:$K$187,MATCH(D1965,Monthly!$B$2:$B$187,0),7)</f>
        <v>0</v>
      </c>
      <c r="M1965" s="39">
        <f>INDEX(Monthly!$B$2:$K$187,MATCH(D1965,Monthly!$B$2:$B$187,0),9)</f>
        <v>6.8029831956583674E-3</v>
      </c>
      <c r="N1965" s="42">
        <f>INDEX(Quaterly!$B$2:$E$63,MATCH(B1965,Quaterly!$B$2:$B$63,0),4)</f>
        <v>-5.2799999999999994</v>
      </c>
    </row>
    <row r="1966" spans="1:14" x14ac:dyDescent="0.3">
      <c r="A1966" s="23">
        <v>1965</v>
      </c>
      <c r="B1966" s="23" t="str">
        <f t="shared" si="90"/>
        <v>Q3-2017</v>
      </c>
      <c r="C1966" s="24" t="str">
        <f t="shared" si="91"/>
        <v>Q3</v>
      </c>
      <c r="D1966" s="23" t="str">
        <f t="shared" si="92"/>
        <v>7-2017</v>
      </c>
      <c r="E1966" s="25">
        <v>42947</v>
      </c>
      <c r="F1966" s="31">
        <f>INDEX(GoldPrice!$B$2:$F$4016,MATCH(E1966,GoldPrice!$B$2:$B$4016,0),5)</f>
        <v>132843.39444339648</v>
      </c>
      <c r="G1966" s="36">
        <f>INDEX(Daily!$B$2:$H$4016,MATCH(E1966,Daily!$B$2:$B$4016,0),3)</f>
        <v>0.49000000000000199</v>
      </c>
      <c r="H1966" s="36">
        <f>INDEX(Daily!$B$2:$H$4016,MATCH(E1966,Daily!$B$2:$B$4016,0),5)</f>
        <v>-2</v>
      </c>
      <c r="I1966" s="36">
        <f>INDEX(Daily!$B$2:$H$4016,MATCH(E1966,Daily!$B$2:$B$4016,0),7)</f>
        <v>6.4599999999999227</v>
      </c>
      <c r="J1966" s="39">
        <f>INDEX(Monthly!$B$2:$K$187,MATCH(D1966,Monthly!$B$2:$B$187,0),3)</f>
        <v>1.1999999999999997E-3</v>
      </c>
      <c r="K1966" s="39">
        <f>INDEX(Monthly!$B$2:$K$187,MATCH(D1966,Monthly!$B$2:$B$187,0),5)</f>
        <v>7.0699999999999932</v>
      </c>
      <c r="L1966" s="39">
        <f>INDEX(Monthly!$B$2:$K$187,MATCH(D1966,Monthly!$B$2:$B$187,0),7)</f>
        <v>0</v>
      </c>
      <c r="M1966" s="39">
        <f>INDEX(Monthly!$B$2:$K$187,MATCH(D1966,Monthly!$B$2:$B$187,0),9)</f>
        <v>6.8029831956583674E-3</v>
      </c>
      <c r="N1966" s="42">
        <f>INDEX(Quaterly!$B$2:$E$63,MATCH(B1966,Quaterly!$B$2:$B$63,0),4)</f>
        <v>-5.2799999999999994</v>
      </c>
    </row>
    <row r="1967" spans="1:14" x14ac:dyDescent="0.3">
      <c r="A1967" s="23">
        <v>1966</v>
      </c>
      <c r="B1967" s="23" t="str">
        <f t="shared" si="90"/>
        <v>Q3-2017</v>
      </c>
      <c r="C1967" s="24" t="str">
        <f t="shared" si="91"/>
        <v>Q3</v>
      </c>
      <c r="D1967" s="23" t="str">
        <f t="shared" si="92"/>
        <v>8-2017</v>
      </c>
      <c r="E1967" s="25">
        <v>42948</v>
      </c>
      <c r="F1967" s="31">
        <f>INDEX(GoldPrice!$B$2:$F$4016,MATCH(E1967,GoldPrice!$B$2:$B$4016,0),5)</f>
        <v>-132312.71971271932</v>
      </c>
      <c r="G1967" s="36">
        <f>INDEX(Daily!$B$2:$H$4016,MATCH(E1967,Daily!$B$2:$B$4016,0),3)</f>
        <v>-1.0200000000000031</v>
      </c>
      <c r="H1967" s="36">
        <f>INDEX(Daily!$B$2:$H$4016,MATCH(E1967,Daily!$B$2:$B$4016,0),5)</f>
        <v>-6</v>
      </c>
      <c r="I1967" s="36">
        <f>INDEX(Daily!$B$2:$H$4016,MATCH(E1967,Daily!$B$2:$B$4016,0),7)</f>
        <v>3.2599999999999909</v>
      </c>
      <c r="J1967" s="39">
        <f>INDEX(Monthly!$B$2:$K$187,MATCH(D1967,Monthly!$B$2:$B$187,0),3)</f>
        <v>9.5999999999999974E-3</v>
      </c>
      <c r="K1967" s="39">
        <f>INDEX(Monthly!$B$2:$K$187,MATCH(D1967,Monthly!$B$2:$B$187,0),5)</f>
        <v>11.870000000000005</v>
      </c>
      <c r="L1967" s="39">
        <f>INDEX(Monthly!$B$2:$K$187,MATCH(D1967,Monthly!$B$2:$B$187,0),7)</f>
        <v>0</v>
      </c>
      <c r="M1967" s="39">
        <f>INDEX(Monthly!$B$2:$K$187,MATCH(D1967,Monthly!$B$2:$B$187,0),9)</f>
        <v>1.212128826376639E-2</v>
      </c>
      <c r="N1967" s="42">
        <f>INDEX(Quaterly!$B$2:$E$63,MATCH(B1967,Quaterly!$B$2:$B$63,0),4)</f>
        <v>-5.2799999999999994</v>
      </c>
    </row>
    <row r="1968" spans="1:14" x14ac:dyDescent="0.3">
      <c r="A1968" s="23">
        <v>1967</v>
      </c>
      <c r="B1968" s="23" t="str">
        <f t="shared" si="90"/>
        <v>Q3-2017</v>
      </c>
      <c r="C1968" s="24" t="str">
        <f t="shared" si="91"/>
        <v>Q3</v>
      </c>
      <c r="D1968" s="23" t="str">
        <f t="shared" si="92"/>
        <v>8-2017</v>
      </c>
      <c r="E1968" s="25">
        <v>42949</v>
      </c>
      <c r="F1968" s="31">
        <f>INDEX(GoldPrice!$B$2:$F$4016,MATCH(E1968,GoldPrice!$B$2:$B$4016,0),5)</f>
        <v>18741.069741066545</v>
      </c>
      <c r="G1968" s="36">
        <f>INDEX(Daily!$B$2:$H$4016,MATCH(E1968,Daily!$B$2:$B$4016,0),3)</f>
        <v>0.41000000000000369</v>
      </c>
      <c r="H1968" s="36">
        <f>INDEX(Daily!$B$2:$H$4016,MATCH(E1968,Daily!$B$2:$B$4016,0),5)</f>
        <v>0</v>
      </c>
      <c r="I1968" s="36">
        <f>INDEX(Daily!$B$2:$H$4016,MATCH(E1968,Daily!$B$2:$B$4016,0),7)</f>
        <v>-0.57999999999992724</v>
      </c>
      <c r="J1968" s="39">
        <f>INDEX(Monthly!$B$2:$K$187,MATCH(D1968,Monthly!$B$2:$B$187,0),3)</f>
        <v>9.5999999999999974E-3</v>
      </c>
      <c r="K1968" s="39">
        <f>INDEX(Monthly!$B$2:$K$187,MATCH(D1968,Monthly!$B$2:$B$187,0),5)</f>
        <v>11.870000000000005</v>
      </c>
      <c r="L1968" s="39">
        <f>INDEX(Monthly!$B$2:$K$187,MATCH(D1968,Monthly!$B$2:$B$187,0),7)</f>
        <v>0</v>
      </c>
      <c r="M1968" s="39">
        <f>INDEX(Monthly!$B$2:$K$187,MATCH(D1968,Monthly!$B$2:$B$187,0),9)</f>
        <v>1.212128826376639E-2</v>
      </c>
      <c r="N1968" s="42">
        <f>INDEX(Quaterly!$B$2:$E$63,MATCH(B1968,Quaterly!$B$2:$B$63,0),4)</f>
        <v>-5.2799999999999994</v>
      </c>
    </row>
    <row r="1969" spans="1:14" x14ac:dyDescent="0.3">
      <c r="A1969" s="23">
        <v>1968</v>
      </c>
      <c r="B1969" s="23" t="str">
        <f t="shared" si="90"/>
        <v>Q3-2017</v>
      </c>
      <c r="C1969" s="24" t="str">
        <f t="shared" si="91"/>
        <v>Q3</v>
      </c>
      <c r="D1969" s="23" t="str">
        <f t="shared" si="92"/>
        <v>8-2017</v>
      </c>
      <c r="E1969" s="25">
        <v>42950</v>
      </c>
      <c r="F1969" s="31">
        <f>INDEX(GoldPrice!$B$2:$F$4016,MATCH(E1969,GoldPrice!$B$2:$B$4016,0),5)</f>
        <v>18913.059913061559</v>
      </c>
      <c r="G1969" s="36">
        <f>INDEX(Daily!$B$2:$H$4016,MATCH(E1969,Daily!$B$2:$B$4016,0),3)</f>
        <v>-0.57000000000000028</v>
      </c>
      <c r="H1969" s="36">
        <f>INDEX(Daily!$B$2:$H$4016,MATCH(E1969,Daily!$B$2:$B$4016,0),5)</f>
        <v>5</v>
      </c>
      <c r="I1969" s="36">
        <f>INDEX(Daily!$B$2:$H$4016,MATCH(E1969,Daily!$B$2:$B$4016,0),7)</f>
        <v>2.2599999999999909</v>
      </c>
      <c r="J1969" s="39">
        <f>INDEX(Monthly!$B$2:$K$187,MATCH(D1969,Monthly!$B$2:$B$187,0),3)</f>
        <v>9.5999999999999974E-3</v>
      </c>
      <c r="K1969" s="39">
        <f>INDEX(Monthly!$B$2:$K$187,MATCH(D1969,Monthly!$B$2:$B$187,0),5)</f>
        <v>11.870000000000005</v>
      </c>
      <c r="L1969" s="39">
        <f>INDEX(Monthly!$B$2:$K$187,MATCH(D1969,Monthly!$B$2:$B$187,0),7)</f>
        <v>0</v>
      </c>
      <c r="M1969" s="39">
        <f>INDEX(Monthly!$B$2:$K$187,MATCH(D1969,Monthly!$B$2:$B$187,0),9)</f>
        <v>1.212128826376639E-2</v>
      </c>
      <c r="N1969" s="42">
        <f>INDEX(Quaterly!$B$2:$E$63,MATCH(B1969,Quaterly!$B$2:$B$63,0),4)</f>
        <v>-5.2799999999999994</v>
      </c>
    </row>
    <row r="1970" spans="1:14" x14ac:dyDescent="0.3">
      <c r="A1970" s="23">
        <v>1969</v>
      </c>
      <c r="B1970" s="23" t="str">
        <f t="shared" si="90"/>
        <v>Q3-2017</v>
      </c>
      <c r="C1970" s="24" t="str">
        <f t="shared" si="91"/>
        <v>Q3</v>
      </c>
      <c r="D1970" s="23" t="str">
        <f t="shared" si="92"/>
        <v>8-2017</v>
      </c>
      <c r="E1970" s="25">
        <v>42951</v>
      </c>
      <c r="F1970" s="31">
        <f>INDEX(GoldPrice!$B$2:$F$4016,MATCH(E1970,GoldPrice!$B$2:$B$4016,0),5)</f>
        <v>258211.11321111396</v>
      </c>
      <c r="G1970" s="36">
        <f>INDEX(Daily!$B$2:$H$4016,MATCH(E1970,Daily!$B$2:$B$4016,0),3)</f>
        <v>0.53999999999999915</v>
      </c>
      <c r="H1970" s="36">
        <f>INDEX(Daily!$B$2:$H$4016,MATCH(E1970,Daily!$B$2:$B$4016,0),5)</f>
        <v>0</v>
      </c>
      <c r="I1970" s="36">
        <f>INDEX(Daily!$B$2:$H$4016,MATCH(E1970,Daily!$B$2:$B$4016,0),7)</f>
        <v>0.18999999999994088</v>
      </c>
      <c r="J1970" s="39">
        <f>INDEX(Monthly!$B$2:$K$187,MATCH(D1970,Monthly!$B$2:$B$187,0),3)</f>
        <v>9.5999999999999974E-3</v>
      </c>
      <c r="K1970" s="39">
        <f>INDEX(Monthly!$B$2:$K$187,MATCH(D1970,Monthly!$B$2:$B$187,0),5)</f>
        <v>11.870000000000005</v>
      </c>
      <c r="L1970" s="39">
        <f>INDEX(Monthly!$B$2:$K$187,MATCH(D1970,Monthly!$B$2:$B$187,0),7)</f>
        <v>0</v>
      </c>
      <c r="M1970" s="39">
        <f>INDEX(Monthly!$B$2:$K$187,MATCH(D1970,Monthly!$B$2:$B$187,0),9)</f>
        <v>1.212128826376639E-2</v>
      </c>
      <c r="N1970" s="42">
        <f>INDEX(Quaterly!$B$2:$E$63,MATCH(B1970,Quaterly!$B$2:$B$63,0),4)</f>
        <v>-5.2799999999999994</v>
      </c>
    </row>
    <row r="1971" spans="1:14" x14ac:dyDescent="0.3">
      <c r="A1971" s="23">
        <v>1970</v>
      </c>
      <c r="B1971" s="23" t="str">
        <f t="shared" si="90"/>
        <v>Q3-2017</v>
      </c>
      <c r="C1971" s="24" t="str">
        <f t="shared" si="91"/>
        <v>Q3</v>
      </c>
      <c r="D1971" s="23" t="str">
        <f t="shared" si="92"/>
        <v>8-2017</v>
      </c>
      <c r="E1971" s="25">
        <v>42954</v>
      </c>
      <c r="F1971" s="31">
        <f>INDEX(GoldPrice!$B$2:$F$4016,MATCH(E1971,GoldPrice!$B$2:$B$4016,0),5)</f>
        <v>-68037.98903799057</v>
      </c>
      <c r="G1971" s="36">
        <f>INDEX(Daily!$B$2:$H$4016,MATCH(E1971,Daily!$B$2:$B$4016,0),3)</f>
        <v>-0.20000000000000284</v>
      </c>
      <c r="H1971" s="36">
        <f>INDEX(Daily!$B$2:$H$4016,MATCH(E1971,Daily!$B$2:$B$4016,0),5)</f>
        <v>5</v>
      </c>
      <c r="I1971" s="36">
        <f>INDEX(Daily!$B$2:$H$4016,MATCH(E1971,Daily!$B$2:$B$4016,0),7)</f>
        <v>4.3000000000000682</v>
      </c>
      <c r="J1971" s="39">
        <f>INDEX(Monthly!$B$2:$K$187,MATCH(D1971,Monthly!$B$2:$B$187,0),3)</f>
        <v>9.5999999999999974E-3</v>
      </c>
      <c r="K1971" s="39">
        <f>INDEX(Monthly!$B$2:$K$187,MATCH(D1971,Monthly!$B$2:$B$187,0),5)</f>
        <v>11.870000000000005</v>
      </c>
      <c r="L1971" s="39">
        <f>INDEX(Monthly!$B$2:$K$187,MATCH(D1971,Monthly!$B$2:$B$187,0),7)</f>
        <v>0</v>
      </c>
      <c r="M1971" s="39">
        <f>INDEX(Monthly!$B$2:$K$187,MATCH(D1971,Monthly!$B$2:$B$187,0),9)</f>
        <v>1.212128826376639E-2</v>
      </c>
      <c r="N1971" s="42">
        <f>INDEX(Quaterly!$B$2:$E$63,MATCH(B1971,Quaterly!$B$2:$B$63,0),4)</f>
        <v>-5.2799999999999994</v>
      </c>
    </row>
    <row r="1972" spans="1:14" x14ac:dyDescent="0.3">
      <c r="A1972" s="23">
        <v>1971</v>
      </c>
      <c r="B1972" s="23" t="str">
        <f t="shared" si="90"/>
        <v>Q3-2017</v>
      </c>
      <c r="C1972" s="24" t="str">
        <f t="shared" si="91"/>
        <v>Q3</v>
      </c>
      <c r="D1972" s="23" t="str">
        <f t="shared" si="92"/>
        <v>8-2017</v>
      </c>
      <c r="E1972" s="25">
        <v>42955</v>
      </c>
      <c r="F1972" s="31">
        <f>INDEX(GoldPrice!$B$2:$F$4016,MATCH(E1972,GoldPrice!$B$2:$B$4016,0),5)</f>
        <v>25680.211680211127</v>
      </c>
      <c r="G1972" s="36">
        <f>INDEX(Daily!$B$2:$H$4016,MATCH(E1972,Daily!$B$2:$B$4016,0),3)</f>
        <v>-0.29999999999999716</v>
      </c>
      <c r="H1972" s="36">
        <f>INDEX(Daily!$B$2:$H$4016,MATCH(E1972,Daily!$B$2:$B$4016,0),5)</f>
        <v>-5</v>
      </c>
      <c r="I1972" s="36">
        <f>INDEX(Daily!$B$2:$H$4016,MATCH(E1972,Daily!$B$2:$B$4016,0),7)</f>
        <v>-1.4099999999999682</v>
      </c>
      <c r="J1972" s="39">
        <f>INDEX(Monthly!$B$2:$K$187,MATCH(D1972,Monthly!$B$2:$B$187,0),3)</f>
        <v>9.5999999999999974E-3</v>
      </c>
      <c r="K1972" s="39">
        <f>INDEX(Monthly!$B$2:$K$187,MATCH(D1972,Monthly!$B$2:$B$187,0),5)</f>
        <v>11.870000000000005</v>
      </c>
      <c r="L1972" s="39">
        <f>INDEX(Monthly!$B$2:$K$187,MATCH(D1972,Monthly!$B$2:$B$187,0),7)</f>
        <v>0</v>
      </c>
      <c r="M1972" s="39">
        <f>INDEX(Monthly!$B$2:$K$187,MATCH(D1972,Monthly!$B$2:$B$187,0),9)</f>
        <v>1.212128826376639E-2</v>
      </c>
      <c r="N1972" s="42">
        <f>INDEX(Quaterly!$B$2:$E$63,MATCH(B1972,Quaterly!$B$2:$B$63,0),4)</f>
        <v>-5.2799999999999994</v>
      </c>
    </row>
    <row r="1973" spans="1:14" x14ac:dyDescent="0.3">
      <c r="A1973" s="23">
        <v>1972</v>
      </c>
      <c r="B1973" s="23" t="str">
        <f t="shared" si="90"/>
        <v>Q3-2017</v>
      </c>
      <c r="C1973" s="24" t="str">
        <f t="shared" si="91"/>
        <v>Q3</v>
      </c>
      <c r="D1973" s="23" t="str">
        <f t="shared" si="92"/>
        <v>8-2017</v>
      </c>
      <c r="E1973" s="25">
        <v>42956</v>
      </c>
      <c r="F1973" s="31">
        <f>INDEX(GoldPrice!$B$2:$F$4016,MATCH(E1973,GoldPrice!$B$2:$B$4016,0),5)</f>
        <v>-249039.50103950128</v>
      </c>
      <c r="G1973" s="36">
        <f>INDEX(Daily!$B$2:$H$4016,MATCH(E1973,Daily!$B$2:$B$4016,0),3)</f>
        <v>0.52000000000000313</v>
      </c>
      <c r="H1973" s="36">
        <f>INDEX(Daily!$B$2:$H$4016,MATCH(E1973,Daily!$B$2:$B$4016,0),5)</f>
        <v>4</v>
      </c>
      <c r="I1973" s="36">
        <f>INDEX(Daily!$B$2:$H$4016,MATCH(E1973,Daily!$B$2:$B$4016,0),7)</f>
        <v>-17.910000000000082</v>
      </c>
      <c r="J1973" s="39">
        <f>INDEX(Monthly!$B$2:$K$187,MATCH(D1973,Monthly!$B$2:$B$187,0),3)</f>
        <v>9.5999999999999974E-3</v>
      </c>
      <c r="K1973" s="39">
        <f>INDEX(Monthly!$B$2:$K$187,MATCH(D1973,Monthly!$B$2:$B$187,0),5)</f>
        <v>11.870000000000005</v>
      </c>
      <c r="L1973" s="39">
        <f>INDEX(Monthly!$B$2:$K$187,MATCH(D1973,Monthly!$B$2:$B$187,0),7)</f>
        <v>0</v>
      </c>
      <c r="M1973" s="39">
        <f>INDEX(Monthly!$B$2:$K$187,MATCH(D1973,Monthly!$B$2:$B$187,0),9)</f>
        <v>1.212128826376639E-2</v>
      </c>
      <c r="N1973" s="42">
        <f>INDEX(Quaterly!$B$2:$E$63,MATCH(B1973,Quaterly!$B$2:$B$63,0),4)</f>
        <v>-5.2799999999999994</v>
      </c>
    </row>
    <row r="1974" spans="1:14" x14ac:dyDescent="0.3">
      <c r="A1974" s="23">
        <v>1973</v>
      </c>
      <c r="B1974" s="23" t="str">
        <f t="shared" si="90"/>
        <v>Q3-2017</v>
      </c>
      <c r="C1974" s="24" t="str">
        <f t="shared" si="91"/>
        <v>Q3</v>
      </c>
      <c r="D1974" s="23" t="str">
        <f t="shared" si="92"/>
        <v>8-2017</v>
      </c>
      <c r="E1974" s="25">
        <v>42957</v>
      </c>
      <c r="F1974" s="31">
        <f>INDEX(GoldPrice!$B$2:$F$4016,MATCH(E1974,GoldPrice!$B$2:$B$4016,0),5)</f>
        <v>-114830.08883008733</v>
      </c>
      <c r="G1974" s="36">
        <f>INDEX(Daily!$B$2:$H$4016,MATCH(E1974,Daily!$B$2:$B$4016,0),3)</f>
        <v>-1.0500000000000043</v>
      </c>
      <c r="H1974" s="36">
        <f>INDEX(Daily!$B$2:$H$4016,MATCH(E1974,Daily!$B$2:$B$4016,0),5)</f>
        <v>1</v>
      </c>
      <c r="I1974" s="36">
        <f>INDEX(Daily!$B$2:$H$4016,MATCH(E1974,Daily!$B$2:$B$4016,0),7)</f>
        <v>-0.23000000000001819</v>
      </c>
      <c r="J1974" s="39">
        <f>INDEX(Monthly!$B$2:$K$187,MATCH(D1974,Monthly!$B$2:$B$187,0),3)</f>
        <v>9.5999999999999974E-3</v>
      </c>
      <c r="K1974" s="39">
        <f>INDEX(Monthly!$B$2:$K$187,MATCH(D1974,Monthly!$B$2:$B$187,0),5)</f>
        <v>11.870000000000005</v>
      </c>
      <c r="L1974" s="39">
        <f>INDEX(Monthly!$B$2:$K$187,MATCH(D1974,Monthly!$B$2:$B$187,0),7)</f>
        <v>0</v>
      </c>
      <c r="M1974" s="39">
        <f>INDEX(Monthly!$B$2:$K$187,MATCH(D1974,Monthly!$B$2:$B$187,0),9)</f>
        <v>1.212128826376639E-2</v>
      </c>
      <c r="N1974" s="42">
        <f>INDEX(Quaterly!$B$2:$E$63,MATCH(B1974,Quaterly!$B$2:$B$63,0),4)</f>
        <v>-5.2799999999999994</v>
      </c>
    </row>
    <row r="1975" spans="1:14" x14ac:dyDescent="0.3">
      <c r="A1975" s="23">
        <v>1974</v>
      </c>
      <c r="B1975" s="23" t="str">
        <f t="shared" si="90"/>
        <v>Q3-2017</v>
      </c>
      <c r="C1975" s="24" t="str">
        <f t="shared" si="91"/>
        <v>Q3</v>
      </c>
      <c r="D1975" s="23" t="str">
        <f t="shared" si="92"/>
        <v>8-2017</v>
      </c>
      <c r="E1975" s="25">
        <v>42958</v>
      </c>
      <c r="F1975" s="31">
        <f>INDEX(GoldPrice!$B$2:$F$4016,MATCH(E1975,GoldPrice!$B$2:$B$4016,0),5)</f>
        <v>149184.91778491437</v>
      </c>
      <c r="G1975" s="36">
        <f>INDEX(Daily!$B$2:$H$4016,MATCH(E1975,Daily!$B$2:$B$4016,0),3)</f>
        <v>0.27000000000000313</v>
      </c>
      <c r="H1975" s="36">
        <f>INDEX(Daily!$B$2:$H$4016,MATCH(E1975,Daily!$B$2:$B$4016,0),5)</f>
        <v>-3</v>
      </c>
      <c r="I1975" s="36">
        <f>INDEX(Daily!$B$2:$H$4016,MATCH(E1975,Daily!$B$2:$B$4016,0),7)</f>
        <v>-1.3499999999999091</v>
      </c>
      <c r="J1975" s="39">
        <f>INDEX(Monthly!$B$2:$K$187,MATCH(D1975,Monthly!$B$2:$B$187,0),3)</f>
        <v>9.5999999999999974E-3</v>
      </c>
      <c r="K1975" s="39">
        <f>INDEX(Monthly!$B$2:$K$187,MATCH(D1975,Monthly!$B$2:$B$187,0),5)</f>
        <v>11.870000000000005</v>
      </c>
      <c r="L1975" s="39">
        <f>INDEX(Monthly!$B$2:$K$187,MATCH(D1975,Monthly!$B$2:$B$187,0),7)</f>
        <v>0</v>
      </c>
      <c r="M1975" s="39">
        <f>INDEX(Monthly!$B$2:$K$187,MATCH(D1975,Monthly!$B$2:$B$187,0),9)</f>
        <v>1.212128826376639E-2</v>
      </c>
      <c r="N1975" s="42">
        <f>INDEX(Quaterly!$B$2:$E$63,MATCH(B1975,Quaterly!$B$2:$B$63,0),4)</f>
        <v>-5.2799999999999994</v>
      </c>
    </row>
    <row r="1976" spans="1:14" x14ac:dyDescent="0.3">
      <c r="A1976" s="23">
        <v>1975</v>
      </c>
      <c r="B1976" s="23" t="str">
        <f t="shared" si="90"/>
        <v>Q3-2017</v>
      </c>
      <c r="C1976" s="24" t="str">
        <f t="shared" si="91"/>
        <v>Q3</v>
      </c>
      <c r="D1976" s="23" t="str">
        <f t="shared" si="92"/>
        <v>8-2017</v>
      </c>
      <c r="E1976" s="25">
        <v>42961</v>
      </c>
      <c r="F1976" s="31">
        <f>INDEX(GoldPrice!$B$2:$F$4016,MATCH(E1976,GoldPrice!$B$2:$B$4016,0),5)</f>
        <v>95135.702135704458</v>
      </c>
      <c r="G1976" s="36">
        <f>INDEX(Daily!$B$2:$H$4016,MATCH(E1976,Daily!$B$2:$B$4016,0),3)</f>
        <v>-1.2199999999999989</v>
      </c>
      <c r="H1976" s="36">
        <f>INDEX(Daily!$B$2:$H$4016,MATCH(E1976,Daily!$B$2:$B$4016,0),5)</f>
        <v>0</v>
      </c>
      <c r="I1976" s="36">
        <f>INDEX(Daily!$B$2:$H$4016,MATCH(E1976,Daily!$B$2:$B$4016,0),7)</f>
        <v>4.0899999999999181</v>
      </c>
      <c r="J1976" s="39">
        <f>INDEX(Monthly!$B$2:$K$187,MATCH(D1976,Monthly!$B$2:$B$187,0),3)</f>
        <v>9.5999999999999974E-3</v>
      </c>
      <c r="K1976" s="39">
        <f>INDEX(Monthly!$B$2:$K$187,MATCH(D1976,Monthly!$B$2:$B$187,0),5)</f>
        <v>11.870000000000005</v>
      </c>
      <c r="L1976" s="39">
        <f>INDEX(Monthly!$B$2:$K$187,MATCH(D1976,Monthly!$B$2:$B$187,0),7)</f>
        <v>0</v>
      </c>
      <c r="M1976" s="39">
        <f>INDEX(Monthly!$B$2:$K$187,MATCH(D1976,Monthly!$B$2:$B$187,0),9)</f>
        <v>1.212128826376639E-2</v>
      </c>
      <c r="N1976" s="42">
        <f>INDEX(Quaterly!$B$2:$E$63,MATCH(B1976,Quaterly!$B$2:$B$63,0),4)</f>
        <v>-5.2799999999999994</v>
      </c>
    </row>
    <row r="1977" spans="1:14" x14ac:dyDescent="0.3">
      <c r="A1977" s="23">
        <v>1976</v>
      </c>
      <c r="B1977" s="23" t="str">
        <f t="shared" si="90"/>
        <v>Q3-2017</v>
      </c>
      <c r="C1977" s="24" t="str">
        <f t="shared" si="91"/>
        <v>Q3</v>
      </c>
      <c r="D1977" s="23" t="str">
        <f t="shared" si="92"/>
        <v>8-2017</v>
      </c>
      <c r="E1977" s="25">
        <v>42962</v>
      </c>
      <c r="F1977" s="31">
        <f>INDEX(GoldPrice!$B$2:$F$4016,MATCH(E1977,GoldPrice!$B$2:$B$4016,0),5)</f>
        <v>180407.10640710592</v>
      </c>
      <c r="G1977" s="36">
        <f>INDEX(Daily!$B$2:$H$4016,MATCH(E1977,Daily!$B$2:$B$4016,0),3)</f>
        <v>-2.0000000000003126E-2</v>
      </c>
      <c r="H1977" s="36">
        <f>INDEX(Daily!$B$2:$H$4016,MATCH(E1977,Daily!$B$2:$B$4016,0),5)</f>
        <v>0</v>
      </c>
      <c r="I1977" s="36">
        <f>INDEX(Daily!$B$2:$H$4016,MATCH(E1977,Daily!$B$2:$B$4016,0),7)</f>
        <v>-5.1100000000000136</v>
      </c>
      <c r="J1977" s="39">
        <f>INDEX(Monthly!$B$2:$K$187,MATCH(D1977,Monthly!$B$2:$B$187,0),3)</f>
        <v>9.5999999999999974E-3</v>
      </c>
      <c r="K1977" s="39">
        <f>INDEX(Monthly!$B$2:$K$187,MATCH(D1977,Monthly!$B$2:$B$187,0),5)</f>
        <v>11.870000000000005</v>
      </c>
      <c r="L1977" s="39">
        <f>INDEX(Monthly!$B$2:$K$187,MATCH(D1977,Monthly!$B$2:$B$187,0),7)</f>
        <v>0</v>
      </c>
      <c r="M1977" s="39">
        <f>INDEX(Monthly!$B$2:$K$187,MATCH(D1977,Monthly!$B$2:$B$187,0),9)</f>
        <v>1.212128826376639E-2</v>
      </c>
      <c r="N1977" s="42">
        <f>INDEX(Quaterly!$B$2:$E$63,MATCH(B1977,Quaterly!$B$2:$B$63,0),4)</f>
        <v>-5.2799999999999994</v>
      </c>
    </row>
    <row r="1978" spans="1:14" x14ac:dyDescent="0.3">
      <c r="A1978" s="23">
        <v>1977</v>
      </c>
      <c r="B1978" s="23" t="str">
        <f t="shared" si="90"/>
        <v>Q3-2017</v>
      </c>
      <c r="C1978" s="24" t="str">
        <f t="shared" si="91"/>
        <v>Q3</v>
      </c>
      <c r="D1978" s="23" t="str">
        <f t="shared" si="92"/>
        <v>8-2017</v>
      </c>
      <c r="E1978" s="25">
        <v>42963</v>
      </c>
      <c r="F1978" s="31">
        <f>INDEX(GoldPrice!$B$2:$F$4016,MATCH(E1978,GoldPrice!$B$2:$B$4016,0),5)</f>
        <v>-642981.2133812122</v>
      </c>
      <c r="G1978" s="36">
        <f>INDEX(Daily!$B$2:$H$4016,MATCH(E1978,Daily!$B$2:$B$4016,0),3)</f>
        <v>-0.77000000000000313</v>
      </c>
      <c r="H1978" s="36">
        <f>INDEX(Daily!$B$2:$H$4016,MATCH(E1978,Daily!$B$2:$B$4016,0),5)</f>
        <v>0</v>
      </c>
      <c r="I1978" s="36">
        <f>INDEX(Daily!$B$2:$H$4016,MATCH(E1978,Daily!$B$2:$B$4016,0),7)</f>
        <v>2.5100000000001046</v>
      </c>
      <c r="J1978" s="39">
        <f>INDEX(Monthly!$B$2:$K$187,MATCH(D1978,Monthly!$B$2:$B$187,0),3)</f>
        <v>9.5999999999999974E-3</v>
      </c>
      <c r="K1978" s="39">
        <f>INDEX(Monthly!$B$2:$K$187,MATCH(D1978,Monthly!$B$2:$B$187,0),5)</f>
        <v>11.870000000000005</v>
      </c>
      <c r="L1978" s="39">
        <f>INDEX(Monthly!$B$2:$K$187,MATCH(D1978,Monthly!$B$2:$B$187,0),7)</f>
        <v>0</v>
      </c>
      <c r="M1978" s="39">
        <f>INDEX(Monthly!$B$2:$K$187,MATCH(D1978,Monthly!$B$2:$B$187,0),9)</f>
        <v>1.212128826376639E-2</v>
      </c>
      <c r="N1978" s="42">
        <f>INDEX(Quaterly!$B$2:$E$63,MATCH(B1978,Quaterly!$B$2:$B$63,0),4)</f>
        <v>-5.2799999999999994</v>
      </c>
    </row>
    <row r="1979" spans="1:14" x14ac:dyDescent="0.3">
      <c r="A1979" s="23">
        <v>1978</v>
      </c>
      <c r="B1979" s="23" t="str">
        <f t="shared" si="90"/>
        <v>Q3-2017</v>
      </c>
      <c r="C1979" s="24" t="str">
        <f t="shared" si="91"/>
        <v>Q3</v>
      </c>
      <c r="D1979" s="23" t="str">
        <f t="shared" si="92"/>
        <v>8-2017</v>
      </c>
      <c r="E1979" s="25">
        <v>42964</v>
      </c>
      <c r="F1979" s="31">
        <f>INDEX(GoldPrice!$B$2:$F$4016,MATCH(E1979,GoldPrice!$B$2:$B$4016,0),5)</f>
        <v>338802.00340200216</v>
      </c>
      <c r="G1979" s="36">
        <f>INDEX(Daily!$B$2:$H$4016,MATCH(E1979,Daily!$B$2:$B$4016,0),3)</f>
        <v>0.27000000000000313</v>
      </c>
      <c r="H1979" s="36">
        <f>INDEX(Daily!$B$2:$H$4016,MATCH(E1979,Daily!$B$2:$B$4016,0),5)</f>
        <v>1</v>
      </c>
      <c r="I1979" s="36">
        <f>INDEX(Daily!$B$2:$H$4016,MATCH(E1979,Daily!$B$2:$B$4016,0),7)</f>
        <v>-5.9800000000000182</v>
      </c>
      <c r="J1979" s="39">
        <f>INDEX(Monthly!$B$2:$K$187,MATCH(D1979,Monthly!$B$2:$B$187,0),3)</f>
        <v>9.5999999999999974E-3</v>
      </c>
      <c r="K1979" s="39">
        <f>INDEX(Monthly!$B$2:$K$187,MATCH(D1979,Monthly!$B$2:$B$187,0),5)</f>
        <v>11.870000000000005</v>
      </c>
      <c r="L1979" s="39">
        <f>INDEX(Monthly!$B$2:$K$187,MATCH(D1979,Monthly!$B$2:$B$187,0),7)</f>
        <v>0</v>
      </c>
      <c r="M1979" s="39">
        <f>INDEX(Monthly!$B$2:$K$187,MATCH(D1979,Monthly!$B$2:$B$187,0),9)</f>
        <v>1.212128826376639E-2</v>
      </c>
      <c r="N1979" s="42">
        <f>INDEX(Quaterly!$B$2:$E$63,MATCH(B1979,Quaterly!$B$2:$B$63,0),4)</f>
        <v>-5.2799999999999994</v>
      </c>
    </row>
    <row r="1980" spans="1:14" x14ac:dyDescent="0.3">
      <c r="A1980" s="23">
        <v>1979</v>
      </c>
      <c r="B1980" s="23" t="str">
        <f t="shared" si="90"/>
        <v>Q3-2017</v>
      </c>
      <c r="C1980" s="24" t="str">
        <f t="shared" si="91"/>
        <v>Q3</v>
      </c>
      <c r="D1980" s="23" t="str">
        <f t="shared" si="92"/>
        <v>8-2017</v>
      </c>
      <c r="E1980" s="25">
        <v>42965</v>
      </c>
      <c r="F1980" s="31">
        <f>INDEX(GoldPrice!$B$2:$F$4016,MATCH(E1980,GoldPrice!$B$2:$B$4016,0),5)</f>
        <v>37027.669627670199</v>
      </c>
      <c r="G1980" s="36">
        <f>INDEX(Daily!$B$2:$H$4016,MATCH(E1980,Daily!$B$2:$B$4016,0),3)</f>
        <v>1.5200000000000031</v>
      </c>
      <c r="H1980" s="36">
        <f>INDEX(Daily!$B$2:$H$4016,MATCH(E1980,Daily!$B$2:$B$4016,0),5)</f>
        <v>0</v>
      </c>
      <c r="I1980" s="36">
        <f>INDEX(Daily!$B$2:$H$4016,MATCH(E1980,Daily!$B$2:$B$4016,0),7)</f>
        <v>1.3799999999999955</v>
      </c>
      <c r="J1980" s="39">
        <f>INDEX(Monthly!$B$2:$K$187,MATCH(D1980,Monthly!$B$2:$B$187,0),3)</f>
        <v>9.5999999999999974E-3</v>
      </c>
      <c r="K1980" s="39">
        <f>INDEX(Monthly!$B$2:$K$187,MATCH(D1980,Monthly!$B$2:$B$187,0),5)</f>
        <v>11.870000000000005</v>
      </c>
      <c r="L1980" s="39">
        <f>INDEX(Monthly!$B$2:$K$187,MATCH(D1980,Monthly!$B$2:$B$187,0),7)</f>
        <v>0</v>
      </c>
      <c r="M1980" s="39">
        <f>INDEX(Monthly!$B$2:$K$187,MATCH(D1980,Monthly!$B$2:$B$187,0),9)</f>
        <v>1.212128826376639E-2</v>
      </c>
      <c r="N1980" s="42">
        <f>INDEX(Quaterly!$B$2:$E$63,MATCH(B1980,Quaterly!$B$2:$B$63,0),4)</f>
        <v>-5.2799999999999994</v>
      </c>
    </row>
    <row r="1981" spans="1:14" x14ac:dyDescent="0.3">
      <c r="A1981" s="23">
        <v>1980</v>
      </c>
      <c r="B1981" s="23" t="str">
        <f t="shared" si="90"/>
        <v>Q3-2017</v>
      </c>
      <c r="C1981" s="24" t="str">
        <f t="shared" si="91"/>
        <v>Q3</v>
      </c>
      <c r="D1981" s="23" t="str">
        <f t="shared" si="92"/>
        <v>8-2017</v>
      </c>
      <c r="E1981" s="25">
        <v>42968</v>
      </c>
      <c r="F1981" s="31">
        <f>INDEX(GoldPrice!$B$2:$F$4016,MATCH(E1981,GoldPrice!$B$2:$B$4016,0),5)</f>
        <v>-46654.318654317409</v>
      </c>
      <c r="G1981" s="36">
        <f>INDEX(Daily!$B$2:$H$4016,MATCH(E1981,Daily!$B$2:$B$4016,0),3)</f>
        <v>-1.2000000000000028</v>
      </c>
      <c r="H1981" s="36">
        <f>INDEX(Daily!$B$2:$H$4016,MATCH(E1981,Daily!$B$2:$B$4016,0),5)</f>
        <v>-1</v>
      </c>
      <c r="I1981" s="36">
        <f>INDEX(Daily!$B$2:$H$4016,MATCH(E1981,Daily!$B$2:$B$4016,0),7)</f>
        <v>-0.18000000000006366</v>
      </c>
      <c r="J1981" s="39">
        <f>INDEX(Monthly!$B$2:$K$187,MATCH(D1981,Monthly!$B$2:$B$187,0),3)</f>
        <v>9.5999999999999974E-3</v>
      </c>
      <c r="K1981" s="39">
        <f>INDEX(Monthly!$B$2:$K$187,MATCH(D1981,Monthly!$B$2:$B$187,0),5)</f>
        <v>11.870000000000005</v>
      </c>
      <c r="L1981" s="39">
        <f>INDEX(Monthly!$B$2:$K$187,MATCH(D1981,Monthly!$B$2:$B$187,0),7)</f>
        <v>0</v>
      </c>
      <c r="M1981" s="39">
        <f>INDEX(Monthly!$B$2:$K$187,MATCH(D1981,Monthly!$B$2:$B$187,0),9)</f>
        <v>1.212128826376639E-2</v>
      </c>
      <c r="N1981" s="42">
        <f>INDEX(Quaterly!$B$2:$E$63,MATCH(B1981,Quaterly!$B$2:$B$63,0),4)</f>
        <v>-5.2799999999999994</v>
      </c>
    </row>
    <row r="1982" spans="1:14" x14ac:dyDescent="0.3">
      <c r="A1982" s="23">
        <v>1981</v>
      </c>
      <c r="B1982" s="23" t="str">
        <f t="shared" si="90"/>
        <v>Q3-2017</v>
      </c>
      <c r="C1982" s="24" t="str">
        <f t="shared" si="91"/>
        <v>Q3</v>
      </c>
      <c r="D1982" s="23" t="str">
        <f t="shared" si="92"/>
        <v>8-2017</v>
      </c>
      <c r="E1982" s="25">
        <v>42969</v>
      </c>
      <c r="F1982" s="31">
        <f>INDEX(GoldPrice!$B$2:$F$4016,MATCH(E1982,GoldPrice!$B$2:$B$4016,0),5)</f>
        <v>121963.74976375327</v>
      </c>
      <c r="G1982" s="36">
        <f>INDEX(Daily!$B$2:$H$4016,MATCH(E1982,Daily!$B$2:$B$4016,0),3)</f>
        <v>0.25999999999999801</v>
      </c>
      <c r="H1982" s="36">
        <f>INDEX(Daily!$B$2:$H$4016,MATCH(E1982,Daily!$B$2:$B$4016,0),5)</f>
        <v>1</v>
      </c>
      <c r="I1982" s="36">
        <f>INDEX(Daily!$B$2:$H$4016,MATCH(E1982,Daily!$B$2:$B$4016,0),7)</f>
        <v>-7.5299999999999727</v>
      </c>
      <c r="J1982" s="39">
        <f>INDEX(Monthly!$B$2:$K$187,MATCH(D1982,Monthly!$B$2:$B$187,0),3)</f>
        <v>9.5999999999999974E-3</v>
      </c>
      <c r="K1982" s="39">
        <f>INDEX(Monthly!$B$2:$K$187,MATCH(D1982,Monthly!$B$2:$B$187,0),5)</f>
        <v>11.870000000000005</v>
      </c>
      <c r="L1982" s="39">
        <f>INDEX(Monthly!$B$2:$K$187,MATCH(D1982,Monthly!$B$2:$B$187,0),7)</f>
        <v>0</v>
      </c>
      <c r="M1982" s="39">
        <f>INDEX(Monthly!$B$2:$K$187,MATCH(D1982,Monthly!$B$2:$B$187,0),9)</f>
        <v>1.212128826376639E-2</v>
      </c>
      <c r="N1982" s="42">
        <f>INDEX(Quaterly!$B$2:$E$63,MATCH(B1982,Quaterly!$B$2:$B$63,0),4)</f>
        <v>-5.2799999999999994</v>
      </c>
    </row>
    <row r="1983" spans="1:14" x14ac:dyDescent="0.3">
      <c r="A1983" s="23">
        <v>1982</v>
      </c>
      <c r="B1983" s="23" t="str">
        <f t="shared" si="90"/>
        <v>Q3-2017</v>
      </c>
      <c r="C1983" s="24" t="str">
        <f t="shared" si="91"/>
        <v>Q3</v>
      </c>
      <c r="D1983" s="23" t="str">
        <f t="shared" si="92"/>
        <v>8-2017</v>
      </c>
      <c r="E1983" s="25">
        <v>42970</v>
      </c>
      <c r="F1983" s="31">
        <f>INDEX(GoldPrice!$B$2:$F$4016,MATCH(E1983,GoldPrice!$B$2:$B$4016,0),5)</f>
        <v>-157241.88244188949</v>
      </c>
      <c r="G1983" s="36">
        <f>INDEX(Daily!$B$2:$H$4016,MATCH(E1983,Daily!$B$2:$B$4016,0),3)</f>
        <v>0.80000000000000426</v>
      </c>
      <c r="H1983" s="36">
        <f>INDEX(Daily!$B$2:$H$4016,MATCH(E1983,Daily!$B$2:$B$4016,0),5)</f>
        <v>2</v>
      </c>
      <c r="I1983" s="36">
        <f>INDEX(Daily!$B$2:$H$4016,MATCH(E1983,Daily!$B$2:$B$4016,0),7)</f>
        <v>4.7200000000000273</v>
      </c>
      <c r="J1983" s="39">
        <f>INDEX(Monthly!$B$2:$K$187,MATCH(D1983,Monthly!$B$2:$B$187,0),3)</f>
        <v>9.5999999999999974E-3</v>
      </c>
      <c r="K1983" s="39">
        <f>INDEX(Monthly!$B$2:$K$187,MATCH(D1983,Monthly!$B$2:$B$187,0),5)</f>
        <v>11.870000000000005</v>
      </c>
      <c r="L1983" s="39">
        <f>INDEX(Monthly!$B$2:$K$187,MATCH(D1983,Monthly!$B$2:$B$187,0),7)</f>
        <v>0</v>
      </c>
      <c r="M1983" s="39">
        <f>INDEX(Monthly!$B$2:$K$187,MATCH(D1983,Monthly!$B$2:$B$187,0),9)</f>
        <v>1.212128826376639E-2</v>
      </c>
      <c r="N1983" s="42">
        <f>INDEX(Quaterly!$B$2:$E$63,MATCH(B1983,Quaterly!$B$2:$B$63,0),4)</f>
        <v>-5.2799999999999994</v>
      </c>
    </row>
    <row r="1984" spans="1:14" x14ac:dyDescent="0.3">
      <c r="A1984" s="23">
        <v>1983</v>
      </c>
      <c r="B1984" s="23" t="str">
        <f t="shared" si="90"/>
        <v>Q3-2017</v>
      </c>
      <c r="C1984" s="24" t="str">
        <f t="shared" si="91"/>
        <v>Q3</v>
      </c>
      <c r="D1984" s="23" t="str">
        <f t="shared" si="92"/>
        <v>8-2017</v>
      </c>
      <c r="E1984" s="25">
        <v>42971</v>
      </c>
      <c r="F1984" s="31">
        <f>INDEX(GoldPrice!$B$2:$F$4016,MATCH(E1984,GoldPrice!$B$2:$B$4016,0),5)</f>
        <v>78460.593460597098</v>
      </c>
      <c r="G1984" s="36">
        <f>INDEX(Daily!$B$2:$H$4016,MATCH(E1984,Daily!$B$2:$B$4016,0),3)</f>
        <v>-1.2100000000000009</v>
      </c>
      <c r="H1984" s="36">
        <f>INDEX(Daily!$B$2:$H$4016,MATCH(E1984,Daily!$B$2:$B$4016,0),5)</f>
        <v>8</v>
      </c>
      <c r="I1984" s="36">
        <f>INDEX(Daily!$B$2:$H$4016,MATCH(E1984,Daily!$B$2:$B$4016,0),7)</f>
        <v>3.7899999999999636</v>
      </c>
      <c r="J1984" s="39">
        <f>INDEX(Monthly!$B$2:$K$187,MATCH(D1984,Monthly!$B$2:$B$187,0),3)</f>
        <v>9.5999999999999974E-3</v>
      </c>
      <c r="K1984" s="39">
        <f>INDEX(Monthly!$B$2:$K$187,MATCH(D1984,Monthly!$B$2:$B$187,0),5)</f>
        <v>11.870000000000005</v>
      </c>
      <c r="L1984" s="39">
        <f>INDEX(Monthly!$B$2:$K$187,MATCH(D1984,Monthly!$B$2:$B$187,0),7)</f>
        <v>0</v>
      </c>
      <c r="M1984" s="39">
        <f>INDEX(Monthly!$B$2:$K$187,MATCH(D1984,Monthly!$B$2:$B$187,0),9)</f>
        <v>1.212128826376639E-2</v>
      </c>
      <c r="N1984" s="42">
        <f>INDEX(Quaterly!$B$2:$E$63,MATCH(B1984,Quaterly!$B$2:$B$63,0),4)</f>
        <v>-5.2799999999999994</v>
      </c>
    </row>
    <row r="1985" spans="1:14" x14ac:dyDescent="0.3">
      <c r="A1985" s="23">
        <v>1984</v>
      </c>
      <c r="B1985" s="23" t="str">
        <f t="shared" si="90"/>
        <v>Q3-2017</v>
      </c>
      <c r="C1985" s="24" t="str">
        <f t="shared" si="91"/>
        <v>Q3</v>
      </c>
      <c r="D1985" s="23" t="str">
        <f t="shared" si="92"/>
        <v>8-2017</v>
      </c>
      <c r="E1985" s="25">
        <v>42972</v>
      </c>
      <c r="F1985" s="31">
        <f>INDEX(GoldPrice!$B$2:$F$4016,MATCH(E1985,GoldPrice!$B$2:$B$4016,0),5)</f>
        <v>-117276.88527688757</v>
      </c>
      <c r="G1985" s="36">
        <f>INDEX(Daily!$B$2:$H$4016,MATCH(E1985,Daily!$B$2:$B$4016,0),3)</f>
        <v>0.40999999999999659</v>
      </c>
      <c r="H1985" s="36">
        <f>INDEX(Daily!$B$2:$H$4016,MATCH(E1985,Daily!$B$2:$B$4016,0),5)</f>
        <v>-6</v>
      </c>
      <c r="I1985" s="36">
        <f>INDEX(Daily!$B$2:$H$4016,MATCH(E1985,Daily!$B$2:$B$4016,0),7)</f>
        <v>1.8600000000000136</v>
      </c>
      <c r="J1985" s="39">
        <f>INDEX(Monthly!$B$2:$K$187,MATCH(D1985,Monthly!$B$2:$B$187,0),3)</f>
        <v>9.5999999999999974E-3</v>
      </c>
      <c r="K1985" s="39">
        <f>INDEX(Monthly!$B$2:$K$187,MATCH(D1985,Monthly!$B$2:$B$187,0),5)</f>
        <v>11.870000000000005</v>
      </c>
      <c r="L1985" s="39">
        <f>INDEX(Monthly!$B$2:$K$187,MATCH(D1985,Monthly!$B$2:$B$187,0),7)</f>
        <v>0</v>
      </c>
      <c r="M1985" s="39">
        <f>INDEX(Monthly!$B$2:$K$187,MATCH(D1985,Monthly!$B$2:$B$187,0),9)</f>
        <v>1.212128826376639E-2</v>
      </c>
      <c r="N1985" s="42">
        <f>INDEX(Quaterly!$B$2:$E$63,MATCH(B1985,Quaterly!$B$2:$B$63,0),4)</f>
        <v>-5.2799999999999994</v>
      </c>
    </row>
    <row r="1986" spans="1:14" x14ac:dyDescent="0.3">
      <c r="A1986" s="23">
        <v>1985</v>
      </c>
      <c r="B1986" s="23" t="str">
        <f t="shared" si="90"/>
        <v>Q3-2017</v>
      </c>
      <c r="C1986" s="24" t="str">
        <f t="shared" si="91"/>
        <v>Q3</v>
      </c>
      <c r="D1986" s="23" t="str">
        <f t="shared" si="92"/>
        <v>8-2017</v>
      </c>
      <c r="E1986" s="25">
        <v>42975</v>
      </c>
      <c r="F1986" s="31">
        <f>INDEX(GoldPrice!$B$2:$F$4016,MATCH(E1986,GoldPrice!$B$2:$B$4016,0),5)</f>
        <v>-128658.09865809605</v>
      </c>
      <c r="G1986" s="36">
        <f>INDEX(Daily!$B$2:$H$4016,MATCH(E1986,Daily!$B$2:$B$4016,0),3)</f>
        <v>-1.25</v>
      </c>
      <c r="H1986" s="36">
        <f>INDEX(Daily!$B$2:$H$4016,MATCH(E1986,Daily!$B$2:$B$4016,0),5)</f>
        <v>-7</v>
      </c>
      <c r="I1986" s="36">
        <f>INDEX(Daily!$B$2:$H$4016,MATCH(E1986,Daily!$B$2:$B$4016,0),7)</f>
        <v>5.6299999999999955</v>
      </c>
      <c r="J1986" s="39">
        <f>INDEX(Monthly!$B$2:$K$187,MATCH(D1986,Monthly!$B$2:$B$187,0),3)</f>
        <v>9.5999999999999974E-3</v>
      </c>
      <c r="K1986" s="39">
        <f>INDEX(Monthly!$B$2:$K$187,MATCH(D1986,Monthly!$B$2:$B$187,0),5)</f>
        <v>11.870000000000005</v>
      </c>
      <c r="L1986" s="39">
        <f>INDEX(Monthly!$B$2:$K$187,MATCH(D1986,Monthly!$B$2:$B$187,0),7)</f>
        <v>0</v>
      </c>
      <c r="M1986" s="39">
        <f>INDEX(Monthly!$B$2:$K$187,MATCH(D1986,Monthly!$B$2:$B$187,0),9)</f>
        <v>1.212128826376639E-2</v>
      </c>
      <c r="N1986" s="42">
        <f>INDEX(Quaterly!$B$2:$E$63,MATCH(B1986,Quaterly!$B$2:$B$63,0),4)</f>
        <v>-5.2799999999999994</v>
      </c>
    </row>
    <row r="1987" spans="1:14" x14ac:dyDescent="0.3">
      <c r="A1987" s="23">
        <v>1986</v>
      </c>
      <c r="B1987" s="23" t="str">
        <f t="shared" ref="B1987:B2050" si="93">C1987&amp;"-"&amp;YEAR(E1987)</f>
        <v>Q3-2017</v>
      </c>
      <c r="C1987" s="24" t="str">
        <f t="shared" ref="C1987:C2050" si="94">IF(MONTH(E1987)&lt;=3,"Q1",IF(MONTH(E1987)&lt;=6,"Q2",IF(MONTH(E1987)&lt;=9,"Q3","Q4")))</f>
        <v>Q3</v>
      </c>
      <c r="D1987" s="23" t="str">
        <f t="shared" ref="D1987:D2050" si="95">MONTH(E1987)&amp;"-"&amp;YEAR(E1987)</f>
        <v>8-2017</v>
      </c>
      <c r="E1987" s="25">
        <v>42976</v>
      </c>
      <c r="F1987" s="31">
        <f>INDEX(GoldPrice!$B$2:$F$4016,MATCH(E1987,GoldPrice!$B$2:$B$4016,0),5)</f>
        <v>156587.60158760473</v>
      </c>
      <c r="G1987" s="36">
        <f>INDEX(Daily!$B$2:$H$4016,MATCH(E1987,Daily!$B$2:$B$4016,0),3)</f>
        <v>6.0000000000002274E-2</v>
      </c>
      <c r="H1987" s="36">
        <f>INDEX(Daily!$B$2:$H$4016,MATCH(E1987,Daily!$B$2:$B$4016,0),5)</f>
        <v>0</v>
      </c>
      <c r="I1987" s="36">
        <f>INDEX(Daily!$B$2:$H$4016,MATCH(E1987,Daily!$B$2:$B$4016,0),7)</f>
        <v>-3.2300000000000182</v>
      </c>
      <c r="J1987" s="39">
        <f>INDEX(Monthly!$B$2:$K$187,MATCH(D1987,Monthly!$B$2:$B$187,0),3)</f>
        <v>9.5999999999999974E-3</v>
      </c>
      <c r="K1987" s="39">
        <f>INDEX(Monthly!$B$2:$K$187,MATCH(D1987,Monthly!$B$2:$B$187,0),5)</f>
        <v>11.870000000000005</v>
      </c>
      <c r="L1987" s="39">
        <f>INDEX(Monthly!$B$2:$K$187,MATCH(D1987,Monthly!$B$2:$B$187,0),7)</f>
        <v>0</v>
      </c>
      <c r="M1987" s="39">
        <f>INDEX(Monthly!$B$2:$K$187,MATCH(D1987,Monthly!$B$2:$B$187,0),9)</f>
        <v>1.212128826376639E-2</v>
      </c>
      <c r="N1987" s="42">
        <f>INDEX(Quaterly!$B$2:$E$63,MATCH(B1987,Quaterly!$B$2:$B$63,0),4)</f>
        <v>-5.2799999999999994</v>
      </c>
    </row>
    <row r="1988" spans="1:14" x14ac:dyDescent="0.3">
      <c r="A1988" s="23">
        <v>1987</v>
      </c>
      <c r="B1988" s="23" t="str">
        <f t="shared" si="93"/>
        <v>Q3-2017</v>
      </c>
      <c r="C1988" s="24" t="str">
        <f t="shared" si="94"/>
        <v>Q3</v>
      </c>
      <c r="D1988" s="23" t="str">
        <f t="shared" si="95"/>
        <v>8-2017</v>
      </c>
      <c r="E1988" s="25">
        <v>42977</v>
      </c>
      <c r="F1988" s="31">
        <f>INDEX(GoldPrice!$B$2:$F$4016,MATCH(E1988,GoldPrice!$B$2:$B$4016,0),5)</f>
        <v>85900.585900586098</v>
      </c>
      <c r="G1988" s="36">
        <f>INDEX(Daily!$B$2:$H$4016,MATCH(E1988,Daily!$B$2:$B$4016,0),3)</f>
        <v>-0.5</v>
      </c>
      <c r="H1988" s="36">
        <f>INDEX(Daily!$B$2:$H$4016,MATCH(E1988,Daily!$B$2:$B$4016,0),5)</f>
        <v>0</v>
      </c>
      <c r="I1988" s="36">
        <f>INDEX(Daily!$B$2:$H$4016,MATCH(E1988,Daily!$B$2:$B$4016,0),7)</f>
        <v>4.6200000000000045</v>
      </c>
      <c r="J1988" s="39">
        <f>INDEX(Monthly!$B$2:$K$187,MATCH(D1988,Monthly!$B$2:$B$187,0),3)</f>
        <v>9.5999999999999974E-3</v>
      </c>
      <c r="K1988" s="39">
        <f>INDEX(Monthly!$B$2:$K$187,MATCH(D1988,Monthly!$B$2:$B$187,0),5)</f>
        <v>11.870000000000005</v>
      </c>
      <c r="L1988" s="39">
        <f>INDEX(Monthly!$B$2:$K$187,MATCH(D1988,Monthly!$B$2:$B$187,0),7)</f>
        <v>0</v>
      </c>
      <c r="M1988" s="39">
        <f>INDEX(Monthly!$B$2:$K$187,MATCH(D1988,Monthly!$B$2:$B$187,0),9)</f>
        <v>1.212128826376639E-2</v>
      </c>
      <c r="N1988" s="42">
        <f>INDEX(Quaterly!$B$2:$E$63,MATCH(B1988,Quaterly!$B$2:$B$63,0),4)</f>
        <v>-5.2799999999999994</v>
      </c>
    </row>
    <row r="1989" spans="1:14" x14ac:dyDescent="0.3">
      <c r="A1989" s="23">
        <v>1988</v>
      </c>
      <c r="B1989" s="23" t="str">
        <f t="shared" si="93"/>
        <v>Q3-2017</v>
      </c>
      <c r="C1989" s="24" t="str">
        <f t="shared" si="94"/>
        <v>Q3</v>
      </c>
      <c r="D1989" s="23" t="str">
        <f t="shared" si="95"/>
        <v>8-2017</v>
      </c>
      <c r="E1989" s="25">
        <v>42978</v>
      </c>
      <c r="F1989" s="31">
        <f>INDEX(GoldPrice!$B$2:$F$4016,MATCH(E1989,GoldPrice!$B$2:$B$4016,0),5)</f>
        <v>-269208.46720847115</v>
      </c>
      <c r="G1989" s="36">
        <f>INDEX(Daily!$B$2:$H$4016,MATCH(E1989,Daily!$B$2:$B$4016,0),3)</f>
        <v>1.2999999999999972</v>
      </c>
      <c r="H1989" s="36">
        <f>INDEX(Daily!$B$2:$H$4016,MATCH(E1989,Daily!$B$2:$B$4016,0),5)</f>
        <v>-10</v>
      </c>
      <c r="I1989" s="36">
        <f>INDEX(Daily!$B$2:$H$4016,MATCH(E1989,Daily!$B$2:$B$4016,0),7)</f>
        <v>4.1100000000000136</v>
      </c>
      <c r="J1989" s="39">
        <f>INDEX(Monthly!$B$2:$K$187,MATCH(D1989,Monthly!$B$2:$B$187,0),3)</f>
        <v>9.5999999999999974E-3</v>
      </c>
      <c r="K1989" s="39">
        <f>INDEX(Monthly!$B$2:$K$187,MATCH(D1989,Monthly!$B$2:$B$187,0),5)</f>
        <v>11.870000000000005</v>
      </c>
      <c r="L1989" s="39">
        <f>INDEX(Monthly!$B$2:$K$187,MATCH(D1989,Monthly!$B$2:$B$187,0),7)</f>
        <v>0</v>
      </c>
      <c r="M1989" s="39">
        <f>INDEX(Monthly!$B$2:$K$187,MATCH(D1989,Monthly!$B$2:$B$187,0),9)</f>
        <v>1.212128826376639E-2</v>
      </c>
      <c r="N1989" s="42">
        <f>INDEX(Quaterly!$B$2:$E$63,MATCH(B1989,Quaterly!$B$2:$B$63,0),4)</f>
        <v>-5.2799999999999994</v>
      </c>
    </row>
    <row r="1990" spans="1:14" x14ac:dyDescent="0.3">
      <c r="A1990" s="23">
        <v>1989</v>
      </c>
      <c r="B1990" s="23" t="str">
        <f t="shared" si="93"/>
        <v>Q3-2017</v>
      </c>
      <c r="C1990" s="24" t="str">
        <f t="shared" si="94"/>
        <v>Q3</v>
      </c>
      <c r="D1990" s="23" t="str">
        <f t="shared" si="95"/>
        <v>9-2017</v>
      </c>
      <c r="E1990" s="25">
        <v>42979</v>
      </c>
      <c r="F1990" s="31">
        <f>INDEX(GoldPrice!$B$2:$F$4016,MATCH(E1990,GoldPrice!$B$2:$B$4016,0),5)</f>
        <v>112454.54545454681</v>
      </c>
      <c r="G1990" s="36">
        <f>INDEX(Daily!$B$2:$H$4016,MATCH(E1990,Daily!$B$2:$B$4016,0),3)</f>
        <v>6.0000000000002274E-2</v>
      </c>
      <c r="H1990" s="36">
        <f>INDEX(Daily!$B$2:$H$4016,MATCH(E1990,Daily!$B$2:$B$4016,0),5)</f>
        <v>10</v>
      </c>
      <c r="I1990" s="36">
        <f>INDEX(Daily!$B$2:$H$4016,MATCH(E1990,Daily!$B$2:$B$4016,0),7)</f>
        <v>5.9700000000000273</v>
      </c>
      <c r="J1990" s="39">
        <f>INDEX(Monthly!$B$2:$K$187,MATCH(D1990,Monthly!$B$2:$B$187,0),3)</f>
        <v>6.3E-3</v>
      </c>
      <c r="K1990" s="39">
        <f>INDEX(Monthly!$B$2:$K$187,MATCH(D1990,Monthly!$B$2:$B$187,0),5)</f>
        <v>-6.2400000000000091</v>
      </c>
      <c r="L1990" s="39">
        <f>INDEX(Monthly!$B$2:$K$187,MATCH(D1990,Monthly!$B$2:$B$187,0),7)</f>
        <v>0</v>
      </c>
      <c r="M1990" s="39">
        <f>INDEX(Monthly!$B$2:$K$187,MATCH(D1990,Monthly!$B$2:$B$187,0),9)</f>
        <v>1.4754753331248812E-2</v>
      </c>
      <c r="N1990" s="42">
        <f>INDEX(Quaterly!$B$2:$E$63,MATCH(B1990,Quaterly!$B$2:$B$63,0),4)</f>
        <v>-5.2799999999999994</v>
      </c>
    </row>
    <row r="1991" spans="1:14" x14ac:dyDescent="0.3">
      <c r="A1991" s="23">
        <v>1990</v>
      </c>
      <c r="B1991" s="23" t="str">
        <f t="shared" si="93"/>
        <v>Q3-2017</v>
      </c>
      <c r="C1991" s="24" t="str">
        <f t="shared" si="94"/>
        <v>Q3</v>
      </c>
      <c r="D1991" s="23" t="str">
        <f t="shared" si="95"/>
        <v>9-2017</v>
      </c>
      <c r="E1991" s="25">
        <v>42983</v>
      </c>
      <c r="F1991" s="31">
        <f>INDEX(GoldPrice!$B$2:$F$4016,MATCH(E1991,GoldPrice!$B$2:$B$4016,0),5)</f>
        <v>69414.968814965338</v>
      </c>
      <c r="G1991" s="36">
        <f>INDEX(Daily!$B$2:$H$4016,MATCH(E1991,Daily!$B$2:$B$4016,0),3)</f>
        <v>1.3100000000000023</v>
      </c>
      <c r="H1991" s="36">
        <f>INDEX(Daily!$B$2:$H$4016,MATCH(E1991,Daily!$B$2:$B$4016,0),5)</f>
        <v>3</v>
      </c>
      <c r="I1991" s="36">
        <f>INDEX(Daily!$B$2:$H$4016,MATCH(E1991,Daily!$B$2:$B$4016,0),7)</f>
        <v>3.5799999999999272</v>
      </c>
      <c r="J1991" s="39">
        <f>INDEX(Monthly!$B$2:$K$187,MATCH(D1991,Monthly!$B$2:$B$187,0),3)</f>
        <v>6.3E-3</v>
      </c>
      <c r="K1991" s="39">
        <f>INDEX(Monthly!$B$2:$K$187,MATCH(D1991,Monthly!$B$2:$B$187,0),5)</f>
        <v>-6.2400000000000091</v>
      </c>
      <c r="L1991" s="39">
        <f>INDEX(Monthly!$B$2:$K$187,MATCH(D1991,Monthly!$B$2:$B$187,0),7)</f>
        <v>0</v>
      </c>
      <c r="M1991" s="39">
        <f>INDEX(Monthly!$B$2:$K$187,MATCH(D1991,Monthly!$B$2:$B$187,0),9)</f>
        <v>1.4754753331248812E-2</v>
      </c>
      <c r="N1991" s="42">
        <f>INDEX(Quaterly!$B$2:$E$63,MATCH(B1991,Quaterly!$B$2:$B$63,0),4)</f>
        <v>-5.2799999999999994</v>
      </c>
    </row>
    <row r="1992" spans="1:14" x14ac:dyDescent="0.3">
      <c r="A1992" s="23">
        <v>1991</v>
      </c>
      <c r="B1992" s="23" t="str">
        <f t="shared" si="93"/>
        <v>Q3-2017</v>
      </c>
      <c r="C1992" s="24" t="str">
        <f t="shared" si="94"/>
        <v>Q3</v>
      </c>
      <c r="D1992" s="23" t="str">
        <f t="shared" si="95"/>
        <v>9-2017</v>
      </c>
      <c r="E1992" s="25">
        <v>42984</v>
      </c>
      <c r="F1992" s="31">
        <f>INDEX(GoldPrice!$B$2:$F$4016,MATCH(E1992,GoldPrice!$B$2:$B$4016,0),5)</f>
        <v>84134.076734077185</v>
      </c>
      <c r="G1992" s="36">
        <f>INDEX(Daily!$B$2:$H$4016,MATCH(E1992,Daily!$B$2:$B$4016,0),3)</f>
        <v>0.5</v>
      </c>
      <c r="H1992" s="36">
        <f>INDEX(Daily!$B$2:$H$4016,MATCH(E1992,Daily!$B$2:$B$4016,0),5)</f>
        <v>-8</v>
      </c>
      <c r="I1992" s="36">
        <f>INDEX(Daily!$B$2:$H$4016,MATCH(E1992,Daily!$B$2:$B$4016,0),7)</f>
        <v>1.2400000000000091</v>
      </c>
      <c r="J1992" s="39">
        <f>INDEX(Monthly!$B$2:$K$187,MATCH(D1992,Monthly!$B$2:$B$187,0),3)</f>
        <v>6.3E-3</v>
      </c>
      <c r="K1992" s="39">
        <f>INDEX(Monthly!$B$2:$K$187,MATCH(D1992,Monthly!$B$2:$B$187,0),5)</f>
        <v>-6.2400000000000091</v>
      </c>
      <c r="L1992" s="39">
        <f>INDEX(Monthly!$B$2:$K$187,MATCH(D1992,Monthly!$B$2:$B$187,0),7)</f>
        <v>0</v>
      </c>
      <c r="M1992" s="39">
        <f>INDEX(Monthly!$B$2:$K$187,MATCH(D1992,Monthly!$B$2:$B$187,0),9)</f>
        <v>1.4754753331248812E-2</v>
      </c>
      <c r="N1992" s="42">
        <f>INDEX(Quaterly!$B$2:$E$63,MATCH(B1992,Quaterly!$B$2:$B$63,0),4)</f>
        <v>-5.2799999999999994</v>
      </c>
    </row>
    <row r="1993" spans="1:14" x14ac:dyDescent="0.3">
      <c r="A1993" s="23">
        <v>1992</v>
      </c>
      <c r="B1993" s="23" t="str">
        <f t="shared" si="93"/>
        <v>Q3-2017</v>
      </c>
      <c r="C1993" s="24" t="str">
        <f t="shared" si="94"/>
        <v>Q3</v>
      </c>
      <c r="D1993" s="23" t="str">
        <f t="shared" si="95"/>
        <v>9-2017</v>
      </c>
      <c r="E1993" s="25">
        <v>42985</v>
      </c>
      <c r="F1993" s="31">
        <f>INDEX(GoldPrice!$B$2:$F$4016,MATCH(E1993,GoldPrice!$B$2:$B$4016,0),5)</f>
        <v>-97374.976374972612</v>
      </c>
      <c r="G1993" s="36">
        <f>INDEX(Daily!$B$2:$H$4016,MATCH(E1993,Daily!$B$2:$B$4016,0),3)</f>
        <v>-3.0000000000001137E-2</v>
      </c>
      <c r="H1993" s="36">
        <f>INDEX(Daily!$B$2:$H$4016,MATCH(E1993,Daily!$B$2:$B$4016,0),5)</f>
        <v>0</v>
      </c>
      <c r="I1993" s="36">
        <f>INDEX(Daily!$B$2:$H$4016,MATCH(E1993,Daily!$B$2:$B$4016,0),7)</f>
        <v>3.1700000000000728</v>
      </c>
      <c r="J1993" s="39">
        <f>INDEX(Monthly!$B$2:$K$187,MATCH(D1993,Monthly!$B$2:$B$187,0),3)</f>
        <v>6.3E-3</v>
      </c>
      <c r="K1993" s="39">
        <f>INDEX(Monthly!$B$2:$K$187,MATCH(D1993,Monthly!$B$2:$B$187,0),5)</f>
        <v>-6.2400000000000091</v>
      </c>
      <c r="L1993" s="39">
        <f>INDEX(Monthly!$B$2:$K$187,MATCH(D1993,Monthly!$B$2:$B$187,0),7)</f>
        <v>0</v>
      </c>
      <c r="M1993" s="39">
        <f>INDEX(Monthly!$B$2:$K$187,MATCH(D1993,Monthly!$B$2:$B$187,0),9)</f>
        <v>1.4754753331248812E-2</v>
      </c>
      <c r="N1993" s="42">
        <f>INDEX(Quaterly!$B$2:$E$63,MATCH(B1993,Quaterly!$B$2:$B$63,0),4)</f>
        <v>-5.2799999999999994</v>
      </c>
    </row>
    <row r="1994" spans="1:14" x14ac:dyDescent="0.3">
      <c r="A1994" s="23">
        <v>1993</v>
      </c>
      <c r="B1994" s="23" t="str">
        <f t="shared" si="93"/>
        <v>Q3-2017</v>
      </c>
      <c r="C1994" s="24" t="str">
        <f t="shared" si="94"/>
        <v>Q3</v>
      </c>
      <c r="D1994" s="23" t="str">
        <f t="shared" si="95"/>
        <v>9-2017</v>
      </c>
      <c r="E1994" s="25">
        <v>42986</v>
      </c>
      <c r="F1994" s="31">
        <f>INDEX(GoldPrice!$B$2:$F$4016,MATCH(E1994,GoldPrice!$B$2:$B$4016,0),5)</f>
        <v>209453.41145341098</v>
      </c>
      <c r="G1994" s="36">
        <f>INDEX(Daily!$B$2:$H$4016,MATCH(E1994,Daily!$B$2:$B$4016,0),3)</f>
        <v>-1.6600000000000037</v>
      </c>
      <c r="H1994" s="36">
        <f>INDEX(Daily!$B$2:$H$4016,MATCH(E1994,Daily!$B$2:$B$4016,0),5)</f>
        <v>5</v>
      </c>
      <c r="I1994" s="36">
        <f>INDEX(Daily!$B$2:$H$4016,MATCH(E1994,Daily!$B$2:$B$4016,0),7)</f>
        <v>4.4800000000000182</v>
      </c>
      <c r="J1994" s="39">
        <f>INDEX(Monthly!$B$2:$K$187,MATCH(D1994,Monthly!$B$2:$B$187,0),3)</f>
        <v>6.3E-3</v>
      </c>
      <c r="K1994" s="39">
        <f>INDEX(Monthly!$B$2:$K$187,MATCH(D1994,Monthly!$B$2:$B$187,0),5)</f>
        <v>-6.2400000000000091</v>
      </c>
      <c r="L1994" s="39">
        <f>INDEX(Monthly!$B$2:$K$187,MATCH(D1994,Monthly!$B$2:$B$187,0),7)</f>
        <v>0</v>
      </c>
      <c r="M1994" s="39">
        <f>INDEX(Monthly!$B$2:$K$187,MATCH(D1994,Monthly!$B$2:$B$187,0),9)</f>
        <v>1.4754753331248812E-2</v>
      </c>
      <c r="N1994" s="42">
        <f>INDEX(Quaterly!$B$2:$E$63,MATCH(B1994,Quaterly!$B$2:$B$63,0),4)</f>
        <v>-5.2799999999999994</v>
      </c>
    </row>
    <row r="1995" spans="1:14" x14ac:dyDescent="0.3">
      <c r="A1995" s="23">
        <v>1994</v>
      </c>
      <c r="B1995" s="23" t="str">
        <f t="shared" si="93"/>
        <v>Q3-2017</v>
      </c>
      <c r="C1995" s="24" t="str">
        <f t="shared" si="94"/>
        <v>Q3</v>
      </c>
      <c r="D1995" s="23" t="str">
        <f t="shared" si="95"/>
        <v>9-2017</v>
      </c>
      <c r="E1995" s="25">
        <v>42989</v>
      </c>
      <c r="F1995" s="31">
        <f>INDEX(GoldPrice!$B$2:$F$4016,MATCH(E1995,GoldPrice!$B$2:$B$4016,0),5)</f>
        <v>102795.31279531121</v>
      </c>
      <c r="G1995" s="36">
        <f>INDEX(Daily!$B$2:$H$4016,MATCH(E1995,Daily!$B$2:$B$4016,0),3)</f>
        <v>0.62000000000000455</v>
      </c>
      <c r="H1995" s="36">
        <f>INDEX(Daily!$B$2:$H$4016,MATCH(E1995,Daily!$B$2:$B$4016,0),5)</f>
        <v>-15</v>
      </c>
      <c r="I1995" s="36">
        <f>INDEX(Daily!$B$2:$H$4016,MATCH(E1995,Daily!$B$2:$B$4016,0),7)</f>
        <v>-3.7300000000000182</v>
      </c>
      <c r="J1995" s="39">
        <f>INDEX(Monthly!$B$2:$K$187,MATCH(D1995,Monthly!$B$2:$B$187,0),3)</f>
        <v>6.3E-3</v>
      </c>
      <c r="K1995" s="39">
        <f>INDEX(Monthly!$B$2:$K$187,MATCH(D1995,Monthly!$B$2:$B$187,0),5)</f>
        <v>-6.2400000000000091</v>
      </c>
      <c r="L1995" s="39">
        <f>INDEX(Monthly!$B$2:$K$187,MATCH(D1995,Monthly!$B$2:$B$187,0),7)</f>
        <v>0</v>
      </c>
      <c r="M1995" s="39">
        <f>INDEX(Monthly!$B$2:$K$187,MATCH(D1995,Monthly!$B$2:$B$187,0),9)</f>
        <v>1.4754753331248812E-2</v>
      </c>
      <c r="N1995" s="42">
        <f>INDEX(Quaterly!$B$2:$E$63,MATCH(B1995,Quaterly!$B$2:$B$63,0),4)</f>
        <v>-5.2799999999999994</v>
      </c>
    </row>
    <row r="1996" spans="1:14" x14ac:dyDescent="0.3">
      <c r="A1996" s="23">
        <v>1995</v>
      </c>
      <c r="B1996" s="23" t="str">
        <f t="shared" si="93"/>
        <v>Q3-2017</v>
      </c>
      <c r="C1996" s="24" t="str">
        <f t="shared" si="94"/>
        <v>Q3</v>
      </c>
      <c r="D1996" s="23" t="str">
        <f t="shared" si="95"/>
        <v>9-2017</v>
      </c>
      <c r="E1996" s="25">
        <v>42990</v>
      </c>
      <c r="F1996" s="31">
        <f>INDEX(GoldPrice!$B$2:$F$4016,MATCH(E1996,GoldPrice!$B$2:$B$4016,0),5)</f>
        <v>-188533.35853336006</v>
      </c>
      <c r="G1996" s="36">
        <f>INDEX(Daily!$B$2:$H$4016,MATCH(E1996,Daily!$B$2:$B$4016,0),3)</f>
        <v>0.14999999999999858</v>
      </c>
      <c r="H1996" s="36">
        <f>INDEX(Daily!$B$2:$H$4016,MATCH(E1996,Daily!$B$2:$B$4016,0),5)</f>
        <v>10</v>
      </c>
      <c r="I1996" s="36">
        <f>INDEX(Daily!$B$2:$H$4016,MATCH(E1996,Daily!$B$2:$B$4016,0),7)</f>
        <v>2.4700000000000273</v>
      </c>
      <c r="J1996" s="39">
        <f>INDEX(Monthly!$B$2:$K$187,MATCH(D1996,Monthly!$B$2:$B$187,0),3)</f>
        <v>6.3E-3</v>
      </c>
      <c r="K1996" s="39">
        <f>INDEX(Monthly!$B$2:$K$187,MATCH(D1996,Monthly!$B$2:$B$187,0),5)</f>
        <v>-6.2400000000000091</v>
      </c>
      <c r="L1996" s="39">
        <f>INDEX(Monthly!$B$2:$K$187,MATCH(D1996,Monthly!$B$2:$B$187,0),7)</f>
        <v>0</v>
      </c>
      <c r="M1996" s="39">
        <f>INDEX(Monthly!$B$2:$K$187,MATCH(D1996,Monthly!$B$2:$B$187,0),9)</f>
        <v>1.4754753331248812E-2</v>
      </c>
      <c r="N1996" s="42">
        <f>INDEX(Quaterly!$B$2:$E$63,MATCH(B1996,Quaterly!$B$2:$B$63,0),4)</f>
        <v>-5.2799999999999994</v>
      </c>
    </row>
    <row r="1997" spans="1:14" x14ac:dyDescent="0.3">
      <c r="A1997" s="23">
        <v>1996</v>
      </c>
      <c r="B1997" s="23" t="str">
        <f t="shared" si="93"/>
        <v>Q3-2017</v>
      </c>
      <c r="C1997" s="24" t="str">
        <f t="shared" si="94"/>
        <v>Q3</v>
      </c>
      <c r="D1997" s="23" t="str">
        <f t="shared" si="95"/>
        <v>9-2017</v>
      </c>
      <c r="E1997" s="25">
        <v>42991</v>
      </c>
      <c r="F1997" s="31">
        <f>INDEX(GoldPrice!$B$2:$F$4016,MATCH(E1997,GoldPrice!$B$2:$B$4016,0),5)</f>
        <v>54011.15101115033</v>
      </c>
      <c r="G1997" s="36">
        <f>INDEX(Daily!$B$2:$H$4016,MATCH(E1997,Daily!$B$2:$B$4016,0),3)</f>
        <v>1.0899999999999963</v>
      </c>
      <c r="H1997" s="36">
        <f>INDEX(Daily!$B$2:$H$4016,MATCH(E1997,Daily!$B$2:$B$4016,0),5)</f>
        <v>0</v>
      </c>
      <c r="I1997" s="36">
        <f>INDEX(Daily!$B$2:$H$4016,MATCH(E1997,Daily!$B$2:$B$4016,0),7)</f>
        <v>2.8399999999999181</v>
      </c>
      <c r="J1997" s="39">
        <f>INDEX(Monthly!$B$2:$K$187,MATCH(D1997,Monthly!$B$2:$B$187,0),3)</f>
        <v>6.3E-3</v>
      </c>
      <c r="K1997" s="39">
        <f>INDEX(Monthly!$B$2:$K$187,MATCH(D1997,Monthly!$B$2:$B$187,0),5)</f>
        <v>-6.2400000000000091</v>
      </c>
      <c r="L1997" s="39">
        <f>INDEX(Monthly!$B$2:$K$187,MATCH(D1997,Monthly!$B$2:$B$187,0),7)</f>
        <v>0</v>
      </c>
      <c r="M1997" s="39">
        <f>INDEX(Monthly!$B$2:$K$187,MATCH(D1997,Monthly!$B$2:$B$187,0),9)</f>
        <v>1.4754753331248812E-2</v>
      </c>
      <c r="N1997" s="42">
        <f>INDEX(Quaterly!$B$2:$E$63,MATCH(B1997,Quaterly!$B$2:$B$63,0),4)</f>
        <v>-5.2799999999999994</v>
      </c>
    </row>
    <row r="1998" spans="1:14" x14ac:dyDescent="0.3">
      <c r="A1998" s="23">
        <v>1997</v>
      </c>
      <c r="B1998" s="23" t="str">
        <f t="shared" si="93"/>
        <v>Q3-2017</v>
      </c>
      <c r="C1998" s="24" t="str">
        <f t="shared" si="94"/>
        <v>Q3</v>
      </c>
      <c r="D1998" s="23" t="str">
        <f t="shared" si="95"/>
        <v>9-2017</v>
      </c>
      <c r="E1998" s="25">
        <v>42992</v>
      </c>
      <c r="F1998" s="31">
        <f>INDEX(GoldPrice!$B$2:$F$4016,MATCH(E1998,GoldPrice!$B$2:$B$4016,0),5)</f>
        <v>-107329.23832923546</v>
      </c>
      <c r="G1998" s="36">
        <f>INDEX(Daily!$B$2:$H$4016,MATCH(E1998,Daily!$B$2:$B$4016,0),3)</f>
        <v>0.56000000000000227</v>
      </c>
      <c r="H1998" s="36">
        <f>INDEX(Daily!$B$2:$H$4016,MATCH(E1998,Daily!$B$2:$B$4016,0),5)</f>
        <v>0</v>
      </c>
      <c r="I1998" s="36">
        <f>INDEX(Daily!$B$2:$H$4016,MATCH(E1998,Daily!$B$2:$B$4016,0),7)</f>
        <v>3.5400000000000773</v>
      </c>
      <c r="J1998" s="39">
        <f>INDEX(Monthly!$B$2:$K$187,MATCH(D1998,Monthly!$B$2:$B$187,0),3)</f>
        <v>6.3E-3</v>
      </c>
      <c r="K1998" s="39">
        <f>INDEX(Monthly!$B$2:$K$187,MATCH(D1998,Monthly!$B$2:$B$187,0),5)</f>
        <v>-6.2400000000000091</v>
      </c>
      <c r="L1998" s="39">
        <f>INDEX(Monthly!$B$2:$K$187,MATCH(D1998,Monthly!$B$2:$B$187,0),7)</f>
        <v>0</v>
      </c>
      <c r="M1998" s="39">
        <f>INDEX(Monthly!$B$2:$K$187,MATCH(D1998,Monthly!$B$2:$B$187,0),9)</f>
        <v>1.4754753331248812E-2</v>
      </c>
      <c r="N1998" s="42">
        <f>INDEX(Quaterly!$B$2:$E$63,MATCH(B1998,Quaterly!$B$2:$B$63,0),4)</f>
        <v>-5.2799999999999994</v>
      </c>
    </row>
    <row r="1999" spans="1:14" x14ac:dyDescent="0.3">
      <c r="A1999" s="23">
        <v>1998</v>
      </c>
      <c r="B1999" s="23" t="str">
        <f t="shared" si="93"/>
        <v>Q3-2017</v>
      </c>
      <c r="C1999" s="24" t="str">
        <f t="shared" si="94"/>
        <v>Q3</v>
      </c>
      <c r="D1999" s="23" t="str">
        <f t="shared" si="95"/>
        <v>9-2017</v>
      </c>
      <c r="E1999" s="25">
        <v>42993</v>
      </c>
      <c r="F1999" s="31">
        <f>INDEX(GoldPrice!$B$2:$F$4016,MATCH(E1999,GoldPrice!$B$2:$B$4016,0),5)</f>
        <v>188849.36684936285</v>
      </c>
      <c r="G1999" s="36">
        <f>INDEX(Daily!$B$2:$H$4016,MATCH(E1999,Daily!$B$2:$B$4016,0),3)</f>
        <v>3.9999999999999147E-2</v>
      </c>
      <c r="H1999" s="36">
        <f>INDEX(Daily!$B$2:$H$4016,MATCH(E1999,Daily!$B$2:$B$4016,0),5)</f>
        <v>-5</v>
      </c>
      <c r="I1999" s="36">
        <f>INDEX(Daily!$B$2:$H$4016,MATCH(E1999,Daily!$B$2:$B$4016,0),7)</f>
        <v>-0.5</v>
      </c>
      <c r="J1999" s="39">
        <f>INDEX(Monthly!$B$2:$K$187,MATCH(D1999,Monthly!$B$2:$B$187,0),3)</f>
        <v>6.3E-3</v>
      </c>
      <c r="K1999" s="39">
        <f>INDEX(Monthly!$B$2:$K$187,MATCH(D1999,Monthly!$B$2:$B$187,0),5)</f>
        <v>-6.2400000000000091</v>
      </c>
      <c r="L1999" s="39">
        <f>INDEX(Monthly!$B$2:$K$187,MATCH(D1999,Monthly!$B$2:$B$187,0),7)</f>
        <v>0</v>
      </c>
      <c r="M1999" s="39">
        <f>INDEX(Monthly!$B$2:$K$187,MATCH(D1999,Monthly!$B$2:$B$187,0),9)</f>
        <v>1.4754753331248812E-2</v>
      </c>
      <c r="N1999" s="42">
        <f>INDEX(Quaterly!$B$2:$E$63,MATCH(B1999,Quaterly!$B$2:$B$63,0),4)</f>
        <v>-5.2799999999999994</v>
      </c>
    </row>
    <row r="2000" spans="1:14" x14ac:dyDescent="0.3">
      <c r="A2000" s="23">
        <v>1999</v>
      </c>
      <c r="B2000" s="23" t="str">
        <f t="shared" si="93"/>
        <v>Q3-2017</v>
      </c>
      <c r="C2000" s="24" t="str">
        <f t="shared" si="94"/>
        <v>Q3</v>
      </c>
      <c r="D2000" s="23" t="str">
        <f t="shared" si="95"/>
        <v>9-2017</v>
      </c>
      <c r="E2000" s="25">
        <v>42996</v>
      </c>
      <c r="F2000" s="31">
        <f>INDEX(GoldPrice!$B$2:$F$4016,MATCH(E2000,GoldPrice!$B$2:$B$4016,0),5)</f>
        <v>191207.67340767756</v>
      </c>
      <c r="G2000" s="36">
        <f>INDEX(Daily!$B$2:$H$4016,MATCH(E2000,Daily!$B$2:$B$4016,0),3)</f>
        <v>-1.9999999999996021E-2</v>
      </c>
      <c r="H2000" s="36">
        <f>INDEX(Daily!$B$2:$H$4016,MATCH(E2000,Daily!$B$2:$B$4016,0),5)</f>
        <v>6</v>
      </c>
      <c r="I2000" s="36">
        <f>INDEX(Daily!$B$2:$H$4016,MATCH(E2000,Daily!$B$2:$B$4016,0),7)</f>
        <v>2.0499999999999545</v>
      </c>
      <c r="J2000" s="39">
        <f>INDEX(Monthly!$B$2:$K$187,MATCH(D2000,Monthly!$B$2:$B$187,0),3)</f>
        <v>6.3E-3</v>
      </c>
      <c r="K2000" s="39">
        <f>INDEX(Monthly!$B$2:$K$187,MATCH(D2000,Monthly!$B$2:$B$187,0),5)</f>
        <v>-6.2400000000000091</v>
      </c>
      <c r="L2000" s="39">
        <f>INDEX(Monthly!$B$2:$K$187,MATCH(D2000,Monthly!$B$2:$B$187,0),7)</f>
        <v>0</v>
      </c>
      <c r="M2000" s="39">
        <f>INDEX(Monthly!$B$2:$K$187,MATCH(D2000,Monthly!$B$2:$B$187,0),9)</f>
        <v>1.4754753331248812E-2</v>
      </c>
      <c r="N2000" s="42">
        <f>INDEX(Quaterly!$B$2:$E$63,MATCH(B2000,Quaterly!$B$2:$B$63,0),4)</f>
        <v>-5.2799999999999994</v>
      </c>
    </row>
    <row r="2001" spans="1:14" x14ac:dyDescent="0.3">
      <c r="A2001" s="23">
        <v>2000</v>
      </c>
      <c r="B2001" s="23" t="str">
        <f t="shared" si="93"/>
        <v>Q3-2017</v>
      </c>
      <c r="C2001" s="24" t="str">
        <f t="shared" si="94"/>
        <v>Q3</v>
      </c>
      <c r="D2001" s="23" t="str">
        <f t="shared" si="95"/>
        <v>9-2017</v>
      </c>
      <c r="E2001" s="25">
        <v>42997</v>
      </c>
      <c r="F2001" s="31">
        <f>INDEX(GoldPrice!$B$2:$F$4016,MATCH(E2001,GoldPrice!$B$2:$B$4016,0),5)</f>
        <v>-87294.802494805306</v>
      </c>
      <c r="G2001" s="36">
        <f>INDEX(Daily!$B$2:$H$4016,MATCH(E2001,Daily!$B$2:$B$4016,0),3)</f>
        <v>-0.34000000000000341</v>
      </c>
      <c r="H2001" s="36">
        <f>INDEX(Daily!$B$2:$H$4016,MATCH(E2001,Daily!$B$2:$B$4016,0),5)</f>
        <v>-1</v>
      </c>
      <c r="I2001" s="36">
        <f>INDEX(Daily!$B$2:$H$4016,MATCH(E2001,Daily!$B$2:$B$4016,0),7)</f>
        <v>-1.9400000000000546</v>
      </c>
      <c r="J2001" s="39">
        <f>INDEX(Monthly!$B$2:$K$187,MATCH(D2001,Monthly!$B$2:$B$187,0),3)</f>
        <v>6.3E-3</v>
      </c>
      <c r="K2001" s="39">
        <f>INDEX(Monthly!$B$2:$K$187,MATCH(D2001,Monthly!$B$2:$B$187,0),5)</f>
        <v>-6.2400000000000091</v>
      </c>
      <c r="L2001" s="39">
        <f>INDEX(Monthly!$B$2:$K$187,MATCH(D2001,Monthly!$B$2:$B$187,0),7)</f>
        <v>0</v>
      </c>
      <c r="M2001" s="39">
        <f>INDEX(Monthly!$B$2:$K$187,MATCH(D2001,Monthly!$B$2:$B$187,0),9)</f>
        <v>1.4754753331248812E-2</v>
      </c>
      <c r="N2001" s="42">
        <f>INDEX(Quaterly!$B$2:$E$63,MATCH(B2001,Quaterly!$B$2:$B$63,0),4)</f>
        <v>-5.2799999999999994</v>
      </c>
    </row>
    <row r="2002" spans="1:14" x14ac:dyDescent="0.3">
      <c r="A2002" s="23">
        <v>2001</v>
      </c>
      <c r="B2002" s="23" t="str">
        <f t="shared" si="93"/>
        <v>Q3-2017</v>
      </c>
      <c r="C2002" s="24" t="str">
        <f t="shared" si="94"/>
        <v>Q3</v>
      </c>
      <c r="D2002" s="23" t="str">
        <f t="shared" si="95"/>
        <v>9-2017</v>
      </c>
      <c r="E2002" s="25">
        <v>42998</v>
      </c>
      <c r="F2002" s="31">
        <f>INDEX(GoldPrice!$B$2:$F$4016,MATCH(E2002,GoldPrice!$B$2:$B$4016,0),5)</f>
        <v>-109582.12058211863</v>
      </c>
      <c r="G2002" s="36">
        <f>INDEX(Daily!$B$2:$H$4016,MATCH(E2002,Daily!$B$2:$B$4016,0),3)</f>
        <v>0.75</v>
      </c>
      <c r="H2002" s="36">
        <f>INDEX(Daily!$B$2:$H$4016,MATCH(E2002,Daily!$B$2:$B$4016,0),5)</f>
        <v>5</v>
      </c>
      <c r="I2002" s="36">
        <f>INDEX(Daily!$B$2:$H$4016,MATCH(E2002,Daily!$B$2:$B$4016,0),7)</f>
        <v>-6.9999999999936335E-2</v>
      </c>
      <c r="J2002" s="39">
        <f>INDEX(Monthly!$B$2:$K$187,MATCH(D2002,Monthly!$B$2:$B$187,0),3)</f>
        <v>6.3E-3</v>
      </c>
      <c r="K2002" s="39">
        <f>INDEX(Monthly!$B$2:$K$187,MATCH(D2002,Monthly!$B$2:$B$187,0),5)</f>
        <v>-6.2400000000000091</v>
      </c>
      <c r="L2002" s="39">
        <f>INDEX(Monthly!$B$2:$K$187,MATCH(D2002,Monthly!$B$2:$B$187,0),7)</f>
        <v>0</v>
      </c>
      <c r="M2002" s="39">
        <f>INDEX(Monthly!$B$2:$K$187,MATCH(D2002,Monthly!$B$2:$B$187,0),9)</f>
        <v>1.4754753331248812E-2</v>
      </c>
      <c r="N2002" s="42">
        <f>INDEX(Quaterly!$B$2:$E$63,MATCH(B2002,Quaterly!$B$2:$B$63,0),4)</f>
        <v>-5.2799999999999994</v>
      </c>
    </row>
    <row r="2003" spans="1:14" x14ac:dyDescent="0.3">
      <c r="A2003" s="23">
        <v>2002</v>
      </c>
      <c r="B2003" s="23" t="str">
        <f t="shared" si="93"/>
        <v>Q3-2017</v>
      </c>
      <c r="C2003" s="24" t="str">
        <f t="shared" si="94"/>
        <v>Q3</v>
      </c>
      <c r="D2003" s="23" t="str">
        <f t="shared" si="95"/>
        <v>9-2017</v>
      </c>
      <c r="E2003" s="25">
        <v>42999</v>
      </c>
      <c r="F2003" s="31">
        <f>INDEX(GoldPrice!$B$2:$F$4016,MATCH(E2003,GoldPrice!$B$2:$B$4016,0),5)</f>
        <v>217532.98053298146</v>
      </c>
      <c r="G2003" s="36">
        <f>INDEX(Daily!$B$2:$H$4016,MATCH(E2003,Daily!$B$2:$B$4016,0),3)</f>
        <v>0.28999999999999915</v>
      </c>
      <c r="H2003" s="36">
        <f>INDEX(Daily!$B$2:$H$4016,MATCH(E2003,Daily!$B$2:$B$4016,0),5)</f>
        <v>-5</v>
      </c>
      <c r="I2003" s="36">
        <f>INDEX(Daily!$B$2:$H$4016,MATCH(E2003,Daily!$B$2:$B$4016,0),7)</f>
        <v>-1.9300000000000637</v>
      </c>
      <c r="J2003" s="39">
        <f>INDEX(Monthly!$B$2:$K$187,MATCH(D2003,Monthly!$B$2:$B$187,0),3)</f>
        <v>6.3E-3</v>
      </c>
      <c r="K2003" s="39">
        <f>INDEX(Monthly!$B$2:$K$187,MATCH(D2003,Monthly!$B$2:$B$187,0),5)</f>
        <v>-6.2400000000000091</v>
      </c>
      <c r="L2003" s="39">
        <f>INDEX(Monthly!$B$2:$K$187,MATCH(D2003,Monthly!$B$2:$B$187,0),7)</f>
        <v>0</v>
      </c>
      <c r="M2003" s="39">
        <f>INDEX(Monthly!$B$2:$K$187,MATCH(D2003,Monthly!$B$2:$B$187,0),9)</f>
        <v>1.4754753331248812E-2</v>
      </c>
      <c r="N2003" s="42">
        <f>INDEX(Quaterly!$B$2:$E$63,MATCH(B2003,Quaterly!$B$2:$B$63,0),4)</f>
        <v>-5.2799999999999994</v>
      </c>
    </row>
    <row r="2004" spans="1:14" x14ac:dyDescent="0.3">
      <c r="A2004" s="23">
        <v>2003</v>
      </c>
      <c r="B2004" s="23" t="str">
        <f t="shared" si="93"/>
        <v>Q3-2017</v>
      </c>
      <c r="C2004" s="24" t="str">
        <f t="shared" si="94"/>
        <v>Q3</v>
      </c>
      <c r="D2004" s="23" t="str">
        <f t="shared" si="95"/>
        <v>9-2017</v>
      </c>
      <c r="E2004" s="25">
        <v>43000</v>
      </c>
      <c r="F2004" s="31">
        <f>INDEX(GoldPrice!$B$2:$F$4016,MATCH(E2004,GoldPrice!$B$2:$B$4016,0),5)</f>
        <v>-56487.431487433612</v>
      </c>
      <c r="G2004" s="36">
        <f>INDEX(Daily!$B$2:$H$4016,MATCH(E2004,Daily!$B$2:$B$4016,0),3)</f>
        <v>-0.25</v>
      </c>
      <c r="H2004" s="36">
        <f>INDEX(Daily!$B$2:$H$4016,MATCH(E2004,Daily!$B$2:$B$4016,0),5)</f>
        <v>-5</v>
      </c>
      <c r="I2004" s="36">
        <f>INDEX(Daily!$B$2:$H$4016,MATCH(E2004,Daily!$B$2:$B$4016,0),7)</f>
        <v>3.2000000000000455</v>
      </c>
      <c r="J2004" s="39">
        <f>INDEX(Monthly!$B$2:$K$187,MATCH(D2004,Monthly!$B$2:$B$187,0),3)</f>
        <v>6.3E-3</v>
      </c>
      <c r="K2004" s="39">
        <f>INDEX(Monthly!$B$2:$K$187,MATCH(D2004,Monthly!$B$2:$B$187,0),5)</f>
        <v>-6.2400000000000091</v>
      </c>
      <c r="L2004" s="39">
        <f>INDEX(Monthly!$B$2:$K$187,MATCH(D2004,Monthly!$B$2:$B$187,0),7)</f>
        <v>0</v>
      </c>
      <c r="M2004" s="39">
        <f>INDEX(Monthly!$B$2:$K$187,MATCH(D2004,Monthly!$B$2:$B$187,0),9)</f>
        <v>1.4754753331248812E-2</v>
      </c>
      <c r="N2004" s="42">
        <f>INDEX(Quaterly!$B$2:$E$63,MATCH(B2004,Quaterly!$B$2:$B$63,0),4)</f>
        <v>-5.2799999999999994</v>
      </c>
    </row>
    <row r="2005" spans="1:14" x14ac:dyDescent="0.3">
      <c r="A2005" s="23">
        <v>2004</v>
      </c>
      <c r="B2005" s="23" t="str">
        <f t="shared" si="93"/>
        <v>Q3-2017</v>
      </c>
      <c r="C2005" s="24" t="str">
        <f t="shared" si="94"/>
        <v>Q3</v>
      </c>
      <c r="D2005" s="23" t="str">
        <f t="shared" si="95"/>
        <v>9-2017</v>
      </c>
      <c r="E2005" s="25">
        <v>43003</v>
      </c>
      <c r="F2005" s="31">
        <f>INDEX(GoldPrice!$B$2:$F$4016,MATCH(E2005,GoldPrice!$B$2:$B$4016,0),5)</f>
        <v>-231648.64864864945</v>
      </c>
      <c r="G2005" s="36">
        <f>INDEX(Daily!$B$2:$H$4016,MATCH(E2005,Daily!$B$2:$B$4016,0),3)</f>
        <v>1.5200000000000031</v>
      </c>
      <c r="H2005" s="36">
        <f>INDEX(Daily!$B$2:$H$4016,MATCH(E2005,Daily!$B$2:$B$4016,0),5)</f>
        <v>15</v>
      </c>
      <c r="I2005" s="36">
        <f>INDEX(Daily!$B$2:$H$4016,MATCH(E2005,Daily!$B$2:$B$4016,0),7)</f>
        <v>-1.5499999999999545</v>
      </c>
      <c r="J2005" s="39">
        <f>INDEX(Monthly!$B$2:$K$187,MATCH(D2005,Monthly!$B$2:$B$187,0),3)</f>
        <v>6.3E-3</v>
      </c>
      <c r="K2005" s="39">
        <f>INDEX(Monthly!$B$2:$K$187,MATCH(D2005,Monthly!$B$2:$B$187,0),5)</f>
        <v>-6.2400000000000091</v>
      </c>
      <c r="L2005" s="39">
        <f>INDEX(Monthly!$B$2:$K$187,MATCH(D2005,Monthly!$B$2:$B$187,0),7)</f>
        <v>0</v>
      </c>
      <c r="M2005" s="39">
        <f>INDEX(Monthly!$B$2:$K$187,MATCH(D2005,Monthly!$B$2:$B$187,0),9)</f>
        <v>1.4754753331248812E-2</v>
      </c>
      <c r="N2005" s="42">
        <f>INDEX(Quaterly!$B$2:$E$63,MATCH(B2005,Quaterly!$B$2:$B$63,0),4)</f>
        <v>-5.2799999999999994</v>
      </c>
    </row>
    <row r="2006" spans="1:14" x14ac:dyDescent="0.3">
      <c r="A2006" s="23">
        <v>2005</v>
      </c>
      <c r="B2006" s="23" t="str">
        <f t="shared" si="93"/>
        <v>Q3-2017</v>
      </c>
      <c r="C2006" s="24" t="str">
        <f t="shared" si="94"/>
        <v>Q3</v>
      </c>
      <c r="D2006" s="23" t="str">
        <f t="shared" si="95"/>
        <v>9-2017</v>
      </c>
      <c r="E2006" s="25">
        <v>43004</v>
      </c>
      <c r="F2006" s="31">
        <f>INDEX(GoldPrice!$B$2:$F$4016,MATCH(E2006,GoldPrice!$B$2:$B$4016,0),5)</f>
        <v>293207.52220752463</v>
      </c>
      <c r="G2006" s="36">
        <f>INDEX(Daily!$B$2:$H$4016,MATCH(E2006,Daily!$B$2:$B$4016,0),3)</f>
        <v>-0.25999999999999801</v>
      </c>
      <c r="H2006" s="36">
        <f>INDEX(Daily!$B$2:$H$4016,MATCH(E2006,Daily!$B$2:$B$4016,0),5)</f>
        <v>-10</v>
      </c>
      <c r="I2006" s="36">
        <f>INDEX(Daily!$B$2:$H$4016,MATCH(E2006,Daily!$B$2:$B$4016,0),7)</f>
        <v>-0.23000000000001819</v>
      </c>
      <c r="J2006" s="39">
        <f>INDEX(Monthly!$B$2:$K$187,MATCH(D2006,Monthly!$B$2:$B$187,0),3)</f>
        <v>6.3E-3</v>
      </c>
      <c r="K2006" s="39">
        <f>INDEX(Monthly!$B$2:$K$187,MATCH(D2006,Monthly!$B$2:$B$187,0),5)</f>
        <v>-6.2400000000000091</v>
      </c>
      <c r="L2006" s="39">
        <f>INDEX(Monthly!$B$2:$K$187,MATCH(D2006,Monthly!$B$2:$B$187,0),7)</f>
        <v>0</v>
      </c>
      <c r="M2006" s="39">
        <f>INDEX(Monthly!$B$2:$K$187,MATCH(D2006,Monthly!$B$2:$B$187,0),9)</f>
        <v>1.4754753331248812E-2</v>
      </c>
      <c r="N2006" s="42">
        <f>INDEX(Quaterly!$B$2:$E$63,MATCH(B2006,Quaterly!$B$2:$B$63,0),4)</f>
        <v>-5.2799999999999994</v>
      </c>
    </row>
    <row r="2007" spans="1:14" x14ac:dyDescent="0.3">
      <c r="A2007" s="23">
        <v>2006</v>
      </c>
      <c r="B2007" s="23" t="str">
        <f t="shared" si="93"/>
        <v>Q3-2017</v>
      </c>
      <c r="C2007" s="24" t="str">
        <f t="shared" si="94"/>
        <v>Q3</v>
      </c>
      <c r="D2007" s="23" t="str">
        <f t="shared" si="95"/>
        <v>9-2017</v>
      </c>
      <c r="E2007" s="25">
        <v>43005</v>
      </c>
      <c r="F2007" s="31">
        <f>INDEX(GoldPrice!$B$2:$F$4016,MATCH(E2007,GoldPrice!$B$2:$B$4016,0),5)</f>
        <v>88598.185598183423</v>
      </c>
      <c r="G2007" s="36">
        <f>INDEX(Daily!$B$2:$H$4016,MATCH(E2007,Daily!$B$2:$B$4016,0),3)</f>
        <v>0.54999999999999716</v>
      </c>
      <c r="H2007" s="36">
        <f>INDEX(Daily!$B$2:$H$4016,MATCH(E2007,Daily!$B$2:$B$4016,0),5)</f>
        <v>0</v>
      </c>
      <c r="I2007" s="36">
        <f>INDEX(Daily!$B$2:$H$4016,MATCH(E2007,Daily!$B$2:$B$4016,0),7)</f>
        <v>-1.5800000000000409</v>
      </c>
      <c r="J2007" s="39">
        <f>INDEX(Monthly!$B$2:$K$187,MATCH(D2007,Monthly!$B$2:$B$187,0),3)</f>
        <v>6.3E-3</v>
      </c>
      <c r="K2007" s="39">
        <f>INDEX(Monthly!$B$2:$K$187,MATCH(D2007,Monthly!$B$2:$B$187,0),5)</f>
        <v>-6.2400000000000091</v>
      </c>
      <c r="L2007" s="39">
        <f>INDEX(Monthly!$B$2:$K$187,MATCH(D2007,Monthly!$B$2:$B$187,0),7)</f>
        <v>0</v>
      </c>
      <c r="M2007" s="39">
        <f>INDEX(Monthly!$B$2:$K$187,MATCH(D2007,Monthly!$B$2:$B$187,0),9)</f>
        <v>1.4754753331248812E-2</v>
      </c>
      <c r="N2007" s="42">
        <f>INDEX(Quaterly!$B$2:$E$63,MATCH(B2007,Quaterly!$B$2:$B$63,0),4)</f>
        <v>-5.2799999999999994</v>
      </c>
    </row>
    <row r="2008" spans="1:14" x14ac:dyDescent="0.3">
      <c r="A2008" s="23">
        <v>2007</v>
      </c>
      <c r="B2008" s="23" t="str">
        <f t="shared" si="93"/>
        <v>Q3-2017</v>
      </c>
      <c r="C2008" s="24" t="str">
        <f t="shared" si="94"/>
        <v>Q3</v>
      </c>
      <c r="D2008" s="23" t="str">
        <f t="shared" si="95"/>
        <v>9-2017</v>
      </c>
      <c r="E2008" s="25">
        <v>43006</v>
      </c>
      <c r="F2008" s="31">
        <f>INDEX(GoldPrice!$B$2:$F$4016,MATCH(E2008,GoldPrice!$B$2:$B$4016,0),5)</f>
        <v>-1146211.1132111102</v>
      </c>
      <c r="G2008" s="36">
        <f>INDEX(Daily!$B$2:$H$4016,MATCH(E2008,Daily!$B$2:$B$4016,0),3)</f>
        <v>-0.52000000000000313</v>
      </c>
      <c r="H2008" s="36">
        <f>INDEX(Daily!$B$2:$H$4016,MATCH(E2008,Daily!$B$2:$B$4016,0),5)</f>
        <v>-5</v>
      </c>
      <c r="I2008" s="36">
        <f>INDEX(Daily!$B$2:$H$4016,MATCH(E2008,Daily!$B$2:$B$4016,0),7)</f>
        <v>1.0500000000000682</v>
      </c>
      <c r="J2008" s="39">
        <f>INDEX(Monthly!$B$2:$K$187,MATCH(D2008,Monthly!$B$2:$B$187,0),3)</f>
        <v>6.3E-3</v>
      </c>
      <c r="K2008" s="39">
        <f>INDEX(Monthly!$B$2:$K$187,MATCH(D2008,Monthly!$B$2:$B$187,0),5)</f>
        <v>-6.2400000000000091</v>
      </c>
      <c r="L2008" s="39">
        <f>INDEX(Monthly!$B$2:$K$187,MATCH(D2008,Monthly!$B$2:$B$187,0),7)</f>
        <v>0</v>
      </c>
      <c r="M2008" s="39">
        <f>INDEX(Monthly!$B$2:$K$187,MATCH(D2008,Monthly!$B$2:$B$187,0),9)</f>
        <v>1.4754753331248812E-2</v>
      </c>
      <c r="N2008" s="42">
        <f>INDEX(Quaterly!$B$2:$E$63,MATCH(B2008,Quaterly!$B$2:$B$63,0),4)</f>
        <v>-5.2799999999999994</v>
      </c>
    </row>
    <row r="2009" spans="1:14" x14ac:dyDescent="0.3">
      <c r="A2009" s="23">
        <v>2008</v>
      </c>
      <c r="B2009" s="23" t="str">
        <f t="shared" si="93"/>
        <v>Q3-2017</v>
      </c>
      <c r="C2009" s="24" t="str">
        <f t="shared" si="94"/>
        <v>Q3</v>
      </c>
      <c r="D2009" s="23" t="str">
        <f t="shared" si="95"/>
        <v>9-2017</v>
      </c>
      <c r="E2009" s="25">
        <v>43007</v>
      </c>
      <c r="F2009" s="31">
        <f>INDEX(GoldPrice!$B$2:$F$4016,MATCH(E2009,GoldPrice!$B$2:$B$4016,0),5)</f>
        <v>1038846.1538461521</v>
      </c>
      <c r="G2009" s="36">
        <f>INDEX(Daily!$B$2:$H$4016,MATCH(E2009,Daily!$B$2:$B$4016,0),3)</f>
        <v>5.0000000000004263E-2</v>
      </c>
      <c r="H2009" s="36">
        <f>INDEX(Daily!$B$2:$H$4016,MATCH(E2009,Daily!$B$2:$B$4016,0),5)</f>
        <v>5</v>
      </c>
      <c r="I2009" s="36">
        <f>INDEX(Daily!$B$2:$H$4016,MATCH(E2009,Daily!$B$2:$B$4016,0),7)</f>
        <v>-0.40000000000009095</v>
      </c>
      <c r="J2009" s="39">
        <f>INDEX(Monthly!$B$2:$K$187,MATCH(D2009,Monthly!$B$2:$B$187,0),3)</f>
        <v>6.3E-3</v>
      </c>
      <c r="K2009" s="39">
        <f>INDEX(Monthly!$B$2:$K$187,MATCH(D2009,Monthly!$B$2:$B$187,0),5)</f>
        <v>-6.2400000000000091</v>
      </c>
      <c r="L2009" s="39">
        <f>INDEX(Monthly!$B$2:$K$187,MATCH(D2009,Monthly!$B$2:$B$187,0),7)</f>
        <v>0</v>
      </c>
      <c r="M2009" s="39">
        <f>INDEX(Monthly!$B$2:$K$187,MATCH(D2009,Monthly!$B$2:$B$187,0),9)</f>
        <v>1.4754753331248812E-2</v>
      </c>
      <c r="N2009" s="42">
        <f>INDEX(Quaterly!$B$2:$E$63,MATCH(B2009,Quaterly!$B$2:$B$63,0),4)</f>
        <v>-5.2799999999999994</v>
      </c>
    </row>
    <row r="2010" spans="1:14" x14ac:dyDescent="0.3">
      <c r="A2010" s="23">
        <v>2009</v>
      </c>
      <c r="B2010" s="23" t="str">
        <f t="shared" si="93"/>
        <v>Q4-2017</v>
      </c>
      <c r="C2010" s="24" t="str">
        <f t="shared" si="94"/>
        <v>Q4</v>
      </c>
      <c r="D2010" s="23" t="str">
        <f t="shared" si="95"/>
        <v>10-2017</v>
      </c>
      <c r="E2010" s="25">
        <v>43010</v>
      </c>
      <c r="F2010" s="31">
        <f>INDEX(GoldPrice!$B$2:$F$4016,MATCH(E2010,GoldPrice!$B$2:$B$4016,0),5)</f>
        <v>65962.577962577343</v>
      </c>
      <c r="G2010" s="36">
        <f>INDEX(Daily!$B$2:$H$4016,MATCH(E2010,Daily!$B$2:$B$4016,0),3)</f>
        <v>-1.0799999999999983</v>
      </c>
      <c r="H2010" s="36">
        <f>INDEX(Daily!$B$2:$H$4016,MATCH(E2010,Daily!$B$2:$B$4016,0),5)</f>
        <v>-5</v>
      </c>
      <c r="I2010" s="36">
        <f>INDEX(Daily!$B$2:$H$4016,MATCH(E2010,Daily!$B$2:$B$4016,0),7)</f>
        <v>-2.1899999999999409</v>
      </c>
      <c r="J2010" s="39">
        <f>INDEX(Monthly!$B$2:$K$187,MATCH(D2010,Monthly!$B$2:$B$187,0),3)</f>
        <v>4.4000000000000011E-3</v>
      </c>
      <c r="K2010" s="39">
        <f>INDEX(Monthly!$B$2:$K$187,MATCH(D2010,Monthly!$B$2:$B$187,0),5)</f>
        <v>-3.3299999999999841</v>
      </c>
      <c r="L2010" s="39">
        <f>INDEX(Monthly!$B$2:$K$187,MATCH(D2010,Monthly!$B$2:$B$187,0),7)</f>
        <v>0</v>
      </c>
      <c r="M2010" s="39">
        <f>INDEX(Monthly!$B$2:$K$187,MATCH(D2010,Monthly!$B$2:$B$187,0),9)</f>
        <v>3.0050947201358527E-3</v>
      </c>
      <c r="N2010" s="42">
        <f>INDEX(Quaterly!$B$2:$E$63,MATCH(B2010,Quaterly!$B$2:$B$63,0),4)</f>
        <v>-0.57000000000000028</v>
      </c>
    </row>
    <row r="2011" spans="1:14" x14ac:dyDescent="0.3">
      <c r="A2011" s="23">
        <v>2010</v>
      </c>
      <c r="B2011" s="23" t="str">
        <f t="shared" si="93"/>
        <v>Q4-2017</v>
      </c>
      <c r="C2011" s="24" t="str">
        <f t="shared" si="94"/>
        <v>Q4</v>
      </c>
      <c r="D2011" s="23" t="str">
        <f t="shared" si="95"/>
        <v>10-2017</v>
      </c>
      <c r="E2011" s="25">
        <v>43011</v>
      </c>
      <c r="F2011" s="31">
        <f>INDEX(GoldPrice!$B$2:$F$4016,MATCH(E2011,GoldPrice!$B$2:$B$4016,0),5)</f>
        <v>-159392.93139293045</v>
      </c>
      <c r="G2011" s="36">
        <f>INDEX(Daily!$B$2:$H$4016,MATCH(E2011,Daily!$B$2:$B$4016,0),3)</f>
        <v>-0.15000000000000568</v>
      </c>
      <c r="H2011" s="36">
        <f>INDEX(Daily!$B$2:$H$4016,MATCH(E2011,Daily!$B$2:$B$4016,0),5)</f>
        <v>0</v>
      </c>
      <c r="I2011" s="36">
        <f>INDEX(Daily!$B$2:$H$4016,MATCH(E2011,Daily!$B$2:$B$4016,0),7)</f>
        <v>-4.2300000000000182</v>
      </c>
      <c r="J2011" s="39">
        <f>INDEX(Monthly!$B$2:$K$187,MATCH(D2011,Monthly!$B$2:$B$187,0),3)</f>
        <v>4.4000000000000011E-3</v>
      </c>
      <c r="K2011" s="39">
        <f>INDEX(Monthly!$B$2:$K$187,MATCH(D2011,Monthly!$B$2:$B$187,0),5)</f>
        <v>-3.3299999999999841</v>
      </c>
      <c r="L2011" s="39">
        <f>INDEX(Monthly!$B$2:$K$187,MATCH(D2011,Monthly!$B$2:$B$187,0),7)</f>
        <v>0</v>
      </c>
      <c r="M2011" s="39">
        <f>INDEX(Monthly!$B$2:$K$187,MATCH(D2011,Monthly!$B$2:$B$187,0),9)</f>
        <v>3.0050947201358527E-3</v>
      </c>
      <c r="N2011" s="42">
        <f>INDEX(Quaterly!$B$2:$E$63,MATCH(B2011,Quaterly!$B$2:$B$63,0),4)</f>
        <v>-0.57000000000000028</v>
      </c>
    </row>
    <row r="2012" spans="1:14" x14ac:dyDescent="0.3">
      <c r="A2012" s="23">
        <v>2011</v>
      </c>
      <c r="B2012" s="23" t="str">
        <f t="shared" si="93"/>
        <v>Q4-2017</v>
      </c>
      <c r="C2012" s="24" t="str">
        <f t="shared" si="94"/>
        <v>Q4</v>
      </c>
      <c r="D2012" s="23" t="str">
        <f t="shared" si="95"/>
        <v>10-2017</v>
      </c>
      <c r="E2012" s="25">
        <v>43012</v>
      </c>
      <c r="F2012" s="31">
        <f>INDEX(GoldPrice!$B$2:$F$4016,MATCH(E2012,GoldPrice!$B$2:$B$4016,0),5)</f>
        <v>27405.783405784518</v>
      </c>
      <c r="G2012" s="36">
        <f>INDEX(Daily!$B$2:$H$4016,MATCH(E2012,Daily!$B$2:$B$4016,0),3)</f>
        <v>-0.43999999999999773</v>
      </c>
      <c r="H2012" s="36">
        <f>INDEX(Daily!$B$2:$H$4016,MATCH(E2012,Daily!$B$2:$B$4016,0),5)</f>
        <v>5</v>
      </c>
      <c r="I2012" s="36">
        <f>INDEX(Daily!$B$2:$H$4016,MATCH(E2012,Daily!$B$2:$B$4016,0),7)</f>
        <v>7.6599999999999682</v>
      </c>
      <c r="J2012" s="39">
        <f>INDEX(Monthly!$B$2:$K$187,MATCH(D2012,Monthly!$B$2:$B$187,0),3)</f>
        <v>4.4000000000000011E-3</v>
      </c>
      <c r="K2012" s="39">
        <f>INDEX(Monthly!$B$2:$K$187,MATCH(D2012,Monthly!$B$2:$B$187,0),5)</f>
        <v>-3.3299999999999841</v>
      </c>
      <c r="L2012" s="39">
        <f>INDEX(Monthly!$B$2:$K$187,MATCH(D2012,Monthly!$B$2:$B$187,0),7)</f>
        <v>0</v>
      </c>
      <c r="M2012" s="39">
        <f>INDEX(Monthly!$B$2:$K$187,MATCH(D2012,Monthly!$B$2:$B$187,0),9)</f>
        <v>3.0050947201358527E-3</v>
      </c>
      <c r="N2012" s="42">
        <f>INDEX(Quaterly!$B$2:$E$63,MATCH(B2012,Quaterly!$B$2:$B$63,0),4)</f>
        <v>-0.57000000000000028</v>
      </c>
    </row>
    <row r="2013" spans="1:14" x14ac:dyDescent="0.3">
      <c r="A2013" s="23">
        <v>2012</v>
      </c>
      <c r="B2013" s="23" t="str">
        <f t="shared" si="93"/>
        <v>Q4-2017</v>
      </c>
      <c r="C2013" s="24" t="str">
        <f t="shared" si="94"/>
        <v>Q4</v>
      </c>
      <c r="D2013" s="23" t="str">
        <f t="shared" si="95"/>
        <v>10-2017</v>
      </c>
      <c r="E2013" s="25">
        <v>43013</v>
      </c>
      <c r="F2013" s="31">
        <f>INDEX(GoldPrice!$B$2:$F$4016,MATCH(E2013,GoldPrice!$B$2:$B$4016,0),5)</f>
        <v>95070.308070305735</v>
      </c>
      <c r="G2013" s="36">
        <f>INDEX(Daily!$B$2:$H$4016,MATCH(E2013,Daily!$B$2:$B$4016,0),3)</f>
        <v>0.78999999999999915</v>
      </c>
      <c r="H2013" s="36">
        <f>INDEX(Daily!$B$2:$H$4016,MATCH(E2013,Daily!$B$2:$B$4016,0),5)</f>
        <v>-5</v>
      </c>
      <c r="I2013" s="36">
        <f>INDEX(Daily!$B$2:$H$4016,MATCH(E2013,Daily!$B$2:$B$4016,0),7)</f>
        <v>-0.42999999999994998</v>
      </c>
      <c r="J2013" s="39">
        <f>INDEX(Monthly!$B$2:$K$187,MATCH(D2013,Monthly!$B$2:$B$187,0),3)</f>
        <v>4.4000000000000011E-3</v>
      </c>
      <c r="K2013" s="39">
        <f>INDEX(Monthly!$B$2:$K$187,MATCH(D2013,Monthly!$B$2:$B$187,0),5)</f>
        <v>-3.3299999999999841</v>
      </c>
      <c r="L2013" s="39">
        <f>INDEX(Monthly!$B$2:$K$187,MATCH(D2013,Monthly!$B$2:$B$187,0),7)</f>
        <v>0</v>
      </c>
      <c r="M2013" s="39">
        <f>INDEX(Monthly!$B$2:$K$187,MATCH(D2013,Monthly!$B$2:$B$187,0),9)</f>
        <v>3.0050947201358527E-3</v>
      </c>
      <c r="N2013" s="42">
        <f>INDEX(Quaterly!$B$2:$E$63,MATCH(B2013,Quaterly!$B$2:$B$63,0),4)</f>
        <v>-0.57000000000000028</v>
      </c>
    </row>
    <row r="2014" spans="1:14" x14ac:dyDescent="0.3">
      <c r="A2014" s="23">
        <v>2013</v>
      </c>
      <c r="B2014" s="23" t="str">
        <f t="shared" si="93"/>
        <v>Q4-2017</v>
      </c>
      <c r="C2014" s="24" t="str">
        <f t="shared" si="94"/>
        <v>Q4</v>
      </c>
      <c r="D2014" s="23" t="str">
        <f t="shared" si="95"/>
        <v>10-2017</v>
      </c>
      <c r="E2014" s="25">
        <v>43014</v>
      </c>
      <c r="F2014" s="31">
        <f>INDEX(GoldPrice!$B$2:$F$4016,MATCH(E2014,GoldPrice!$B$2:$B$4016,0),5)</f>
        <v>-69193.347193341702</v>
      </c>
      <c r="G2014" s="36">
        <f>INDEX(Daily!$B$2:$H$4016,MATCH(E2014,Daily!$B$2:$B$4016,0),3)</f>
        <v>-1.4499999999999957</v>
      </c>
      <c r="H2014" s="36">
        <f>INDEX(Daily!$B$2:$H$4016,MATCH(E2014,Daily!$B$2:$B$4016,0),5)</f>
        <v>0</v>
      </c>
      <c r="I2014" s="36">
        <f>INDEX(Daily!$B$2:$H$4016,MATCH(E2014,Daily!$B$2:$B$4016,0),7)</f>
        <v>2.5699999999999363</v>
      </c>
      <c r="J2014" s="39">
        <f>INDEX(Monthly!$B$2:$K$187,MATCH(D2014,Monthly!$B$2:$B$187,0),3)</f>
        <v>4.4000000000000011E-3</v>
      </c>
      <c r="K2014" s="39">
        <f>INDEX(Monthly!$B$2:$K$187,MATCH(D2014,Monthly!$B$2:$B$187,0),5)</f>
        <v>-3.3299999999999841</v>
      </c>
      <c r="L2014" s="39">
        <f>INDEX(Monthly!$B$2:$K$187,MATCH(D2014,Monthly!$B$2:$B$187,0),7)</f>
        <v>0</v>
      </c>
      <c r="M2014" s="39">
        <f>INDEX(Monthly!$B$2:$K$187,MATCH(D2014,Monthly!$B$2:$B$187,0),9)</f>
        <v>3.0050947201358527E-3</v>
      </c>
      <c r="N2014" s="42">
        <f>INDEX(Quaterly!$B$2:$E$63,MATCH(B2014,Quaterly!$B$2:$B$63,0),4)</f>
        <v>-0.57000000000000028</v>
      </c>
    </row>
    <row r="2015" spans="1:14" x14ac:dyDescent="0.3">
      <c r="A2015" s="23">
        <v>2014</v>
      </c>
      <c r="B2015" s="23" t="str">
        <f t="shared" si="93"/>
        <v>Q4-2017</v>
      </c>
      <c r="C2015" s="24" t="str">
        <f t="shared" si="94"/>
        <v>Q4</v>
      </c>
      <c r="D2015" s="23" t="str">
        <f t="shared" si="95"/>
        <v>10-2017</v>
      </c>
      <c r="E2015" s="25">
        <v>43017</v>
      </c>
      <c r="F2015" s="31">
        <f>INDEX(GoldPrice!$B$2:$F$4016,MATCH(E2015,GoldPrice!$B$2:$B$4016,0),5)</f>
        <v>-74850.500850506127</v>
      </c>
      <c r="G2015" s="36">
        <f>INDEX(Daily!$B$2:$H$4016,MATCH(E2015,Daily!$B$2:$B$4016,0),3)</f>
        <v>0.23999999999999488</v>
      </c>
      <c r="H2015" s="36">
        <f>INDEX(Daily!$B$2:$H$4016,MATCH(E2015,Daily!$B$2:$B$4016,0),5)</f>
        <v>10</v>
      </c>
      <c r="I2015" s="36">
        <f>INDEX(Daily!$B$2:$H$4016,MATCH(E2015,Daily!$B$2:$B$4016,0),7)</f>
        <v>1.1600000000000819</v>
      </c>
      <c r="J2015" s="39">
        <f>INDEX(Monthly!$B$2:$K$187,MATCH(D2015,Monthly!$B$2:$B$187,0),3)</f>
        <v>4.4000000000000011E-3</v>
      </c>
      <c r="K2015" s="39">
        <f>INDEX(Monthly!$B$2:$K$187,MATCH(D2015,Monthly!$B$2:$B$187,0),5)</f>
        <v>-3.3299999999999841</v>
      </c>
      <c r="L2015" s="39">
        <f>INDEX(Monthly!$B$2:$K$187,MATCH(D2015,Monthly!$B$2:$B$187,0),7)</f>
        <v>0</v>
      </c>
      <c r="M2015" s="39">
        <f>INDEX(Monthly!$B$2:$K$187,MATCH(D2015,Monthly!$B$2:$B$187,0),9)</f>
        <v>3.0050947201358527E-3</v>
      </c>
      <c r="N2015" s="42">
        <f>INDEX(Quaterly!$B$2:$E$63,MATCH(B2015,Quaterly!$B$2:$B$63,0),4)</f>
        <v>-0.57000000000000028</v>
      </c>
    </row>
    <row r="2016" spans="1:14" x14ac:dyDescent="0.3">
      <c r="A2016" s="23">
        <v>2015</v>
      </c>
      <c r="B2016" s="23" t="str">
        <f t="shared" si="93"/>
        <v>Q4-2017</v>
      </c>
      <c r="C2016" s="24" t="str">
        <f t="shared" si="94"/>
        <v>Q4</v>
      </c>
      <c r="D2016" s="23" t="str">
        <f t="shared" si="95"/>
        <v>10-2017</v>
      </c>
      <c r="E2016" s="25">
        <v>43018</v>
      </c>
      <c r="F2016" s="31">
        <f>INDEX(GoldPrice!$B$2:$F$4016,MATCH(E2016,GoldPrice!$B$2:$B$4016,0),5)</f>
        <v>-66306.558306556195</v>
      </c>
      <c r="G2016" s="36">
        <f>INDEX(Daily!$B$2:$H$4016,MATCH(E2016,Daily!$B$2:$B$4016,0),3)</f>
        <v>1.3500000000000014</v>
      </c>
      <c r="H2016" s="36">
        <f>INDEX(Daily!$B$2:$H$4016,MATCH(E2016,Daily!$B$2:$B$4016,0),5)</f>
        <v>-5</v>
      </c>
      <c r="I2016" s="36">
        <f>INDEX(Daily!$B$2:$H$4016,MATCH(E2016,Daily!$B$2:$B$4016,0),7)</f>
        <v>1.6899999999999409</v>
      </c>
      <c r="J2016" s="39">
        <f>INDEX(Monthly!$B$2:$K$187,MATCH(D2016,Monthly!$B$2:$B$187,0),3)</f>
        <v>4.4000000000000011E-3</v>
      </c>
      <c r="K2016" s="39">
        <f>INDEX(Monthly!$B$2:$K$187,MATCH(D2016,Monthly!$B$2:$B$187,0),5)</f>
        <v>-3.3299999999999841</v>
      </c>
      <c r="L2016" s="39">
        <f>INDEX(Monthly!$B$2:$K$187,MATCH(D2016,Monthly!$B$2:$B$187,0),7)</f>
        <v>0</v>
      </c>
      <c r="M2016" s="39">
        <f>INDEX(Monthly!$B$2:$K$187,MATCH(D2016,Monthly!$B$2:$B$187,0),9)</f>
        <v>3.0050947201358527E-3</v>
      </c>
      <c r="N2016" s="42">
        <f>INDEX(Quaterly!$B$2:$E$63,MATCH(B2016,Quaterly!$B$2:$B$63,0),4)</f>
        <v>-0.57000000000000028</v>
      </c>
    </row>
    <row r="2017" spans="1:14" x14ac:dyDescent="0.3">
      <c r="A2017" s="23">
        <v>2016</v>
      </c>
      <c r="B2017" s="23" t="str">
        <f t="shared" si="93"/>
        <v>Q4-2017</v>
      </c>
      <c r="C2017" s="24" t="str">
        <f t="shared" si="94"/>
        <v>Q4</v>
      </c>
      <c r="D2017" s="23" t="str">
        <f t="shared" si="95"/>
        <v>10-2017</v>
      </c>
      <c r="E2017" s="25">
        <v>43019</v>
      </c>
      <c r="F2017" s="31">
        <f>INDEX(GoldPrice!$B$2:$F$4016,MATCH(E2017,GoldPrice!$B$2:$B$4016,0),5)</f>
        <v>154390.54999054968</v>
      </c>
      <c r="G2017" s="36">
        <f>INDEX(Daily!$B$2:$H$4016,MATCH(E2017,Daily!$B$2:$B$4016,0),3)</f>
        <v>0.36999999999999744</v>
      </c>
      <c r="H2017" s="36">
        <f>INDEX(Daily!$B$2:$H$4016,MATCH(E2017,Daily!$B$2:$B$4016,0),5)</f>
        <v>-2</v>
      </c>
      <c r="I2017" s="36">
        <f>INDEX(Daily!$B$2:$H$4016,MATCH(E2017,Daily!$B$2:$B$4016,0),7)</f>
        <v>3.3000000000000682</v>
      </c>
      <c r="J2017" s="39">
        <f>INDEX(Monthly!$B$2:$K$187,MATCH(D2017,Monthly!$B$2:$B$187,0),3)</f>
        <v>4.4000000000000011E-3</v>
      </c>
      <c r="K2017" s="39">
        <f>INDEX(Monthly!$B$2:$K$187,MATCH(D2017,Monthly!$B$2:$B$187,0),5)</f>
        <v>-3.3299999999999841</v>
      </c>
      <c r="L2017" s="39">
        <f>INDEX(Monthly!$B$2:$K$187,MATCH(D2017,Monthly!$B$2:$B$187,0),7)</f>
        <v>0</v>
      </c>
      <c r="M2017" s="39">
        <f>INDEX(Monthly!$B$2:$K$187,MATCH(D2017,Monthly!$B$2:$B$187,0),9)</f>
        <v>3.0050947201358527E-3</v>
      </c>
      <c r="N2017" s="42">
        <f>INDEX(Quaterly!$B$2:$E$63,MATCH(B2017,Quaterly!$B$2:$B$63,0),4)</f>
        <v>-0.57000000000000028</v>
      </c>
    </row>
    <row r="2018" spans="1:14" x14ac:dyDescent="0.3">
      <c r="A2018" s="23">
        <v>2017</v>
      </c>
      <c r="B2018" s="23" t="str">
        <f t="shared" si="93"/>
        <v>Q4-2017</v>
      </c>
      <c r="C2018" s="24" t="str">
        <f t="shared" si="94"/>
        <v>Q4</v>
      </c>
      <c r="D2018" s="23" t="str">
        <f t="shared" si="95"/>
        <v>10-2017</v>
      </c>
      <c r="E2018" s="25">
        <v>43020</v>
      </c>
      <c r="F2018" s="31">
        <f>INDEX(GoldPrice!$B$2:$F$4016,MATCH(E2018,GoldPrice!$B$2:$B$4016,0),5)</f>
        <v>-114788.92458892614</v>
      </c>
      <c r="G2018" s="36">
        <f>INDEX(Daily!$B$2:$H$4016,MATCH(E2018,Daily!$B$2:$B$4016,0),3)</f>
        <v>-0.68999999999999773</v>
      </c>
      <c r="H2018" s="36">
        <f>INDEX(Daily!$B$2:$H$4016,MATCH(E2018,Daily!$B$2:$B$4016,0),5)</f>
        <v>1</v>
      </c>
      <c r="I2018" s="36">
        <f>INDEX(Daily!$B$2:$H$4016,MATCH(E2018,Daily!$B$2:$B$4016,0),7)</f>
        <v>1.9199999999999591</v>
      </c>
      <c r="J2018" s="39">
        <f>INDEX(Monthly!$B$2:$K$187,MATCH(D2018,Monthly!$B$2:$B$187,0),3)</f>
        <v>4.4000000000000011E-3</v>
      </c>
      <c r="K2018" s="39">
        <f>INDEX(Monthly!$B$2:$K$187,MATCH(D2018,Monthly!$B$2:$B$187,0),5)</f>
        <v>-3.3299999999999841</v>
      </c>
      <c r="L2018" s="39">
        <f>INDEX(Monthly!$B$2:$K$187,MATCH(D2018,Monthly!$B$2:$B$187,0),7)</f>
        <v>0</v>
      </c>
      <c r="M2018" s="39">
        <f>INDEX(Monthly!$B$2:$K$187,MATCH(D2018,Monthly!$B$2:$B$187,0),9)</f>
        <v>3.0050947201358527E-3</v>
      </c>
      <c r="N2018" s="42">
        <f>INDEX(Quaterly!$B$2:$E$63,MATCH(B2018,Quaterly!$B$2:$B$63,0),4)</f>
        <v>-0.57000000000000028</v>
      </c>
    </row>
    <row r="2019" spans="1:14" x14ac:dyDescent="0.3">
      <c r="A2019" s="23">
        <v>2018</v>
      </c>
      <c r="B2019" s="23" t="str">
        <f t="shared" si="93"/>
        <v>Q4-2017</v>
      </c>
      <c r="C2019" s="24" t="str">
        <f t="shared" si="94"/>
        <v>Q4</v>
      </c>
      <c r="D2019" s="23" t="str">
        <f t="shared" si="95"/>
        <v>10-2017</v>
      </c>
      <c r="E2019" s="25">
        <v>43021</v>
      </c>
      <c r="F2019" s="31">
        <f>INDEX(GoldPrice!$B$2:$F$4016,MATCH(E2019,GoldPrice!$B$2:$B$4016,0),5)</f>
        <v>-81984.350784350187</v>
      </c>
      <c r="G2019" s="36">
        <f>INDEX(Daily!$B$2:$H$4016,MATCH(E2019,Daily!$B$2:$B$4016,0),3)</f>
        <v>0.82000000000000028</v>
      </c>
      <c r="H2019" s="36">
        <f>INDEX(Daily!$B$2:$H$4016,MATCH(E2019,Daily!$B$2:$B$4016,0),5)</f>
        <v>-9</v>
      </c>
      <c r="I2019" s="36">
        <f>INDEX(Daily!$B$2:$H$4016,MATCH(E2019,Daily!$B$2:$B$4016,0),7)</f>
        <v>5.0800000000000409</v>
      </c>
      <c r="J2019" s="39">
        <f>INDEX(Monthly!$B$2:$K$187,MATCH(D2019,Monthly!$B$2:$B$187,0),3)</f>
        <v>4.4000000000000011E-3</v>
      </c>
      <c r="K2019" s="39">
        <f>INDEX(Monthly!$B$2:$K$187,MATCH(D2019,Monthly!$B$2:$B$187,0),5)</f>
        <v>-3.3299999999999841</v>
      </c>
      <c r="L2019" s="39">
        <f>INDEX(Monthly!$B$2:$K$187,MATCH(D2019,Monthly!$B$2:$B$187,0),7)</f>
        <v>0</v>
      </c>
      <c r="M2019" s="39">
        <f>INDEX(Monthly!$B$2:$K$187,MATCH(D2019,Monthly!$B$2:$B$187,0),9)</f>
        <v>3.0050947201358527E-3</v>
      </c>
      <c r="N2019" s="42">
        <f>INDEX(Quaterly!$B$2:$E$63,MATCH(B2019,Quaterly!$B$2:$B$63,0),4)</f>
        <v>-0.57000000000000028</v>
      </c>
    </row>
    <row r="2020" spans="1:14" x14ac:dyDescent="0.3">
      <c r="A2020" s="23">
        <v>2019</v>
      </c>
      <c r="B2020" s="23" t="str">
        <f t="shared" si="93"/>
        <v>Q4-2017</v>
      </c>
      <c r="C2020" s="24" t="str">
        <f t="shared" si="94"/>
        <v>Q4</v>
      </c>
      <c r="D2020" s="23" t="str">
        <f t="shared" si="95"/>
        <v>10-2017</v>
      </c>
      <c r="E2020" s="25">
        <v>43024</v>
      </c>
      <c r="F2020" s="31">
        <f>INDEX(GoldPrice!$B$2:$F$4016,MATCH(E2020,GoldPrice!$B$2:$B$4016,0),5)</f>
        <v>112383.67038366944</v>
      </c>
      <c r="G2020" s="36">
        <f>INDEX(Daily!$B$2:$H$4016,MATCH(E2020,Daily!$B$2:$B$4016,0),3)</f>
        <v>0.42999999999999972</v>
      </c>
      <c r="H2020" s="36">
        <f>INDEX(Daily!$B$2:$H$4016,MATCH(E2020,Daily!$B$2:$B$4016,0),5)</f>
        <v>-5</v>
      </c>
      <c r="I2020" s="36">
        <f>INDEX(Daily!$B$2:$H$4016,MATCH(E2020,Daily!$B$2:$B$4016,0),7)</f>
        <v>-1.5200000000000955</v>
      </c>
      <c r="J2020" s="39">
        <f>INDEX(Monthly!$B$2:$K$187,MATCH(D2020,Monthly!$B$2:$B$187,0),3)</f>
        <v>4.4000000000000011E-3</v>
      </c>
      <c r="K2020" s="39">
        <f>INDEX(Monthly!$B$2:$K$187,MATCH(D2020,Monthly!$B$2:$B$187,0),5)</f>
        <v>-3.3299999999999841</v>
      </c>
      <c r="L2020" s="39">
        <f>INDEX(Monthly!$B$2:$K$187,MATCH(D2020,Monthly!$B$2:$B$187,0),7)</f>
        <v>0</v>
      </c>
      <c r="M2020" s="39">
        <f>INDEX(Monthly!$B$2:$K$187,MATCH(D2020,Monthly!$B$2:$B$187,0),9)</f>
        <v>3.0050947201358527E-3</v>
      </c>
      <c r="N2020" s="42">
        <f>INDEX(Quaterly!$B$2:$E$63,MATCH(B2020,Quaterly!$B$2:$B$63,0),4)</f>
        <v>-0.57000000000000028</v>
      </c>
    </row>
    <row r="2021" spans="1:14" x14ac:dyDescent="0.3">
      <c r="A2021" s="23">
        <v>2020</v>
      </c>
      <c r="B2021" s="23" t="str">
        <f t="shared" si="93"/>
        <v>Q4-2017</v>
      </c>
      <c r="C2021" s="24" t="str">
        <f t="shared" si="94"/>
        <v>Q4</v>
      </c>
      <c r="D2021" s="23" t="str">
        <f t="shared" si="95"/>
        <v>10-2017</v>
      </c>
      <c r="E2021" s="25">
        <v>43025</v>
      </c>
      <c r="F2021" s="31">
        <f>INDEX(GoldPrice!$B$2:$F$4016,MATCH(E2021,GoldPrice!$B$2:$B$4016,0),5)</f>
        <v>232479.1154791154</v>
      </c>
      <c r="G2021" s="36">
        <f>INDEX(Daily!$B$2:$H$4016,MATCH(E2021,Daily!$B$2:$B$4016,0),3)</f>
        <v>9.9999999999980105E-3</v>
      </c>
      <c r="H2021" s="36">
        <f>INDEX(Daily!$B$2:$H$4016,MATCH(E2021,Daily!$B$2:$B$4016,0),5)</f>
        <v>13</v>
      </c>
      <c r="I2021" s="36">
        <f>INDEX(Daily!$B$2:$H$4016,MATCH(E2021,Daily!$B$2:$B$4016,0),7)</f>
        <v>8.8600000000000136</v>
      </c>
      <c r="J2021" s="39">
        <f>INDEX(Monthly!$B$2:$K$187,MATCH(D2021,Monthly!$B$2:$B$187,0),3)</f>
        <v>4.4000000000000011E-3</v>
      </c>
      <c r="K2021" s="39">
        <f>INDEX(Monthly!$B$2:$K$187,MATCH(D2021,Monthly!$B$2:$B$187,0),5)</f>
        <v>-3.3299999999999841</v>
      </c>
      <c r="L2021" s="39">
        <f>INDEX(Monthly!$B$2:$K$187,MATCH(D2021,Monthly!$B$2:$B$187,0),7)</f>
        <v>0</v>
      </c>
      <c r="M2021" s="39">
        <f>INDEX(Monthly!$B$2:$K$187,MATCH(D2021,Monthly!$B$2:$B$187,0),9)</f>
        <v>3.0050947201358527E-3</v>
      </c>
      <c r="N2021" s="42">
        <f>INDEX(Quaterly!$B$2:$E$63,MATCH(B2021,Quaterly!$B$2:$B$63,0),4)</f>
        <v>-0.57000000000000028</v>
      </c>
    </row>
    <row r="2022" spans="1:14" x14ac:dyDescent="0.3">
      <c r="A2022" s="23">
        <v>2021</v>
      </c>
      <c r="B2022" s="23" t="str">
        <f t="shared" si="93"/>
        <v>Q4-2017</v>
      </c>
      <c r="C2022" s="24" t="str">
        <f t="shared" si="94"/>
        <v>Q4</v>
      </c>
      <c r="D2022" s="23" t="str">
        <f t="shared" si="95"/>
        <v>10-2017</v>
      </c>
      <c r="E2022" s="25">
        <v>43026</v>
      </c>
      <c r="F2022" s="31">
        <f>INDEX(GoldPrice!$B$2:$F$4016,MATCH(E2022,GoldPrice!$B$2:$B$4016,0),5)</f>
        <v>-97725.647325646132</v>
      </c>
      <c r="G2022" s="36">
        <f>INDEX(Daily!$B$2:$H$4016,MATCH(E2022,Daily!$B$2:$B$4016,0),3)</f>
        <v>0.17999999999999972</v>
      </c>
      <c r="H2022" s="36">
        <f>INDEX(Daily!$B$2:$H$4016,MATCH(E2022,Daily!$B$2:$B$4016,0),5)</f>
        <v>1</v>
      </c>
      <c r="I2022" s="36">
        <f>INDEX(Daily!$B$2:$H$4016,MATCH(E2022,Daily!$B$2:$B$4016,0),7)</f>
        <v>-0.56999999999993634</v>
      </c>
      <c r="J2022" s="39">
        <f>INDEX(Monthly!$B$2:$K$187,MATCH(D2022,Monthly!$B$2:$B$187,0),3)</f>
        <v>4.4000000000000011E-3</v>
      </c>
      <c r="K2022" s="39">
        <f>INDEX(Monthly!$B$2:$K$187,MATCH(D2022,Monthly!$B$2:$B$187,0),5)</f>
        <v>-3.3299999999999841</v>
      </c>
      <c r="L2022" s="39">
        <f>INDEX(Monthly!$B$2:$K$187,MATCH(D2022,Monthly!$B$2:$B$187,0),7)</f>
        <v>0</v>
      </c>
      <c r="M2022" s="39">
        <f>INDEX(Monthly!$B$2:$K$187,MATCH(D2022,Monthly!$B$2:$B$187,0),9)</f>
        <v>3.0050947201358527E-3</v>
      </c>
      <c r="N2022" s="42">
        <f>INDEX(Quaterly!$B$2:$E$63,MATCH(B2022,Quaterly!$B$2:$B$63,0),4)</f>
        <v>-0.57000000000000028</v>
      </c>
    </row>
    <row r="2023" spans="1:14" x14ac:dyDescent="0.3">
      <c r="A2023" s="23">
        <v>2022</v>
      </c>
      <c r="B2023" s="23" t="str">
        <f t="shared" si="93"/>
        <v>Q4-2017</v>
      </c>
      <c r="C2023" s="24" t="str">
        <f t="shared" si="94"/>
        <v>Q4</v>
      </c>
      <c r="D2023" s="23" t="str">
        <f t="shared" si="95"/>
        <v>10-2017</v>
      </c>
      <c r="E2023" s="25">
        <v>43027</v>
      </c>
      <c r="F2023" s="31">
        <f>INDEX(GoldPrice!$B$2:$F$4016,MATCH(E2023,GoldPrice!$B$2:$B$4016,0),5)</f>
        <v>-191472.99187299609</v>
      </c>
      <c r="G2023" s="36">
        <f>INDEX(Daily!$B$2:$H$4016,MATCH(E2023,Daily!$B$2:$B$4016,0),3)</f>
        <v>-0.75999999999999801</v>
      </c>
      <c r="H2023" s="36">
        <f>INDEX(Daily!$B$2:$H$4016,MATCH(E2023,Daily!$B$2:$B$4016,0),5)</f>
        <v>-9</v>
      </c>
      <c r="I2023" s="36">
        <f>INDEX(Daily!$B$2:$H$4016,MATCH(E2023,Daily!$B$2:$B$4016,0),7)</f>
        <v>1.2099999999999227</v>
      </c>
      <c r="J2023" s="39">
        <f>INDEX(Monthly!$B$2:$K$187,MATCH(D2023,Monthly!$B$2:$B$187,0),3)</f>
        <v>4.4000000000000011E-3</v>
      </c>
      <c r="K2023" s="39">
        <f>INDEX(Monthly!$B$2:$K$187,MATCH(D2023,Monthly!$B$2:$B$187,0),5)</f>
        <v>-3.3299999999999841</v>
      </c>
      <c r="L2023" s="39">
        <f>INDEX(Monthly!$B$2:$K$187,MATCH(D2023,Monthly!$B$2:$B$187,0),7)</f>
        <v>0</v>
      </c>
      <c r="M2023" s="39">
        <f>INDEX(Monthly!$B$2:$K$187,MATCH(D2023,Monthly!$B$2:$B$187,0),9)</f>
        <v>3.0050947201358527E-3</v>
      </c>
      <c r="N2023" s="42">
        <f>INDEX(Quaterly!$B$2:$E$63,MATCH(B2023,Quaterly!$B$2:$B$63,0),4)</f>
        <v>-0.57000000000000028</v>
      </c>
    </row>
    <row r="2024" spans="1:14" x14ac:dyDescent="0.3">
      <c r="A2024" s="23">
        <v>2023</v>
      </c>
      <c r="B2024" s="23" t="str">
        <f t="shared" si="93"/>
        <v>Q4-2017</v>
      </c>
      <c r="C2024" s="24" t="str">
        <f t="shared" si="94"/>
        <v>Q4</v>
      </c>
      <c r="D2024" s="23" t="str">
        <f t="shared" si="95"/>
        <v>10-2017</v>
      </c>
      <c r="E2024" s="25">
        <v>43028</v>
      </c>
      <c r="F2024" s="31">
        <f>INDEX(GoldPrice!$B$2:$F$4016,MATCH(E2024,GoldPrice!$B$2:$B$4016,0),5)</f>
        <v>200377.66017766297</v>
      </c>
      <c r="G2024" s="36">
        <f>INDEX(Daily!$B$2:$H$4016,MATCH(E2024,Daily!$B$2:$B$4016,0),3)</f>
        <v>0.34000000000000341</v>
      </c>
      <c r="H2024" s="36">
        <f>INDEX(Daily!$B$2:$H$4016,MATCH(E2024,Daily!$B$2:$B$4016,0),5)</f>
        <v>8</v>
      </c>
      <c r="I2024" s="36">
        <f>INDEX(Daily!$B$2:$H$4016,MATCH(E2024,Daily!$B$2:$B$4016,0),7)</f>
        <v>-2.0899999999999181</v>
      </c>
      <c r="J2024" s="39">
        <f>INDEX(Monthly!$B$2:$K$187,MATCH(D2024,Monthly!$B$2:$B$187,0),3)</f>
        <v>4.4000000000000011E-3</v>
      </c>
      <c r="K2024" s="39">
        <f>INDEX(Monthly!$B$2:$K$187,MATCH(D2024,Monthly!$B$2:$B$187,0),5)</f>
        <v>-3.3299999999999841</v>
      </c>
      <c r="L2024" s="39">
        <f>INDEX(Monthly!$B$2:$K$187,MATCH(D2024,Monthly!$B$2:$B$187,0),7)</f>
        <v>0</v>
      </c>
      <c r="M2024" s="39">
        <f>INDEX(Monthly!$B$2:$K$187,MATCH(D2024,Monthly!$B$2:$B$187,0),9)</f>
        <v>3.0050947201358527E-3</v>
      </c>
      <c r="N2024" s="42">
        <f>INDEX(Quaterly!$B$2:$E$63,MATCH(B2024,Quaterly!$B$2:$B$63,0),4)</f>
        <v>-0.57000000000000028</v>
      </c>
    </row>
    <row r="2025" spans="1:14" x14ac:dyDescent="0.3">
      <c r="A2025" s="23">
        <v>2024</v>
      </c>
      <c r="B2025" s="23" t="str">
        <f t="shared" si="93"/>
        <v>Q4-2017</v>
      </c>
      <c r="C2025" s="24" t="str">
        <f t="shared" si="94"/>
        <v>Q4</v>
      </c>
      <c r="D2025" s="23" t="str">
        <f t="shared" si="95"/>
        <v>10-2017</v>
      </c>
      <c r="E2025" s="25">
        <v>43031</v>
      </c>
      <c r="F2025" s="31">
        <f>INDEX(GoldPrice!$B$2:$F$4016,MATCH(E2025,GoldPrice!$B$2:$B$4016,0),5)</f>
        <v>-124982.15838215873</v>
      </c>
      <c r="G2025" s="36">
        <f>INDEX(Daily!$B$2:$H$4016,MATCH(E2025,Daily!$B$2:$B$4016,0),3)</f>
        <v>0.27999999999999403</v>
      </c>
      <c r="H2025" s="36">
        <f>INDEX(Daily!$B$2:$H$4016,MATCH(E2025,Daily!$B$2:$B$4016,0),5)</f>
        <v>5</v>
      </c>
      <c r="I2025" s="36">
        <f>INDEX(Daily!$B$2:$H$4016,MATCH(E2025,Daily!$B$2:$B$4016,0),7)</f>
        <v>-6.8000000000000682</v>
      </c>
      <c r="J2025" s="39">
        <f>INDEX(Monthly!$B$2:$K$187,MATCH(D2025,Monthly!$B$2:$B$187,0),3)</f>
        <v>4.4000000000000011E-3</v>
      </c>
      <c r="K2025" s="39">
        <f>INDEX(Monthly!$B$2:$K$187,MATCH(D2025,Monthly!$B$2:$B$187,0),5)</f>
        <v>-3.3299999999999841</v>
      </c>
      <c r="L2025" s="39">
        <f>INDEX(Monthly!$B$2:$K$187,MATCH(D2025,Monthly!$B$2:$B$187,0),7)</f>
        <v>0</v>
      </c>
      <c r="M2025" s="39">
        <f>INDEX(Monthly!$B$2:$K$187,MATCH(D2025,Monthly!$B$2:$B$187,0),9)</f>
        <v>3.0050947201358527E-3</v>
      </c>
      <c r="N2025" s="42">
        <f>INDEX(Quaterly!$B$2:$E$63,MATCH(B2025,Quaterly!$B$2:$B$63,0),4)</f>
        <v>-0.57000000000000028</v>
      </c>
    </row>
    <row r="2026" spans="1:14" x14ac:dyDescent="0.3">
      <c r="A2026" s="23">
        <v>2025</v>
      </c>
      <c r="B2026" s="23" t="str">
        <f t="shared" si="93"/>
        <v>Q4-2017</v>
      </c>
      <c r="C2026" s="24" t="str">
        <f t="shared" si="94"/>
        <v>Q4</v>
      </c>
      <c r="D2026" s="23" t="str">
        <f t="shared" si="95"/>
        <v>10-2017</v>
      </c>
      <c r="E2026" s="25">
        <v>43032</v>
      </c>
      <c r="F2026" s="31">
        <f>INDEX(GoldPrice!$B$2:$F$4016,MATCH(E2026,GoldPrice!$B$2:$B$4016,0),5)</f>
        <v>160237.83783784136</v>
      </c>
      <c r="G2026" s="36">
        <f>INDEX(Daily!$B$2:$H$4016,MATCH(E2026,Daily!$B$2:$B$4016,0),3)</f>
        <v>0.41000000000000369</v>
      </c>
      <c r="H2026" s="36">
        <f>INDEX(Daily!$B$2:$H$4016,MATCH(E2026,Daily!$B$2:$B$4016,0),5)</f>
        <v>-4</v>
      </c>
      <c r="I2026" s="36">
        <f>INDEX(Daily!$B$2:$H$4016,MATCH(E2026,Daily!$B$2:$B$4016,0),7)</f>
        <v>5.2000000000000455</v>
      </c>
      <c r="J2026" s="39">
        <f>INDEX(Monthly!$B$2:$K$187,MATCH(D2026,Monthly!$B$2:$B$187,0),3)</f>
        <v>4.4000000000000011E-3</v>
      </c>
      <c r="K2026" s="39">
        <f>INDEX(Monthly!$B$2:$K$187,MATCH(D2026,Monthly!$B$2:$B$187,0),5)</f>
        <v>-3.3299999999999841</v>
      </c>
      <c r="L2026" s="39">
        <f>INDEX(Monthly!$B$2:$K$187,MATCH(D2026,Monthly!$B$2:$B$187,0),7)</f>
        <v>0</v>
      </c>
      <c r="M2026" s="39">
        <f>INDEX(Monthly!$B$2:$K$187,MATCH(D2026,Monthly!$B$2:$B$187,0),9)</f>
        <v>3.0050947201358527E-3</v>
      </c>
      <c r="N2026" s="42">
        <f>INDEX(Quaterly!$B$2:$E$63,MATCH(B2026,Quaterly!$B$2:$B$63,0),4)</f>
        <v>-0.57000000000000028</v>
      </c>
    </row>
    <row r="2027" spans="1:14" x14ac:dyDescent="0.3">
      <c r="A2027" s="23">
        <v>2026</v>
      </c>
      <c r="B2027" s="23" t="str">
        <f t="shared" si="93"/>
        <v>Q4-2017</v>
      </c>
      <c r="C2027" s="24" t="str">
        <f t="shared" si="94"/>
        <v>Q4</v>
      </c>
      <c r="D2027" s="23" t="str">
        <f t="shared" si="95"/>
        <v>10-2017</v>
      </c>
      <c r="E2027" s="25">
        <v>43033</v>
      </c>
      <c r="F2027" s="31">
        <f>INDEX(GoldPrice!$B$2:$F$4016,MATCH(E2027,GoldPrice!$B$2:$B$4016,0),5)</f>
        <v>-102834.43583444133</v>
      </c>
      <c r="G2027" s="36">
        <f>INDEX(Daily!$B$2:$H$4016,MATCH(E2027,Daily!$B$2:$B$4016,0),3)</f>
        <v>-0.35000000000000142</v>
      </c>
      <c r="H2027" s="36">
        <f>INDEX(Daily!$B$2:$H$4016,MATCH(E2027,Daily!$B$2:$B$4016,0),5)</f>
        <v>1</v>
      </c>
      <c r="I2027" s="36">
        <f>INDEX(Daily!$B$2:$H$4016,MATCH(E2027,Daily!$B$2:$B$4016,0),7)</f>
        <v>5.4500000000000455</v>
      </c>
      <c r="J2027" s="39">
        <f>INDEX(Monthly!$B$2:$K$187,MATCH(D2027,Monthly!$B$2:$B$187,0),3)</f>
        <v>4.4000000000000011E-3</v>
      </c>
      <c r="K2027" s="39">
        <f>INDEX(Monthly!$B$2:$K$187,MATCH(D2027,Monthly!$B$2:$B$187,0),5)</f>
        <v>-3.3299999999999841</v>
      </c>
      <c r="L2027" s="39">
        <f>INDEX(Monthly!$B$2:$K$187,MATCH(D2027,Monthly!$B$2:$B$187,0),7)</f>
        <v>0</v>
      </c>
      <c r="M2027" s="39">
        <f>INDEX(Monthly!$B$2:$K$187,MATCH(D2027,Monthly!$B$2:$B$187,0),9)</f>
        <v>3.0050947201358527E-3</v>
      </c>
      <c r="N2027" s="42">
        <f>INDEX(Quaterly!$B$2:$E$63,MATCH(B2027,Quaterly!$B$2:$B$63,0),4)</f>
        <v>-0.57000000000000028</v>
      </c>
    </row>
    <row r="2028" spans="1:14" x14ac:dyDescent="0.3">
      <c r="A2028" s="23">
        <v>2027</v>
      </c>
      <c r="B2028" s="23" t="str">
        <f t="shared" si="93"/>
        <v>Q4-2017</v>
      </c>
      <c r="C2028" s="24" t="str">
        <f t="shared" si="94"/>
        <v>Q4</v>
      </c>
      <c r="D2028" s="23" t="str">
        <f t="shared" si="95"/>
        <v>10-2017</v>
      </c>
      <c r="E2028" s="25">
        <v>43034</v>
      </c>
      <c r="F2028" s="31">
        <f>INDEX(GoldPrice!$B$2:$F$4016,MATCH(E2028,GoldPrice!$B$2:$B$4016,0),5)</f>
        <v>226304.6683046706</v>
      </c>
      <c r="G2028" s="36">
        <f>INDEX(Daily!$B$2:$H$4016,MATCH(E2028,Daily!$B$2:$B$4016,0),3)</f>
        <v>0.43999999999999773</v>
      </c>
      <c r="H2028" s="36">
        <f>INDEX(Daily!$B$2:$H$4016,MATCH(E2028,Daily!$B$2:$B$4016,0),5)</f>
        <v>0</v>
      </c>
      <c r="I2028" s="36">
        <f>INDEX(Daily!$B$2:$H$4016,MATCH(E2028,Daily!$B$2:$B$4016,0),7)</f>
        <v>-0.58000000000004093</v>
      </c>
      <c r="J2028" s="39">
        <f>INDEX(Monthly!$B$2:$K$187,MATCH(D2028,Monthly!$B$2:$B$187,0),3)</f>
        <v>4.4000000000000011E-3</v>
      </c>
      <c r="K2028" s="39">
        <f>INDEX(Monthly!$B$2:$K$187,MATCH(D2028,Monthly!$B$2:$B$187,0),5)</f>
        <v>-3.3299999999999841</v>
      </c>
      <c r="L2028" s="39">
        <f>INDEX(Monthly!$B$2:$K$187,MATCH(D2028,Monthly!$B$2:$B$187,0),7)</f>
        <v>0</v>
      </c>
      <c r="M2028" s="39">
        <f>INDEX(Monthly!$B$2:$K$187,MATCH(D2028,Monthly!$B$2:$B$187,0),9)</f>
        <v>3.0050947201358527E-3</v>
      </c>
      <c r="N2028" s="42">
        <f>INDEX(Quaterly!$B$2:$E$63,MATCH(B2028,Quaterly!$B$2:$B$63,0),4)</f>
        <v>-0.57000000000000028</v>
      </c>
    </row>
    <row r="2029" spans="1:14" x14ac:dyDescent="0.3">
      <c r="A2029" s="23">
        <v>2028</v>
      </c>
      <c r="B2029" s="23" t="str">
        <f t="shared" si="93"/>
        <v>Q4-2017</v>
      </c>
      <c r="C2029" s="24" t="str">
        <f t="shared" si="94"/>
        <v>Q4</v>
      </c>
      <c r="D2029" s="23" t="str">
        <f t="shared" si="95"/>
        <v>10-2017</v>
      </c>
      <c r="E2029" s="25">
        <v>43035</v>
      </c>
      <c r="F2029" s="31">
        <f>INDEX(GoldPrice!$B$2:$F$4016,MATCH(E2029,GoldPrice!$B$2:$B$4016,0),5)</f>
        <v>-183608.20260820165</v>
      </c>
      <c r="G2029" s="36">
        <f>INDEX(Daily!$B$2:$H$4016,MATCH(E2029,Daily!$B$2:$B$4016,0),3)</f>
        <v>1.5100000000000051</v>
      </c>
      <c r="H2029" s="36">
        <f>INDEX(Daily!$B$2:$H$4016,MATCH(E2029,Daily!$B$2:$B$4016,0),5)</f>
        <v>-20</v>
      </c>
      <c r="I2029" s="36">
        <f>INDEX(Daily!$B$2:$H$4016,MATCH(E2029,Daily!$B$2:$B$4016,0),7)</f>
        <v>10.259999999999991</v>
      </c>
      <c r="J2029" s="39">
        <f>INDEX(Monthly!$B$2:$K$187,MATCH(D2029,Monthly!$B$2:$B$187,0),3)</f>
        <v>4.4000000000000011E-3</v>
      </c>
      <c r="K2029" s="39">
        <f>INDEX(Monthly!$B$2:$K$187,MATCH(D2029,Monthly!$B$2:$B$187,0),5)</f>
        <v>-3.3299999999999841</v>
      </c>
      <c r="L2029" s="39">
        <f>INDEX(Monthly!$B$2:$K$187,MATCH(D2029,Monthly!$B$2:$B$187,0),7)</f>
        <v>0</v>
      </c>
      <c r="M2029" s="39">
        <f>INDEX(Monthly!$B$2:$K$187,MATCH(D2029,Monthly!$B$2:$B$187,0),9)</f>
        <v>3.0050947201358527E-3</v>
      </c>
      <c r="N2029" s="42">
        <f>INDEX(Quaterly!$B$2:$E$63,MATCH(B2029,Quaterly!$B$2:$B$63,0),4)</f>
        <v>-0.57000000000000028</v>
      </c>
    </row>
    <row r="2030" spans="1:14" x14ac:dyDescent="0.3">
      <c r="A2030" s="23">
        <v>2029</v>
      </c>
      <c r="B2030" s="23" t="str">
        <f t="shared" si="93"/>
        <v>Q4-2017</v>
      </c>
      <c r="C2030" s="24" t="str">
        <f t="shared" si="94"/>
        <v>Q4</v>
      </c>
      <c r="D2030" s="23" t="str">
        <f t="shared" si="95"/>
        <v>10-2017</v>
      </c>
      <c r="E2030" s="25">
        <v>43038</v>
      </c>
      <c r="F2030" s="31">
        <f>INDEX(GoldPrice!$B$2:$F$4016,MATCH(E2030,GoldPrice!$B$2:$B$4016,0),5)</f>
        <v>-51102.816102813929</v>
      </c>
      <c r="G2030" s="36">
        <f>INDEX(Daily!$B$2:$H$4016,MATCH(E2030,Daily!$B$2:$B$4016,0),3)</f>
        <v>0.18999999999999773</v>
      </c>
      <c r="H2030" s="36">
        <f>INDEX(Daily!$B$2:$H$4016,MATCH(E2030,Daily!$B$2:$B$4016,0),5)</f>
        <v>0</v>
      </c>
      <c r="I2030" s="36">
        <f>INDEX(Daily!$B$2:$H$4016,MATCH(E2030,Daily!$B$2:$B$4016,0),7)</f>
        <v>4.8300000000000409</v>
      </c>
      <c r="J2030" s="39">
        <f>INDEX(Monthly!$B$2:$K$187,MATCH(D2030,Monthly!$B$2:$B$187,0),3)</f>
        <v>4.4000000000000011E-3</v>
      </c>
      <c r="K2030" s="39">
        <f>INDEX(Monthly!$B$2:$K$187,MATCH(D2030,Monthly!$B$2:$B$187,0),5)</f>
        <v>-3.3299999999999841</v>
      </c>
      <c r="L2030" s="39">
        <f>INDEX(Monthly!$B$2:$K$187,MATCH(D2030,Monthly!$B$2:$B$187,0),7)</f>
        <v>0</v>
      </c>
      <c r="M2030" s="39">
        <f>INDEX(Monthly!$B$2:$K$187,MATCH(D2030,Monthly!$B$2:$B$187,0),9)</f>
        <v>3.0050947201358527E-3</v>
      </c>
      <c r="N2030" s="42">
        <f>INDEX(Quaterly!$B$2:$E$63,MATCH(B2030,Quaterly!$B$2:$B$63,0),4)</f>
        <v>-0.57000000000000028</v>
      </c>
    </row>
    <row r="2031" spans="1:14" x14ac:dyDescent="0.3">
      <c r="A2031" s="23">
        <v>2030</v>
      </c>
      <c r="B2031" s="23" t="str">
        <f t="shared" si="93"/>
        <v>Q4-2017</v>
      </c>
      <c r="C2031" s="24" t="str">
        <f t="shared" si="94"/>
        <v>Q4</v>
      </c>
      <c r="D2031" s="23" t="str">
        <f t="shared" si="95"/>
        <v>10-2017</v>
      </c>
      <c r="E2031" s="25">
        <v>43039</v>
      </c>
      <c r="F2031" s="31">
        <f>INDEX(GoldPrice!$B$2:$F$4016,MATCH(E2031,GoldPrice!$B$2:$B$4016,0),5)</f>
        <v>161844.64184464142</v>
      </c>
      <c r="G2031" s="36">
        <f>INDEX(Daily!$B$2:$H$4016,MATCH(E2031,Daily!$B$2:$B$4016,0),3)</f>
        <v>0.25</v>
      </c>
      <c r="H2031" s="36">
        <f>INDEX(Daily!$B$2:$H$4016,MATCH(E2031,Daily!$B$2:$B$4016,0),5)</f>
        <v>0</v>
      </c>
      <c r="I2031" s="36">
        <f>INDEX(Daily!$B$2:$H$4016,MATCH(E2031,Daily!$B$2:$B$4016,0),7)</f>
        <v>-7.9200000000000728</v>
      </c>
      <c r="J2031" s="39">
        <f>INDEX(Monthly!$B$2:$K$187,MATCH(D2031,Monthly!$B$2:$B$187,0),3)</f>
        <v>4.4000000000000011E-3</v>
      </c>
      <c r="K2031" s="39">
        <f>INDEX(Monthly!$B$2:$K$187,MATCH(D2031,Monthly!$B$2:$B$187,0),5)</f>
        <v>-3.3299999999999841</v>
      </c>
      <c r="L2031" s="39">
        <f>INDEX(Monthly!$B$2:$K$187,MATCH(D2031,Monthly!$B$2:$B$187,0),7)</f>
        <v>0</v>
      </c>
      <c r="M2031" s="39">
        <f>INDEX(Monthly!$B$2:$K$187,MATCH(D2031,Monthly!$B$2:$B$187,0),9)</f>
        <v>3.0050947201358527E-3</v>
      </c>
      <c r="N2031" s="42">
        <f>INDEX(Quaterly!$B$2:$E$63,MATCH(B2031,Quaterly!$B$2:$B$63,0),4)</f>
        <v>-0.57000000000000028</v>
      </c>
    </row>
    <row r="2032" spans="1:14" x14ac:dyDescent="0.3">
      <c r="A2032" s="23">
        <v>2031</v>
      </c>
      <c r="B2032" s="23" t="str">
        <f t="shared" si="93"/>
        <v>Q4-2017</v>
      </c>
      <c r="C2032" s="24" t="str">
        <f t="shared" si="94"/>
        <v>Q4</v>
      </c>
      <c r="D2032" s="23" t="str">
        <f t="shared" si="95"/>
        <v>11-2017</v>
      </c>
      <c r="E2032" s="25">
        <v>43040</v>
      </c>
      <c r="F2032" s="31">
        <f>INDEX(GoldPrice!$B$2:$F$4016,MATCH(E2032,GoldPrice!$B$2:$B$4016,0),5)</f>
        <v>-147807.86240786314</v>
      </c>
      <c r="G2032" s="36">
        <f>INDEX(Daily!$B$2:$H$4016,MATCH(E2032,Daily!$B$2:$B$4016,0),3)</f>
        <v>-3.9999999999999147E-2</v>
      </c>
      <c r="H2032" s="36">
        <f>INDEX(Daily!$B$2:$H$4016,MATCH(E2032,Daily!$B$2:$B$4016,0),5)</f>
        <v>1</v>
      </c>
      <c r="I2032" s="36">
        <f>INDEX(Daily!$B$2:$H$4016,MATCH(E2032,Daily!$B$2:$B$4016,0),7)</f>
        <v>5.4300000000000637</v>
      </c>
      <c r="J2032" s="39">
        <f>INDEX(Monthly!$B$2:$K$187,MATCH(D2032,Monthly!$B$2:$B$187,0),3)</f>
        <v>1.3999999999999985E-3</v>
      </c>
      <c r="K2032" s="39">
        <f>INDEX(Monthly!$B$2:$K$187,MATCH(D2032,Monthly!$B$2:$B$187,0),5)</f>
        <v>2.8999999999999773</v>
      </c>
      <c r="L2032" s="39">
        <f>INDEX(Monthly!$B$2:$K$187,MATCH(D2032,Monthly!$B$2:$B$187,0),7)</f>
        <v>2.0000000000000573E-4</v>
      </c>
      <c r="M2032" s="39">
        <f>INDEX(Monthly!$B$2:$K$187,MATCH(D2032,Monthly!$B$2:$B$187,0),9)</f>
        <v>2.0185302792035682E-2</v>
      </c>
      <c r="N2032" s="42">
        <f>INDEX(Quaterly!$B$2:$E$63,MATCH(B2032,Quaterly!$B$2:$B$63,0),4)</f>
        <v>-0.57000000000000028</v>
      </c>
    </row>
    <row r="2033" spans="1:14" x14ac:dyDescent="0.3">
      <c r="A2033" s="23">
        <v>2032</v>
      </c>
      <c r="B2033" s="23" t="str">
        <f t="shared" si="93"/>
        <v>Q4-2017</v>
      </c>
      <c r="C2033" s="24" t="str">
        <f t="shared" si="94"/>
        <v>Q4</v>
      </c>
      <c r="D2033" s="23" t="str">
        <f t="shared" si="95"/>
        <v>11-2017</v>
      </c>
      <c r="E2033" s="25">
        <v>43041</v>
      </c>
      <c r="F2033" s="31">
        <f>INDEX(GoldPrice!$B$2:$F$4016,MATCH(E2033,GoldPrice!$B$2:$B$4016,0),5)</f>
        <v>112234.24683424458</v>
      </c>
      <c r="G2033" s="36">
        <f>INDEX(Daily!$B$2:$H$4016,MATCH(E2033,Daily!$B$2:$B$4016,0),3)</f>
        <v>0.22999999999999687</v>
      </c>
      <c r="H2033" s="36">
        <f>INDEX(Daily!$B$2:$H$4016,MATCH(E2033,Daily!$B$2:$B$4016,0),5)</f>
        <v>-1</v>
      </c>
      <c r="I2033" s="36">
        <f>INDEX(Daily!$B$2:$H$4016,MATCH(E2033,Daily!$B$2:$B$4016,0),7)</f>
        <v>-9.6200000000000045</v>
      </c>
      <c r="J2033" s="39">
        <f>INDEX(Monthly!$B$2:$K$187,MATCH(D2033,Monthly!$B$2:$B$187,0),3)</f>
        <v>1.3999999999999985E-3</v>
      </c>
      <c r="K2033" s="39">
        <f>INDEX(Monthly!$B$2:$K$187,MATCH(D2033,Monthly!$B$2:$B$187,0),5)</f>
        <v>2.8999999999999773</v>
      </c>
      <c r="L2033" s="39">
        <f>INDEX(Monthly!$B$2:$K$187,MATCH(D2033,Monthly!$B$2:$B$187,0),7)</f>
        <v>2.0000000000000573E-4</v>
      </c>
      <c r="M2033" s="39">
        <f>INDEX(Monthly!$B$2:$K$187,MATCH(D2033,Monthly!$B$2:$B$187,0),9)</f>
        <v>2.0185302792035682E-2</v>
      </c>
      <c r="N2033" s="42">
        <f>INDEX(Quaterly!$B$2:$E$63,MATCH(B2033,Quaterly!$B$2:$B$63,0),4)</f>
        <v>-0.57000000000000028</v>
      </c>
    </row>
    <row r="2034" spans="1:14" x14ac:dyDescent="0.3">
      <c r="A2034" s="23">
        <v>2033</v>
      </c>
      <c r="B2034" s="23" t="str">
        <f t="shared" si="93"/>
        <v>Q4-2017</v>
      </c>
      <c r="C2034" s="24" t="str">
        <f t="shared" si="94"/>
        <v>Q4</v>
      </c>
      <c r="D2034" s="23" t="str">
        <f t="shared" si="95"/>
        <v>11-2017</v>
      </c>
      <c r="E2034" s="25">
        <v>43042</v>
      </c>
      <c r="F2034" s="31">
        <f>INDEX(GoldPrice!$B$2:$F$4016,MATCH(E2034,GoldPrice!$B$2:$B$4016,0),5)</f>
        <v>139154.22415422648</v>
      </c>
      <c r="G2034" s="36">
        <f>INDEX(Daily!$B$2:$H$4016,MATCH(E2034,Daily!$B$2:$B$4016,0),3)</f>
        <v>1.0800000000000054</v>
      </c>
      <c r="H2034" s="36">
        <f>INDEX(Daily!$B$2:$H$4016,MATCH(E2034,Daily!$B$2:$B$4016,0),5)</f>
        <v>0</v>
      </c>
      <c r="I2034" s="36">
        <f>INDEX(Daily!$B$2:$H$4016,MATCH(E2034,Daily!$B$2:$B$4016,0),7)</f>
        <v>10.639999999999986</v>
      </c>
      <c r="J2034" s="39">
        <f>INDEX(Monthly!$B$2:$K$187,MATCH(D2034,Monthly!$B$2:$B$187,0),3)</f>
        <v>1.3999999999999985E-3</v>
      </c>
      <c r="K2034" s="39">
        <f>INDEX(Monthly!$B$2:$K$187,MATCH(D2034,Monthly!$B$2:$B$187,0),5)</f>
        <v>2.8999999999999773</v>
      </c>
      <c r="L2034" s="39">
        <f>INDEX(Monthly!$B$2:$K$187,MATCH(D2034,Monthly!$B$2:$B$187,0),7)</f>
        <v>2.0000000000000573E-4</v>
      </c>
      <c r="M2034" s="39">
        <f>INDEX(Monthly!$B$2:$K$187,MATCH(D2034,Monthly!$B$2:$B$187,0),9)</f>
        <v>2.0185302792035682E-2</v>
      </c>
      <c r="N2034" s="42">
        <f>INDEX(Quaterly!$B$2:$E$63,MATCH(B2034,Quaterly!$B$2:$B$63,0),4)</f>
        <v>-0.57000000000000028</v>
      </c>
    </row>
    <row r="2035" spans="1:14" x14ac:dyDescent="0.3">
      <c r="A2035" s="23">
        <v>2034</v>
      </c>
      <c r="B2035" s="23" t="str">
        <f t="shared" si="93"/>
        <v>Q4-2017</v>
      </c>
      <c r="C2035" s="24" t="str">
        <f t="shared" si="94"/>
        <v>Q4</v>
      </c>
      <c r="D2035" s="23" t="str">
        <f t="shared" si="95"/>
        <v>11-2017</v>
      </c>
      <c r="E2035" s="25">
        <v>43045</v>
      </c>
      <c r="F2035" s="31">
        <f>INDEX(GoldPrice!$B$2:$F$4016,MATCH(E2035,GoldPrice!$B$2:$B$4016,0),5)</f>
        <v>-351215.83821584284</v>
      </c>
      <c r="G2035" s="36">
        <f>INDEX(Daily!$B$2:$H$4016,MATCH(E2035,Daily!$B$2:$B$4016,0),3)</f>
        <v>1.7100000000000009</v>
      </c>
      <c r="H2035" s="36">
        <f>INDEX(Daily!$B$2:$H$4016,MATCH(E2035,Daily!$B$2:$B$4016,0),5)</f>
        <v>5</v>
      </c>
      <c r="I2035" s="36">
        <f>INDEX(Daily!$B$2:$H$4016,MATCH(E2035,Daily!$B$2:$B$4016,0),7)</f>
        <v>5.3600000000000136</v>
      </c>
      <c r="J2035" s="39">
        <f>INDEX(Monthly!$B$2:$K$187,MATCH(D2035,Monthly!$B$2:$B$187,0),3)</f>
        <v>1.3999999999999985E-3</v>
      </c>
      <c r="K2035" s="39">
        <f>INDEX(Monthly!$B$2:$K$187,MATCH(D2035,Monthly!$B$2:$B$187,0),5)</f>
        <v>2.8999999999999773</v>
      </c>
      <c r="L2035" s="39">
        <f>INDEX(Monthly!$B$2:$K$187,MATCH(D2035,Monthly!$B$2:$B$187,0),7)</f>
        <v>2.0000000000000573E-4</v>
      </c>
      <c r="M2035" s="39">
        <f>INDEX(Monthly!$B$2:$K$187,MATCH(D2035,Monthly!$B$2:$B$187,0),9)</f>
        <v>2.0185302792035682E-2</v>
      </c>
      <c r="N2035" s="42">
        <f>INDEX(Quaterly!$B$2:$E$63,MATCH(B2035,Quaterly!$B$2:$B$63,0),4)</f>
        <v>-0.57000000000000028</v>
      </c>
    </row>
    <row r="2036" spans="1:14" x14ac:dyDescent="0.3">
      <c r="A2036" s="23">
        <v>2035</v>
      </c>
      <c r="B2036" s="23" t="str">
        <f t="shared" si="93"/>
        <v>Q4-2017</v>
      </c>
      <c r="C2036" s="24" t="str">
        <f t="shared" si="94"/>
        <v>Q4</v>
      </c>
      <c r="D2036" s="23" t="str">
        <f t="shared" si="95"/>
        <v>11-2017</v>
      </c>
      <c r="E2036" s="25">
        <v>43046</v>
      </c>
      <c r="F2036" s="31">
        <f>INDEX(GoldPrice!$B$2:$F$4016,MATCH(E2036,GoldPrice!$B$2:$B$4016,0),5)</f>
        <v>246692.1564921625</v>
      </c>
      <c r="G2036" s="36">
        <f>INDEX(Daily!$B$2:$H$4016,MATCH(E2036,Daily!$B$2:$B$4016,0),3)</f>
        <v>-0.15000000000000568</v>
      </c>
      <c r="H2036" s="36">
        <f>INDEX(Daily!$B$2:$H$4016,MATCH(E2036,Daily!$B$2:$B$4016,0),5)</f>
        <v>-4</v>
      </c>
      <c r="I2036" s="36">
        <f>INDEX(Daily!$B$2:$H$4016,MATCH(E2036,Daily!$B$2:$B$4016,0),7)</f>
        <v>1.2400000000000091</v>
      </c>
      <c r="J2036" s="39">
        <f>INDEX(Monthly!$B$2:$K$187,MATCH(D2036,Monthly!$B$2:$B$187,0),3)</f>
        <v>1.3999999999999985E-3</v>
      </c>
      <c r="K2036" s="39">
        <f>INDEX(Monthly!$B$2:$K$187,MATCH(D2036,Monthly!$B$2:$B$187,0),5)</f>
        <v>2.8999999999999773</v>
      </c>
      <c r="L2036" s="39">
        <f>INDEX(Monthly!$B$2:$K$187,MATCH(D2036,Monthly!$B$2:$B$187,0),7)</f>
        <v>2.0000000000000573E-4</v>
      </c>
      <c r="M2036" s="39">
        <f>INDEX(Monthly!$B$2:$K$187,MATCH(D2036,Monthly!$B$2:$B$187,0),9)</f>
        <v>2.0185302792035682E-2</v>
      </c>
      <c r="N2036" s="42">
        <f>INDEX(Quaterly!$B$2:$E$63,MATCH(B2036,Quaterly!$B$2:$B$63,0),4)</f>
        <v>-0.57000000000000028</v>
      </c>
    </row>
    <row r="2037" spans="1:14" x14ac:dyDescent="0.3">
      <c r="A2037" s="23">
        <v>2036</v>
      </c>
      <c r="B2037" s="23" t="str">
        <f t="shared" si="93"/>
        <v>Q4-2017</v>
      </c>
      <c r="C2037" s="24" t="str">
        <f t="shared" si="94"/>
        <v>Q4</v>
      </c>
      <c r="D2037" s="23" t="str">
        <f t="shared" si="95"/>
        <v>11-2017</v>
      </c>
      <c r="E2037" s="25">
        <v>43047</v>
      </c>
      <c r="F2037" s="31">
        <f>INDEX(GoldPrice!$B$2:$F$4016,MATCH(E2037,GoldPrice!$B$2:$B$4016,0),5)</f>
        <v>-159610.69741069525</v>
      </c>
      <c r="G2037" s="36">
        <f>INDEX(Daily!$B$2:$H$4016,MATCH(E2037,Daily!$B$2:$B$4016,0),3)</f>
        <v>-0.36999999999999744</v>
      </c>
      <c r="H2037" s="36">
        <f>INDEX(Daily!$B$2:$H$4016,MATCH(E2037,Daily!$B$2:$B$4016,0),5)</f>
        <v>-1</v>
      </c>
      <c r="I2037" s="36">
        <f>INDEX(Daily!$B$2:$H$4016,MATCH(E2037,Daily!$B$2:$B$4016,0),7)</f>
        <v>9.3700000000000045</v>
      </c>
      <c r="J2037" s="39">
        <f>INDEX(Monthly!$B$2:$K$187,MATCH(D2037,Monthly!$B$2:$B$187,0),3)</f>
        <v>1.3999999999999985E-3</v>
      </c>
      <c r="K2037" s="39">
        <f>INDEX(Monthly!$B$2:$K$187,MATCH(D2037,Monthly!$B$2:$B$187,0),5)</f>
        <v>2.8999999999999773</v>
      </c>
      <c r="L2037" s="39">
        <f>INDEX(Monthly!$B$2:$K$187,MATCH(D2037,Monthly!$B$2:$B$187,0),7)</f>
        <v>2.0000000000000573E-4</v>
      </c>
      <c r="M2037" s="39">
        <f>INDEX(Monthly!$B$2:$K$187,MATCH(D2037,Monthly!$B$2:$B$187,0),9)</f>
        <v>2.0185302792035682E-2</v>
      </c>
      <c r="N2037" s="42">
        <f>INDEX(Quaterly!$B$2:$E$63,MATCH(B2037,Quaterly!$B$2:$B$63,0),4)</f>
        <v>-0.57000000000000028</v>
      </c>
    </row>
    <row r="2038" spans="1:14" x14ac:dyDescent="0.3">
      <c r="A2038" s="23">
        <v>2037</v>
      </c>
      <c r="B2038" s="23" t="str">
        <f t="shared" si="93"/>
        <v>Q4-2017</v>
      </c>
      <c r="C2038" s="24" t="str">
        <f t="shared" si="94"/>
        <v>Q4</v>
      </c>
      <c r="D2038" s="23" t="str">
        <f t="shared" si="95"/>
        <v>11-2017</v>
      </c>
      <c r="E2038" s="25">
        <v>43048</v>
      </c>
      <c r="F2038" s="31">
        <f>INDEX(GoldPrice!$B$2:$F$4016,MATCH(E2038,GoldPrice!$B$2:$B$4016,0),5)</f>
        <v>-18644.868644870818</v>
      </c>
      <c r="G2038" s="36">
        <f>INDEX(Daily!$B$2:$H$4016,MATCH(E2038,Daily!$B$2:$B$4016,0),3)</f>
        <v>0.33999999999999631</v>
      </c>
      <c r="H2038" s="36">
        <f>INDEX(Daily!$B$2:$H$4016,MATCH(E2038,Daily!$B$2:$B$4016,0),5)</f>
        <v>0</v>
      </c>
      <c r="I2038" s="36">
        <f>INDEX(Daily!$B$2:$H$4016,MATCH(E2038,Daily!$B$2:$B$4016,0),7)</f>
        <v>0.69999999999993179</v>
      </c>
      <c r="J2038" s="39">
        <f>INDEX(Monthly!$B$2:$K$187,MATCH(D2038,Monthly!$B$2:$B$187,0),3)</f>
        <v>1.3999999999999985E-3</v>
      </c>
      <c r="K2038" s="39">
        <f>INDEX(Monthly!$B$2:$K$187,MATCH(D2038,Monthly!$B$2:$B$187,0),5)</f>
        <v>2.8999999999999773</v>
      </c>
      <c r="L2038" s="39">
        <f>INDEX(Monthly!$B$2:$K$187,MATCH(D2038,Monthly!$B$2:$B$187,0),7)</f>
        <v>2.0000000000000573E-4</v>
      </c>
      <c r="M2038" s="39">
        <f>INDEX(Monthly!$B$2:$K$187,MATCH(D2038,Monthly!$B$2:$B$187,0),9)</f>
        <v>2.0185302792035682E-2</v>
      </c>
      <c r="N2038" s="42">
        <f>INDEX(Quaterly!$B$2:$E$63,MATCH(B2038,Quaterly!$B$2:$B$63,0),4)</f>
        <v>-0.57000000000000028</v>
      </c>
    </row>
    <row r="2039" spans="1:14" x14ac:dyDescent="0.3">
      <c r="A2039" s="23">
        <v>2038</v>
      </c>
      <c r="B2039" s="23" t="str">
        <f t="shared" si="93"/>
        <v>Q4-2017</v>
      </c>
      <c r="C2039" s="24" t="str">
        <f t="shared" si="94"/>
        <v>Q4</v>
      </c>
      <c r="D2039" s="23" t="str">
        <f t="shared" si="95"/>
        <v>11-2017</v>
      </c>
      <c r="E2039" s="25">
        <v>43049</v>
      </c>
      <c r="F2039" s="31">
        <f>INDEX(GoldPrice!$B$2:$F$4016,MATCH(E2039,GoldPrice!$B$2:$B$4016,0),5)</f>
        <v>260566.13116612658</v>
      </c>
      <c r="G2039" s="36">
        <f>INDEX(Daily!$B$2:$H$4016,MATCH(E2039,Daily!$B$2:$B$4016,0),3)</f>
        <v>-0.40999999999999659</v>
      </c>
      <c r="H2039" s="36">
        <f>INDEX(Daily!$B$2:$H$4016,MATCH(E2039,Daily!$B$2:$B$4016,0),5)</f>
        <v>1</v>
      </c>
      <c r="I2039" s="36">
        <f>INDEX(Daily!$B$2:$H$4016,MATCH(E2039,Daily!$B$2:$B$4016,0),7)</f>
        <v>7.8100000000000591</v>
      </c>
      <c r="J2039" s="39">
        <f>INDEX(Monthly!$B$2:$K$187,MATCH(D2039,Monthly!$B$2:$B$187,0),3)</f>
        <v>1.3999999999999985E-3</v>
      </c>
      <c r="K2039" s="39">
        <f>INDEX(Monthly!$B$2:$K$187,MATCH(D2039,Monthly!$B$2:$B$187,0),5)</f>
        <v>2.8999999999999773</v>
      </c>
      <c r="L2039" s="39">
        <f>INDEX(Monthly!$B$2:$K$187,MATCH(D2039,Monthly!$B$2:$B$187,0),7)</f>
        <v>2.0000000000000573E-4</v>
      </c>
      <c r="M2039" s="39">
        <f>INDEX(Monthly!$B$2:$K$187,MATCH(D2039,Monthly!$B$2:$B$187,0),9)</f>
        <v>2.0185302792035682E-2</v>
      </c>
      <c r="N2039" s="42">
        <f>INDEX(Quaterly!$B$2:$E$63,MATCH(B2039,Quaterly!$B$2:$B$63,0),4)</f>
        <v>-0.57000000000000028</v>
      </c>
    </row>
    <row r="2040" spans="1:14" x14ac:dyDescent="0.3">
      <c r="A2040" s="23">
        <v>2039</v>
      </c>
      <c r="B2040" s="23" t="str">
        <f t="shared" si="93"/>
        <v>Q4-2017</v>
      </c>
      <c r="C2040" s="24" t="str">
        <f t="shared" si="94"/>
        <v>Q4</v>
      </c>
      <c r="D2040" s="23" t="str">
        <f t="shared" si="95"/>
        <v>11-2017</v>
      </c>
      <c r="E2040" s="25">
        <v>43052</v>
      </c>
      <c r="F2040" s="31">
        <f>INDEX(GoldPrice!$B$2:$F$4016,MATCH(E2040,GoldPrice!$B$2:$B$4016,0),5)</f>
        <v>-163299.82989982888</v>
      </c>
      <c r="G2040" s="36">
        <f>INDEX(Daily!$B$2:$H$4016,MATCH(E2040,Daily!$B$2:$B$4016,0),3)</f>
        <v>2.0000000000003126E-2</v>
      </c>
      <c r="H2040" s="36">
        <f>INDEX(Daily!$B$2:$H$4016,MATCH(E2040,Daily!$B$2:$B$4016,0),5)</f>
        <v>-6</v>
      </c>
      <c r="I2040" s="36">
        <f>INDEX(Daily!$B$2:$H$4016,MATCH(E2040,Daily!$B$2:$B$4016,0),7)</f>
        <v>11.129999999999995</v>
      </c>
      <c r="J2040" s="39">
        <f>INDEX(Monthly!$B$2:$K$187,MATCH(D2040,Monthly!$B$2:$B$187,0),3)</f>
        <v>1.3999999999999985E-3</v>
      </c>
      <c r="K2040" s="39">
        <f>INDEX(Monthly!$B$2:$K$187,MATCH(D2040,Monthly!$B$2:$B$187,0),5)</f>
        <v>2.8999999999999773</v>
      </c>
      <c r="L2040" s="39">
        <f>INDEX(Monthly!$B$2:$K$187,MATCH(D2040,Monthly!$B$2:$B$187,0),7)</f>
        <v>2.0000000000000573E-4</v>
      </c>
      <c r="M2040" s="39">
        <f>INDEX(Monthly!$B$2:$K$187,MATCH(D2040,Monthly!$B$2:$B$187,0),9)</f>
        <v>2.0185302792035682E-2</v>
      </c>
      <c r="N2040" s="42">
        <f>INDEX(Quaterly!$B$2:$E$63,MATCH(B2040,Quaterly!$B$2:$B$63,0),4)</f>
        <v>-0.57000000000000028</v>
      </c>
    </row>
    <row r="2041" spans="1:14" x14ac:dyDescent="0.3">
      <c r="A2041" s="23">
        <v>2040</v>
      </c>
      <c r="B2041" s="23" t="str">
        <f t="shared" si="93"/>
        <v>Q4-2017</v>
      </c>
      <c r="C2041" s="24" t="str">
        <f t="shared" si="94"/>
        <v>Q4</v>
      </c>
      <c r="D2041" s="23" t="str">
        <f t="shared" si="95"/>
        <v>11-2017</v>
      </c>
      <c r="E2041" s="25">
        <v>43053</v>
      </c>
      <c r="F2041" s="31">
        <f>INDEX(GoldPrice!$B$2:$F$4016,MATCH(E2041,GoldPrice!$B$2:$B$4016,0),5)</f>
        <v>-76593.460593458265</v>
      </c>
      <c r="G2041" s="36">
        <f>INDEX(Daily!$B$2:$H$4016,MATCH(E2041,Daily!$B$2:$B$4016,0),3)</f>
        <v>-1.1000000000000014</v>
      </c>
      <c r="H2041" s="36">
        <f>INDEX(Daily!$B$2:$H$4016,MATCH(E2041,Daily!$B$2:$B$4016,0),5)</f>
        <v>15</v>
      </c>
      <c r="I2041" s="36">
        <f>INDEX(Daily!$B$2:$H$4016,MATCH(E2041,Daily!$B$2:$B$4016,0),7)</f>
        <v>1.5599999999999454</v>
      </c>
      <c r="J2041" s="39">
        <f>INDEX(Monthly!$B$2:$K$187,MATCH(D2041,Monthly!$B$2:$B$187,0),3)</f>
        <v>1.3999999999999985E-3</v>
      </c>
      <c r="K2041" s="39">
        <f>INDEX(Monthly!$B$2:$K$187,MATCH(D2041,Monthly!$B$2:$B$187,0),5)</f>
        <v>2.8999999999999773</v>
      </c>
      <c r="L2041" s="39">
        <f>INDEX(Monthly!$B$2:$K$187,MATCH(D2041,Monthly!$B$2:$B$187,0),7)</f>
        <v>2.0000000000000573E-4</v>
      </c>
      <c r="M2041" s="39">
        <f>INDEX(Monthly!$B$2:$K$187,MATCH(D2041,Monthly!$B$2:$B$187,0),9)</f>
        <v>2.0185302792035682E-2</v>
      </c>
      <c r="N2041" s="42">
        <f>INDEX(Quaterly!$B$2:$E$63,MATCH(B2041,Quaterly!$B$2:$B$63,0),4)</f>
        <v>-0.57000000000000028</v>
      </c>
    </row>
    <row r="2042" spans="1:14" x14ac:dyDescent="0.3">
      <c r="A2042" s="23">
        <v>2041</v>
      </c>
      <c r="B2042" s="23" t="str">
        <f t="shared" si="93"/>
        <v>Q4-2017</v>
      </c>
      <c r="C2042" s="24" t="str">
        <f t="shared" si="94"/>
        <v>Q4</v>
      </c>
      <c r="D2042" s="23" t="str">
        <f t="shared" si="95"/>
        <v>11-2017</v>
      </c>
      <c r="E2042" s="25">
        <v>43054</v>
      </c>
      <c r="F2042" s="31">
        <f>INDEX(GoldPrice!$B$2:$F$4016,MATCH(E2042,GoldPrice!$B$2:$B$4016,0),5)</f>
        <v>119529.20052919909</v>
      </c>
      <c r="G2042" s="36">
        <f>INDEX(Daily!$B$2:$H$4016,MATCH(E2042,Daily!$B$2:$B$4016,0),3)</f>
        <v>-0.39000000000000057</v>
      </c>
      <c r="H2042" s="36">
        <f>INDEX(Daily!$B$2:$H$4016,MATCH(E2042,Daily!$B$2:$B$4016,0),5)</f>
        <v>-9</v>
      </c>
      <c r="I2042" s="36">
        <f>INDEX(Daily!$B$2:$H$4016,MATCH(E2042,Daily!$B$2:$B$4016,0),7)</f>
        <v>1.6900000000000546</v>
      </c>
      <c r="J2042" s="39">
        <f>INDEX(Monthly!$B$2:$K$187,MATCH(D2042,Monthly!$B$2:$B$187,0),3)</f>
        <v>1.3999999999999985E-3</v>
      </c>
      <c r="K2042" s="39">
        <f>INDEX(Monthly!$B$2:$K$187,MATCH(D2042,Monthly!$B$2:$B$187,0),5)</f>
        <v>2.8999999999999773</v>
      </c>
      <c r="L2042" s="39">
        <f>INDEX(Monthly!$B$2:$K$187,MATCH(D2042,Monthly!$B$2:$B$187,0),7)</f>
        <v>2.0000000000000573E-4</v>
      </c>
      <c r="M2042" s="39">
        <f>INDEX(Monthly!$B$2:$K$187,MATCH(D2042,Monthly!$B$2:$B$187,0),9)</f>
        <v>2.0185302792035682E-2</v>
      </c>
      <c r="N2042" s="42">
        <f>INDEX(Quaterly!$B$2:$E$63,MATCH(B2042,Quaterly!$B$2:$B$63,0),4)</f>
        <v>-0.57000000000000028</v>
      </c>
    </row>
    <row r="2043" spans="1:14" x14ac:dyDescent="0.3">
      <c r="A2043" s="23">
        <v>2042</v>
      </c>
      <c r="B2043" s="23" t="str">
        <f t="shared" si="93"/>
        <v>Q4-2017</v>
      </c>
      <c r="C2043" s="24" t="str">
        <f t="shared" si="94"/>
        <v>Q4</v>
      </c>
      <c r="D2043" s="23" t="str">
        <f t="shared" si="95"/>
        <v>11-2017</v>
      </c>
      <c r="E2043" s="25">
        <v>43055</v>
      </c>
      <c r="F2043" s="31">
        <f>INDEX(GoldPrice!$B$2:$F$4016,MATCH(E2043,GoldPrice!$B$2:$B$4016,0),5)</f>
        <v>-70445.775845777243</v>
      </c>
      <c r="G2043" s="36">
        <f>INDEX(Daily!$B$2:$H$4016,MATCH(E2043,Daily!$B$2:$B$4016,0),3)</f>
        <v>-0.14000000000000057</v>
      </c>
      <c r="H2043" s="36">
        <f>INDEX(Daily!$B$2:$H$4016,MATCH(E2043,Daily!$B$2:$B$4016,0),5)</f>
        <v>0</v>
      </c>
      <c r="I2043" s="36">
        <f>INDEX(Daily!$B$2:$H$4016,MATCH(E2043,Daily!$B$2:$B$4016,0),7)</f>
        <v>10.209999999999923</v>
      </c>
      <c r="J2043" s="39">
        <f>INDEX(Monthly!$B$2:$K$187,MATCH(D2043,Monthly!$B$2:$B$187,0),3)</f>
        <v>1.3999999999999985E-3</v>
      </c>
      <c r="K2043" s="39">
        <f>INDEX(Monthly!$B$2:$K$187,MATCH(D2043,Monthly!$B$2:$B$187,0),5)</f>
        <v>2.8999999999999773</v>
      </c>
      <c r="L2043" s="39">
        <f>INDEX(Monthly!$B$2:$K$187,MATCH(D2043,Monthly!$B$2:$B$187,0),7)</f>
        <v>2.0000000000000573E-4</v>
      </c>
      <c r="M2043" s="39">
        <f>INDEX(Monthly!$B$2:$K$187,MATCH(D2043,Monthly!$B$2:$B$187,0),9)</f>
        <v>2.0185302792035682E-2</v>
      </c>
      <c r="N2043" s="42">
        <f>INDEX(Quaterly!$B$2:$E$63,MATCH(B2043,Quaterly!$B$2:$B$63,0),4)</f>
        <v>-0.57000000000000028</v>
      </c>
    </row>
    <row r="2044" spans="1:14" x14ac:dyDescent="0.3">
      <c r="A2044" s="23">
        <v>2043</v>
      </c>
      <c r="B2044" s="23" t="str">
        <f t="shared" si="93"/>
        <v>Q4-2017</v>
      </c>
      <c r="C2044" s="24" t="str">
        <f t="shared" si="94"/>
        <v>Q4</v>
      </c>
      <c r="D2044" s="23" t="str">
        <f t="shared" si="95"/>
        <v>11-2017</v>
      </c>
      <c r="E2044" s="25">
        <v>43056</v>
      </c>
      <c r="F2044" s="31">
        <f>INDEX(GoldPrice!$B$2:$F$4016,MATCH(E2044,GoldPrice!$B$2:$B$4016,0),5)</f>
        <v>-286556.18975618482</v>
      </c>
      <c r="G2044" s="36">
        <f>INDEX(Daily!$B$2:$H$4016,MATCH(E2044,Daily!$B$2:$B$4016,0),3)</f>
        <v>1.4299999999999997</v>
      </c>
      <c r="H2044" s="36">
        <f>INDEX(Daily!$B$2:$H$4016,MATCH(E2044,Daily!$B$2:$B$4016,0),5)</f>
        <v>11</v>
      </c>
      <c r="I2044" s="36">
        <f>INDEX(Daily!$B$2:$H$4016,MATCH(E2044,Daily!$B$2:$B$4016,0),7)</f>
        <v>-2.1099999999999</v>
      </c>
      <c r="J2044" s="39">
        <f>INDEX(Monthly!$B$2:$K$187,MATCH(D2044,Monthly!$B$2:$B$187,0),3)</f>
        <v>1.3999999999999985E-3</v>
      </c>
      <c r="K2044" s="39">
        <f>INDEX(Monthly!$B$2:$K$187,MATCH(D2044,Monthly!$B$2:$B$187,0),5)</f>
        <v>2.8999999999999773</v>
      </c>
      <c r="L2044" s="39">
        <f>INDEX(Monthly!$B$2:$K$187,MATCH(D2044,Monthly!$B$2:$B$187,0),7)</f>
        <v>2.0000000000000573E-4</v>
      </c>
      <c r="M2044" s="39">
        <f>INDEX(Monthly!$B$2:$K$187,MATCH(D2044,Monthly!$B$2:$B$187,0),9)</f>
        <v>2.0185302792035682E-2</v>
      </c>
      <c r="N2044" s="42">
        <f>INDEX(Quaterly!$B$2:$E$63,MATCH(B2044,Quaterly!$B$2:$B$63,0),4)</f>
        <v>-0.57000000000000028</v>
      </c>
    </row>
    <row r="2045" spans="1:14" x14ac:dyDescent="0.3">
      <c r="A2045" s="23">
        <v>2044</v>
      </c>
      <c r="B2045" s="23" t="str">
        <f t="shared" si="93"/>
        <v>Q4-2017</v>
      </c>
      <c r="C2045" s="24" t="str">
        <f t="shared" si="94"/>
        <v>Q4</v>
      </c>
      <c r="D2045" s="23" t="str">
        <f t="shared" si="95"/>
        <v>11-2017</v>
      </c>
      <c r="E2045" s="25">
        <v>43059</v>
      </c>
      <c r="F2045" s="31">
        <f>INDEX(GoldPrice!$B$2:$F$4016,MATCH(E2045,GoldPrice!$B$2:$B$4016,0),5)</f>
        <v>455573.31317331269</v>
      </c>
      <c r="G2045" s="36">
        <f>INDEX(Daily!$B$2:$H$4016,MATCH(E2045,Daily!$B$2:$B$4016,0),3)</f>
        <v>-0.35999999999999943</v>
      </c>
      <c r="H2045" s="36">
        <f>INDEX(Daily!$B$2:$H$4016,MATCH(E2045,Daily!$B$2:$B$4016,0),5)</f>
        <v>-12</v>
      </c>
      <c r="I2045" s="36">
        <f>INDEX(Daily!$B$2:$H$4016,MATCH(E2045,Daily!$B$2:$B$4016,0),7)</f>
        <v>12.8599999999999</v>
      </c>
      <c r="J2045" s="39">
        <f>INDEX(Monthly!$B$2:$K$187,MATCH(D2045,Monthly!$B$2:$B$187,0),3)</f>
        <v>1.3999999999999985E-3</v>
      </c>
      <c r="K2045" s="39">
        <f>INDEX(Monthly!$B$2:$K$187,MATCH(D2045,Monthly!$B$2:$B$187,0),5)</f>
        <v>2.8999999999999773</v>
      </c>
      <c r="L2045" s="39">
        <f>INDEX(Monthly!$B$2:$K$187,MATCH(D2045,Monthly!$B$2:$B$187,0),7)</f>
        <v>2.0000000000000573E-4</v>
      </c>
      <c r="M2045" s="39">
        <f>INDEX(Monthly!$B$2:$K$187,MATCH(D2045,Monthly!$B$2:$B$187,0),9)</f>
        <v>2.0185302792035682E-2</v>
      </c>
      <c r="N2045" s="42">
        <f>INDEX(Quaterly!$B$2:$E$63,MATCH(B2045,Quaterly!$B$2:$B$63,0),4)</f>
        <v>-0.57000000000000028</v>
      </c>
    </row>
    <row r="2046" spans="1:14" x14ac:dyDescent="0.3">
      <c r="A2046" s="23">
        <v>2045</v>
      </c>
      <c r="B2046" s="23" t="str">
        <f t="shared" si="93"/>
        <v>Q4-2017</v>
      </c>
      <c r="C2046" s="24" t="str">
        <f t="shared" si="94"/>
        <v>Q4</v>
      </c>
      <c r="D2046" s="23" t="str">
        <f t="shared" si="95"/>
        <v>11-2017</v>
      </c>
      <c r="E2046" s="25">
        <v>43060</v>
      </c>
      <c r="F2046" s="31">
        <f>INDEX(GoldPrice!$B$2:$F$4016,MATCH(E2046,GoldPrice!$B$2:$B$4016,0),5)</f>
        <v>-221547.91154791042</v>
      </c>
      <c r="G2046" s="36">
        <f>INDEX(Daily!$B$2:$H$4016,MATCH(E2046,Daily!$B$2:$B$4016,0),3)</f>
        <v>0.63000000000000256</v>
      </c>
      <c r="H2046" s="36">
        <f>INDEX(Daily!$B$2:$H$4016,MATCH(E2046,Daily!$B$2:$B$4016,0),5)</f>
        <v>0</v>
      </c>
      <c r="I2046" s="36">
        <f>INDEX(Daily!$B$2:$H$4016,MATCH(E2046,Daily!$B$2:$B$4016,0),7)</f>
        <v>14.75</v>
      </c>
      <c r="J2046" s="39">
        <f>INDEX(Monthly!$B$2:$K$187,MATCH(D2046,Monthly!$B$2:$B$187,0),3)</f>
        <v>1.3999999999999985E-3</v>
      </c>
      <c r="K2046" s="39">
        <f>INDEX(Monthly!$B$2:$K$187,MATCH(D2046,Monthly!$B$2:$B$187,0),5)</f>
        <v>2.8999999999999773</v>
      </c>
      <c r="L2046" s="39">
        <f>INDEX(Monthly!$B$2:$K$187,MATCH(D2046,Monthly!$B$2:$B$187,0),7)</f>
        <v>2.0000000000000573E-4</v>
      </c>
      <c r="M2046" s="39">
        <f>INDEX(Monthly!$B$2:$K$187,MATCH(D2046,Monthly!$B$2:$B$187,0),9)</f>
        <v>2.0185302792035682E-2</v>
      </c>
      <c r="N2046" s="42">
        <f>INDEX(Quaterly!$B$2:$E$63,MATCH(B2046,Quaterly!$B$2:$B$63,0),4)</f>
        <v>-0.57000000000000028</v>
      </c>
    </row>
    <row r="2047" spans="1:14" x14ac:dyDescent="0.3">
      <c r="A2047" s="23">
        <v>2046</v>
      </c>
      <c r="B2047" s="23" t="str">
        <f t="shared" si="93"/>
        <v>Q4-2017</v>
      </c>
      <c r="C2047" s="24" t="str">
        <f t="shared" si="94"/>
        <v>Q4</v>
      </c>
      <c r="D2047" s="23" t="str">
        <f t="shared" si="95"/>
        <v>11-2017</v>
      </c>
      <c r="E2047" s="25">
        <v>43061</v>
      </c>
      <c r="F2047" s="31">
        <f>INDEX(GoldPrice!$B$2:$F$4016,MATCH(E2047,GoldPrice!$B$2:$B$4016,0),5)</f>
        <v>-194839.53883953765</v>
      </c>
      <c r="G2047" s="36">
        <f>INDEX(Daily!$B$2:$H$4016,MATCH(E2047,Daily!$B$2:$B$4016,0),3)</f>
        <v>1.0399999999999991</v>
      </c>
      <c r="H2047" s="36">
        <f>INDEX(Daily!$B$2:$H$4016,MATCH(E2047,Daily!$B$2:$B$4016,0),5)</f>
        <v>15</v>
      </c>
      <c r="I2047" s="36">
        <f>INDEX(Daily!$B$2:$H$4016,MATCH(E2047,Daily!$B$2:$B$4016,0),7)</f>
        <v>14.360000000000014</v>
      </c>
      <c r="J2047" s="39">
        <f>INDEX(Monthly!$B$2:$K$187,MATCH(D2047,Monthly!$B$2:$B$187,0),3)</f>
        <v>1.3999999999999985E-3</v>
      </c>
      <c r="K2047" s="39">
        <f>INDEX(Monthly!$B$2:$K$187,MATCH(D2047,Monthly!$B$2:$B$187,0),5)</f>
        <v>2.8999999999999773</v>
      </c>
      <c r="L2047" s="39">
        <f>INDEX(Monthly!$B$2:$K$187,MATCH(D2047,Monthly!$B$2:$B$187,0),7)</f>
        <v>2.0000000000000573E-4</v>
      </c>
      <c r="M2047" s="39">
        <f>INDEX(Monthly!$B$2:$K$187,MATCH(D2047,Monthly!$B$2:$B$187,0),9)</f>
        <v>2.0185302792035682E-2</v>
      </c>
      <c r="N2047" s="42">
        <f>INDEX(Quaterly!$B$2:$E$63,MATCH(B2047,Quaterly!$B$2:$B$63,0),4)</f>
        <v>-0.57000000000000028</v>
      </c>
    </row>
    <row r="2048" spans="1:14" x14ac:dyDescent="0.3">
      <c r="A2048" s="23">
        <v>2047</v>
      </c>
      <c r="B2048" s="23" t="str">
        <f t="shared" si="93"/>
        <v>Q4-2017</v>
      </c>
      <c r="C2048" s="24" t="str">
        <f t="shared" si="94"/>
        <v>Q4</v>
      </c>
      <c r="D2048" s="23" t="str">
        <f t="shared" si="95"/>
        <v>11-2017</v>
      </c>
      <c r="E2048" s="25">
        <v>43062</v>
      </c>
      <c r="F2048" s="31">
        <f>INDEX(GoldPrice!$B$2:$F$4016,MATCH(E2048,GoldPrice!$B$2:$B$4016,0),5)</f>
        <v>162930.63693063334</v>
      </c>
      <c r="G2048" s="36">
        <f>INDEX(Daily!$B$2:$H$4016,MATCH(E2048,Daily!$B$2:$B$4016,0),3)</f>
        <v>-1.652857142857151</v>
      </c>
      <c r="H2048" s="36">
        <f>INDEX(Daily!$B$2:$H$4016,MATCH(E2048,Daily!$B$2:$B$4016,0),5)</f>
        <v>12</v>
      </c>
      <c r="I2048" s="36">
        <f>INDEX(Daily!$B$2:$H$4016,MATCH(E2048,Daily!$B$2:$B$4016,0),7)</f>
        <v>1.0400000000000773</v>
      </c>
      <c r="J2048" s="39">
        <f>INDEX(Monthly!$B$2:$K$187,MATCH(D2048,Monthly!$B$2:$B$187,0),3)</f>
        <v>1.3999999999999985E-3</v>
      </c>
      <c r="K2048" s="39">
        <f>INDEX(Monthly!$B$2:$K$187,MATCH(D2048,Monthly!$B$2:$B$187,0),5)</f>
        <v>2.8999999999999773</v>
      </c>
      <c r="L2048" s="39">
        <f>INDEX(Monthly!$B$2:$K$187,MATCH(D2048,Monthly!$B$2:$B$187,0),7)</f>
        <v>2.0000000000000573E-4</v>
      </c>
      <c r="M2048" s="39">
        <f>INDEX(Monthly!$B$2:$K$187,MATCH(D2048,Monthly!$B$2:$B$187,0),9)</f>
        <v>2.0185302792035682E-2</v>
      </c>
      <c r="N2048" s="42">
        <f>INDEX(Quaterly!$B$2:$E$63,MATCH(B2048,Quaterly!$B$2:$B$63,0),4)</f>
        <v>-0.57000000000000028</v>
      </c>
    </row>
    <row r="2049" spans="1:14" x14ac:dyDescent="0.3">
      <c r="A2049" s="23">
        <v>2048</v>
      </c>
      <c r="B2049" s="23" t="str">
        <f t="shared" si="93"/>
        <v>Q4-2017</v>
      </c>
      <c r="C2049" s="24" t="str">
        <f t="shared" si="94"/>
        <v>Q4</v>
      </c>
      <c r="D2049" s="23" t="str">
        <f t="shared" si="95"/>
        <v>11-2017</v>
      </c>
      <c r="E2049" s="25">
        <v>43063</v>
      </c>
      <c r="F2049" s="31">
        <f>INDEX(GoldPrice!$B$2:$F$4016,MATCH(E2049,GoldPrice!$B$2:$B$4016,0),5)</f>
        <v>-78785.106785107404</v>
      </c>
      <c r="G2049" s="36">
        <f>INDEX(Daily!$B$2:$H$4016,MATCH(E2049,Daily!$B$2:$B$4016,0),3)</f>
        <v>2.7128571428571462</v>
      </c>
      <c r="H2049" s="36">
        <f>INDEX(Daily!$B$2:$H$4016,MATCH(E2049,Daily!$B$2:$B$4016,0),5)</f>
        <v>-12</v>
      </c>
      <c r="I2049" s="36">
        <f>INDEX(Daily!$B$2:$H$4016,MATCH(E2049,Daily!$B$2:$B$4016,0),7)</f>
        <v>1.8700000000000045</v>
      </c>
      <c r="J2049" s="39">
        <f>INDEX(Monthly!$B$2:$K$187,MATCH(D2049,Monthly!$B$2:$B$187,0),3)</f>
        <v>1.3999999999999985E-3</v>
      </c>
      <c r="K2049" s="39">
        <f>INDEX(Monthly!$B$2:$K$187,MATCH(D2049,Monthly!$B$2:$B$187,0),5)</f>
        <v>2.8999999999999773</v>
      </c>
      <c r="L2049" s="39">
        <f>INDEX(Monthly!$B$2:$K$187,MATCH(D2049,Monthly!$B$2:$B$187,0),7)</f>
        <v>2.0000000000000573E-4</v>
      </c>
      <c r="M2049" s="39">
        <f>INDEX(Monthly!$B$2:$K$187,MATCH(D2049,Monthly!$B$2:$B$187,0),9)</f>
        <v>2.0185302792035682E-2</v>
      </c>
      <c r="N2049" s="42">
        <f>INDEX(Quaterly!$B$2:$E$63,MATCH(B2049,Quaterly!$B$2:$B$63,0),4)</f>
        <v>-0.57000000000000028</v>
      </c>
    </row>
    <row r="2050" spans="1:14" x14ac:dyDescent="0.3">
      <c r="A2050" s="23">
        <v>2049</v>
      </c>
      <c r="B2050" s="23" t="str">
        <f t="shared" si="93"/>
        <v>Q4-2017</v>
      </c>
      <c r="C2050" s="24" t="str">
        <f t="shared" si="94"/>
        <v>Q4</v>
      </c>
      <c r="D2050" s="23" t="str">
        <f t="shared" si="95"/>
        <v>11-2017</v>
      </c>
      <c r="E2050" s="25">
        <v>43066</v>
      </c>
      <c r="F2050" s="31">
        <f>INDEX(GoldPrice!$B$2:$F$4016,MATCH(E2050,GoldPrice!$B$2:$B$4016,0),5)</f>
        <v>-21925.155925154686</v>
      </c>
      <c r="G2050" s="36">
        <f>INDEX(Daily!$B$2:$H$4016,MATCH(E2050,Daily!$B$2:$B$4016,0),3)</f>
        <v>-0.83999999999999631</v>
      </c>
      <c r="H2050" s="36">
        <f>INDEX(Daily!$B$2:$H$4016,MATCH(E2050,Daily!$B$2:$B$4016,0),5)</f>
        <v>0</v>
      </c>
      <c r="I2050" s="36">
        <f>INDEX(Daily!$B$2:$H$4016,MATCH(E2050,Daily!$B$2:$B$4016,0),7)</f>
        <v>3.0399999999999636</v>
      </c>
      <c r="J2050" s="39">
        <f>INDEX(Monthly!$B$2:$K$187,MATCH(D2050,Monthly!$B$2:$B$187,0),3)</f>
        <v>1.3999999999999985E-3</v>
      </c>
      <c r="K2050" s="39">
        <f>INDEX(Monthly!$B$2:$K$187,MATCH(D2050,Monthly!$B$2:$B$187,0),5)</f>
        <v>2.8999999999999773</v>
      </c>
      <c r="L2050" s="39">
        <f>INDEX(Monthly!$B$2:$K$187,MATCH(D2050,Monthly!$B$2:$B$187,0),7)</f>
        <v>2.0000000000000573E-4</v>
      </c>
      <c r="M2050" s="39">
        <f>INDEX(Monthly!$B$2:$K$187,MATCH(D2050,Monthly!$B$2:$B$187,0),9)</f>
        <v>2.0185302792035682E-2</v>
      </c>
      <c r="N2050" s="42">
        <f>INDEX(Quaterly!$B$2:$E$63,MATCH(B2050,Quaterly!$B$2:$B$63,0),4)</f>
        <v>-0.57000000000000028</v>
      </c>
    </row>
    <row r="2051" spans="1:14" x14ac:dyDescent="0.3">
      <c r="A2051" s="23">
        <v>2050</v>
      </c>
      <c r="B2051" s="23" t="str">
        <f t="shared" ref="B2051:B2114" si="96">C2051&amp;"-"&amp;YEAR(E2051)</f>
        <v>Q4-2017</v>
      </c>
      <c r="C2051" s="24" t="str">
        <f t="shared" ref="C2051:C2114" si="97">IF(MONTH(E2051)&lt;=3,"Q1",IF(MONTH(E2051)&lt;=6,"Q2",IF(MONTH(E2051)&lt;=9,"Q3","Q4")))</f>
        <v>Q4</v>
      </c>
      <c r="D2051" s="23" t="str">
        <f t="shared" ref="D2051:D2114" si="98">MONTH(E2051)&amp;"-"&amp;YEAR(E2051)</f>
        <v>11-2017</v>
      </c>
      <c r="E2051" s="25">
        <v>43067</v>
      </c>
      <c r="F2051" s="31">
        <f>INDEX(GoldPrice!$B$2:$F$4016,MATCH(E2051,GoldPrice!$B$2:$B$4016,0),5)</f>
        <v>84332.640332639217</v>
      </c>
      <c r="G2051" s="36">
        <f>INDEX(Daily!$B$2:$H$4016,MATCH(E2051,Daily!$B$2:$B$4016,0),3)</f>
        <v>-0.14000000000000057</v>
      </c>
      <c r="H2051" s="36">
        <f>INDEX(Daily!$B$2:$H$4016,MATCH(E2051,Daily!$B$2:$B$4016,0),5)</f>
        <v>-10</v>
      </c>
      <c r="I2051" s="36">
        <f>INDEX(Daily!$B$2:$H$4016,MATCH(E2051,Daily!$B$2:$B$4016,0),7)</f>
        <v>2.6000000000000227</v>
      </c>
      <c r="J2051" s="39">
        <f>INDEX(Monthly!$B$2:$K$187,MATCH(D2051,Monthly!$B$2:$B$187,0),3)</f>
        <v>1.3999999999999985E-3</v>
      </c>
      <c r="K2051" s="39">
        <f>INDEX(Monthly!$B$2:$K$187,MATCH(D2051,Monthly!$B$2:$B$187,0),5)</f>
        <v>2.8999999999999773</v>
      </c>
      <c r="L2051" s="39">
        <f>INDEX(Monthly!$B$2:$K$187,MATCH(D2051,Monthly!$B$2:$B$187,0),7)</f>
        <v>2.0000000000000573E-4</v>
      </c>
      <c r="M2051" s="39">
        <f>INDEX(Monthly!$B$2:$K$187,MATCH(D2051,Monthly!$B$2:$B$187,0),9)</f>
        <v>2.0185302792035682E-2</v>
      </c>
      <c r="N2051" s="42">
        <f>INDEX(Quaterly!$B$2:$E$63,MATCH(B2051,Quaterly!$B$2:$B$63,0),4)</f>
        <v>-0.57000000000000028</v>
      </c>
    </row>
    <row r="2052" spans="1:14" x14ac:dyDescent="0.3">
      <c r="A2052" s="23">
        <v>2051</v>
      </c>
      <c r="B2052" s="23" t="str">
        <f t="shared" si="96"/>
        <v>Q4-2017</v>
      </c>
      <c r="C2052" s="24" t="str">
        <f t="shared" si="97"/>
        <v>Q4</v>
      </c>
      <c r="D2052" s="23" t="str">
        <f t="shared" si="98"/>
        <v>11-2017</v>
      </c>
      <c r="E2052" s="25">
        <v>43068</v>
      </c>
      <c r="F2052" s="31">
        <f>INDEX(GoldPrice!$B$2:$F$4016,MATCH(E2052,GoldPrice!$B$2:$B$4016,0),5)</f>
        <v>191586.2785862796</v>
      </c>
      <c r="G2052" s="36">
        <f>INDEX(Daily!$B$2:$H$4016,MATCH(E2052,Daily!$B$2:$B$4016,0),3)</f>
        <v>-0.71000000000000085</v>
      </c>
      <c r="H2052" s="36">
        <f>INDEX(Daily!$B$2:$H$4016,MATCH(E2052,Daily!$B$2:$B$4016,0),5)</f>
        <v>10</v>
      </c>
      <c r="I2052" s="36">
        <f>INDEX(Daily!$B$2:$H$4016,MATCH(E2052,Daily!$B$2:$B$4016,0),7)</f>
        <v>10.92999999999995</v>
      </c>
      <c r="J2052" s="39">
        <f>INDEX(Monthly!$B$2:$K$187,MATCH(D2052,Monthly!$B$2:$B$187,0),3)</f>
        <v>1.3999999999999985E-3</v>
      </c>
      <c r="K2052" s="39">
        <f>INDEX(Monthly!$B$2:$K$187,MATCH(D2052,Monthly!$B$2:$B$187,0),5)</f>
        <v>2.8999999999999773</v>
      </c>
      <c r="L2052" s="39">
        <f>INDEX(Monthly!$B$2:$K$187,MATCH(D2052,Monthly!$B$2:$B$187,0),7)</f>
        <v>2.0000000000000573E-4</v>
      </c>
      <c r="M2052" s="39">
        <f>INDEX(Monthly!$B$2:$K$187,MATCH(D2052,Monthly!$B$2:$B$187,0),9)</f>
        <v>2.0185302792035682E-2</v>
      </c>
      <c r="N2052" s="42">
        <f>INDEX(Quaterly!$B$2:$E$63,MATCH(B2052,Quaterly!$B$2:$B$63,0),4)</f>
        <v>-0.57000000000000028</v>
      </c>
    </row>
    <row r="2053" spans="1:14" x14ac:dyDescent="0.3">
      <c r="A2053" s="23">
        <v>2052</v>
      </c>
      <c r="B2053" s="23" t="str">
        <f t="shared" si="96"/>
        <v>Q4-2017</v>
      </c>
      <c r="C2053" s="24" t="str">
        <f t="shared" si="97"/>
        <v>Q4</v>
      </c>
      <c r="D2053" s="23" t="str">
        <f t="shared" si="98"/>
        <v>11-2017</v>
      </c>
      <c r="E2053" s="25">
        <v>43069</v>
      </c>
      <c r="F2053" s="31">
        <f>INDEX(GoldPrice!$B$2:$F$4016,MATCH(E2053,GoldPrice!$B$2:$B$4016,0),5)</f>
        <v>87461.16046115756</v>
      </c>
      <c r="G2053" s="36">
        <f>INDEX(Daily!$B$2:$H$4016,MATCH(E2053,Daily!$B$2:$B$4016,0),3)</f>
        <v>0.14999999999999858</v>
      </c>
      <c r="H2053" s="36">
        <f>INDEX(Daily!$B$2:$H$4016,MATCH(E2053,Daily!$B$2:$B$4016,0),5)</f>
        <v>-10</v>
      </c>
      <c r="I2053" s="36">
        <f>INDEX(Daily!$B$2:$H$4016,MATCH(E2053,Daily!$B$2:$B$4016,0),7)</f>
        <v>-2.2100000000000364</v>
      </c>
      <c r="J2053" s="39">
        <f>INDEX(Monthly!$B$2:$K$187,MATCH(D2053,Monthly!$B$2:$B$187,0),3)</f>
        <v>1.3999999999999985E-3</v>
      </c>
      <c r="K2053" s="39">
        <f>INDEX(Monthly!$B$2:$K$187,MATCH(D2053,Monthly!$B$2:$B$187,0),5)</f>
        <v>2.8999999999999773</v>
      </c>
      <c r="L2053" s="39">
        <f>INDEX(Monthly!$B$2:$K$187,MATCH(D2053,Monthly!$B$2:$B$187,0),7)</f>
        <v>2.0000000000000573E-4</v>
      </c>
      <c r="M2053" s="39">
        <f>INDEX(Monthly!$B$2:$K$187,MATCH(D2053,Monthly!$B$2:$B$187,0),9)</f>
        <v>2.0185302792035682E-2</v>
      </c>
      <c r="N2053" s="42">
        <f>INDEX(Quaterly!$B$2:$E$63,MATCH(B2053,Quaterly!$B$2:$B$63,0),4)</f>
        <v>-0.57000000000000028</v>
      </c>
    </row>
    <row r="2054" spans="1:14" x14ac:dyDescent="0.3">
      <c r="A2054" s="23">
        <v>2053</v>
      </c>
      <c r="B2054" s="23" t="str">
        <f t="shared" si="96"/>
        <v>Q4-2017</v>
      </c>
      <c r="C2054" s="24" t="str">
        <f t="shared" si="97"/>
        <v>Q4</v>
      </c>
      <c r="D2054" s="23" t="str">
        <f t="shared" si="98"/>
        <v>12-2017</v>
      </c>
      <c r="E2054" s="25">
        <v>43070</v>
      </c>
      <c r="F2054" s="31">
        <f>INDEX(GoldPrice!$B$2:$F$4016,MATCH(E2054,GoldPrice!$B$2:$B$4016,0),5)</f>
        <v>-211290.11529011279</v>
      </c>
      <c r="G2054" s="36">
        <f>INDEX(Daily!$B$2:$H$4016,MATCH(E2054,Daily!$B$2:$B$4016,0),3)</f>
        <v>0.95000000000000284</v>
      </c>
      <c r="H2054" s="36">
        <f>INDEX(Daily!$B$2:$H$4016,MATCH(E2054,Daily!$B$2:$B$4016,0),5)</f>
        <v>-5</v>
      </c>
      <c r="I2054" s="36">
        <f>INDEX(Daily!$B$2:$H$4016,MATCH(E2054,Daily!$B$2:$B$4016,0),7)</f>
        <v>10.400000000000091</v>
      </c>
      <c r="J2054" s="39">
        <f>INDEX(Monthly!$B$2:$K$187,MATCH(D2054,Monthly!$B$2:$B$187,0),3)</f>
        <v>2.2999999999999965E-3</v>
      </c>
      <c r="K2054" s="39">
        <f>INDEX(Monthly!$B$2:$K$187,MATCH(D2054,Monthly!$B$2:$B$187,0),5)</f>
        <v>3.4900000000000091</v>
      </c>
      <c r="L2054" s="39">
        <f>INDEX(Monthly!$B$2:$K$187,MATCH(D2054,Monthly!$B$2:$B$187,0),7)</f>
        <v>7.9999999999999516E-4</v>
      </c>
      <c r="M2054" s="39">
        <f>INDEX(Monthly!$B$2:$K$187,MATCH(D2054,Monthly!$B$2:$B$187,0),9)</f>
        <v>1.6255471644313044E-2</v>
      </c>
      <c r="N2054" s="42">
        <f>INDEX(Quaterly!$B$2:$E$63,MATCH(B2054,Quaterly!$B$2:$B$63,0),4)</f>
        <v>-0.57000000000000028</v>
      </c>
    </row>
    <row r="2055" spans="1:14" x14ac:dyDescent="0.3">
      <c r="A2055" s="23">
        <v>2054</v>
      </c>
      <c r="B2055" s="23" t="str">
        <f t="shared" si="96"/>
        <v>Q4-2017</v>
      </c>
      <c r="C2055" s="24" t="str">
        <f t="shared" si="97"/>
        <v>Q4</v>
      </c>
      <c r="D2055" s="23" t="str">
        <f t="shared" si="98"/>
        <v>12-2017</v>
      </c>
      <c r="E2055" s="25">
        <v>43073</v>
      </c>
      <c r="F2055" s="31">
        <f>INDEX(GoldPrice!$B$2:$F$4016,MATCH(E2055,GoldPrice!$B$2:$B$4016,0),5)</f>
        <v>80298.733698733151</v>
      </c>
      <c r="G2055" s="36">
        <f>INDEX(Daily!$B$2:$H$4016,MATCH(E2055,Daily!$B$2:$B$4016,0),3)</f>
        <v>-0.87000000000000455</v>
      </c>
      <c r="H2055" s="36">
        <f>INDEX(Daily!$B$2:$H$4016,MATCH(E2055,Daily!$B$2:$B$4016,0),5)</f>
        <v>2</v>
      </c>
      <c r="I2055" s="36">
        <f>INDEX(Daily!$B$2:$H$4016,MATCH(E2055,Daily!$B$2:$B$4016,0),7)</f>
        <v>9.6899999999999409</v>
      </c>
      <c r="J2055" s="39">
        <f>INDEX(Monthly!$B$2:$K$187,MATCH(D2055,Monthly!$B$2:$B$187,0),3)</f>
        <v>2.2999999999999965E-3</v>
      </c>
      <c r="K2055" s="39">
        <f>INDEX(Monthly!$B$2:$K$187,MATCH(D2055,Monthly!$B$2:$B$187,0),5)</f>
        <v>3.4900000000000091</v>
      </c>
      <c r="L2055" s="39">
        <f>INDEX(Monthly!$B$2:$K$187,MATCH(D2055,Monthly!$B$2:$B$187,0),7)</f>
        <v>7.9999999999999516E-4</v>
      </c>
      <c r="M2055" s="39">
        <f>INDEX(Monthly!$B$2:$K$187,MATCH(D2055,Monthly!$B$2:$B$187,0),9)</f>
        <v>1.6255471644313044E-2</v>
      </c>
      <c r="N2055" s="42">
        <f>INDEX(Quaterly!$B$2:$E$63,MATCH(B2055,Quaterly!$B$2:$B$63,0),4)</f>
        <v>-0.57000000000000028</v>
      </c>
    </row>
    <row r="2056" spans="1:14" x14ac:dyDescent="0.3">
      <c r="A2056" s="23">
        <v>2055</v>
      </c>
      <c r="B2056" s="23" t="str">
        <f t="shared" si="96"/>
        <v>Q4-2017</v>
      </c>
      <c r="C2056" s="24" t="str">
        <f t="shared" si="97"/>
        <v>Q4</v>
      </c>
      <c r="D2056" s="23" t="str">
        <f t="shared" si="98"/>
        <v>12-2017</v>
      </c>
      <c r="E2056" s="25">
        <v>43074</v>
      </c>
      <c r="F2056" s="31">
        <f>INDEX(GoldPrice!$B$2:$F$4016,MATCH(E2056,GoldPrice!$B$2:$B$4016,0),5)</f>
        <v>255105.34870535135</v>
      </c>
      <c r="G2056" s="36">
        <f>INDEX(Daily!$B$2:$H$4016,MATCH(E2056,Daily!$B$2:$B$4016,0),3)</f>
        <v>0.17999999999999972</v>
      </c>
      <c r="H2056" s="36">
        <f>INDEX(Daily!$B$2:$H$4016,MATCH(E2056,Daily!$B$2:$B$4016,0),5)</f>
        <v>3</v>
      </c>
      <c r="I2056" s="36">
        <f>INDEX(Daily!$B$2:$H$4016,MATCH(E2056,Daily!$B$2:$B$4016,0),7)</f>
        <v>-16.720000000000027</v>
      </c>
      <c r="J2056" s="39">
        <f>INDEX(Monthly!$B$2:$K$187,MATCH(D2056,Monthly!$B$2:$B$187,0),3)</f>
        <v>2.2999999999999965E-3</v>
      </c>
      <c r="K2056" s="39">
        <f>INDEX(Monthly!$B$2:$K$187,MATCH(D2056,Monthly!$B$2:$B$187,0),5)</f>
        <v>3.4900000000000091</v>
      </c>
      <c r="L2056" s="39">
        <f>INDEX(Monthly!$B$2:$K$187,MATCH(D2056,Monthly!$B$2:$B$187,0),7)</f>
        <v>7.9999999999999516E-4</v>
      </c>
      <c r="M2056" s="39">
        <f>INDEX(Monthly!$B$2:$K$187,MATCH(D2056,Monthly!$B$2:$B$187,0),9)</f>
        <v>1.6255471644313044E-2</v>
      </c>
      <c r="N2056" s="42">
        <f>INDEX(Quaterly!$B$2:$E$63,MATCH(B2056,Quaterly!$B$2:$B$63,0),4)</f>
        <v>-0.57000000000000028</v>
      </c>
    </row>
    <row r="2057" spans="1:14" x14ac:dyDescent="0.3">
      <c r="A2057" s="23">
        <v>2056</v>
      </c>
      <c r="B2057" s="23" t="str">
        <f t="shared" si="96"/>
        <v>Q4-2017</v>
      </c>
      <c r="C2057" s="24" t="str">
        <f t="shared" si="97"/>
        <v>Q4</v>
      </c>
      <c r="D2057" s="23" t="str">
        <f t="shared" si="98"/>
        <v>12-2017</v>
      </c>
      <c r="E2057" s="25">
        <v>43075</v>
      </c>
      <c r="F2057" s="31">
        <f>INDEX(GoldPrice!$B$2:$F$4016,MATCH(E2057,GoldPrice!$B$2:$B$4016,0),5)</f>
        <v>-160597.99659800157</v>
      </c>
      <c r="G2057" s="36">
        <f>INDEX(Daily!$B$2:$H$4016,MATCH(E2057,Daily!$B$2:$B$4016,0),3)</f>
        <v>-1.8699999999999974</v>
      </c>
      <c r="H2057" s="36">
        <f>INDEX(Daily!$B$2:$H$4016,MATCH(E2057,Daily!$B$2:$B$4016,0),5)</f>
        <v>0</v>
      </c>
      <c r="I2057" s="36">
        <f>INDEX(Daily!$B$2:$H$4016,MATCH(E2057,Daily!$B$2:$B$4016,0),7)</f>
        <v>-5.6599999999999682</v>
      </c>
      <c r="J2057" s="39">
        <f>INDEX(Monthly!$B$2:$K$187,MATCH(D2057,Monthly!$B$2:$B$187,0),3)</f>
        <v>2.2999999999999965E-3</v>
      </c>
      <c r="K2057" s="39">
        <f>INDEX(Monthly!$B$2:$K$187,MATCH(D2057,Monthly!$B$2:$B$187,0),5)</f>
        <v>3.4900000000000091</v>
      </c>
      <c r="L2057" s="39">
        <f>INDEX(Monthly!$B$2:$K$187,MATCH(D2057,Monthly!$B$2:$B$187,0),7)</f>
        <v>7.9999999999999516E-4</v>
      </c>
      <c r="M2057" s="39">
        <f>INDEX(Monthly!$B$2:$K$187,MATCH(D2057,Monthly!$B$2:$B$187,0),9)</f>
        <v>1.6255471644313044E-2</v>
      </c>
      <c r="N2057" s="42">
        <f>INDEX(Quaterly!$B$2:$E$63,MATCH(B2057,Quaterly!$B$2:$B$63,0),4)</f>
        <v>-0.57000000000000028</v>
      </c>
    </row>
    <row r="2058" spans="1:14" x14ac:dyDescent="0.3">
      <c r="A2058" s="23">
        <v>2057</v>
      </c>
      <c r="B2058" s="23" t="str">
        <f t="shared" si="96"/>
        <v>Q4-2017</v>
      </c>
      <c r="C2058" s="24" t="str">
        <f t="shared" si="97"/>
        <v>Q4</v>
      </c>
      <c r="D2058" s="23" t="str">
        <f t="shared" si="98"/>
        <v>12-2017</v>
      </c>
      <c r="E2058" s="25">
        <v>43076</v>
      </c>
      <c r="F2058" s="31">
        <f>INDEX(GoldPrice!$B$2:$F$4016,MATCH(E2058,GoldPrice!$B$2:$B$4016,0),5)</f>
        <v>216924.36212436482</v>
      </c>
      <c r="G2058" s="36">
        <f>INDEX(Daily!$B$2:$H$4016,MATCH(E2058,Daily!$B$2:$B$4016,0),3)</f>
        <v>0.71000000000000085</v>
      </c>
      <c r="H2058" s="36">
        <f>INDEX(Daily!$B$2:$H$4016,MATCH(E2058,Daily!$B$2:$B$4016,0),5)</f>
        <v>-4</v>
      </c>
      <c r="I2058" s="36">
        <f>INDEX(Daily!$B$2:$H$4016,MATCH(E2058,Daily!$B$2:$B$4016,0),7)</f>
        <v>-8.9900000000000091</v>
      </c>
      <c r="J2058" s="39">
        <f>INDEX(Monthly!$B$2:$K$187,MATCH(D2058,Monthly!$B$2:$B$187,0),3)</f>
        <v>2.2999999999999965E-3</v>
      </c>
      <c r="K2058" s="39">
        <f>INDEX(Monthly!$B$2:$K$187,MATCH(D2058,Monthly!$B$2:$B$187,0),5)</f>
        <v>3.4900000000000091</v>
      </c>
      <c r="L2058" s="39">
        <f>INDEX(Monthly!$B$2:$K$187,MATCH(D2058,Monthly!$B$2:$B$187,0),7)</f>
        <v>7.9999999999999516E-4</v>
      </c>
      <c r="M2058" s="39">
        <f>INDEX(Monthly!$B$2:$K$187,MATCH(D2058,Monthly!$B$2:$B$187,0),9)</f>
        <v>1.6255471644313044E-2</v>
      </c>
      <c r="N2058" s="42">
        <f>INDEX(Quaterly!$B$2:$E$63,MATCH(B2058,Quaterly!$B$2:$B$63,0),4)</f>
        <v>-0.57000000000000028</v>
      </c>
    </row>
    <row r="2059" spans="1:14" x14ac:dyDescent="0.3">
      <c r="A2059" s="23">
        <v>2058</v>
      </c>
      <c r="B2059" s="23" t="str">
        <f t="shared" si="96"/>
        <v>Q4-2017</v>
      </c>
      <c r="C2059" s="24" t="str">
        <f t="shared" si="97"/>
        <v>Q4</v>
      </c>
      <c r="D2059" s="23" t="str">
        <f t="shared" si="98"/>
        <v>12-2017</v>
      </c>
      <c r="E2059" s="25">
        <v>43077</v>
      </c>
      <c r="F2059" s="31">
        <f>INDEX(GoldPrice!$B$2:$F$4016,MATCH(E2059,GoldPrice!$B$2:$B$4016,0),5)</f>
        <v>-129527.2727272734</v>
      </c>
      <c r="G2059" s="36">
        <f>INDEX(Daily!$B$2:$H$4016,MATCH(E2059,Daily!$B$2:$B$4016,0),3)</f>
        <v>0.64999999999999858</v>
      </c>
      <c r="H2059" s="36">
        <f>INDEX(Daily!$B$2:$H$4016,MATCH(E2059,Daily!$B$2:$B$4016,0),5)</f>
        <v>9</v>
      </c>
      <c r="I2059" s="36">
        <f>INDEX(Daily!$B$2:$H$4016,MATCH(E2059,Daily!$B$2:$B$4016,0),7)</f>
        <v>1.5099999999999909</v>
      </c>
      <c r="J2059" s="39">
        <f>INDEX(Monthly!$B$2:$K$187,MATCH(D2059,Monthly!$B$2:$B$187,0),3)</f>
        <v>2.2999999999999965E-3</v>
      </c>
      <c r="K2059" s="39">
        <f>INDEX(Monthly!$B$2:$K$187,MATCH(D2059,Monthly!$B$2:$B$187,0),5)</f>
        <v>3.4900000000000091</v>
      </c>
      <c r="L2059" s="39">
        <f>INDEX(Monthly!$B$2:$K$187,MATCH(D2059,Monthly!$B$2:$B$187,0),7)</f>
        <v>7.9999999999999516E-4</v>
      </c>
      <c r="M2059" s="39">
        <f>INDEX(Monthly!$B$2:$K$187,MATCH(D2059,Monthly!$B$2:$B$187,0),9)</f>
        <v>1.6255471644313044E-2</v>
      </c>
      <c r="N2059" s="42">
        <f>INDEX(Quaterly!$B$2:$E$63,MATCH(B2059,Quaterly!$B$2:$B$63,0),4)</f>
        <v>-0.57000000000000028</v>
      </c>
    </row>
    <row r="2060" spans="1:14" x14ac:dyDescent="0.3">
      <c r="A2060" s="23">
        <v>2059</v>
      </c>
      <c r="B2060" s="23" t="str">
        <f t="shared" si="96"/>
        <v>Q4-2017</v>
      </c>
      <c r="C2060" s="24" t="str">
        <f t="shared" si="97"/>
        <v>Q4</v>
      </c>
      <c r="D2060" s="23" t="str">
        <f t="shared" si="98"/>
        <v>12-2017</v>
      </c>
      <c r="E2060" s="25">
        <v>43080</v>
      </c>
      <c r="F2060" s="31">
        <f>INDEX(GoldPrice!$B$2:$F$4016,MATCH(E2060,GoldPrice!$B$2:$B$4016,0),5)</f>
        <v>20155.547155547887</v>
      </c>
      <c r="G2060" s="36">
        <f>INDEX(Daily!$B$2:$H$4016,MATCH(E2060,Daily!$B$2:$B$4016,0),3)</f>
        <v>0.69000000000000483</v>
      </c>
      <c r="H2060" s="36">
        <f>INDEX(Daily!$B$2:$H$4016,MATCH(E2060,Daily!$B$2:$B$4016,0),5)</f>
        <v>-10</v>
      </c>
      <c r="I2060" s="36">
        <f>INDEX(Daily!$B$2:$H$4016,MATCH(E2060,Daily!$B$2:$B$4016,0),7)</f>
        <v>-22.709999999999923</v>
      </c>
      <c r="J2060" s="39">
        <f>INDEX(Monthly!$B$2:$K$187,MATCH(D2060,Monthly!$B$2:$B$187,0),3)</f>
        <v>2.2999999999999965E-3</v>
      </c>
      <c r="K2060" s="39">
        <f>INDEX(Monthly!$B$2:$K$187,MATCH(D2060,Monthly!$B$2:$B$187,0),5)</f>
        <v>3.4900000000000091</v>
      </c>
      <c r="L2060" s="39">
        <f>INDEX(Monthly!$B$2:$K$187,MATCH(D2060,Monthly!$B$2:$B$187,0),7)</f>
        <v>7.9999999999999516E-4</v>
      </c>
      <c r="M2060" s="39">
        <f>INDEX(Monthly!$B$2:$K$187,MATCH(D2060,Monthly!$B$2:$B$187,0),9)</f>
        <v>1.6255471644313044E-2</v>
      </c>
      <c r="N2060" s="42">
        <f>INDEX(Quaterly!$B$2:$E$63,MATCH(B2060,Quaterly!$B$2:$B$63,0),4)</f>
        <v>-0.57000000000000028</v>
      </c>
    </row>
    <row r="2061" spans="1:14" x14ac:dyDescent="0.3">
      <c r="A2061" s="23">
        <v>2060</v>
      </c>
      <c r="B2061" s="23" t="str">
        <f t="shared" si="96"/>
        <v>Q4-2017</v>
      </c>
      <c r="C2061" s="24" t="str">
        <f t="shared" si="97"/>
        <v>Q4</v>
      </c>
      <c r="D2061" s="23" t="str">
        <f t="shared" si="98"/>
        <v>12-2017</v>
      </c>
      <c r="E2061" s="25">
        <v>43081</v>
      </c>
      <c r="F2061" s="31">
        <f>INDEX(GoldPrice!$B$2:$F$4016,MATCH(E2061,GoldPrice!$B$2:$B$4016,0),5)</f>
        <v>-111697.97769797966</v>
      </c>
      <c r="G2061" s="36">
        <f>INDEX(Daily!$B$2:$H$4016,MATCH(E2061,Daily!$B$2:$B$4016,0),3)</f>
        <v>-0.72000000000000597</v>
      </c>
      <c r="H2061" s="36">
        <f>INDEX(Daily!$B$2:$H$4016,MATCH(E2061,Daily!$B$2:$B$4016,0),5)</f>
        <v>1</v>
      </c>
      <c r="I2061" s="36">
        <f>INDEX(Daily!$B$2:$H$4016,MATCH(E2061,Daily!$B$2:$B$4016,0),7)</f>
        <v>9.7999999999999545</v>
      </c>
      <c r="J2061" s="39">
        <f>INDEX(Monthly!$B$2:$K$187,MATCH(D2061,Monthly!$B$2:$B$187,0),3)</f>
        <v>2.2999999999999965E-3</v>
      </c>
      <c r="K2061" s="39">
        <f>INDEX(Monthly!$B$2:$K$187,MATCH(D2061,Monthly!$B$2:$B$187,0),5)</f>
        <v>3.4900000000000091</v>
      </c>
      <c r="L2061" s="39">
        <f>INDEX(Monthly!$B$2:$K$187,MATCH(D2061,Monthly!$B$2:$B$187,0),7)</f>
        <v>7.9999999999999516E-4</v>
      </c>
      <c r="M2061" s="39">
        <f>INDEX(Monthly!$B$2:$K$187,MATCH(D2061,Monthly!$B$2:$B$187,0),9)</f>
        <v>1.6255471644313044E-2</v>
      </c>
      <c r="N2061" s="42">
        <f>INDEX(Quaterly!$B$2:$E$63,MATCH(B2061,Quaterly!$B$2:$B$63,0),4)</f>
        <v>-0.57000000000000028</v>
      </c>
    </row>
    <row r="2062" spans="1:14" x14ac:dyDescent="0.3">
      <c r="A2062" s="23">
        <v>2061</v>
      </c>
      <c r="B2062" s="23" t="str">
        <f t="shared" si="96"/>
        <v>Q4-2017</v>
      </c>
      <c r="C2062" s="24" t="str">
        <f t="shared" si="97"/>
        <v>Q4</v>
      </c>
      <c r="D2062" s="23" t="str">
        <f t="shared" si="98"/>
        <v>12-2017</v>
      </c>
      <c r="E2062" s="25">
        <v>43082</v>
      </c>
      <c r="F2062" s="31">
        <f>INDEX(GoldPrice!$B$2:$F$4016,MATCH(E2062,GoldPrice!$B$2:$B$4016,0),5)</f>
        <v>66582.385182384402</v>
      </c>
      <c r="G2062" s="36">
        <f>INDEX(Daily!$B$2:$H$4016,MATCH(E2062,Daily!$B$2:$B$4016,0),3)</f>
        <v>-0.52999999999999403</v>
      </c>
      <c r="H2062" s="36">
        <f>INDEX(Daily!$B$2:$H$4016,MATCH(E2062,Daily!$B$2:$B$4016,0),5)</f>
        <v>0</v>
      </c>
      <c r="I2062" s="36">
        <f>INDEX(Daily!$B$2:$H$4016,MATCH(E2062,Daily!$B$2:$B$4016,0),7)</f>
        <v>-2.8500000000000227</v>
      </c>
      <c r="J2062" s="39">
        <f>INDEX(Monthly!$B$2:$K$187,MATCH(D2062,Monthly!$B$2:$B$187,0),3)</f>
        <v>2.2999999999999965E-3</v>
      </c>
      <c r="K2062" s="39">
        <f>INDEX(Monthly!$B$2:$K$187,MATCH(D2062,Monthly!$B$2:$B$187,0),5)</f>
        <v>3.4900000000000091</v>
      </c>
      <c r="L2062" s="39">
        <f>INDEX(Monthly!$B$2:$K$187,MATCH(D2062,Monthly!$B$2:$B$187,0),7)</f>
        <v>7.9999999999999516E-4</v>
      </c>
      <c r="M2062" s="39">
        <f>INDEX(Monthly!$B$2:$K$187,MATCH(D2062,Monthly!$B$2:$B$187,0),9)</f>
        <v>1.6255471644313044E-2</v>
      </c>
      <c r="N2062" s="42">
        <f>INDEX(Quaterly!$B$2:$E$63,MATCH(B2062,Quaterly!$B$2:$B$63,0),4)</f>
        <v>-0.57000000000000028</v>
      </c>
    </row>
    <row r="2063" spans="1:14" x14ac:dyDescent="0.3">
      <c r="A2063" s="23">
        <v>2062</v>
      </c>
      <c r="B2063" s="23" t="str">
        <f t="shared" si="96"/>
        <v>Q4-2017</v>
      </c>
      <c r="C2063" s="24" t="str">
        <f t="shared" si="97"/>
        <v>Q4</v>
      </c>
      <c r="D2063" s="23" t="str">
        <f t="shared" si="98"/>
        <v>12-2017</v>
      </c>
      <c r="E2063" s="25">
        <v>43083</v>
      </c>
      <c r="F2063" s="31">
        <f>INDEX(GoldPrice!$B$2:$F$4016,MATCH(E2063,GoldPrice!$B$2:$B$4016,0),5)</f>
        <v>-22952.069552067667</v>
      </c>
      <c r="G2063" s="36">
        <f>INDEX(Daily!$B$2:$H$4016,MATCH(E2063,Daily!$B$2:$B$4016,0),3)</f>
        <v>0.40999999999999659</v>
      </c>
      <c r="H2063" s="36">
        <f>INDEX(Daily!$B$2:$H$4016,MATCH(E2063,Daily!$B$2:$B$4016,0),5)</f>
        <v>4</v>
      </c>
      <c r="I2063" s="36">
        <f>INDEX(Daily!$B$2:$H$4016,MATCH(E2063,Daily!$B$2:$B$4016,0),7)</f>
        <v>11.450000000000045</v>
      </c>
      <c r="J2063" s="39">
        <f>INDEX(Monthly!$B$2:$K$187,MATCH(D2063,Monthly!$B$2:$B$187,0),3)</f>
        <v>2.2999999999999965E-3</v>
      </c>
      <c r="K2063" s="39">
        <f>INDEX(Monthly!$B$2:$K$187,MATCH(D2063,Monthly!$B$2:$B$187,0),5)</f>
        <v>3.4900000000000091</v>
      </c>
      <c r="L2063" s="39">
        <f>INDEX(Monthly!$B$2:$K$187,MATCH(D2063,Monthly!$B$2:$B$187,0),7)</f>
        <v>7.9999999999999516E-4</v>
      </c>
      <c r="M2063" s="39">
        <f>INDEX(Monthly!$B$2:$K$187,MATCH(D2063,Monthly!$B$2:$B$187,0),9)</f>
        <v>1.6255471644313044E-2</v>
      </c>
      <c r="N2063" s="42">
        <f>INDEX(Quaterly!$B$2:$E$63,MATCH(B2063,Quaterly!$B$2:$B$63,0),4)</f>
        <v>-0.57000000000000028</v>
      </c>
    </row>
    <row r="2064" spans="1:14" x14ac:dyDescent="0.3">
      <c r="A2064" s="23">
        <v>2063</v>
      </c>
      <c r="B2064" s="23" t="str">
        <f t="shared" si="96"/>
        <v>Q4-2017</v>
      </c>
      <c r="C2064" s="24" t="str">
        <f t="shared" si="97"/>
        <v>Q4</v>
      </c>
      <c r="D2064" s="23" t="str">
        <f t="shared" si="98"/>
        <v>12-2017</v>
      </c>
      <c r="E2064" s="25">
        <v>43084</v>
      </c>
      <c r="F2064" s="31">
        <f>INDEX(GoldPrice!$B$2:$F$4016,MATCH(E2064,GoldPrice!$B$2:$B$4016,0),5)</f>
        <v>-68841.23984124139</v>
      </c>
      <c r="G2064" s="36">
        <f>INDEX(Daily!$B$2:$H$4016,MATCH(E2064,Daily!$B$2:$B$4016,0),3)</f>
        <v>0.28999999999999915</v>
      </c>
      <c r="H2064" s="36">
        <f>INDEX(Daily!$B$2:$H$4016,MATCH(E2064,Daily!$B$2:$B$4016,0),5)</f>
        <v>-5</v>
      </c>
      <c r="I2064" s="36">
        <f>INDEX(Daily!$B$2:$H$4016,MATCH(E2064,Daily!$B$2:$B$4016,0),7)</f>
        <v>-0.69000000000005457</v>
      </c>
      <c r="J2064" s="39">
        <f>INDEX(Monthly!$B$2:$K$187,MATCH(D2064,Monthly!$B$2:$B$187,0),3)</f>
        <v>2.2999999999999965E-3</v>
      </c>
      <c r="K2064" s="39">
        <f>INDEX(Monthly!$B$2:$K$187,MATCH(D2064,Monthly!$B$2:$B$187,0),5)</f>
        <v>3.4900000000000091</v>
      </c>
      <c r="L2064" s="39">
        <f>INDEX(Monthly!$B$2:$K$187,MATCH(D2064,Monthly!$B$2:$B$187,0),7)</f>
        <v>7.9999999999999516E-4</v>
      </c>
      <c r="M2064" s="39">
        <f>INDEX(Monthly!$B$2:$K$187,MATCH(D2064,Monthly!$B$2:$B$187,0),9)</f>
        <v>1.6255471644313044E-2</v>
      </c>
      <c r="N2064" s="42">
        <f>INDEX(Quaterly!$B$2:$E$63,MATCH(B2064,Quaterly!$B$2:$B$63,0),4)</f>
        <v>-0.57000000000000028</v>
      </c>
    </row>
    <row r="2065" spans="1:14" x14ac:dyDescent="0.3">
      <c r="A2065" s="23">
        <v>2064</v>
      </c>
      <c r="B2065" s="23" t="str">
        <f t="shared" si="96"/>
        <v>Q4-2017</v>
      </c>
      <c r="C2065" s="24" t="str">
        <f t="shared" si="97"/>
        <v>Q4</v>
      </c>
      <c r="D2065" s="23" t="str">
        <f t="shared" si="98"/>
        <v>12-2017</v>
      </c>
      <c r="E2065" s="25">
        <v>43087</v>
      </c>
      <c r="F2065" s="31">
        <f>INDEX(GoldPrice!$B$2:$F$4016,MATCH(E2065,GoldPrice!$B$2:$B$4016,0),5)</f>
        <v>-93932.753732752055</v>
      </c>
      <c r="G2065" s="36">
        <f>INDEX(Daily!$B$2:$H$4016,MATCH(E2065,Daily!$B$2:$B$4016,0),3)</f>
        <v>-0.11999999999999744</v>
      </c>
      <c r="H2065" s="36">
        <f>INDEX(Daily!$B$2:$H$4016,MATCH(E2065,Daily!$B$2:$B$4016,0),5)</f>
        <v>14</v>
      </c>
      <c r="I2065" s="36">
        <f>INDEX(Daily!$B$2:$H$4016,MATCH(E2065,Daily!$B$2:$B$4016,0),7)</f>
        <v>22.899999999999977</v>
      </c>
      <c r="J2065" s="39">
        <f>INDEX(Monthly!$B$2:$K$187,MATCH(D2065,Monthly!$B$2:$B$187,0),3)</f>
        <v>2.2999999999999965E-3</v>
      </c>
      <c r="K2065" s="39">
        <f>INDEX(Monthly!$B$2:$K$187,MATCH(D2065,Monthly!$B$2:$B$187,0),5)</f>
        <v>3.4900000000000091</v>
      </c>
      <c r="L2065" s="39">
        <f>INDEX(Monthly!$B$2:$K$187,MATCH(D2065,Monthly!$B$2:$B$187,0),7)</f>
        <v>7.9999999999999516E-4</v>
      </c>
      <c r="M2065" s="39">
        <f>INDEX(Monthly!$B$2:$K$187,MATCH(D2065,Monthly!$B$2:$B$187,0),9)</f>
        <v>1.6255471644313044E-2</v>
      </c>
      <c r="N2065" s="42">
        <f>INDEX(Quaterly!$B$2:$E$63,MATCH(B2065,Quaterly!$B$2:$B$63,0),4)</f>
        <v>-0.57000000000000028</v>
      </c>
    </row>
    <row r="2066" spans="1:14" x14ac:dyDescent="0.3">
      <c r="A2066" s="23">
        <v>2065</v>
      </c>
      <c r="B2066" s="23" t="str">
        <f t="shared" si="96"/>
        <v>Q4-2017</v>
      </c>
      <c r="C2066" s="24" t="str">
        <f t="shared" si="97"/>
        <v>Q4</v>
      </c>
      <c r="D2066" s="23" t="str">
        <f t="shared" si="98"/>
        <v>12-2017</v>
      </c>
      <c r="E2066" s="25">
        <v>43088</v>
      </c>
      <c r="F2066" s="31">
        <f>INDEX(GoldPrice!$B$2:$F$4016,MATCH(E2066,GoldPrice!$B$2:$B$4016,0),5)</f>
        <v>98147.873747874051</v>
      </c>
      <c r="G2066" s="36">
        <f>INDEX(Daily!$B$2:$H$4016,MATCH(E2066,Daily!$B$2:$B$4016,0),3)</f>
        <v>0.32000000000000028</v>
      </c>
      <c r="H2066" s="36">
        <f>INDEX(Daily!$B$2:$H$4016,MATCH(E2066,Daily!$B$2:$B$4016,0),5)</f>
        <v>-13</v>
      </c>
      <c r="I2066" s="36">
        <f>INDEX(Daily!$B$2:$H$4016,MATCH(E2066,Daily!$B$2:$B$4016,0),7)</f>
        <v>-6.6399999999999864</v>
      </c>
      <c r="J2066" s="39">
        <f>INDEX(Monthly!$B$2:$K$187,MATCH(D2066,Monthly!$B$2:$B$187,0),3)</f>
        <v>2.2999999999999965E-3</v>
      </c>
      <c r="K2066" s="39">
        <f>INDEX(Monthly!$B$2:$K$187,MATCH(D2066,Monthly!$B$2:$B$187,0),5)</f>
        <v>3.4900000000000091</v>
      </c>
      <c r="L2066" s="39">
        <f>INDEX(Monthly!$B$2:$K$187,MATCH(D2066,Monthly!$B$2:$B$187,0),7)</f>
        <v>7.9999999999999516E-4</v>
      </c>
      <c r="M2066" s="39">
        <f>INDEX(Monthly!$B$2:$K$187,MATCH(D2066,Monthly!$B$2:$B$187,0),9)</f>
        <v>1.6255471644313044E-2</v>
      </c>
      <c r="N2066" s="42">
        <f>INDEX(Quaterly!$B$2:$E$63,MATCH(B2066,Quaterly!$B$2:$B$63,0),4)</f>
        <v>-0.57000000000000028</v>
      </c>
    </row>
    <row r="2067" spans="1:14" x14ac:dyDescent="0.3">
      <c r="A2067" s="23">
        <v>2066</v>
      </c>
      <c r="B2067" s="23" t="str">
        <f t="shared" si="96"/>
        <v>Q4-2017</v>
      </c>
      <c r="C2067" s="24" t="str">
        <f t="shared" si="97"/>
        <v>Q4</v>
      </c>
      <c r="D2067" s="23" t="str">
        <f t="shared" si="98"/>
        <v>12-2017</v>
      </c>
      <c r="E2067" s="25">
        <v>43089</v>
      </c>
      <c r="F2067" s="31">
        <f>INDEX(GoldPrice!$B$2:$F$4016,MATCH(E2067,GoldPrice!$B$2:$B$4016,0),5)</f>
        <v>-71717.48251748085</v>
      </c>
      <c r="G2067" s="36">
        <f>INDEX(Daily!$B$2:$H$4016,MATCH(E2067,Daily!$B$2:$B$4016,0),3)</f>
        <v>0.60000000000000142</v>
      </c>
      <c r="H2067" s="36">
        <f>INDEX(Daily!$B$2:$H$4016,MATCH(E2067,Daily!$B$2:$B$4016,0),5)</f>
        <v>-1</v>
      </c>
      <c r="I2067" s="36">
        <f>INDEX(Daily!$B$2:$H$4016,MATCH(E2067,Daily!$B$2:$B$4016,0),7)</f>
        <v>2.0900000000000318</v>
      </c>
      <c r="J2067" s="39">
        <f>INDEX(Monthly!$B$2:$K$187,MATCH(D2067,Monthly!$B$2:$B$187,0),3)</f>
        <v>2.2999999999999965E-3</v>
      </c>
      <c r="K2067" s="39">
        <f>INDEX(Monthly!$B$2:$K$187,MATCH(D2067,Monthly!$B$2:$B$187,0),5)</f>
        <v>3.4900000000000091</v>
      </c>
      <c r="L2067" s="39">
        <f>INDEX(Monthly!$B$2:$K$187,MATCH(D2067,Monthly!$B$2:$B$187,0),7)</f>
        <v>7.9999999999999516E-4</v>
      </c>
      <c r="M2067" s="39">
        <f>INDEX(Monthly!$B$2:$K$187,MATCH(D2067,Monthly!$B$2:$B$187,0),9)</f>
        <v>1.6255471644313044E-2</v>
      </c>
      <c r="N2067" s="42">
        <f>INDEX(Quaterly!$B$2:$E$63,MATCH(B2067,Quaterly!$B$2:$B$63,0),4)</f>
        <v>-0.57000000000000028</v>
      </c>
    </row>
    <row r="2068" spans="1:14" x14ac:dyDescent="0.3">
      <c r="A2068" s="23">
        <v>2067</v>
      </c>
      <c r="B2068" s="23" t="str">
        <f t="shared" si="96"/>
        <v>Q4-2017</v>
      </c>
      <c r="C2068" s="24" t="str">
        <f t="shared" si="97"/>
        <v>Q4</v>
      </c>
      <c r="D2068" s="23" t="str">
        <f t="shared" si="98"/>
        <v>12-2017</v>
      </c>
      <c r="E2068" s="25">
        <v>43090</v>
      </c>
      <c r="F2068" s="31">
        <f>INDEX(GoldPrice!$B$2:$F$4016,MATCH(E2068,GoldPrice!$B$2:$B$4016,0),5)</f>
        <v>-25383.859383862466</v>
      </c>
      <c r="G2068" s="36">
        <f>INDEX(Daily!$B$2:$H$4016,MATCH(E2068,Daily!$B$2:$B$4016,0),3)</f>
        <v>0.25</v>
      </c>
      <c r="H2068" s="36">
        <f>INDEX(Daily!$B$2:$H$4016,MATCH(E2068,Daily!$B$2:$B$4016,0),5)</f>
        <v>5</v>
      </c>
      <c r="I2068" s="36">
        <f>INDEX(Daily!$B$2:$H$4016,MATCH(E2068,Daily!$B$2:$B$4016,0),7)</f>
        <v>-7.4500000000000455</v>
      </c>
      <c r="J2068" s="39">
        <f>INDEX(Monthly!$B$2:$K$187,MATCH(D2068,Monthly!$B$2:$B$187,0),3)</f>
        <v>2.2999999999999965E-3</v>
      </c>
      <c r="K2068" s="39">
        <f>INDEX(Monthly!$B$2:$K$187,MATCH(D2068,Monthly!$B$2:$B$187,0),5)</f>
        <v>3.4900000000000091</v>
      </c>
      <c r="L2068" s="39">
        <f>INDEX(Monthly!$B$2:$K$187,MATCH(D2068,Monthly!$B$2:$B$187,0),7)</f>
        <v>7.9999999999999516E-4</v>
      </c>
      <c r="M2068" s="39">
        <f>INDEX(Monthly!$B$2:$K$187,MATCH(D2068,Monthly!$B$2:$B$187,0),9)</f>
        <v>1.6255471644313044E-2</v>
      </c>
      <c r="N2068" s="42">
        <f>INDEX(Quaterly!$B$2:$E$63,MATCH(B2068,Quaterly!$B$2:$B$63,0),4)</f>
        <v>-0.57000000000000028</v>
      </c>
    </row>
    <row r="2069" spans="1:14" x14ac:dyDescent="0.3">
      <c r="A2069" s="23">
        <v>2068</v>
      </c>
      <c r="B2069" s="23" t="str">
        <f t="shared" si="96"/>
        <v>Q4-2017</v>
      </c>
      <c r="C2069" s="24" t="str">
        <f t="shared" si="97"/>
        <v>Q4</v>
      </c>
      <c r="D2069" s="23" t="str">
        <f t="shared" si="98"/>
        <v>12-2017</v>
      </c>
      <c r="E2069" s="25">
        <v>43091</v>
      </c>
      <c r="F2069" s="31">
        <f>INDEX(GoldPrice!$B$2:$F$4016,MATCH(E2069,GoldPrice!$B$2:$B$4016,0),5)</f>
        <v>-140179.66357966512</v>
      </c>
      <c r="G2069" s="36">
        <f>INDEX(Daily!$B$2:$H$4016,MATCH(E2069,Daily!$B$2:$B$4016,0),3)</f>
        <v>-9.0000000000003411E-2</v>
      </c>
      <c r="H2069" s="36">
        <f>INDEX(Daily!$B$2:$H$4016,MATCH(E2069,Daily!$B$2:$B$4016,0),5)</f>
        <v>-4</v>
      </c>
      <c r="I2069" s="36">
        <f>INDEX(Daily!$B$2:$H$4016,MATCH(E2069,Daily!$B$2:$B$4016,0),7)</f>
        <v>6.2600000000001046</v>
      </c>
      <c r="J2069" s="39">
        <f>INDEX(Monthly!$B$2:$K$187,MATCH(D2069,Monthly!$B$2:$B$187,0),3)</f>
        <v>2.2999999999999965E-3</v>
      </c>
      <c r="K2069" s="39">
        <f>INDEX(Monthly!$B$2:$K$187,MATCH(D2069,Monthly!$B$2:$B$187,0),5)</f>
        <v>3.4900000000000091</v>
      </c>
      <c r="L2069" s="39">
        <f>INDEX(Monthly!$B$2:$K$187,MATCH(D2069,Monthly!$B$2:$B$187,0),7)</f>
        <v>7.9999999999999516E-4</v>
      </c>
      <c r="M2069" s="39">
        <f>INDEX(Monthly!$B$2:$K$187,MATCH(D2069,Monthly!$B$2:$B$187,0),9)</f>
        <v>1.6255471644313044E-2</v>
      </c>
      <c r="N2069" s="42">
        <f>INDEX(Quaterly!$B$2:$E$63,MATCH(B2069,Quaterly!$B$2:$B$63,0),4)</f>
        <v>-0.57000000000000028</v>
      </c>
    </row>
    <row r="2070" spans="1:14" x14ac:dyDescent="0.3">
      <c r="A2070" s="23">
        <v>2069</v>
      </c>
      <c r="B2070" s="23" t="str">
        <f t="shared" si="96"/>
        <v>Q4-2017</v>
      </c>
      <c r="C2070" s="24" t="str">
        <f t="shared" si="97"/>
        <v>Q4</v>
      </c>
      <c r="D2070" s="23" t="str">
        <f t="shared" si="98"/>
        <v>12-2017</v>
      </c>
      <c r="E2070" s="25">
        <v>43094</v>
      </c>
      <c r="F2070" s="31">
        <f>INDEX(GoldPrice!$B$2:$F$4016,MATCH(E2070,GoldPrice!$B$2:$B$4016,0),5)</f>
        <v>338161.47636147961</v>
      </c>
      <c r="G2070" s="36">
        <f>INDEX(Daily!$B$2:$H$4016,MATCH(E2070,Daily!$B$2:$B$4016,0),3)</f>
        <v>-0.58857142857142009</v>
      </c>
      <c r="H2070" s="36">
        <f>INDEX(Daily!$B$2:$H$4016,MATCH(E2070,Daily!$B$2:$B$4016,0),5)</f>
        <v>9.5</v>
      </c>
      <c r="I2070" s="36">
        <f>INDEX(Daily!$B$2:$H$4016,MATCH(E2070,Daily!$B$2:$B$4016,0),7)</f>
        <v>5.9899999999998954</v>
      </c>
      <c r="J2070" s="39">
        <f>INDEX(Monthly!$B$2:$K$187,MATCH(D2070,Monthly!$B$2:$B$187,0),3)</f>
        <v>2.2999999999999965E-3</v>
      </c>
      <c r="K2070" s="39">
        <f>INDEX(Monthly!$B$2:$K$187,MATCH(D2070,Monthly!$B$2:$B$187,0),5)</f>
        <v>3.4900000000000091</v>
      </c>
      <c r="L2070" s="39">
        <f>INDEX(Monthly!$B$2:$K$187,MATCH(D2070,Monthly!$B$2:$B$187,0),7)</f>
        <v>7.9999999999999516E-4</v>
      </c>
      <c r="M2070" s="39">
        <f>INDEX(Monthly!$B$2:$K$187,MATCH(D2070,Monthly!$B$2:$B$187,0),9)</f>
        <v>1.6255471644313044E-2</v>
      </c>
      <c r="N2070" s="42">
        <f>INDEX(Quaterly!$B$2:$E$63,MATCH(B2070,Quaterly!$B$2:$B$63,0),4)</f>
        <v>-0.57000000000000028</v>
      </c>
    </row>
    <row r="2071" spans="1:14" x14ac:dyDescent="0.3">
      <c r="A2071" s="23">
        <v>2070</v>
      </c>
      <c r="B2071" s="23" t="str">
        <f t="shared" si="96"/>
        <v>Q4-2017</v>
      </c>
      <c r="C2071" s="24" t="str">
        <f t="shared" si="97"/>
        <v>Q4</v>
      </c>
      <c r="D2071" s="23" t="str">
        <f t="shared" si="98"/>
        <v>12-2017</v>
      </c>
      <c r="E2071" s="25">
        <v>43095</v>
      </c>
      <c r="F2071" s="31">
        <f>INDEX(GoldPrice!$B$2:$F$4016,MATCH(E2071,GoldPrice!$B$2:$B$4016,0),5)</f>
        <v>-311792.05659205467</v>
      </c>
      <c r="G2071" s="36">
        <f>INDEX(Daily!$B$2:$H$4016,MATCH(E2071,Daily!$B$2:$B$4016,0),3)</f>
        <v>1.8885714285714172</v>
      </c>
      <c r="H2071" s="36">
        <f>INDEX(Daily!$B$2:$H$4016,MATCH(E2071,Daily!$B$2:$B$4016,0),5)</f>
        <v>-20.5</v>
      </c>
      <c r="I2071" s="36">
        <f>INDEX(Daily!$B$2:$H$4016,MATCH(E2071,Daily!$B$2:$B$4016,0),7)</f>
        <v>7.6200000000000045</v>
      </c>
      <c r="J2071" s="39">
        <f>INDEX(Monthly!$B$2:$K$187,MATCH(D2071,Monthly!$B$2:$B$187,0),3)</f>
        <v>2.2999999999999965E-3</v>
      </c>
      <c r="K2071" s="39">
        <f>INDEX(Monthly!$B$2:$K$187,MATCH(D2071,Monthly!$B$2:$B$187,0),5)</f>
        <v>3.4900000000000091</v>
      </c>
      <c r="L2071" s="39">
        <f>INDEX(Monthly!$B$2:$K$187,MATCH(D2071,Monthly!$B$2:$B$187,0),7)</f>
        <v>7.9999999999999516E-4</v>
      </c>
      <c r="M2071" s="39">
        <f>INDEX(Monthly!$B$2:$K$187,MATCH(D2071,Monthly!$B$2:$B$187,0),9)</f>
        <v>1.6255471644313044E-2</v>
      </c>
      <c r="N2071" s="42">
        <f>INDEX(Quaterly!$B$2:$E$63,MATCH(B2071,Quaterly!$B$2:$B$63,0),4)</f>
        <v>-0.57000000000000028</v>
      </c>
    </row>
    <row r="2072" spans="1:14" x14ac:dyDescent="0.3">
      <c r="A2072" s="23">
        <v>2071</v>
      </c>
      <c r="B2072" s="23" t="str">
        <f t="shared" si="96"/>
        <v>Q4-2017</v>
      </c>
      <c r="C2072" s="24" t="str">
        <f t="shared" si="97"/>
        <v>Q4</v>
      </c>
      <c r="D2072" s="23" t="str">
        <f t="shared" si="98"/>
        <v>12-2017</v>
      </c>
      <c r="E2072" s="25">
        <v>43096</v>
      </c>
      <c r="F2072" s="31">
        <f>INDEX(GoldPrice!$B$2:$F$4016,MATCH(E2072,GoldPrice!$B$2:$B$4016,0),5)</f>
        <v>-19205.065205067396</v>
      </c>
      <c r="G2072" s="36">
        <f>INDEX(Daily!$B$2:$H$4016,MATCH(E2072,Daily!$B$2:$B$4016,0),3)</f>
        <v>0.12000000000000455</v>
      </c>
      <c r="H2072" s="36">
        <f>INDEX(Daily!$B$2:$H$4016,MATCH(E2072,Daily!$B$2:$B$4016,0),5)</f>
        <v>20</v>
      </c>
      <c r="I2072" s="36">
        <f>INDEX(Daily!$B$2:$H$4016,MATCH(E2072,Daily!$B$2:$B$4016,0),7)</f>
        <v>2.5300000000000864</v>
      </c>
      <c r="J2072" s="39">
        <f>INDEX(Monthly!$B$2:$K$187,MATCH(D2072,Monthly!$B$2:$B$187,0),3)</f>
        <v>2.2999999999999965E-3</v>
      </c>
      <c r="K2072" s="39">
        <f>INDEX(Monthly!$B$2:$K$187,MATCH(D2072,Monthly!$B$2:$B$187,0),5)</f>
        <v>3.4900000000000091</v>
      </c>
      <c r="L2072" s="39">
        <f>INDEX(Monthly!$B$2:$K$187,MATCH(D2072,Monthly!$B$2:$B$187,0),7)</f>
        <v>7.9999999999999516E-4</v>
      </c>
      <c r="M2072" s="39">
        <f>INDEX(Monthly!$B$2:$K$187,MATCH(D2072,Monthly!$B$2:$B$187,0),9)</f>
        <v>1.6255471644313044E-2</v>
      </c>
      <c r="N2072" s="42">
        <f>INDEX(Quaterly!$B$2:$E$63,MATCH(B2072,Quaterly!$B$2:$B$63,0),4)</f>
        <v>-0.57000000000000028</v>
      </c>
    </row>
    <row r="2073" spans="1:14" x14ac:dyDescent="0.3">
      <c r="A2073" s="23">
        <v>2072</v>
      </c>
      <c r="B2073" s="23" t="str">
        <f t="shared" si="96"/>
        <v>Q4-2017</v>
      </c>
      <c r="C2073" s="24" t="str">
        <f t="shared" si="97"/>
        <v>Q4</v>
      </c>
      <c r="D2073" s="23" t="str">
        <f t="shared" si="98"/>
        <v>12-2017</v>
      </c>
      <c r="E2073" s="25">
        <v>43097</v>
      </c>
      <c r="F2073" s="31">
        <f>INDEX(GoldPrice!$B$2:$F$4016,MATCH(E2073,GoldPrice!$B$2:$B$4016,0),5)</f>
        <v>-26898.317898314446</v>
      </c>
      <c r="G2073" s="36">
        <f>INDEX(Daily!$B$2:$H$4016,MATCH(E2073,Daily!$B$2:$B$4016,0),3)</f>
        <v>0.17000000000000171</v>
      </c>
      <c r="H2073" s="36">
        <f>INDEX(Daily!$B$2:$H$4016,MATCH(E2073,Daily!$B$2:$B$4016,0),5)</f>
        <v>0</v>
      </c>
      <c r="I2073" s="36">
        <f>INDEX(Daily!$B$2:$H$4016,MATCH(E2073,Daily!$B$2:$B$4016,0),7)</f>
        <v>8.2599999999999909</v>
      </c>
      <c r="J2073" s="39">
        <f>INDEX(Monthly!$B$2:$K$187,MATCH(D2073,Monthly!$B$2:$B$187,0),3)</f>
        <v>2.2999999999999965E-3</v>
      </c>
      <c r="K2073" s="39">
        <f>INDEX(Monthly!$B$2:$K$187,MATCH(D2073,Monthly!$B$2:$B$187,0),5)</f>
        <v>3.4900000000000091</v>
      </c>
      <c r="L2073" s="39">
        <f>INDEX(Monthly!$B$2:$K$187,MATCH(D2073,Monthly!$B$2:$B$187,0),7)</f>
        <v>7.9999999999999516E-4</v>
      </c>
      <c r="M2073" s="39">
        <f>INDEX(Monthly!$B$2:$K$187,MATCH(D2073,Monthly!$B$2:$B$187,0),9)</f>
        <v>1.6255471644313044E-2</v>
      </c>
      <c r="N2073" s="42">
        <f>INDEX(Quaterly!$B$2:$E$63,MATCH(B2073,Quaterly!$B$2:$B$63,0),4)</f>
        <v>-0.57000000000000028</v>
      </c>
    </row>
    <row r="2074" spans="1:14" x14ac:dyDescent="0.3">
      <c r="A2074" s="23">
        <v>2073</v>
      </c>
      <c r="B2074" s="23" t="str">
        <f t="shared" si="96"/>
        <v>Q4-2017</v>
      </c>
      <c r="C2074" s="24" t="str">
        <f t="shared" si="97"/>
        <v>Q4</v>
      </c>
      <c r="D2074" s="23" t="str">
        <f t="shared" si="98"/>
        <v>12-2017</v>
      </c>
      <c r="E2074" s="25">
        <v>43098</v>
      </c>
      <c r="F2074" s="31">
        <f>INDEX(GoldPrice!$B$2:$F$4016,MATCH(E2074,GoldPrice!$B$2:$B$4016,0),5)</f>
        <v>-124583.44358344749</v>
      </c>
      <c r="G2074" s="36">
        <f>INDEX(Daily!$B$2:$H$4016,MATCH(E2074,Daily!$B$2:$B$4016,0),3)</f>
        <v>0.61999999999999744</v>
      </c>
      <c r="H2074" s="36">
        <f>INDEX(Daily!$B$2:$H$4016,MATCH(E2074,Daily!$B$2:$B$4016,0),5)</f>
        <v>-10</v>
      </c>
      <c r="I2074" s="36">
        <f>INDEX(Daily!$B$2:$H$4016,MATCH(E2074,Daily!$B$2:$B$4016,0),7)</f>
        <v>7.5199999999999818</v>
      </c>
      <c r="J2074" s="39">
        <f>INDEX(Monthly!$B$2:$K$187,MATCH(D2074,Monthly!$B$2:$B$187,0),3)</f>
        <v>2.2999999999999965E-3</v>
      </c>
      <c r="K2074" s="39">
        <f>INDEX(Monthly!$B$2:$K$187,MATCH(D2074,Monthly!$B$2:$B$187,0),5)</f>
        <v>3.4900000000000091</v>
      </c>
      <c r="L2074" s="39">
        <f>INDEX(Monthly!$B$2:$K$187,MATCH(D2074,Monthly!$B$2:$B$187,0),7)</f>
        <v>7.9999999999999516E-4</v>
      </c>
      <c r="M2074" s="39">
        <f>INDEX(Monthly!$B$2:$K$187,MATCH(D2074,Monthly!$B$2:$B$187,0),9)</f>
        <v>1.6255471644313044E-2</v>
      </c>
      <c r="N2074" s="42">
        <f>INDEX(Quaterly!$B$2:$E$63,MATCH(B2074,Quaterly!$B$2:$B$63,0),4)</f>
        <v>-0.57000000000000028</v>
      </c>
    </row>
    <row r="2075" spans="1:14" x14ac:dyDescent="0.3">
      <c r="A2075" s="23">
        <v>2074</v>
      </c>
      <c r="B2075" s="23" t="str">
        <f t="shared" si="96"/>
        <v>Q1-2018</v>
      </c>
      <c r="C2075" s="24" t="str">
        <f t="shared" si="97"/>
        <v>Q1</v>
      </c>
      <c r="D2075" s="23" t="str">
        <f t="shared" si="98"/>
        <v>1-2018</v>
      </c>
      <c r="E2075" s="25">
        <v>43102</v>
      </c>
      <c r="F2075" s="31">
        <f>INDEX(GoldPrice!$B$2:$F$4016,MATCH(E2075,GoldPrice!$B$2:$B$4016,0),5)</f>
        <v>3006.9930069930851</v>
      </c>
      <c r="G2075" s="36">
        <f>INDEX(Daily!$B$2:$H$4016,MATCH(E2075,Daily!$B$2:$B$4016,0),3)</f>
        <v>-9.0000000000003411E-2</v>
      </c>
      <c r="H2075" s="36">
        <f>INDEX(Daily!$B$2:$H$4016,MATCH(E2075,Daily!$B$2:$B$4016,0),5)</f>
        <v>0</v>
      </c>
      <c r="I2075" s="36">
        <f>INDEX(Daily!$B$2:$H$4016,MATCH(E2075,Daily!$B$2:$B$4016,0),7)</f>
        <v>11.529999999999973</v>
      </c>
      <c r="J2075" s="39">
        <f>INDEX(Monthly!$B$2:$K$187,MATCH(D2075,Monthly!$B$2:$B$187,0),3)</f>
        <v>5.400000000000002E-3</v>
      </c>
      <c r="K2075" s="39">
        <f>INDEX(Monthly!$B$2:$K$187,MATCH(D2075,Monthly!$B$2:$B$187,0),5)</f>
        <v>13.920000000000016</v>
      </c>
      <c r="L2075" s="39">
        <f>INDEX(Monthly!$B$2:$K$187,MATCH(D2075,Monthly!$B$2:$B$187,0),7)</f>
        <v>0</v>
      </c>
      <c r="M2075" s="39">
        <f>INDEX(Monthly!$B$2:$K$187,MATCH(D2075,Monthly!$B$2:$B$187,0),9)</f>
        <v>1.234214571893053E-2</v>
      </c>
      <c r="N2075" s="42">
        <f>INDEX(Quaterly!$B$2:$E$63,MATCH(B2075,Quaterly!$B$2:$B$63,0),4)</f>
        <v>0.8100000000000005</v>
      </c>
    </row>
    <row r="2076" spans="1:14" x14ac:dyDescent="0.3">
      <c r="A2076" s="23">
        <v>2075</v>
      </c>
      <c r="B2076" s="23" t="str">
        <f t="shared" si="96"/>
        <v>Q1-2018</v>
      </c>
      <c r="C2076" s="24" t="str">
        <f t="shared" si="97"/>
        <v>Q1</v>
      </c>
      <c r="D2076" s="23" t="str">
        <f t="shared" si="98"/>
        <v>1-2018</v>
      </c>
      <c r="E2076" s="25">
        <v>43103</v>
      </c>
      <c r="F2076" s="31">
        <f>INDEX(GoldPrice!$B$2:$F$4016,MATCH(E2076,GoldPrice!$B$2:$B$4016,0),5)</f>
        <v>144136.57153657079</v>
      </c>
      <c r="G2076" s="36">
        <f>INDEX(Daily!$B$2:$H$4016,MATCH(E2076,Daily!$B$2:$B$4016,0),3)</f>
        <v>1.240000000000002</v>
      </c>
      <c r="H2076" s="36">
        <f>INDEX(Daily!$B$2:$H$4016,MATCH(E2076,Daily!$B$2:$B$4016,0),5)</f>
        <v>8</v>
      </c>
      <c r="I2076" s="36">
        <f>INDEX(Daily!$B$2:$H$4016,MATCH(E2076,Daily!$B$2:$B$4016,0),7)</f>
        <v>9.8999999999999773</v>
      </c>
      <c r="J2076" s="39">
        <f>INDEX(Monthly!$B$2:$K$187,MATCH(D2076,Monthly!$B$2:$B$187,0),3)</f>
        <v>5.400000000000002E-3</v>
      </c>
      <c r="K2076" s="39">
        <f>INDEX(Monthly!$B$2:$K$187,MATCH(D2076,Monthly!$B$2:$B$187,0),5)</f>
        <v>13.920000000000016</v>
      </c>
      <c r="L2076" s="39">
        <f>INDEX(Monthly!$B$2:$K$187,MATCH(D2076,Monthly!$B$2:$B$187,0),7)</f>
        <v>0</v>
      </c>
      <c r="M2076" s="39">
        <f>INDEX(Monthly!$B$2:$K$187,MATCH(D2076,Monthly!$B$2:$B$187,0),9)</f>
        <v>1.234214571893053E-2</v>
      </c>
      <c r="N2076" s="42">
        <f>INDEX(Quaterly!$B$2:$E$63,MATCH(B2076,Quaterly!$B$2:$B$63,0),4)</f>
        <v>0.8100000000000005</v>
      </c>
    </row>
    <row r="2077" spans="1:14" x14ac:dyDescent="0.3">
      <c r="A2077" s="23">
        <v>2076</v>
      </c>
      <c r="B2077" s="23" t="str">
        <f t="shared" si="96"/>
        <v>Q1-2018</v>
      </c>
      <c r="C2077" s="24" t="str">
        <f t="shared" si="97"/>
        <v>Q1</v>
      </c>
      <c r="D2077" s="23" t="str">
        <f t="shared" si="98"/>
        <v>1-2018</v>
      </c>
      <c r="E2077" s="25">
        <v>43104</v>
      </c>
      <c r="F2077" s="31">
        <f>INDEX(GoldPrice!$B$2:$F$4016,MATCH(E2077,GoldPrice!$B$2:$B$4016,0),5)</f>
        <v>-246930.18333018571</v>
      </c>
      <c r="G2077" s="36">
        <f>INDEX(Daily!$B$2:$H$4016,MATCH(E2077,Daily!$B$2:$B$4016,0),3)</f>
        <v>0.36999999999999744</v>
      </c>
      <c r="H2077" s="36">
        <f>INDEX(Daily!$B$2:$H$4016,MATCH(E2077,Daily!$B$2:$B$4016,0),5)</f>
        <v>2</v>
      </c>
      <c r="I2077" s="36">
        <f>INDEX(Daily!$B$2:$H$4016,MATCH(E2077,Daily!$B$2:$B$4016,0),7)</f>
        <v>14.080000000000041</v>
      </c>
      <c r="J2077" s="39">
        <f>INDEX(Monthly!$B$2:$K$187,MATCH(D2077,Monthly!$B$2:$B$187,0),3)</f>
        <v>5.400000000000002E-3</v>
      </c>
      <c r="K2077" s="39">
        <f>INDEX(Monthly!$B$2:$K$187,MATCH(D2077,Monthly!$B$2:$B$187,0),5)</f>
        <v>13.920000000000016</v>
      </c>
      <c r="L2077" s="39">
        <f>INDEX(Monthly!$B$2:$K$187,MATCH(D2077,Monthly!$B$2:$B$187,0),7)</f>
        <v>0</v>
      </c>
      <c r="M2077" s="39">
        <f>INDEX(Monthly!$B$2:$K$187,MATCH(D2077,Monthly!$B$2:$B$187,0),9)</f>
        <v>1.234214571893053E-2</v>
      </c>
      <c r="N2077" s="42">
        <f>INDEX(Quaterly!$B$2:$E$63,MATCH(B2077,Quaterly!$B$2:$B$63,0),4)</f>
        <v>0.8100000000000005</v>
      </c>
    </row>
    <row r="2078" spans="1:14" x14ac:dyDescent="0.3">
      <c r="A2078" s="23">
        <v>2077</v>
      </c>
      <c r="B2078" s="23" t="str">
        <f t="shared" si="96"/>
        <v>Q1-2018</v>
      </c>
      <c r="C2078" s="24" t="str">
        <f t="shared" si="97"/>
        <v>Q1</v>
      </c>
      <c r="D2078" s="23" t="str">
        <f t="shared" si="98"/>
        <v>1-2018</v>
      </c>
      <c r="E2078" s="25">
        <v>43105</v>
      </c>
      <c r="F2078" s="31">
        <f>INDEX(GoldPrice!$B$2:$F$4016,MATCH(E2078,GoldPrice!$B$2:$B$4016,0),5)</f>
        <v>130546.2483462505</v>
      </c>
      <c r="G2078" s="36">
        <f>INDEX(Daily!$B$2:$H$4016,MATCH(E2078,Daily!$B$2:$B$4016,0),3)</f>
        <v>-0.48999999999999488</v>
      </c>
      <c r="H2078" s="36">
        <f>INDEX(Daily!$B$2:$H$4016,MATCH(E2078,Daily!$B$2:$B$4016,0),5)</f>
        <v>-1</v>
      </c>
      <c r="I2078" s="36">
        <f>INDEX(Daily!$B$2:$H$4016,MATCH(E2078,Daily!$B$2:$B$4016,0),7)</f>
        <v>-7.1000000000000227</v>
      </c>
      <c r="J2078" s="39">
        <f>INDEX(Monthly!$B$2:$K$187,MATCH(D2078,Monthly!$B$2:$B$187,0),3)</f>
        <v>5.400000000000002E-3</v>
      </c>
      <c r="K2078" s="39">
        <f>INDEX(Monthly!$B$2:$K$187,MATCH(D2078,Monthly!$B$2:$B$187,0),5)</f>
        <v>13.920000000000016</v>
      </c>
      <c r="L2078" s="39">
        <f>INDEX(Monthly!$B$2:$K$187,MATCH(D2078,Monthly!$B$2:$B$187,0),7)</f>
        <v>0</v>
      </c>
      <c r="M2078" s="39">
        <f>INDEX(Monthly!$B$2:$K$187,MATCH(D2078,Monthly!$B$2:$B$187,0),9)</f>
        <v>1.234214571893053E-2</v>
      </c>
      <c r="N2078" s="42">
        <f>INDEX(Quaterly!$B$2:$E$63,MATCH(B2078,Quaterly!$B$2:$B$63,0),4)</f>
        <v>0.8100000000000005</v>
      </c>
    </row>
    <row r="2079" spans="1:14" x14ac:dyDescent="0.3">
      <c r="A2079" s="23">
        <v>2078</v>
      </c>
      <c r="B2079" s="23" t="str">
        <f t="shared" si="96"/>
        <v>Q1-2018</v>
      </c>
      <c r="C2079" s="24" t="str">
        <f t="shared" si="97"/>
        <v>Q1</v>
      </c>
      <c r="D2079" s="23" t="str">
        <f t="shared" si="98"/>
        <v>1-2018</v>
      </c>
      <c r="E2079" s="25">
        <v>43108</v>
      </c>
      <c r="F2079" s="31">
        <f>INDEX(GoldPrice!$B$2:$F$4016,MATCH(E2079,GoldPrice!$B$2:$B$4016,0),5)</f>
        <v>-6842.6006425954401</v>
      </c>
      <c r="G2079" s="36">
        <f>INDEX(Daily!$B$2:$H$4016,MATCH(E2079,Daily!$B$2:$B$4016,0),3)</f>
        <v>0.23999999999999488</v>
      </c>
      <c r="H2079" s="36">
        <f>INDEX(Daily!$B$2:$H$4016,MATCH(E2079,Daily!$B$2:$B$4016,0),5)</f>
        <v>-9</v>
      </c>
      <c r="I2079" s="36">
        <f>INDEX(Daily!$B$2:$H$4016,MATCH(E2079,Daily!$B$2:$B$4016,0),7)</f>
        <v>10.25</v>
      </c>
      <c r="J2079" s="39">
        <f>INDEX(Monthly!$B$2:$K$187,MATCH(D2079,Monthly!$B$2:$B$187,0),3)</f>
        <v>5.400000000000002E-3</v>
      </c>
      <c r="K2079" s="39">
        <f>INDEX(Monthly!$B$2:$K$187,MATCH(D2079,Monthly!$B$2:$B$187,0),5)</f>
        <v>13.920000000000016</v>
      </c>
      <c r="L2079" s="39">
        <f>INDEX(Monthly!$B$2:$K$187,MATCH(D2079,Monthly!$B$2:$B$187,0),7)</f>
        <v>0</v>
      </c>
      <c r="M2079" s="39">
        <f>INDEX(Monthly!$B$2:$K$187,MATCH(D2079,Monthly!$B$2:$B$187,0),9)</f>
        <v>1.234214571893053E-2</v>
      </c>
      <c r="N2079" s="42">
        <f>INDEX(Quaterly!$B$2:$E$63,MATCH(B2079,Quaterly!$B$2:$B$63,0),4)</f>
        <v>0.8100000000000005</v>
      </c>
    </row>
    <row r="2080" spans="1:14" x14ac:dyDescent="0.3">
      <c r="A2080" s="23">
        <v>2079</v>
      </c>
      <c r="B2080" s="23" t="str">
        <f t="shared" si="96"/>
        <v>Q1-2018</v>
      </c>
      <c r="C2080" s="24" t="str">
        <f t="shared" si="97"/>
        <v>Q1</v>
      </c>
      <c r="D2080" s="23" t="str">
        <f t="shared" si="98"/>
        <v>1-2018</v>
      </c>
      <c r="E2080" s="25">
        <v>43109</v>
      </c>
      <c r="F2080" s="31">
        <f>INDEX(GoldPrice!$B$2:$F$4016,MATCH(E2080,GoldPrice!$B$2:$B$4016,0),5)</f>
        <v>49487.582687579095</v>
      </c>
      <c r="G2080" s="36">
        <f>INDEX(Daily!$B$2:$H$4016,MATCH(E2080,Daily!$B$2:$B$4016,0),3)</f>
        <v>1.1900000000000048</v>
      </c>
      <c r="H2080" s="36">
        <f>INDEX(Daily!$B$2:$H$4016,MATCH(E2080,Daily!$B$2:$B$4016,0),5)</f>
        <v>9</v>
      </c>
      <c r="I2080" s="36">
        <f>INDEX(Daily!$B$2:$H$4016,MATCH(E2080,Daily!$B$2:$B$4016,0),7)</f>
        <v>10.659999999999968</v>
      </c>
      <c r="J2080" s="39">
        <f>INDEX(Monthly!$B$2:$K$187,MATCH(D2080,Monthly!$B$2:$B$187,0),3)</f>
        <v>5.400000000000002E-3</v>
      </c>
      <c r="K2080" s="39">
        <f>INDEX(Monthly!$B$2:$K$187,MATCH(D2080,Monthly!$B$2:$B$187,0),5)</f>
        <v>13.920000000000016</v>
      </c>
      <c r="L2080" s="39">
        <f>INDEX(Monthly!$B$2:$K$187,MATCH(D2080,Monthly!$B$2:$B$187,0),7)</f>
        <v>0</v>
      </c>
      <c r="M2080" s="39">
        <f>INDEX(Monthly!$B$2:$K$187,MATCH(D2080,Monthly!$B$2:$B$187,0),9)</f>
        <v>1.234214571893053E-2</v>
      </c>
      <c r="N2080" s="42">
        <f>INDEX(Quaterly!$B$2:$E$63,MATCH(B2080,Quaterly!$B$2:$B$63,0),4)</f>
        <v>0.8100000000000005</v>
      </c>
    </row>
    <row r="2081" spans="1:14" x14ac:dyDescent="0.3">
      <c r="A2081" s="23">
        <v>2080</v>
      </c>
      <c r="B2081" s="23" t="str">
        <f t="shared" si="96"/>
        <v>Q1-2018</v>
      </c>
      <c r="C2081" s="24" t="str">
        <f t="shared" si="97"/>
        <v>Q1</v>
      </c>
      <c r="D2081" s="23" t="str">
        <f t="shared" si="98"/>
        <v>1-2018</v>
      </c>
      <c r="E2081" s="25">
        <v>43110</v>
      </c>
      <c r="F2081" s="31">
        <f>INDEX(GoldPrice!$B$2:$F$4016,MATCH(E2081,GoldPrice!$B$2:$B$4016,0),5)</f>
        <v>-142890.07749008015</v>
      </c>
      <c r="G2081" s="36">
        <f>INDEX(Daily!$B$2:$H$4016,MATCH(E2081,Daily!$B$2:$B$4016,0),3)</f>
        <v>0.67999999999999972</v>
      </c>
      <c r="H2081" s="36">
        <f>INDEX(Daily!$B$2:$H$4016,MATCH(E2081,Daily!$B$2:$B$4016,0),5)</f>
        <v>-8</v>
      </c>
      <c r="I2081" s="36">
        <f>INDEX(Daily!$B$2:$H$4016,MATCH(E2081,Daily!$B$2:$B$4016,0),7)</f>
        <v>4.5499999999999545</v>
      </c>
      <c r="J2081" s="39">
        <f>INDEX(Monthly!$B$2:$K$187,MATCH(D2081,Monthly!$B$2:$B$187,0),3)</f>
        <v>5.400000000000002E-3</v>
      </c>
      <c r="K2081" s="39">
        <f>INDEX(Monthly!$B$2:$K$187,MATCH(D2081,Monthly!$B$2:$B$187,0),5)</f>
        <v>13.920000000000016</v>
      </c>
      <c r="L2081" s="39">
        <f>INDEX(Monthly!$B$2:$K$187,MATCH(D2081,Monthly!$B$2:$B$187,0),7)</f>
        <v>0</v>
      </c>
      <c r="M2081" s="39">
        <f>INDEX(Monthly!$B$2:$K$187,MATCH(D2081,Monthly!$B$2:$B$187,0),9)</f>
        <v>1.234214571893053E-2</v>
      </c>
      <c r="N2081" s="42">
        <f>INDEX(Quaterly!$B$2:$E$63,MATCH(B2081,Quaterly!$B$2:$B$63,0),4)</f>
        <v>0.8100000000000005</v>
      </c>
    </row>
    <row r="2082" spans="1:14" x14ac:dyDescent="0.3">
      <c r="A2082" s="23">
        <v>2081</v>
      </c>
      <c r="B2082" s="23" t="str">
        <f t="shared" si="96"/>
        <v>Q1-2018</v>
      </c>
      <c r="C2082" s="24" t="str">
        <f t="shared" si="97"/>
        <v>Q1</v>
      </c>
      <c r="D2082" s="23" t="str">
        <f t="shared" si="98"/>
        <v>1-2018</v>
      </c>
      <c r="E2082" s="25">
        <v>43111</v>
      </c>
      <c r="F2082" s="31">
        <f>INDEX(GoldPrice!$B$2:$F$4016,MATCH(E2082,GoldPrice!$B$2:$B$4016,0),5)</f>
        <v>11071.933471936733</v>
      </c>
      <c r="G2082" s="36">
        <f>INDEX(Daily!$B$2:$H$4016,MATCH(E2082,Daily!$B$2:$B$4016,0),3)</f>
        <v>0.21000000000000085</v>
      </c>
      <c r="H2082" s="36">
        <f>INDEX(Daily!$B$2:$H$4016,MATCH(E2082,Daily!$B$2:$B$4016,0),5)</f>
        <v>-6</v>
      </c>
      <c r="I2082" s="36">
        <f>INDEX(Daily!$B$2:$H$4016,MATCH(E2082,Daily!$B$2:$B$4016,0),7)</f>
        <v>10.060000000000173</v>
      </c>
      <c r="J2082" s="39">
        <f>INDEX(Monthly!$B$2:$K$187,MATCH(D2082,Monthly!$B$2:$B$187,0),3)</f>
        <v>5.400000000000002E-3</v>
      </c>
      <c r="K2082" s="39">
        <f>INDEX(Monthly!$B$2:$K$187,MATCH(D2082,Monthly!$B$2:$B$187,0),5)</f>
        <v>13.920000000000016</v>
      </c>
      <c r="L2082" s="39">
        <f>INDEX(Monthly!$B$2:$K$187,MATCH(D2082,Monthly!$B$2:$B$187,0),7)</f>
        <v>0</v>
      </c>
      <c r="M2082" s="39">
        <f>INDEX(Monthly!$B$2:$K$187,MATCH(D2082,Monthly!$B$2:$B$187,0),9)</f>
        <v>1.234214571893053E-2</v>
      </c>
      <c r="N2082" s="42">
        <f>INDEX(Quaterly!$B$2:$E$63,MATCH(B2082,Quaterly!$B$2:$B$63,0),4)</f>
        <v>0.8100000000000005</v>
      </c>
    </row>
    <row r="2083" spans="1:14" x14ac:dyDescent="0.3">
      <c r="A2083" s="23">
        <v>2082</v>
      </c>
      <c r="B2083" s="23" t="str">
        <f t="shared" si="96"/>
        <v>Q1-2018</v>
      </c>
      <c r="C2083" s="24" t="str">
        <f t="shared" si="97"/>
        <v>Q1</v>
      </c>
      <c r="D2083" s="23" t="str">
        <f t="shared" si="98"/>
        <v>1-2018</v>
      </c>
      <c r="E2083" s="25">
        <v>43112</v>
      </c>
      <c r="F2083" s="31">
        <f>INDEX(GoldPrice!$B$2:$F$4016,MATCH(E2083,GoldPrice!$B$2:$B$4016,0),5)</f>
        <v>-177719.86391986907</v>
      </c>
      <c r="G2083" s="36">
        <f>INDEX(Daily!$B$2:$H$4016,MATCH(E2083,Daily!$B$2:$B$4016,0),3)</f>
        <v>0.40999999999999659</v>
      </c>
      <c r="H2083" s="36">
        <f>INDEX(Daily!$B$2:$H$4016,MATCH(E2083,Daily!$B$2:$B$4016,0),5)</f>
        <v>13</v>
      </c>
      <c r="I2083" s="36">
        <f>INDEX(Daily!$B$2:$H$4016,MATCH(E2083,Daily!$B$2:$B$4016,0),7)</f>
        <v>1.9399999999998272</v>
      </c>
      <c r="J2083" s="39">
        <f>INDEX(Monthly!$B$2:$K$187,MATCH(D2083,Monthly!$B$2:$B$187,0),3)</f>
        <v>5.400000000000002E-3</v>
      </c>
      <c r="K2083" s="39">
        <f>INDEX(Monthly!$B$2:$K$187,MATCH(D2083,Monthly!$B$2:$B$187,0),5)</f>
        <v>13.920000000000016</v>
      </c>
      <c r="L2083" s="39">
        <f>INDEX(Monthly!$B$2:$K$187,MATCH(D2083,Monthly!$B$2:$B$187,0),7)</f>
        <v>0</v>
      </c>
      <c r="M2083" s="39">
        <f>INDEX(Monthly!$B$2:$K$187,MATCH(D2083,Monthly!$B$2:$B$187,0),9)</f>
        <v>1.234214571893053E-2</v>
      </c>
      <c r="N2083" s="42">
        <f>INDEX(Quaterly!$B$2:$E$63,MATCH(B2083,Quaterly!$B$2:$B$63,0),4)</f>
        <v>0.8100000000000005</v>
      </c>
    </row>
    <row r="2084" spans="1:14" x14ac:dyDescent="0.3">
      <c r="A2084" s="23">
        <v>2083</v>
      </c>
      <c r="B2084" s="23" t="str">
        <f t="shared" si="96"/>
        <v>Q1-2018</v>
      </c>
      <c r="C2084" s="24" t="str">
        <f t="shared" si="97"/>
        <v>Q1</v>
      </c>
      <c r="D2084" s="23" t="str">
        <f t="shared" si="98"/>
        <v>1-2018</v>
      </c>
      <c r="E2084" s="25">
        <v>43115</v>
      </c>
      <c r="F2084" s="31">
        <f>INDEX(GoldPrice!$B$2:$F$4016,MATCH(E2084,GoldPrice!$B$2:$B$4016,0),5)</f>
        <v>560028.00442800671</v>
      </c>
      <c r="G2084" s="36">
        <f>INDEX(Daily!$B$2:$H$4016,MATCH(E2084,Daily!$B$2:$B$4016,0),3)</f>
        <v>-1.3985714285714224</v>
      </c>
      <c r="H2084" s="36">
        <f>INDEX(Daily!$B$2:$H$4016,MATCH(E2084,Daily!$B$2:$B$4016,0),5)</f>
        <v>1</v>
      </c>
      <c r="I2084" s="36">
        <f>INDEX(Daily!$B$2:$H$4016,MATCH(E2084,Daily!$B$2:$B$4016,0),7)</f>
        <v>13.360000000000127</v>
      </c>
      <c r="J2084" s="39">
        <f>INDEX(Monthly!$B$2:$K$187,MATCH(D2084,Monthly!$B$2:$B$187,0),3)</f>
        <v>5.400000000000002E-3</v>
      </c>
      <c r="K2084" s="39">
        <f>INDEX(Monthly!$B$2:$K$187,MATCH(D2084,Monthly!$B$2:$B$187,0),5)</f>
        <v>13.920000000000016</v>
      </c>
      <c r="L2084" s="39">
        <f>INDEX(Monthly!$B$2:$K$187,MATCH(D2084,Monthly!$B$2:$B$187,0),7)</f>
        <v>0</v>
      </c>
      <c r="M2084" s="39">
        <f>INDEX(Monthly!$B$2:$K$187,MATCH(D2084,Monthly!$B$2:$B$187,0),9)</f>
        <v>1.234214571893053E-2</v>
      </c>
      <c r="N2084" s="42">
        <f>INDEX(Quaterly!$B$2:$E$63,MATCH(B2084,Quaterly!$B$2:$B$63,0),4)</f>
        <v>0.8100000000000005</v>
      </c>
    </row>
    <row r="2085" spans="1:14" x14ac:dyDescent="0.3">
      <c r="A2085" s="23">
        <v>2084</v>
      </c>
      <c r="B2085" s="23" t="str">
        <f t="shared" si="96"/>
        <v>Q1-2018</v>
      </c>
      <c r="C2085" s="24" t="str">
        <f t="shared" si="97"/>
        <v>Q1</v>
      </c>
      <c r="D2085" s="23" t="str">
        <f t="shared" si="98"/>
        <v>1-2018</v>
      </c>
      <c r="E2085" s="25">
        <v>43116</v>
      </c>
      <c r="F2085" s="31">
        <f>INDEX(GoldPrice!$B$2:$F$4016,MATCH(E2085,GoldPrice!$B$2:$B$4016,0),5)</f>
        <v>-276381.66158166155</v>
      </c>
      <c r="G2085" s="36">
        <f>INDEX(Daily!$B$2:$H$4016,MATCH(E2085,Daily!$B$2:$B$4016,0),3)</f>
        <v>0.99857142857142378</v>
      </c>
      <c r="H2085" s="36">
        <f>INDEX(Daily!$B$2:$H$4016,MATCH(E2085,Daily!$B$2:$B$4016,0),5)</f>
        <v>1</v>
      </c>
      <c r="I2085" s="36">
        <f>INDEX(Daily!$B$2:$H$4016,MATCH(E2085,Daily!$B$2:$B$4016,0),7)</f>
        <v>-0.50999999999999091</v>
      </c>
      <c r="J2085" s="39">
        <f>INDEX(Monthly!$B$2:$K$187,MATCH(D2085,Monthly!$B$2:$B$187,0),3)</f>
        <v>5.400000000000002E-3</v>
      </c>
      <c r="K2085" s="39">
        <f>INDEX(Monthly!$B$2:$K$187,MATCH(D2085,Monthly!$B$2:$B$187,0),5)</f>
        <v>13.920000000000016</v>
      </c>
      <c r="L2085" s="39">
        <f>INDEX(Monthly!$B$2:$K$187,MATCH(D2085,Monthly!$B$2:$B$187,0),7)</f>
        <v>0</v>
      </c>
      <c r="M2085" s="39">
        <f>INDEX(Monthly!$B$2:$K$187,MATCH(D2085,Monthly!$B$2:$B$187,0),9)</f>
        <v>1.234214571893053E-2</v>
      </c>
      <c r="N2085" s="42">
        <f>INDEX(Quaterly!$B$2:$E$63,MATCH(B2085,Quaterly!$B$2:$B$63,0),4)</f>
        <v>0.8100000000000005</v>
      </c>
    </row>
    <row r="2086" spans="1:14" x14ac:dyDescent="0.3">
      <c r="A2086" s="23">
        <v>2085</v>
      </c>
      <c r="B2086" s="23" t="str">
        <f t="shared" si="96"/>
        <v>Q1-2018</v>
      </c>
      <c r="C2086" s="24" t="str">
        <f t="shared" si="97"/>
        <v>Q1</v>
      </c>
      <c r="D2086" s="23" t="str">
        <f t="shared" si="98"/>
        <v>1-2018</v>
      </c>
      <c r="E2086" s="25">
        <v>43117</v>
      </c>
      <c r="F2086" s="31">
        <f>INDEX(GoldPrice!$B$2:$F$4016,MATCH(E2086,GoldPrice!$B$2:$B$4016,0),5)</f>
        <v>-54523.530523527414</v>
      </c>
      <c r="G2086" s="36">
        <f>INDEX(Daily!$B$2:$H$4016,MATCH(E2086,Daily!$B$2:$B$4016,0),3)</f>
        <v>0.10000000000000142</v>
      </c>
      <c r="H2086" s="36">
        <f>INDEX(Daily!$B$2:$H$4016,MATCH(E2086,Daily!$B$2:$B$4016,0),5)</f>
        <v>-10</v>
      </c>
      <c r="I2086" s="36">
        <f>INDEX(Daily!$B$2:$H$4016,MATCH(E2086,Daily!$B$2:$B$4016,0),7)</f>
        <v>-28.269999999999982</v>
      </c>
      <c r="J2086" s="39">
        <f>INDEX(Monthly!$B$2:$K$187,MATCH(D2086,Monthly!$B$2:$B$187,0),3)</f>
        <v>5.400000000000002E-3</v>
      </c>
      <c r="K2086" s="39">
        <f>INDEX(Monthly!$B$2:$K$187,MATCH(D2086,Monthly!$B$2:$B$187,0),5)</f>
        <v>13.920000000000016</v>
      </c>
      <c r="L2086" s="39">
        <f>INDEX(Monthly!$B$2:$K$187,MATCH(D2086,Monthly!$B$2:$B$187,0),7)</f>
        <v>0</v>
      </c>
      <c r="M2086" s="39">
        <f>INDEX(Monthly!$B$2:$K$187,MATCH(D2086,Monthly!$B$2:$B$187,0),9)</f>
        <v>1.234214571893053E-2</v>
      </c>
      <c r="N2086" s="42">
        <f>INDEX(Quaterly!$B$2:$E$63,MATCH(B2086,Quaterly!$B$2:$B$63,0),4)</f>
        <v>0.8100000000000005</v>
      </c>
    </row>
    <row r="2087" spans="1:14" x14ac:dyDescent="0.3">
      <c r="A2087" s="23">
        <v>2086</v>
      </c>
      <c r="B2087" s="23" t="str">
        <f t="shared" si="96"/>
        <v>Q1-2018</v>
      </c>
      <c r="C2087" s="24" t="str">
        <f t="shared" si="97"/>
        <v>Q1</v>
      </c>
      <c r="D2087" s="23" t="str">
        <f t="shared" si="98"/>
        <v>1-2018</v>
      </c>
      <c r="E2087" s="25">
        <v>43118</v>
      </c>
      <c r="F2087" s="31">
        <f>INDEX(GoldPrice!$B$2:$F$4016,MATCH(E2087,GoldPrice!$B$2:$B$4016,0),5)</f>
        <v>112932.14893214777</v>
      </c>
      <c r="G2087" s="36">
        <f>INDEX(Daily!$B$2:$H$4016,MATCH(E2087,Daily!$B$2:$B$4016,0),3)</f>
        <v>3.9999999999999147E-2</v>
      </c>
      <c r="H2087" s="36">
        <f>INDEX(Daily!$B$2:$H$4016,MATCH(E2087,Daily!$B$2:$B$4016,0),5)</f>
        <v>1</v>
      </c>
      <c r="I2087" s="36">
        <f>INDEX(Daily!$B$2:$H$4016,MATCH(E2087,Daily!$B$2:$B$4016,0),7)</f>
        <v>15.559999999999945</v>
      </c>
      <c r="J2087" s="39">
        <f>INDEX(Monthly!$B$2:$K$187,MATCH(D2087,Monthly!$B$2:$B$187,0),3)</f>
        <v>5.400000000000002E-3</v>
      </c>
      <c r="K2087" s="39">
        <f>INDEX(Monthly!$B$2:$K$187,MATCH(D2087,Monthly!$B$2:$B$187,0),5)</f>
        <v>13.920000000000016</v>
      </c>
      <c r="L2087" s="39">
        <f>INDEX(Monthly!$B$2:$K$187,MATCH(D2087,Monthly!$B$2:$B$187,0),7)</f>
        <v>0</v>
      </c>
      <c r="M2087" s="39">
        <f>INDEX(Monthly!$B$2:$K$187,MATCH(D2087,Monthly!$B$2:$B$187,0),9)</f>
        <v>1.234214571893053E-2</v>
      </c>
      <c r="N2087" s="42">
        <f>INDEX(Quaterly!$B$2:$E$63,MATCH(B2087,Quaterly!$B$2:$B$63,0),4)</f>
        <v>0.8100000000000005</v>
      </c>
    </row>
    <row r="2088" spans="1:14" x14ac:dyDescent="0.3">
      <c r="A2088" s="23">
        <v>2087</v>
      </c>
      <c r="B2088" s="23" t="str">
        <f t="shared" si="96"/>
        <v>Q1-2018</v>
      </c>
      <c r="C2088" s="24" t="str">
        <f t="shared" si="97"/>
        <v>Q1</v>
      </c>
      <c r="D2088" s="23" t="str">
        <f t="shared" si="98"/>
        <v>1-2018</v>
      </c>
      <c r="E2088" s="25">
        <v>43119</v>
      </c>
      <c r="F2088" s="31">
        <f>INDEX(GoldPrice!$B$2:$F$4016,MATCH(E2088,GoldPrice!$B$2:$B$4016,0),5)</f>
        <v>-120248.72424872592</v>
      </c>
      <c r="G2088" s="36">
        <f>INDEX(Daily!$B$2:$H$4016,MATCH(E2088,Daily!$B$2:$B$4016,0),3)</f>
        <v>-0.57999999999999829</v>
      </c>
      <c r="H2088" s="36">
        <f>INDEX(Daily!$B$2:$H$4016,MATCH(E2088,Daily!$B$2:$B$4016,0),5)</f>
        <v>-1</v>
      </c>
      <c r="I2088" s="36">
        <f>INDEX(Daily!$B$2:$H$4016,MATCH(E2088,Daily!$B$2:$B$4016,0),7)</f>
        <v>11.819999999999936</v>
      </c>
      <c r="J2088" s="39">
        <f>INDEX(Monthly!$B$2:$K$187,MATCH(D2088,Monthly!$B$2:$B$187,0),3)</f>
        <v>5.400000000000002E-3</v>
      </c>
      <c r="K2088" s="39">
        <f>INDEX(Monthly!$B$2:$K$187,MATCH(D2088,Monthly!$B$2:$B$187,0),5)</f>
        <v>13.920000000000016</v>
      </c>
      <c r="L2088" s="39">
        <f>INDEX(Monthly!$B$2:$K$187,MATCH(D2088,Monthly!$B$2:$B$187,0),7)</f>
        <v>0</v>
      </c>
      <c r="M2088" s="39">
        <f>INDEX(Monthly!$B$2:$K$187,MATCH(D2088,Monthly!$B$2:$B$187,0),9)</f>
        <v>1.234214571893053E-2</v>
      </c>
      <c r="N2088" s="42">
        <f>INDEX(Quaterly!$B$2:$E$63,MATCH(B2088,Quaterly!$B$2:$B$63,0),4)</f>
        <v>0.8100000000000005</v>
      </c>
    </row>
    <row r="2089" spans="1:14" x14ac:dyDescent="0.3">
      <c r="A2089" s="23">
        <v>2088</v>
      </c>
      <c r="B2089" s="23" t="str">
        <f t="shared" si="96"/>
        <v>Q1-2018</v>
      </c>
      <c r="C2089" s="24" t="str">
        <f t="shared" si="97"/>
        <v>Q1</v>
      </c>
      <c r="D2089" s="23" t="str">
        <f t="shared" si="98"/>
        <v>1-2018</v>
      </c>
      <c r="E2089" s="25">
        <v>43122</v>
      </c>
      <c r="F2089" s="31">
        <f>INDEX(GoldPrice!$B$2:$F$4016,MATCH(E2089,GoldPrice!$B$2:$B$4016,0),5)</f>
        <v>116155.05575505644</v>
      </c>
      <c r="G2089" s="36">
        <f>INDEX(Daily!$B$2:$H$4016,MATCH(E2089,Daily!$B$2:$B$4016,0),3)</f>
        <v>0.27999999999999403</v>
      </c>
      <c r="H2089" s="36">
        <f>INDEX(Daily!$B$2:$H$4016,MATCH(E2089,Daily!$B$2:$B$4016,0),5)</f>
        <v>1</v>
      </c>
      <c r="I2089" s="36">
        <f>INDEX(Daily!$B$2:$H$4016,MATCH(E2089,Daily!$B$2:$B$4016,0),7)</f>
        <v>25.350000000000136</v>
      </c>
      <c r="J2089" s="39">
        <f>INDEX(Monthly!$B$2:$K$187,MATCH(D2089,Monthly!$B$2:$B$187,0),3)</f>
        <v>5.400000000000002E-3</v>
      </c>
      <c r="K2089" s="39">
        <f>INDEX(Monthly!$B$2:$K$187,MATCH(D2089,Monthly!$B$2:$B$187,0),5)</f>
        <v>13.920000000000016</v>
      </c>
      <c r="L2089" s="39">
        <f>INDEX(Monthly!$B$2:$K$187,MATCH(D2089,Monthly!$B$2:$B$187,0),7)</f>
        <v>0</v>
      </c>
      <c r="M2089" s="39">
        <f>INDEX(Monthly!$B$2:$K$187,MATCH(D2089,Monthly!$B$2:$B$187,0),9)</f>
        <v>1.234214571893053E-2</v>
      </c>
      <c r="N2089" s="42">
        <f>INDEX(Quaterly!$B$2:$E$63,MATCH(B2089,Quaterly!$B$2:$B$63,0),4)</f>
        <v>0.8100000000000005</v>
      </c>
    </row>
    <row r="2090" spans="1:14" x14ac:dyDescent="0.3">
      <c r="A2090" s="23">
        <v>2089</v>
      </c>
      <c r="B2090" s="23" t="str">
        <f t="shared" si="96"/>
        <v>Q1-2018</v>
      </c>
      <c r="C2090" s="24" t="str">
        <f t="shared" si="97"/>
        <v>Q1</v>
      </c>
      <c r="D2090" s="23" t="str">
        <f t="shared" si="98"/>
        <v>1-2018</v>
      </c>
      <c r="E2090" s="25">
        <v>43123</v>
      </c>
      <c r="F2090" s="31">
        <f>INDEX(GoldPrice!$B$2:$F$4016,MATCH(E2090,GoldPrice!$B$2:$B$4016,0),5)</f>
        <v>-26465.583065584302</v>
      </c>
      <c r="G2090" s="36">
        <f>INDEX(Daily!$B$2:$H$4016,MATCH(E2090,Daily!$B$2:$B$4016,0),3)</f>
        <v>0.79000000000000625</v>
      </c>
      <c r="H2090" s="36">
        <f>INDEX(Daily!$B$2:$H$4016,MATCH(E2090,Daily!$B$2:$B$4016,0),5)</f>
        <v>9</v>
      </c>
      <c r="I2090" s="36">
        <f>INDEX(Daily!$B$2:$H$4016,MATCH(E2090,Daily!$B$2:$B$4016,0),7)</f>
        <v>0</v>
      </c>
      <c r="J2090" s="39">
        <f>INDEX(Monthly!$B$2:$K$187,MATCH(D2090,Monthly!$B$2:$B$187,0),3)</f>
        <v>5.400000000000002E-3</v>
      </c>
      <c r="K2090" s="39">
        <f>INDEX(Monthly!$B$2:$K$187,MATCH(D2090,Monthly!$B$2:$B$187,0),5)</f>
        <v>13.920000000000016</v>
      </c>
      <c r="L2090" s="39">
        <f>INDEX(Monthly!$B$2:$K$187,MATCH(D2090,Monthly!$B$2:$B$187,0),7)</f>
        <v>0</v>
      </c>
      <c r="M2090" s="39">
        <f>INDEX(Monthly!$B$2:$K$187,MATCH(D2090,Monthly!$B$2:$B$187,0),9)</f>
        <v>1.234214571893053E-2</v>
      </c>
      <c r="N2090" s="42">
        <f>INDEX(Quaterly!$B$2:$E$63,MATCH(B2090,Quaterly!$B$2:$B$63,0),4)</f>
        <v>0.8100000000000005</v>
      </c>
    </row>
    <row r="2091" spans="1:14" x14ac:dyDescent="0.3">
      <c r="A2091" s="23">
        <v>2090</v>
      </c>
      <c r="B2091" s="23" t="str">
        <f t="shared" si="96"/>
        <v>Q1-2018</v>
      </c>
      <c r="C2091" s="24" t="str">
        <f t="shared" si="97"/>
        <v>Q1</v>
      </c>
      <c r="D2091" s="23" t="str">
        <f t="shared" si="98"/>
        <v>1-2018</v>
      </c>
      <c r="E2091" s="25">
        <v>43124</v>
      </c>
      <c r="F2091" s="31">
        <f>INDEX(GoldPrice!$B$2:$F$4016,MATCH(E2091,GoldPrice!$B$2:$B$4016,0),5)</f>
        <v>-287458.43885843828</v>
      </c>
      <c r="G2091" s="36">
        <f>INDEX(Daily!$B$2:$H$4016,MATCH(E2091,Daily!$B$2:$B$4016,0),3)</f>
        <v>1.2399999999999949</v>
      </c>
      <c r="H2091" s="36">
        <f>INDEX(Daily!$B$2:$H$4016,MATCH(E2091,Daily!$B$2:$B$4016,0),5)</f>
        <v>-14</v>
      </c>
      <c r="I2091" s="36">
        <f>INDEX(Daily!$B$2:$H$4016,MATCH(E2091,Daily!$B$2:$B$4016,0),7)</f>
        <v>-23.379999999999882</v>
      </c>
      <c r="J2091" s="39">
        <f>INDEX(Monthly!$B$2:$K$187,MATCH(D2091,Monthly!$B$2:$B$187,0),3)</f>
        <v>5.400000000000002E-3</v>
      </c>
      <c r="K2091" s="39">
        <f>INDEX(Monthly!$B$2:$K$187,MATCH(D2091,Monthly!$B$2:$B$187,0),5)</f>
        <v>13.920000000000016</v>
      </c>
      <c r="L2091" s="39">
        <f>INDEX(Monthly!$B$2:$K$187,MATCH(D2091,Monthly!$B$2:$B$187,0),7)</f>
        <v>0</v>
      </c>
      <c r="M2091" s="39">
        <f>INDEX(Monthly!$B$2:$K$187,MATCH(D2091,Monthly!$B$2:$B$187,0),9)</f>
        <v>1.234214571893053E-2</v>
      </c>
      <c r="N2091" s="42">
        <f>INDEX(Quaterly!$B$2:$E$63,MATCH(B2091,Quaterly!$B$2:$B$63,0),4)</f>
        <v>0.8100000000000005</v>
      </c>
    </row>
    <row r="2092" spans="1:14" x14ac:dyDescent="0.3">
      <c r="A2092" s="23">
        <v>2091</v>
      </c>
      <c r="B2092" s="23" t="str">
        <f t="shared" si="96"/>
        <v>Q1-2018</v>
      </c>
      <c r="C2092" s="24" t="str">
        <f t="shared" si="97"/>
        <v>Q1</v>
      </c>
      <c r="D2092" s="23" t="str">
        <f t="shared" si="98"/>
        <v>1-2018</v>
      </c>
      <c r="E2092" s="25">
        <v>43125</v>
      </c>
      <c r="F2092" s="31">
        <f>INDEX(GoldPrice!$B$2:$F$4016,MATCH(E2092,GoldPrice!$B$2:$B$4016,0),5)</f>
        <v>118321.8673218675</v>
      </c>
      <c r="G2092" s="36">
        <f>INDEX(Daily!$B$2:$H$4016,MATCH(E2092,Daily!$B$2:$B$4016,0),3)</f>
        <v>-6.9999999999993179E-2</v>
      </c>
      <c r="H2092" s="36">
        <f>INDEX(Daily!$B$2:$H$4016,MATCH(E2092,Daily!$B$2:$B$4016,0),5)</f>
        <v>5</v>
      </c>
      <c r="I2092" s="36">
        <f>INDEX(Daily!$B$2:$H$4016,MATCH(E2092,Daily!$B$2:$B$4016,0),7)</f>
        <v>40.529999999999745</v>
      </c>
      <c r="J2092" s="39">
        <f>INDEX(Monthly!$B$2:$K$187,MATCH(D2092,Monthly!$B$2:$B$187,0),3)</f>
        <v>5.400000000000002E-3</v>
      </c>
      <c r="K2092" s="39">
        <f>INDEX(Monthly!$B$2:$K$187,MATCH(D2092,Monthly!$B$2:$B$187,0),5)</f>
        <v>13.920000000000016</v>
      </c>
      <c r="L2092" s="39">
        <f>INDEX(Monthly!$B$2:$K$187,MATCH(D2092,Monthly!$B$2:$B$187,0),7)</f>
        <v>0</v>
      </c>
      <c r="M2092" s="39">
        <f>INDEX(Monthly!$B$2:$K$187,MATCH(D2092,Monthly!$B$2:$B$187,0),9)</f>
        <v>1.234214571893053E-2</v>
      </c>
      <c r="N2092" s="42">
        <f>INDEX(Quaterly!$B$2:$E$63,MATCH(B2092,Quaterly!$B$2:$B$63,0),4)</f>
        <v>0.8100000000000005</v>
      </c>
    </row>
    <row r="2093" spans="1:14" x14ac:dyDescent="0.3">
      <c r="A2093" s="23">
        <v>2092</v>
      </c>
      <c r="B2093" s="23" t="str">
        <f t="shared" si="96"/>
        <v>Q1-2018</v>
      </c>
      <c r="C2093" s="24" t="str">
        <f t="shared" si="97"/>
        <v>Q1</v>
      </c>
      <c r="D2093" s="23" t="str">
        <f t="shared" si="98"/>
        <v>1-2018</v>
      </c>
      <c r="E2093" s="25">
        <v>43126</v>
      </c>
      <c r="F2093" s="31">
        <f>INDEX(GoldPrice!$B$2:$F$4016,MATCH(E2093,GoldPrice!$B$2:$B$4016,0),5)</f>
        <v>181153.01455301791</v>
      </c>
      <c r="G2093" s="36">
        <f>INDEX(Daily!$B$2:$H$4016,MATCH(E2093,Daily!$B$2:$B$4016,0),3)</f>
        <v>0.64999999999999147</v>
      </c>
      <c r="H2093" s="36">
        <f>INDEX(Daily!$B$2:$H$4016,MATCH(E2093,Daily!$B$2:$B$4016,0),5)</f>
        <v>9</v>
      </c>
      <c r="I2093" s="36">
        <f>INDEX(Daily!$B$2:$H$4016,MATCH(E2093,Daily!$B$2:$B$4016,0),7)</f>
        <v>11.070000000000164</v>
      </c>
      <c r="J2093" s="39">
        <f>INDEX(Monthly!$B$2:$K$187,MATCH(D2093,Monthly!$B$2:$B$187,0),3)</f>
        <v>5.400000000000002E-3</v>
      </c>
      <c r="K2093" s="39">
        <f>INDEX(Monthly!$B$2:$K$187,MATCH(D2093,Monthly!$B$2:$B$187,0),5)</f>
        <v>13.920000000000016</v>
      </c>
      <c r="L2093" s="39">
        <f>INDEX(Monthly!$B$2:$K$187,MATCH(D2093,Monthly!$B$2:$B$187,0),7)</f>
        <v>0</v>
      </c>
      <c r="M2093" s="39">
        <f>INDEX(Monthly!$B$2:$K$187,MATCH(D2093,Monthly!$B$2:$B$187,0),9)</f>
        <v>1.234214571893053E-2</v>
      </c>
      <c r="N2093" s="42">
        <f>INDEX(Quaterly!$B$2:$E$63,MATCH(B2093,Quaterly!$B$2:$B$63,0),4)</f>
        <v>0.8100000000000005</v>
      </c>
    </row>
    <row r="2094" spans="1:14" x14ac:dyDescent="0.3">
      <c r="A2094" s="23">
        <v>2093</v>
      </c>
      <c r="B2094" s="23" t="str">
        <f t="shared" si="96"/>
        <v>Q1-2018</v>
      </c>
      <c r="C2094" s="24" t="str">
        <f t="shared" si="97"/>
        <v>Q1</v>
      </c>
      <c r="D2094" s="23" t="str">
        <f t="shared" si="98"/>
        <v>1-2018</v>
      </c>
      <c r="E2094" s="25">
        <v>43129</v>
      </c>
      <c r="F2094" s="31">
        <f>INDEX(GoldPrice!$B$2:$F$4016,MATCH(E2094,GoldPrice!$B$2:$B$4016,0),5)</f>
        <v>96234.527634523809</v>
      </c>
      <c r="G2094" s="36">
        <f>INDEX(Daily!$B$2:$H$4016,MATCH(E2094,Daily!$B$2:$B$4016,0),3)</f>
        <v>-0.56000000000000227</v>
      </c>
      <c r="H2094" s="36">
        <f>INDEX(Daily!$B$2:$H$4016,MATCH(E2094,Daily!$B$2:$B$4016,0),5)</f>
        <v>-9</v>
      </c>
      <c r="I2094" s="36">
        <f>INDEX(Daily!$B$2:$H$4016,MATCH(E2094,Daily!$B$2:$B$4016,0),7)</f>
        <v>-5.8400000000001455</v>
      </c>
      <c r="J2094" s="39">
        <f>INDEX(Monthly!$B$2:$K$187,MATCH(D2094,Monthly!$B$2:$B$187,0),3)</f>
        <v>5.400000000000002E-3</v>
      </c>
      <c r="K2094" s="39">
        <f>INDEX(Monthly!$B$2:$K$187,MATCH(D2094,Monthly!$B$2:$B$187,0),5)</f>
        <v>13.920000000000016</v>
      </c>
      <c r="L2094" s="39">
        <f>INDEX(Monthly!$B$2:$K$187,MATCH(D2094,Monthly!$B$2:$B$187,0),7)</f>
        <v>0</v>
      </c>
      <c r="M2094" s="39">
        <f>INDEX(Monthly!$B$2:$K$187,MATCH(D2094,Monthly!$B$2:$B$187,0),9)</f>
        <v>1.234214571893053E-2</v>
      </c>
      <c r="N2094" s="42">
        <f>INDEX(Quaterly!$B$2:$E$63,MATCH(B2094,Quaterly!$B$2:$B$63,0),4)</f>
        <v>0.8100000000000005</v>
      </c>
    </row>
    <row r="2095" spans="1:14" x14ac:dyDescent="0.3">
      <c r="A2095" s="23">
        <v>2094</v>
      </c>
      <c r="B2095" s="23" t="str">
        <f t="shared" si="96"/>
        <v>Q1-2018</v>
      </c>
      <c r="C2095" s="24" t="str">
        <f t="shared" si="97"/>
        <v>Q1</v>
      </c>
      <c r="D2095" s="23" t="str">
        <f t="shared" si="98"/>
        <v>1-2018</v>
      </c>
      <c r="E2095" s="25">
        <v>43130</v>
      </c>
      <c r="F2095" s="31">
        <f>INDEX(GoldPrice!$B$2:$F$4016,MATCH(E2095,GoldPrice!$B$2:$B$4016,0),5)</f>
        <v>-78004.703404705971</v>
      </c>
      <c r="G2095" s="36">
        <f>INDEX(Daily!$B$2:$H$4016,MATCH(E2095,Daily!$B$2:$B$4016,0),3)</f>
        <v>-1.0699999999999932</v>
      </c>
      <c r="H2095" s="36">
        <f>INDEX(Daily!$B$2:$H$4016,MATCH(E2095,Daily!$B$2:$B$4016,0),5)</f>
        <v>-1</v>
      </c>
      <c r="I2095" s="36">
        <f>INDEX(Daily!$B$2:$H$4016,MATCH(E2095,Daily!$B$2:$B$4016,0),7)</f>
        <v>0.75999999999999091</v>
      </c>
      <c r="J2095" s="39">
        <f>INDEX(Monthly!$B$2:$K$187,MATCH(D2095,Monthly!$B$2:$B$187,0),3)</f>
        <v>5.400000000000002E-3</v>
      </c>
      <c r="K2095" s="39">
        <f>INDEX(Monthly!$B$2:$K$187,MATCH(D2095,Monthly!$B$2:$B$187,0),5)</f>
        <v>13.920000000000016</v>
      </c>
      <c r="L2095" s="39">
        <f>INDEX(Monthly!$B$2:$K$187,MATCH(D2095,Monthly!$B$2:$B$187,0),7)</f>
        <v>0</v>
      </c>
      <c r="M2095" s="39">
        <f>INDEX(Monthly!$B$2:$K$187,MATCH(D2095,Monthly!$B$2:$B$187,0),9)</f>
        <v>1.234214571893053E-2</v>
      </c>
      <c r="N2095" s="42">
        <f>INDEX(Quaterly!$B$2:$E$63,MATCH(B2095,Quaterly!$B$2:$B$63,0),4)</f>
        <v>0.8100000000000005</v>
      </c>
    </row>
    <row r="2096" spans="1:14" x14ac:dyDescent="0.3">
      <c r="A2096" s="23">
        <v>2095</v>
      </c>
      <c r="B2096" s="23" t="str">
        <f t="shared" si="96"/>
        <v>Q1-2018</v>
      </c>
      <c r="C2096" s="24" t="str">
        <f t="shared" si="97"/>
        <v>Q1</v>
      </c>
      <c r="D2096" s="23" t="str">
        <f t="shared" si="98"/>
        <v>1-2018</v>
      </c>
      <c r="E2096" s="25">
        <v>43131</v>
      </c>
      <c r="F2096" s="31">
        <f>INDEX(GoldPrice!$B$2:$F$4016,MATCH(E2096,GoldPrice!$B$2:$B$4016,0),5)</f>
        <v>-76780.38178037852</v>
      </c>
      <c r="G2096" s="36">
        <f>INDEX(Daily!$B$2:$H$4016,MATCH(E2096,Daily!$B$2:$B$4016,0),3)</f>
        <v>0.17999999999999261</v>
      </c>
      <c r="H2096" s="36">
        <f>INDEX(Daily!$B$2:$H$4016,MATCH(E2096,Daily!$B$2:$B$4016,0),5)</f>
        <v>0</v>
      </c>
      <c r="I2096" s="36">
        <f>INDEX(Daily!$B$2:$H$4016,MATCH(E2096,Daily!$B$2:$B$4016,0),7)</f>
        <v>-0.20000000000004547</v>
      </c>
      <c r="J2096" s="39">
        <f>INDEX(Monthly!$B$2:$K$187,MATCH(D2096,Monthly!$B$2:$B$187,0),3)</f>
        <v>5.400000000000002E-3</v>
      </c>
      <c r="K2096" s="39">
        <f>INDEX(Monthly!$B$2:$K$187,MATCH(D2096,Monthly!$B$2:$B$187,0),5)</f>
        <v>13.920000000000016</v>
      </c>
      <c r="L2096" s="39">
        <f>INDEX(Monthly!$B$2:$K$187,MATCH(D2096,Monthly!$B$2:$B$187,0),7)</f>
        <v>0</v>
      </c>
      <c r="M2096" s="39">
        <f>INDEX(Monthly!$B$2:$K$187,MATCH(D2096,Monthly!$B$2:$B$187,0),9)</f>
        <v>1.234214571893053E-2</v>
      </c>
      <c r="N2096" s="42">
        <f>INDEX(Quaterly!$B$2:$E$63,MATCH(B2096,Quaterly!$B$2:$B$63,0),4)</f>
        <v>0.8100000000000005</v>
      </c>
    </row>
    <row r="2097" spans="1:14" x14ac:dyDescent="0.3">
      <c r="A2097" s="23">
        <v>2096</v>
      </c>
      <c r="B2097" s="23" t="str">
        <f t="shared" si="96"/>
        <v>Q1-2018</v>
      </c>
      <c r="C2097" s="24" t="str">
        <f t="shared" si="97"/>
        <v>Q1</v>
      </c>
      <c r="D2097" s="23" t="str">
        <f t="shared" si="98"/>
        <v>2-2018</v>
      </c>
      <c r="E2097" s="25">
        <v>43132</v>
      </c>
      <c r="F2097" s="31">
        <f>INDEX(GoldPrice!$B$2:$F$4016,MATCH(E2097,GoldPrice!$B$2:$B$4016,0),5)</f>
        <v>-70101.077301077545</v>
      </c>
      <c r="G2097" s="36">
        <f>INDEX(Daily!$B$2:$H$4016,MATCH(E2097,Daily!$B$2:$B$4016,0),3)</f>
        <v>1.1000000000000085</v>
      </c>
      <c r="H2097" s="36">
        <f>INDEX(Daily!$B$2:$H$4016,MATCH(E2097,Daily!$B$2:$B$4016,0),5)</f>
        <v>9</v>
      </c>
      <c r="I2097" s="36">
        <f>INDEX(Daily!$B$2:$H$4016,MATCH(E2097,Daily!$B$2:$B$4016,0),7)</f>
        <v>-10.689999999999827</v>
      </c>
      <c r="J2097" s="39">
        <f>INDEX(Monthly!$B$2:$K$187,MATCH(D2097,Monthly!$B$2:$B$187,0),3)</f>
        <v>7.9000000000000042E-3</v>
      </c>
      <c r="K2097" s="39">
        <f>INDEX(Monthly!$B$2:$K$187,MATCH(D2097,Monthly!$B$2:$B$187,0),5)</f>
        <v>-6.9399999999999977</v>
      </c>
      <c r="L2097" s="39">
        <f>INDEX(Monthly!$B$2:$K$187,MATCH(D2097,Monthly!$B$2:$B$187,0),7)</f>
        <v>0</v>
      </c>
      <c r="M2097" s="39">
        <f>INDEX(Monthly!$B$2:$K$187,MATCH(D2097,Monthly!$B$2:$B$187,0),9)</f>
        <v>1.2583582426762585E-2</v>
      </c>
      <c r="N2097" s="42">
        <f>INDEX(Quaterly!$B$2:$E$63,MATCH(B2097,Quaterly!$B$2:$B$63,0),4)</f>
        <v>0.8100000000000005</v>
      </c>
    </row>
    <row r="2098" spans="1:14" x14ac:dyDescent="0.3">
      <c r="A2098" s="23">
        <v>2097</v>
      </c>
      <c r="B2098" s="23" t="str">
        <f t="shared" si="96"/>
        <v>Q1-2018</v>
      </c>
      <c r="C2098" s="24" t="str">
        <f t="shared" si="97"/>
        <v>Q1</v>
      </c>
      <c r="D2098" s="23" t="str">
        <f t="shared" si="98"/>
        <v>2-2018</v>
      </c>
      <c r="E2098" s="25">
        <v>43133</v>
      </c>
      <c r="F2098" s="31">
        <f>INDEX(GoldPrice!$B$2:$F$4016,MATCH(E2098,GoldPrice!$B$2:$B$4016,0),5)</f>
        <v>201981.0243810229</v>
      </c>
      <c r="G2098" s="36">
        <f>INDEX(Daily!$B$2:$H$4016,MATCH(E2098,Daily!$B$2:$B$4016,0),3)</f>
        <v>-0.42000000000000171</v>
      </c>
      <c r="H2098" s="36">
        <f>INDEX(Daily!$B$2:$H$4016,MATCH(E2098,Daily!$B$2:$B$4016,0),5)</f>
        <v>0</v>
      </c>
      <c r="I2098" s="36">
        <f>INDEX(Daily!$B$2:$H$4016,MATCH(E2098,Daily!$B$2:$B$4016,0),7)</f>
        <v>5.3699999999998909</v>
      </c>
      <c r="J2098" s="39">
        <f>INDEX(Monthly!$B$2:$K$187,MATCH(D2098,Monthly!$B$2:$B$187,0),3)</f>
        <v>7.9000000000000042E-3</v>
      </c>
      <c r="K2098" s="39">
        <f>INDEX(Monthly!$B$2:$K$187,MATCH(D2098,Monthly!$B$2:$B$187,0),5)</f>
        <v>-6.9399999999999977</v>
      </c>
      <c r="L2098" s="39">
        <f>INDEX(Monthly!$B$2:$K$187,MATCH(D2098,Monthly!$B$2:$B$187,0),7)</f>
        <v>0</v>
      </c>
      <c r="M2098" s="39">
        <f>INDEX(Monthly!$B$2:$K$187,MATCH(D2098,Monthly!$B$2:$B$187,0),9)</f>
        <v>1.2583582426762585E-2</v>
      </c>
      <c r="N2098" s="42">
        <f>INDEX(Quaterly!$B$2:$E$63,MATCH(B2098,Quaterly!$B$2:$B$63,0),4)</f>
        <v>0.8100000000000005</v>
      </c>
    </row>
    <row r="2099" spans="1:14" x14ac:dyDescent="0.3">
      <c r="A2099" s="23">
        <v>2098</v>
      </c>
      <c r="B2099" s="23" t="str">
        <f t="shared" si="96"/>
        <v>Q1-2018</v>
      </c>
      <c r="C2099" s="24" t="str">
        <f t="shared" si="97"/>
        <v>Q1</v>
      </c>
      <c r="D2099" s="23" t="str">
        <f t="shared" si="98"/>
        <v>2-2018</v>
      </c>
      <c r="E2099" s="25">
        <v>43136</v>
      </c>
      <c r="F2099" s="31">
        <f>INDEX(GoldPrice!$B$2:$F$4016,MATCH(E2099,GoldPrice!$B$2:$B$4016,0),5)</f>
        <v>-68873.899073895067</v>
      </c>
      <c r="G2099" s="36">
        <f>INDEX(Daily!$B$2:$H$4016,MATCH(E2099,Daily!$B$2:$B$4016,0),3)</f>
        <v>-1.3199999999999932</v>
      </c>
      <c r="H2099" s="36">
        <f>INDEX(Daily!$B$2:$H$4016,MATCH(E2099,Daily!$B$2:$B$4016,0),5)</f>
        <v>-14</v>
      </c>
      <c r="I2099" s="36">
        <f>INDEX(Daily!$B$2:$H$4016,MATCH(E2099,Daily!$B$2:$B$4016,0),7)</f>
        <v>-56.329999999999927</v>
      </c>
      <c r="J2099" s="39">
        <f>INDEX(Monthly!$B$2:$K$187,MATCH(D2099,Monthly!$B$2:$B$187,0),3)</f>
        <v>7.9000000000000042E-3</v>
      </c>
      <c r="K2099" s="39">
        <f>INDEX(Monthly!$B$2:$K$187,MATCH(D2099,Monthly!$B$2:$B$187,0),5)</f>
        <v>-6.9399999999999977</v>
      </c>
      <c r="L2099" s="39">
        <f>INDEX(Monthly!$B$2:$K$187,MATCH(D2099,Monthly!$B$2:$B$187,0),7)</f>
        <v>0</v>
      </c>
      <c r="M2099" s="39">
        <f>INDEX(Monthly!$B$2:$K$187,MATCH(D2099,Monthly!$B$2:$B$187,0),9)</f>
        <v>1.2583582426762585E-2</v>
      </c>
      <c r="N2099" s="42">
        <f>INDEX(Quaterly!$B$2:$E$63,MATCH(B2099,Quaterly!$B$2:$B$63,0),4)</f>
        <v>0.8100000000000005</v>
      </c>
    </row>
    <row r="2100" spans="1:14" x14ac:dyDescent="0.3">
      <c r="A2100" s="23">
        <v>2099</v>
      </c>
      <c r="B2100" s="23" t="str">
        <f t="shared" si="96"/>
        <v>Q1-2018</v>
      </c>
      <c r="C2100" s="24" t="str">
        <f t="shared" si="97"/>
        <v>Q1</v>
      </c>
      <c r="D2100" s="23" t="str">
        <f t="shared" si="98"/>
        <v>2-2018</v>
      </c>
      <c r="E2100" s="25">
        <v>43137</v>
      </c>
      <c r="F2100" s="31">
        <f>INDEX(GoldPrice!$B$2:$F$4016,MATCH(E2100,GoldPrice!$B$2:$B$4016,0),5)</f>
        <v>168373.65337365493</v>
      </c>
      <c r="G2100" s="36">
        <f>INDEX(Daily!$B$2:$H$4016,MATCH(E2100,Daily!$B$2:$B$4016,0),3)</f>
        <v>-0.70000000000000995</v>
      </c>
      <c r="H2100" s="36">
        <f>INDEX(Daily!$B$2:$H$4016,MATCH(E2100,Daily!$B$2:$B$4016,0),5)</f>
        <v>5</v>
      </c>
      <c r="I2100" s="36">
        <f>INDEX(Daily!$B$2:$H$4016,MATCH(E2100,Daily!$B$2:$B$4016,0),7)</f>
        <v>-37.110000000000014</v>
      </c>
      <c r="J2100" s="39">
        <f>INDEX(Monthly!$B$2:$K$187,MATCH(D2100,Monthly!$B$2:$B$187,0),3)</f>
        <v>7.9000000000000042E-3</v>
      </c>
      <c r="K2100" s="39">
        <f>INDEX(Monthly!$B$2:$K$187,MATCH(D2100,Monthly!$B$2:$B$187,0),5)</f>
        <v>-6.9399999999999977</v>
      </c>
      <c r="L2100" s="39">
        <f>INDEX(Monthly!$B$2:$K$187,MATCH(D2100,Monthly!$B$2:$B$187,0),7)</f>
        <v>0</v>
      </c>
      <c r="M2100" s="39">
        <f>INDEX(Monthly!$B$2:$K$187,MATCH(D2100,Monthly!$B$2:$B$187,0),9)</f>
        <v>1.2583582426762585E-2</v>
      </c>
      <c r="N2100" s="42">
        <f>INDEX(Quaterly!$B$2:$E$63,MATCH(B2100,Quaterly!$B$2:$B$63,0),4)</f>
        <v>0.8100000000000005</v>
      </c>
    </row>
    <row r="2101" spans="1:14" x14ac:dyDescent="0.3">
      <c r="A2101" s="23">
        <v>2100</v>
      </c>
      <c r="B2101" s="23" t="str">
        <f t="shared" si="96"/>
        <v>Q1-2018</v>
      </c>
      <c r="C2101" s="24" t="str">
        <f t="shared" si="97"/>
        <v>Q1</v>
      </c>
      <c r="D2101" s="23" t="str">
        <f t="shared" si="98"/>
        <v>2-2018</v>
      </c>
      <c r="E2101" s="25">
        <v>43138</v>
      </c>
      <c r="F2101" s="31">
        <f>INDEX(GoldPrice!$B$2:$F$4016,MATCH(E2101,GoldPrice!$B$2:$B$4016,0),5)</f>
        <v>237761.78416178375</v>
      </c>
      <c r="G2101" s="36">
        <f>INDEX(Daily!$B$2:$H$4016,MATCH(E2101,Daily!$B$2:$B$4016,0),3)</f>
        <v>-1.5700000000000003</v>
      </c>
      <c r="H2101" s="36">
        <f>INDEX(Daily!$B$2:$H$4016,MATCH(E2101,Daily!$B$2:$B$4016,0),5)</f>
        <v>-9</v>
      </c>
      <c r="I2101" s="36">
        <f>INDEX(Daily!$B$2:$H$4016,MATCH(E2101,Daily!$B$2:$B$4016,0),7)</f>
        <v>28.949999999999932</v>
      </c>
      <c r="J2101" s="39">
        <f>INDEX(Monthly!$B$2:$K$187,MATCH(D2101,Monthly!$B$2:$B$187,0),3)</f>
        <v>7.9000000000000042E-3</v>
      </c>
      <c r="K2101" s="39">
        <f>INDEX(Monthly!$B$2:$K$187,MATCH(D2101,Monthly!$B$2:$B$187,0),5)</f>
        <v>-6.9399999999999977</v>
      </c>
      <c r="L2101" s="39">
        <f>INDEX(Monthly!$B$2:$K$187,MATCH(D2101,Monthly!$B$2:$B$187,0),7)</f>
        <v>0</v>
      </c>
      <c r="M2101" s="39">
        <f>INDEX(Monthly!$B$2:$K$187,MATCH(D2101,Monthly!$B$2:$B$187,0),9)</f>
        <v>1.2583582426762585E-2</v>
      </c>
      <c r="N2101" s="42">
        <f>INDEX(Quaterly!$B$2:$E$63,MATCH(B2101,Quaterly!$B$2:$B$63,0),4)</f>
        <v>0.8100000000000005</v>
      </c>
    </row>
    <row r="2102" spans="1:14" x14ac:dyDescent="0.3">
      <c r="A2102" s="23">
        <v>2101</v>
      </c>
      <c r="B2102" s="23" t="str">
        <f t="shared" si="96"/>
        <v>Q1-2018</v>
      </c>
      <c r="C2102" s="24" t="str">
        <f t="shared" si="97"/>
        <v>Q1</v>
      </c>
      <c r="D2102" s="23" t="str">
        <f t="shared" si="98"/>
        <v>2-2018</v>
      </c>
      <c r="E2102" s="25">
        <v>43139</v>
      </c>
      <c r="F2102" s="31">
        <f>INDEX(GoldPrice!$B$2:$F$4016,MATCH(E2102,GoldPrice!$B$2:$B$4016,0),5)</f>
        <v>-112887.43148743734</v>
      </c>
      <c r="G2102" s="36">
        <f>INDEX(Daily!$B$2:$H$4016,MATCH(E2102,Daily!$B$2:$B$4016,0),3)</f>
        <v>-0.60999999999999943</v>
      </c>
      <c r="H2102" s="36">
        <f>INDEX(Daily!$B$2:$H$4016,MATCH(E2102,Daily!$B$2:$B$4016,0),5)</f>
        <v>7</v>
      </c>
      <c r="I2102" s="36">
        <f>INDEX(Daily!$B$2:$H$4016,MATCH(E2102,Daily!$B$2:$B$4016,0),7)</f>
        <v>-17.299999999999955</v>
      </c>
      <c r="J2102" s="39">
        <f>INDEX(Monthly!$B$2:$K$187,MATCH(D2102,Monthly!$B$2:$B$187,0),3)</f>
        <v>7.9000000000000042E-3</v>
      </c>
      <c r="K2102" s="39">
        <f>INDEX(Monthly!$B$2:$K$187,MATCH(D2102,Monthly!$B$2:$B$187,0),5)</f>
        <v>-6.9399999999999977</v>
      </c>
      <c r="L2102" s="39">
        <f>INDEX(Monthly!$B$2:$K$187,MATCH(D2102,Monthly!$B$2:$B$187,0),7)</f>
        <v>0</v>
      </c>
      <c r="M2102" s="39">
        <f>INDEX(Monthly!$B$2:$K$187,MATCH(D2102,Monthly!$B$2:$B$187,0),9)</f>
        <v>1.2583582426762585E-2</v>
      </c>
      <c r="N2102" s="42">
        <f>INDEX(Quaterly!$B$2:$E$63,MATCH(B2102,Quaterly!$B$2:$B$63,0),4)</f>
        <v>0.8100000000000005</v>
      </c>
    </row>
    <row r="2103" spans="1:14" x14ac:dyDescent="0.3">
      <c r="A2103" s="23">
        <v>2102</v>
      </c>
      <c r="B2103" s="23" t="str">
        <f t="shared" si="96"/>
        <v>Q1-2018</v>
      </c>
      <c r="C2103" s="24" t="str">
        <f t="shared" si="97"/>
        <v>Q1</v>
      </c>
      <c r="D2103" s="23" t="str">
        <f t="shared" si="98"/>
        <v>2-2018</v>
      </c>
      <c r="E2103" s="25">
        <v>43140</v>
      </c>
      <c r="F2103" s="31">
        <f>INDEX(GoldPrice!$B$2:$F$4016,MATCH(E2103,GoldPrice!$B$2:$B$4016,0),5)</f>
        <v>-81851.483651477844</v>
      </c>
      <c r="G2103" s="36">
        <f>INDEX(Daily!$B$2:$H$4016,MATCH(E2103,Daily!$B$2:$B$4016,0),3)</f>
        <v>-2.0999999999999943</v>
      </c>
      <c r="H2103" s="36">
        <f>INDEX(Daily!$B$2:$H$4016,MATCH(E2103,Daily!$B$2:$B$4016,0),5)</f>
        <v>-8</v>
      </c>
      <c r="I2103" s="36">
        <f>INDEX(Daily!$B$2:$H$4016,MATCH(E2103,Daily!$B$2:$B$4016,0),7)</f>
        <v>-19.309999999999945</v>
      </c>
      <c r="J2103" s="39">
        <f>INDEX(Monthly!$B$2:$K$187,MATCH(D2103,Monthly!$B$2:$B$187,0),3)</f>
        <v>7.9000000000000042E-3</v>
      </c>
      <c r="K2103" s="39">
        <f>INDEX(Monthly!$B$2:$K$187,MATCH(D2103,Monthly!$B$2:$B$187,0),5)</f>
        <v>-6.9399999999999977</v>
      </c>
      <c r="L2103" s="39">
        <f>INDEX(Monthly!$B$2:$K$187,MATCH(D2103,Monthly!$B$2:$B$187,0),7)</f>
        <v>0</v>
      </c>
      <c r="M2103" s="39">
        <f>INDEX(Monthly!$B$2:$K$187,MATCH(D2103,Monthly!$B$2:$B$187,0),9)</f>
        <v>1.2583582426762585E-2</v>
      </c>
      <c r="N2103" s="42">
        <f>INDEX(Quaterly!$B$2:$E$63,MATCH(B2103,Quaterly!$B$2:$B$63,0),4)</f>
        <v>0.8100000000000005</v>
      </c>
    </row>
    <row r="2104" spans="1:14" x14ac:dyDescent="0.3">
      <c r="A2104" s="23">
        <v>2103</v>
      </c>
      <c r="B2104" s="23" t="str">
        <f t="shared" si="96"/>
        <v>Q1-2018</v>
      </c>
      <c r="C2104" s="24" t="str">
        <f t="shared" si="97"/>
        <v>Q1</v>
      </c>
      <c r="D2104" s="23" t="str">
        <f t="shared" si="98"/>
        <v>2-2018</v>
      </c>
      <c r="E2104" s="25">
        <v>43143</v>
      </c>
      <c r="F2104" s="31">
        <f>INDEX(GoldPrice!$B$2:$F$4016,MATCH(E2104,GoldPrice!$B$2:$B$4016,0),5)</f>
        <v>52581.251181248575</v>
      </c>
      <c r="G2104" s="36">
        <f>INDEX(Daily!$B$2:$H$4016,MATCH(E2104,Daily!$B$2:$B$4016,0),3)</f>
        <v>0.20999999999999375</v>
      </c>
      <c r="H2104" s="36">
        <f>INDEX(Daily!$B$2:$H$4016,MATCH(E2104,Daily!$B$2:$B$4016,0),5)</f>
        <v>12</v>
      </c>
      <c r="I2104" s="36">
        <f>INDEX(Daily!$B$2:$H$4016,MATCH(E2104,Daily!$B$2:$B$4016,0),7)</f>
        <v>37.849999999999909</v>
      </c>
      <c r="J2104" s="39">
        <f>INDEX(Monthly!$B$2:$K$187,MATCH(D2104,Monthly!$B$2:$B$187,0),3)</f>
        <v>7.9000000000000042E-3</v>
      </c>
      <c r="K2104" s="39">
        <f>INDEX(Monthly!$B$2:$K$187,MATCH(D2104,Monthly!$B$2:$B$187,0),5)</f>
        <v>-6.9399999999999977</v>
      </c>
      <c r="L2104" s="39">
        <f>INDEX(Monthly!$B$2:$K$187,MATCH(D2104,Monthly!$B$2:$B$187,0),7)</f>
        <v>0</v>
      </c>
      <c r="M2104" s="39">
        <f>INDEX(Monthly!$B$2:$K$187,MATCH(D2104,Monthly!$B$2:$B$187,0),9)</f>
        <v>1.2583582426762585E-2</v>
      </c>
      <c r="N2104" s="42">
        <f>INDEX(Quaterly!$B$2:$E$63,MATCH(B2104,Quaterly!$B$2:$B$63,0),4)</f>
        <v>0.8100000000000005</v>
      </c>
    </row>
    <row r="2105" spans="1:14" x14ac:dyDescent="0.3">
      <c r="A2105" s="23">
        <v>2104</v>
      </c>
      <c r="B2105" s="23" t="str">
        <f t="shared" si="96"/>
        <v>Q1-2018</v>
      </c>
      <c r="C2105" s="24" t="str">
        <f t="shared" si="97"/>
        <v>Q1</v>
      </c>
      <c r="D2105" s="23" t="str">
        <f t="shared" si="98"/>
        <v>2-2018</v>
      </c>
      <c r="E2105" s="25">
        <v>43144</v>
      </c>
      <c r="F2105" s="31">
        <f>INDEX(GoldPrice!$B$2:$F$4016,MATCH(E2105,GoldPrice!$B$2:$B$4016,0),5)</f>
        <v>-67926.554526552558</v>
      </c>
      <c r="G2105" s="36">
        <f>INDEX(Daily!$B$2:$H$4016,MATCH(E2105,Daily!$B$2:$B$4016,0),3)</f>
        <v>-7.9999999999998295E-2</v>
      </c>
      <c r="H2105" s="36">
        <f>INDEX(Daily!$B$2:$H$4016,MATCH(E2105,Daily!$B$2:$B$4016,0),5)</f>
        <v>-2</v>
      </c>
      <c r="I2105" s="36">
        <f>INDEX(Daily!$B$2:$H$4016,MATCH(E2105,Daily!$B$2:$B$4016,0),7)</f>
        <v>17.940000000000055</v>
      </c>
      <c r="J2105" s="39">
        <f>INDEX(Monthly!$B$2:$K$187,MATCH(D2105,Monthly!$B$2:$B$187,0),3)</f>
        <v>7.9000000000000042E-3</v>
      </c>
      <c r="K2105" s="39">
        <f>INDEX(Monthly!$B$2:$K$187,MATCH(D2105,Monthly!$B$2:$B$187,0),5)</f>
        <v>-6.9399999999999977</v>
      </c>
      <c r="L2105" s="39">
        <f>INDEX(Monthly!$B$2:$K$187,MATCH(D2105,Monthly!$B$2:$B$187,0),7)</f>
        <v>0</v>
      </c>
      <c r="M2105" s="39">
        <f>INDEX(Monthly!$B$2:$K$187,MATCH(D2105,Monthly!$B$2:$B$187,0),9)</f>
        <v>1.2583582426762585E-2</v>
      </c>
      <c r="N2105" s="42">
        <f>INDEX(Quaterly!$B$2:$E$63,MATCH(B2105,Quaterly!$B$2:$B$63,0),4)</f>
        <v>0.8100000000000005</v>
      </c>
    </row>
    <row r="2106" spans="1:14" x14ac:dyDescent="0.3">
      <c r="A2106" s="23">
        <v>2105</v>
      </c>
      <c r="B2106" s="23" t="str">
        <f t="shared" si="96"/>
        <v>Q1-2018</v>
      </c>
      <c r="C2106" s="24" t="str">
        <f t="shared" si="97"/>
        <v>Q1</v>
      </c>
      <c r="D2106" s="23" t="str">
        <f t="shared" si="98"/>
        <v>2-2018</v>
      </c>
      <c r="E2106" s="25">
        <v>43145</v>
      </c>
      <c r="F2106" s="31">
        <f>INDEX(GoldPrice!$B$2:$F$4016,MATCH(E2106,GoldPrice!$B$2:$B$4016,0),5)</f>
        <v>-551807.84080784023</v>
      </c>
      <c r="G2106" s="36">
        <f>INDEX(Daily!$B$2:$H$4016,MATCH(E2106,Daily!$B$2:$B$4016,0),3)</f>
        <v>1.3700000000000045</v>
      </c>
      <c r="H2106" s="36">
        <f>INDEX(Daily!$B$2:$H$4016,MATCH(E2106,Daily!$B$2:$B$4016,0),5)</f>
        <v>-5</v>
      </c>
      <c r="I2106" s="36">
        <f>INDEX(Daily!$B$2:$H$4016,MATCH(E2106,Daily!$B$2:$B$4016,0),7)</f>
        <v>-26.934285714285579</v>
      </c>
      <c r="J2106" s="39">
        <f>INDEX(Monthly!$B$2:$K$187,MATCH(D2106,Monthly!$B$2:$B$187,0),3)</f>
        <v>7.9000000000000042E-3</v>
      </c>
      <c r="K2106" s="39">
        <f>INDEX(Monthly!$B$2:$K$187,MATCH(D2106,Monthly!$B$2:$B$187,0),5)</f>
        <v>-6.9399999999999977</v>
      </c>
      <c r="L2106" s="39">
        <f>INDEX(Monthly!$B$2:$K$187,MATCH(D2106,Monthly!$B$2:$B$187,0),7)</f>
        <v>0</v>
      </c>
      <c r="M2106" s="39">
        <f>INDEX(Monthly!$B$2:$K$187,MATCH(D2106,Monthly!$B$2:$B$187,0),9)</f>
        <v>1.2583582426762585E-2</v>
      </c>
      <c r="N2106" s="42">
        <f>INDEX(Quaterly!$B$2:$E$63,MATCH(B2106,Quaterly!$B$2:$B$63,0),4)</f>
        <v>0.8100000000000005</v>
      </c>
    </row>
    <row r="2107" spans="1:14" x14ac:dyDescent="0.3">
      <c r="A2107" s="23">
        <v>2106</v>
      </c>
      <c r="B2107" s="23" t="str">
        <f t="shared" si="96"/>
        <v>Q1-2018</v>
      </c>
      <c r="C2107" s="24" t="str">
        <f t="shared" si="97"/>
        <v>Q1</v>
      </c>
      <c r="D2107" s="23" t="str">
        <f t="shared" si="98"/>
        <v>2-2018</v>
      </c>
      <c r="E2107" s="25">
        <v>43146</v>
      </c>
      <c r="F2107" s="31">
        <f>INDEX(GoldPrice!$B$2:$F$4016,MATCH(E2107,GoldPrice!$B$2:$B$4016,0),5)</f>
        <v>62661.81694753468</v>
      </c>
      <c r="G2107" s="36">
        <f>INDEX(Daily!$B$2:$H$4016,MATCH(E2107,Daily!$B$2:$B$4016,0),3)</f>
        <v>0.77999999999999403</v>
      </c>
      <c r="H2107" s="36">
        <f>INDEX(Daily!$B$2:$H$4016,MATCH(E2107,Daily!$B$2:$B$4016,0),5)</f>
        <v>0</v>
      </c>
      <c r="I2107" s="36">
        <f>INDEX(Daily!$B$2:$H$4016,MATCH(E2107,Daily!$B$2:$B$4016,0),7)</f>
        <v>-2.2734693877550853</v>
      </c>
      <c r="J2107" s="39">
        <f>INDEX(Monthly!$B$2:$K$187,MATCH(D2107,Monthly!$B$2:$B$187,0),3)</f>
        <v>7.9000000000000042E-3</v>
      </c>
      <c r="K2107" s="39">
        <f>INDEX(Monthly!$B$2:$K$187,MATCH(D2107,Monthly!$B$2:$B$187,0),5)</f>
        <v>-6.9399999999999977</v>
      </c>
      <c r="L2107" s="39">
        <f>INDEX(Monthly!$B$2:$K$187,MATCH(D2107,Monthly!$B$2:$B$187,0),7)</f>
        <v>0</v>
      </c>
      <c r="M2107" s="39">
        <f>INDEX(Monthly!$B$2:$K$187,MATCH(D2107,Monthly!$B$2:$B$187,0),9)</f>
        <v>1.2583582426762585E-2</v>
      </c>
      <c r="N2107" s="42">
        <f>INDEX(Quaterly!$B$2:$E$63,MATCH(B2107,Quaterly!$B$2:$B$63,0),4)</f>
        <v>0.8100000000000005</v>
      </c>
    </row>
    <row r="2108" spans="1:14" x14ac:dyDescent="0.3">
      <c r="A2108" s="23">
        <v>2107</v>
      </c>
      <c r="B2108" s="23" t="str">
        <f t="shared" si="96"/>
        <v>Q1-2018</v>
      </c>
      <c r="C2108" s="24" t="str">
        <f t="shared" si="97"/>
        <v>Q1</v>
      </c>
      <c r="D2108" s="23" t="str">
        <f t="shared" si="98"/>
        <v>2-2018</v>
      </c>
      <c r="E2108" s="25">
        <v>43147</v>
      </c>
      <c r="F2108" s="31">
        <f>INDEX(GoldPrice!$B$2:$F$4016,MATCH(E2108,GoldPrice!$B$2:$B$4016,0),5)</f>
        <v>-21785.71731633693</v>
      </c>
      <c r="G2108" s="36">
        <f>INDEX(Daily!$B$2:$H$4016,MATCH(E2108,Daily!$B$2:$B$4016,0),3)</f>
        <v>0.41000000000000369</v>
      </c>
      <c r="H2108" s="36">
        <f>INDEX(Daily!$B$2:$H$4016,MATCH(E2108,Daily!$B$2:$B$4016,0),5)</f>
        <v>0</v>
      </c>
      <c r="I2108" s="36">
        <f>INDEX(Daily!$B$2:$H$4016,MATCH(E2108,Daily!$B$2:$B$4016,0),7)</f>
        <v>2.7031778425655375</v>
      </c>
      <c r="J2108" s="39">
        <f>INDEX(Monthly!$B$2:$K$187,MATCH(D2108,Monthly!$B$2:$B$187,0),3)</f>
        <v>7.9000000000000042E-3</v>
      </c>
      <c r="K2108" s="39">
        <f>INDEX(Monthly!$B$2:$K$187,MATCH(D2108,Monthly!$B$2:$B$187,0),5)</f>
        <v>-6.9399999999999977</v>
      </c>
      <c r="L2108" s="39">
        <f>INDEX(Monthly!$B$2:$K$187,MATCH(D2108,Monthly!$B$2:$B$187,0),7)</f>
        <v>0</v>
      </c>
      <c r="M2108" s="39">
        <f>INDEX(Monthly!$B$2:$K$187,MATCH(D2108,Monthly!$B$2:$B$187,0),9)</f>
        <v>1.2583582426762585E-2</v>
      </c>
      <c r="N2108" s="42">
        <f>INDEX(Quaterly!$B$2:$E$63,MATCH(B2108,Quaterly!$B$2:$B$63,0),4)</f>
        <v>0.8100000000000005</v>
      </c>
    </row>
    <row r="2109" spans="1:14" x14ac:dyDescent="0.3">
      <c r="A2109" s="23">
        <v>2108</v>
      </c>
      <c r="B2109" s="23" t="str">
        <f t="shared" si="96"/>
        <v>Q1-2018</v>
      </c>
      <c r="C2109" s="24" t="str">
        <f t="shared" si="97"/>
        <v>Q1</v>
      </c>
      <c r="D2109" s="23" t="str">
        <f t="shared" si="98"/>
        <v>2-2018</v>
      </c>
      <c r="E2109" s="25">
        <v>43151</v>
      </c>
      <c r="F2109" s="31">
        <f>INDEX(GoldPrice!$B$2:$F$4016,MATCH(E2109,GoldPrice!$B$2:$B$4016,0),5)</f>
        <v>428215.7344664596</v>
      </c>
      <c r="G2109" s="36">
        <f>INDEX(Daily!$B$2:$H$4016,MATCH(E2109,Daily!$B$2:$B$4016,0),3)</f>
        <v>1.9999999999996021E-2</v>
      </c>
      <c r="H2109" s="36">
        <f>INDEX(Daily!$B$2:$H$4016,MATCH(E2109,Daily!$B$2:$B$4016,0),5)</f>
        <v>-10</v>
      </c>
      <c r="I2109" s="36">
        <f>INDEX(Daily!$B$2:$H$4016,MATCH(E2109,Daily!$B$2:$B$4016,0),7)</f>
        <v>-1.046368179925139</v>
      </c>
      <c r="J2109" s="39">
        <f>INDEX(Monthly!$B$2:$K$187,MATCH(D2109,Monthly!$B$2:$B$187,0),3)</f>
        <v>7.9000000000000042E-3</v>
      </c>
      <c r="K2109" s="39">
        <f>INDEX(Monthly!$B$2:$K$187,MATCH(D2109,Monthly!$B$2:$B$187,0),5)</f>
        <v>-6.9399999999999977</v>
      </c>
      <c r="L2109" s="39">
        <f>INDEX(Monthly!$B$2:$K$187,MATCH(D2109,Monthly!$B$2:$B$187,0),7)</f>
        <v>0</v>
      </c>
      <c r="M2109" s="39">
        <f>INDEX(Monthly!$B$2:$K$187,MATCH(D2109,Monthly!$B$2:$B$187,0),9)</f>
        <v>1.2583582426762585E-2</v>
      </c>
      <c r="N2109" s="42">
        <f>INDEX(Quaterly!$B$2:$E$63,MATCH(B2109,Quaterly!$B$2:$B$63,0),4)</f>
        <v>0.8100000000000005</v>
      </c>
    </row>
    <row r="2110" spans="1:14" x14ac:dyDescent="0.3">
      <c r="A2110" s="23">
        <v>2109</v>
      </c>
      <c r="B2110" s="23" t="str">
        <f t="shared" si="96"/>
        <v>Q1-2018</v>
      </c>
      <c r="C2110" s="24" t="str">
        <f t="shared" si="97"/>
        <v>Q1</v>
      </c>
      <c r="D2110" s="23" t="str">
        <f t="shared" si="98"/>
        <v>2-2018</v>
      </c>
      <c r="E2110" s="25">
        <v>43152</v>
      </c>
      <c r="F2110" s="31">
        <f>INDEX(GoldPrice!$B$2:$F$4016,MATCH(E2110,GoldPrice!$B$2:$B$4016,0),5)</f>
        <v>198027.47902165353</v>
      </c>
      <c r="G2110" s="36">
        <f>INDEX(Daily!$B$2:$H$4016,MATCH(E2110,Daily!$B$2:$B$4016,0),3)</f>
        <v>-0.17999999999999972</v>
      </c>
      <c r="H2110" s="36">
        <f>INDEX(Daily!$B$2:$H$4016,MATCH(E2110,Daily!$B$2:$B$4016,0),5)</f>
        <v>30</v>
      </c>
      <c r="I2110" s="36">
        <f>INDEX(Daily!$B$2:$H$4016,MATCH(E2110,Daily!$B$2:$B$4016,0),7)</f>
        <v>54.970945439400339</v>
      </c>
      <c r="J2110" s="39">
        <f>INDEX(Monthly!$B$2:$K$187,MATCH(D2110,Monthly!$B$2:$B$187,0),3)</f>
        <v>7.9000000000000042E-3</v>
      </c>
      <c r="K2110" s="39">
        <f>INDEX(Monthly!$B$2:$K$187,MATCH(D2110,Monthly!$B$2:$B$187,0),5)</f>
        <v>-6.9399999999999977</v>
      </c>
      <c r="L2110" s="39">
        <f>INDEX(Monthly!$B$2:$K$187,MATCH(D2110,Monthly!$B$2:$B$187,0),7)</f>
        <v>0</v>
      </c>
      <c r="M2110" s="39">
        <f>INDEX(Monthly!$B$2:$K$187,MATCH(D2110,Monthly!$B$2:$B$187,0),9)</f>
        <v>1.2583582426762585E-2</v>
      </c>
      <c r="N2110" s="42">
        <f>INDEX(Quaterly!$B$2:$E$63,MATCH(B2110,Quaterly!$B$2:$B$63,0),4)</f>
        <v>0.8100000000000005</v>
      </c>
    </row>
    <row r="2111" spans="1:14" x14ac:dyDescent="0.3">
      <c r="A2111" s="23">
        <v>2110</v>
      </c>
      <c r="B2111" s="23" t="str">
        <f t="shared" si="96"/>
        <v>Q1-2018</v>
      </c>
      <c r="C2111" s="24" t="str">
        <f t="shared" si="97"/>
        <v>Q1</v>
      </c>
      <c r="D2111" s="23" t="str">
        <f t="shared" si="98"/>
        <v>2-2018</v>
      </c>
      <c r="E2111" s="25">
        <v>43153</v>
      </c>
      <c r="F2111" s="31">
        <f>INDEX(GoldPrice!$B$2:$F$4016,MATCH(E2111,GoldPrice!$B$2:$B$4016,0),5)</f>
        <v>-133273.8612738587</v>
      </c>
      <c r="G2111" s="36">
        <f>INDEX(Daily!$B$2:$H$4016,MATCH(E2111,Daily!$B$2:$B$4016,0),3)</f>
        <v>0.99000000000000199</v>
      </c>
      <c r="H2111" s="36">
        <f>INDEX(Daily!$B$2:$H$4016,MATCH(E2111,Daily!$B$2:$B$4016,0),5)</f>
        <v>-5</v>
      </c>
      <c r="I2111" s="36">
        <f>INDEX(Daily!$B$2:$H$4016,MATCH(E2111,Daily!$B$2:$B$4016,0),7)</f>
        <v>-11.120000000000118</v>
      </c>
      <c r="J2111" s="39">
        <f>INDEX(Monthly!$B$2:$K$187,MATCH(D2111,Monthly!$B$2:$B$187,0),3)</f>
        <v>7.9000000000000042E-3</v>
      </c>
      <c r="K2111" s="39">
        <f>INDEX(Monthly!$B$2:$K$187,MATCH(D2111,Monthly!$B$2:$B$187,0),5)</f>
        <v>-6.9399999999999977</v>
      </c>
      <c r="L2111" s="39">
        <f>INDEX(Monthly!$B$2:$K$187,MATCH(D2111,Monthly!$B$2:$B$187,0),7)</f>
        <v>0</v>
      </c>
      <c r="M2111" s="39">
        <f>INDEX(Monthly!$B$2:$K$187,MATCH(D2111,Monthly!$B$2:$B$187,0),9)</f>
        <v>1.2583582426762585E-2</v>
      </c>
      <c r="N2111" s="42">
        <f>INDEX(Quaterly!$B$2:$E$63,MATCH(B2111,Quaterly!$B$2:$B$63,0),4)</f>
        <v>0.8100000000000005</v>
      </c>
    </row>
    <row r="2112" spans="1:14" x14ac:dyDescent="0.3">
      <c r="A2112" s="23">
        <v>2111</v>
      </c>
      <c r="B2112" s="23" t="str">
        <f t="shared" si="96"/>
        <v>Q1-2018</v>
      </c>
      <c r="C2112" s="24" t="str">
        <f t="shared" si="97"/>
        <v>Q1</v>
      </c>
      <c r="D2112" s="23" t="str">
        <f t="shared" si="98"/>
        <v>2-2018</v>
      </c>
      <c r="E2112" s="25">
        <v>43154</v>
      </c>
      <c r="F2112" s="31">
        <f>INDEX(GoldPrice!$B$2:$F$4016,MATCH(E2112,GoldPrice!$B$2:$B$4016,0),5)</f>
        <v>16081.459081456065</v>
      </c>
      <c r="G2112" s="36">
        <f>INDEX(Daily!$B$2:$H$4016,MATCH(E2112,Daily!$B$2:$B$4016,0),3)</f>
        <v>0.80000000000000426</v>
      </c>
      <c r="H2112" s="36">
        <f>INDEX(Daily!$B$2:$H$4016,MATCH(E2112,Daily!$B$2:$B$4016,0),5)</f>
        <v>30</v>
      </c>
      <c r="I2112" s="36">
        <f>INDEX(Daily!$B$2:$H$4016,MATCH(E2112,Daily!$B$2:$B$4016,0),7)</f>
        <v>26.819999999999936</v>
      </c>
      <c r="J2112" s="39">
        <f>INDEX(Monthly!$B$2:$K$187,MATCH(D2112,Monthly!$B$2:$B$187,0),3)</f>
        <v>7.9000000000000042E-3</v>
      </c>
      <c r="K2112" s="39">
        <f>INDEX(Monthly!$B$2:$K$187,MATCH(D2112,Monthly!$B$2:$B$187,0),5)</f>
        <v>-6.9399999999999977</v>
      </c>
      <c r="L2112" s="39">
        <f>INDEX(Monthly!$B$2:$K$187,MATCH(D2112,Monthly!$B$2:$B$187,0),7)</f>
        <v>0</v>
      </c>
      <c r="M2112" s="39">
        <f>INDEX(Monthly!$B$2:$K$187,MATCH(D2112,Monthly!$B$2:$B$187,0),9)</f>
        <v>1.2583582426762585E-2</v>
      </c>
      <c r="N2112" s="42">
        <f>INDEX(Quaterly!$B$2:$E$63,MATCH(B2112,Quaterly!$B$2:$B$63,0),4)</f>
        <v>0.8100000000000005</v>
      </c>
    </row>
    <row r="2113" spans="1:14" x14ac:dyDescent="0.3">
      <c r="A2113" s="23">
        <v>2112</v>
      </c>
      <c r="B2113" s="23" t="str">
        <f t="shared" si="96"/>
        <v>Q1-2018</v>
      </c>
      <c r="C2113" s="24" t="str">
        <f t="shared" si="97"/>
        <v>Q1</v>
      </c>
      <c r="D2113" s="23" t="str">
        <f t="shared" si="98"/>
        <v>2-2018</v>
      </c>
      <c r="E2113" s="25">
        <v>43157</v>
      </c>
      <c r="F2113" s="31">
        <f>INDEX(GoldPrice!$B$2:$F$4016,MATCH(E2113,GoldPrice!$B$2:$B$4016,0),5)</f>
        <v>-91930.56133056432</v>
      </c>
      <c r="G2113" s="36">
        <f>INDEX(Daily!$B$2:$H$4016,MATCH(E2113,Daily!$B$2:$B$4016,0),3)</f>
        <v>0.28999999999999915</v>
      </c>
      <c r="H2113" s="36">
        <f>INDEX(Daily!$B$2:$H$4016,MATCH(E2113,Daily!$B$2:$B$4016,0),5)</f>
        <v>-8</v>
      </c>
      <c r="I2113" s="36">
        <f>INDEX(Daily!$B$2:$H$4016,MATCH(E2113,Daily!$B$2:$B$4016,0),7)</f>
        <v>11.680000000000064</v>
      </c>
      <c r="J2113" s="39">
        <f>INDEX(Monthly!$B$2:$K$187,MATCH(D2113,Monthly!$B$2:$B$187,0),3)</f>
        <v>7.9000000000000042E-3</v>
      </c>
      <c r="K2113" s="39">
        <f>INDEX(Monthly!$B$2:$K$187,MATCH(D2113,Monthly!$B$2:$B$187,0),5)</f>
        <v>-6.9399999999999977</v>
      </c>
      <c r="L2113" s="39">
        <f>INDEX(Monthly!$B$2:$K$187,MATCH(D2113,Monthly!$B$2:$B$187,0),7)</f>
        <v>0</v>
      </c>
      <c r="M2113" s="39">
        <f>INDEX(Monthly!$B$2:$K$187,MATCH(D2113,Monthly!$B$2:$B$187,0),9)</f>
        <v>1.2583582426762585E-2</v>
      </c>
      <c r="N2113" s="42">
        <f>INDEX(Quaterly!$B$2:$E$63,MATCH(B2113,Quaterly!$B$2:$B$63,0),4)</f>
        <v>0.8100000000000005</v>
      </c>
    </row>
    <row r="2114" spans="1:14" x14ac:dyDescent="0.3">
      <c r="A2114" s="23">
        <v>2113</v>
      </c>
      <c r="B2114" s="23" t="str">
        <f t="shared" si="96"/>
        <v>Q1-2018</v>
      </c>
      <c r="C2114" s="24" t="str">
        <f t="shared" si="97"/>
        <v>Q1</v>
      </c>
      <c r="D2114" s="23" t="str">
        <f t="shared" si="98"/>
        <v>2-2018</v>
      </c>
      <c r="E2114" s="25">
        <v>43158</v>
      </c>
      <c r="F2114" s="31">
        <f>INDEX(GoldPrice!$B$2:$F$4016,MATCH(E2114,GoldPrice!$B$2:$B$4016,0),5)</f>
        <v>313316.87771688029</v>
      </c>
      <c r="G2114" s="36">
        <f>INDEX(Daily!$B$2:$H$4016,MATCH(E2114,Daily!$B$2:$B$4016,0),3)</f>
        <v>-0.87000000000000455</v>
      </c>
      <c r="H2114" s="36">
        <f>INDEX(Daily!$B$2:$H$4016,MATCH(E2114,Daily!$B$2:$B$4016,0),5)</f>
        <v>18</v>
      </c>
      <c r="I2114" s="36">
        <f>INDEX(Daily!$B$2:$H$4016,MATCH(E2114,Daily!$B$2:$B$4016,0),7)</f>
        <v>5.0799999999999272</v>
      </c>
      <c r="J2114" s="39">
        <f>INDEX(Monthly!$B$2:$K$187,MATCH(D2114,Monthly!$B$2:$B$187,0),3)</f>
        <v>7.9000000000000042E-3</v>
      </c>
      <c r="K2114" s="39">
        <f>INDEX(Monthly!$B$2:$K$187,MATCH(D2114,Monthly!$B$2:$B$187,0),5)</f>
        <v>-6.9399999999999977</v>
      </c>
      <c r="L2114" s="39">
        <f>INDEX(Monthly!$B$2:$K$187,MATCH(D2114,Monthly!$B$2:$B$187,0),7)</f>
        <v>0</v>
      </c>
      <c r="M2114" s="39">
        <f>INDEX(Monthly!$B$2:$K$187,MATCH(D2114,Monthly!$B$2:$B$187,0),9)</f>
        <v>1.2583582426762585E-2</v>
      </c>
      <c r="N2114" s="42">
        <f>INDEX(Quaterly!$B$2:$E$63,MATCH(B2114,Quaterly!$B$2:$B$63,0),4)</f>
        <v>0.8100000000000005</v>
      </c>
    </row>
    <row r="2115" spans="1:14" x14ac:dyDescent="0.3">
      <c r="A2115" s="23">
        <v>2114</v>
      </c>
      <c r="B2115" s="23" t="str">
        <f t="shared" ref="B2115:B2178" si="99">C2115&amp;"-"&amp;YEAR(E2115)</f>
        <v>Q1-2018</v>
      </c>
      <c r="C2115" s="24" t="str">
        <f t="shared" ref="C2115:C2178" si="100">IF(MONTH(E2115)&lt;=3,"Q1",IF(MONTH(E2115)&lt;=6,"Q2",IF(MONTH(E2115)&lt;=9,"Q3","Q4")))</f>
        <v>Q1</v>
      </c>
      <c r="D2115" s="23" t="str">
        <f t="shared" ref="D2115:D2178" si="101">MONTH(E2115)&amp;"-"&amp;YEAR(E2115)</f>
        <v>2-2018</v>
      </c>
      <c r="E2115" s="25">
        <v>43159</v>
      </c>
      <c r="F2115" s="31">
        <f>INDEX(GoldPrice!$B$2:$F$4016,MATCH(E2115,GoldPrice!$B$2:$B$4016,0),5)</f>
        <v>-203967.1139671132</v>
      </c>
      <c r="G2115" s="36">
        <f>INDEX(Daily!$B$2:$H$4016,MATCH(E2115,Daily!$B$2:$B$4016,0),3)</f>
        <v>-1.509999999999998</v>
      </c>
      <c r="H2115" s="36">
        <f>INDEX(Daily!$B$2:$H$4016,MATCH(E2115,Daily!$B$2:$B$4016,0),5)</f>
        <v>6</v>
      </c>
      <c r="I2115" s="36">
        <f>INDEX(Daily!$B$2:$H$4016,MATCH(E2115,Daily!$B$2:$B$4016,0),7)</f>
        <v>1.9300000000000637</v>
      </c>
      <c r="J2115" s="39">
        <f>INDEX(Monthly!$B$2:$K$187,MATCH(D2115,Monthly!$B$2:$B$187,0),3)</f>
        <v>7.9000000000000042E-3</v>
      </c>
      <c r="K2115" s="39">
        <f>INDEX(Monthly!$B$2:$K$187,MATCH(D2115,Monthly!$B$2:$B$187,0),5)</f>
        <v>-6.9399999999999977</v>
      </c>
      <c r="L2115" s="39">
        <f>INDEX(Monthly!$B$2:$K$187,MATCH(D2115,Monthly!$B$2:$B$187,0),7)</f>
        <v>0</v>
      </c>
      <c r="M2115" s="39">
        <f>INDEX(Monthly!$B$2:$K$187,MATCH(D2115,Monthly!$B$2:$B$187,0),9)</f>
        <v>1.2583582426762585E-2</v>
      </c>
      <c r="N2115" s="42">
        <f>INDEX(Quaterly!$B$2:$E$63,MATCH(B2115,Quaterly!$B$2:$B$63,0),4)</f>
        <v>0.8100000000000005</v>
      </c>
    </row>
    <row r="2116" spans="1:14" x14ac:dyDescent="0.3">
      <c r="A2116" s="23">
        <v>2115</v>
      </c>
      <c r="B2116" s="23" t="str">
        <f t="shared" si="99"/>
        <v>Q1-2018</v>
      </c>
      <c r="C2116" s="24" t="str">
        <f t="shared" si="100"/>
        <v>Q1</v>
      </c>
      <c r="D2116" s="23" t="str">
        <f t="shared" si="101"/>
        <v>3-2018</v>
      </c>
      <c r="E2116" s="25">
        <v>43160</v>
      </c>
      <c r="F2116" s="31">
        <f>INDEX(GoldPrice!$B$2:$F$4016,MATCH(E2116,GoldPrice!$B$2:$B$4016,0),5)</f>
        <v>55674.730674728751</v>
      </c>
      <c r="G2116" s="36">
        <f>INDEX(Daily!$B$2:$H$4016,MATCH(E2116,Daily!$B$2:$B$4016,0),3)</f>
        <v>-0.45000000000000284</v>
      </c>
      <c r="H2116" s="36">
        <f>INDEX(Daily!$B$2:$H$4016,MATCH(E2116,Daily!$B$2:$B$4016,0),5)</f>
        <v>-6</v>
      </c>
      <c r="I2116" s="36">
        <f>INDEX(Daily!$B$2:$H$4016,MATCH(E2116,Daily!$B$2:$B$4016,0),7)</f>
        <v>-5.75</v>
      </c>
      <c r="J2116" s="39">
        <f>INDEX(Monthly!$B$2:$K$187,MATCH(D2116,Monthly!$B$2:$B$187,0),3)</f>
        <v>-2.8999999999999998E-3</v>
      </c>
      <c r="K2116" s="39">
        <f>INDEX(Monthly!$B$2:$K$187,MATCH(D2116,Monthly!$B$2:$B$187,0),5)</f>
        <v>2.2599999999999909</v>
      </c>
      <c r="L2116" s="39">
        <f>INDEX(Monthly!$B$2:$K$187,MATCH(D2116,Monthly!$B$2:$B$187,0),7)</f>
        <v>0</v>
      </c>
      <c r="M2116" s="39">
        <f>INDEX(Monthly!$B$2:$K$187,MATCH(D2116,Monthly!$B$2:$B$187,0),9)</f>
        <v>1.4130897553159841E-2</v>
      </c>
      <c r="N2116" s="42">
        <f>INDEX(Quaterly!$B$2:$E$63,MATCH(B2116,Quaterly!$B$2:$B$63,0),4)</f>
        <v>0.8100000000000005</v>
      </c>
    </row>
    <row r="2117" spans="1:14" x14ac:dyDescent="0.3">
      <c r="A2117" s="23">
        <v>2116</v>
      </c>
      <c r="B2117" s="23" t="str">
        <f t="shared" si="99"/>
        <v>Q1-2018</v>
      </c>
      <c r="C2117" s="24" t="str">
        <f t="shared" si="100"/>
        <v>Q1</v>
      </c>
      <c r="D2117" s="23" t="str">
        <f t="shared" si="101"/>
        <v>3-2018</v>
      </c>
      <c r="E2117" s="25">
        <v>43161</v>
      </c>
      <c r="F2117" s="31">
        <f>INDEX(GoldPrice!$B$2:$F$4016,MATCH(E2117,GoldPrice!$B$2:$B$4016,0),5)</f>
        <v>-318009.6390096359</v>
      </c>
      <c r="G2117" s="36">
        <f>INDEX(Daily!$B$2:$H$4016,MATCH(E2117,Daily!$B$2:$B$4016,0),3)</f>
        <v>0.27000000000000313</v>
      </c>
      <c r="H2117" s="36">
        <f>INDEX(Daily!$B$2:$H$4016,MATCH(E2117,Daily!$B$2:$B$4016,0),5)</f>
        <v>10</v>
      </c>
      <c r="I2117" s="36">
        <f>INDEX(Daily!$B$2:$H$4016,MATCH(E2117,Daily!$B$2:$B$4016,0),7)</f>
        <v>5.4200000000000728</v>
      </c>
      <c r="J2117" s="39">
        <f>INDEX(Monthly!$B$2:$K$187,MATCH(D2117,Monthly!$B$2:$B$187,0),3)</f>
        <v>-2.8999999999999998E-3</v>
      </c>
      <c r="K2117" s="39">
        <f>INDEX(Monthly!$B$2:$K$187,MATCH(D2117,Monthly!$B$2:$B$187,0),5)</f>
        <v>2.2599999999999909</v>
      </c>
      <c r="L2117" s="39">
        <f>INDEX(Monthly!$B$2:$K$187,MATCH(D2117,Monthly!$B$2:$B$187,0),7)</f>
        <v>0</v>
      </c>
      <c r="M2117" s="39">
        <f>INDEX(Monthly!$B$2:$K$187,MATCH(D2117,Monthly!$B$2:$B$187,0),9)</f>
        <v>1.4130897553159841E-2</v>
      </c>
      <c r="N2117" s="42">
        <f>INDEX(Quaterly!$B$2:$E$63,MATCH(B2117,Quaterly!$B$2:$B$63,0),4)</f>
        <v>0.8100000000000005</v>
      </c>
    </row>
    <row r="2118" spans="1:14" x14ac:dyDescent="0.3">
      <c r="A2118" s="23">
        <v>2117</v>
      </c>
      <c r="B2118" s="23" t="str">
        <f t="shared" si="99"/>
        <v>Q1-2018</v>
      </c>
      <c r="C2118" s="24" t="str">
        <f t="shared" si="100"/>
        <v>Q1</v>
      </c>
      <c r="D2118" s="23" t="str">
        <f t="shared" si="101"/>
        <v>3-2018</v>
      </c>
      <c r="E2118" s="25">
        <v>43164</v>
      </c>
      <c r="F2118" s="31">
        <f>INDEX(GoldPrice!$B$2:$F$4016,MATCH(E2118,GoldPrice!$B$2:$B$4016,0),5)</f>
        <v>213637.30863730982</v>
      </c>
      <c r="G2118" s="36">
        <f>INDEX(Daily!$B$2:$H$4016,MATCH(E2118,Daily!$B$2:$B$4016,0),3)</f>
        <v>1.3200000000000003</v>
      </c>
      <c r="H2118" s="36">
        <f>INDEX(Daily!$B$2:$H$4016,MATCH(E2118,Daily!$B$2:$B$4016,0),5)</f>
        <v>5</v>
      </c>
      <c r="I2118" s="36">
        <f>INDEX(Daily!$B$2:$H$4016,MATCH(E2118,Daily!$B$2:$B$4016,0),7)</f>
        <v>-27.730000000000018</v>
      </c>
      <c r="J2118" s="39">
        <f>INDEX(Monthly!$B$2:$K$187,MATCH(D2118,Monthly!$B$2:$B$187,0),3)</f>
        <v>-2.8999999999999998E-3</v>
      </c>
      <c r="K2118" s="39">
        <f>INDEX(Monthly!$B$2:$K$187,MATCH(D2118,Monthly!$B$2:$B$187,0),5)</f>
        <v>2.2599999999999909</v>
      </c>
      <c r="L2118" s="39">
        <f>INDEX(Monthly!$B$2:$K$187,MATCH(D2118,Monthly!$B$2:$B$187,0),7)</f>
        <v>0</v>
      </c>
      <c r="M2118" s="39">
        <f>INDEX(Monthly!$B$2:$K$187,MATCH(D2118,Monthly!$B$2:$B$187,0),9)</f>
        <v>1.4130897553159841E-2</v>
      </c>
      <c r="N2118" s="42">
        <f>INDEX(Quaterly!$B$2:$E$63,MATCH(B2118,Quaterly!$B$2:$B$63,0),4)</f>
        <v>0.8100000000000005</v>
      </c>
    </row>
    <row r="2119" spans="1:14" x14ac:dyDescent="0.3">
      <c r="A2119" s="23">
        <v>2118</v>
      </c>
      <c r="B2119" s="23" t="str">
        <f t="shared" si="99"/>
        <v>Q1-2018</v>
      </c>
      <c r="C2119" s="24" t="str">
        <f t="shared" si="100"/>
        <v>Q1</v>
      </c>
      <c r="D2119" s="23" t="str">
        <f t="shared" si="101"/>
        <v>3-2018</v>
      </c>
      <c r="E2119" s="25">
        <v>43165</v>
      </c>
      <c r="F2119" s="31">
        <f>INDEX(GoldPrice!$B$2:$F$4016,MATCH(E2119,GoldPrice!$B$2:$B$4016,0),5)</f>
        <v>-297793.34719334915</v>
      </c>
      <c r="G2119" s="36">
        <f>INDEX(Daily!$B$2:$H$4016,MATCH(E2119,Daily!$B$2:$B$4016,0),3)</f>
        <v>3.0000000000001137E-2</v>
      </c>
      <c r="H2119" s="36">
        <f>INDEX(Daily!$B$2:$H$4016,MATCH(E2119,Daily!$B$2:$B$4016,0),5)</f>
        <v>4</v>
      </c>
      <c r="I2119" s="36">
        <f>INDEX(Daily!$B$2:$H$4016,MATCH(E2119,Daily!$B$2:$B$4016,0),7)</f>
        <v>26.809999999999945</v>
      </c>
      <c r="J2119" s="39">
        <f>INDEX(Monthly!$B$2:$K$187,MATCH(D2119,Monthly!$B$2:$B$187,0),3)</f>
        <v>-2.8999999999999998E-3</v>
      </c>
      <c r="K2119" s="39">
        <f>INDEX(Monthly!$B$2:$K$187,MATCH(D2119,Monthly!$B$2:$B$187,0),5)</f>
        <v>2.2599999999999909</v>
      </c>
      <c r="L2119" s="39">
        <f>INDEX(Monthly!$B$2:$K$187,MATCH(D2119,Monthly!$B$2:$B$187,0),7)</f>
        <v>0</v>
      </c>
      <c r="M2119" s="39">
        <f>INDEX(Monthly!$B$2:$K$187,MATCH(D2119,Monthly!$B$2:$B$187,0),9)</f>
        <v>1.4130897553159841E-2</v>
      </c>
      <c r="N2119" s="42">
        <f>INDEX(Quaterly!$B$2:$E$63,MATCH(B2119,Quaterly!$B$2:$B$63,0),4)</f>
        <v>0.8100000000000005</v>
      </c>
    </row>
    <row r="2120" spans="1:14" x14ac:dyDescent="0.3">
      <c r="A2120" s="23">
        <v>2119</v>
      </c>
      <c r="B2120" s="23" t="str">
        <f t="shared" si="99"/>
        <v>Q1-2018</v>
      </c>
      <c r="C2120" s="24" t="str">
        <f t="shared" si="100"/>
        <v>Q1</v>
      </c>
      <c r="D2120" s="23" t="str">
        <f t="shared" si="101"/>
        <v>3-2018</v>
      </c>
      <c r="E2120" s="25">
        <v>43166</v>
      </c>
      <c r="F2120" s="31">
        <f>INDEX(GoldPrice!$B$2:$F$4016,MATCH(E2120,GoldPrice!$B$2:$B$4016,0),5)</f>
        <v>275846.26724626496</v>
      </c>
      <c r="G2120" s="36">
        <f>INDEX(Daily!$B$2:$H$4016,MATCH(E2120,Daily!$B$2:$B$4016,0),3)</f>
        <v>-1.4500000000000028</v>
      </c>
      <c r="H2120" s="36">
        <f>INDEX(Daily!$B$2:$H$4016,MATCH(E2120,Daily!$B$2:$B$4016,0),5)</f>
        <v>-10</v>
      </c>
      <c r="I2120" s="36">
        <f>INDEX(Daily!$B$2:$H$4016,MATCH(E2120,Daily!$B$2:$B$4016,0),7)</f>
        <v>-8.0299999999999727</v>
      </c>
      <c r="J2120" s="39">
        <f>INDEX(Monthly!$B$2:$K$187,MATCH(D2120,Monthly!$B$2:$B$187,0),3)</f>
        <v>-2.8999999999999998E-3</v>
      </c>
      <c r="K2120" s="39">
        <f>INDEX(Monthly!$B$2:$K$187,MATCH(D2120,Monthly!$B$2:$B$187,0),5)</f>
        <v>2.2599999999999909</v>
      </c>
      <c r="L2120" s="39">
        <f>INDEX(Monthly!$B$2:$K$187,MATCH(D2120,Monthly!$B$2:$B$187,0),7)</f>
        <v>0</v>
      </c>
      <c r="M2120" s="39">
        <f>INDEX(Monthly!$B$2:$K$187,MATCH(D2120,Monthly!$B$2:$B$187,0),9)</f>
        <v>1.4130897553159841E-2</v>
      </c>
      <c r="N2120" s="42">
        <f>INDEX(Quaterly!$B$2:$E$63,MATCH(B2120,Quaterly!$B$2:$B$63,0),4)</f>
        <v>0.8100000000000005</v>
      </c>
    </row>
    <row r="2121" spans="1:14" x14ac:dyDescent="0.3">
      <c r="A2121" s="23">
        <v>2120</v>
      </c>
      <c r="B2121" s="23" t="str">
        <f t="shared" si="99"/>
        <v>Q1-2018</v>
      </c>
      <c r="C2121" s="24" t="str">
        <f t="shared" si="100"/>
        <v>Q1</v>
      </c>
      <c r="D2121" s="23" t="str">
        <f t="shared" si="101"/>
        <v>3-2018</v>
      </c>
      <c r="E2121" s="25">
        <v>43167</v>
      </c>
      <c r="F2121" s="31">
        <f>INDEX(GoldPrice!$B$2:$F$4016,MATCH(E2121,GoldPrice!$B$2:$B$4016,0),5)</f>
        <v>107949.04554904625</v>
      </c>
      <c r="G2121" s="36">
        <f>INDEX(Daily!$B$2:$H$4016,MATCH(E2121,Daily!$B$2:$B$4016,0),3)</f>
        <v>-1.0300000000000011</v>
      </c>
      <c r="H2121" s="36">
        <f>INDEX(Daily!$B$2:$H$4016,MATCH(E2121,Daily!$B$2:$B$4016,0),5)</f>
        <v>-3</v>
      </c>
      <c r="I2121" s="36">
        <f>INDEX(Daily!$B$2:$H$4016,MATCH(E2121,Daily!$B$2:$B$4016,0),7)</f>
        <v>11.8900000000001</v>
      </c>
      <c r="J2121" s="39">
        <f>INDEX(Monthly!$B$2:$K$187,MATCH(D2121,Monthly!$B$2:$B$187,0),3)</f>
        <v>-2.8999999999999998E-3</v>
      </c>
      <c r="K2121" s="39">
        <f>INDEX(Monthly!$B$2:$K$187,MATCH(D2121,Monthly!$B$2:$B$187,0),5)</f>
        <v>2.2599999999999909</v>
      </c>
      <c r="L2121" s="39">
        <f>INDEX(Monthly!$B$2:$K$187,MATCH(D2121,Monthly!$B$2:$B$187,0),7)</f>
        <v>0</v>
      </c>
      <c r="M2121" s="39">
        <f>INDEX(Monthly!$B$2:$K$187,MATCH(D2121,Monthly!$B$2:$B$187,0),9)</f>
        <v>1.4130897553159841E-2</v>
      </c>
      <c r="N2121" s="42">
        <f>INDEX(Quaterly!$B$2:$E$63,MATCH(B2121,Quaterly!$B$2:$B$63,0),4)</f>
        <v>0.8100000000000005</v>
      </c>
    </row>
    <row r="2122" spans="1:14" x14ac:dyDescent="0.3">
      <c r="A2122" s="23">
        <v>2121</v>
      </c>
      <c r="B2122" s="23" t="str">
        <f t="shared" si="99"/>
        <v>Q1-2018</v>
      </c>
      <c r="C2122" s="24" t="str">
        <f t="shared" si="100"/>
        <v>Q1</v>
      </c>
      <c r="D2122" s="23" t="str">
        <f t="shared" si="101"/>
        <v>3-2018</v>
      </c>
      <c r="E2122" s="25">
        <v>43168</v>
      </c>
      <c r="F2122" s="31">
        <f>INDEX(GoldPrice!$B$2:$F$4016,MATCH(E2122,GoldPrice!$B$2:$B$4016,0),5)</f>
        <v>-260007.82460782677</v>
      </c>
      <c r="G2122" s="36">
        <f>INDEX(Daily!$B$2:$H$4016,MATCH(E2122,Daily!$B$2:$B$4016,0),3)</f>
        <v>1.9200000000000017</v>
      </c>
      <c r="H2122" s="36">
        <f>INDEX(Daily!$B$2:$H$4016,MATCH(E2122,Daily!$B$2:$B$4016,0),5)</f>
        <v>4</v>
      </c>
      <c r="I2122" s="36">
        <f>INDEX(Daily!$B$2:$H$4016,MATCH(E2122,Daily!$B$2:$B$4016,0),7)</f>
        <v>-0.74000000000000909</v>
      </c>
      <c r="J2122" s="39">
        <f>INDEX(Monthly!$B$2:$K$187,MATCH(D2122,Monthly!$B$2:$B$187,0),3)</f>
        <v>-2.8999999999999998E-3</v>
      </c>
      <c r="K2122" s="39">
        <f>INDEX(Monthly!$B$2:$K$187,MATCH(D2122,Monthly!$B$2:$B$187,0),5)</f>
        <v>2.2599999999999909</v>
      </c>
      <c r="L2122" s="39">
        <f>INDEX(Monthly!$B$2:$K$187,MATCH(D2122,Monthly!$B$2:$B$187,0),7)</f>
        <v>0</v>
      </c>
      <c r="M2122" s="39">
        <f>INDEX(Monthly!$B$2:$K$187,MATCH(D2122,Monthly!$B$2:$B$187,0),9)</f>
        <v>1.4130897553159841E-2</v>
      </c>
      <c r="N2122" s="42">
        <f>INDEX(Quaterly!$B$2:$E$63,MATCH(B2122,Quaterly!$B$2:$B$63,0),4)</f>
        <v>0.8100000000000005</v>
      </c>
    </row>
    <row r="2123" spans="1:14" x14ac:dyDescent="0.3">
      <c r="A2123" s="23">
        <v>2122</v>
      </c>
      <c r="B2123" s="23" t="str">
        <f t="shared" si="99"/>
        <v>Q1-2018</v>
      </c>
      <c r="C2123" s="24" t="str">
        <f t="shared" si="100"/>
        <v>Q1</v>
      </c>
      <c r="D2123" s="23" t="str">
        <f t="shared" si="101"/>
        <v>3-2018</v>
      </c>
      <c r="E2123" s="25">
        <v>43171</v>
      </c>
      <c r="F2123" s="31">
        <f>INDEX(GoldPrice!$B$2:$F$4016,MATCH(E2123,GoldPrice!$B$2:$B$4016,0),5)</f>
        <v>156614.66641466692</v>
      </c>
      <c r="G2123" s="36">
        <f>INDEX(Daily!$B$2:$H$4016,MATCH(E2123,Daily!$B$2:$B$4016,0),3)</f>
        <v>-0.67999999999999972</v>
      </c>
      <c r="H2123" s="36">
        <f>INDEX(Daily!$B$2:$H$4016,MATCH(E2123,Daily!$B$2:$B$4016,0),5)</f>
        <v>-2</v>
      </c>
      <c r="I2123" s="36">
        <f>INDEX(Daily!$B$2:$H$4016,MATCH(E2123,Daily!$B$2:$B$4016,0),7)</f>
        <v>2.8799999999998818</v>
      </c>
      <c r="J2123" s="39">
        <f>INDEX(Monthly!$B$2:$K$187,MATCH(D2123,Monthly!$B$2:$B$187,0),3)</f>
        <v>-2.8999999999999998E-3</v>
      </c>
      <c r="K2123" s="39">
        <f>INDEX(Monthly!$B$2:$K$187,MATCH(D2123,Monthly!$B$2:$B$187,0),5)</f>
        <v>2.2599999999999909</v>
      </c>
      <c r="L2123" s="39">
        <f>INDEX(Monthly!$B$2:$K$187,MATCH(D2123,Monthly!$B$2:$B$187,0),7)</f>
        <v>0</v>
      </c>
      <c r="M2123" s="39">
        <f>INDEX(Monthly!$B$2:$K$187,MATCH(D2123,Monthly!$B$2:$B$187,0),9)</f>
        <v>1.4130897553159841E-2</v>
      </c>
      <c r="N2123" s="42">
        <f>INDEX(Quaterly!$B$2:$E$63,MATCH(B2123,Quaterly!$B$2:$B$63,0),4)</f>
        <v>0.8100000000000005</v>
      </c>
    </row>
    <row r="2124" spans="1:14" x14ac:dyDescent="0.3">
      <c r="A2124" s="23">
        <v>2123</v>
      </c>
      <c r="B2124" s="23" t="str">
        <f t="shared" si="99"/>
        <v>Q1-2018</v>
      </c>
      <c r="C2124" s="24" t="str">
        <f t="shared" si="100"/>
        <v>Q1</v>
      </c>
      <c r="D2124" s="23" t="str">
        <f t="shared" si="101"/>
        <v>3-2018</v>
      </c>
      <c r="E2124" s="25">
        <v>43172</v>
      </c>
      <c r="F2124" s="31">
        <f>INDEX(GoldPrice!$B$2:$F$4016,MATCH(E2124,GoldPrice!$B$2:$B$4016,0),5)</f>
        <v>-110842.44944244623</v>
      </c>
      <c r="G2124" s="36">
        <f>INDEX(Daily!$B$2:$H$4016,MATCH(E2124,Daily!$B$2:$B$4016,0),3)</f>
        <v>-0.64999999999999858</v>
      </c>
      <c r="H2124" s="36">
        <f>INDEX(Daily!$B$2:$H$4016,MATCH(E2124,Daily!$B$2:$B$4016,0),5)</f>
        <v>4</v>
      </c>
      <c r="I2124" s="36">
        <f>INDEX(Daily!$B$2:$H$4016,MATCH(E2124,Daily!$B$2:$B$4016,0),7)</f>
        <v>7.0199999999999818</v>
      </c>
      <c r="J2124" s="39">
        <f>INDEX(Monthly!$B$2:$K$187,MATCH(D2124,Monthly!$B$2:$B$187,0),3)</f>
        <v>-2.8999999999999998E-3</v>
      </c>
      <c r="K2124" s="39">
        <f>INDEX(Monthly!$B$2:$K$187,MATCH(D2124,Monthly!$B$2:$B$187,0),5)</f>
        <v>2.2599999999999909</v>
      </c>
      <c r="L2124" s="39">
        <f>INDEX(Monthly!$B$2:$K$187,MATCH(D2124,Monthly!$B$2:$B$187,0),7)</f>
        <v>0</v>
      </c>
      <c r="M2124" s="39">
        <f>INDEX(Monthly!$B$2:$K$187,MATCH(D2124,Monthly!$B$2:$B$187,0),9)</f>
        <v>1.4130897553159841E-2</v>
      </c>
      <c r="N2124" s="42">
        <f>INDEX(Quaterly!$B$2:$E$63,MATCH(B2124,Quaterly!$B$2:$B$63,0),4)</f>
        <v>0.8100000000000005</v>
      </c>
    </row>
    <row r="2125" spans="1:14" x14ac:dyDescent="0.3">
      <c r="A2125" s="23">
        <v>2124</v>
      </c>
      <c r="B2125" s="23" t="str">
        <f t="shared" si="99"/>
        <v>Q1-2018</v>
      </c>
      <c r="C2125" s="24" t="str">
        <f t="shared" si="100"/>
        <v>Q1</v>
      </c>
      <c r="D2125" s="23" t="str">
        <f t="shared" si="101"/>
        <v>3-2018</v>
      </c>
      <c r="E2125" s="25">
        <v>43173</v>
      </c>
      <c r="F2125" s="31">
        <f>INDEX(GoldPrice!$B$2:$F$4016,MATCH(E2125,GoldPrice!$B$2:$B$4016,0),5)</f>
        <v>12808.391608387232</v>
      </c>
      <c r="G2125" s="36">
        <f>INDEX(Daily!$B$2:$H$4016,MATCH(E2125,Daily!$B$2:$B$4016,0),3)</f>
        <v>0.25</v>
      </c>
      <c r="H2125" s="36">
        <f>INDEX(Daily!$B$2:$H$4016,MATCH(E2125,Daily!$B$2:$B$4016,0),5)</f>
        <v>3</v>
      </c>
      <c r="I2125" s="36">
        <f>INDEX(Daily!$B$2:$H$4016,MATCH(E2125,Daily!$B$2:$B$4016,0),7)</f>
        <v>4.7799999999999727</v>
      </c>
      <c r="J2125" s="39">
        <f>INDEX(Monthly!$B$2:$K$187,MATCH(D2125,Monthly!$B$2:$B$187,0),3)</f>
        <v>-2.8999999999999998E-3</v>
      </c>
      <c r="K2125" s="39">
        <f>INDEX(Monthly!$B$2:$K$187,MATCH(D2125,Monthly!$B$2:$B$187,0),5)</f>
        <v>2.2599999999999909</v>
      </c>
      <c r="L2125" s="39">
        <f>INDEX(Monthly!$B$2:$K$187,MATCH(D2125,Monthly!$B$2:$B$187,0),7)</f>
        <v>0</v>
      </c>
      <c r="M2125" s="39">
        <f>INDEX(Monthly!$B$2:$K$187,MATCH(D2125,Monthly!$B$2:$B$187,0),9)</f>
        <v>1.4130897553159841E-2</v>
      </c>
      <c r="N2125" s="42">
        <f>INDEX(Quaterly!$B$2:$E$63,MATCH(B2125,Quaterly!$B$2:$B$63,0),4)</f>
        <v>0.8100000000000005</v>
      </c>
    </row>
    <row r="2126" spans="1:14" x14ac:dyDescent="0.3">
      <c r="A2126" s="23">
        <v>2125</v>
      </c>
      <c r="B2126" s="23" t="str">
        <f t="shared" si="99"/>
        <v>Q1-2018</v>
      </c>
      <c r="C2126" s="24" t="str">
        <f t="shared" si="100"/>
        <v>Q1</v>
      </c>
      <c r="D2126" s="23" t="str">
        <f t="shared" si="101"/>
        <v>3-2018</v>
      </c>
      <c r="E2126" s="25">
        <v>43174</v>
      </c>
      <c r="F2126" s="31">
        <f>INDEX(GoldPrice!$B$2:$F$4016,MATCH(E2126,GoldPrice!$B$2:$B$4016,0),5)</f>
        <v>153807.71120771766</v>
      </c>
      <c r="G2126" s="36">
        <f>INDEX(Daily!$B$2:$H$4016,MATCH(E2126,Daily!$B$2:$B$4016,0),3)</f>
        <v>0.22999999999999687</v>
      </c>
      <c r="H2126" s="36">
        <f>INDEX(Daily!$B$2:$H$4016,MATCH(E2126,Daily!$B$2:$B$4016,0),5)</f>
        <v>2</v>
      </c>
      <c r="I2126" s="36">
        <f>INDEX(Daily!$B$2:$H$4016,MATCH(E2126,Daily!$B$2:$B$4016,0),7)</f>
        <v>0.67000000000007276</v>
      </c>
      <c r="J2126" s="39">
        <f>INDEX(Monthly!$B$2:$K$187,MATCH(D2126,Monthly!$B$2:$B$187,0),3)</f>
        <v>-2.8999999999999998E-3</v>
      </c>
      <c r="K2126" s="39">
        <f>INDEX(Monthly!$B$2:$K$187,MATCH(D2126,Monthly!$B$2:$B$187,0),5)</f>
        <v>2.2599999999999909</v>
      </c>
      <c r="L2126" s="39">
        <f>INDEX(Monthly!$B$2:$K$187,MATCH(D2126,Monthly!$B$2:$B$187,0),7)</f>
        <v>0</v>
      </c>
      <c r="M2126" s="39">
        <f>INDEX(Monthly!$B$2:$K$187,MATCH(D2126,Monthly!$B$2:$B$187,0),9)</f>
        <v>1.4130897553159841E-2</v>
      </c>
      <c r="N2126" s="42">
        <f>INDEX(Quaterly!$B$2:$E$63,MATCH(B2126,Quaterly!$B$2:$B$63,0),4)</f>
        <v>0.8100000000000005</v>
      </c>
    </row>
    <row r="2127" spans="1:14" x14ac:dyDescent="0.3">
      <c r="A2127" s="23">
        <v>2126</v>
      </c>
      <c r="B2127" s="23" t="str">
        <f t="shared" si="99"/>
        <v>Q1-2018</v>
      </c>
      <c r="C2127" s="24" t="str">
        <f t="shared" si="100"/>
        <v>Q1</v>
      </c>
      <c r="D2127" s="23" t="str">
        <f t="shared" si="101"/>
        <v>3-2018</v>
      </c>
      <c r="E2127" s="25">
        <v>43175</v>
      </c>
      <c r="F2127" s="31">
        <f>INDEX(GoldPrice!$B$2:$F$4016,MATCH(E2127,GoldPrice!$B$2:$B$4016,0),5)</f>
        <v>-52360.68796069175</v>
      </c>
      <c r="G2127" s="36">
        <f>INDEX(Daily!$B$2:$H$4016,MATCH(E2127,Daily!$B$2:$B$4016,0),3)</f>
        <v>1.1500000000000057</v>
      </c>
      <c r="H2127" s="36">
        <f>INDEX(Daily!$B$2:$H$4016,MATCH(E2127,Daily!$B$2:$B$4016,0),5)</f>
        <v>-3</v>
      </c>
      <c r="I2127" s="36">
        <f>INDEX(Daily!$B$2:$H$4016,MATCH(E2127,Daily!$B$2:$B$4016,0),7)</f>
        <v>11.430000000000064</v>
      </c>
      <c r="J2127" s="39">
        <f>INDEX(Monthly!$B$2:$K$187,MATCH(D2127,Monthly!$B$2:$B$187,0),3)</f>
        <v>-2.8999999999999998E-3</v>
      </c>
      <c r="K2127" s="39">
        <f>INDEX(Monthly!$B$2:$K$187,MATCH(D2127,Monthly!$B$2:$B$187,0),5)</f>
        <v>2.2599999999999909</v>
      </c>
      <c r="L2127" s="39">
        <f>INDEX(Monthly!$B$2:$K$187,MATCH(D2127,Monthly!$B$2:$B$187,0),7)</f>
        <v>0</v>
      </c>
      <c r="M2127" s="39">
        <f>INDEX(Monthly!$B$2:$K$187,MATCH(D2127,Monthly!$B$2:$B$187,0),9)</f>
        <v>1.4130897553159841E-2</v>
      </c>
      <c r="N2127" s="42">
        <f>INDEX(Quaterly!$B$2:$E$63,MATCH(B2127,Quaterly!$B$2:$B$63,0),4)</f>
        <v>0.8100000000000005</v>
      </c>
    </row>
    <row r="2128" spans="1:14" x14ac:dyDescent="0.3">
      <c r="A2128" s="23">
        <v>2127</v>
      </c>
      <c r="B2128" s="23" t="str">
        <f t="shared" si="99"/>
        <v>Q1-2018</v>
      </c>
      <c r="C2128" s="24" t="str">
        <f t="shared" si="100"/>
        <v>Q1</v>
      </c>
      <c r="D2128" s="23" t="str">
        <f t="shared" si="101"/>
        <v>3-2018</v>
      </c>
      <c r="E2128" s="25">
        <v>43178</v>
      </c>
      <c r="F2128" s="31">
        <f>INDEX(GoldPrice!$B$2:$F$4016,MATCH(E2128,GoldPrice!$B$2:$B$4016,0),5)</f>
        <v>-135648.30844830722</v>
      </c>
      <c r="G2128" s="36">
        <f>INDEX(Daily!$B$2:$H$4016,MATCH(E2128,Daily!$B$2:$B$4016,0),3)</f>
        <v>-0.28000000000000114</v>
      </c>
      <c r="H2128" s="36">
        <f>INDEX(Daily!$B$2:$H$4016,MATCH(E2128,Daily!$B$2:$B$4016,0),5)</f>
        <v>1</v>
      </c>
      <c r="I2128" s="36">
        <f>INDEX(Daily!$B$2:$H$4016,MATCH(E2128,Daily!$B$2:$B$4016,0),7)</f>
        <v>9.0299999999999727</v>
      </c>
      <c r="J2128" s="39">
        <f>INDEX(Monthly!$B$2:$K$187,MATCH(D2128,Monthly!$B$2:$B$187,0),3)</f>
        <v>-2.8999999999999998E-3</v>
      </c>
      <c r="K2128" s="39">
        <f>INDEX(Monthly!$B$2:$K$187,MATCH(D2128,Monthly!$B$2:$B$187,0),5)</f>
        <v>2.2599999999999909</v>
      </c>
      <c r="L2128" s="39">
        <f>INDEX(Monthly!$B$2:$K$187,MATCH(D2128,Monthly!$B$2:$B$187,0),7)</f>
        <v>0</v>
      </c>
      <c r="M2128" s="39">
        <f>INDEX(Monthly!$B$2:$K$187,MATCH(D2128,Monthly!$B$2:$B$187,0),9)</f>
        <v>1.4130897553159841E-2</v>
      </c>
      <c r="N2128" s="42">
        <f>INDEX(Quaterly!$B$2:$E$63,MATCH(B2128,Quaterly!$B$2:$B$63,0),4)</f>
        <v>0.8100000000000005</v>
      </c>
    </row>
    <row r="2129" spans="1:14" x14ac:dyDescent="0.3">
      <c r="A2129" s="23">
        <v>2128</v>
      </c>
      <c r="B2129" s="23" t="str">
        <f t="shared" si="99"/>
        <v>Q1-2018</v>
      </c>
      <c r="C2129" s="24" t="str">
        <f t="shared" si="100"/>
        <v>Q1</v>
      </c>
      <c r="D2129" s="23" t="str">
        <f t="shared" si="101"/>
        <v>3-2018</v>
      </c>
      <c r="E2129" s="25">
        <v>43179</v>
      </c>
      <c r="F2129" s="31">
        <f>INDEX(GoldPrice!$B$2:$F$4016,MATCH(E2129,GoldPrice!$B$2:$B$4016,0),5)</f>
        <v>99178.302778303623</v>
      </c>
      <c r="G2129" s="36">
        <f>INDEX(Daily!$B$2:$H$4016,MATCH(E2129,Daily!$B$2:$B$4016,0),3)</f>
        <v>1.3399999999999963</v>
      </c>
      <c r="H2129" s="36">
        <f>INDEX(Daily!$B$2:$H$4016,MATCH(E2129,Daily!$B$2:$B$4016,0),5)</f>
        <v>9</v>
      </c>
      <c r="I2129" s="36">
        <f>INDEX(Daily!$B$2:$H$4016,MATCH(E2129,Daily!$B$2:$B$4016,0),7)</f>
        <v>0.17000000000007276</v>
      </c>
      <c r="J2129" s="39">
        <f>INDEX(Monthly!$B$2:$K$187,MATCH(D2129,Monthly!$B$2:$B$187,0),3)</f>
        <v>-2.8999999999999998E-3</v>
      </c>
      <c r="K2129" s="39">
        <f>INDEX(Monthly!$B$2:$K$187,MATCH(D2129,Monthly!$B$2:$B$187,0),5)</f>
        <v>2.2599999999999909</v>
      </c>
      <c r="L2129" s="39">
        <f>INDEX(Monthly!$B$2:$K$187,MATCH(D2129,Monthly!$B$2:$B$187,0),7)</f>
        <v>0</v>
      </c>
      <c r="M2129" s="39">
        <f>INDEX(Monthly!$B$2:$K$187,MATCH(D2129,Monthly!$B$2:$B$187,0),9)</f>
        <v>1.4130897553159841E-2</v>
      </c>
      <c r="N2129" s="42">
        <f>INDEX(Quaterly!$B$2:$E$63,MATCH(B2129,Quaterly!$B$2:$B$63,0),4)</f>
        <v>0.8100000000000005</v>
      </c>
    </row>
    <row r="2130" spans="1:14" x14ac:dyDescent="0.3">
      <c r="A2130" s="23">
        <v>2129</v>
      </c>
      <c r="B2130" s="23" t="str">
        <f t="shared" si="99"/>
        <v>Q1-2018</v>
      </c>
      <c r="C2130" s="24" t="str">
        <f t="shared" si="100"/>
        <v>Q1</v>
      </c>
      <c r="D2130" s="23" t="str">
        <f t="shared" si="101"/>
        <v>3-2018</v>
      </c>
      <c r="E2130" s="25">
        <v>43180</v>
      </c>
      <c r="F2130" s="31">
        <f>INDEX(GoldPrice!$B$2:$F$4016,MATCH(E2130,GoldPrice!$B$2:$B$4016,0),5)</f>
        <v>-189785.52258552238</v>
      </c>
      <c r="G2130" s="36">
        <f>INDEX(Daily!$B$2:$H$4016,MATCH(E2130,Daily!$B$2:$B$4016,0),3)</f>
        <v>1.7700000000000031</v>
      </c>
      <c r="H2130" s="36">
        <f>INDEX(Daily!$B$2:$H$4016,MATCH(E2130,Daily!$B$2:$B$4016,0),5)</f>
        <v>-0.5</v>
      </c>
      <c r="I2130" s="36">
        <f>INDEX(Daily!$B$2:$H$4016,MATCH(E2130,Daily!$B$2:$B$4016,0),7)</f>
        <v>9.9699999999997999</v>
      </c>
      <c r="J2130" s="39">
        <f>INDEX(Monthly!$B$2:$K$187,MATCH(D2130,Monthly!$B$2:$B$187,0),3)</f>
        <v>-2.8999999999999998E-3</v>
      </c>
      <c r="K2130" s="39">
        <f>INDEX(Monthly!$B$2:$K$187,MATCH(D2130,Monthly!$B$2:$B$187,0),5)</f>
        <v>2.2599999999999909</v>
      </c>
      <c r="L2130" s="39">
        <f>INDEX(Monthly!$B$2:$K$187,MATCH(D2130,Monthly!$B$2:$B$187,0),7)</f>
        <v>0</v>
      </c>
      <c r="M2130" s="39">
        <f>INDEX(Monthly!$B$2:$K$187,MATCH(D2130,Monthly!$B$2:$B$187,0),9)</f>
        <v>1.4130897553159841E-2</v>
      </c>
      <c r="N2130" s="42">
        <f>INDEX(Quaterly!$B$2:$E$63,MATCH(B2130,Quaterly!$B$2:$B$63,0),4)</f>
        <v>0.8100000000000005</v>
      </c>
    </row>
    <row r="2131" spans="1:14" x14ac:dyDescent="0.3">
      <c r="A2131" s="23">
        <v>2130</v>
      </c>
      <c r="B2131" s="23" t="str">
        <f t="shared" si="99"/>
        <v>Q1-2018</v>
      </c>
      <c r="C2131" s="24" t="str">
        <f t="shared" si="100"/>
        <v>Q1</v>
      </c>
      <c r="D2131" s="23" t="str">
        <f t="shared" si="101"/>
        <v>3-2018</v>
      </c>
      <c r="E2131" s="25">
        <v>43181</v>
      </c>
      <c r="F2131" s="31">
        <f>INDEX(GoldPrice!$B$2:$F$4016,MATCH(E2131,GoldPrice!$B$2:$B$4016,0),5)</f>
        <v>92861.311661310494</v>
      </c>
      <c r="G2131" s="36">
        <f>INDEX(Daily!$B$2:$H$4016,MATCH(E2131,Daily!$B$2:$B$4016,0),3)</f>
        <v>-0.87000000000000455</v>
      </c>
      <c r="H2131" s="36">
        <f>INDEX(Daily!$B$2:$H$4016,MATCH(E2131,Daily!$B$2:$B$4016,0),5)</f>
        <v>20.5</v>
      </c>
      <c r="I2131" s="36">
        <f>INDEX(Daily!$B$2:$H$4016,MATCH(E2131,Daily!$B$2:$B$4016,0),7)</f>
        <v>3</v>
      </c>
      <c r="J2131" s="39">
        <f>INDEX(Monthly!$B$2:$K$187,MATCH(D2131,Monthly!$B$2:$B$187,0),3)</f>
        <v>-2.8999999999999998E-3</v>
      </c>
      <c r="K2131" s="39">
        <f>INDEX(Monthly!$B$2:$K$187,MATCH(D2131,Monthly!$B$2:$B$187,0),5)</f>
        <v>2.2599999999999909</v>
      </c>
      <c r="L2131" s="39">
        <f>INDEX(Monthly!$B$2:$K$187,MATCH(D2131,Monthly!$B$2:$B$187,0),7)</f>
        <v>0</v>
      </c>
      <c r="M2131" s="39">
        <f>INDEX(Monthly!$B$2:$K$187,MATCH(D2131,Monthly!$B$2:$B$187,0),9)</f>
        <v>1.4130897553159841E-2</v>
      </c>
      <c r="N2131" s="42">
        <f>INDEX(Quaterly!$B$2:$E$63,MATCH(B2131,Quaterly!$B$2:$B$63,0),4)</f>
        <v>0.8100000000000005</v>
      </c>
    </row>
    <row r="2132" spans="1:14" x14ac:dyDescent="0.3">
      <c r="A2132" s="23">
        <v>2131</v>
      </c>
      <c r="B2132" s="23" t="str">
        <f t="shared" si="99"/>
        <v>Q1-2018</v>
      </c>
      <c r="C2132" s="24" t="str">
        <f t="shared" si="100"/>
        <v>Q1</v>
      </c>
      <c r="D2132" s="23" t="str">
        <f t="shared" si="101"/>
        <v>3-2018</v>
      </c>
      <c r="E2132" s="25">
        <v>43182</v>
      </c>
      <c r="F2132" s="31">
        <f>INDEX(GoldPrice!$B$2:$F$4016,MATCH(E2132,GoldPrice!$B$2:$B$4016,0),5)</f>
        <v>-349333.35853335634</v>
      </c>
      <c r="G2132" s="36">
        <f>INDEX(Daily!$B$2:$H$4016,MATCH(E2132,Daily!$B$2:$B$4016,0),3)</f>
        <v>1.5799999999999983</v>
      </c>
      <c r="H2132" s="36">
        <f>INDEX(Daily!$B$2:$H$4016,MATCH(E2132,Daily!$B$2:$B$4016,0),5)</f>
        <v>8</v>
      </c>
      <c r="I2132" s="36">
        <f>INDEX(Daily!$B$2:$H$4016,MATCH(E2132,Daily!$B$2:$B$4016,0),7)</f>
        <v>-18.769999999999982</v>
      </c>
      <c r="J2132" s="39">
        <f>INDEX(Monthly!$B$2:$K$187,MATCH(D2132,Monthly!$B$2:$B$187,0),3)</f>
        <v>-2.8999999999999998E-3</v>
      </c>
      <c r="K2132" s="39">
        <f>INDEX(Monthly!$B$2:$K$187,MATCH(D2132,Monthly!$B$2:$B$187,0),5)</f>
        <v>2.2599999999999909</v>
      </c>
      <c r="L2132" s="39">
        <f>INDEX(Monthly!$B$2:$K$187,MATCH(D2132,Monthly!$B$2:$B$187,0),7)</f>
        <v>0</v>
      </c>
      <c r="M2132" s="39">
        <f>INDEX(Monthly!$B$2:$K$187,MATCH(D2132,Monthly!$B$2:$B$187,0),9)</f>
        <v>1.4130897553159841E-2</v>
      </c>
      <c r="N2132" s="42">
        <f>INDEX(Quaterly!$B$2:$E$63,MATCH(B2132,Quaterly!$B$2:$B$63,0),4)</f>
        <v>0.8100000000000005</v>
      </c>
    </row>
    <row r="2133" spans="1:14" x14ac:dyDescent="0.3">
      <c r="A2133" s="23">
        <v>2132</v>
      </c>
      <c r="B2133" s="23" t="str">
        <f t="shared" si="99"/>
        <v>Q1-2018</v>
      </c>
      <c r="C2133" s="24" t="str">
        <f t="shared" si="100"/>
        <v>Q1</v>
      </c>
      <c r="D2133" s="23" t="str">
        <f t="shared" si="101"/>
        <v>3-2018</v>
      </c>
      <c r="E2133" s="25">
        <v>43185</v>
      </c>
      <c r="F2133" s="31">
        <f>INDEX(GoldPrice!$B$2:$F$4016,MATCH(E2133,GoldPrice!$B$2:$B$4016,0),5)</f>
        <v>128893.10149309784</v>
      </c>
      <c r="G2133" s="36">
        <f>INDEX(Daily!$B$2:$H$4016,MATCH(E2133,Daily!$B$2:$B$4016,0),3)</f>
        <v>-0.32999999999999829</v>
      </c>
      <c r="H2133" s="36">
        <f>INDEX(Daily!$B$2:$H$4016,MATCH(E2133,Daily!$B$2:$B$4016,0),5)</f>
        <v>8</v>
      </c>
      <c r="I2133" s="36">
        <f>INDEX(Daily!$B$2:$H$4016,MATCH(E2133,Daily!$B$2:$B$4016,0),7)</f>
        <v>17.630000000000109</v>
      </c>
      <c r="J2133" s="39">
        <f>INDEX(Monthly!$B$2:$K$187,MATCH(D2133,Monthly!$B$2:$B$187,0),3)</f>
        <v>-2.8999999999999998E-3</v>
      </c>
      <c r="K2133" s="39">
        <f>INDEX(Monthly!$B$2:$K$187,MATCH(D2133,Monthly!$B$2:$B$187,0),5)</f>
        <v>2.2599999999999909</v>
      </c>
      <c r="L2133" s="39">
        <f>INDEX(Monthly!$B$2:$K$187,MATCH(D2133,Monthly!$B$2:$B$187,0),7)</f>
        <v>0</v>
      </c>
      <c r="M2133" s="39">
        <f>INDEX(Monthly!$B$2:$K$187,MATCH(D2133,Monthly!$B$2:$B$187,0),9)</f>
        <v>1.4130897553159841E-2</v>
      </c>
      <c r="N2133" s="42">
        <f>INDEX(Quaterly!$B$2:$E$63,MATCH(B2133,Quaterly!$B$2:$B$63,0),4)</f>
        <v>0.8100000000000005</v>
      </c>
    </row>
    <row r="2134" spans="1:14" x14ac:dyDescent="0.3">
      <c r="A2134" s="23">
        <v>2133</v>
      </c>
      <c r="B2134" s="23" t="str">
        <f t="shared" si="99"/>
        <v>Q1-2018</v>
      </c>
      <c r="C2134" s="24" t="str">
        <f t="shared" si="100"/>
        <v>Q1</v>
      </c>
      <c r="D2134" s="23" t="str">
        <f t="shared" si="101"/>
        <v>3-2018</v>
      </c>
      <c r="E2134" s="25">
        <v>43186</v>
      </c>
      <c r="F2134" s="31">
        <f>INDEX(GoldPrice!$B$2:$F$4016,MATCH(E2134,GoldPrice!$B$2:$B$4016,0),5)</f>
        <v>280831.22283122316</v>
      </c>
      <c r="G2134" s="36">
        <f>INDEX(Daily!$B$2:$H$4016,MATCH(E2134,Daily!$B$2:$B$4016,0),3)</f>
        <v>-0.29999999999999716</v>
      </c>
      <c r="H2134" s="36">
        <f>INDEX(Daily!$B$2:$H$4016,MATCH(E2134,Daily!$B$2:$B$4016,0),5)</f>
        <v>5</v>
      </c>
      <c r="I2134" s="36">
        <f>INDEX(Daily!$B$2:$H$4016,MATCH(E2134,Daily!$B$2:$B$4016,0),7)</f>
        <v>0.50999999999999091</v>
      </c>
      <c r="J2134" s="39">
        <f>INDEX(Monthly!$B$2:$K$187,MATCH(D2134,Monthly!$B$2:$B$187,0),3)</f>
        <v>-2.8999999999999998E-3</v>
      </c>
      <c r="K2134" s="39">
        <f>INDEX(Monthly!$B$2:$K$187,MATCH(D2134,Monthly!$B$2:$B$187,0),5)</f>
        <v>2.2599999999999909</v>
      </c>
      <c r="L2134" s="39">
        <f>INDEX(Monthly!$B$2:$K$187,MATCH(D2134,Monthly!$B$2:$B$187,0),7)</f>
        <v>0</v>
      </c>
      <c r="M2134" s="39">
        <f>INDEX(Monthly!$B$2:$K$187,MATCH(D2134,Monthly!$B$2:$B$187,0),9)</f>
        <v>1.4130897553159841E-2</v>
      </c>
      <c r="N2134" s="42">
        <f>INDEX(Quaterly!$B$2:$E$63,MATCH(B2134,Quaterly!$B$2:$B$63,0),4)</f>
        <v>0.8100000000000005</v>
      </c>
    </row>
    <row r="2135" spans="1:14" x14ac:dyDescent="0.3">
      <c r="A2135" s="23">
        <v>2134</v>
      </c>
      <c r="B2135" s="23" t="str">
        <f t="shared" si="99"/>
        <v>Q1-2018</v>
      </c>
      <c r="C2135" s="24" t="str">
        <f t="shared" si="100"/>
        <v>Q1</v>
      </c>
      <c r="D2135" s="23" t="str">
        <f t="shared" si="101"/>
        <v>3-2018</v>
      </c>
      <c r="E2135" s="25">
        <v>43187</v>
      </c>
      <c r="F2135" s="31">
        <f>INDEX(GoldPrice!$B$2:$F$4016,MATCH(E2135,GoldPrice!$B$2:$B$4016,0),5)</f>
        <v>291940.20034020022</v>
      </c>
      <c r="G2135" s="36">
        <f>INDEX(Daily!$B$2:$H$4016,MATCH(E2135,Daily!$B$2:$B$4016,0),3)</f>
        <v>-0.87000000000000455</v>
      </c>
      <c r="H2135" s="36">
        <f>INDEX(Daily!$B$2:$H$4016,MATCH(E2135,Daily!$B$2:$B$4016,0),5)</f>
        <v>3</v>
      </c>
      <c r="I2135" s="36">
        <f>INDEX(Daily!$B$2:$H$4016,MATCH(E2135,Daily!$B$2:$B$4016,0),7)</f>
        <v>0.50999999999999091</v>
      </c>
      <c r="J2135" s="39">
        <f>INDEX(Monthly!$B$2:$K$187,MATCH(D2135,Monthly!$B$2:$B$187,0),3)</f>
        <v>-2.8999999999999998E-3</v>
      </c>
      <c r="K2135" s="39">
        <f>INDEX(Monthly!$B$2:$K$187,MATCH(D2135,Monthly!$B$2:$B$187,0),5)</f>
        <v>2.2599999999999909</v>
      </c>
      <c r="L2135" s="39">
        <f>INDEX(Monthly!$B$2:$K$187,MATCH(D2135,Monthly!$B$2:$B$187,0),7)</f>
        <v>0</v>
      </c>
      <c r="M2135" s="39">
        <f>INDEX(Monthly!$B$2:$K$187,MATCH(D2135,Monthly!$B$2:$B$187,0),9)</f>
        <v>1.4130897553159841E-2</v>
      </c>
      <c r="N2135" s="42">
        <f>INDEX(Quaterly!$B$2:$E$63,MATCH(B2135,Quaterly!$B$2:$B$63,0),4)</f>
        <v>0.8100000000000005</v>
      </c>
    </row>
    <row r="2136" spans="1:14" x14ac:dyDescent="0.3">
      <c r="A2136" s="23">
        <v>2135</v>
      </c>
      <c r="B2136" s="23" t="str">
        <f t="shared" si="99"/>
        <v>Q1-2018</v>
      </c>
      <c r="C2136" s="24" t="str">
        <f t="shared" si="100"/>
        <v>Q1</v>
      </c>
      <c r="D2136" s="23" t="str">
        <f t="shared" si="101"/>
        <v>3-2018</v>
      </c>
      <c r="E2136" s="25">
        <v>43188</v>
      </c>
      <c r="F2136" s="31">
        <f>INDEX(GoldPrice!$B$2:$F$4016,MATCH(E2136,GoldPrice!$B$2:$B$4016,0),5)</f>
        <v>-281849.06444906443</v>
      </c>
      <c r="G2136" s="36">
        <f>INDEX(Daily!$B$2:$H$4016,MATCH(E2136,Daily!$B$2:$B$4016,0),3)</f>
        <v>0.56000000000000227</v>
      </c>
      <c r="H2136" s="36">
        <f>INDEX(Daily!$B$2:$H$4016,MATCH(E2136,Daily!$B$2:$B$4016,0),5)</f>
        <v>-9</v>
      </c>
      <c r="I2136" s="36">
        <f>INDEX(Daily!$B$2:$H$4016,MATCH(E2136,Daily!$B$2:$B$4016,0),7)</f>
        <v>-5.2100000000000364</v>
      </c>
      <c r="J2136" s="39">
        <f>INDEX(Monthly!$B$2:$K$187,MATCH(D2136,Monthly!$B$2:$B$187,0),3)</f>
        <v>-2.8999999999999998E-3</v>
      </c>
      <c r="K2136" s="39">
        <f>INDEX(Monthly!$B$2:$K$187,MATCH(D2136,Monthly!$B$2:$B$187,0),5)</f>
        <v>2.2599999999999909</v>
      </c>
      <c r="L2136" s="39">
        <f>INDEX(Monthly!$B$2:$K$187,MATCH(D2136,Monthly!$B$2:$B$187,0),7)</f>
        <v>0</v>
      </c>
      <c r="M2136" s="39">
        <f>INDEX(Monthly!$B$2:$K$187,MATCH(D2136,Monthly!$B$2:$B$187,0),9)</f>
        <v>1.4130897553159841E-2</v>
      </c>
      <c r="N2136" s="42">
        <f>INDEX(Quaterly!$B$2:$E$63,MATCH(B2136,Quaterly!$B$2:$B$63,0),4)</f>
        <v>0.8100000000000005</v>
      </c>
    </row>
    <row r="2137" spans="1:14" x14ac:dyDescent="0.3">
      <c r="A2137" s="23">
        <v>2136</v>
      </c>
      <c r="B2137" s="23" t="str">
        <f t="shared" si="99"/>
        <v>Q1-2018</v>
      </c>
      <c r="C2137" s="24" t="str">
        <f t="shared" si="100"/>
        <v>Q1</v>
      </c>
      <c r="D2137" s="23" t="str">
        <f t="shared" si="101"/>
        <v>3-2018</v>
      </c>
      <c r="E2137" s="25">
        <v>43189</v>
      </c>
      <c r="F2137" s="31">
        <f>INDEX(GoldPrice!$B$2:$F$4016,MATCH(E2137,GoldPrice!$B$2:$B$4016,0),5)</f>
        <v>-245400.77220077068</v>
      </c>
      <c r="G2137" s="36">
        <f>INDEX(Daily!$B$2:$H$4016,MATCH(E2137,Daily!$B$2:$B$4016,0),3)</f>
        <v>0.12714285714285722</v>
      </c>
      <c r="H2137" s="36">
        <f>INDEX(Daily!$B$2:$H$4016,MATCH(E2137,Daily!$B$2:$B$4016,0),5)</f>
        <v>-16</v>
      </c>
      <c r="I2137" s="36">
        <f>INDEX(Daily!$B$2:$H$4016,MATCH(E2137,Daily!$B$2:$B$4016,0),7)</f>
        <v>7.4300000000000637</v>
      </c>
      <c r="J2137" s="39">
        <f>INDEX(Monthly!$B$2:$K$187,MATCH(D2137,Monthly!$B$2:$B$187,0),3)</f>
        <v>-2.8999999999999998E-3</v>
      </c>
      <c r="K2137" s="39">
        <f>INDEX(Monthly!$B$2:$K$187,MATCH(D2137,Monthly!$B$2:$B$187,0),5)</f>
        <v>2.2599999999999909</v>
      </c>
      <c r="L2137" s="39">
        <f>INDEX(Monthly!$B$2:$K$187,MATCH(D2137,Monthly!$B$2:$B$187,0),7)</f>
        <v>0</v>
      </c>
      <c r="M2137" s="39">
        <f>INDEX(Monthly!$B$2:$K$187,MATCH(D2137,Monthly!$B$2:$B$187,0),9)</f>
        <v>1.4130897553159841E-2</v>
      </c>
      <c r="N2137" s="42">
        <f>INDEX(Quaterly!$B$2:$E$63,MATCH(B2137,Quaterly!$B$2:$B$63,0),4)</f>
        <v>0.8100000000000005</v>
      </c>
    </row>
    <row r="2138" spans="1:14" x14ac:dyDescent="0.3">
      <c r="A2138" s="23">
        <v>2137</v>
      </c>
      <c r="B2138" s="23" t="str">
        <f t="shared" si="99"/>
        <v>Q2-2018</v>
      </c>
      <c r="C2138" s="24" t="str">
        <f t="shared" si="100"/>
        <v>Q2</v>
      </c>
      <c r="D2138" s="23" t="str">
        <f t="shared" si="101"/>
        <v>4-2018</v>
      </c>
      <c r="E2138" s="25">
        <v>43192</v>
      </c>
      <c r="F2138" s="31">
        <f>INDEX(GoldPrice!$B$2:$F$4016,MATCH(E2138,GoldPrice!$B$2:$B$4016,0),5)</f>
        <v>-198152.43135243282</v>
      </c>
      <c r="G2138" s="36">
        <f>INDEX(Daily!$B$2:$H$4016,MATCH(E2138,Daily!$B$2:$B$4016,0),3)</f>
        <v>-2.0571428571428569</v>
      </c>
      <c r="H2138" s="36">
        <f>INDEX(Daily!$B$2:$H$4016,MATCH(E2138,Daily!$B$2:$B$4016,0),5)</f>
        <v>-1</v>
      </c>
      <c r="I2138" s="36">
        <f>INDEX(Daily!$B$2:$H$4016,MATCH(E2138,Daily!$B$2:$B$4016,0),7)</f>
        <v>22.149999999999864</v>
      </c>
      <c r="J2138" s="39">
        <f>INDEX(Monthly!$B$2:$K$187,MATCH(D2138,Monthly!$B$2:$B$187,0),3)</f>
        <v>8.9999999999999802E-4</v>
      </c>
      <c r="K2138" s="39">
        <f>INDEX(Monthly!$B$2:$K$187,MATCH(D2138,Monthly!$B$2:$B$187,0),5)</f>
        <v>-2.4700000000000273</v>
      </c>
      <c r="L2138" s="39">
        <f>INDEX(Monthly!$B$2:$K$187,MATCH(D2138,Monthly!$B$2:$B$187,0),7)</f>
        <v>0</v>
      </c>
      <c r="M2138" s="39">
        <f>INDEX(Monthly!$B$2:$K$187,MATCH(D2138,Monthly!$B$2:$B$187,0),9)</f>
        <v>1.6314425465948169E-2</v>
      </c>
      <c r="N2138" s="42">
        <f>INDEX(Quaterly!$B$2:$E$63,MATCH(B2138,Quaterly!$B$2:$B$63,0),4)</f>
        <v>3.9299999999999997</v>
      </c>
    </row>
    <row r="2139" spans="1:14" x14ac:dyDescent="0.3">
      <c r="A2139" s="23">
        <v>2138</v>
      </c>
      <c r="B2139" s="23" t="str">
        <f t="shared" si="99"/>
        <v>Q2-2018</v>
      </c>
      <c r="C2139" s="24" t="str">
        <f t="shared" si="100"/>
        <v>Q2</v>
      </c>
      <c r="D2139" s="23" t="str">
        <f t="shared" si="101"/>
        <v>4-2018</v>
      </c>
      <c r="E2139" s="25">
        <v>43193</v>
      </c>
      <c r="F2139" s="31">
        <f>INDEX(GoldPrice!$B$2:$F$4016,MATCH(E2139,GoldPrice!$B$2:$B$4016,0),5)</f>
        <v>173116.99111699313</v>
      </c>
      <c r="G2139" s="36">
        <f>INDEX(Daily!$B$2:$H$4016,MATCH(E2139,Daily!$B$2:$B$4016,0),3)</f>
        <v>0.5</v>
      </c>
      <c r="H2139" s="36">
        <f>INDEX(Daily!$B$2:$H$4016,MATCH(E2139,Daily!$B$2:$B$4016,0),5)</f>
        <v>17</v>
      </c>
      <c r="I2139" s="36">
        <f>INDEX(Daily!$B$2:$H$4016,MATCH(E2139,Daily!$B$2:$B$4016,0),7)</f>
        <v>-8.3199999999999363</v>
      </c>
      <c r="J2139" s="39">
        <f>INDEX(Monthly!$B$2:$K$187,MATCH(D2139,Monthly!$B$2:$B$187,0),3)</f>
        <v>8.9999999999999802E-4</v>
      </c>
      <c r="K2139" s="39">
        <f>INDEX(Monthly!$B$2:$K$187,MATCH(D2139,Monthly!$B$2:$B$187,0),5)</f>
        <v>-2.4700000000000273</v>
      </c>
      <c r="L2139" s="39">
        <f>INDEX(Monthly!$B$2:$K$187,MATCH(D2139,Monthly!$B$2:$B$187,0),7)</f>
        <v>0</v>
      </c>
      <c r="M2139" s="39">
        <f>INDEX(Monthly!$B$2:$K$187,MATCH(D2139,Monthly!$B$2:$B$187,0),9)</f>
        <v>1.6314425465948169E-2</v>
      </c>
      <c r="N2139" s="42">
        <f>INDEX(Quaterly!$B$2:$E$63,MATCH(B2139,Quaterly!$B$2:$B$63,0),4)</f>
        <v>3.9299999999999997</v>
      </c>
    </row>
    <row r="2140" spans="1:14" x14ac:dyDescent="0.3">
      <c r="A2140" s="23">
        <v>2139</v>
      </c>
      <c r="B2140" s="23" t="str">
        <f t="shared" si="99"/>
        <v>Q2-2018</v>
      </c>
      <c r="C2140" s="24" t="str">
        <f t="shared" si="100"/>
        <v>Q2</v>
      </c>
      <c r="D2140" s="23" t="str">
        <f t="shared" si="101"/>
        <v>4-2018</v>
      </c>
      <c r="E2140" s="25">
        <v>43194</v>
      </c>
      <c r="F2140" s="31">
        <f>INDEX(GoldPrice!$B$2:$F$4016,MATCH(E2140,GoldPrice!$B$2:$B$4016,0),5)</f>
        <v>-97790.058590058237</v>
      </c>
      <c r="G2140" s="36">
        <f>INDEX(Daily!$B$2:$H$4016,MATCH(E2140,Daily!$B$2:$B$4016,0),3)</f>
        <v>-0.14000000000000057</v>
      </c>
      <c r="H2140" s="36">
        <f>INDEX(Daily!$B$2:$H$4016,MATCH(E2140,Daily!$B$2:$B$4016,0),5)</f>
        <v>6</v>
      </c>
      <c r="I2140" s="36">
        <f>INDEX(Daily!$B$2:$H$4016,MATCH(E2140,Daily!$B$2:$B$4016,0),7)</f>
        <v>3.25</v>
      </c>
      <c r="J2140" s="39">
        <f>INDEX(Monthly!$B$2:$K$187,MATCH(D2140,Monthly!$B$2:$B$187,0),3)</f>
        <v>8.9999999999999802E-4</v>
      </c>
      <c r="K2140" s="39">
        <f>INDEX(Monthly!$B$2:$K$187,MATCH(D2140,Monthly!$B$2:$B$187,0),5)</f>
        <v>-2.4700000000000273</v>
      </c>
      <c r="L2140" s="39">
        <f>INDEX(Monthly!$B$2:$K$187,MATCH(D2140,Monthly!$B$2:$B$187,0),7)</f>
        <v>0</v>
      </c>
      <c r="M2140" s="39">
        <f>INDEX(Monthly!$B$2:$K$187,MATCH(D2140,Monthly!$B$2:$B$187,0),9)</f>
        <v>1.6314425465948169E-2</v>
      </c>
      <c r="N2140" s="42">
        <f>INDEX(Quaterly!$B$2:$E$63,MATCH(B2140,Quaterly!$B$2:$B$63,0),4)</f>
        <v>3.9299999999999997</v>
      </c>
    </row>
    <row r="2141" spans="1:14" x14ac:dyDescent="0.3">
      <c r="A2141" s="23">
        <v>2140</v>
      </c>
      <c r="B2141" s="23" t="str">
        <f t="shared" si="99"/>
        <v>Q2-2018</v>
      </c>
      <c r="C2141" s="24" t="str">
        <f t="shared" si="100"/>
        <v>Q2</v>
      </c>
      <c r="D2141" s="23" t="str">
        <f t="shared" si="101"/>
        <v>4-2018</v>
      </c>
      <c r="E2141" s="25">
        <v>43195</v>
      </c>
      <c r="F2141" s="31">
        <f>INDEX(GoldPrice!$B$2:$F$4016,MATCH(E2141,GoldPrice!$B$2:$B$4016,0),5)</f>
        <v>210356.15195615217</v>
      </c>
      <c r="G2141" s="36">
        <f>INDEX(Daily!$B$2:$H$4016,MATCH(E2141,Daily!$B$2:$B$4016,0),3)</f>
        <v>0.17000000000000171</v>
      </c>
      <c r="H2141" s="36">
        <f>INDEX(Daily!$B$2:$H$4016,MATCH(E2141,Daily!$B$2:$B$4016,0),5)</f>
        <v>-2</v>
      </c>
      <c r="I2141" s="36">
        <f>INDEX(Daily!$B$2:$H$4016,MATCH(E2141,Daily!$B$2:$B$4016,0),7)</f>
        <v>1.6300000000001091</v>
      </c>
      <c r="J2141" s="39">
        <f>INDEX(Monthly!$B$2:$K$187,MATCH(D2141,Monthly!$B$2:$B$187,0),3)</f>
        <v>8.9999999999999802E-4</v>
      </c>
      <c r="K2141" s="39">
        <f>INDEX(Monthly!$B$2:$K$187,MATCH(D2141,Monthly!$B$2:$B$187,0),5)</f>
        <v>-2.4700000000000273</v>
      </c>
      <c r="L2141" s="39">
        <f>INDEX(Monthly!$B$2:$K$187,MATCH(D2141,Monthly!$B$2:$B$187,0),7)</f>
        <v>0</v>
      </c>
      <c r="M2141" s="39">
        <f>INDEX(Monthly!$B$2:$K$187,MATCH(D2141,Monthly!$B$2:$B$187,0),9)</f>
        <v>1.6314425465948169E-2</v>
      </c>
      <c r="N2141" s="42">
        <f>INDEX(Quaterly!$B$2:$E$63,MATCH(B2141,Quaterly!$B$2:$B$63,0),4)</f>
        <v>3.9299999999999997</v>
      </c>
    </row>
    <row r="2142" spans="1:14" x14ac:dyDescent="0.3">
      <c r="A2142" s="23">
        <v>2141</v>
      </c>
      <c r="B2142" s="23" t="str">
        <f t="shared" si="99"/>
        <v>Q2-2018</v>
      </c>
      <c r="C2142" s="24" t="str">
        <f t="shared" si="100"/>
        <v>Q2</v>
      </c>
      <c r="D2142" s="23" t="str">
        <f t="shared" si="101"/>
        <v>4-2018</v>
      </c>
      <c r="E2142" s="25">
        <v>43196</v>
      </c>
      <c r="F2142" s="31">
        <f>INDEX(GoldPrice!$B$2:$F$4016,MATCH(E2142,GoldPrice!$B$2:$B$4016,0),5)</f>
        <v>-137984.57758458331</v>
      </c>
      <c r="G2142" s="36">
        <f>INDEX(Daily!$B$2:$H$4016,MATCH(E2142,Daily!$B$2:$B$4016,0),3)</f>
        <v>-1.4799999999999969</v>
      </c>
      <c r="H2142" s="36">
        <f>INDEX(Daily!$B$2:$H$4016,MATCH(E2142,Daily!$B$2:$B$4016,0),5)</f>
        <v>-13</v>
      </c>
      <c r="I2142" s="36">
        <f>INDEX(Daily!$B$2:$H$4016,MATCH(E2142,Daily!$B$2:$B$4016,0),7)</f>
        <v>6.7899999999999636</v>
      </c>
      <c r="J2142" s="39">
        <f>INDEX(Monthly!$B$2:$K$187,MATCH(D2142,Monthly!$B$2:$B$187,0),3)</f>
        <v>8.9999999999999802E-4</v>
      </c>
      <c r="K2142" s="39">
        <f>INDEX(Monthly!$B$2:$K$187,MATCH(D2142,Monthly!$B$2:$B$187,0),5)</f>
        <v>-2.4700000000000273</v>
      </c>
      <c r="L2142" s="39">
        <f>INDEX(Monthly!$B$2:$K$187,MATCH(D2142,Monthly!$B$2:$B$187,0),7)</f>
        <v>0</v>
      </c>
      <c r="M2142" s="39">
        <f>INDEX(Monthly!$B$2:$K$187,MATCH(D2142,Monthly!$B$2:$B$187,0),9)</f>
        <v>1.6314425465948169E-2</v>
      </c>
      <c r="N2142" s="42">
        <f>INDEX(Quaterly!$B$2:$E$63,MATCH(B2142,Quaterly!$B$2:$B$63,0),4)</f>
        <v>3.9299999999999997</v>
      </c>
    </row>
    <row r="2143" spans="1:14" x14ac:dyDescent="0.3">
      <c r="A2143" s="23">
        <v>2142</v>
      </c>
      <c r="B2143" s="23" t="str">
        <f t="shared" si="99"/>
        <v>Q2-2018</v>
      </c>
      <c r="C2143" s="24" t="str">
        <f t="shared" si="100"/>
        <v>Q2</v>
      </c>
      <c r="D2143" s="23" t="str">
        <f t="shared" si="101"/>
        <v>4-2018</v>
      </c>
      <c r="E2143" s="25">
        <v>43199</v>
      </c>
      <c r="F2143" s="31">
        <f>INDEX(GoldPrice!$B$2:$F$4016,MATCH(E2143,GoldPrice!$B$2:$B$4016,0),5)</f>
        <v>-55739.55773955211</v>
      </c>
      <c r="G2143" s="36">
        <f>INDEX(Daily!$B$2:$H$4016,MATCH(E2143,Daily!$B$2:$B$4016,0),3)</f>
        <v>1.3599999999999994</v>
      </c>
      <c r="H2143" s="36">
        <f>INDEX(Daily!$B$2:$H$4016,MATCH(E2143,Daily!$B$2:$B$4016,0),5)</f>
        <v>-10</v>
      </c>
      <c r="I2143" s="36">
        <f>INDEX(Daily!$B$2:$H$4016,MATCH(E2143,Daily!$B$2:$B$4016,0),7)</f>
        <v>4.3699999999998909</v>
      </c>
      <c r="J2143" s="39">
        <f>INDEX(Monthly!$B$2:$K$187,MATCH(D2143,Monthly!$B$2:$B$187,0),3)</f>
        <v>8.9999999999999802E-4</v>
      </c>
      <c r="K2143" s="39">
        <f>INDEX(Monthly!$B$2:$K$187,MATCH(D2143,Monthly!$B$2:$B$187,0),5)</f>
        <v>-2.4700000000000273</v>
      </c>
      <c r="L2143" s="39">
        <f>INDEX(Monthly!$B$2:$K$187,MATCH(D2143,Monthly!$B$2:$B$187,0),7)</f>
        <v>0</v>
      </c>
      <c r="M2143" s="39">
        <f>INDEX(Monthly!$B$2:$K$187,MATCH(D2143,Monthly!$B$2:$B$187,0),9)</f>
        <v>1.6314425465948169E-2</v>
      </c>
      <c r="N2143" s="42">
        <f>INDEX(Quaterly!$B$2:$E$63,MATCH(B2143,Quaterly!$B$2:$B$63,0),4)</f>
        <v>3.9299999999999997</v>
      </c>
    </row>
    <row r="2144" spans="1:14" x14ac:dyDescent="0.3">
      <c r="A2144" s="23">
        <v>2143</v>
      </c>
      <c r="B2144" s="23" t="str">
        <f t="shared" si="99"/>
        <v>Q2-2018</v>
      </c>
      <c r="C2144" s="24" t="str">
        <f t="shared" si="100"/>
        <v>Q2</v>
      </c>
      <c r="D2144" s="23" t="str">
        <f t="shared" si="101"/>
        <v>4-2018</v>
      </c>
      <c r="E2144" s="25">
        <v>43200</v>
      </c>
      <c r="F2144" s="31">
        <f>INDEX(GoldPrice!$B$2:$F$4016,MATCH(E2144,GoldPrice!$B$2:$B$4016,0),5)</f>
        <v>-58206.76620676741</v>
      </c>
      <c r="G2144" s="36">
        <f>INDEX(Daily!$B$2:$H$4016,MATCH(E2144,Daily!$B$2:$B$4016,0),3)</f>
        <v>2.0900000000000034</v>
      </c>
      <c r="H2144" s="36">
        <f>INDEX(Daily!$B$2:$H$4016,MATCH(E2144,Daily!$B$2:$B$4016,0),5)</f>
        <v>0</v>
      </c>
      <c r="I2144" s="36">
        <f>INDEX(Daily!$B$2:$H$4016,MATCH(E2144,Daily!$B$2:$B$4016,0),7)</f>
        <v>-6.2100000000000364</v>
      </c>
      <c r="J2144" s="39">
        <f>INDEX(Monthly!$B$2:$K$187,MATCH(D2144,Monthly!$B$2:$B$187,0),3)</f>
        <v>8.9999999999999802E-4</v>
      </c>
      <c r="K2144" s="39">
        <f>INDEX(Monthly!$B$2:$K$187,MATCH(D2144,Monthly!$B$2:$B$187,0),5)</f>
        <v>-2.4700000000000273</v>
      </c>
      <c r="L2144" s="39">
        <f>INDEX(Monthly!$B$2:$K$187,MATCH(D2144,Monthly!$B$2:$B$187,0),7)</f>
        <v>0</v>
      </c>
      <c r="M2144" s="39">
        <f>INDEX(Monthly!$B$2:$K$187,MATCH(D2144,Monthly!$B$2:$B$187,0),9)</f>
        <v>1.6314425465948169E-2</v>
      </c>
      <c r="N2144" s="42">
        <f>INDEX(Quaterly!$B$2:$E$63,MATCH(B2144,Quaterly!$B$2:$B$63,0),4)</f>
        <v>3.9299999999999997</v>
      </c>
    </row>
    <row r="2145" spans="1:14" x14ac:dyDescent="0.3">
      <c r="A2145" s="23">
        <v>2144</v>
      </c>
      <c r="B2145" s="23" t="str">
        <f t="shared" si="99"/>
        <v>Q2-2018</v>
      </c>
      <c r="C2145" s="24" t="str">
        <f t="shared" si="100"/>
        <v>Q2</v>
      </c>
      <c r="D2145" s="23" t="str">
        <f t="shared" si="101"/>
        <v>4-2018</v>
      </c>
      <c r="E2145" s="25">
        <v>43201</v>
      </c>
      <c r="F2145" s="31">
        <f>INDEX(GoldPrice!$B$2:$F$4016,MATCH(E2145,GoldPrice!$B$2:$B$4016,0),5)</f>
        <v>-247773.19977319986</v>
      </c>
      <c r="G2145" s="36">
        <f>INDEX(Daily!$B$2:$H$4016,MATCH(E2145,Daily!$B$2:$B$4016,0),3)</f>
        <v>1.3099999999999881</v>
      </c>
      <c r="H2145" s="36">
        <f>INDEX(Daily!$B$2:$H$4016,MATCH(E2145,Daily!$B$2:$B$4016,0),5)</f>
        <v>-2</v>
      </c>
      <c r="I2145" s="36">
        <f>INDEX(Daily!$B$2:$H$4016,MATCH(E2145,Daily!$B$2:$B$4016,0),7)</f>
        <v>-31.009999999999991</v>
      </c>
      <c r="J2145" s="39">
        <f>INDEX(Monthly!$B$2:$K$187,MATCH(D2145,Monthly!$B$2:$B$187,0),3)</f>
        <v>8.9999999999999802E-4</v>
      </c>
      <c r="K2145" s="39">
        <f>INDEX(Monthly!$B$2:$K$187,MATCH(D2145,Monthly!$B$2:$B$187,0),5)</f>
        <v>-2.4700000000000273</v>
      </c>
      <c r="L2145" s="39">
        <f>INDEX(Monthly!$B$2:$K$187,MATCH(D2145,Monthly!$B$2:$B$187,0),7)</f>
        <v>0</v>
      </c>
      <c r="M2145" s="39">
        <f>INDEX(Monthly!$B$2:$K$187,MATCH(D2145,Monthly!$B$2:$B$187,0),9)</f>
        <v>1.6314425465948169E-2</v>
      </c>
      <c r="N2145" s="42">
        <f>INDEX(Quaterly!$B$2:$E$63,MATCH(B2145,Quaterly!$B$2:$B$63,0),4)</f>
        <v>3.9299999999999997</v>
      </c>
    </row>
    <row r="2146" spans="1:14" x14ac:dyDescent="0.3">
      <c r="A2146" s="23">
        <v>2145</v>
      </c>
      <c r="B2146" s="23" t="str">
        <f t="shared" si="99"/>
        <v>Q2-2018</v>
      </c>
      <c r="C2146" s="24" t="str">
        <f t="shared" si="100"/>
        <v>Q2</v>
      </c>
      <c r="D2146" s="23" t="str">
        <f t="shared" si="101"/>
        <v>4-2018</v>
      </c>
      <c r="E2146" s="25">
        <v>43202</v>
      </c>
      <c r="F2146" s="31">
        <f>INDEX(GoldPrice!$B$2:$F$4016,MATCH(E2146,GoldPrice!$B$2:$B$4016,0),5)</f>
        <v>533845.85144584998</v>
      </c>
      <c r="G2146" s="36">
        <f>INDEX(Daily!$B$2:$H$4016,MATCH(E2146,Daily!$B$2:$B$4016,0),3)</f>
        <v>0.25</v>
      </c>
      <c r="H2146" s="36">
        <f>INDEX(Daily!$B$2:$H$4016,MATCH(E2146,Daily!$B$2:$B$4016,0),5)</f>
        <v>-2</v>
      </c>
      <c r="I2146" s="36">
        <f>INDEX(Daily!$B$2:$H$4016,MATCH(E2146,Daily!$B$2:$B$4016,0),7)</f>
        <v>5.9100000000000819</v>
      </c>
      <c r="J2146" s="39">
        <f>INDEX(Monthly!$B$2:$K$187,MATCH(D2146,Monthly!$B$2:$B$187,0),3)</f>
        <v>8.9999999999999802E-4</v>
      </c>
      <c r="K2146" s="39">
        <f>INDEX(Monthly!$B$2:$K$187,MATCH(D2146,Monthly!$B$2:$B$187,0),5)</f>
        <v>-2.4700000000000273</v>
      </c>
      <c r="L2146" s="39">
        <f>INDEX(Monthly!$B$2:$K$187,MATCH(D2146,Monthly!$B$2:$B$187,0),7)</f>
        <v>0</v>
      </c>
      <c r="M2146" s="39">
        <f>INDEX(Monthly!$B$2:$K$187,MATCH(D2146,Monthly!$B$2:$B$187,0),9)</f>
        <v>1.6314425465948169E-2</v>
      </c>
      <c r="N2146" s="42">
        <f>INDEX(Quaterly!$B$2:$E$63,MATCH(B2146,Quaterly!$B$2:$B$63,0),4)</f>
        <v>3.9299999999999997</v>
      </c>
    </row>
    <row r="2147" spans="1:14" x14ac:dyDescent="0.3">
      <c r="A2147" s="23">
        <v>2146</v>
      </c>
      <c r="B2147" s="23" t="str">
        <f t="shared" si="99"/>
        <v>Q2-2018</v>
      </c>
      <c r="C2147" s="24" t="str">
        <f t="shared" si="100"/>
        <v>Q2</v>
      </c>
      <c r="D2147" s="23" t="str">
        <f t="shared" si="101"/>
        <v>4-2018</v>
      </c>
      <c r="E2147" s="25">
        <v>43203</v>
      </c>
      <c r="F2147" s="31">
        <f>INDEX(GoldPrice!$B$2:$F$4016,MATCH(E2147,GoldPrice!$B$2:$B$4016,0),5)</f>
        <v>-248214.55301455036</v>
      </c>
      <c r="G2147" s="36">
        <f>INDEX(Daily!$B$2:$H$4016,MATCH(E2147,Daily!$B$2:$B$4016,0),3)</f>
        <v>0.32000000000000739</v>
      </c>
      <c r="H2147" s="36">
        <f>INDEX(Daily!$B$2:$H$4016,MATCH(E2147,Daily!$B$2:$B$4016,0),5)</f>
        <v>-2</v>
      </c>
      <c r="I2147" s="36">
        <f>INDEX(Daily!$B$2:$H$4016,MATCH(E2147,Daily!$B$2:$B$4016,0),7)</f>
        <v>-15.879999999999882</v>
      </c>
      <c r="J2147" s="39">
        <f>INDEX(Monthly!$B$2:$K$187,MATCH(D2147,Monthly!$B$2:$B$187,0),3)</f>
        <v>8.9999999999999802E-4</v>
      </c>
      <c r="K2147" s="39">
        <f>INDEX(Monthly!$B$2:$K$187,MATCH(D2147,Monthly!$B$2:$B$187,0),5)</f>
        <v>-2.4700000000000273</v>
      </c>
      <c r="L2147" s="39">
        <f>INDEX(Monthly!$B$2:$K$187,MATCH(D2147,Monthly!$B$2:$B$187,0),7)</f>
        <v>0</v>
      </c>
      <c r="M2147" s="39">
        <f>INDEX(Monthly!$B$2:$K$187,MATCH(D2147,Monthly!$B$2:$B$187,0),9)</f>
        <v>1.6314425465948169E-2</v>
      </c>
      <c r="N2147" s="42">
        <f>INDEX(Quaterly!$B$2:$E$63,MATCH(B2147,Quaterly!$B$2:$B$63,0),4)</f>
        <v>3.9299999999999997</v>
      </c>
    </row>
    <row r="2148" spans="1:14" x14ac:dyDescent="0.3">
      <c r="A2148" s="23">
        <v>2147</v>
      </c>
      <c r="B2148" s="23" t="str">
        <f t="shared" si="99"/>
        <v>Q2-2018</v>
      </c>
      <c r="C2148" s="24" t="str">
        <f t="shared" si="100"/>
        <v>Q2</v>
      </c>
      <c r="D2148" s="23" t="str">
        <f t="shared" si="101"/>
        <v>4-2018</v>
      </c>
      <c r="E2148" s="25">
        <v>43206</v>
      </c>
      <c r="F2148" s="31">
        <f>INDEX(GoldPrice!$B$2:$F$4016,MATCH(E2148,GoldPrice!$B$2:$B$4016,0),5)</f>
        <v>182661.65186164901</v>
      </c>
      <c r="G2148" s="36">
        <f>INDEX(Daily!$B$2:$H$4016,MATCH(E2148,Daily!$B$2:$B$4016,0),3)</f>
        <v>-1.1700000000000017</v>
      </c>
      <c r="H2148" s="36">
        <f>INDEX(Daily!$B$2:$H$4016,MATCH(E2148,Daily!$B$2:$B$4016,0),5)</f>
        <v>-9</v>
      </c>
      <c r="I2148" s="36">
        <f>INDEX(Daily!$B$2:$H$4016,MATCH(E2148,Daily!$B$2:$B$4016,0),7)</f>
        <v>-8.6500000000000909</v>
      </c>
      <c r="J2148" s="39">
        <f>INDEX(Monthly!$B$2:$K$187,MATCH(D2148,Monthly!$B$2:$B$187,0),3)</f>
        <v>8.9999999999999802E-4</v>
      </c>
      <c r="K2148" s="39">
        <f>INDEX(Monthly!$B$2:$K$187,MATCH(D2148,Monthly!$B$2:$B$187,0),5)</f>
        <v>-2.4700000000000273</v>
      </c>
      <c r="L2148" s="39">
        <f>INDEX(Monthly!$B$2:$K$187,MATCH(D2148,Monthly!$B$2:$B$187,0),7)</f>
        <v>0</v>
      </c>
      <c r="M2148" s="39">
        <f>INDEX(Monthly!$B$2:$K$187,MATCH(D2148,Monthly!$B$2:$B$187,0),9)</f>
        <v>1.6314425465948169E-2</v>
      </c>
      <c r="N2148" s="42">
        <f>INDEX(Quaterly!$B$2:$E$63,MATCH(B2148,Quaterly!$B$2:$B$63,0),4)</f>
        <v>3.9299999999999997</v>
      </c>
    </row>
    <row r="2149" spans="1:14" x14ac:dyDescent="0.3">
      <c r="A2149" s="23">
        <v>2148</v>
      </c>
      <c r="B2149" s="23" t="str">
        <f t="shared" si="99"/>
        <v>Q2-2018</v>
      </c>
      <c r="C2149" s="24" t="str">
        <f t="shared" si="100"/>
        <v>Q2</v>
      </c>
      <c r="D2149" s="23" t="str">
        <f t="shared" si="101"/>
        <v>4-2018</v>
      </c>
      <c r="E2149" s="25">
        <v>43207</v>
      </c>
      <c r="F2149" s="31">
        <f>INDEX(GoldPrice!$B$2:$F$4016,MATCH(E2149,GoldPrice!$B$2:$B$4016,0),5)</f>
        <v>-89742.203742202371</v>
      </c>
      <c r="G2149" s="36">
        <f>INDEX(Daily!$B$2:$H$4016,MATCH(E2149,Daily!$B$2:$B$4016,0),3)</f>
        <v>0.29999999999999716</v>
      </c>
      <c r="H2149" s="36">
        <f>INDEX(Daily!$B$2:$H$4016,MATCH(E2149,Daily!$B$2:$B$4016,0),5)</f>
        <v>-5</v>
      </c>
      <c r="I2149" s="36">
        <f>INDEX(Daily!$B$2:$H$4016,MATCH(E2149,Daily!$B$2:$B$4016,0),7)</f>
        <v>4.7899999999999636</v>
      </c>
      <c r="J2149" s="39">
        <f>INDEX(Monthly!$B$2:$K$187,MATCH(D2149,Monthly!$B$2:$B$187,0),3)</f>
        <v>8.9999999999999802E-4</v>
      </c>
      <c r="K2149" s="39">
        <f>INDEX(Monthly!$B$2:$K$187,MATCH(D2149,Monthly!$B$2:$B$187,0),5)</f>
        <v>-2.4700000000000273</v>
      </c>
      <c r="L2149" s="39">
        <f>INDEX(Monthly!$B$2:$K$187,MATCH(D2149,Monthly!$B$2:$B$187,0),7)</f>
        <v>0</v>
      </c>
      <c r="M2149" s="39">
        <f>INDEX(Monthly!$B$2:$K$187,MATCH(D2149,Monthly!$B$2:$B$187,0),9)</f>
        <v>1.6314425465948169E-2</v>
      </c>
      <c r="N2149" s="42">
        <f>INDEX(Quaterly!$B$2:$E$63,MATCH(B2149,Quaterly!$B$2:$B$63,0),4)</f>
        <v>3.9299999999999997</v>
      </c>
    </row>
    <row r="2150" spans="1:14" x14ac:dyDescent="0.3">
      <c r="A2150" s="23">
        <v>2149</v>
      </c>
      <c r="B2150" s="23" t="str">
        <f t="shared" si="99"/>
        <v>Q2-2018</v>
      </c>
      <c r="C2150" s="24" t="str">
        <f t="shared" si="100"/>
        <v>Q2</v>
      </c>
      <c r="D2150" s="23" t="str">
        <f t="shared" si="101"/>
        <v>4-2018</v>
      </c>
      <c r="E2150" s="25">
        <v>43208</v>
      </c>
      <c r="F2150" s="31">
        <f>INDEX(GoldPrice!$B$2:$F$4016,MATCH(E2150,GoldPrice!$B$2:$B$4016,0),5)</f>
        <v>-91921.073521073908</v>
      </c>
      <c r="G2150" s="36">
        <f>INDEX(Daily!$B$2:$H$4016,MATCH(E2150,Daily!$B$2:$B$4016,0),3)</f>
        <v>1.9500000000000028</v>
      </c>
      <c r="H2150" s="36">
        <f>INDEX(Daily!$B$2:$H$4016,MATCH(E2150,Daily!$B$2:$B$4016,0),5)</f>
        <v>3</v>
      </c>
      <c r="I2150" s="36">
        <f>INDEX(Daily!$B$2:$H$4016,MATCH(E2150,Daily!$B$2:$B$4016,0),7)</f>
        <v>-14.75</v>
      </c>
      <c r="J2150" s="39">
        <f>INDEX(Monthly!$B$2:$K$187,MATCH(D2150,Monthly!$B$2:$B$187,0),3)</f>
        <v>8.9999999999999802E-4</v>
      </c>
      <c r="K2150" s="39">
        <f>INDEX(Monthly!$B$2:$K$187,MATCH(D2150,Monthly!$B$2:$B$187,0),5)</f>
        <v>-2.4700000000000273</v>
      </c>
      <c r="L2150" s="39">
        <f>INDEX(Monthly!$B$2:$K$187,MATCH(D2150,Monthly!$B$2:$B$187,0),7)</f>
        <v>0</v>
      </c>
      <c r="M2150" s="39">
        <f>INDEX(Monthly!$B$2:$K$187,MATCH(D2150,Monthly!$B$2:$B$187,0),9)</f>
        <v>1.6314425465948169E-2</v>
      </c>
      <c r="N2150" s="42">
        <f>INDEX(Quaterly!$B$2:$E$63,MATCH(B2150,Quaterly!$B$2:$B$63,0),4)</f>
        <v>3.9299999999999997</v>
      </c>
    </row>
    <row r="2151" spans="1:14" x14ac:dyDescent="0.3">
      <c r="A2151" s="23">
        <v>2150</v>
      </c>
      <c r="B2151" s="23" t="str">
        <f t="shared" si="99"/>
        <v>Q2-2018</v>
      </c>
      <c r="C2151" s="24" t="str">
        <f t="shared" si="100"/>
        <v>Q2</v>
      </c>
      <c r="D2151" s="23" t="str">
        <f t="shared" si="101"/>
        <v>4-2018</v>
      </c>
      <c r="E2151" s="25">
        <v>43209</v>
      </c>
      <c r="F2151" s="31">
        <f>INDEX(GoldPrice!$B$2:$F$4016,MATCH(E2151,GoldPrice!$B$2:$B$4016,0),5)</f>
        <v>70661.273861274123</v>
      </c>
      <c r="G2151" s="36">
        <f>INDEX(Daily!$B$2:$H$4016,MATCH(E2151,Daily!$B$2:$B$4016,0),3)</f>
        <v>-0.17999999999999261</v>
      </c>
      <c r="H2151" s="36">
        <f>INDEX(Daily!$B$2:$H$4016,MATCH(E2151,Daily!$B$2:$B$4016,0),5)</f>
        <v>5</v>
      </c>
      <c r="I2151" s="36">
        <f>INDEX(Daily!$B$2:$H$4016,MATCH(E2151,Daily!$B$2:$B$4016,0),7)</f>
        <v>-43.899999999999864</v>
      </c>
      <c r="J2151" s="39">
        <f>INDEX(Monthly!$B$2:$K$187,MATCH(D2151,Monthly!$B$2:$B$187,0),3)</f>
        <v>8.9999999999999802E-4</v>
      </c>
      <c r="K2151" s="39">
        <f>INDEX(Monthly!$B$2:$K$187,MATCH(D2151,Monthly!$B$2:$B$187,0),5)</f>
        <v>-2.4700000000000273</v>
      </c>
      <c r="L2151" s="39">
        <f>INDEX(Monthly!$B$2:$K$187,MATCH(D2151,Monthly!$B$2:$B$187,0),7)</f>
        <v>0</v>
      </c>
      <c r="M2151" s="39">
        <f>INDEX(Monthly!$B$2:$K$187,MATCH(D2151,Monthly!$B$2:$B$187,0),9)</f>
        <v>1.6314425465948169E-2</v>
      </c>
      <c r="N2151" s="42">
        <f>INDEX(Quaterly!$B$2:$E$63,MATCH(B2151,Quaterly!$B$2:$B$63,0),4)</f>
        <v>3.9299999999999997</v>
      </c>
    </row>
    <row r="2152" spans="1:14" x14ac:dyDescent="0.3">
      <c r="A2152" s="23">
        <v>2151</v>
      </c>
      <c r="B2152" s="23" t="str">
        <f t="shared" si="99"/>
        <v>Q2-2018</v>
      </c>
      <c r="C2152" s="24" t="str">
        <f t="shared" si="100"/>
        <v>Q2</v>
      </c>
      <c r="D2152" s="23" t="str">
        <f t="shared" si="101"/>
        <v>4-2018</v>
      </c>
      <c r="E2152" s="25">
        <v>43210</v>
      </c>
      <c r="F2152" s="31">
        <f>INDEX(GoldPrice!$B$2:$F$4016,MATCH(E2152,GoldPrice!$B$2:$B$4016,0),5)</f>
        <v>160997.6941976957</v>
      </c>
      <c r="G2152" s="36">
        <f>INDEX(Daily!$B$2:$H$4016,MATCH(E2152,Daily!$B$2:$B$4016,0),3)</f>
        <v>-1.0357142857142918</v>
      </c>
      <c r="H2152" s="36">
        <f>INDEX(Daily!$B$2:$H$4016,MATCH(E2152,Daily!$B$2:$B$4016,0),5)</f>
        <v>-7</v>
      </c>
      <c r="I2152" s="36">
        <f>INDEX(Daily!$B$2:$H$4016,MATCH(E2152,Daily!$B$2:$B$4016,0),7)</f>
        <v>25.229999999999791</v>
      </c>
      <c r="J2152" s="39">
        <f>INDEX(Monthly!$B$2:$K$187,MATCH(D2152,Monthly!$B$2:$B$187,0),3)</f>
        <v>8.9999999999999802E-4</v>
      </c>
      <c r="K2152" s="39">
        <f>INDEX(Monthly!$B$2:$K$187,MATCH(D2152,Monthly!$B$2:$B$187,0),5)</f>
        <v>-2.4700000000000273</v>
      </c>
      <c r="L2152" s="39">
        <f>INDEX(Monthly!$B$2:$K$187,MATCH(D2152,Monthly!$B$2:$B$187,0),7)</f>
        <v>0</v>
      </c>
      <c r="M2152" s="39">
        <f>INDEX(Monthly!$B$2:$K$187,MATCH(D2152,Monthly!$B$2:$B$187,0),9)</f>
        <v>1.6314425465948169E-2</v>
      </c>
      <c r="N2152" s="42">
        <f>INDEX(Quaterly!$B$2:$E$63,MATCH(B2152,Quaterly!$B$2:$B$63,0),4)</f>
        <v>3.9299999999999997</v>
      </c>
    </row>
    <row r="2153" spans="1:14" x14ac:dyDescent="0.3">
      <c r="A2153" s="23">
        <v>2152</v>
      </c>
      <c r="B2153" s="23" t="str">
        <f t="shared" si="99"/>
        <v>Q2-2018</v>
      </c>
      <c r="C2153" s="24" t="str">
        <f t="shared" si="100"/>
        <v>Q2</v>
      </c>
      <c r="D2153" s="23" t="str">
        <f t="shared" si="101"/>
        <v>4-2018</v>
      </c>
      <c r="E2153" s="25">
        <v>43213</v>
      </c>
      <c r="F2153" s="31">
        <f>INDEX(GoldPrice!$B$2:$F$4016,MATCH(E2153,GoldPrice!$B$2:$B$4016,0),5)</f>
        <v>136451.10565110296</v>
      </c>
      <c r="G2153" s="36">
        <f>INDEX(Daily!$B$2:$H$4016,MATCH(E2153,Daily!$B$2:$B$4016,0),3)</f>
        <v>1.3857142857142861</v>
      </c>
      <c r="H2153" s="36">
        <f>INDEX(Daily!$B$2:$H$4016,MATCH(E2153,Daily!$B$2:$B$4016,0),5)</f>
        <v>-2</v>
      </c>
      <c r="I2153" s="36">
        <f>INDEX(Daily!$B$2:$H$4016,MATCH(E2153,Daily!$B$2:$B$4016,0),7)</f>
        <v>-43.079999999999927</v>
      </c>
      <c r="J2153" s="39">
        <f>INDEX(Monthly!$B$2:$K$187,MATCH(D2153,Monthly!$B$2:$B$187,0),3)</f>
        <v>8.9999999999999802E-4</v>
      </c>
      <c r="K2153" s="39">
        <f>INDEX(Monthly!$B$2:$K$187,MATCH(D2153,Monthly!$B$2:$B$187,0),5)</f>
        <v>-2.4700000000000273</v>
      </c>
      <c r="L2153" s="39">
        <f>INDEX(Monthly!$B$2:$K$187,MATCH(D2153,Monthly!$B$2:$B$187,0),7)</f>
        <v>0</v>
      </c>
      <c r="M2153" s="39">
        <f>INDEX(Monthly!$B$2:$K$187,MATCH(D2153,Monthly!$B$2:$B$187,0),9)</f>
        <v>1.6314425465948169E-2</v>
      </c>
      <c r="N2153" s="42">
        <f>INDEX(Quaterly!$B$2:$E$63,MATCH(B2153,Quaterly!$B$2:$B$63,0),4)</f>
        <v>3.9299999999999997</v>
      </c>
    </row>
    <row r="2154" spans="1:14" x14ac:dyDescent="0.3">
      <c r="A2154" s="23">
        <v>2153</v>
      </c>
      <c r="B2154" s="23" t="str">
        <f t="shared" si="99"/>
        <v>Q2-2018</v>
      </c>
      <c r="C2154" s="24" t="str">
        <f t="shared" si="100"/>
        <v>Q2</v>
      </c>
      <c r="D2154" s="23" t="str">
        <f t="shared" si="101"/>
        <v>4-2018</v>
      </c>
      <c r="E2154" s="25">
        <v>43214</v>
      </c>
      <c r="F2154" s="31">
        <f>INDEX(GoldPrice!$B$2:$F$4016,MATCH(E2154,GoldPrice!$B$2:$B$4016,0),5)</f>
        <v>-692192.55339255556</v>
      </c>
      <c r="G2154" s="36">
        <f>INDEX(Daily!$B$2:$H$4016,MATCH(E2154,Daily!$B$2:$B$4016,0),3)</f>
        <v>-0.93999999999999773</v>
      </c>
      <c r="H2154" s="36">
        <f>INDEX(Daily!$B$2:$H$4016,MATCH(E2154,Daily!$B$2:$B$4016,0),5)</f>
        <v>-1</v>
      </c>
      <c r="I2154" s="36">
        <f>INDEX(Daily!$B$2:$H$4016,MATCH(E2154,Daily!$B$2:$B$4016,0),7)</f>
        <v>3.9600000000000364</v>
      </c>
      <c r="J2154" s="39">
        <f>INDEX(Monthly!$B$2:$K$187,MATCH(D2154,Monthly!$B$2:$B$187,0),3)</f>
        <v>8.9999999999999802E-4</v>
      </c>
      <c r="K2154" s="39">
        <f>INDEX(Monthly!$B$2:$K$187,MATCH(D2154,Monthly!$B$2:$B$187,0),5)</f>
        <v>-2.4700000000000273</v>
      </c>
      <c r="L2154" s="39">
        <f>INDEX(Monthly!$B$2:$K$187,MATCH(D2154,Monthly!$B$2:$B$187,0),7)</f>
        <v>0</v>
      </c>
      <c r="M2154" s="39">
        <f>INDEX(Monthly!$B$2:$K$187,MATCH(D2154,Monthly!$B$2:$B$187,0),9)</f>
        <v>1.6314425465948169E-2</v>
      </c>
      <c r="N2154" s="42">
        <f>INDEX(Quaterly!$B$2:$E$63,MATCH(B2154,Quaterly!$B$2:$B$63,0),4)</f>
        <v>3.9299999999999997</v>
      </c>
    </row>
    <row r="2155" spans="1:14" x14ac:dyDescent="0.3">
      <c r="A2155" s="23">
        <v>2154</v>
      </c>
      <c r="B2155" s="23" t="str">
        <f t="shared" si="99"/>
        <v>Q2-2018</v>
      </c>
      <c r="C2155" s="24" t="str">
        <f t="shared" si="100"/>
        <v>Q2</v>
      </c>
      <c r="D2155" s="23" t="str">
        <f t="shared" si="101"/>
        <v>4-2018</v>
      </c>
      <c r="E2155" s="25">
        <v>43215</v>
      </c>
      <c r="F2155" s="31">
        <f>INDEX(GoldPrice!$B$2:$F$4016,MATCH(E2155,GoldPrice!$B$2:$B$4016,0),5)</f>
        <v>748425.92002592236</v>
      </c>
      <c r="G2155" s="36">
        <f>INDEX(Daily!$B$2:$H$4016,MATCH(E2155,Daily!$B$2:$B$4016,0),3)</f>
        <v>0.34999999999999432</v>
      </c>
      <c r="H2155" s="36">
        <f>INDEX(Daily!$B$2:$H$4016,MATCH(E2155,Daily!$B$2:$B$4016,0),5)</f>
        <v>0</v>
      </c>
      <c r="I2155" s="36">
        <f>INDEX(Daily!$B$2:$H$4016,MATCH(E2155,Daily!$B$2:$B$4016,0),7)</f>
        <v>35.304285714285697</v>
      </c>
      <c r="J2155" s="39">
        <f>INDEX(Monthly!$B$2:$K$187,MATCH(D2155,Monthly!$B$2:$B$187,0),3)</f>
        <v>8.9999999999999802E-4</v>
      </c>
      <c r="K2155" s="39">
        <f>INDEX(Monthly!$B$2:$K$187,MATCH(D2155,Monthly!$B$2:$B$187,0),5)</f>
        <v>-2.4700000000000273</v>
      </c>
      <c r="L2155" s="39">
        <f>INDEX(Monthly!$B$2:$K$187,MATCH(D2155,Monthly!$B$2:$B$187,0),7)</f>
        <v>0</v>
      </c>
      <c r="M2155" s="39">
        <f>INDEX(Monthly!$B$2:$K$187,MATCH(D2155,Monthly!$B$2:$B$187,0),9)</f>
        <v>1.6314425465948169E-2</v>
      </c>
      <c r="N2155" s="42">
        <f>INDEX(Quaterly!$B$2:$E$63,MATCH(B2155,Quaterly!$B$2:$B$63,0),4)</f>
        <v>3.9299999999999997</v>
      </c>
    </row>
    <row r="2156" spans="1:14" x14ac:dyDescent="0.3">
      <c r="A2156" s="23">
        <v>2155</v>
      </c>
      <c r="B2156" s="23" t="str">
        <f t="shared" si="99"/>
        <v>Q2-2018</v>
      </c>
      <c r="C2156" s="24" t="str">
        <f t="shared" si="100"/>
        <v>Q2</v>
      </c>
      <c r="D2156" s="23" t="str">
        <f t="shared" si="101"/>
        <v>4-2018</v>
      </c>
      <c r="E2156" s="25">
        <v>43216</v>
      </c>
      <c r="F2156" s="31">
        <f>INDEX(GoldPrice!$B$2:$F$4016,MATCH(E2156,GoldPrice!$B$2:$B$4016,0),5)</f>
        <v>-45529.907929908484</v>
      </c>
      <c r="G2156" s="36">
        <f>INDEX(Daily!$B$2:$H$4016,MATCH(E2156,Daily!$B$2:$B$4016,0),3)</f>
        <v>-0.20367346938775199</v>
      </c>
      <c r="H2156" s="36">
        <f>INDEX(Daily!$B$2:$H$4016,MATCH(E2156,Daily!$B$2:$B$4016,0),5)</f>
        <v>-3</v>
      </c>
      <c r="I2156" s="36">
        <f>INDEX(Daily!$B$2:$H$4016,MATCH(E2156,Daily!$B$2:$B$4016,0),7)</f>
        <v>-71.184285714285807</v>
      </c>
      <c r="J2156" s="39">
        <f>INDEX(Monthly!$B$2:$K$187,MATCH(D2156,Monthly!$B$2:$B$187,0),3)</f>
        <v>8.9999999999999802E-4</v>
      </c>
      <c r="K2156" s="39">
        <f>INDEX(Monthly!$B$2:$K$187,MATCH(D2156,Monthly!$B$2:$B$187,0),5)</f>
        <v>-2.4700000000000273</v>
      </c>
      <c r="L2156" s="39">
        <f>INDEX(Monthly!$B$2:$K$187,MATCH(D2156,Monthly!$B$2:$B$187,0),7)</f>
        <v>0</v>
      </c>
      <c r="M2156" s="39">
        <f>INDEX(Monthly!$B$2:$K$187,MATCH(D2156,Monthly!$B$2:$B$187,0),9)</f>
        <v>1.6314425465948169E-2</v>
      </c>
      <c r="N2156" s="42">
        <f>INDEX(Quaterly!$B$2:$E$63,MATCH(B2156,Quaterly!$B$2:$B$63,0),4)</f>
        <v>3.9299999999999997</v>
      </c>
    </row>
    <row r="2157" spans="1:14" x14ac:dyDescent="0.3">
      <c r="A2157" s="23">
        <v>2156</v>
      </c>
      <c r="B2157" s="23" t="str">
        <f t="shared" si="99"/>
        <v>Q2-2018</v>
      </c>
      <c r="C2157" s="24" t="str">
        <f t="shared" si="100"/>
        <v>Q2</v>
      </c>
      <c r="D2157" s="23" t="str">
        <f t="shared" si="101"/>
        <v>4-2018</v>
      </c>
      <c r="E2157" s="25">
        <v>43217</v>
      </c>
      <c r="F2157" s="31">
        <f>INDEX(GoldPrice!$B$2:$F$4016,MATCH(E2157,GoldPrice!$B$2:$B$4016,0),5)</f>
        <v>-136845.13324512914</v>
      </c>
      <c r="G2157" s="36">
        <f>INDEX(Daily!$B$2:$H$4016,MATCH(E2157,Daily!$B$2:$B$4016,0),3)</f>
        <v>0.18947521865889883</v>
      </c>
      <c r="H2157" s="36">
        <f>INDEX(Daily!$B$2:$H$4016,MATCH(E2157,Daily!$B$2:$B$4016,0),5)</f>
        <v>-2</v>
      </c>
      <c r="I2157" s="36">
        <f>INDEX(Daily!$B$2:$H$4016,MATCH(E2157,Daily!$B$2:$B$4016,0),7)</f>
        <v>5.4000000000000909</v>
      </c>
      <c r="J2157" s="39">
        <f>INDEX(Monthly!$B$2:$K$187,MATCH(D2157,Monthly!$B$2:$B$187,0),3)</f>
        <v>8.9999999999999802E-4</v>
      </c>
      <c r="K2157" s="39">
        <f>INDEX(Monthly!$B$2:$K$187,MATCH(D2157,Monthly!$B$2:$B$187,0),5)</f>
        <v>-2.4700000000000273</v>
      </c>
      <c r="L2157" s="39">
        <f>INDEX(Monthly!$B$2:$K$187,MATCH(D2157,Monthly!$B$2:$B$187,0),7)</f>
        <v>0</v>
      </c>
      <c r="M2157" s="39">
        <f>INDEX(Monthly!$B$2:$K$187,MATCH(D2157,Monthly!$B$2:$B$187,0),9)</f>
        <v>1.6314425465948169E-2</v>
      </c>
      <c r="N2157" s="42">
        <f>INDEX(Quaterly!$B$2:$E$63,MATCH(B2157,Quaterly!$B$2:$B$63,0),4)</f>
        <v>3.9299999999999997</v>
      </c>
    </row>
    <row r="2158" spans="1:14" x14ac:dyDescent="0.3">
      <c r="A2158" s="23">
        <v>2157</v>
      </c>
      <c r="B2158" s="23" t="str">
        <f t="shared" si="99"/>
        <v>Q2-2018</v>
      </c>
      <c r="C2158" s="24" t="str">
        <f t="shared" si="100"/>
        <v>Q2</v>
      </c>
      <c r="D2158" s="23" t="str">
        <f t="shared" si="101"/>
        <v>4-2018</v>
      </c>
      <c r="E2158" s="25">
        <v>43220</v>
      </c>
      <c r="F2158" s="31">
        <f>INDEX(GoldPrice!$B$2:$F$4016,MATCH(E2158,GoldPrice!$B$2:$B$4016,0),5)</f>
        <v>163821.57147870585</v>
      </c>
      <c r="G2158" s="36">
        <f>INDEX(Daily!$B$2:$H$4016,MATCH(E2158,Daily!$B$2:$B$4016,0),3)</f>
        <v>0.53419825072884919</v>
      </c>
      <c r="H2158" s="36">
        <f>INDEX(Daily!$B$2:$H$4016,MATCH(E2158,Daily!$B$2:$B$4016,0),5)</f>
        <v>0</v>
      </c>
      <c r="I2158" s="36">
        <f>INDEX(Daily!$B$2:$H$4016,MATCH(E2158,Daily!$B$2:$B$4016,0),7)</f>
        <v>33.05061224489782</v>
      </c>
      <c r="J2158" s="39">
        <f>INDEX(Monthly!$B$2:$K$187,MATCH(D2158,Monthly!$B$2:$B$187,0),3)</f>
        <v>8.9999999999999802E-4</v>
      </c>
      <c r="K2158" s="39">
        <f>INDEX(Monthly!$B$2:$K$187,MATCH(D2158,Monthly!$B$2:$B$187,0),5)</f>
        <v>-2.4700000000000273</v>
      </c>
      <c r="L2158" s="39">
        <f>INDEX(Monthly!$B$2:$K$187,MATCH(D2158,Monthly!$B$2:$B$187,0),7)</f>
        <v>0</v>
      </c>
      <c r="M2158" s="39">
        <f>INDEX(Monthly!$B$2:$K$187,MATCH(D2158,Monthly!$B$2:$B$187,0),9)</f>
        <v>1.6314425465948169E-2</v>
      </c>
      <c r="N2158" s="42">
        <f>INDEX(Quaterly!$B$2:$E$63,MATCH(B2158,Quaterly!$B$2:$B$63,0),4)</f>
        <v>3.9299999999999997</v>
      </c>
    </row>
    <row r="2159" spans="1:14" x14ac:dyDescent="0.3">
      <c r="A2159" s="23">
        <v>2158</v>
      </c>
      <c r="B2159" s="23" t="str">
        <f t="shared" si="99"/>
        <v>Q2-2018</v>
      </c>
      <c r="C2159" s="24" t="str">
        <f t="shared" si="100"/>
        <v>Q2</v>
      </c>
      <c r="D2159" s="23" t="str">
        <f t="shared" si="101"/>
        <v>5-2018</v>
      </c>
      <c r="E2159" s="25">
        <v>43221</v>
      </c>
      <c r="F2159" s="31">
        <f>INDEX(GoldPrice!$B$2:$F$4016,MATCH(E2159,GoldPrice!$B$2:$B$4016,0),5)</f>
        <v>183856.15289289504</v>
      </c>
      <c r="G2159" s="36">
        <f>INDEX(Daily!$B$2:$H$4016,MATCH(E2159,Daily!$B$2:$B$4016,0),3)</f>
        <v>-0.5562265722615507</v>
      </c>
      <c r="H2159" s="36">
        <f>INDEX(Daily!$B$2:$H$4016,MATCH(E2159,Daily!$B$2:$B$4016,0),5)</f>
        <v>0</v>
      </c>
      <c r="I2159" s="36">
        <f>INDEX(Daily!$B$2:$H$4016,MATCH(E2159,Daily!$B$2:$B$4016,0),7)</f>
        <v>-1.6170553935858152</v>
      </c>
      <c r="J2159" s="39">
        <f>INDEX(Monthly!$B$2:$K$187,MATCH(D2159,Monthly!$B$2:$B$187,0),3)</f>
        <v>5.9000000000000025E-3</v>
      </c>
      <c r="K2159" s="39">
        <f>INDEX(Monthly!$B$2:$K$187,MATCH(D2159,Monthly!$B$2:$B$187,0),5)</f>
        <v>-4.3000000000000114</v>
      </c>
      <c r="L2159" s="39">
        <f>INDEX(Monthly!$B$2:$K$187,MATCH(D2159,Monthly!$B$2:$B$187,0),7)</f>
        <v>0</v>
      </c>
      <c r="M2159" s="39">
        <f>INDEX(Monthly!$B$2:$K$187,MATCH(D2159,Monthly!$B$2:$B$187,0),9)</f>
        <v>1.1060893325683599E-2</v>
      </c>
      <c r="N2159" s="42">
        <f>INDEX(Quaterly!$B$2:$E$63,MATCH(B2159,Quaterly!$B$2:$B$63,0),4)</f>
        <v>3.9299999999999997</v>
      </c>
    </row>
    <row r="2160" spans="1:14" x14ac:dyDescent="0.3">
      <c r="A2160" s="23">
        <v>2159</v>
      </c>
      <c r="B2160" s="23" t="str">
        <f t="shared" si="99"/>
        <v>Q2-2018</v>
      </c>
      <c r="C2160" s="24" t="str">
        <f t="shared" si="100"/>
        <v>Q2</v>
      </c>
      <c r="D2160" s="23" t="str">
        <f t="shared" si="101"/>
        <v>5-2018</v>
      </c>
      <c r="E2160" s="25">
        <v>43222</v>
      </c>
      <c r="F2160" s="31">
        <f>INDEX(GoldPrice!$B$2:$F$4016,MATCH(E2160,GoldPrice!$B$2:$B$4016,0),5)</f>
        <v>-60126.864420741796</v>
      </c>
      <c r="G2160" s="36">
        <f>INDEX(Daily!$B$2:$H$4016,MATCH(E2160,Daily!$B$2:$B$4016,0),3)</f>
        <v>0.10849824477895709</v>
      </c>
      <c r="H2160" s="36">
        <f>INDEX(Daily!$B$2:$H$4016,MATCH(E2160,Daily!$B$2:$B$4016,0),5)</f>
        <v>-3</v>
      </c>
      <c r="I2160" s="36">
        <f>INDEX(Daily!$B$2:$H$4016,MATCH(E2160,Daily!$B$2:$B$4016,0),7)</f>
        <v>-52.613556851312069</v>
      </c>
      <c r="J2160" s="39">
        <f>INDEX(Monthly!$B$2:$K$187,MATCH(D2160,Monthly!$B$2:$B$187,0),3)</f>
        <v>5.9000000000000025E-3</v>
      </c>
      <c r="K2160" s="39">
        <f>INDEX(Monthly!$B$2:$K$187,MATCH(D2160,Monthly!$B$2:$B$187,0),5)</f>
        <v>-4.3000000000000114</v>
      </c>
      <c r="L2160" s="39">
        <f>INDEX(Monthly!$B$2:$K$187,MATCH(D2160,Monthly!$B$2:$B$187,0),7)</f>
        <v>0</v>
      </c>
      <c r="M2160" s="39">
        <f>INDEX(Monthly!$B$2:$K$187,MATCH(D2160,Monthly!$B$2:$B$187,0),9)</f>
        <v>1.1060893325683599E-2</v>
      </c>
      <c r="N2160" s="42">
        <f>INDEX(Quaterly!$B$2:$E$63,MATCH(B2160,Quaterly!$B$2:$B$63,0),4)</f>
        <v>3.9299999999999997</v>
      </c>
    </row>
    <row r="2161" spans="1:14" x14ac:dyDescent="0.3">
      <c r="A2161" s="23">
        <v>2160</v>
      </c>
      <c r="B2161" s="23" t="str">
        <f t="shared" si="99"/>
        <v>Q2-2018</v>
      </c>
      <c r="C2161" s="24" t="str">
        <f t="shared" si="100"/>
        <v>Q2</v>
      </c>
      <c r="D2161" s="23" t="str">
        <f t="shared" si="101"/>
        <v>5-2018</v>
      </c>
      <c r="E2161" s="25">
        <v>43223</v>
      </c>
      <c r="F2161" s="31">
        <f>INDEX(GoldPrice!$B$2:$F$4016,MATCH(E2161,GoldPrice!$B$2:$B$4016,0),5)</f>
        <v>-141355.05575506017</v>
      </c>
      <c r="G2161" s="36">
        <f>INDEX(Daily!$B$2:$H$4016,MATCH(E2161,Daily!$B$2:$B$4016,0),3)</f>
        <v>0.30772832748260726</v>
      </c>
      <c r="H2161" s="36">
        <f>INDEX(Daily!$B$2:$H$4016,MATCH(E2161,Daily!$B$2:$B$4016,0),5)</f>
        <v>2</v>
      </c>
      <c r="I2161" s="36">
        <f>INDEX(Daily!$B$2:$H$4016,MATCH(E2161,Daily!$B$2:$B$4016,0),7)</f>
        <v>-2.6199999999998909</v>
      </c>
      <c r="J2161" s="39">
        <f>INDEX(Monthly!$B$2:$K$187,MATCH(D2161,Monthly!$B$2:$B$187,0),3)</f>
        <v>5.9000000000000025E-3</v>
      </c>
      <c r="K2161" s="39">
        <f>INDEX(Monthly!$B$2:$K$187,MATCH(D2161,Monthly!$B$2:$B$187,0),5)</f>
        <v>-4.3000000000000114</v>
      </c>
      <c r="L2161" s="39">
        <f>INDEX(Monthly!$B$2:$K$187,MATCH(D2161,Monthly!$B$2:$B$187,0),7)</f>
        <v>0</v>
      </c>
      <c r="M2161" s="39">
        <f>INDEX(Monthly!$B$2:$K$187,MATCH(D2161,Monthly!$B$2:$B$187,0),9)</f>
        <v>1.1060893325683599E-2</v>
      </c>
      <c r="N2161" s="42">
        <f>INDEX(Quaterly!$B$2:$E$63,MATCH(B2161,Quaterly!$B$2:$B$63,0),4)</f>
        <v>3.9299999999999997</v>
      </c>
    </row>
    <row r="2162" spans="1:14" x14ac:dyDescent="0.3">
      <c r="A2162" s="23">
        <v>2161</v>
      </c>
      <c r="B2162" s="23" t="str">
        <f t="shared" si="99"/>
        <v>Q2-2018</v>
      </c>
      <c r="C2162" s="24" t="str">
        <f t="shared" si="100"/>
        <v>Q2</v>
      </c>
      <c r="D2162" s="23" t="str">
        <f t="shared" si="101"/>
        <v>5-2018</v>
      </c>
      <c r="E2162" s="25">
        <v>43224</v>
      </c>
      <c r="F2162" s="31">
        <f>INDEX(GoldPrice!$B$2:$F$4016,MATCH(E2162,GoldPrice!$B$2:$B$4016,0),5)</f>
        <v>621.81062181293964</v>
      </c>
      <c r="G2162" s="36">
        <f>INDEX(Daily!$B$2:$H$4016,MATCH(E2162,Daily!$B$2:$B$4016,0),3)</f>
        <v>1.289999999999992</v>
      </c>
      <c r="H2162" s="36">
        <f>INDEX(Daily!$B$2:$H$4016,MATCH(E2162,Daily!$B$2:$B$4016,0),5)</f>
        <v>5</v>
      </c>
      <c r="I2162" s="36">
        <f>INDEX(Daily!$B$2:$H$4016,MATCH(E2162,Daily!$B$2:$B$4016,0),7)</f>
        <v>0.33999999999991815</v>
      </c>
      <c r="J2162" s="39">
        <f>INDEX(Monthly!$B$2:$K$187,MATCH(D2162,Monthly!$B$2:$B$187,0),3)</f>
        <v>5.9000000000000025E-3</v>
      </c>
      <c r="K2162" s="39">
        <f>INDEX(Monthly!$B$2:$K$187,MATCH(D2162,Monthly!$B$2:$B$187,0),5)</f>
        <v>-4.3000000000000114</v>
      </c>
      <c r="L2162" s="39">
        <f>INDEX(Monthly!$B$2:$K$187,MATCH(D2162,Monthly!$B$2:$B$187,0),7)</f>
        <v>0</v>
      </c>
      <c r="M2162" s="39">
        <f>INDEX(Monthly!$B$2:$K$187,MATCH(D2162,Monthly!$B$2:$B$187,0),9)</f>
        <v>1.1060893325683599E-2</v>
      </c>
      <c r="N2162" s="42">
        <f>INDEX(Quaterly!$B$2:$E$63,MATCH(B2162,Quaterly!$B$2:$B$63,0),4)</f>
        <v>3.9299999999999997</v>
      </c>
    </row>
    <row r="2163" spans="1:14" x14ac:dyDescent="0.3">
      <c r="A2163" s="23">
        <v>2162</v>
      </c>
      <c r="B2163" s="23" t="str">
        <f t="shared" si="99"/>
        <v>Q2-2018</v>
      </c>
      <c r="C2163" s="24" t="str">
        <f t="shared" si="100"/>
        <v>Q2</v>
      </c>
      <c r="D2163" s="23" t="str">
        <f t="shared" si="101"/>
        <v>5-2018</v>
      </c>
      <c r="E2163" s="25">
        <v>43227</v>
      </c>
      <c r="F2163" s="31">
        <f>INDEX(GoldPrice!$B$2:$F$4016,MATCH(E2163,GoldPrice!$B$2:$B$4016,0),5)</f>
        <v>38605.934605933726</v>
      </c>
      <c r="G2163" s="36">
        <f>INDEX(Daily!$B$2:$H$4016,MATCH(E2163,Daily!$B$2:$B$4016,0),3)</f>
        <v>1.0100000000000051</v>
      </c>
      <c r="H2163" s="36">
        <f>INDEX(Daily!$B$2:$H$4016,MATCH(E2163,Daily!$B$2:$B$4016,0),5)</f>
        <v>0</v>
      </c>
      <c r="I2163" s="36">
        <f>INDEX(Daily!$B$2:$H$4016,MATCH(E2163,Daily!$B$2:$B$4016,0),7)</f>
        <v>35.460000000000036</v>
      </c>
      <c r="J2163" s="39">
        <f>INDEX(Monthly!$B$2:$K$187,MATCH(D2163,Monthly!$B$2:$B$187,0),3)</f>
        <v>5.9000000000000025E-3</v>
      </c>
      <c r="K2163" s="39">
        <f>INDEX(Monthly!$B$2:$K$187,MATCH(D2163,Monthly!$B$2:$B$187,0),5)</f>
        <v>-4.3000000000000114</v>
      </c>
      <c r="L2163" s="39">
        <f>INDEX(Monthly!$B$2:$K$187,MATCH(D2163,Monthly!$B$2:$B$187,0),7)</f>
        <v>0</v>
      </c>
      <c r="M2163" s="39">
        <f>INDEX(Monthly!$B$2:$K$187,MATCH(D2163,Monthly!$B$2:$B$187,0),9)</f>
        <v>1.1060893325683599E-2</v>
      </c>
      <c r="N2163" s="42">
        <f>INDEX(Quaterly!$B$2:$E$63,MATCH(B2163,Quaterly!$B$2:$B$63,0),4)</f>
        <v>3.9299999999999997</v>
      </c>
    </row>
    <row r="2164" spans="1:14" x14ac:dyDescent="0.3">
      <c r="A2164" s="23">
        <v>2163</v>
      </c>
      <c r="B2164" s="23" t="str">
        <f t="shared" si="99"/>
        <v>Q2-2018</v>
      </c>
      <c r="C2164" s="24" t="str">
        <f t="shared" si="100"/>
        <v>Q2</v>
      </c>
      <c r="D2164" s="23" t="str">
        <f t="shared" si="101"/>
        <v>5-2018</v>
      </c>
      <c r="E2164" s="25">
        <v>43228</v>
      </c>
      <c r="F2164" s="31">
        <f>INDEX(GoldPrice!$B$2:$F$4016,MATCH(E2164,GoldPrice!$B$2:$B$4016,0),5)</f>
        <v>-31516.991116989404</v>
      </c>
      <c r="G2164" s="36">
        <f>INDEX(Daily!$B$2:$H$4016,MATCH(E2164,Daily!$B$2:$B$4016,0),3)</f>
        <v>-1.6700000000000017</v>
      </c>
      <c r="H2164" s="36">
        <f>INDEX(Daily!$B$2:$H$4016,MATCH(E2164,Daily!$B$2:$B$4016,0),5)</f>
        <v>5</v>
      </c>
      <c r="I2164" s="36">
        <f>INDEX(Daily!$B$2:$H$4016,MATCH(E2164,Daily!$B$2:$B$4016,0),7)</f>
        <v>-1.8099999999999454</v>
      </c>
      <c r="J2164" s="39">
        <f>INDEX(Monthly!$B$2:$K$187,MATCH(D2164,Monthly!$B$2:$B$187,0),3)</f>
        <v>5.9000000000000025E-3</v>
      </c>
      <c r="K2164" s="39">
        <f>INDEX(Monthly!$B$2:$K$187,MATCH(D2164,Monthly!$B$2:$B$187,0),5)</f>
        <v>-4.3000000000000114</v>
      </c>
      <c r="L2164" s="39">
        <f>INDEX(Monthly!$B$2:$K$187,MATCH(D2164,Monthly!$B$2:$B$187,0),7)</f>
        <v>0</v>
      </c>
      <c r="M2164" s="39">
        <f>INDEX(Monthly!$B$2:$K$187,MATCH(D2164,Monthly!$B$2:$B$187,0),9)</f>
        <v>1.1060893325683599E-2</v>
      </c>
      <c r="N2164" s="42">
        <f>INDEX(Quaterly!$B$2:$E$63,MATCH(B2164,Quaterly!$B$2:$B$63,0),4)</f>
        <v>3.9299999999999997</v>
      </c>
    </row>
    <row r="2165" spans="1:14" x14ac:dyDescent="0.3">
      <c r="A2165" s="23">
        <v>2164</v>
      </c>
      <c r="B2165" s="23" t="str">
        <f t="shared" si="99"/>
        <v>Q2-2018</v>
      </c>
      <c r="C2165" s="24" t="str">
        <f t="shared" si="100"/>
        <v>Q2</v>
      </c>
      <c r="D2165" s="23" t="str">
        <f t="shared" si="101"/>
        <v>5-2018</v>
      </c>
      <c r="E2165" s="25">
        <v>43229</v>
      </c>
      <c r="F2165" s="31">
        <f>INDEX(GoldPrice!$B$2:$F$4016,MATCH(E2165,GoldPrice!$B$2:$B$4016,0),5)</f>
        <v>-9931.7331317327917</v>
      </c>
      <c r="G2165" s="36">
        <f>INDEX(Daily!$B$2:$H$4016,MATCH(E2165,Daily!$B$2:$B$4016,0),3)</f>
        <v>2.0799999999999983</v>
      </c>
      <c r="H2165" s="36">
        <f>INDEX(Daily!$B$2:$H$4016,MATCH(E2165,Daily!$B$2:$B$4016,0),5)</f>
        <v>2</v>
      </c>
      <c r="I2165" s="36">
        <f>INDEX(Daily!$B$2:$H$4016,MATCH(E2165,Daily!$B$2:$B$4016,0),7)</f>
        <v>-3.4800000000000182</v>
      </c>
      <c r="J2165" s="39">
        <f>INDEX(Monthly!$B$2:$K$187,MATCH(D2165,Monthly!$B$2:$B$187,0),3)</f>
        <v>5.9000000000000025E-3</v>
      </c>
      <c r="K2165" s="39">
        <f>INDEX(Monthly!$B$2:$K$187,MATCH(D2165,Monthly!$B$2:$B$187,0),5)</f>
        <v>-4.3000000000000114</v>
      </c>
      <c r="L2165" s="39">
        <f>INDEX(Monthly!$B$2:$K$187,MATCH(D2165,Monthly!$B$2:$B$187,0),7)</f>
        <v>0</v>
      </c>
      <c r="M2165" s="39">
        <f>INDEX(Monthly!$B$2:$K$187,MATCH(D2165,Monthly!$B$2:$B$187,0),9)</f>
        <v>1.1060893325683599E-2</v>
      </c>
      <c r="N2165" s="42">
        <f>INDEX(Quaterly!$B$2:$E$63,MATCH(B2165,Quaterly!$B$2:$B$63,0),4)</f>
        <v>3.9299999999999997</v>
      </c>
    </row>
    <row r="2166" spans="1:14" x14ac:dyDescent="0.3">
      <c r="A2166" s="23">
        <v>2165</v>
      </c>
      <c r="B2166" s="23" t="str">
        <f t="shared" si="99"/>
        <v>Q2-2018</v>
      </c>
      <c r="C2166" s="24" t="str">
        <f t="shared" si="100"/>
        <v>Q2</v>
      </c>
      <c r="D2166" s="23" t="str">
        <f t="shared" si="101"/>
        <v>5-2018</v>
      </c>
      <c r="E2166" s="25">
        <v>43230</v>
      </c>
      <c r="F2166" s="31">
        <f>INDEX(GoldPrice!$B$2:$F$4016,MATCH(E2166,GoldPrice!$B$2:$B$4016,0),5)</f>
        <v>-138570.40257040411</v>
      </c>
      <c r="G2166" s="36">
        <f>INDEX(Daily!$B$2:$H$4016,MATCH(E2166,Daily!$B$2:$B$4016,0),3)</f>
        <v>0.21999999999999886</v>
      </c>
      <c r="H2166" s="36">
        <f>INDEX(Daily!$B$2:$H$4016,MATCH(E2166,Daily!$B$2:$B$4016,0),5)</f>
        <v>-5</v>
      </c>
      <c r="I2166" s="36">
        <f>INDEX(Daily!$B$2:$H$4016,MATCH(E2166,Daily!$B$2:$B$4016,0),7)</f>
        <v>-28.100000000000136</v>
      </c>
      <c r="J2166" s="39">
        <f>INDEX(Monthly!$B$2:$K$187,MATCH(D2166,Monthly!$B$2:$B$187,0),3)</f>
        <v>5.9000000000000025E-3</v>
      </c>
      <c r="K2166" s="39">
        <f>INDEX(Monthly!$B$2:$K$187,MATCH(D2166,Monthly!$B$2:$B$187,0),5)</f>
        <v>-4.3000000000000114</v>
      </c>
      <c r="L2166" s="39">
        <f>INDEX(Monthly!$B$2:$K$187,MATCH(D2166,Monthly!$B$2:$B$187,0),7)</f>
        <v>0</v>
      </c>
      <c r="M2166" s="39">
        <f>INDEX(Monthly!$B$2:$K$187,MATCH(D2166,Monthly!$B$2:$B$187,0),9)</f>
        <v>1.1060893325683599E-2</v>
      </c>
      <c r="N2166" s="42">
        <f>INDEX(Quaterly!$B$2:$E$63,MATCH(B2166,Quaterly!$B$2:$B$63,0),4)</f>
        <v>3.9299999999999997</v>
      </c>
    </row>
    <row r="2167" spans="1:14" x14ac:dyDescent="0.3">
      <c r="A2167" s="23">
        <v>2166</v>
      </c>
      <c r="B2167" s="23" t="str">
        <f t="shared" si="99"/>
        <v>Q2-2018</v>
      </c>
      <c r="C2167" s="24" t="str">
        <f t="shared" si="100"/>
        <v>Q2</v>
      </c>
      <c r="D2167" s="23" t="str">
        <f t="shared" si="101"/>
        <v>5-2018</v>
      </c>
      <c r="E2167" s="25">
        <v>43231</v>
      </c>
      <c r="F2167" s="31">
        <f>INDEX(GoldPrice!$B$2:$F$4016,MATCH(E2167,GoldPrice!$B$2:$B$4016,0),5)</f>
        <v>80984.086184088141</v>
      </c>
      <c r="G2167" s="36">
        <f>INDEX(Daily!$B$2:$H$4016,MATCH(E2167,Daily!$B$2:$B$4016,0),3)</f>
        <v>-0.65999999999999659</v>
      </c>
      <c r="H2167" s="36">
        <f>INDEX(Daily!$B$2:$H$4016,MATCH(E2167,Daily!$B$2:$B$4016,0),5)</f>
        <v>0</v>
      </c>
      <c r="I2167" s="36">
        <f>INDEX(Daily!$B$2:$H$4016,MATCH(E2167,Daily!$B$2:$B$4016,0),7)</f>
        <v>15.980000000000018</v>
      </c>
      <c r="J2167" s="39">
        <f>INDEX(Monthly!$B$2:$K$187,MATCH(D2167,Monthly!$B$2:$B$187,0),3)</f>
        <v>5.9000000000000025E-3</v>
      </c>
      <c r="K2167" s="39">
        <f>INDEX(Monthly!$B$2:$K$187,MATCH(D2167,Monthly!$B$2:$B$187,0),5)</f>
        <v>-4.3000000000000114</v>
      </c>
      <c r="L2167" s="39">
        <f>INDEX(Monthly!$B$2:$K$187,MATCH(D2167,Monthly!$B$2:$B$187,0),7)</f>
        <v>0</v>
      </c>
      <c r="M2167" s="39">
        <f>INDEX(Monthly!$B$2:$K$187,MATCH(D2167,Monthly!$B$2:$B$187,0),9)</f>
        <v>1.1060893325683599E-2</v>
      </c>
      <c r="N2167" s="42">
        <f>INDEX(Quaterly!$B$2:$E$63,MATCH(B2167,Quaterly!$B$2:$B$63,0),4)</f>
        <v>3.9299999999999997</v>
      </c>
    </row>
    <row r="2168" spans="1:14" x14ac:dyDescent="0.3">
      <c r="A2168" s="23">
        <v>2167</v>
      </c>
      <c r="B2168" s="23" t="str">
        <f t="shared" si="99"/>
        <v>Q2-2018</v>
      </c>
      <c r="C2168" s="24" t="str">
        <f t="shared" si="100"/>
        <v>Q2</v>
      </c>
      <c r="D2168" s="23" t="str">
        <f t="shared" si="101"/>
        <v>5-2018</v>
      </c>
      <c r="E2168" s="25">
        <v>43234</v>
      </c>
      <c r="F2168" s="31">
        <f>INDEX(GoldPrice!$B$2:$F$4016,MATCH(E2168,GoldPrice!$B$2:$B$4016,0),5)</f>
        <v>77014.553014550358</v>
      </c>
      <c r="G2168" s="36">
        <f>INDEX(Daily!$B$2:$H$4016,MATCH(E2168,Daily!$B$2:$B$4016,0),3)</f>
        <v>0.25999999999999091</v>
      </c>
      <c r="H2168" s="36">
        <f>INDEX(Daily!$B$2:$H$4016,MATCH(E2168,Daily!$B$2:$B$4016,0),5)</f>
        <v>-4</v>
      </c>
      <c r="I2168" s="36">
        <f>INDEX(Daily!$B$2:$H$4016,MATCH(E2168,Daily!$B$2:$B$4016,0),7)</f>
        <v>22.130000000000109</v>
      </c>
      <c r="J2168" s="39">
        <f>INDEX(Monthly!$B$2:$K$187,MATCH(D2168,Monthly!$B$2:$B$187,0),3)</f>
        <v>5.9000000000000025E-3</v>
      </c>
      <c r="K2168" s="39">
        <f>INDEX(Monthly!$B$2:$K$187,MATCH(D2168,Monthly!$B$2:$B$187,0),5)</f>
        <v>-4.3000000000000114</v>
      </c>
      <c r="L2168" s="39">
        <f>INDEX(Monthly!$B$2:$K$187,MATCH(D2168,Monthly!$B$2:$B$187,0),7)</f>
        <v>0</v>
      </c>
      <c r="M2168" s="39">
        <f>INDEX(Monthly!$B$2:$K$187,MATCH(D2168,Monthly!$B$2:$B$187,0),9)</f>
        <v>1.1060893325683599E-2</v>
      </c>
      <c r="N2168" s="42">
        <f>INDEX(Quaterly!$B$2:$E$63,MATCH(B2168,Quaterly!$B$2:$B$63,0),4)</f>
        <v>3.9299999999999997</v>
      </c>
    </row>
    <row r="2169" spans="1:14" x14ac:dyDescent="0.3">
      <c r="A2169" s="23">
        <v>2168</v>
      </c>
      <c r="B2169" s="23" t="str">
        <f t="shared" si="99"/>
        <v>Q2-2018</v>
      </c>
      <c r="C2169" s="24" t="str">
        <f t="shared" si="100"/>
        <v>Q2</v>
      </c>
      <c r="D2169" s="23" t="str">
        <f t="shared" si="101"/>
        <v>5-2018</v>
      </c>
      <c r="E2169" s="25">
        <v>43235</v>
      </c>
      <c r="F2169" s="31">
        <f>INDEX(GoldPrice!$B$2:$F$4016,MATCH(E2169,GoldPrice!$B$2:$B$4016,0),5)</f>
        <v>402082.63088263199</v>
      </c>
      <c r="G2169" s="36">
        <f>INDEX(Daily!$B$2:$H$4016,MATCH(E2169,Daily!$B$2:$B$4016,0),3)</f>
        <v>0.35000000000000853</v>
      </c>
      <c r="H2169" s="36">
        <f>INDEX(Daily!$B$2:$H$4016,MATCH(E2169,Daily!$B$2:$B$4016,0),5)</f>
        <v>3</v>
      </c>
      <c r="I2169" s="36">
        <f>INDEX(Daily!$B$2:$H$4016,MATCH(E2169,Daily!$B$2:$B$4016,0),7)</f>
        <v>6.5199999999999818</v>
      </c>
      <c r="J2169" s="39">
        <f>INDEX(Monthly!$B$2:$K$187,MATCH(D2169,Monthly!$B$2:$B$187,0),3)</f>
        <v>5.9000000000000025E-3</v>
      </c>
      <c r="K2169" s="39">
        <f>INDEX(Monthly!$B$2:$K$187,MATCH(D2169,Monthly!$B$2:$B$187,0),5)</f>
        <v>-4.3000000000000114</v>
      </c>
      <c r="L2169" s="39">
        <f>INDEX(Monthly!$B$2:$K$187,MATCH(D2169,Monthly!$B$2:$B$187,0),7)</f>
        <v>0</v>
      </c>
      <c r="M2169" s="39">
        <f>INDEX(Monthly!$B$2:$K$187,MATCH(D2169,Monthly!$B$2:$B$187,0),9)</f>
        <v>1.1060893325683599E-2</v>
      </c>
      <c r="N2169" s="42">
        <f>INDEX(Quaterly!$B$2:$E$63,MATCH(B2169,Quaterly!$B$2:$B$63,0),4)</f>
        <v>3.9299999999999997</v>
      </c>
    </row>
    <row r="2170" spans="1:14" x14ac:dyDescent="0.3">
      <c r="A2170" s="23">
        <v>2169</v>
      </c>
      <c r="B2170" s="23" t="str">
        <f t="shared" si="99"/>
        <v>Q2-2018</v>
      </c>
      <c r="C2170" s="24" t="str">
        <f t="shared" si="100"/>
        <v>Q2</v>
      </c>
      <c r="D2170" s="23" t="str">
        <f t="shared" si="101"/>
        <v>5-2018</v>
      </c>
      <c r="E2170" s="25">
        <v>43236</v>
      </c>
      <c r="F2170" s="31">
        <f>INDEX(GoldPrice!$B$2:$F$4016,MATCH(E2170,GoldPrice!$B$2:$B$4016,0),5)</f>
        <v>-164327.19712719694</v>
      </c>
      <c r="G2170" s="36">
        <f>INDEX(Daily!$B$2:$H$4016,MATCH(E2170,Daily!$B$2:$B$4016,0),3)</f>
        <v>0.17999999999999261</v>
      </c>
      <c r="H2170" s="36">
        <f>INDEX(Daily!$B$2:$H$4016,MATCH(E2170,Daily!$B$2:$B$4016,0),5)</f>
        <v>2</v>
      </c>
      <c r="I2170" s="36">
        <f>INDEX(Daily!$B$2:$H$4016,MATCH(E2170,Daily!$B$2:$B$4016,0),7)</f>
        <v>-18.880000000000109</v>
      </c>
      <c r="J2170" s="39">
        <f>INDEX(Monthly!$B$2:$K$187,MATCH(D2170,Monthly!$B$2:$B$187,0),3)</f>
        <v>5.9000000000000025E-3</v>
      </c>
      <c r="K2170" s="39">
        <f>INDEX(Monthly!$B$2:$K$187,MATCH(D2170,Monthly!$B$2:$B$187,0),5)</f>
        <v>-4.3000000000000114</v>
      </c>
      <c r="L2170" s="39">
        <f>INDEX(Monthly!$B$2:$K$187,MATCH(D2170,Monthly!$B$2:$B$187,0),7)</f>
        <v>0</v>
      </c>
      <c r="M2170" s="39">
        <f>INDEX(Monthly!$B$2:$K$187,MATCH(D2170,Monthly!$B$2:$B$187,0),9)</f>
        <v>1.1060893325683599E-2</v>
      </c>
      <c r="N2170" s="42">
        <f>INDEX(Quaterly!$B$2:$E$63,MATCH(B2170,Quaterly!$B$2:$B$63,0),4)</f>
        <v>3.9299999999999997</v>
      </c>
    </row>
    <row r="2171" spans="1:14" x14ac:dyDescent="0.3">
      <c r="A2171" s="23">
        <v>2170</v>
      </c>
      <c r="B2171" s="23" t="str">
        <f t="shared" si="99"/>
        <v>Q2-2018</v>
      </c>
      <c r="C2171" s="24" t="str">
        <f t="shared" si="100"/>
        <v>Q2</v>
      </c>
      <c r="D2171" s="23" t="str">
        <f t="shared" si="101"/>
        <v>5-2018</v>
      </c>
      <c r="E2171" s="25">
        <v>43237</v>
      </c>
      <c r="F2171" s="31">
        <f>INDEX(GoldPrice!$B$2:$F$4016,MATCH(E2171,GoldPrice!$B$2:$B$4016,0),5)</f>
        <v>71506.633906632662</v>
      </c>
      <c r="G2171" s="36">
        <f>INDEX(Daily!$B$2:$H$4016,MATCH(E2171,Daily!$B$2:$B$4016,0),3)</f>
        <v>0</v>
      </c>
      <c r="H2171" s="36">
        <f>INDEX(Daily!$B$2:$H$4016,MATCH(E2171,Daily!$B$2:$B$4016,0),5)</f>
        <v>3</v>
      </c>
      <c r="I2171" s="36">
        <f>INDEX(Daily!$B$2:$H$4016,MATCH(E2171,Daily!$B$2:$B$4016,0),7)</f>
        <v>-23.979999999999791</v>
      </c>
      <c r="J2171" s="39">
        <f>INDEX(Monthly!$B$2:$K$187,MATCH(D2171,Monthly!$B$2:$B$187,0),3)</f>
        <v>5.9000000000000025E-3</v>
      </c>
      <c r="K2171" s="39">
        <f>INDEX(Monthly!$B$2:$K$187,MATCH(D2171,Monthly!$B$2:$B$187,0),5)</f>
        <v>-4.3000000000000114</v>
      </c>
      <c r="L2171" s="39">
        <f>INDEX(Monthly!$B$2:$K$187,MATCH(D2171,Monthly!$B$2:$B$187,0),7)</f>
        <v>0</v>
      </c>
      <c r="M2171" s="39">
        <f>INDEX(Monthly!$B$2:$K$187,MATCH(D2171,Monthly!$B$2:$B$187,0),9)</f>
        <v>1.1060893325683599E-2</v>
      </c>
      <c r="N2171" s="42">
        <f>INDEX(Quaterly!$B$2:$E$63,MATCH(B2171,Quaterly!$B$2:$B$63,0),4)</f>
        <v>3.9299999999999997</v>
      </c>
    </row>
    <row r="2172" spans="1:14" x14ac:dyDescent="0.3">
      <c r="A2172" s="23">
        <v>2171</v>
      </c>
      <c r="B2172" s="23" t="str">
        <f t="shared" si="99"/>
        <v>Q2-2018</v>
      </c>
      <c r="C2172" s="24" t="str">
        <f t="shared" si="100"/>
        <v>Q2</v>
      </c>
      <c r="D2172" s="23" t="str">
        <f t="shared" si="101"/>
        <v>5-2018</v>
      </c>
      <c r="E2172" s="25">
        <v>43238</v>
      </c>
      <c r="F2172" s="31">
        <f>INDEX(GoldPrice!$B$2:$F$4016,MATCH(E2172,GoldPrice!$B$2:$B$4016,0),5)</f>
        <v>-56137.516537513584</v>
      </c>
      <c r="G2172" s="36">
        <f>INDEX(Daily!$B$2:$H$4016,MATCH(E2172,Daily!$B$2:$B$4016,0),3)</f>
        <v>-0.20999999999999375</v>
      </c>
      <c r="H2172" s="36">
        <f>INDEX(Daily!$B$2:$H$4016,MATCH(E2172,Daily!$B$2:$B$4016,0),5)</f>
        <v>12</v>
      </c>
      <c r="I2172" s="36">
        <f>INDEX(Daily!$B$2:$H$4016,MATCH(E2172,Daily!$B$2:$B$4016,0),7)</f>
        <v>9.8999999999998636</v>
      </c>
      <c r="J2172" s="39">
        <f>INDEX(Monthly!$B$2:$K$187,MATCH(D2172,Monthly!$B$2:$B$187,0),3)</f>
        <v>5.9000000000000025E-3</v>
      </c>
      <c r="K2172" s="39">
        <f>INDEX(Monthly!$B$2:$K$187,MATCH(D2172,Monthly!$B$2:$B$187,0),5)</f>
        <v>-4.3000000000000114</v>
      </c>
      <c r="L2172" s="39">
        <f>INDEX(Monthly!$B$2:$K$187,MATCH(D2172,Monthly!$B$2:$B$187,0),7)</f>
        <v>0</v>
      </c>
      <c r="M2172" s="39">
        <f>INDEX(Monthly!$B$2:$K$187,MATCH(D2172,Monthly!$B$2:$B$187,0),9)</f>
        <v>1.1060893325683599E-2</v>
      </c>
      <c r="N2172" s="42">
        <f>INDEX(Quaterly!$B$2:$E$63,MATCH(B2172,Quaterly!$B$2:$B$63,0),4)</f>
        <v>3.9299999999999997</v>
      </c>
    </row>
    <row r="2173" spans="1:14" x14ac:dyDescent="0.3">
      <c r="A2173" s="23">
        <v>2172</v>
      </c>
      <c r="B2173" s="23" t="str">
        <f t="shared" si="99"/>
        <v>Q2-2018</v>
      </c>
      <c r="C2173" s="24" t="str">
        <f t="shared" si="100"/>
        <v>Q2</v>
      </c>
      <c r="D2173" s="23" t="str">
        <f t="shared" si="101"/>
        <v>5-2018</v>
      </c>
      <c r="E2173" s="25">
        <v>43241</v>
      </c>
      <c r="F2173" s="31">
        <f>INDEX(GoldPrice!$B$2:$F$4016,MATCH(E2173,GoldPrice!$B$2:$B$4016,0),5)</f>
        <v>84630.882630880922</v>
      </c>
      <c r="G2173" s="36">
        <f>INDEX(Daily!$B$2:$H$4016,MATCH(E2173,Daily!$B$2:$B$4016,0),3)</f>
        <v>0.95999999999999375</v>
      </c>
      <c r="H2173" s="36">
        <f>INDEX(Daily!$B$2:$H$4016,MATCH(E2173,Daily!$B$2:$B$4016,0),5)</f>
        <v>-15</v>
      </c>
      <c r="I2173" s="36">
        <f>INDEX(Daily!$B$2:$H$4016,MATCH(E2173,Daily!$B$2:$B$4016,0),7)</f>
        <v>-25.559999999999945</v>
      </c>
      <c r="J2173" s="39">
        <f>INDEX(Monthly!$B$2:$K$187,MATCH(D2173,Monthly!$B$2:$B$187,0),3)</f>
        <v>5.9000000000000025E-3</v>
      </c>
      <c r="K2173" s="39">
        <f>INDEX(Monthly!$B$2:$K$187,MATCH(D2173,Monthly!$B$2:$B$187,0),5)</f>
        <v>-4.3000000000000114</v>
      </c>
      <c r="L2173" s="39">
        <f>INDEX(Monthly!$B$2:$K$187,MATCH(D2173,Monthly!$B$2:$B$187,0),7)</f>
        <v>0</v>
      </c>
      <c r="M2173" s="39">
        <f>INDEX(Monthly!$B$2:$K$187,MATCH(D2173,Monthly!$B$2:$B$187,0),9)</f>
        <v>1.1060893325683599E-2</v>
      </c>
      <c r="N2173" s="42">
        <f>INDEX(Quaterly!$B$2:$E$63,MATCH(B2173,Quaterly!$B$2:$B$63,0),4)</f>
        <v>3.9299999999999997</v>
      </c>
    </row>
    <row r="2174" spans="1:14" x14ac:dyDescent="0.3">
      <c r="A2174" s="23">
        <v>2173</v>
      </c>
      <c r="B2174" s="23" t="str">
        <f t="shared" si="99"/>
        <v>Q2-2018</v>
      </c>
      <c r="C2174" s="24" t="str">
        <f t="shared" si="100"/>
        <v>Q2</v>
      </c>
      <c r="D2174" s="23" t="str">
        <f t="shared" si="101"/>
        <v>5-2018</v>
      </c>
      <c r="E2174" s="25">
        <v>43242</v>
      </c>
      <c r="F2174" s="31">
        <f>INDEX(GoldPrice!$B$2:$F$4016,MATCH(E2174,GoldPrice!$B$2:$B$4016,0),5)</f>
        <v>-24844.679644681513</v>
      </c>
      <c r="G2174" s="36">
        <f>INDEX(Daily!$B$2:$H$4016,MATCH(E2174,Daily!$B$2:$B$4016,0),3)</f>
        <v>-0.10999999999999943</v>
      </c>
      <c r="H2174" s="36">
        <f>INDEX(Daily!$B$2:$H$4016,MATCH(E2174,Daily!$B$2:$B$4016,0),5)</f>
        <v>-1</v>
      </c>
      <c r="I2174" s="36">
        <f>INDEX(Daily!$B$2:$H$4016,MATCH(E2174,Daily!$B$2:$B$4016,0),7)</f>
        <v>-29.07000000000005</v>
      </c>
      <c r="J2174" s="39">
        <f>INDEX(Monthly!$B$2:$K$187,MATCH(D2174,Monthly!$B$2:$B$187,0),3)</f>
        <v>5.9000000000000025E-3</v>
      </c>
      <c r="K2174" s="39">
        <f>INDEX(Monthly!$B$2:$K$187,MATCH(D2174,Monthly!$B$2:$B$187,0),5)</f>
        <v>-4.3000000000000114</v>
      </c>
      <c r="L2174" s="39">
        <f>INDEX(Monthly!$B$2:$K$187,MATCH(D2174,Monthly!$B$2:$B$187,0),7)</f>
        <v>0</v>
      </c>
      <c r="M2174" s="39">
        <f>INDEX(Monthly!$B$2:$K$187,MATCH(D2174,Monthly!$B$2:$B$187,0),9)</f>
        <v>1.1060893325683599E-2</v>
      </c>
      <c r="N2174" s="42">
        <f>INDEX(Quaterly!$B$2:$E$63,MATCH(B2174,Quaterly!$B$2:$B$63,0),4)</f>
        <v>3.9299999999999997</v>
      </c>
    </row>
    <row r="2175" spans="1:14" x14ac:dyDescent="0.3">
      <c r="A2175" s="23">
        <v>2174</v>
      </c>
      <c r="B2175" s="23" t="str">
        <f t="shared" si="99"/>
        <v>Q2-2018</v>
      </c>
      <c r="C2175" s="24" t="str">
        <f t="shared" si="100"/>
        <v>Q2</v>
      </c>
      <c r="D2175" s="23" t="str">
        <f t="shared" si="101"/>
        <v>5-2018</v>
      </c>
      <c r="E2175" s="25">
        <v>43243</v>
      </c>
      <c r="F2175" s="31">
        <f>INDEX(GoldPrice!$B$2:$F$4016,MATCH(E2175,GoldPrice!$B$2:$B$4016,0),5)</f>
        <v>-2586.7321867272258</v>
      </c>
      <c r="G2175" s="36">
        <f>INDEX(Daily!$B$2:$H$4016,MATCH(E2175,Daily!$B$2:$B$4016,0),3)</f>
        <v>-0.28999999999999204</v>
      </c>
      <c r="H2175" s="36">
        <f>INDEX(Daily!$B$2:$H$4016,MATCH(E2175,Daily!$B$2:$B$4016,0),5)</f>
        <v>4</v>
      </c>
      <c r="I2175" s="36">
        <f>INDEX(Daily!$B$2:$H$4016,MATCH(E2175,Daily!$B$2:$B$4016,0),7)</f>
        <v>3.0300000000000864</v>
      </c>
      <c r="J2175" s="39">
        <f>INDEX(Monthly!$B$2:$K$187,MATCH(D2175,Monthly!$B$2:$B$187,0),3)</f>
        <v>5.9000000000000025E-3</v>
      </c>
      <c r="K2175" s="39">
        <f>INDEX(Monthly!$B$2:$K$187,MATCH(D2175,Monthly!$B$2:$B$187,0),5)</f>
        <v>-4.3000000000000114</v>
      </c>
      <c r="L2175" s="39">
        <f>INDEX(Monthly!$B$2:$K$187,MATCH(D2175,Monthly!$B$2:$B$187,0),7)</f>
        <v>0</v>
      </c>
      <c r="M2175" s="39">
        <f>INDEX(Monthly!$B$2:$K$187,MATCH(D2175,Monthly!$B$2:$B$187,0),9)</f>
        <v>1.1060893325683599E-2</v>
      </c>
      <c r="N2175" s="42">
        <f>INDEX(Quaterly!$B$2:$E$63,MATCH(B2175,Quaterly!$B$2:$B$63,0),4)</f>
        <v>3.9299999999999997</v>
      </c>
    </row>
    <row r="2176" spans="1:14" x14ac:dyDescent="0.3">
      <c r="A2176" s="23">
        <v>2175</v>
      </c>
      <c r="B2176" s="23" t="str">
        <f t="shared" si="99"/>
        <v>Q2-2018</v>
      </c>
      <c r="C2176" s="24" t="str">
        <f t="shared" si="100"/>
        <v>Q2</v>
      </c>
      <c r="D2176" s="23" t="str">
        <f t="shared" si="101"/>
        <v>5-2018</v>
      </c>
      <c r="E2176" s="25">
        <v>43244</v>
      </c>
      <c r="F2176" s="31">
        <f>INDEX(GoldPrice!$B$2:$F$4016,MATCH(E2176,GoldPrice!$B$2:$B$4016,0),5)</f>
        <v>-231858.62785863131</v>
      </c>
      <c r="G2176" s="36">
        <f>INDEX(Daily!$B$2:$H$4016,MATCH(E2176,Daily!$B$2:$B$4016,0),3)</f>
        <v>-1.1300000000000097</v>
      </c>
      <c r="H2176" s="36">
        <f>INDEX(Daily!$B$2:$H$4016,MATCH(E2176,Daily!$B$2:$B$4016,0),5)</f>
        <v>4</v>
      </c>
      <c r="I2176" s="36">
        <f>INDEX(Daily!$B$2:$H$4016,MATCH(E2176,Daily!$B$2:$B$4016,0),7)</f>
        <v>-3.0200000000000955</v>
      </c>
      <c r="J2176" s="39">
        <f>INDEX(Monthly!$B$2:$K$187,MATCH(D2176,Monthly!$B$2:$B$187,0),3)</f>
        <v>5.9000000000000025E-3</v>
      </c>
      <c r="K2176" s="39">
        <f>INDEX(Monthly!$B$2:$K$187,MATCH(D2176,Monthly!$B$2:$B$187,0),5)</f>
        <v>-4.3000000000000114</v>
      </c>
      <c r="L2176" s="39">
        <f>INDEX(Monthly!$B$2:$K$187,MATCH(D2176,Monthly!$B$2:$B$187,0),7)</f>
        <v>0</v>
      </c>
      <c r="M2176" s="39">
        <f>INDEX(Monthly!$B$2:$K$187,MATCH(D2176,Monthly!$B$2:$B$187,0),9)</f>
        <v>1.1060893325683599E-2</v>
      </c>
      <c r="N2176" s="42">
        <f>INDEX(Quaterly!$B$2:$E$63,MATCH(B2176,Quaterly!$B$2:$B$63,0),4)</f>
        <v>3.9299999999999997</v>
      </c>
    </row>
    <row r="2177" spans="1:14" x14ac:dyDescent="0.3">
      <c r="A2177" s="23">
        <v>2176</v>
      </c>
      <c r="B2177" s="23" t="str">
        <f t="shared" si="99"/>
        <v>Q2-2018</v>
      </c>
      <c r="C2177" s="24" t="str">
        <f t="shared" si="100"/>
        <v>Q2</v>
      </c>
      <c r="D2177" s="23" t="str">
        <f t="shared" si="101"/>
        <v>5-2018</v>
      </c>
      <c r="E2177" s="25">
        <v>43245</v>
      </c>
      <c r="F2177" s="31">
        <f>INDEX(GoldPrice!$B$2:$F$4016,MATCH(E2177,GoldPrice!$B$2:$B$4016,0),5)</f>
        <v>64770.137970138341</v>
      </c>
      <c r="G2177" s="36">
        <f>INDEX(Daily!$B$2:$H$4016,MATCH(E2177,Daily!$B$2:$B$4016,0),3)</f>
        <v>-2.8299999999999983</v>
      </c>
      <c r="H2177" s="36">
        <f>INDEX(Daily!$B$2:$H$4016,MATCH(E2177,Daily!$B$2:$B$4016,0),5)</f>
        <v>-8</v>
      </c>
      <c r="I2177" s="36">
        <f>INDEX(Daily!$B$2:$H$4016,MATCH(E2177,Daily!$B$2:$B$4016,0),7)</f>
        <v>-22.019999999999982</v>
      </c>
      <c r="J2177" s="39">
        <f>INDEX(Monthly!$B$2:$K$187,MATCH(D2177,Monthly!$B$2:$B$187,0),3)</f>
        <v>5.9000000000000025E-3</v>
      </c>
      <c r="K2177" s="39">
        <f>INDEX(Monthly!$B$2:$K$187,MATCH(D2177,Monthly!$B$2:$B$187,0),5)</f>
        <v>-4.3000000000000114</v>
      </c>
      <c r="L2177" s="39">
        <f>INDEX(Monthly!$B$2:$K$187,MATCH(D2177,Monthly!$B$2:$B$187,0),7)</f>
        <v>0</v>
      </c>
      <c r="M2177" s="39">
        <f>INDEX(Monthly!$B$2:$K$187,MATCH(D2177,Monthly!$B$2:$B$187,0),9)</f>
        <v>1.1060893325683599E-2</v>
      </c>
      <c r="N2177" s="42">
        <f>INDEX(Quaterly!$B$2:$E$63,MATCH(B2177,Quaterly!$B$2:$B$63,0),4)</f>
        <v>3.9299999999999997</v>
      </c>
    </row>
    <row r="2178" spans="1:14" x14ac:dyDescent="0.3">
      <c r="A2178" s="23">
        <v>2177</v>
      </c>
      <c r="B2178" s="23" t="str">
        <f t="shared" si="99"/>
        <v>Q2-2018</v>
      </c>
      <c r="C2178" s="24" t="str">
        <f t="shared" si="100"/>
        <v>Q2</v>
      </c>
      <c r="D2178" s="23" t="str">
        <f t="shared" si="101"/>
        <v>5-2018</v>
      </c>
      <c r="E2178" s="25">
        <v>43248</v>
      </c>
      <c r="F2178" s="31">
        <f>INDEX(GoldPrice!$B$2:$F$4016,MATCH(E2178,GoldPrice!$B$2:$B$4016,0),5)</f>
        <v>108918.43291843683</v>
      </c>
      <c r="G2178" s="36">
        <f>INDEX(Daily!$B$2:$H$4016,MATCH(E2178,Daily!$B$2:$B$4016,0),3)</f>
        <v>3.2014285714285649</v>
      </c>
      <c r="H2178" s="36">
        <f>INDEX(Daily!$B$2:$H$4016,MATCH(E2178,Daily!$B$2:$B$4016,0),5)</f>
        <v>45</v>
      </c>
      <c r="I2178" s="36">
        <f>INDEX(Daily!$B$2:$H$4016,MATCH(E2178,Daily!$B$2:$B$4016,0),7)</f>
        <v>-32.149999999999977</v>
      </c>
      <c r="J2178" s="39">
        <f>INDEX(Monthly!$B$2:$K$187,MATCH(D2178,Monthly!$B$2:$B$187,0),3)</f>
        <v>5.9000000000000025E-3</v>
      </c>
      <c r="K2178" s="39">
        <f>INDEX(Monthly!$B$2:$K$187,MATCH(D2178,Monthly!$B$2:$B$187,0),5)</f>
        <v>-4.3000000000000114</v>
      </c>
      <c r="L2178" s="39">
        <f>INDEX(Monthly!$B$2:$K$187,MATCH(D2178,Monthly!$B$2:$B$187,0),7)</f>
        <v>0</v>
      </c>
      <c r="M2178" s="39">
        <f>INDEX(Monthly!$B$2:$K$187,MATCH(D2178,Monthly!$B$2:$B$187,0),9)</f>
        <v>1.1060893325683599E-2</v>
      </c>
      <c r="N2178" s="42">
        <f>INDEX(Quaterly!$B$2:$E$63,MATCH(B2178,Quaterly!$B$2:$B$63,0),4)</f>
        <v>3.9299999999999997</v>
      </c>
    </row>
    <row r="2179" spans="1:14" x14ac:dyDescent="0.3">
      <c r="A2179" s="23">
        <v>2178</v>
      </c>
      <c r="B2179" s="23" t="str">
        <f t="shared" ref="B2179:B2242" si="102">C2179&amp;"-"&amp;YEAR(E2179)</f>
        <v>Q2-2018</v>
      </c>
      <c r="C2179" s="24" t="str">
        <f t="shared" ref="C2179:C2242" si="103">IF(MONTH(E2179)&lt;=3,"Q1",IF(MONTH(E2179)&lt;=6,"Q2",IF(MONTH(E2179)&lt;=9,"Q3","Q4")))</f>
        <v>Q2</v>
      </c>
      <c r="D2179" s="23" t="str">
        <f t="shared" ref="D2179:D2242" si="104">MONTH(E2179)&amp;"-"&amp;YEAR(E2179)</f>
        <v>5-2018</v>
      </c>
      <c r="E2179" s="25">
        <v>43249</v>
      </c>
      <c r="F2179" s="31">
        <f>INDEX(GoldPrice!$B$2:$F$4016,MATCH(E2179,GoldPrice!$B$2:$B$4016,0),5)</f>
        <v>-129627.78842779249</v>
      </c>
      <c r="G2179" s="36">
        <f>INDEX(Daily!$B$2:$H$4016,MATCH(E2179,Daily!$B$2:$B$4016,0),3)</f>
        <v>-4.3514285714285563</v>
      </c>
      <c r="H2179" s="36">
        <f>INDEX(Daily!$B$2:$H$4016,MATCH(E2179,Daily!$B$2:$B$4016,0),5)</f>
        <v>16</v>
      </c>
      <c r="I2179" s="36">
        <f>INDEX(Daily!$B$2:$H$4016,MATCH(E2179,Daily!$B$2:$B$4016,0),7)</f>
        <v>20.42999999999995</v>
      </c>
      <c r="J2179" s="39">
        <f>INDEX(Monthly!$B$2:$K$187,MATCH(D2179,Monthly!$B$2:$B$187,0),3)</f>
        <v>5.9000000000000025E-3</v>
      </c>
      <c r="K2179" s="39">
        <f>INDEX(Monthly!$B$2:$K$187,MATCH(D2179,Monthly!$B$2:$B$187,0),5)</f>
        <v>-4.3000000000000114</v>
      </c>
      <c r="L2179" s="39">
        <f>INDEX(Monthly!$B$2:$K$187,MATCH(D2179,Monthly!$B$2:$B$187,0),7)</f>
        <v>0</v>
      </c>
      <c r="M2179" s="39">
        <f>INDEX(Monthly!$B$2:$K$187,MATCH(D2179,Monthly!$B$2:$B$187,0),9)</f>
        <v>1.1060893325683599E-2</v>
      </c>
      <c r="N2179" s="42">
        <f>INDEX(Quaterly!$B$2:$E$63,MATCH(B2179,Quaterly!$B$2:$B$63,0),4)</f>
        <v>3.9299999999999997</v>
      </c>
    </row>
    <row r="2180" spans="1:14" x14ac:dyDescent="0.3">
      <c r="A2180" s="23">
        <v>2179</v>
      </c>
      <c r="B2180" s="23" t="str">
        <f t="shared" si="102"/>
        <v>Q2-2018</v>
      </c>
      <c r="C2180" s="24" t="str">
        <f t="shared" si="103"/>
        <v>Q2</v>
      </c>
      <c r="D2180" s="23" t="str">
        <f t="shared" si="104"/>
        <v>5-2018</v>
      </c>
      <c r="E2180" s="25">
        <v>43250</v>
      </c>
      <c r="F2180" s="31">
        <f>INDEX(GoldPrice!$B$2:$F$4016,MATCH(E2180,GoldPrice!$B$2:$B$4016,0),5)</f>
        <v>-68005.292005293071</v>
      </c>
      <c r="G2180" s="36">
        <f>INDEX(Daily!$B$2:$H$4016,MATCH(E2180,Daily!$B$2:$B$4016,0),3)</f>
        <v>1.4799999999999898</v>
      </c>
      <c r="H2180" s="36">
        <f>INDEX(Daily!$B$2:$H$4016,MATCH(E2180,Daily!$B$2:$B$4016,0),5)</f>
        <v>20</v>
      </c>
      <c r="I2180" s="36">
        <f>INDEX(Daily!$B$2:$H$4016,MATCH(E2180,Daily!$B$2:$B$4016,0),7)</f>
        <v>-3.67999999999995</v>
      </c>
      <c r="J2180" s="39">
        <f>INDEX(Monthly!$B$2:$K$187,MATCH(D2180,Monthly!$B$2:$B$187,0),3)</f>
        <v>5.9000000000000025E-3</v>
      </c>
      <c r="K2180" s="39">
        <f>INDEX(Monthly!$B$2:$K$187,MATCH(D2180,Monthly!$B$2:$B$187,0),5)</f>
        <v>-4.3000000000000114</v>
      </c>
      <c r="L2180" s="39">
        <f>INDEX(Monthly!$B$2:$K$187,MATCH(D2180,Monthly!$B$2:$B$187,0),7)</f>
        <v>0</v>
      </c>
      <c r="M2180" s="39">
        <f>INDEX(Monthly!$B$2:$K$187,MATCH(D2180,Monthly!$B$2:$B$187,0),9)</f>
        <v>1.1060893325683599E-2</v>
      </c>
      <c r="N2180" s="42">
        <f>INDEX(Quaterly!$B$2:$E$63,MATCH(B2180,Quaterly!$B$2:$B$63,0),4)</f>
        <v>3.9299999999999997</v>
      </c>
    </row>
    <row r="2181" spans="1:14" x14ac:dyDescent="0.3">
      <c r="A2181" s="23">
        <v>2180</v>
      </c>
      <c r="B2181" s="23" t="str">
        <f t="shared" si="102"/>
        <v>Q2-2018</v>
      </c>
      <c r="C2181" s="24" t="str">
        <f t="shared" si="103"/>
        <v>Q2</v>
      </c>
      <c r="D2181" s="23" t="str">
        <f t="shared" si="104"/>
        <v>5-2018</v>
      </c>
      <c r="E2181" s="25">
        <v>43251</v>
      </c>
      <c r="F2181" s="31">
        <f>INDEX(GoldPrice!$B$2:$F$4016,MATCH(E2181,GoldPrice!$B$2:$B$4016,0),5)</f>
        <v>99396.786996789277</v>
      </c>
      <c r="G2181" s="36">
        <f>INDEX(Daily!$B$2:$H$4016,MATCH(E2181,Daily!$B$2:$B$4016,0),3)</f>
        <v>-1.1699999999999875</v>
      </c>
      <c r="H2181" s="36">
        <f>INDEX(Daily!$B$2:$H$4016,MATCH(E2181,Daily!$B$2:$B$4016,0),5)</f>
        <v>-46</v>
      </c>
      <c r="I2181" s="36">
        <f>INDEX(Daily!$B$2:$H$4016,MATCH(E2181,Daily!$B$2:$B$4016,0),7)</f>
        <v>22.75</v>
      </c>
      <c r="J2181" s="39">
        <f>INDEX(Monthly!$B$2:$K$187,MATCH(D2181,Monthly!$B$2:$B$187,0),3)</f>
        <v>5.9000000000000025E-3</v>
      </c>
      <c r="K2181" s="39">
        <f>INDEX(Monthly!$B$2:$K$187,MATCH(D2181,Monthly!$B$2:$B$187,0),5)</f>
        <v>-4.3000000000000114</v>
      </c>
      <c r="L2181" s="39">
        <f>INDEX(Monthly!$B$2:$K$187,MATCH(D2181,Monthly!$B$2:$B$187,0),7)</f>
        <v>0</v>
      </c>
      <c r="M2181" s="39">
        <f>INDEX(Monthly!$B$2:$K$187,MATCH(D2181,Monthly!$B$2:$B$187,0),9)</f>
        <v>1.1060893325683599E-2</v>
      </c>
      <c r="N2181" s="42">
        <f>INDEX(Quaterly!$B$2:$E$63,MATCH(B2181,Quaterly!$B$2:$B$63,0),4)</f>
        <v>3.9299999999999997</v>
      </c>
    </row>
    <row r="2182" spans="1:14" x14ac:dyDescent="0.3">
      <c r="A2182" s="23">
        <v>2181</v>
      </c>
      <c r="B2182" s="23" t="str">
        <f t="shared" si="102"/>
        <v>Q2-2018</v>
      </c>
      <c r="C2182" s="24" t="str">
        <f t="shared" si="103"/>
        <v>Q2</v>
      </c>
      <c r="D2182" s="23" t="str">
        <f t="shared" si="104"/>
        <v>6-2018</v>
      </c>
      <c r="E2182" s="25">
        <v>43252</v>
      </c>
      <c r="F2182" s="31">
        <f>INDEX(GoldPrice!$B$2:$F$4016,MATCH(E2182,GoldPrice!$B$2:$B$4016,0),5)</f>
        <v>49202.116802114993</v>
      </c>
      <c r="G2182" s="36">
        <f>INDEX(Daily!$B$2:$H$4016,MATCH(E2182,Daily!$B$2:$B$4016,0),3)</f>
        <v>-1.230000000000004</v>
      </c>
      <c r="H2182" s="36">
        <f>INDEX(Daily!$B$2:$H$4016,MATCH(E2182,Daily!$B$2:$B$4016,0),5)</f>
        <v>-8</v>
      </c>
      <c r="I2182" s="36">
        <f>INDEX(Daily!$B$2:$H$4016,MATCH(E2182,Daily!$B$2:$B$4016,0),7)</f>
        <v>21.620000000000005</v>
      </c>
      <c r="J2182" s="39">
        <f>INDEX(Monthly!$B$2:$K$187,MATCH(D2182,Monthly!$B$2:$B$187,0),3)</f>
        <v>6.6999999999999976E-3</v>
      </c>
      <c r="K2182" s="39">
        <f>INDEX(Monthly!$B$2:$K$187,MATCH(D2182,Monthly!$B$2:$B$187,0),5)</f>
        <v>-18.279999999999973</v>
      </c>
      <c r="L2182" s="39">
        <f>INDEX(Monthly!$B$2:$K$187,MATCH(D2182,Monthly!$B$2:$B$187,0),7)</f>
        <v>0</v>
      </c>
      <c r="M2182" s="39">
        <f>INDEX(Monthly!$B$2:$K$187,MATCH(D2182,Monthly!$B$2:$B$187,0),9)</f>
        <v>1.3833959255231522E-2</v>
      </c>
      <c r="N2182" s="42">
        <f>INDEX(Quaterly!$B$2:$E$63,MATCH(B2182,Quaterly!$B$2:$B$63,0),4)</f>
        <v>3.9299999999999997</v>
      </c>
    </row>
    <row r="2183" spans="1:14" x14ac:dyDescent="0.3">
      <c r="A2183" s="23">
        <v>2182</v>
      </c>
      <c r="B2183" s="23" t="str">
        <f t="shared" si="102"/>
        <v>Q2-2018</v>
      </c>
      <c r="C2183" s="24" t="str">
        <f t="shared" si="103"/>
        <v>Q2</v>
      </c>
      <c r="D2183" s="23" t="str">
        <f t="shared" si="104"/>
        <v>6-2018</v>
      </c>
      <c r="E2183" s="25">
        <v>43255</v>
      </c>
      <c r="F2183" s="31">
        <f>INDEX(GoldPrice!$B$2:$F$4016,MATCH(E2183,GoldPrice!$B$2:$B$4016,0),5)</f>
        <v>19969.911169912666</v>
      </c>
      <c r="G2183" s="36">
        <f>INDEX(Daily!$B$2:$H$4016,MATCH(E2183,Daily!$B$2:$B$4016,0),3)</f>
        <v>-1.0600000000000023</v>
      </c>
      <c r="H2183" s="36">
        <f>INDEX(Daily!$B$2:$H$4016,MATCH(E2183,Daily!$B$2:$B$4016,0),5)</f>
        <v>30</v>
      </c>
      <c r="I2183" s="36">
        <f>INDEX(Daily!$B$2:$H$4016,MATCH(E2183,Daily!$B$2:$B$4016,0),7)</f>
        <v>20.909999999999968</v>
      </c>
      <c r="J2183" s="39">
        <f>INDEX(Monthly!$B$2:$K$187,MATCH(D2183,Monthly!$B$2:$B$187,0),3)</f>
        <v>6.6999999999999976E-3</v>
      </c>
      <c r="K2183" s="39">
        <f>INDEX(Monthly!$B$2:$K$187,MATCH(D2183,Monthly!$B$2:$B$187,0),5)</f>
        <v>-18.279999999999973</v>
      </c>
      <c r="L2183" s="39">
        <f>INDEX(Monthly!$B$2:$K$187,MATCH(D2183,Monthly!$B$2:$B$187,0),7)</f>
        <v>0</v>
      </c>
      <c r="M2183" s="39">
        <f>INDEX(Monthly!$B$2:$K$187,MATCH(D2183,Monthly!$B$2:$B$187,0),9)</f>
        <v>1.3833959255231522E-2</v>
      </c>
      <c r="N2183" s="42">
        <f>INDEX(Quaterly!$B$2:$E$63,MATCH(B2183,Quaterly!$B$2:$B$63,0),4)</f>
        <v>3.9299999999999997</v>
      </c>
    </row>
    <row r="2184" spans="1:14" x14ac:dyDescent="0.3">
      <c r="A2184" s="23">
        <v>2183</v>
      </c>
      <c r="B2184" s="23" t="str">
        <f t="shared" si="102"/>
        <v>Q2-2018</v>
      </c>
      <c r="C2184" s="24" t="str">
        <f t="shared" si="103"/>
        <v>Q2</v>
      </c>
      <c r="D2184" s="23" t="str">
        <f t="shared" si="104"/>
        <v>6-2018</v>
      </c>
      <c r="E2184" s="25">
        <v>43256</v>
      </c>
      <c r="F2184" s="31">
        <f>INDEX(GoldPrice!$B$2:$F$4016,MATCH(E2184,GoldPrice!$B$2:$B$4016,0),5)</f>
        <v>-98871.215271215886</v>
      </c>
      <c r="G2184" s="36">
        <f>INDEX(Daily!$B$2:$H$4016,MATCH(E2184,Daily!$B$2:$B$4016,0),3)</f>
        <v>0.76999999999999602</v>
      </c>
      <c r="H2184" s="36">
        <f>INDEX(Daily!$B$2:$H$4016,MATCH(E2184,Daily!$B$2:$B$4016,0),5)</f>
        <v>3</v>
      </c>
      <c r="I2184" s="36">
        <f>INDEX(Daily!$B$2:$H$4016,MATCH(E2184,Daily!$B$2:$B$4016,0),7)</f>
        <v>8.9600000000000364</v>
      </c>
      <c r="J2184" s="39">
        <f>INDEX(Monthly!$B$2:$K$187,MATCH(D2184,Monthly!$B$2:$B$187,0),3)</f>
        <v>6.6999999999999976E-3</v>
      </c>
      <c r="K2184" s="39">
        <f>INDEX(Monthly!$B$2:$K$187,MATCH(D2184,Monthly!$B$2:$B$187,0),5)</f>
        <v>-18.279999999999973</v>
      </c>
      <c r="L2184" s="39">
        <f>INDEX(Monthly!$B$2:$K$187,MATCH(D2184,Monthly!$B$2:$B$187,0),7)</f>
        <v>0</v>
      </c>
      <c r="M2184" s="39">
        <f>INDEX(Monthly!$B$2:$K$187,MATCH(D2184,Monthly!$B$2:$B$187,0),9)</f>
        <v>1.3833959255231522E-2</v>
      </c>
      <c r="N2184" s="42">
        <f>INDEX(Quaterly!$B$2:$E$63,MATCH(B2184,Quaterly!$B$2:$B$63,0),4)</f>
        <v>3.9299999999999997</v>
      </c>
    </row>
    <row r="2185" spans="1:14" x14ac:dyDescent="0.3">
      <c r="A2185" s="23">
        <v>2184</v>
      </c>
      <c r="B2185" s="23" t="str">
        <f t="shared" si="102"/>
        <v>Q2-2018</v>
      </c>
      <c r="C2185" s="24" t="str">
        <f t="shared" si="103"/>
        <v>Q2</v>
      </c>
      <c r="D2185" s="23" t="str">
        <f t="shared" si="104"/>
        <v>6-2018</v>
      </c>
      <c r="E2185" s="25">
        <v>43257</v>
      </c>
      <c r="F2185" s="31">
        <f>INDEX(GoldPrice!$B$2:$F$4016,MATCH(E2185,GoldPrice!$B$2:$B$4016,0),5)</f>
        <v>90438.102438107133</v>
      </c>
      <c r="G2185" s="36">
        <f>INDEX(Daily!$B$2:$H$4016,MATCH(E2185,Daily!$B$2:$B$4016,0),3)</f>
        <v>-0.78999999999999204</v>
      </c>
      <c r="H2185" s="36">
        <f>INDEX(Daily!$B$2:$H$4016,MATCH(E2185,Daily!$B$2:$B$4016,0),5)</f>
        <v>-24</v>
      </c>
      <c r="I2185" s="36">
        <f>INDEX(Daily!$B$2:$H$4016,MATCH(E2185,Daily!$B$2:$B$4016,0),7)</f>
        <v>11.759999999999991</v>
      </c>
      <c r="J2185" s="39">
        <f>INDEX(Monthly!$B$2:$K$187,MATCH(D2185,Monthly!$B$2:$B$187,0),3)</f>
        <v>6.6999999999999976E-3</v>
      </c>
      <c r="K2185" s="39">
        <f>INDEX(Monthly!$B$2:$K$187,MATCH(D2185,Monthly!$B$2:$B$187,0),5)</f>
        <v>-18.279999999999973</v>
      </c>
      <c r="L2185" s="39">
        <f>INDEX(Monthly!$B$2:$K$187,MATCH(D2185,Monthly!$B$2:$B$187,0),7)</f>
        <v>0</v>
      </c>
      <c r="M2185" s="39">
        <f>INDEX(Monthly!$B$2:$K$187,MATCH(D2185,Monthly!$B$2:$B$187,0),9)</f>
        <v>1.3833959255231522E-2</v>
      </c>
      <c r="N2185" s="42">
        <f>INDEX(Quaterly!$B$2:$E$63,MATCH(B2185,Quaterly!$B$2:$B$63,0),4)</f>
        <v>3.9299999999999997</v>
      </c>
    </row>
    <row r="2186" spans="1:14" x14ac:dyDescent="0.3">
      <c r="A2186" s="23">
        <v>2185</v>
      </c>
      <c r="B2186" s="23" t="str">
        <f t="shared" si="102"/>
        <v>Q2-2018</v>
      </c>
      <c r="C2186" s="24" t="str">
        <f t="shared" si="103"/>
        <v>Q2</v>
      </c>
      <c r="D2186" s="23" t="str">
        <f t="shared" si="104"/>
        <v>6-2018</v>
      </c>
      <c r="E2186" s="25">
        <v>43258</v>
      </c>
      <c r="F2186" s="31">
        <f>INDEX(GoldPrice!$B$2:$F$4016,MATCH(E2186,GoldPrice!$B$2:$B$4016,0),5)</f>
        <v>-53657.682857688516</v>
      </c>
      <c r="G2186" s="36">
        <f>INDEX(Daily!$B$2:$H$4016,MATCH(E2186,Daily!$B$2:$B$4016,0),3)</f>
        <v>1.2199999999999989</v>
      </c>
      <c r="H2186" s="36">
        <f>INDEX(Daily!$B$2:$H$4016,MATCH(E2186,Daily!$B$2:$B$4016,0),5)</f>
        <v>-4</v>
      </c>
      <c r="I2186" s="36">
        <f>INDEX(Daily!$B$2:$H$4016,MATCH(E2186,Daily!$B$2:$B$4016,0),7)</f>
        <v>2.1900000000000546</v>
      </c>
      <c r="J2186" s="39">
        <f>INDEX(Monthly!$B$2:$K$187,MATCH(D2186,Monthly!$B$2:$B$187,0),3)</f>
        <v>6.6999999999999976E-3</v>
      </c>
      <c r="K2186" s="39">
        <f>INDEX(Monthly!$B$2:$K$187,MATCH(D2186,Monthly!$B$2:$B$187,0),5)</f>
        <v>-18.279999999999973</v>
      </c>
      <c r="L2186" s="39">
        <f>INDEX(Monthly!$B$2:$K$187,MATCH(D2186,Monthly!$B$2:$B$187,0),7)</f>
        <v>0</v>
      </c>
      <c r="M2186" s="39">
        <f>INDEX(Monthly!$B$2:$K$187,MATCH(D2186,Monthly!$B$2:$B$187,0),9)</f>
        <v>1.3833959255231522E-2</v>
      </c>
      <c r="N2186" s="42">
        <f>INDEX(Quaterly!$B$2:$E$63,MATCH(B2186,Quaterly!$B$2:$B$63,0),4)</f>
        <v>3.9299999999999997</v>
      </c>
    </row>
    <row r="2187" spans="1:14" x14ac:dyDescent="0.3">
      <c r="A2187" s="23">
        <v>2186</v>
      </c>
      <c r="B2187" s="23" t="str">
        <f t="shared" si="102"/>
        <v>Q2-2018</v>
      </c>
      <c r="C2187" s="24" t="str">
        <f t="shared" si="103"/>
        <v>Q2</v>
      </c>
      <c r="D2187" s="23" t="str">
        <f t="shared" si="104"/>
        <v>6-2018</v>
      </c>
      <c r="E2187" s="25">
        <v>43259</v>
      </c>
      <c r="F2187" s="31">
        <f>INDEX(GoldPrice!$B$2:$F$4016,MATCH(E2187,GoldPrice!$B$2:$B$4016,0),5)</f>
        <v>41137.554337557405</v>
      </c>
      <c r="G2187" s="36">
        <f>INDEX(Daily!$B$2:$H$4016,MATCH(E2187,Daily!$B$2:$B$4016,0),3)</f>
        <v>-0.21000000000000796</v>
      </c>
      <c r="H2187" s="36">
        <f>INDEX(Daily!$B$2:$H$4016,MATCH(E2187,Daily!$B$2:$B$4016,0),5)</f>
        <v>-11</v>
      </c>
      <c r="I2187" s="36">
        <f>INDEX(Daily!$B$2:$H$4016,MATCH(E2187,Daily!$B$2:$B$4016,0),7)</f>
        <v>2.3199999999999363</v>
      </c>
      <c r="J2187" s="39">
        <f>INDEX(Monthly!$B$2:$K$187,MATCH(D2187,Monthly!$B$2:$B$187,0),3)</f>
        <v>6.6999999999999976E-3</v>
      </c>
      <c r="K2187" s="39">
        <f>INDEX(Monthly!$B$2:$K$187,MATCH(D2187,Monthly!$B$2:$B$187,0),5)</f>
        <v>-18.279999999999973</v>
      </c>
      <c r="L2187" s="39">
        <f>INDEX(Monthly!$B$2:$K$187,MATCH(D2187,Monthly!$B$2:$B$187,0),7)</f>
        <v>0</v>
      </c>
      <c r="M2187" s="39">
        <f>INDEX(Monthly!$B$2:$K$187,MATCH(D2187,Monthly!$B$2:$B$187,0),9)</f>
        <v>1.3833959255231522E-2</v>
      </c>
      <c r="N2187" s="42">
        <f>INDEX(Quaterly!$B$2:$E$63,MATCH(B2187,Quaterly!$B$2:$B$63,0),4)</f>
        <v>3.9299999999999997</v>
      </c>
    </row>
    <row r="2188" spans="1:14" x14ac:dyDescent="0.3">
      <c r="A2188" s="23">
        <v>2187</v>
      </c>
      <c r="B2188" s="23" t="str">
        <f t="shared" si="102"/>
        <v>Q2-2018</v>
      </c>
      <c r="C2188" s="24" t="str">
        <f t="shared" si="103"/>
        <v>Q2</v>
      </c>
      <c r="D2188" s="23" t="str">
        <f t="shared" si="104"/>
        <v>6-2018</v>
      </c>
      <c r="E2188" s="25">
        <v>43262</v>
      </c>
      <c r="F2188" s="31">
        <f>INDEX(GoldPrice!$B$2:$F$4016,MATCH(E2188,GoldPrice!$B$2:$B$4016,0),5)</f>
        <v>92649.329049326479</v>
      </c>
      <c r="G2188" s="36">
        <f>INDEX(Daily!$B$2:$H$4016,MATCH(E2188,Daily!$B$2:$B$4016,0),3)</f>
        <v>0.35999999999999943</v>
      </c>
      <c r="H2188" s="36">
        <f>INDEX(Daily!$B$2:$H$4016,MATCH(E2188,Daily!$B$2:$B$4016,0),5)</f>
        <v>24</v>
      </c>
      <c r="I2188" s="36">
        <f>INDEX(Daily!$B$2:$H$4016,MATCH(E2188,Daily!$B$2:$B$4016,0),7)</f>
        <v>9.9999999999909051E-3</v>
      </c>
      <c r="J2188" s="39">
        <f>INDEX(Monthly!$B$2:$K$187,MATCH(D2188,Monthly!$B$2:$B$187,0),3)</f>
        <v>6.6999999999999976E-3</v>
      </c>
      <c r="K2188" s="39">
        <f>INDEX(Monthly!$B$2:$K$187,MATCH(D2188,Monthly!$B$2:$B$187,0),5)</f>
        <v>-18.279999999999973</v>
      </c>
      <c r="L2188" s="39">
        <f>INDEX(Monthly!$B$2:$K$187,MATCH(D2188,Monthly!$B$2:$B$187,0),7)</f>
        <v>0</v>
      </c>
      <c r="M2188" s="39">
        <f>INDEX(Monthly!$B$2:$K$187,MATCH(D2188,Monthly!$B$2:$B$187,0),9)</f>
        <v>1.3833959255231522E-2</v>
      </c>
      <c r="N2188" s="42">
        <f>INDEX(Quaterly!$B$2:$E$63,MATCH(B2188,Quaterly!$B$2:$B$63,0),4)</f>
        <v>3.9299999999999997</v>
      </c>
    </row>
    <row r="2189" spans="1:14" x14ac:dyDescent="0.3">
      <c r="A2189" s="23">
        <v>2188</v>
      </c>
      <c r="B2189" s="23" t="str">
        <f t="shared" si="102"/>
        <v>Q2-2018</v>
      </c>
      <c r="C2189" s="24" t="str">
        <f t="shared" si="103"/>
        <v>Q2</v>
      </c>
      <c r="D2189" s="23" t="str">
        <f t="shared" si="104"/>
        <v>6-2018</v>
      </c>
      <c r="E2189" s="25">
        <v>43263</v>
      </c>
      <c r="F2189" s="31">
        <f>INDEX(GoldPrice!$B$2:$F$4016,MATCH(E2189,GoldPrice!$B$2:$B$4016,0),5)</f>
        <v>167498.31789831817</v>
      </c>
      <c r="G2189" s="36">
        <f>INDEX(Daily!$B$2:$H$4016,MATCH(E2189,Daily!$B$2:$B$4016,0),3)</f>
        <v>0.26000000000000512</v>
      </c>
      <c r="H2189" s="36">
        <f>INDEX(Daily!$B$2:$H$4016,MATCH(E2189,Daily!$B$2:$B$4016,0),5)</f>
        <v>-2</v>
      </c>
      <c r="I2189" s="36">
        <f>INDEX(Daily!$B$2:$H$4016,MATCH(E2189,Daily!$B$2:$B$4016,0),7)</f>
        <v>-18.259999999999991</v>
      </c>
      <c r="J2189" s="39">
        <f>INDEX(Monthly!$B$2:$K$187,MATCH(D2189,Monthly!$B$2:$B$187,0),3)</f>
        <v>6.6999999999999976E-3</v>
      </c>
      <c r="K2189" s="39">
        <f>INDEX(Monthly!$B$2:$K$187,MATCH(D2189,Monthly!$B$2:$B$187,0),5)</f>
        <v>-18.279999999999973</v>
      </c>
      <c r="L2189" s="39">
        <f>INDEX(Monthly!$B$2:$K$187,MATCH(D2189,Monthly!$B$2:$B$187,0),7)</f>
        <v>0</v>
      </c>
      <c r="M2189" s="39">
        <f>INDEX(Monthly!$B$2:$K$187,MATCH(D2189,Monthly!$B$2:$B$187,0),9)</f>
        <v>1.3833959255231522E-2</v>
      </c>
      <c r="N2189" s="42">
        <f>INDEX(Quaterly!$B$2:$E$63,MATCH(B2189,Quaterly!$B$2:$B$63,0),4)</f>
        <v>3.9299999999999997</v>
      </c>
    </row>
    <row r="2190" spans="1:14" x14ac:dyDescent="0.3">
      <c r="A2190" s="23">
        <v>2189</v>
      </c>
      <c r="B2190" s="23" t="str">
        <f t="shared" si="102"/>
        <v>Q2-2018</v>
      </c>
      <c r="C2190" s="24" t="str">
        <f t="shared" si="103"/>
        <v>Q2</v>
      </c>
      <c r="D2190" s="23" t="str">
        <f t="shared" si="104"/>
        <v>6-2018</v>
      </c>
      <c r="E2190" s="25">
        <v>43264</v>
      </c>
      <c r="F2190" s="31">
        <f>INDEX(GoldPrice!$B$2:$F$4016,MATCH(E2190,GoldPrice!$B$2:$B$4016,0),5)</f>
        <v>40918.314118310809</v>
      </c>
      <c r="G2190" s="36">
        <f>INDEX(Daily!$B$2:$H$4016,MATCH(E2190,Daily!$B$2:$B$4016,0),3)</f>
        <v>0.28000000000000114</v>
      </c>
      <c r="H2190" s="36">
        <f>INDEX(Daily!$B$2:$H$4016,MATCH(E2190,Daily!$B$2:$B$4016,0),5)</f>
        <v>-2</v>
      </c>
      <c r="I2190" s="36">
        <f>INDEX(Daily!$B$2:$H$4016,MATCH(E2190,Daily!$B$2:$B$4016,0),7)</f>
        <v>9.7699999999999818</v>
      </c>
      <c r="J2190" s="39">
        <f>INDEX(Monthly!$B$2:$K$187,MATCH(D2190,Monthly!$B$2:$B$187,0),3)</f>
        <v>6.6999999999999976E-3</v>
      </c>
      <c r="K2190" s="39">
        <f>INDEX(Monthly!$B$2:$K$187,MATCH(D2190,Monthly!$B$2:$B$187,0),5)</f>
        <v>-18.279999999999973</v>
      </c>
      <c r="L2190" s="39">
        <f>INDEX(Monthly!$B$2:$K$187,MATCH(D2190,Monthly!$B$2:$B$187,0),7)</f>
        <v>0</v>
      </c>
      <c r="M2190" s="39">
        <f>INDEX(Monthly!$B$2:$K$187,MATCH(D2190,Monthly!$B$2:$B$187,0),9)</f>
        <v>1.3833959255231522E-2</v>
      </c>
      <c r="N2190" s="42">
        <f>INDEX(Quaterly!$B$2:$E$63,MATCH(B2190,Quaterly!$B$2:$B$63,0),4)</f>
        <v>3.9299999999999997</v>
      </c>
    </row>
    <row r="2191" spans="1:14" x14ac:dyDescent="0.3">
      <c r="A2191" s="23">
        <v>2190</v>
      </c>
      <c r="B2191" s="23" t="str">
        <f t="shared" si="102"/>
        <v>Q2-2018</v>
      </c>
      <c r="C2191" s="24" t="str">
        <f t="shared" si="103"/>
        <v>Q2</v>
      </c>
      <c r="D2191" s="23" t="str">
        <f t="shared" si="104"/>
        <v>6-2018</v>
      </c>
      <c r="E2191" s="25">
        <v>43265</v>
      </c>
      <c r="F2191" s="31">
        <f>INDEX(GoldPrice!$B$2:$F$4016,MATCH(E2191,GoldPrice!$B$2:$B$4016,0),5)</f>
        <v>-164406.72840672359</v>
      </c>
      <c r="G2191" s="36">
        <f>INDEX(Daily!$B$2:$H$4016,MATCH(E2191,Daily!$B$2:$B$4016,0),3)</f>
        <v>0.25</v>
      </c>
      <c r="H2191" s="36">
        <f>INDEX(Daily!$B$2:$H$4016,MATCH(E2191,Daily!$B$2:$B$4016,0),5)</f>
        <v>2</v>
      </c>
      <c r="I2191" s="36">
        <f>INDEX(Daily!$B$2:$H$4016,MATCH(E2191,Daily!$B$2:$B$4016,0),7)</f>
        <v>-14.809999999999945</v>
      </c>
      <c r="J2191" s="39">
        <f>INDEX(Monthly!$B$2:$K$187,MATCH(D2191,Monthly!$B$2:$B$187,0),3)</f>
        <v>6.6999999999999976E-3</v>
      </c>
      <c r="K2191" s="39">
        <f>INDEX(Monthly!$B$2:$K$187,MATCH(D2191,Monthly!$B$2:$B$187,0),5)</f>
        <v>-18.279999999999973</v>
      </c>
      <c r="L2191" s="39">
        <f>INDEX(Monthly!$B$2:$K$187,MATCH(D2191,Monthly!$B$2:$B$187,0),7)</f>
        <v>0</v>
      </c>
      <c r="M2191" s="39">
        <f>INDEX(Monthly!$B$2:$K$187,MATCH(D2191,Monthly!$B$2:$B$187,0),9)</f>
        <v>1.3833959255231522E-2</v>
      </c>
      <c r="N2191" s="42">
        <f>INDEX(Quaterly!$B$2:$E$63,MATCH(B2191,Quaterly!$B$2:$B$63,0),4)</f>
        <v>3.9299999999999997</v>
      </c>
    </row>
    <row r="2192" spans="1:14" x14ac:dyDescent="0.3">
      <c r="A2192" s="23">
        <v>2191</v>
      </c>
      <c r="B2192" s="23" t="str">
        <f t="shared" si="102"/>
        <v>Q2-2018</v>
      </c>
      <c r="C2192" s="24" t="str">
        <f t="shared" si="103"/>
        <v>Q2</v>
      </c>
      <c r="D2192" s="23" t="str">
        <f t="shared" si="104"/>
        <v>6-2018</v>
      </c>
      <c r="E2192" s="25">
        <v>43266</v>
      </c>
      <c r="F2192" s="31">
        <f>INDEX(GoldPrice!$B$2:$F$4016,MATCH(E2192,GoldPrice!$B$2:$B$4016,0),5)</f>
        <v>474138.34813835099</v>
      </c>
      <c r="G2192" s="36">
        <f>INDEX(Daily!$B$2:$H$4016,MATCH(E2192,Daily!$B$2:$B$4016,0),3)</f>
        <v>-1.8299999999999983</v>
      </c>
      <c r="H2192" s="36">
        <f>INDEX(Daily!$B$2:$H$4016,MATCH(E2192,Daily!$B$2:$B$4016,0),5)</f>
        <v>3</v>
      </c>
      <c r="I2192" s="36">
        <f>INDEX(Daily!$B$2:$H$4016,MATCH(E2192,Daily!$B$2:$B$4016,0),7)</f>
        <v>0.78999999999996362</v>
      </c>
      <c r="J2192" s="39">
        <f>INDEX(Monthly!$B$2:$K$187,MATCH(D2192,Monthly!$B$2:$B$187,0),3)</f>
        <v>6.6999999999999976E-3</v>
      </c>
      <c r="K2192" s="39">
        <f>INDEX(Monthly!$B$2:$K$187,MATCH(D2192,Monthly!$B$2:$B$187,0),5)</f>
        <v>-18.279999999999973</v>
      </c>
      <c r="L2192" s="39">
        <f>INDEX(Monthly!$B$2:$K$187,MATCH(D2192,Monthly!$B$2:$B$187,0),7)</f>
        <v>0</v>
      </c>
      <c r="M2192" s="39">
        <f>INDEX(Monthly!$B$2:$K$187,MATCH(D2192,Monthly!$B$2:$B$187,0),9)</f>
        <v>1.3833959255231522E-2</v>
      </c>
      <c r="N2192" s="42">
        <f>INDEX(Quaterly!$B$2:$E$63,MATCH(B2192,Quaterly!$B$2:$B$63,0),4)</f>
        <v>3.9299999999999997</v>
      </c>
    </row>
    <row r="2193" spans="1:14" x14ac:dyDescent="0.3">
      <c r="A2193" s="23">
        <v>2192</v>
      </c>
      <c r="B2193" s="23" t="str">
        <f t="shared" si="102"/>
        <v>Q2-2018</v>
      </c>
      <c r="C2193" s="24" t="str">
        <f t="shared" si="103"/>
        <v>Q2</v>
      </c>
      <c r="D2193" s="23" t="str">
        <f t="shared" si="104"/>
        <v>6-2018</v>
      </c>
      <c r="E2193" s="25">
        <v>43269</v>
      </c>
      <c r="F2193" s="31">
        <f>INDEX(GoldPrice!$B$2:$F$4016,MATCH(E2193,GoldPrice!$B$2:$B$4016,0),5)</f>
        <v>-146893.21489321813</v>
      </c>
      <c r="G2193" s="36">
        <f>INDEX(Daily!$B$2:$H$4016,MATCH(E2193,Daily!$B$2:$B$4016,0),3)</f>
        <v>0.78999999999999204</v>
      </c>
      <c r="H2193" s="36">
        <f>INDEX(Daily!$B$2:$H$4016,MATCH(E2193,Daily!$B$2:$B$4016,0),5)</f>
        <v>20</v>
      </c>
      <c r="I2193" s="36">
        <f>INDEX(Daily!$B$2:$H$4016,MATCH(E2193,Daily!$B$2:$B$4016,0),7)</f>
        <v>-29.169999999999959</v>
      </c>
      <c r="J2193" s="39">
        <f>INDEX(Monthly!$B$2:$K$187,MATCH(D2193,Monthly!$B$2:$B$187,0),3)</f>
        <v>6.6999999999999976E-3</v>
      </c>
      <c r="K2193" s="39">
        <f>INDEX(Monthly!$B$2:$K$187,MATCH(D2193,Monthly!$B$2:$B$187,0),5)</f>
        <v>-18.279999999999973</v>
      </c>
      <c r="L2193" s="39">
        <f>INDEX(Monthly!$B$2:$K$187,MATCH(D2193,Monthly!$B$2:$B$187,0),7)</f>
        <v>0</v>
      </c>
      <c r="M2193" s="39">
        <f>INDEX(Monthly!$B$2:$K$187,MATCH(D2193,Monthly!$B$2:$B$187,0),9)</f>
        <v>1.3833959255231522E-2</v>
      </c>
      <c r="N2193" s="42">
        <f>INDEX(Quaterly!$B$2:$E$63,MATCH(B2193,Quaterly!$B$2:$B$63,0),4)</f>
        <v>3.9299999999999997</v>
      </c>
    </row>
    <row r="2194" spans="1:14" x14ac:dyDescent="0.3">
      <c r="A2194" s="23">
        <v>2193</v>
      </c>
      <c r="B2194" s="23" t="str">
        <f t="shared" si="102"/>
        <v>Q2-2018</v>
      </c>
      <c r="C2194" s="24" t="str">
        <f t="shared" si="103"/>
        <v>Q2</v>
      </c>
      <c r="D2194" s="23" t="str">
        <f t="shared" si="104"/>
        <v>6-2018</v>
      </c>
      <c r="E2194" s="25">
        <v>43270</v>
      </c>
      <c r="F2194" s="31">
        <f>INDEX(GoldPrice!$B$2:$F$4016,MATCH(E2194,GoldPrice!$B$2:$B$4016,0),5)</f>
        <v>103963.93876393884</v>
      </c>
      <c r="G2194" s="36">
        <f>INDEX(Daily!$B$2:$H$4016,MATCH(E2194,Daily!$B$2:$B$4016,0),3)</f>
        <v>-0.78000000000000114</v>
      </c>
      <c r="H2194" s="36">
        <f>INDEX(Daily!$B$2:$H$4016,MATCH(E2194,Daily!$B$2:$B$4016,0),5)</f>
        <v>17</v>
      </c>
      <c r="I2194" s="36">
        <f>INDEX(Daily!$B$2:$H$4016,MATCH(E2194,Daily!$B$2:$B$4016,0),7)</f>
        <v>-25.180000000000064</v>
      </c>
      <c r="J2194" s="39">
        <f>INDEX(Monthly!$B$2:$K$187,MATCH(D2194,Monthly!$B$2:$B$187,0),3)</f>
        <v>6.6999999999999976E-3</v>
      </c>
      <c r="K2194" s="39">
        <f>INDEX(Monthly!$B$2:$K$187,MATCH(D2194,Monthly!$B$2:$B$187,0),5)</f>
        <v>-18.279999999999973</v>
      </c>
      <c r="L2194" s="39">
        <f>INDEX(Monthly!$B$2:$K$187,MATCH(D2194,Monthly!$B$2:$B$187,0),7)</f>
        <v>0</v>
      </c>
      <c r="M2194" s="39">
        <f>INDEX(Monthly!$B$2:$K$187,MATCH(D2194,Monthly!$B$2:$B$187,0),9)</f>
        <v>1.3833959255231522E-2</v>
      </c>
      <c r="N2194" s="42">
        <f>INDEX(Quaterly!$B$2:$E$63,MATCH(B2194,Quaterly!$B$2:$B$63,0),4)</f>
        <v>3.9299999999999997</v>
      </c>
    </row>
    <row r="2195" spans="1:14" x14ac:dyDescent="0.3">
      <c r="A2195" s="23">
        <v>2194</v>
      </c>
      <c r="B2195" s="23" t="str">
        <f t="shared" si="102"/>
        <v>Q2-2018</v>
      </c>
      <c r="C2195" s="24" t="str">
        <f t="shared" si="103"/>
        <v>Q2</v>
      </c>
      <c r="D2195" s="23" t="str">
        <f t="shared" si="104"/>
        <v>6-2018</v>
      </c>
      <c r="E2195" s="25">
        <v>43271</v>
      </c>
      <c r="F2195" s="31">
        <f>INDEX(GoldPrice!$B$2:$F$4016,MATCH(E2195,GoldPrice!$B$2:$B$4016,0),5)</f>
        <v>-17439.425439424813</v>
      </c>
      <c r="G2195" s="36">
        <f>INDEX(Daily!$B$2:$H$4016,MATCH(E2195,Daily!$B$2:$B$4016,0),3)</f>
        <v>1.1500000000000057</v>
      </c>
      <c r="H2195" s="36">
        <f>INDEX(Daily!$B$2:$H$4016,MATCH(E2195,Daily!$B$2:$B$4016,0),5)</f>
        <v>14</v>
      </c>
      <c r="I2195" s="36">
        <f>INDEX(Daily!$B$2:$H$4016,MATCH(E2195,Daily!$B$2:$B$4016,0),7)</f>
        <v>18.790000000000077</v>
      </c>
      <c r="J2195" s="39">
        <f>INDEX(Monthly!$B$2:$K$187,MATCH(D2195,Monthly!$B$2:$B$187,0),3)</f>
        <v>6.6999999999999976E-3</v>
      </c>
      <c r="K2195" s="39">
        <f>INDEX(Monthly!$B$2:$K$187,MATCH(D2195,Monthly!$B$2:$B$187,0),5)</f>
        <v>-18.279999999999973</v>
      </c>
      <c r="L2195" s="39">
        <f>INDEX(Monthly!$B$2:$K$187,MATCH(D2195,Monthly!$B$2:$B$187,0),7)</f>
        <v>0</v>
      </c>
      <c r="M2195" s="39">
        <f>INDEX(Monthly!$B$2:$K$187,MATCH(D2195,Monthly!$B$2:$B$187,0),9)</f>
        <v>1.3833959255231522E-2</v>
      </c>
      <c r="N2195" s="42">
        <f>INDEX(Quaterly!$B$2:$E$63,MATCH(B2195,Quaterly!$B$2:$B$63,0),4)</f>
        <v>3.9299999999999997</v>
      </c>
    </row>
    <row r="2196" spans="1:14" x14ac:dyDescent="0.3">
      <c r="A2196" s="23">
        <v>2195</v>
      </c>
      <c r="B2196" s="23" t="str">
        <f t="shared" si="102"/>
        <v>Q2-2018</v>
      </c>
      <c r="C2196" s="24" t="str">
        <f t="shared" si="103"/>
        <v>Q2</v>
      </c>
      <c r="D2196" s="23" t="str">
        <f t="shared" si="104"/>
        <v>6-2018</v>
      </c>
      <c r="E2196" s="25">
        <v>43272</v>
      </c>
      <c r="F2196" s="31">
        <f>INDEX(GoldPrice!$B$2:$F$4016,MATCH(E2196,GoldPrice!$B$2:$B$4016,0),5)</f>
        <v>59566.811566811055</v>
      </c>
      <c r="G2196" s="36">
        <f>INDEX(Daily!$B$2:$H$4016,MATCH(E2196,Daily!$B$2:$B$4016,0),3)</f>
        <v>-0.67999999999999261</v>
      </c>
      <c r="H2196" s="36">
        <f>INDEX(Daily!$B$2:$H$4016,MATCH(E2196,Daily!$B$2:$B$4016,0),5)</f>
        <v>10</v>
      </c>
      <c r="I2196" s="36">
        <f>INDEX(Daily!$B$2:$H$4016,MATCH(E2196,Daily!$B$2:$B$4016,0),7)</f>
        <v>-11.550000000000068</v>
      </c>
      <c r="J2196" s="39">
        <f>INDEX(Monthly!$B$2:$K$187,MATCH(D2196,Monthly!$B$2:$B$187,0),3)</f>
        <v>6.6999999999999976E-3</v>
      </c>
      <c r="K2196" s="39">
        <f>INDEX(Monthly!$B$2:$K$187,MATCH(D2196,Monthly!$B$2:$B$187,0),5)</f>
        <v>-18.279999999999973</v>
      </c>
      <c r="L2196" s="39">
        <f>INDEX(Monthly!$B$2:$K$187,MATCH(D2196,Monthly!$B$2:$B$187,0),7)</f>
        <v>0</v>
      </c>
      <c r="M2196" s="39">
        <f>INDEX(Monthly!$B$2:$K$187,MATCH(D2196,Monthly!$B$2:$B$187,0),9)</f>
        <v>1.3833959255231522E-2</v>
      </c>
      <c r="N2196" s="42">
        <f>INDEX(Quaterly!$B$2:$E$63,MATCH(B2196,Quaterly!$B$2:$B$63,0),4)</f>
        <v>3.9299999999999997</v>
      </c>
    </row>
    <row r="2197" spans="1:14" x14ac:dyDescent="0.3">
      <c r="A2197" s="23">
        <v>2196</v>
      </c>
      <c r="B2197" s="23" t="str">
        <f t="shared" si="102"/>
        <v>Q2-2018</v>
      </c>
      <c r="C2197" s="24" t="str">
        <f t="shared" si="103"/>
        <v>Q2</v>
      </c>
      <c r="D2197" s="23" t="str">
        <f t="shared" si="104"/>
        <v>6-2018</v>
      </c>
      <c r="E2197" s="25">
        <v>43273</v>
      </c>
      <c r="F2197" s="31">
        <f>INDEX(GoldPrice!$B$2:$F$4016,MATCH(E2197,GoldPrice!$B$2:$B$4016,0),5)</f>
        <v>-47831.185031186789</v>
      </c>
      <c r="G2197" s="36">
        <f>INDEX(Daily!$B$2:$H$4016,MATCH(E2197,Daily!$B$2:$B$4016,0),3)</f>
        <v>3.039999999999992</v>
      </c>
      <c r="H2197" s="36">
        <f>INDEX(Daily!$B$2:$H$4016,MATCH(E2197,Daily!$B$2:$B$4016,0),5)</f>
        <v>15</v>
      </c>
      <c r="I2197" s="36">
        <f>INDEX(Daily!$B$2:$H$4016,MATCH(E2197,Daily!$B$2:$B$4016,0),7)</f>
        <v>13.769999999999982</v>
      </c>
      <c r="J2197" s="39">
        <f>INDEX(Monthly!$B$2:$K$187,MATCH(D2197,Monthly!$B$2:$B$187,0),3)</f>
        <v>6.6999999999999976E-3</v>
      </c>
      <c r="K2197" s="39">
        <f>INDEX(Monthly!$B$2:$K$187,MATCH(D2197,Monthly!$B$2:$B$187,0),5)</f>
        <v>-18.279999999999973</v>
      </c>
      <c r="L2197" s="39">
        <f>INDEX(Monthly!$B$2:$K$187,MATCH(D2197,Monthly!$B$2:$B$187,0),7)</f>
        <v>0</v>
      </c>
      <c r="M2197" s="39">
        <f>INDEX(Monthly!$B$2:$K$187,MATCH(D2197,Monthly!$B$2:$B$187,0),9)</f>
        <v>1.3833959255231522E-2</v>
      </c>
      <c r="N2197" s="42">
        <f>INDEX(Quaterly!$B$2:$E$63,MATCH(B2197,Quaterly!$B$2:$B$63,0),4)</f>
        <v>3.9299999999999997</v>
      </c>
    </row>
    <row r="2198" spans="1:14" x14ac:dyDescent="0.3">
      <c r="A2198" s="23">
        <v>2197</v>
      </c>
      <c r="B2198" s="23" t="str">
        <f t="shared" si="102"/>
        <v>Q2-2018</v>
      </c>
      <c r="C2198" s="24" t="str">
        <f t="shared" si="103"/>
        <v>Q2</v>
      </c>
      <c r="D2198" s="23" t="str">
        <f t="shared" si="104"/>
        <v>6-2018</v>
      </c>
      <c r="E2198" s="25">
        <v>43276</v>
      </c>
      <c r="F2198" s="31">
        <f>INDEX(GoldPrice!$B$2:$F$4016,MATCH(E2198,GoldPrice!$B$2:$B$4016,0),5)</f>
        <v>117322.92572293058</v>
      </c>
      <c r="G2198" s="36">
        <f>INDEX(Daily!$B$2:$H$4016,MATCH(E2198,Daily!$B$2:$B$4016,0),3)</f>
        <v>-0.5</v>
      </c>
      <c r="H2198" s="36">
        <f>INDEX(Daily!$B$2:$H$4016,MATCH(E2198,Daily!$B$2:$B$4016,0),5)</f>
        <v>4</v>
      </c>
      <c r="I2198" s="36">
        <f>INDEX(Daily!$B$2:$H$4016,MATCH(E2198,Daily!$B$2:$B$4016,0),7)</f>
        <v>7.3500000000000227</v>
      </c>
      <c r="J2198" s="39">
        <f>INDEX(Monthly!$B$2:$K$187,MATCH(D2198,Monthly!$B$2:$B$187,0),3)</f>
        <v>6.6999999999999976E-3</v>
      </c>
      <c r="K2198" s="39">
        <f>INDEX(Monthly!$B$2:$K$187,MATCH(D2198,Monthly!$B$2:$B$187,0),5)</f>
        <v>-18.279999999999973</v>
      </c>
      <c r="L2198" s="39">
        <f>INDEX(Monthly!$B$2:$K$187,MATCH(D2198,Monthly!$B$2:$B$187,0),7)</f>
        <v>0</v>
      </c>
      <c r="M2198" s="39">
        <f>INDEX(Monthly!$B$2:$K$187,MATCH(D2198,Monthly!$B$2:$B$187,0),9)</f>
        <v>1.3833959255231522E-2</v>
      </c>
      <c r="N2198" s="42">
        <f>INDEX(Quaterly!$B$2:$E$63,MATCH(B2198,Quaterly!$B$2:$B$63,0),4)</f>
        <v>3.9299999999999997</v>
      </c>
    </row>
    <row r="2199" spans="1:14" x14ac:dyDescent="0.3">
      <c r="A2199" s="23">
        <v>2198</v>
      </c>
      <c r="B2199" s="23" t="str">
        <f t="shared" si="102"/>
        <v>Q2-2018</v>
      </c>
      <c r="C2199" s="24" t="str">
        <f t="shared" si="103"/>
        <v>Q2</v>
      </c>
      <c r="D2199" s="23" t="str">
        <f t="shared" si="104"/>
        <v>6-2018</v>
      </c>
      <c r="E2199" s="25">
        <v>43277</v>
      </c>
      <c r="F2199" s="31">
        <f>INDEX(GoldPrice!$B$2:$F$4016,MATCH(E2199,GoldPrice!$B$2:$B$4016,0),5)</f>
        <v>72027.972027972341</v>
      </c>
      <c r="G2199" s="36">
        <f>INDEX(Daily!$B$2:$H$4016,MATCH(E2199,Daily!$B$2:$B$4016,0),3)</f>
        <v>2.4500000000000028</v>
      </c>
      <c r="H2199" s="36">
        <f>INDEX(Daily!$B$2:$H$4016,MATCH(E2199,Daily!$B$2:$B$4016,0),5)</f>
        <v>25</v>
      </c>
      <c r="I2199" s="36">
        <f>INDEX(Daily!$B$2:$H$4016,MATCH(E2199,Daily!$B$2:$B$4016,0),7)</f>
        <v>-7.5</v>
      </c>
      <c r="J2199" s="39">
        <f>INDEX(Monthly!$B$2:$K$187,MATCH(D2199,Monthly!$B$2:$B$187,0),3)</f>
        <v>6.6999999999999976E-3</v>
      </c>
      <c r="K2199" s="39">
        <f>INDEX(Monthly!$B$2:$K$187,MATCH(D2199,Monthly!$B$2:$B$187,0),5)</f>
        <v>-18.279999999999973</v>
      </c>
      <c r="L2199" s="39">
        <f>INDEX(Monthly!$B$2:$K$187,MATCH(D2199,Monthly!$B$2:$B$187,0),7)</f>
        <v>0</v>
      </c>
      <c r="M2199" s="39">
        <f>INDEX(Monthly!$B$2:$K$187,MATCH(D2199,Monthly!$B$2:$B$187,0),9)</f>
        <v>1.3833959255231522E-2</v>
      </c>
      <c r="N2199" s="42">
        <f>INDEX(Quaterly!$B$2:$E$63,MATCH(B2199,Quaterly!$B$2:$B$63,0),4)</f>
        <v>3.9299999999999997</v>
      </c>
    </row>
    <row r="2200" spans="1:14" x14ac:dyDescent="0.3">
      <c r="A2200" s="23">
        <v>2199</v>
      </c>
      <c r="B2200" s="23" t="str">
        <f t="shared" si="102"/>
        <v>Q2-2018</v>
      </c>
      <c r="C2200" s="24" t="str">
        <f t="shared" si="103"/>
        <v>Q2</v>
      </c>
      <c r="D2200" s="23" t="str">
        <f t="shared" si="104"/>
        <v>6-2018</v>
      </c>
      <c r="E2200" s="25">
        <v>43278</v>
      </c>
      <c r="F2200" s="31">
        <f>INDEX(GoldPrice!$B$2:$F$4016,MATCH(E2200,GoldPrice!$B$2:$B$4016,0),5)</f>
        <v>1637.8756378702819</v>
      </c>
      <c r="G2200" s="36">
        <f>INDEX(Daily!$B$2:$H$4016,MATCH(E2200,Daily!$B$2:$B$4016,0),3)</f>
        <v>2.230000000000004</v>
      </c>
      <c r="H2200" s="36">
        <f>INDEX(Daily!$B$2:$H$4016,MATCH(E2200,Daily!$B$2:$B$4016,0),5)</f>
        <v>15</v>
      </c>
      <c r="I2200" s="36">
        <f>INDEX(Daily!$B$2:$H$4016,MATCH(E2200,Daily!$B$2:$B$4016,0),7)</f>
        <v>-14.110000000000014</v>
      </c>
      <c r="J2200" s="39">
        <f>INDEX(Monthly!$B$2:$K$187,MATCH(D2200,Monthly!$B$2:$B$187,0),3)</f>
        <v>6.6999999999999976E-3</v>
      </c>
      <c r="K2200" s="39">
        <f>INDEX(Monthly!$B$2:$K$187,MATCH(D2200,Monthly!$B$2:$B$187,0),5)</f>
        <v>-18.279999999999973</v>
      </c>
      <c r="L2200" s="39">
        <f>INDEX(Monthly!$B$2:$K$187,MATCH(D2200,Monthly!$B$2:$B$187,0),7)</f>
        <v>0</v>
      </c>
      <c r="M2200" s="39">
        <f>INDEX(Monthly!$B$2:$K$187,MATCH(D2200,Monthly!$B$2:$B$187,0),9)</f>
        <v>1.3833959255231522E-2</v>
      </c>
      <c r="N2200" s="42">
        <f>INDEX(Quaterly!$B$2:$E$63,MATCH(B2200,Quaterly!$B$2:$B$63,0),4)</f>
        <v>3.9299999999999997</v>
      </c>
    </row>
    <row r="2201" spans="1:14" x14ac:dyDescent="0.3">
      <c r="A2201" s="23">
        <v>2200</v>
      </c>
      <c r="B2201" s="23" t="str">
        <f t="shared" si="102"/>
        <v>Q2-2018</v>
      </c>
      <c r="C2201" s="24" t="str">
        <f t="shared" si="103"/>
        <v>Q2</v>
      </c>
      <c r="D2201" s="23" t="str">
        <f t="shared" si="104"/>
        <v>6-2018</v>
      </c>
      <c r="E2201" s="25">
        <v>43279</v>
      </c>
      <c r="F2201" s="31">
        <f>INDEX(GoldPrice!$B$2:$F$4016,MATCH(E2201,GoldPrice!$B$2:$B$4016,0),5)</f>
        <v>76694.386694386601</v>
      </c>
      <c r="G2201" s="36">
        <f>INDEX(Daily!$B$2:$H$4016,MATCH(E2201,Daily!$B$2:$B$4016,0),3)</f>
        <v>0.68999999999999773</v>
      </c>
      <c r="H2201" s="36">
        <f>INDEX(Daily!$B$2:$H$4016,MATCH(E2201,Daily!$B$2:$B$4016,0),5)</f>
        <v>0</v>
      </c>
      <c r="I2201" s="36">
        <f>INDEX(Daily!$B$2:$H$4016,MATCH(E2201,Daily!$B$2:$B$4016,0),7)</f>
        <v>-11.559999999999945</v>
      </c>
      <c r="J2201" s="39">
        <f>INDEX(Monthly!$B$2:$K$187,MATCH(D2201,Monthly!$B$2:$B$187,0),3)</f>
        <v>6.6999999999999976E-3</v>
      </c>
      <c r="K2201" s="39">
        <f>INDEX(Monthly!$B$2:$K$187,MATCH(D2201,Monthly!$B$2:$B$187,0),5)</f>
        <v>-18.279999999999973</v>
      </c>
      <c r="L2201" s="39">
        <f>INDEX(Monthly!$B$2:$K$187,MATCH(D2201,Monthly!$B$2:$B$187,0),7)</f>
        <v>0</v>
      </c>
      <c r="M2201" s="39">
        <f>INDEX(Monthly!$B$2:$K$187,MATCH(D2201,Monthly!$B$2:$B$187,0),9)</f>
        <v>1.3833959255231522E-2</v>
      </c>
      <c r="N2201" s="42">
        <f>INDEX(Quaterly!$B$2:$E$63,MATCH(B2201,Quaterly!$B$2:$B$63,0),4)</f>
        <v>3.9299999999999997</v>
      </c>
    </row>
    <row r="2202" spans="1:14" x14ac:dyDescent="0.3">
      <c r="A2202" s="23">
        <v>2201</v>
      </c>
      <c r="B2202" s="23" t="str">
        <f t="shared" si="102"/>
        <v>Q2-2018</v>
      </c>
      <c r="C2202" s="24" t="str">
        <f t="shared" si="103"/>
        <v>Q2</v>
      </c>
      <c r="D2202" s="23" t="str">
        <f t="shared" si="104"/>
        <v>6-2018</v>
      </c>
      <c r="E2202" s="25">
        <v>43280</v>
      </c>
      <c r="F2202" s="31">
        <f>INDEX(GoldPrice!$B$2:$F$4016,MATCH(E2202,GoldPrice!$B$2:$B$4016,0),5)</f>
        <v>-140551.72935172915</v>
      </c>
      <c r="G2202" s="36">
        <f>INDEX(Daily!$B$2:$H$4016,MATCH(E2202,Daily!$B$2:$B$4016,0),3)</f>
        <v>0.70000000000000284</v>
      </c>
      <c r="H2202" s="36">
        <f>INDEX(Daily!$B$2:$H$4016,MATCH(E2202,Daily!$B$2:$B$4016,0),5)</f>
        <v>21</v>
      </c>
      <c r="I2202" s="36">
        <f>INDEX(Daily!$B$2:$H$4016,MATCH(E2202,Daily!$B$2:$B$4016,0),7)</f>
        <v>3.42999999999995</v>
      </c>
      <c r="J2202" s="39">
        <f>INDEX(Monthly!$B$2:$K$187,MATCH(D2202,Monthly!$B$2:$B$187,0),3)</f>
        <v>6.6999999999999976E-3</v>
      </c>
      <c r="K2202" s="39">
        <f>INDEX(Monthly!$B$2:$K$187,MATCH(D2202,Monthly!$B$2:$B$187,0),5)</f>
        <v>-18.279999999999973</v>
      </c>
      <c r="L2202" s="39">
        <f>INDEX(Monthly!$B$2:$K$187,MATCH(D2202,Monthly!$B$2:$B$187,0),7)</f>
        <v>0</v>
      </c>
      <c r="M2202" s="39">
        <f>INDEX(Monthly!$B$2:$K$187,MATCH(D2202,Monthly!$B$2:$B$187,0),9)</f>
        <v>1.3833959255231522E-2</v>
      </c>
      <c r="N2202" s="42">
        <f>INDEX(Quaterly!$B$2:$E$63,MATCH(B2202,Quaterly!$B$2:$B$63,0),4)</f>
        <v>3.9299999999999997</v>
      </c>
    </row>
    <row r="2203" spans="1:14" x14ac:dyDescent="0.3">
      <c r="A2203" s="23">
        <v>2202</v>
      </c>
      <c r="B2203" s="23" t="str">
        <f t="shared" si="102"/>
        <v>Q3-2018</v>
      </c>
      <c r="C2203" s="24" t="str">
        <f t="shared" si="103"/>
        <v>Q3</v>
      </c>
      <c r="D2203" s="23" t="str">
        <f t="shared" si="104"/>
        <v>7-2018</v>
      </c>
      <c r="E2203" s="25">
        <v>43283</v>
      </c>
      <c r="F2203" s="31">
        <f>INDEX(GoldPrice!$B$2:$F$4016,MATCH(E2203,GoldPrice!$B$2:$B$4016,0),5)</f>
        <v>273328.82252882421</v>
      </c>
      <c r="G2203" s="36">
        <f>INDEX(Daily!$B$2:$H$4016,MATCH(E2203,Daily!$B$2:$B$4016,0),3)</f>
        <v>-0.21000000000000796</v>
      </c>
      <c r="H2203" s="36">
        <f>INDEX(Daily!$B$2:$H$4016,MATCH(E2203,Daily!$B$2:$B$4016,0),5)</f>
        <v>-4</v>
      </c>
      <c r="I2203" s="36">
        <f>INDEX(Daily!$B$2:$H$4016,MATCH(E2203,Daily!$B$2:$B$4016,0),7)</f>
        <v>-13.629999999999995</v>
      </c>
      <c r="J2203" s="39">
        <f>INDEX(Monthly!$B$2:$K$187,MATCH(D2203,Monthly!$B$2:$B$187,0),3)</f>
        <v>-1.0000000000000009E-3</v>
      </c>
      <c r="K2203" s="39">
        <f>INDEX(Monthly!$B$2:$K$187,MATCH(D2203,Monthly!$B$2:$B$187,0),5)</f>
        <v>-8.5600000000000023</v>
      </c>
      <c r="L2203" s="39">
        <f>INDEX(Monthly!$B$2:$K$187,MATCH(D2203,Monthly!$B$2:$B$187,0),7)</f>
        <v>0</v>
      </c>
      <c r="M2203" s="39">
        <f>INDEX(Monthly!$B$2:$K$187,MATCH(D2203,Monthly!$B$2:$B$187,0),9)</f>
        <v>-4.1789610540243103E-3</v>
      </c>
      <c r="N2203" s="42">
        <f>INDEX(Quaterly!$B$2:$E$63,MATCH(B2203,Quaterly!$B$2:$B$63,0),4)</f>
        <v>0.66000000000000014</v>
      </c>
    </row>
    <row r="2204" spans="1:14" x14ac:dyDescent="0.3">
      <c r="A2204" s="23">
        <v>2203</v>
      </c>
      <c r="B2204" s="23" t="str">
        <f t="shared" si="102"/>
        <v>Q3-2018</v>
      </c>
      <c r="C2204" s="24" t="str">
        <f t="shared" si="103"/>
        <v>Q3</v>
      </c>
      <c r="D2204" s="23" t="str">
        <f t="shared" si="104"/>
        <v>7-2018</v>
      </c>
      <c r="E2204" s="25">
        <v>43284</v>
      </c>
      <c r="F2204" s="31">
        <f>INDEX(GoldPrice!$B$2:$F$4016,MATCH(E2204,GoldPrice!$B$2:$B$4016,0),5)</f>
        <v>-292747.98714798689</v>
      </c>
      <c r="G2204" s="36">
        <f>INDEX(Daily!$B$2:$H$4016,MATCH(E2204,Daily!$B$2:$B$4016,0),3)</f>
        <v>0.20000000000000284</v>
      </c>
      <c r="H2204" s="36">
        <f>INDEX(Daily!$B$2:$H$4016,MATCH(E2204,Daily!$B$2:$B$4016,0),5)</f>
        <v>93</v>
      </c>
      <c r="I2204" s="36">
        <f>INDEX(Daily!$B$2:$H$4016,MATCH(E2204,Daily!$B$2:$B$4016,0),7)</f>
        <v>-41.139999999999986</v>
      </c>
      <c r="J2204" s="39">
        <f>INDEX(Monthly!$B$2:$K$187,MATCH(D2204,Monthly!$B$2:$B$187,0),3)</f>
        <v>-1.0000000000000009E-3</v>
      </c>
      <c r="K2204" s="39">
        <f>INDEX(Monthly!$B$2:$K$187,MATCH(D2204,Monthly!$B$2:$B$187,0),5)</f>
        <v>-8.5600000000000023</v>
      </c>
      <c r="L2204" s="39">
        <f>INDEX(Monthly!$B$2:$K$187,MATCH(D2204,Monthly!$B$2:$B$187,0),7)</f>
        <v>0</v>
      </c>
      <c r="M2204" s="39">
        <f>INDEX(Monthly!$B$2:$K$187,MATCH(D2204,Monthly!$B$2:$B$187,0),9)</f>
        <v>-4.1789610540243103E-3</v>
      </c>
      <c r="N2204" s="42">
        <f>INDEX(Quaterly!$B$2:$E$63,MATCH(B2204,Quaterly!$B$2:$B$63,0),4)</f>
        <v>0.66000000000000014</v>
      </c>
    </row>
    <row r="2205" spans="1:14" x14ac:dyDescent="0.3">
      <c r="A2205" s="23">
        <v>2204</v>
      </c>
      <c r="B2205" s="23" t="str">
        <f t="shared" si="102"/>
        <v>Q3-2018</v>
      </c>
      <c r="C2205" s="24" t="str">
        <f t="shared" si="103"/>
        <v>Q3</v>
      </c>
      <c r="D2205" s="23" t="str">
        <f t="shared" si="104"/>
        <v>7-2018</v>
      </c>
      <c r="E2205" s="25">
        <v>43285</v>
      </c>
      <c r="F2205" s="31">
        <f>INDEX(GoldPrice!$B$2:$F$4016,MATCH(E2205,GoldPrice!$B$2:$B$4016,0),5)</f>
        <v>130951.97775197774</v>
      </c>
      <c r="G2205" s="36">
        <f>INDEX(Daily!$B$2:$H$4016,MATCH(E2205,Daily!$B$2:$B$4016,0),3)</f>
        <v>-1.0000000000005116E-2</v>
      </c>
      <c r="H2205" s="36">
        <f>INDEX(Daily!$B$2:$H$4016,MATCH(E2205,Daily!$B$2:$B$4016,0),5)</f>
        <v>-7</v>
      </c>
      <c r="I2205" s="36">
        <f>INDEX(Daily!$B$2:$H$4016,MATCH(E2205,Daily!$B$2:$B$4016,0),7)</f>
        <v>8.9800000000000182</v>
      </c>
      <c r="J2205" s="39">
        <f>INDEX(Monthly!$B$2:$K$187,MATCH(D2205,Monthly!$B$2:$B$187,0),3)</f>
        <v>-1.0000000000000009E-3</v>
      </c>
      <c r="K2205" s="39">
        <f>INDEX(Monthly!$B$2:$K$187,MATCH(D2205,Monthly!$B$2:$B$187,0),5)</f>
        <v>-8.5600000000000023</v>
      </c>
      <c r="L2205" s="39">
        <f>INDEX(Monthly!$B$2:$K$187,MATCH(D2205,Monthly!$B$2:$B$187,0),7)</f>
        <v>0</v>
      </c>
      <c r="M2205" s="39">
        <f>INDEX(Monthly!$B$2:$K$187,MATCH(D2205,Monthly!$B$2:$B$187,0),9)</f>
        <v>-4.1789610540243103E-3</v>
      </c>
      <c r="N2205" s="42">
        <f>INDEX(Quaterly!$B$2:$E$63,MATCH(B2205,Quaterly!$B$2:$B$63,0),4)</f>
        <v>0.66000000000000014</v>
      </c>
    </row>
    <row r="2206" spans="1:14" x14ac:dyDescent="0.3">
      <c r="A2206" s="23">
        <v>2205</v>
      </c>
      <c r="B2206" s="23" t="str">
        <f t="shared" si="102"/>
        <v>Q3-2018</v>
      </c>
      <c r="C2206" s="24" t="str">
        <f t="shared" si="103"/>
        <v>Q3</v>
      </c>
      <c r="D2206" s="23" t="str">
        <f t="shared" si="104"/>
        <v>7-2018</v>
      </c>
      <c r="E2206" s="25">
        <v>43286</v>
      </c>
      <c r="F2206" s="31">
        <f>INDEX(GoldPrice!$B$2:$F$4016,MATCH(E2206,GoldPrice!$B$2:$B$4016,0),5)</f>
        <v>-215504.99230499193</v>
      </c>
      <c r="G2206" s="36">
        <f>INDEX(Daily!$B$2:$H$4016,MATCH(E2206,Daily!$B$2:$B$4016,0),3)</f>
        <v>-1.1899999999999977</v>
      </c>
      <c r="H2206" s="36">
        <f>INDEX(Daily!$B$2:$H$4016,MATCH(E2206,Daily!$B$2:$B$4016,0),5)</f>
        <v>2</v>
      </c>
      <c r="I2206" s="36">
        <f>INDEX(Daily!$B$2:$H$4016,MATCH(E2206,Daily!$B$2:$B$4016,0),7)</f>
        <v>-15.590000000000032</v>
      </c>
      <c r="J2206" s="39">
        <f>INDEX(Monthly!$B$2:$K$187,MATCH(D2206,Monthly!$B$2:$B$187,0),3)</f>
        <v>-1.0000000000000009E-3</v>
      </c>
      <c r="K2206" s="39">
        <f>INDEX(Monthly!$B$2:$K$187,MATCH(D2206,Monthly!$B$2:$B$187,0),5)</f>
        <v>-8.5600000000000023</v>
      </c>
      <c r="L2206" s="39">
        <f>INDEX(Monthly!$B$2:$K$187,MATCH(D2206,Monthly!$B$2:$B$187,0),7)</f>
        <v>0</v>
      </c>
      <c r="M2206" s="39">
        <f>INDEX(Monthly!$B$2:$K$187,MATCH(D2206,Monthly!$B$2:$B$187,0),9)</f>
        <v>-4.1789610540243103E-3</v>
      </c>
      <c r="N2206" s="42">
        <f>INDEX(Quaterly!$B$2:$E$63,MATCH(B2206,Quaterly!$B$2:$B$63,0),4)</f>
        <v>0.66000000000000014</v>
      </c>
    </row>
    <row r="2207" spans="1:14" x14ac:dyDescent="0.3">
      <c r="A2207" s="23">
        <v>2206</v>
      </c>
      <c r="B2207" s="23" t="str">
        <f t="shared" si="102"/>
        <v>Q3-2018</v>
      </c>
      <c r="C2207" s="24" t="str">
        <f t="shared" si="103"/>
        <v>Q3</v>
      </c>
      <c r="D2207" s="23" t="str">
        <f t="shared" si="104"/>
        <v>7-2018</v>
      </c>
      <c r="E2207" s="25">
        <v>43287</v>
      </c>
      <c r="F2207" s="31">
        <f>INDEX(GoldPrice!$B$2:$F$4016,MATCH(E2207,GoldPrice!$B$2:$B$4016,0),5)</f>
        <v>86996.030996028334</v>
      </c>
      <c r="G2207" s="36">
        <f>INDEX(Daily!$B$2:$H$4016,MATCH(E2207,Daily!$B$2:$B$4016,0),3)</f>
        <v>0.85999999999999943</v>
      </c>
      <c r="H2207" s="36">
        <f>INDEX(Daily!$B$2:$H$4016,MATCH(E2207,Daily!$B$2:$B$4016,0),5)</f>
        <v>-5</v>
      </c>
      <c r="I2207" s="36">
        <f>INDEX(Daily!$B$2:$H$4016,MATCH(E2207,Daily!$B$2:$B$4016,0),7)</f>
        <v>18.110000000000014</v>
      </c>
      <c r="J2207" s="39">
        <f>INDEX(Monthly!$B$2:$K$187,MATCH(D2207,Monthly!$B$2:$B$187,0),3)</f>
        <v>-1.0000000000000009E-3</v>
      </c>
      <c r="K2207" s="39">
        <f>INDEX(Monthly!$B$2:$K$187,MATCH(D2207,Monthly!$B$2:$B$187,0),5)</f>
        <v>-8.5600000000000023</v>
      </c>
      <c r="L2207" s="39">
        <f>INDEX(Monthly!$B$2:$K$187,MATCH(D2207,Monthly!$B$2:$B$187,0),7)</f>
        <v>0</v>
      </c>
      <c r="M2207" s="39">
        <f>INDEX(Monthly!$B$2:$K$187,MATCH(D2207,Monthly!$B$2:$B$187,0),9)</f>
        <v>-4.1789610540243103E-3</v>
      </c>
      <c r="N2207" s="42">
        <f>INDEX(Quaterly!$B$2:$E$63,MATCH(B2207,Quaterly!$B$2:$B$63,0),4)</f>
        <v>0.66000000000000014</v>
      </c>
    </row>
    <row r="2208" spans="1:14" x14ac:dyDescent="0.3">
      <c r="A2208" s="23">
        <v>2207</v>
      </c>
      <c r="B2208" s="23" t="str">
        <f t="shared" si="102"/>
        <v>Q3-2018</v>
      </c>
      <c r="C2208" s="24" t="str">
        <f t="shared" si="103"/>
        <v>Q3</v>
      </c>
      <c r="D2208" s="23" t="str">
        <f t="shared" si="104"/>
        <v>7-2018</v>
      </c>
      <c r="E2208" s="25">
        <v>43290</v>
      </c>
      <c r="F2208" s="31">
        <f>INDEX(GoldPrice!$B$2:$F$4016,MATCH(E2208,GoldPrice!$B$2:$B$4016,0),5)</f>
        <v>20971.612171616405</v>
      </c>
      <c r="G2208" s="36">
        <f>INDEX(Daily!$B$2:$H$4016,MATCH(E2208,Daily!$B$2:$B$4016,0),3)</f>
        <v>4.9999999999997158E-2</v>
      </c>
      <c r="H2208" s="36">
        <f>INDEX(Daily!$B$2:$H$4016,MATCH(E2208,Daily!$B$2:$B$4016,0),5)</f>
        <v>3</v>
      </c>
      <c r="I2208" s="36">
        <f>INDEX(Daily!$B$2:$H$4016,MATCH(E2208,Daily!$B$2:$B$4016,0),7)</f>
        <v>-2.3899999999999864</v>
      </c>
      <c r="J2208" s="39">
        <f>INDEX(Monthly!$B$2:$K$187,MATCH(D2208,Monthly!$B$2:$B$187,0),3)</f>
        <v>-1.0000000000000009E-3</v>
      </c>
      <c r="K2208" s="39">
        <f>INDEX(Monthly!$B$2:$K$187,MATCH(D2208,Monthly!$B$2:$B$187,0),5)</f>
        <v>-8.5600000000000023</v>
      </c>
      <c r="L2208" s="39">
        <f>INDEX(Monthly!$B$2:$K$187,MATCH(D2208,Monthly!$B$2:$B$187,0),7)</f>
        <v>0</v>
      </c>
      <c r="M2208" s="39">
        <f>INDEX(Monthly!$B$2:$K$187,MATCH(D2208,Monthly!$B$2:$B$187,0),9)</f>
        <v>-4.1789610540243103E-3</v>
      </c>
      <c r="N2208" s="42">
        <f>INDEX(Quaterly!$B$2:$E$63,MATCH(B2208,Quaterly!$B$2:$B$63,0),4)</f>
        <v>0.66000000000000014</v>
      </c>
    </row>
    <row r="2209" spans="1:14" x14ac:dyDescent="0.3">
      <c r="A2209" s="23">
        <v>2208</v>
      </c>
      <c r="B2209" s="23" t="str">
        <f t="shared" si="102"/>
        <v>Q3-2018</v>
      </c>
      <c r="C2209" s="24" t="str">
        <f t="shared" si="103"/>
        <v>Q3</v>
      </c>
      <c r="D2209" s="23" t="str">
        <f t="shared" si="104"/>
        <v>7-2018</v>
      </c>
      <c r="E2209" s="25">
        <v>43291</v>
      </c>
      <c r="F2209" s="31">
        <f>INDEX(GoldPrice!$B$2:$F$4016,MATCH(E2209,GoldPrice!$B$2:$B$4016,0),5)</f>
        <v>113944.13154412806</v>
      </c>
      <c r="G2209" s="36">
        <f>INDEX(Daily!$B$2:$H$4016,MATCH(E2209,Daily!$B$2:$B$4016,0),3)</f>
        <v>0.26000000000000512</v>
      </c>
      <c r="H2209" s="36">
        <f>INDEX(Daily!$B$2:$H$4016,MATCH(E2209,Daily!$B$2:$B$4016,0),5)</f>
        <v>1</v>
      </c>
      <c r="I2209" s="36">
        <f>INDEX(Daily!$B$2:$H$4016,MATCH(E2209,Daily!$B$2:$B$4016,0),7)</f>
        <v>-4</v>
      </c>
      <c r="J2209" s="39">
        <f>INDEX(Monthly!$B$2:$K$187,MATCH(D2209,Monthly!$B$2:$B$187,0),3)</f>
        <v>-1.0000000000000009E-3</v>
      </c>
      <c r="K2209" s="39">
        <f>INDEX(Monthly!$B$2:$K$187,MATCH(D2209,Monthly!$B$2:$B$187,0),5)</f>
        <v>-8.5600000000000023</v>
      </c>
      <c r="L2209" s="39">
        <f>INDEX(Monthly!$B$2:$K$187,MATCH(D2209,Monthly!$B$2:$B$187,0),7)</f>
        <v>0</v>
      </c>
      <c r="M2209" s="39">
        <f>INDEX(Monthly!$B$2:$K$187,MATCH(D2209,Monthly!$B$2:$B$187,0),9)</f>
        <v>-4.1789610540243103E-3</v>
      </c>
      <c r="N2209" s="42">
        <f>INDEX(Quaterly!$B$2:$E$63,MATCH(B2209,Quaterly!$B$2:$B$63,0),4)</f>
        <v>0.66000000000000014</v>
      </c>
    </row>
    <row r="2210" spans="1:14" x14ac:dyDescent="0.3">
      <c r="A2210" s="23">
        <v>2209</v>
      </c>
      <c r="B2210" s="23" t="str">
        <f t="shared" si="102"/>
        <v>Q3-2018</v>
      </c>
      <c r="C2210" s="24" t="str">
        <f t="shared" si="103"/>
        <v>Q3</v>
      </c>
      <c r="D2210" s="23" t="str">
        <f t="shared" si="104"/>
        <v>7-2018</v>
      </c>
      <c r="E2210" s="25">
        <v>43292</v>
      </c>
      <c r="F2210" s="31">
        <f>INDEX(GoldPrice!$B$2:$F$4016,MATCH(E2210,GoldPrice!$B$2:$B$4016,0),5)</f>
        <v>137834.28463428468</v>
      </c>
      <c r="G2210" s="36">
        <f>INDEX(Daily!$B$2:$H$4016,MATCH(E2210,Daily!$B$2:$B$4016,0),3)</f>
        <v>-3.730000000000004</v>
      </c>
      <c r="H2210" s="36">
        <f>INDEX(Daily!$B$2:$H$4016,MATCH(E2210,Daily!$B$2:$B$4016,0),5)</f>
        <v>4</v>
      </c>
      <c r="I2210" s="36">
        <f>INDEX(Daily!$B$2:$H$4016,MATCH(E2210,Daily!$B$2:$B$4016,0),7)</f>
        <v>-17.960000000000036</v>
      </c>
      <c r="J2210" s="39">
        <f>INDEX(Monthly!$B$2:$K$187,MATCH(D2210,Monthly!$B$2:$B$187,0),3)</f>
        <v>-1.0000000000000009E-3</v>
      </c>
      <c r="K2210" s="39">
        <f>INDEX(Monthly!$B$2:$K$187,MATCH(D2210,Monthly!$B$2:$B$187,0),5)</f>
        <v>-8.5600000000000023</v>
      </c>
      <c r="L2210" s="39">
        <f>INDEX(Monthly!$B$2:$K$187,MATCH(D2210,Monthly!$B$2:$B$187,0),7)</f>
        <v>0</v>
      </c>
      <c r="M2210" s="39">
        <f>INDEX(Monthly!$B$2:$K$187,MATCH(D2210,Monthly!$B$2:$B$187,0),9)</f>
        <v>-4.1789610540243103E-3</v>
      </c>
      <c r="N2210" s="42">
        <f>INDEX(Quaterly!$B$2:$E$63,MATCH(B2210,Quaterly!$B$2:$B$63,0),4)</f>
        <v>0.66000000000000014</v>
      </c>
    </row>
    <row r="2211" spans="1:14" x14ac:dyDescent="0.3">
      <c r="A2211" s="23">
        <v>2210</v>
      </c>
      <c r="B2211" s="23" t="str">
        <f t="shared" si="102"/>
        <v>Q3-2018</v>
      </c>
      <c r="C2211" s="24" t="str">
        <f t="shared" si="103"/>
        <v>Q3</v>
      </c>
      <c r="D2211" s="23" t="str">
        <f t="shared" si="104"/>
        <v>7-2018</v>
      </c>
      <c r="E2211" s="25">
        <v>43293</v>
      </c>
      <c r="F2211" s="31">
        <f>INDEX(GoldPrice!$B$2:$F$4016,MATCH(E2211,GoldPrice!$B$2:$B$4016,0),5)</f>
        <v>-42090.039690040052</v>
      </c>
      <c r="G2211" s="36">
        <f>INDEX(Daily!$B$2:$H$4016,MATCH(E2211,Daily!$B$2:$B$4016,0),3)</f>
        <v>-4.9999999999997158E-2</v>
      </c>
      <c r="H2211" s="36">
        <f>INDEX(Daily!$B$2:$H$4016,MATCH(E2211,Daily!$B$2:$B$4016,0),5)</f>
        <v>4</v>
      </c>
      <c r="I2211" s="36">
        <f>INDEX(Daily!$B$2:$H$4016,MATCH(E2211,Daily!$B$2:$B$4016,0),7)</f>
        <v>5.3500000000000227</v>
      </c>
      <c r="J2211" s="39">
        <f>INDEX(Monthly!$B$2:$K$187,MATCH(D2211,Monthly!$B$2:$B$187,0),3)</f>
        <v>-1.0000000000000009E-3</v>
      </c>
      <c r="K2211" s="39">
        <f>INDEX(Monthly!$B$2:$K$187,MATCH(D2211,Monthly!$B$2:$B$187,0),5)</f>
        <v>-8.5600000000000023</v>
      </c>
      <c r="L2211" s="39">
        <f>INDEX(Monthly!$B$2:$K$187,MATCH(D2211,Monthly!$B$2:$B$187,0),7)</f>
        <v>0</v>
      </c>
      <c r="M2211" s="39">
        <f>INDEX(Monthly!$B$2:$K$187,MATCH(D2211,Monthly!$B$2:$B$187,0),9)</f>
        <v>-4.1789610540243103E-3</v>
      </c>
      <c r="N2211" s="42">
        <f>INDEX(Quaterly!$B$2:$E$63,MATCH(B2211,Quaterly!$B$2:$B$63,0),4)</f>
        <v>0.66000000000000014</v>
      </c>
    </row>
    <row r="2212" spans="1:14" x14ac:dyDescent="0.3">
      <c r="A2212" s="23">
        <v>2211</v>
      </c>
      <c r="B2212" s="23" t="str">
        <f t="shared" si="102"/>
        <v>Q3-2018</v>
      </c>
      <c r="C2212" s="24" t="str">
        <f t="shared" si="103"/>
        <v>Q3</v>
      </c>
      <c r="D2212" s="23" t="str">
        <f t="shared" si="104"/>
        <v>7-2018</v>
      </c>
      <c r="E2212" s="25">
        <v>43294</v>
      </c>
      <c r="F2212" s="31">
        <f>INDEX(GoldPrice!$B$2:$F$4016,MATCH(E2212,GoldPrice!$B$2:$B$4016,0),5)</f>
        <v>101275.75127575547</v>
      </c>
      <c r="G2212" s="36">
        <f>INDEX(Daily!$B$2:$H$4016,MATCH(E2212,Daily!$B$2:$B$4016,0),3)</f>
        <v>0.68000000000000682</v>
      </c>
      <c r="H2212" s="36">
        <f>INDEX(Daily!$B$2:$H$4016,MATCH(E2212,Daily!$B$2:$B$4016,0),5)</f>
        <v>3</v>
      </c>
      <c r="I2212" s="36">
        <f>INDEX(Daily!$B$2:$H$4016,MATCH(E2212,Daily!$B$2:$B$4016,0),7)</f>
        <v>11.210000000000036</v>
      </c>
      <c r="J2212" s="39">
        <f>INDEX(Monthly!$B$2:$K$187,MATCH(D2212,Monthly!$B$2:$B$187,0),3)</f>
        <v>-1.0000000000000009E-3</v>
      </c>
      <c r="K2212" s="39">
        <f>INDEX(Monthly!$B$2:$K$187,MATCH(D2212,Monthly!$B$2:$B$187,0),5)</f>
        <v>-8.5600000000000023</v>
      </c>
      <c r="L2212" s="39">
        <f>INDEX(Monthly!$B$2:$K$187,MATCH(D2212,Monthly!$B$2:$B$187,0),7)</f>
        <v>0</v>
      </c>
      <c r="M2212" s="39">
        <f>INDEX(Monthly!$B$2:$K$187,MATCH(D2212,Monthly!$B$2:$B$187,0),9)</f>
        <v>-4.1789610540243103E-3</v>
      </c>
      <c r="N2212" s="42">
        <f>INDEX(Quaterly!$B$2:$E$63,MATCH(B2212,Quaterly!$B$2:$B$63,0),4)</f>
        <v>0.66000000000000014</v>
      </c>
    </row>
    <row r="2213" spans="1:14" x14ac:dyDescent="0.3">
      <c r="A2213" s="23">
        <v>2212</v>
      </c>
      <c r="B2213" s="23" t="str">
        <f t="shared" si="102"/>
        <v>Q3-2018</v>
      </c>
      <c r="C2213" s="24" t="str">
        <f t="shared" si="103"/>
        <v>Q3</v>
      </c>
      <c r="D2213" s="23" t="str">
        <f t="shared" si="104"/>
        <v>7-2018</v>
      </c>
      <c r="E2213" s="25">
        <v>43297</v>
      </c>
      <c r="F2213" s="31">
        <f>INDEX(GoldPrice!$B$2:$F$4016,MATCH(E2213,GoldPrice!$B$2:$B$4016,0),5)</f>
        <v>56138.726138725877</v>
      </c>
      <c r="G2213" s="36">
        <f>INDEX(Daily!$B$2:$H$4016,MATCH(E2213,Daily!$B$2:$B$4016,0),3)</f>
        <v>-2.9500000000000028</v>
      </c>
      <c r="H2213" s="36">
        <f>INDEX(Daily!$B$2:$H$4016,MATCH(E2213,Daily!$B$2:$B$4016,0),5)</f>
        <v>0</v>
      </c>
      <c r="I2213" s="36">
        <f>INDEX(Daily!$B$2:$H$4016,MATCH(E2213,Daily!$B$2:$B$4016,0),7)</f>
        <v>1.3899999999999864</v>
      </c>
      <c r="J2213" s="39">
        <f>INDEX(Monthly!$B$2:$K$187,MATCH(D2213,Monthly!$B$2:$B$187,0),3)</f>
        <v>-1.0000000000000009E-3</v>
      </c>
      <c r="K2213" s="39">
        <f>INDEX(Monthly!$B$2:$K$187,MATCH(D2213,Monthly!$B$2:$B$187,0),5)</f>
        <v>-8.5600000000000023</v>
      </c>
      <c r="L2213" s="39">
        <f>INDEX(Monthly!$B$2:$K$187,MATCH(D2213,Monthly!$B$2:$B$187,0),7)</f>
        <v>0</v>
      </c>
      <c r="M2213" s="39">
        <f>INDEX(Monthly!$B$2:$K$187,MATCH(D2213,Monthly!$B$2:$B$187,0),9)</f>
        <v>-4.1789610540243103E-3</v>
      </c>
      <c r="N2213" s="42">
        <f>INDEX(Quaterly!$B$2:$E$63,MATCH(B2213,Quaterly!$B$2:$B$63,0),4)</f>
        <v>0.66000000000000014</v>
      </c>
    </row>
    <row r="2214" spans="1:14" x14ac:dyDescent="0.3">
      <c r="A2214" s="23">
        <v>2213</v>
      </c>
      <c r="B2214" s="23" t="str">
        <f t="shared" si="102"/>
        <v>Q3-2018</v>
      </c>
      <c r="C2214" s="24" t="str">
        <f t="shared" si="103"/>
        <v>Q3</v>
      </c>
      <c r="D2214" s="23" t="str">
        <f t="shared" si="104"/>
        <v>7-2018</v>
      </c>
      <c r="E2214" s="25">
        <v>43298</v>
      </c>
      <c r="F2214" s="31">
        <f>INDEX(GoldPrice!$B$2:$F$4016,MATCH(E2214,GoldPrice!$B$2:$B$4016,0),5)</f>
        <v>146080.13608013466</v>
      </c>
      <c r="G2214" s="36">
        <f>INDEX(Daily!$B$2:$H$4016,MATCH(E2214,Daily!$B$2:$B$4016,0),3)</f>
        <v>1.9999999999996021E-2</v>
      </c>
      <c r="H2214" s="36">
        <f>INDEX(Daily!$B$2:$H$4016,MATCH(E2214,Daily!$B$2:$B$4016,0),5)</f>
        <v>0</v>
      </c>
      <c r="I2214" s="36">
        <f>INDEX(Daily!$B$2:$H$4016,MATCH(E2214,Daily!$B$2:$B$4016,0),7)</f>
        <v>10.159999999999968</v>
      </c>
      <c r="J2214" s="39">
        <f>INDEX(Monthly!$B$2:$K$187,MATCH(D2214,Monthly!$B$2:$B$187,0),3)</f>
        <v>-1.0000000000000009E-3</v>
      </c>
      <c r="K2214" s="39">
        <f>INDEX(Monthly!$B$2:$K$187,MATCH(D2214,Monthly!$B$2:$B$187,0),5)</f>
        <v>-8.5600000000000023</v>
      </c>
      <c r="L2214" s="39">
        <f>INDEX(Monthly!$B$2:$K$187,MATCH(D2214,Monthly!$B$2:$B$187,0),7)</f>
        <v>0</v>
      </c>
      <c r="M2214" s="39">
        <f>INDEX(Monthly!$B$2:$K$187,MATCH(D2214,Monthly!$B$2:$B$187,0),9)</f>
        <v>-4.1789610540243103E-3</v>
      </c>
      <c r="N2214" s="42">
        <f>INDEX(Quaterly!$B$2:$E$63,MATCH(B2214,Quaterly!$B$2:$B$63,0),4)</f>
        <v>0.66000000000000014</v>
      </c>
    </row>
    <row r="2215" spans="1:14" x14ac:dyDescent="0.3">
      <c r="A2215" s="23">
        <v>2214</v>
      </c>
      <c r="B2215" s="23" t="str">
        <f t="shared" si="102"/>
        <v>Q3-2018</v>
      </c>
      <c r="C2215" s="24" t="str">
        <f t="shared" si="103"/>
        <v>Q3</v>
      </c>
      <c r="D2215" s="23" t="str">
        <f t="shared" si="104"/>
        <v>7-2018</v>
      </c>
      <c r="E2215" s="25">
        <v>43299</v>
      </c>
      <c r="F2215" s="31">
        <f>INDEX(GoldPrice!$B$2:$F$4016,MATCH(E2215,GoldPrice!$B$2:$B$4016,0),5)</f>
        <v>-89528.406728409231</v>
      </c>
      <c r="G2215" s="36">
        <f>INDEX(Daily!$B$2:$H$4016,MATCH(E2215,Daily!$B$2:$B$4016,0),3)</f>
        <v>0.68000000000000682</v>
      </c>
      <c r="H2215" s="36">
        <f>INDEX(Daily!$B$2:$H$4016,MATCH(E2215,Daily!$B$2:$B$4016,0),5)</f>
        <v>-1</v>
      </c>
      <c r="I2215" s="36">
        <f>INDEX(Daily!$B$2:$H$4016,MATCH(E2215,Daily!$B$2:$B$4016,0),7)</f>
        <v>21.120000000000005</v>
      </c>
      <c r="J2215" s="39">
        <f>INDEX(Monthly!$B$2:$K$187,MATCH(D2215,Monthly!$B$2:$B$187,0),3)</f>
        <v>-1.0000000000000009E-3</v>
      </c>
      <c r="K2215" s="39">
        <f>INDEX(Monthly!$B$2:$K$187,MATCH(D2215,Monthly!$B$2:$B$187,0),5)</f>
        <v>-8.5600000000000023</v>
      </c>
      <c r="L2215" s="39">
        <f>INDEX(Monthly!$B$2:$K$187,MATCH(D2215,Monthly!$B$2:$B$187,0),7)</f>
        <v>0</v>
      </c>
      <c r="M2215" s="39">
        <f>INDEX(Monthly!$B$2:$K$187,MATCH(D2215,Monthly!$B$2:$B$187,0),9)</f>
        <v>-4.1789610540243103E-3</v>
      </c>
      <c r="N2215" s="42">
        <f>INDEX(Quaterly!$B$2:$E$63,MATCH(B2215,Quaterly!$B$2:$B$63,0),4)</f>
        <v>0.66000000000000014</v>
      </c>
    </row>
    <row r="2216" spans="1:14" x14ac:dyDescent="0.3">
      <c r="A2216" s="23">
        <v>2215</v>
      </c>
      <c r="B2216" s="23" t="str">
        <f t="shared" si="102"/>
        <v>Q3-2018</v>
      </c>
      <c r="C2216" s="24" t="str">
        <f t="shared" si="103"/>
        <v>Q3</v>
      </c>
      <c r="D2216" s="23" t="str">
        <f t="shared" si="104"/>
        <v>7-2018</v>
      </c>
      <c r="E2216" s="25">
        <v>43300</v>
      </c>
      <c r="F2216" s="31">
        <f>INDEX(GoldPrice!$B$2:$F$4016,MATCH(E2216,GoldPrice!$B$2:$B$4016,0),5)</f>
        <v>-12966.395766396075</v>
      </c>
      <c r="G2216" s="36">
        <f>INDEX(Daily!$B$2:$H$4016,MATCH(E2216,Daily!$B$2:$B$4016,0),3)</f>
        <v>0.69999999999998863</v>
      </c>
      <c r="H2216" s="36">
        <f>INDEX(Daily!$B$2:$H$4016,MATCH(E2216,Daily!$B$2:$B$4016,0),5)</f>
        <v>1</v>
      </c>
      <c r="I2216" s="36">
        <f>INDEX(Daily!$B$2:$H$4016,MATCH(E2216,Daily!$B$2:$B$4016,0),7)</f>
        <v>1.5800000000000409</v>
      </c>
      <c r="J2216" s="39">
        <f>INDEX(Monthly!$B$2:$K$187,MATCH(D2216,Monthly!$B$2:$B$187,0),3)</f>
        <v>-1.0000000000000009E-3</v>
      </c>
      <c r="K2216" s="39">
        <f>INDEX(Monthly!$B$2:$K$187,MATCH(D2216,Monthly!$B$2:$B$187,0),5)</f>
        <v>-8.5600000000000023</v>
      </c>
      <c r="L2216" s="39">
        <f>INDEX(Monthly!$B$2:$K$187,MATCH(D2216,Monthly!$B$2:$B$187,0),7)</f>
        <v>0</v>
      </c>
      <c r="M2216" s="39">
        <f>INDEX(Monthly!$B$2:$K$187,MATCH(D2216,Monthly!$B$2:$B$187,0),9)</f>
        <v>-4.1789610540243103E-3</v>
      </c>
      <c r="N2216" s="42">
        <f>INDEX(Quaterly!$B$2:$E$63,MATCH(B2216,Quaterly!$B$2:$B$63,0),4)</f>
        <v>0.66000000000000014</v>
      </c>
    </row>
    <row r="2217" spans="1:14" x14ac:dyDescent="0.3">
      <c r="A2217" s="23">
        <v>2216</v>
      </c>
      <c r="B2217" s="23" t="str">
        <f t="shared" si="102"/>
        <v>Q3-2018</v>
      </c>
      <c r="C2217" s="24" t="str">
        <f t="shared" si="103"/>
        <v>Q3</v>
      </c>
      <c r="D2217" s="23" t="str">
        <f t="shared" si="104"/>
        <v>7-2018</v>
      </c>
      <c r="E2217" s="25">
        <v>43301</v>
      </c>
      <c r="F2217" s="31">
        <f>INDEX(GoldPrice!$B$2:$F$4016,MATCH(E2217,GoldPrice!$B$2:$B$4016,0),5)</f>
        <v>-166511.8125118129</v>
      </c>
      <c r="G2217" s="36">
        <f>INDEX(Daily!$B$2:$H$4016,MATCH(E2217,Daily!$B$2:$B$4016,0),3)</f>
        <v>1</v>
      </c>
      <c r="H2217" s="36">
        <f>INDEX(Daily!$B$2:$H$4016,MATCH(E2217,Daily!$B$2:$B$4016,0),5)</f>
        <v>3</v>
      </c>
      <c r="I2217" s="36">
        <f>INDEX(Daily!$B$2:$H$4016,MATCH(E2217,Daily!$B$2:$B$4016,0),7)</f>
        <v>-10.580000000000041</v>
      </c>
      <c r="J2217" s="39">
        <f>INDEX(Monthly!$B$2:$K$187,MATCH(D2217,Monthly!$B$2:$B$187,0),3)</f>
        <v>-1.0000000000000009E-3</v>
      </c>
      <c r="K2217" s="39">
        <f>INDEX(Monthly!$B$2:$K$187,MATCH(D2217,Monthly!$B$2:$B$187,0),5)</f>
        <v>-8.5600000000000023</v>
      </c>
      <c r="L2217" s="39">
        <f>INDEX(Monthly!$B$2:$K$187,MATCH(D2217,Monthly!$B$2:$B$187,0),7)</f>
        <v>0</v>
      </c>
      <c r="M2217" s="39">
        <f>INDEX(Monthly!$B$2:$K$187,MATCH(D2217,Monthly!$B$2:$B$187,0),9)</f>
        <v>-4.1789610540243103E-3</v>
      </c>
      <c r="N2217" s="42">
        <f>INDEX(Quaterly!$B$2:$E$63,MATCH(B2217,Quaterly!$B$2:$B$63,0),4)</f>
        <v>0.66000000000000014</v>
      </c>
    </row>
    <row r="2218" spans="1:14" x14ac:dyDescent="0.3">
      <c r="A2218" s="23">
        <v>2217</v>
      </c>
      <c r="B2218" s="23" t="str">
        <f t="shared" si="102"/>
        <v>Q3-2018</v>
      </c>
      <c r="C2218" s="24" t="str">
        <f t="shared" si="103"/>
        <v>Q3</v>
      </c>
      <c r="D2218" s="23" t="str">
        <f t="shared" si="104"/>
        <v>7-2018</v>
      </c>
      <c r="E2218" s="25">
        <v>43304</v>
      </c>
      <c r="F2218" s="31">
        <f>INDEX(GoldPrice!$B$2:$F$4016,MATCH(E2218,GoldPrice!$B$2:$B$4016,0),5)</f>
        <v>141321.8673218675</v>
      </c>
      <c r="G2218" s="36">
        <f>INDEX(Daily!$B$2:$H$4016,MATCH(E2218,Daily!$B$2:$B$4016,0),3)</f>
        <v>-2.5699999999999932</v>
      </c>
      <c r="H2218" s="36">
        <f>INDEX(Daily!$B$2:$H$4016,MATCH(E2218,Daily!$B$2:$B$4016,0),5)</f>
        <v>167</v>
      </c>
      <c r="I2218" s="36">
        <f>INDEX(Daily!$B$2:$H$4016,MATCH(E2218,Daily!$B$2:$B$4016,0),7)</f>
        <v>3.3500000000000227</v>
      </c>
      <c r="J2218" s="39">
        <f>INDEX(Monthly!$B$2:$K$187,MATCH(D2218,Monthly!$B$2:$B$187,0),3)</f>
        <v>-1.0000000000000009E-3</v>
      </c>
      <c r="K2218" s="39">
        <f>INDEX(Monthly!$B$2:$K$187,MATCH(D2218,Monthly!$B$2:$B$187,0),5)</f>
        <v>-8.5600000000000023</v>
      </c>
      <c r="L2218" s="39">
        <f>INDEX(Monthly!$B$2:$K$187,MATCH(D2218,Monthly!$B$2:$B$187,0),7)</f>
        <v>0</v>
      </c>
      <c r="M2218" s="39">
        <f>INDEX(Monthly!$B$2:$K$187,MATCH(D2218,Monthly!$B$2:$B$187,0),9)</f>
        <v>-4.1789610540243103E-3</v>
      </c>
      <c r="N2218" s="42">
        <f>INDEX(Quaterly!$B$2:$E$63,MATCH(B2218,Quaterly!$B$2:$B$63,0),4)</f>
        <v>0.66000000000000014</v>
      </c>
    </row>
    <row r="2219" spans="1:14" x14ac:dyDescent="0.3">
      <c r="A2219" s="23">
        <v>2218</v>
      </c>
      <c r="B2219" s="23" t="str">
        <f t="shared" si="102"/>
        <v>Q3-2018</v>
      </c>
      <c r="C2219" s="24" t="str">
        <f t="shared" si="103"/>
        <v>Q3</v>
      </c>
      <c r="D2219" s="23" t="str">
        <f t="shared" si="104"/>
        <v>7-2018</v>
      </c>
      <c r="E2219" s="25">
        <v>43305</v>
      </c>
      <c r="F2219" s="31">
        <f>INDEX(GoldPrice!$B$2:$F$4016,MATCH(E2219,GoldPrice!$B$2:$B$4016,0),5)</f>
        <v>-104152.10735210776</v>
      </c>
      <c r="G2219" s="36">
        <f>INDEX(Daily!$B$2:$H$4016,MATCH(E2219,Daily!$B$2:$B$4016,0),3)</f>
        <v>0.62999999999999545</v>
      </c>
      <c r="H2219" s="36">
        <f>INDEX(Daily!$B$2:$H$4016,MATCH(E2219,Daily!$B$2:$B$4016,0),5)</f>
        <v>28</v>
      </c>
      <c r="I2219" s="36">
        <f>INDEX(Daily!$B$2:$H$4016,MATCH(E2219,Daily!$B$2:$B$4016,0),7)</f>
        <v>-2.6599999999999682</v>
      </c>
      <c r="J2219" s="39">
        <f>INDEX(Monthly!$B$2:$K$187,MATCH(D2219,Monthly!$B$2:$B$187,0),3)</f>
        <v>-1.0000000000000009E-3</v>
      </c>
      <c r="K2219" s="39">
        <f>INDEX(Monthly!$B$2:$K$187,MATCH(D2219,Monthly!$B$2:$B$187,0),5)</f>
        <v>-8.5600000000000023</v>
      </c>
      <c r="L2219" s="39">
        <f>INDEX(Monthly!$B$2:$K$187,MATCH(D2219,Monthly!$B$2:$B$187,0),7)</f>
        <v>0</v>
      </c>
      <c r="M2219" s="39">
        <f>INDEX(Monthly!$B$2:$K$187,MATCH(D2219,Monthly!$B$2:$B$187,0),9)</f>
        <v>-4.1789610540243103E-3</v>
      </c>
      <c r="N2219" s="42">
        <f>INDEX(Quaterly!$B$2:$E$63,MATCH(B2219,Quaterly!$B$2:$B$63,0),4)</f>
        <v>0.66000000000000014</v>
      </c>
    </row>
    <row r="2220" spans="1:14" x14ac:dyDescent="0.3">
      <c r="A2220" s="23">
        <v>2219</v>
      </c>
      <c r="B2220" s="23" t="str">
        <f t="shared" si="102"/>
        <v>Q3-2018</v>
      </c>
      <c r="C2220" s="24" t="str">
        <f t="shared" si="103"/>
        <v>Q3</v>
      </c>
      <c r="D2220" s="23" t="str">
        <f t="shared" si="104"/>
        <v>7-2018</v>
      </c>
      <c r="E2220" s="25">
        <v>43306</v>
      </c>
      <c r="F2220" s="31">
        <f>INDEX(GoldPrice!$B$2:$F$4016,MATCH(E2220,GoldPrice!$B$2:$B$4016,0),5)</f>
        <v>-21095.293895296752</v>
      </c>
      <c r="G2220" s="36">
        <f>INDEX(Daily!$B$2:$H$4016,MATCH(E2220,Daily!$B$2:$B$4016,0),3)</f>
        <v>0.78000000000000114</v>
      </c>
      <c r="H2220" s="36">
        <f>INDEX(Daily!$B$2:$H$4016,MATCH(E2220,Daily!$B$2:$B$4016,0),5)</f>
        <v>-33</v>
      </c>
      <c r="I2220" s="36">
        <f>INDEX(Daily!$B$2:$H$4016,MATCH(E2220,Daily!$B$2:$B$4016,0),7)</f>
        <v>-6.5</v>
      </c>
      <c r="J2220" s="39">
        <f>INDEX(Monthly!$B$2:$K$187,MATCH(D2220,Monthly!$B$2:$B$187,0),3)</f>
        <v>-1.0000000000000009E-3</v>
      </c>
      <c r="K2220" s="39">
        <f>INDEX(Monthly!$B$2:$K$187,MATCH(D2220,Monthly!$B$2:$B$187,0),5)</f>
        <v>-8.5600000000000023</v>
      </c>
      <c r="L2220" s="39">
        <f>INDEX(Monthly!$B$2:$K$187,MATCH(D2220,Monthly!$B$2:$B$187,0),7)</f>
        <v>0</v>
      </c>
      <c r="M2220" s="39">
        <f>INDEX(Monthly!$B$2:$K$187,MATCH(D2220,Monthly!$B$2:$B$187,0),9)</f>
        <v>-4.1789610540243103E-3</v>
      </c>
      <c r="N2220" s="42">
        <f>INDEX(Quaterly!$B$2:$E$63,MATCH(B2220,Quaterly!$B$2:$B$63,0),4)</f>
        <v>0.66000000000000014</v>
      </c>
    </row>
    <row r="2221" spans="1:14" x14ac:dyDescent="0.3">
      <c r="A2221" s="23">
        <v>2220</v>
      </c>
      <c r="B2221" s="23" t="str">
        <f t="shared" si="102"/>
        <v>Q3-2018</v>
      </c>
      <c r="C2221" s="24" t="str">
        <f t="shared" si="103"/>
        <v>Q3</v>
      </c>
      <c r="D2221" s="23" t="str">
        <f t="shared" si="104"/>
        <v>7-2018</v>
      </c>
      <c r="E2221" s="25">
        <v>43307</v>
      </c>
      <c r="F2221" s="31">
        <f>INDEX(GoldPrice!$B$2:$F$4016,MATCH(E2221,GoldPrice!$B$2:$B$4016,0),5)</f>
        <v>164111.51011151448</v>
      </c>
      <c r="G2221" s="36">
        <f>INDEX(Daily!$B$2:$H$4016,MATCH(E2221,Daily!$B$2:$B$4016,0),3)</f>
        <v>-0.37571428571429522</v>
      </c>
      <c r="H2221" s="36">
        <f>INDEX(Daily!$B$2:$H$4016,MATCH(E2221,Daily!$B$2:$B$4016,0),5)</f>
        <v>-40</v>
      </c>
      <c r="I2221" s="36">
        <f>INDEX(Daily!$B$2:$H$4016,MATCH(E2221,Daily!$B$2:$B$4016,0),7)</f>
        <v>2.5799999999999272</v>
      </c>
      <c r="J2221" s="39">
        <f>INDEX(Monthly!$B$2:$K$187,MATCH(D2221,Monthly!$B$2:$B$187,0),3)</f>
        <v>-1.0000000000000009E-3</v>
      </c>
      <c r="K2221" s="39">
        <f>INDEX(Monthly!$B$2:$K$187,MATCH(D2221,Monthly!$B$2:$B$187,0),5)</f>
        <v>-8.5600000000000023</v>
      </c>
      <c r="L2221" s="39">
        <f>INDEX(Monthly!$B$2:$K$187,MATCH(D2221,Monthly!$B$2:$B$187,0),7)</f>
        <v>0</v>
      </c>
      <c r="M2221" s="39">
        <f>INDEX(Monthly!$B$2:$K$187,MATCH(D2221,Monthly!$B$2:$B$187,0),9)</f>
        <v>-4.1789610540243103E-3</v>
      </c>
      <c r="N2221" s="42">
        <f>INDEX(Quaterly!$B$2:$E$63,MATCH(B2221,Quaterly!$B$2:$B$63,0),4)</f>
        <v>0.66000000000000014</v>
      </c>
    </row>
    <row r="2222" spans="1:14" x14ac:dyDescent="0.3">
      <c r="A2222" s="23">
        <v>2221</v>
      </c>
      <c r="B2222" s="23" t="str">
        <f t="shared" si="102"/>
        <v>Q3-2018</v>
      </c>
      <c r="C2222" s="24" t="str">
        <f t="shared" si="103"/>
        <v>Q3</v>
      </c>
      <c r="D2222" s="23" t="str">
        <f t="shared" si="104"/>
        <v>7-2018</v>
      </c>
      <c r="E2222" s="25">
        <v>43308</v>
      </c>
      <c r="F2222" s="31">
        <f>INDEX(GoldPrice!$B$2:$F$4016,MATCH(E2222,GoldPrice!$B$2:$B$4016,0),5)</f>
        <v>-103530.90153089911</v>
      </c>
      <c r="G2222" s="36">
        <f>INDEX(Daily!$B$2:$H$4016,MATCH(E2222,Daily!$B$2:$B$4016,0),3)</f>
        <v>-0.23428571428570422</v>
      </c>
      <c r="H2222" s="36">
        <f>INDEX(Daily!$B$2:$H$4016,MATCH(E2222,Daily!$B$2:$B$4016,0),5)</f>
        <v>55</v>
      </c>
      <c r="I2222" s="36">
        <f>INDEX(Daily!$B$2:$H$4016,MATCH(E2222,Daily!$B$2:$B$4016,0),7)</f>
        <v>5.3600000000000136</v>
      </c>
      <c r="J2222" s="39">
        <f>INDEX(Monthly!$B$2:$K$187,MATCH(D2222,Monthly!$B$2:$B$187,0),3)</f>
        <v>-1.0000000000000009E-3</v>
      </c>
      <c r="K2222" s="39">
        <f>INDEX(Monthly!$B$2:$K$187,MATCH(D2222,Monthly!$B$2:$B$187,0),5)</f>
        <v>-8.5600000000000023</v>
      </c>
      <c r="L2222" s="39">
        <f>INDEX(Monthly!$B$2:$K$187,MATCH(D2222,Monthly!$B$2:$B$187,0),7)</f>
        <v>0</v>
      </c>
      <c r="M2222" s="39">
        <f>INDEX(Monthly!$B$2:$K$187,MATCH(D2222,Monthly!$B$2:$B$187,0),9)</f>
        <v>-4.1789610540243103E-3</v>
      </c>
      <c r="N2222" s="42">
        <f>INDEX(Quaterly!$B$2:$E$63,MATCH(B2222,Quaterly!$B$2:$B$63,0),4)</f>
        <v>0.66000000000000014</v>
      </c>
    </row>
    <row r="2223" spans="1:14" x14ac:dyDescent="0.3">
      <c r="A2223" s="23">
        <v>2222</v>
      </c>
      <c r="B2223" s="23" t="str">
        <f t="shared" si="102"/>
        <v>Q3-2018</v>
      </c>
      <c r="C2223" s="24" t="str">
        <f t="shared" si="103"/>
        <v>Q3</v>
      </c>
      <c r="D2223" s="23" t="str">
        <f t="shared" si="104"/>
        <v>7-2018</v>
      </c>
      <c r="E2223" s="25">
        <v>43311</v>
      </c>
      <c r="F2223" s="31">
        <f>INDEX(GoldPrice!$B$2:$F$4016,MATCH(E2223,GoldPrice!$B$2:$B$4016,0),5)</f>
        <v>49747.873747870326</v>
      </c>
      <c r="G2223" s="36">
        <f>INDEX(Daily!$B$2:$H$4016,MATCH(E2223,Daily!$B$2:$B$4016,0),3)</f>
        <v>1.4399999999999977</v>
      </c>
      <c r="H2223" s="36">
        <f>INDEX(Daily!$B$2:$H$4016,MATCH(E2223,Daily!$B$2:$B$4016,0),5)</f>
        <v>25</v>
      </c>
      <c r="I2223" s="36">
        <f>INDEX(Daily!$B$2:$H$4016,MATCH(E2223,Daily!$B$2:$B$4016,0),7)</f>
        <v>14.210000000000036</v>
      </c>
      <c r="J2223" s="39">
        <f>INDEX(Monthly!$B$2:$K$187,MATCH(D2223,Monthly!$B$2:$B$187,0),3)</f>
        <v>-1.0000000000000009E-3</v>
      </c>
      <c r="K2223" s="39">
        <f>INDEX(Monthly!$B$2:$K$187,MATCH(D2223,Monthly!$B$2:$B$187,0),5)</f>
        <v>-8.5600000000000023</v>
      </c>
      <c r="L2223" s="39">
        <f>INDEX(Monthly!$B$2:$K$187,MATCH(D2223,Monthly!$B$2:$B$187,0),7)</f>
        <v>0</v>
      </c>
      <c r="M2223" s="39">
        <f>INDEX(Monthly!$B$2:$K$187,MATCH(D2223,Monthly!$B$2:$B$187,0),9)</f>
        <v>-4.1789610540243103E-3</v>
      </c>
      <c r="N2223" s="42">
        <f>INDEX(Quaterly!$B$2:$E$63,MATCH(B2223,Quaterly!$B$2:$B$63,0),4)</f>
        <v>0.66000000000000014</v>
      </c>
    </row>
    <row r="2224" spans="1:14" x14ac:dyDescent="0.3">
      <c r="A2224" s="23">
        <v>2223</v>
      </c>
      <c r="B2224" s="23" t="str">
        <f t="shared" si="102"/>
        <v>Q3-2018</v>
      </c>
      <c r="C2224" s="24" t="str">
        <f t="shared" si="103"/>
        <v>Q3</v>
      </c>
      <c r="D2224" s="23" t="str">
        <f t="shared" si="104"/>
        <v>7-2018</v>
      </c>
      <c r="E2224" s="25">
        <v>43312</v>
      </c>
      <c r="F2224" s="31">
        <f>INDEX(GoldPrice!$B$2:$F$4016,MATCH(E2224,GoldPrice!$B$2:$B$4016,0),5)</f>
        <v>-105321.8673218675</v>
      </c>
      <c r="G2224" s="36">
        <f>INDEX(Daily!$B$2:$H$4016,MATCH(E2224,Daily!$B$2:$B$4016,0),3)</f>
        <v>-1.3699999999999903</v>
      </c>
      <c r="H2224" s="36">
        <f>INDEX(Daily!$B$2:$H$4016,MATCH(E2224,Daily!$B$2:$B$4016,0),5)</f>
        <v>25</v>
      </c>
      <c r="I2224" s="36">
        <f>INDEX(Daily!$B$2:$H$4016,MATCH(E2224,Daily!$B$2:$B$4016,0),7)</f>
        <v>6.6599999999999682</v>
      </c>
      <c r="J2224" s="39">
        <f>INDEX(Monthly!$B$2:$K$187,MATCH(D2224,Monthly!$B$2:$B$187,0),3)</f>
        <v>-1.0000000000000009E-3</v>
      </c>
      <c r="K2224" s="39">
        <f>INDEX(Monthly!$B$2:$K$187,MATCH(D2224,Monthly!$B$2:$B$187,0),5)</f>
        <v>-8.5600000000000023</v>
      </c>
      <c r="L2224" s="39">
        <f>INDEX(Monthly!$B$2:$K$187,MATCH(D2224,Monthly!$B$2:$B$187,0),7)</f>
        <v>0</v>
      </c>
      <c r="M2224" s="39">
        <f>INDEX(Monthly!$B$2:$K$187,MATCH(D2224,Monthly!$B$2:$B$187,0),9)</f>
        <v>-4.1789610540243103E-3</v>
      </c>
      <c r="N2224" s="42">
        <f>INDEX(Quaterly!$B$2:$E$63,MATCH(B2224,Quaterly!$B$2:$B$63,0),4)</f>
        <v>0.66000000000000014</v>
      </c>
    </row>
    <row r="2225" spans="1:14" x14ac:dyDescent="0.3">
      <c r="A2225" s="23">
        <v>2224</v>
      </c>
      <c r="B2225" s="23" t="str">
        <f t="shared" si="102"/>
        <v>Q3-2018</v>
      </c>
      <c r="C2225" s="24" t="str">
        <f t="shared" si="103"/>
        <v>Q3</v>
      </c>
      <c r="D2225" s="23" t="str">
        <f t="shared" si="104"/>
        <v>8-2018</v>
      </c>
      <c r="E2225" s="25">
        <v>43313</v>
      </c>
      <c r="F2225" s="31">
        <f>INDEX(GoldPrice!$B$2:$F$4016,MATCH(E2225,GoldPrice!$B$2:$B$4016,0),5)</f>
        <v>62870.912870910019</v>
      </c>
      <c r="G2225" s="36">
        <f>INDEX(Daily!$B$2:$H$4016,MATCH(E2225,Daily!$B$2:$B$4016,0),3)</f>
        <v>-1.1000000000000085</v>
      </c>
      <c r="H2225" s="36">
        <f>INDEX(Daily!$B$2:$H$4016,MATCH(E2225,Daily!$B$2:$B$4016,0),5)</f>
        <v>10</v>
      </c>
      <c r="I2225" s="36">
        <f>INDEX(Daily!$B$2:$H$4016,MATCH(E2225,Daily!$B$2:$B$4016,0),7)</f>
        <v>-3.6200000000000045</v>
      </c>
      <c r="J2225" s="39">
        <f>INDEX(Monthly!$B$2:$K$187,MATCH(D2225,Monthly!$B$2:$B$187,0),3)</f>
        <v>5.0000000000000044E-3</v>
      </c>
      <c r="K2225" s="39">
        <f>INDEX(Monthly!$B$2:$K$187,MATCH(D2225,Monthly!$B$2:$B$187,0),5)</f>
        <v>-6.9200000000000159</v>
      </c>
      <c r="L2225" s="39">
        <f>INDEX(Monthly!$B$2:$K$187,MATCH(D2225,Monthly!$B$2:$B$187,0),7)</f>
        <v>0</v>
      </c>
      <c r="M2225" s="39">
        <f>INDEX(Monthly!$B$2:$K$187,MATCH(D2225,Monthly!$B$2:$B$187,0),9)</f>
        <v>5.1697329544235452E-3</v>
      </c>
      <c r="N2225" s="42">
        <f>INDEX(Quaterly!$B$2:$E$63,MATCH(B2225,Quaterly!$B$2:$B$63,0),4)</f>
        <v>0.66000000000000014</v>
      </c>
    </row>
    <row r="2226" spans="1:14" x14ac:dyDescent="0.3">
      <c r="A2226" s="23">
        <v>2225</v>
      </c>
      <c r="B2226" s="23" t="str">
        <f t="shared" si="102"/>
        <v>Q3-2018</v>
      </c>
      <c r="C2226" s="24" t="str">
        <f t="shared" si="103"/>
        <v>Q3</v>
      </c>
      <c r="D2226" s="23" t="str">
        <f t="shared" si="104"/>
        <v>8-2018</v>
      </c>
      <c r="E2226" s="25">
        <v>43314</v>
      </c>
      <c r="F2226" s="31">
        <f>INDEX(GoldPrice!$B$2:$F$4016,MATCH(E2226,GoldPrice!$B$2:$B$4016,0),5)</f>
        <v>87685.12568513304</v>
      </c>
      <c r="G2226" s="36">
        <f>INDEX(Daily!$B$2:$H$4016,MATCH(E2226,Daily!$B$2:$B$4016,0),3)</f>
        <v>1.2999999999999972</v>
      </c>
      <c r="H2226" s="36">
        <f>INDEX(Daily!$B$2:$H$4016,MATCH(E2226,Daily!$B$2:$B$4016,0),5)</f>
        <v>-10</v>
      </c>
      <c r="I2226" s="36">
        <f>INDEX(Daily!$B$2:$H$4016,MATCH(E2226,Daily!$B$2:$B$4016,0),7)</f>
        <v>0.77999999999997272</v>
      </c>
      <c r="J2226" s="39">
        <f>INDEX(Monthly!$B$2:$K$187,MATCH(D2226,Monthly!$B$2:$B$187,0),3)</f>
        <v>5.0000000000000044E-3</v>
      </c>
      <c r="K2226" s="39">
        <f>INDEX(Monthly!$B$2:$K$187,MATCH(D2226,Monthly!$B$2:$B$187,0),5)</f>
        <v>-6.9200000000000159</v>
      </c>
      <c r="L2226" s="39">
        <f>INDEX(Monthly!$B$2:$K$187,MATCH(D2226,Monthly!$B$2:$B$187,0),7)</f>
        <v>0</v>
      </c>
      <c r="M2226" s="39">
        <f>INDEX(Monthly!$B$2:$K$187,MATCH(D2226,Monthly!$B$2:$B$187,0),9)</f>
        <v>5.1697329544235452E-3</v>
      </c>
      <c r="N2226" s="42">
        <f>INDEX(Quaterly!$B$2:$E$63,MATCH(B2226,Quaterly!$B$2:$B$63,0),4)</f>
        <v>0.66000000000000014</v>
      </c>
    </row>
    <row r="2227" spans="1:14" x14ac:dyDescent="0.3">
      <c r="A2227" s="23">
        <v>2226</v>
      </c>
      <c r="B2227" s="23" t="str">
        <f t="shared" si="102"/>
        <v>Q3-2018</v>
      </c>
      <c r="C2227" s="24" t="str">
        <f t="shared" si="103"/>
        <v>Q3</v>
      </c>
      <c r="D2227" s="23" t="str">
        <f t="shared" si="104"/>
        <v>8-2018</v>
      </c>
      <c r="E2227" s="25">
        <v>43315</v>
      </c>
      <c r="F2227" s="31">
        <f>INDEX(GoldPrice!$B$2:$F$4016,MATCH(E2227,GoldPrice!$B$2:$B$4016,0),5)</f>
        <v>-165389.37818938121</v>
      </c>
      <c r="G2227" s="36">
        <f>INDEX(Daily!$B$2:$H$4016,MATCH(E2227,Daily!$B$2:$B$4016,0),3)</f>
        <v>-0.46999999999999886</v>
      </c>
      <c r="H2227" s="36">
        <f>INDEX(Daily!$B$2:$H$4016,MATCH(E2227,Daily!$B$2:$B$4016,0),5)</f>
        <v>24</v>
      </c>
      <c r="I2227" s="36">
        <f>INDEX(Daily!$B$2:$H$4016,MATCH(E2227,Daily!$B$2:$B$4016,0),7)</f>
        <v>6.0500000000000682</v>
      </c>
      <c r="J2227" s="39">
        <f>INDEX(Monthly!$B$2:$K$187,MATCH(D2227,Monthly!$B$2:$B$187,0),3)</f>
        <v>5.0000000000000044E-3</v>
      </c>
      <c r="K2227" s="39">
        <f>INDEX(Monthly!$B$2:$K$187,MATCH(D2227,Monthly!$B$2:$B$187,0),5)</f>
        <v>-6.9200000000000159</v>
      </c>
      <c r="L2227" s="39">
        <f>INDEX(Monthly!$B$2:$K$187,MATCH(D2227,Monthly!$B$2:$B$187,0),7)</f>
        <v>0</v>
      </c>
      <c r="M2227" s="39">
        <f>INDEX(Monthly!$B$2:$K$187,MATCH(D2227,Monthly!$B$2:$B$187,0),9)</f>
        <v>5.1697329544235452E-3</v>
      </c>
      <c r="N2227" s="42">
        <f>INDEX(Quaterly!$B$2:$E$63,MATCH(B2227,Quaterly!$B$2:$B$63,0),4)</f>
        <v>0.66000000000000014</v>
      </c>
    </row>
    <row r="2228" spans="1:14" x14ac:dyDescent="0.3">
      <c r="A2228" s="23">
        <v>2227</v>
      </c>
      <c r="B2228" s="23" t="str">
        <f t="shared" si="102"/>
        <v>Q3-2018</v>
      </c>
      <c r="C2228" s="24" t="str">
        <f t="shared" si="103"/>
        <v>Q3</v>
      </c>
      <c r="D2228" s="23" t="str">
        <f t="shared" si="104"/>
        <v>8-2018</v>
      </c>
      <c r="E2228" s="25">
        <v>43318</v>
      </c>
      <c r="F2228" s="31">
        <f>INDEX(GoldPrice!$B$2:$F$4016,MATCH(E2228,GoldPrice!$B$2:$B$4016,0),5)</f>
        <v>256832.50803250819</v>
      </c>
      <c r="G2228" s="36">
        <f>INDEX(Daily!$B$2:$H$4016,MATCH(E2228,Daily!$B$2:$B$4016,0),3)</f>
        <v>0.52000000000001023</v>
      </c>
      <c r="H2228" s="36">
        <f>INDEX(Daily!$B$2:$H$4016,MATCH(E2228,Daily!$B$2:$B$4016,0),5)</f>
        <v>2</v>
      </c>
      <c r="I2228" s="36">
        <f>INDEX(Daily!$B$2:$H$4016,MATCH(E2228,Daily!$B$2:$B$4016,0),7)</f>
        <v>0.62999999999999545</v>
      </c>
      <c r="J2228" s="39">
        <f>INDEX(Monthly!$B$2:$K$187,MATCH(D2228,Monthly!$B$2:$B$187,0),3)</f>
        <v>5.0000000000000044E-3</v>
      </c>
      <c r="K2228" s="39">
        <f>INDEX(Monthly!$B$2:$K$187,MATCH(D2228,Monthly!$B$2:$B$187,0),5)</f>
        <v>-6.9200000000000159</v>
      </c>
      <c r="L2228" s="39">
        <f>INDEX(Monthly!$B$2:$K$187,MATCH(D2228,Monthly!$B$2:$B$187,0),7)</f>
        <v>0</v>
      </c>
      <c r="M2228" s="39">
        <f>INDEX(Monthly!$B$2:$K$187,MATCH(D2228,Monthly!$B$2:$B$187,0),9)</f>
        <v>5.1697329544235452E-3</v>
      </c>
      <c r="N2228" s="42">
        <f>INDEX(Quaterly!$B$2:$E$63,MATCH(B2228,Quaterly!$B$2:$B$63,0),4)</f>
        <v>0.66000000000000014</v>
      </c>
    </row>
    <row r="2229" spans="1:14" x14ac:dyDescent="0.3">
      <c r="A2229" s="23">
        <v>2228</v>
      </c>
      <c r="B2229" s="23" t="str">
        <f t="shared" si="102"/>
        <v>Q3-2018</v>
      </c>
      <c r="C2229" s="24" t="str">
        <f t="shared" si="103"/>
        <v>Q3</v>
      </c>
      <c r="D2229" s="23" t="str">
        <f t="shared" si="104"/>
        <v>8-2018</v>
      </c>
      <c r="E2229" s="25">
        <v>43319</v>
      </c>
      <c r="F2229" s="31">
        <f>INDEX(GoldPrice!$B$2:$F$4016,MATCH(E2229,GoldPrice!$B$2:$B$4016,0),5)</f>
        <v>-53961.519561517984</v>
      </c>
      <c r="G2229" s="36">
        <f>INDEX(Daily!$B$2:$H$4016,MATCH(E2229,Daily!$B$2:$B$4016,0),3)</f>
        <v>0.15999999999999659</v>
      </c>
      <c r="H2229" s="36">
        <f>INDEX(Daily!$B$2:$H$4016,MATCH(E2229,Daily!$B$2:$B$4016,0),5)</f>
        <v>-4</v>
      </c>
      <c r="I2229" s="36">
        <f>INDEX(Daily!$B$2:$H$4016,MATCH(E2229,Daily!$B$2:$B$4016,0),7)</f>
        <v>-3.4400000000000546</v>
      </c>
      <c r="J2229" s="39">
        <f>INDEX(Monthly!$B$2:$K$187,MATCH(D2229,Monthly!$B$2:$B$187,0),3)</f>
        <v>5.0000000000000044E-3</v>
      </c>
      <c r="K2229" s="39">
        <f>INDEX(Monthly!$B$2:$K$187,MATCH(D2229,Monthly!$B$2:$B$187,0),5)</f>
        <v>-6.9200000000000159</v>
      </c>
      <c r="L2229" s="39">
        <f>INDEX(Monthly!$B$2:$K$187,MATCH(D2229,Monthly!$B$2:$B$187,0),7)</f>
        <v>0</v>
      </c>
      <c r="M2229" s="39">
        <f>INDEX(Monthly!$B$2:$K$187,MATCH(D2229,Monthly!$B$2:$B$187,0),9)</f>
        <v>5.1697329544235452E-3</v>
      </c>
      <c r="N2229" s="42">
        <f>INDEX(Quaterly!$B$2:$E$63,MATCH(B2229,Quaterly!$B$2:$B$63,0),4)</f>
        <v>0.66000000000000014</v>
      </c>
    </row>
    <row r="2230" spans="1:14" x14ac:dyDescent="0.3">
      <c r="A2230" s="23">
        <v>2229</v>
      </c>
      <c r="B2230" s="23" t="str">
        <f t="shared" si="102"/>
        <v>Q3-2018</v>
      </c>
      <c r="C2230" s="24" t="str">
        <f t="shared" si="103"/>
        <v>Q3</v>
      </c>
      <c r="D2230" s="23" t="str">
        <f t="shared" si="104"/>
        <v>8-2018</v>
      </c>
      <c r="E2230" s="25">
        <v>43320</v>
      </c>
      <c r="F2230" s="31">
        <f>INDEX(GoldPrice!$B$2:$F$4016,MATCH(E2230,GoldPrice!$B$2:$B$4016,0),5)</f>
        <v>-14514.458514459431</v>
      </c>
      <c r="G2230" s="36">
        <f>INDEX(Daily!$B$2:$H$4016,MATCH(E2230,Daily!$B$2:$B$4016,0),3)</f>
        <v>-2.230000000000004</v>
      </c>
      <c r="H2230" s="36">
        <f>INDEX(Daily!$B$2:$H$4016,MATCH(E2230,Daily!$B$2:$B$4016,0),5)</f>
        <v>-20</v>
      </c>
      <c r="I2230" s="36">
        <f>INDEX(Daily!$B$2:$H$4016,MATCH(E2230,Daily!$B$2:$B$4016,0),7)</f>
        <v>9.4800000000000182</v>
      </c>
      <c r="J2230" s="39">
        <f>INDEX(Monthly!$B$2:$K$187,MATCH(D2230,Monthly!$B$2:$B$187,0),3)</f>
        <v>5.0000000000000044E-3</v>
      </c>
      <c r="K2230" s="39">
        <f>INDEX(Monthly!$B$2:$K$187,MATCH(D2230,Monthly!$B$2:$B$187,0),5)</f>
        <v>-6.9200000000000159</v>
      </c>
      <c r="L2230" s="39">
        <f>INDEX(Monthly!$B$2:$K$187,MATCH(D2230,Monthly!$B$2:$B$187,0),7)</f>
        <v>0</v>
      </c>
      <c r="M2230" s="39">
        <f>INDEX(Monthly!$B$2:$K$187,MATCH(D2230,Monthly!$B$2:$B$187,0),9)</f>
        <v>5.1697329544235452E-3</v>
      </c>
      <c r="N2230" s="42">
        <f>INDEX(Quaterly!$B$2:$E$63,MATCH(B2230,Quaterly!$B$2:$B$63,0),4)</f>
        <v>0.66000000000000014</v>
      </c>
    </row>
    <row r="2231" spans="1:14" x14ac:dyDescent="0.3">
      <c r="A2231" s="23">
        <v>2230</v>
      </c>
      <c r="B2231" s="23" t="str">
        <f t="shared" si="102"/>
        <v>Q3-2018</v>
      </c>
      <c r="C2231" s="24" t="str">
        <f t="shared" si="103"/>
        <v>Q3</v>
      </c>
      <c r="D2231" s="23" t="str">
        <f t="shared" si="104"/>
        <v>8-2018</v>
      </c>
      <c r="E2231" s="25">
        <v>43321</v>
      </c>
      <c r="F2231" s="31">
        <f>INDEX(GoldPrice!$B$2:$F$4016,MATCH(E2231,GoldPrice!$B$2:$B$4016,0),5)</f>
        <v>-41265.772065777332</v>
      </c>
      <c r="G2231" s="36">
        <f>INDEX(Daily!$B$2:$H$4016,MATCH(E2231,Daily!$B$2:$B$4016,0),3)</f>
        <v>-0.12999999999999545</v>
      </c>
      <c r="H2231" s="36">
        <f>INDEX(Daily!$B$2:$H$4016,MATCH(E2231,Daily!$B$2:$B$4016,0),5)</f>
        <v>-7</v>
      </c>
      <c r="I2231" s="36">
        <f>INDEX(Daily!$B$2:$H$4016,MATCH(E2231,Daily!$B$2:$B$4016,0),7)</f>
        <v>-2.7699999999999818</v>
      </c>
      <c r="J2231" s="39">
        <f>INDEX(Monthly!$B$2:$K$187,MATCH(D2231,Monthly!$B$2:$B$187,0),3)</f>
        <v>5.0000000000000044E-3</v>
      </c>
      <c r="K2231" s="39">
        <f>INDEX(Monthly!$B$2:$K$187,MATCH(D2231,Monthly!$B$2:$B$187,0),5)</f>
        <v>-6.9200000000000159</v>
      </c>
      <c r="L2231" s="39">
        <f>INDEX(Monthly!$B$2:$K$187,MATCH(D2231,Monthly!$B$2:$B$187,0),7)</f>
        <v>0</v>
      </c>
      <c r="M2231" s="39">
        <f>INDEX(Monthly!$B$2:$K$187,MATCH(D2231,Monthly!$B$2:$B$187,0),9)</f>
        <v>5.1697329544235452E-3</v>
      </c>
      <c r="N2231" s="42">
        <f>INDEX(Quaterly!$B$2:$E$63,MATCH(B2231,Quaterly!$B$2:$B$63,0),4)</f>
        <v>0.66000000000000014</v>
      </c>
    </row>
    <row r="2232" spans="1:14" x14ac:dyDescent="0.3">
      <c r="A2232" s="23">
        <v>2231</v>
      </c>
      <c r="B2232" s="23" t="str">
        <f t="shared" si="102"/>
        <v>Q3-2018</v>
      </c>
      <c r="C2232" s="24" t="str">
        <f t="shared" si="103"/>
        <v>Q3</v>
      </c>
      <c r="D2232" s="23" t="str">
        <f t="shared" si="104"/>
        <v>8-2018</v>
      </c>
      <c r="E2232" s="25">
        <v>43322</v>
      </c>
      <c r="F2232" s="31">
        <f>INDEX(GoldPrice!$B$2:$F$4016,MATCH(E2232,GoldPrice!$B$2:$B$4016,0),5)</f>
        <v>14076.734076742083</v>
      </c>
      <c r="G2232" s="36">
        <f>INDEX(Daily!$B$2:$H$4016,MATCH(E2232,Daily!$B$2:$B$4016,0),3)</f>
        <v>0.81999999999999318</v>
      </c>
      <c r="H2232" s="36">
        <f>INDEX(Daily!$B$2:$H$4016,MATCH(E2232,Daily!$B$2:$B$4016,0),5)</f>
        <v>0</v>
      </c>
      <c r="I2232" s="36">
        <f>INDEX(Daily!$B$2:$H$4016,MATCH(E2232,Daily!$B$2:$B$4016,0),7)</f>
        <v>4.9700000000000273</v>
      </c>
      <c r="J2232" s="39">
        <f>INDEX(Monthly!$B$2:$K$187,MATCH(D2232,Monthly!$B$2:$B$187,0),3)</f>
        <v>5.0000000000000044E-3</v>
      </c>
      <c r="K2232" s="39">
        <f>INDEX(Monthly!$B$2:$K$187,MATCH(D2232,Monthly!$B$2:$B$187,0),5)</f>
        <v>-6.9200000000000159</v>
      </c>
      <c r="L2232" s="39">
        <f>INDEX(Monthly!$B$2:$K$187,MATCH(D2232,Monthly!$B$2:$B$187,0),7)</f>
        <v>0</v>
      </c>
      <c r="M2232" s="39">
        <f>INDEX(Monthly!$B$2:$K$187,MATCH(D2232,Monthly!$B$2:$B$187,0),9)</f>
        <v>5.1697329544235452E-3</v>
      </c>
      <c r="N2232" s="42">
        <f>INDEX(Quaterly!$B$2:$E$63,MATCH(B2232,Quaterly!$B$2:$B$63,0),4)</f>
        <v>0.66000000000000014</v>
      </c>
    </row>
    <row r="2233" spans="1:14" x14ac:dyDescent="0.3">
      <c r="A2233" s="23">
        <v>2232</v>
      </c>
      <c r="B2233" s="23" t="str">
        <f t="shared" si="102"/>
        <v>Q3-2018</v>
      </c>
      <c r="C2233" s="24" t="str">
        <f t="shared" si="103"/>
        <v>Q3</v>
      </c>
      <c r="D2233" s="23" t="str">
        <f t="shared" si="104"/>
        <v>8-2018</v>
      </c>
      <c r="E2233" s="25">
        <v>43325</v>
      </c>
      <c r="F2233" s="31">
        <f>INDEX(GoldPrice!$B$2:$F$4016,MATCH(E2233,GoldPrice!$B$2:$B$4016,0),5)</f>
        <v>326877.33887733519</v>
      </c>
      <c r="G2233" s="36">
        <f>INDEX(Daily!$B$2:$H$4016,MATCH(E2233,Daily!$B$2:$B$4016,0),3)</f>
        <v>-0.42999999999999261</v>
      </c>
      <c r="H2233" s="36">
        <f>INDEX(Daily!$B$2:$H$4016,MATCH(E2233,Daily!$B$2:$B$4016,0),5)</f>
        <v>35</v>
      </c>
      <c r="I2233" s="36">
        <f>INDEX(Daily!$B$2:$H$4016,MATCH(E2233,Daily!$B$2:$B$4016,0),7)</f>
        <v>9.5699999999999363</v>
      </c>
      <c r="J2233" s="39">
        <f>INDEX(Monthly!$B$2:$K$187,MATCH(D2233,Monthly!$B$2:$B$187,0),3)</f>
        <v>5.0000000000000044E-3</v>
      </c>
      <c r="K2233" s="39">
        <f>INDEX(Monthly!$B$2:$K$187,MATCH(D2233,Monthly!$B$2:$B$187,0),5)</f>
        <v>-6.9200000000000159</v>
      </c>
      <c r="L2233" s="39">
        <f>INDEX(Monthly!$B$2:$K$187,MATCH(D2233,Monthly!$B$2:$B$187,0),7)</f>
        <v>0</v>
      </c>
      <c r="M2233" s="39">
        <f>INDEX(Monthly!$B$2:$K$187,MATCH(D2233,Monthly!$B$2:$B$187,0),9)</f>
        <v>5.1697329544235452E-3</v>
      </c>
      <c r="N2233" s="42">
        <f>INDEX(Quaterly!$B$2:$E$63,MATCH(B2233,Quaterly!$B$2:$B$63,0),4)</f>
        <v>0.66000000000000014</v>
      </c>
    </row>
    <row r="2234" spans="1:14" x14ac:dyDescent="0.3">
      <c r="A2234" s="23">
        <v>2233</v>
      </c>
      <c r="B2234" s="23" t="str">
        <f t="shared" si="102"/>
        <v>Q3-2018</v>
      </c>
      <c r="C2234" s="24" t="str">
        <f t="shared" si="103"/>
        <v>Q3</v>
      </c>
      <c r="D2234" s="23" t="str">
        <f t="shared" si="104"/>
        <v>8-2018</v>
      </c>
      <c r="E2234" s="25">
        <v>43326</v>
      </c>
      <c r="F2234" s="31">
        <f>INDEX(GoldPrice!$B$2:$F$4016,MATCH(E2234,GoldPrice!$B$2:$B$4016,0),5)</f>
        <v>-103565.67756567895</v>
      </c>
      <c r="G2234" s="36">
        <f>INDEX(Daily!$B$2:$H$4016,MATCH(E2234,Daily!$B$2:$B$4016,0),3)</f>
        <v>-0.15999999999999659</v>
      </c>
      <c r="H2234" s="36">
        <f>INDEX(Daily!$B$2:$H$4016,MATCH(E2234,Daily!$B$2:$B$4016,0),5)</f>
        <v>4</v>
      </c>
      <c r="I2234" s="36">
        <f>INDEX(Daily!$B$2:$H$4016,MATCH(E2234,Daily!$B$2:$B$4016,0),7)</f>
        <v>0.23000000000001819</v>
      </c>
      <c r="J2234" s="39">
        <f>INDEX(Monthly!$B$2:$K$187,MATCH(D2234,Monthly!$B$2:$B$187,0),3)</f>
        <v>5.0000000000000044E-3</v>
      </c>
      <c r="K2234" s="39">
        <f>INDEX(Monthly!$B$2:$K$187,MATCH(D2234,Monthly!$B$2:$B$187,0),5)</f>
        <v>-6.9200000000000159</v>
      </c>
      <c r="L2234" s="39">
        <f>INDEX(Monthly!$B$2:$K$187,MATCH(D2234,Monthly!$B$2:$B$187,0),7)</f>
        <v>0</v>
      </c>
      <c r="M2234" s="39">
        <f>INDEX(Monthly!$B$2:$K$187,MATCH(D2234,Monthly!$B$2:$B$187,0),9)</f>
        <v>5.1697329544235452E-3</v>
      </c>
      <c r="N2234" s="42">
        <f>INDEX(Quaterly!$B$2:$E$63,MATCH(B2234,Quaterly!$B$2:$B$63,0),4)</f>
        <v>0.66000000000000014</v>
      </c>
    </row>
    <row r="2235" spans="1:14" x14ac:dyDescent="0.3">
      <c r="A2235" s="23">
        <v>2234</v>
      </c>
      <c r="B2235" s="23" t="str">
        <f t="shared" si="102"/>
        <v>Q3-2018</v>
      </c>
      <c r="C2235" s="24" t="str">
        <f t="shared" si="103"/>
        <v>Q3</v>
      </c>
      <c r="D2235" s="23" t="str">
        <f t="shared" si="104"/>
        <v>8-2018</v>
      </c>
      <c r="E2235" s="25">
        <v>43327</v>
      </c>
      <c r="F2235" s="31">
        <f>INDEX(GoldPrice!$B$2:$F$4016,MATCH(E2235,GoldPrice!$B$2:$B$4016,0),5)</f>
        <v>256754.48875448853</v>
      </c>
      <c r="G2235" s="36">
        <f>INDEX(Daily!$B$2:$H$4016,MATCH(E2235,Daily!$B$2:$B$4016,0),3)</f>
        <v>-2.0300000000000011</v>
      </c>
      <c r="H2235" s="36">
        <f>INDEX(Daily!$B$2:$H$4016,MATCH(E2235,Daily!$B$2:$B$4016,0),5)</f>
        <v>-4</v>
      </c>
      <c r="I2235" s="36">
        <f>INDEX(Daily!$B$2:$H$4016,MATCH(E2235,Daily!$B$2:$B$4016,0),7)</f>
        <v>-16.899999999999977</v>
      </c>
      <c r="J2235" s="39">
        <f>INDEX(Monthly!$B$2:$K$187,MATCH(D2235,Monthly!$B$2:$B$187,0),3)</f>
        <v>5.0000000000000044E-3</v>
      </c>
      <c r="K2235" s="39">
        <f>INDEX(Monthly!$B$2:$K$187,MATCH(D2235,Monthly!$B$2:$B$187,0),5)</f>
        <v>-6.9200000000000159</v>
      </c>
      <c r="L2235" s="39">
        <f>INDEX(Monthly!$B$2:$K$187,MATCH(D2235,Monthly!$B$2:$B$187,0),7)</f>
        <v>0</v>
      </c>
      <c r="M2235" s="39">
        <f>INDEX(Monthly!$B$2:$K$187,MATCH(D2235,Monthly!$B$2:$B$187,0),9)</f>
        <v>5.1697329544235452E-3</v>
      </c>
      <c r="N2235" s="42">
        <f>INDEX(Quaterly!$B$2:$E$63,MATCH(B2235,Quaterly!$B$2:$B$63,0),4)</f>
        <v>0.66000000000000014</v>
      </c>
    </row>
    <row r="2236" spans="1:14" x14ac:dyDescent="0.3">
      <c r="A2236" s="23">
        <v>2235</v>
      </c>
      <c r="B2236" s="23" t="str">
        <f t="shared" si="102"/>
        <v>Q3-2018</v>
      </c>
      <c r="C2236" s="24" t="str">
        <f t="shared" si="103"/>
        <v>Q3</v>
      </c>
      <c r="D2236" s="23" t="str">
        <f t="shared" si="104"/>
        <v>8-2018</v>
      </c>
      <c r="E2236" s="25">
        <v>43328</v>
      </c>
      <c r="F2236" s="31">
        <f>INDEX(GoldPrice!$B$2:$F$4016,MATCH(E2236,GoldPrice!$B$2:$B$4016,0),5)</f>
        <v>11130.674730673432</v>
      </c>
      <c r="G2236" s="36">
        <f>INDEX(Daily!$B$2:$H$4016,MATCH(E2236,Daily!$B$2:$B$4016,0),3)</f>
        <v>0.44999999999998863</v>
      </c>
      <c r="H2236" s="36">
        <f>INDEX(Daily!$B$2:$H$4016,MATCH(E2236,Daily!$B$2:$B$4016,0),5)</f>
        <v>2</v>
      </c>
      <c r="I2236" s="36">
        <f>INDEX(Daily!$B$2:$H$4016,MATCH(E2236,Daily!$B$2:$B$4016,0),7)</f>
        <v>2.9099999999999682</v>
      </c>
      <c r="J2236" s="39">
        <f>INDEX(Monthly!$B$2:$K$187,MATCH(D2236,Monthly!$B$2:$B$187,0),3)</f>
        <v>5.0000000000000044E-3</v>
      </c>
      <c r="K2236" s="39">
        <f>INDEX(Monthly!$B$2:$K$187,MATCH(D2236,Monthly!$B$2:$B$187,0),5)</f>
        <v>-6.9200000000000159</v>
      </c>
      <c r="L2236" s="39">
        <f>INDEX(Monthly!$B$2:$K$187,MATCH(D2236,Monthly!$B$2:$B$187,0),7)</f>
        <v>0</v>
      </c>
      <c r="M2236" s="39">
        <f>INDEX(Monthly!$B$2:$K$187,MATCH(D2236,Monthly!$B$2:$B$187,0),9)</f>
        <v>5.1697329544235452E-3</v>
      </c>
      <c r="N2236" s="42">
        <f>INDEX(Quaterly!$B$2:$E$63,MATCH(B2236,Quaterly!$B$2:$B$63,0),4)</f>
        <v>0.66000000000000014</v>
      </c>
    </row>
    <row r="2237" spans="1:14" x14ac:dyDescent="0.3">
      <c r="A2237" s="23">
        <v>2236</v>
      </c>
      <c r="B2237" s="23" t="str">
        <f t="shared" si="102"/>
        <v>Q3-2018</v>
      </c>
      <c r="C2237" s="24" t="str">
        <f t="shared" si="103"/>
        <v>Q3</v>
      </c>
      <c r="D2237" s="23" t="str">
        <f t="shared" si="104"/>
        <v>8-2018</v>
      </c>
      <c r="E2237" s="25">
        <v>43329</v>
      </c>
      <c r="F2237" s="31">
        <f>INDEX(GoldPrice!$B$2:$F$4016,MATCH(E2237,GoldPrice!$B$2:$B$4016,0),5)</f>
        <v>31612.096012100577</v>
      </c>
      <c r="G2237" s="36">
        <f>INDEX(Daily!$B$2:$H$4016,MATCH(E2237,Daily!$B$2:$B$4016,0),3)</f>
        <v>0.45000000000000284</v>
      </c>
      <c r="H2237" s="36">
        <f>INDEX(Daily!$B$2:$H$4016,MATCH(E2237,Daily!$B$2:$B$4016,0),5)</f>
        <v>-19</v>
      </c>
      <c r="I2237" s="36">
        <f>INDEX(Daily!$B$2:$H$4016,MATCH(E2237,Daily!$B$2:$B$4016,0),7)</f>
        <v>4.6000000000000227</v>
      </c>
      <c r="J2237" s="39">
        <f>INDEX(Monthly!$B$2:$K$187,MATCH(D2237,Monthly!$B$2:$B$187,0),3)</f>
        <v>5.0000000000000044E-3</v>
      </c>
      <c r="K2237" s="39">
        <f>INDEX(Monthly!$B$2:$K$187,MATCH(D2237,Monthly!$B$2:$B$187,0),5)</f>
        <v>-6.9200000000000159</v>
      </c>
      <c r="L2237" s="39">
        <f>INDEX(Monthly!$B$2:$K$187,MATCH(D2237,Monthly!$B$2:$B$187,0),7)</f>
        <v>0</v>
      </c>
      <c r="M2237" s="39">
        <f>INDEX(Monthly!$B$2:$K$187,MATCH(D2237,Monthly!$B$2:$B$187,0),9)</f>
        <v>5.1697329544235452E-3</v>
      </c>
      <c r="N2237" s="42">
        <f>INDEX(Quaterly!$B$2:$E$63,MATCH(B2237,Quaterly!$B$2:$B$63,0),4)</f>
        <v>0.66000000000000014</v>
      </c>
    </row>
    <row r="2238" spans="1:14" x14ac:dyDescent="0.3">
      <c r="A2238" s="23">
        <v>2237</v>
      </c>
      <c r="B2238" s="23" t="str">
        <f t="shared" si="102"/>
        <v>Q3-2018</v>
      </c>
      <c r="C2238" s="24" t="str">
        <f t="shared" si="103"/>
        <v>Q3</v>
      </c>
      <c r="D2238" s="23" t="str">
        <f t="shared" si="104"/>
        <v>8-2018</v>
      </c>
      <c r="E2238" s="25">
        <v>43332</v>
      </c>
      <c r="F2238" s="31">
        <f>INDEX(GoldPrice!$B$2:$F$4016,MATCH(E2238,GoldPrice!$B$2:$B$4016,0),5)</f>
        <v>-92536.45813645795</v>
      </c>
      <c r="G2238" s="36">
        <f>INDEX(Daily!$B$2:$H$4016,MATCH(E2238,Daily!$B$2:$B$4016,0),3)</f>
        <v>0.52000000000001023</v>
      </c>
      <c r="H2238" s="36">
        <f>INDEX(Daily!$B$2:$H$4016,MATCH(E2238,Daily!$B$2:$B$4016,0),5)</f>
        <v>-21</v>
      </c>
      <c r="I2238" s="36">
        <f>INDEX(Daily!$B$2:$H$4016,MATCH(E2238,Daily!$B$2:$B$4016,0),7)</f>
        <v>0.74000000000000909</v>
      </c>
      <c r="J2238" s="39">
        <f>INDEX(Monthly!$B$2:$K$187,MATCH(D2238,Monthly!$B$2:$B$187,0),3)</f>
        <v>5.0000000000000044E-3</v>
      </c>
      <c r="K2238" s="39">
        <f>INDEX(Monthly!$B$2:$K$187,MATCH(D2238,Monthly!$B$2:$B$187,0),5)</f>
        <v>-6.9200000000000159</v>
      </c>
      <c r="L2238" s="39">
        <f>INDEX(Monthly!$B$2:$K$187,MATCH(D2238,Monthly!$B$2:$B$187,0),7)</f>
        <v>0</v>
      </c>
      <c r="M2238" s="39">
        <f>INDEX(Monthly!$B$2:$K$187,MATCH(D2238,Monthly!$B$2:$B$187,0),9)</f>
        <v>5.1697329544235452E-3</v>
      </c>
      <c r="N2238" s="42">
        <f>INDEX(Quaterly!$B$2:$E$63,MATCH(B2238,Quaterly!$B$2:$B$63,0),4)</f>
        <v>0.66000000000000014</v>
      </c>
    </row>
    <row r="2239" spans="1:14" x14ac:dyDescent="0.3">
      <c r="A2239" s="23">
        <v>2238</v>
      </c>
      <c r="B2239" s="23" t="str">
        <f t="shared" si="102"/>
        <v>Q3-2018</v>
      </c>
      <c r="C2239" s="24" t="str">
        <f t="shared" si="103"/>
        <v>Q3</v>
      </c>
      <c r="D2239" s="23" t="str">
        <f t="shared" si="104"/>
        <v>8-2018</v>
      </c>
      <c r="E2239" s="25">
        <v>43333</v>
      </c>
      <c r="F2239" s="31">
        <f>INDEX(GoldPrice!$B$2:$F$4016,MATCH(E2239,GoldPrice!$B$2:$B$4016,0),5)</f>
        <v>-98436.741636741906</v>
      </c>
      <c r="G2239" s="36">
        <f>INDEX(Daily!$B$2:$H$4016,MATCH(E2239,Daily!$B$2:$B$4016,0),3)</f>
        <v>0.91999999999998749</v>
      </c>
      <c r="H2239" s="36">
        <f>INDEX(Daily!$B$2:$H$4016,MATCH(E2239,Daily!$B$2:$B$4016,0),5)</f>
        <v>-4</v>
      </c>
      <c r="I2239" s="36">
        <f>INDEX(Daily!$B$2:$H$4016,MATCH(E2239,Daily!$B$2:$B$4016,0),7)</f>
        <v>9.5900000000000318</v>
      </c>
      <c r="J2239" s="39">
        <f>INDEX(Monthly!$B$2:$K$187,MATCH(D2239,Monthly!$B$2:$B$187,0),3)</f>
        <v>5.0000000000000044E-3</v>
      </c>
      <c r="K2239" s="39">
        <f>INDEX(Monthly!$B$2:$K$187,MATCH(D2239,Monthly!$B$2:$B$187,0),5)</f>
        <v>-6.9200000000000159</v>
      </c>
      <c r="L2239" s="39">
        <f>INDEX(Monthly!$B$2:$K$187,MATCH(D2239,Monthly!$B$2:$B$187,0),7)</f>
        <v>0</v>
      </c>
      <c r="M2239" s="39">
        <f>INDEX(Monthly!$B$2:$K$187,MATCH(D2239,Monthly!$B$2:$B$187,0),9)</f>
        <v>5.1697329544235452E-3</v>
      </c>
      <c r="N2239" s="42">
        <f>INDEX(Quaterly!$B$2:$E$63,MATCH(B2239,Quaterly!$B$2:$B$63,0),4)</f>
        <v>0.66000000000000014</v>
      </c>
    </row>
    <row r="2240" spans="1:14" x14ac:dyDescent="0.3">
      <c r="A2240" s="23">
        <v>2239</v>
      </c>
      <c r="B2240" s="23" t="str">
        <f t="shared" si="102"/>
        <v>Q3-2018</v>
      </c>
      <c r="C2240" s="24" t="str">
        <f t="shared" si="103"/>
        <v>Q3</v>
      </c>
      <c r="D2240" s="23" t="str">
        <f t="shared" si="104"/>
        <v>8-2018</v>
      </c>
      <c r="E2240" s="25">
        <v>43334</v>
      </c>
      <c r="F2240" s="31">
        <f>INDEX(GoldPrice!$B$2:$F$4016,MATCH(E2240,GoldPrice!$B$2:$B$4016,0),5)</f>
        <v>-90511.736911736429</v>
      </c>
      <c r="G2240" s="36">
        <f>INDEX(Daily!$B$2:$H$4016,MATCH(E2240,Daily!$B$2:$B$4016,0),3)</f>
        <v>0.51000000000000512</v>
      </c>
      <c r="H2240" s="36">
        <f>INDEX(Daily!$B$2:$H$4016,MATCH(E2240,Daily!$B$2:$B$4016,0),5)</f>
        <v>6</v>
      </c>
      <c r="I2240" s="36">
        <f>INDEX(Daily!$B$2:$H$4016,MATCH(E2240,Daily!$B$2:$B$4016,0),7)</f>
        <v>2.9399999999999409</v>
      </c>
      <c r="J2240" s="39">
        <f>INDEX(Monthly!$B$2:$K$187,MATCH(D2240,Monthly!$B$2:$B$187,0),3)</f>
        <v>5.0000000000000044E-3</v>
      </c>
      <c r="K2240" s="39">
        <f>INDEX(Monthly!$B$2:$K$187,MATCH(D2240,Monthly!$B$2:$B$187,0),5)</f>
        <v>-6.9200000000000159</v>
      </c>
      <c r="L2240" s="39">
        <f>INDEX(Monthly!$B$2:$K$187,MATCH(D2240,Monthly!$B$2:$B$187,0),7)</f>
        <v>0</v>
      </c>
      <c r="M2240" s="39">
        <f>INDEX(Monthly!$B$2:$K$187,MATCH(D2240,Monthly!$B$2:$B$187,0),9)</f>
        <v>5.1697329544235452E-3</v>
      </c>
      <c r="N2240" s="42">
        <f>INDEX(Quaterly!$B$2:$E$63,MATCH(B2240,Quaterly!$B$2:$B$63,0),4)</f>
        <v>0.66000000000000014</v>
      </c>
    </row>
    <row r="2241" spans="1:14" x14ac:dyDescent="0.3">
      <c r="A2241" s="23">
        <v>2240</v>
      </c>
      <c r="B2241" s="23" t="str">
        <f t="shared" si="102"/>
        <v>Q3-2018</v>
      </c>
      <c r="C2241" s="24" t="str">
        <f t="shared" si="103"/>
        <v>Q3</v>
      </c>
      <c r="D2241" s="23" t="str">
        <f t="shared" si="104"/>
        <v>8-2018</v>
      </c>
      <c r="E2241" s="25">
        <v>43335</v>
      </c>
      <c r="F2241" s="31">
        <f>INDEX(GoldPrice!$B$2:$F$4016,MATCH(E2241,GoldPrice!$B$2:$B$4016,0),5)</f>
        <v>147353.39255338907</v>
      </c>
      <c r="G2241" s="36">
        <f>INDEX(Daily!$B$2:$H$4016,MATCH(E2241,Daily!$B$2:$B$4016,0),3)</f>
        <v>-3.0000000000001137E-2</v>
      </c>
      <c r="H2241" s="36">
        <f>INDEX(Daily!$B$2:$H$4016,MATCH(E2241,Daily!$B$2:$B$4016,0),5)</f>
        <v>7</v>
      </c>
      <c r="I2241" s="36">
        <f>INDEX(Daily!$B$2:$H$4016,MATCH(E2241,Daily!$B$2:$B$4016,0),7)</f>
        <v>5.2100000000000364</v>
      </c>
      <c r="J2241" s="39">
        <f>INDEX(Monthly!$B$2:$K$187,MATCH(D2241,Monthly!$B$2:$B$187,0),3)</f>
        <v>5.0000000000000044E-3</v>
      </c>
      <c r="K2241" s="39">
        <f>INDEX(Monthly!$B$2:$K$187,MATCH(D2241,Monthly!$B$2:$B$187,0),5)</f>
        <v>-6.9200000000000159</v>
      </c>
      <c r="L2241" s="39">
        <f>INDEX(Monthly!$B$2:$K$187,MATCH(D2241,Monthly!$B$2:$B$187,0),7)</f>
        <v>0</v>
      </c>
      <c r="M2241" s="39">
        <f>INDEX(Monthly!$B$2:$K$187,MATCH(D2241,Monthly!$B$2:$B$187,0),9)</f>
        <v>5.1697329544235452E-3</v>
      </c>
      <c r="N2241" s="42">
        <f>INDEX(Quaterly!$B$2:$E$63,MATCH(B2241,Quaterly!$B$2:$B$63,0),4)</f>
        <v>0.66000000000000014</v>
      </c>
    </row>
    <row r="2242" spans="1:14" x14ac:dyDescent="0.3">
      <c r="A2242" s="23">
        <v>2241</v>
      </c>
      <c r="B2242" s="23" t="str">
        <f t="shared" si="102"/>
        <v>Q3-2018</v>
      </c>
      <c r="C2242" s="24" t="str">
        <f t="shared" si="103"/>
        <v>Q3</v>
      </c>
      <c r="D2242" s="23" t="str">
        <f t="shared" si="104"/>
        <v>8-2018</v>
      </c>
      <c r="E2242" s="25">
        <v>43336</v>
      </c>
      <c r="F2242" s="31">
        <f>INDEX(GoldPrice!$B$2:$F$4016,MATCH(E2242,GoldPrice!$B$2:$B$4016,0),5)</f>
        <v>-367016.06501606479</v>
      </c>
      <c r="G2242" s="36">
        <f>INDEX(Daily!$B$2:$H$4016,MATCH(E2242,Daily!$B$2:$B$4016,0),3)</f>
        <v>0.89000000000000057</v>
      </c>
      <c r="H2242" s="36">
        <f>INDEX(Daily!$B$2:$H$4016,MATCH(E2242,Daily!$B$2:$B$4016,0),5)</f>
        <v>19</v>
      </c>
      <c r="I2242" s="36">
        <f>INDEX(Daily!$B$2:$H$4016,MATCH(E2242,Daily!$B$2:$B$4016,0),7)</f>
        <v>-0.31000000000005912</v>
      </c>
      <c r="J2242" s="39">
        <f>INDEX(Monthly!$B$2:$K$187,MATCH(D2242,Monthly!$B$2:$B$187,0),3)</f>
        <v>5.0000000000000044E-3</v>
      </c>
      <c r="K2242" s="39">
        <f>INDEX(Monthly!$B$2:$K$187,MATCH(D2242,Monthly!$B$2:$B$187,0),5)</f>
        <v>-6.9200000000000159</v>
      </c>
      <c r="L2242" s="39">
        <f>INDEX(Monthly!$B$2:$K$187,MATCH(D2242,Monthly!$B$2:$B$187,0),7)</f>
        <v>0</v>
      </c>
      <c r="M2242" s="39">
        <f>INDEX(Monthly!$B$2:$K$187,MATCH(D2242,Monthly!$B$2:$B$187,0),9)</f>
        <v>5.1697329544235452E-3</v>
      </c>
      <c r="N2242" s="42">
        <f>INDEX(Quaterly!$B$2:$E$63,MATCH(B2242,Quaterly!$B$2:$B$63,0),4)</f>
        <v>0.66000000000000014</v>
      </c>
    </row>
    <row r="2243" spans="1:14" x14ac:dyDescent="0.3">
      <c r="A2243" s="23">
        <v>2242</v>
      </c>
      <c r="B2243" s="23" t="str">
        <f t="shared" ref="B2243:B2306" si="105">C2243&amp;"-"&amp;YEAR(E2243)</f>
        <v>Q3-2018</v>
      </c>
      <c r="C2243" s="24" t="str">
        <f t="shared" ref="C2243:C2306" si="106">IF(MONTH(E2243)&lt;=3,"Q1",IF(MONTH(E2243)&lt;=6,"Q2",IF(MONTH(E2243)&lt;=9,"Q3","Q4")))</f>
        <v>Q3</v>
      </c>
      <c r="D2243" s="23" t="str">
        <f t="shared" ref="D2243:D2306" si="107">MONTH(E2243)&amp;"-"&amp;YEAR(E2243)</f>
        <v>8-2018</v>
      </c>
      <c r="E2243" s="25">
        <v>43339</v>
      </c>
      <c r="F2243" s="31">
        <f>INDEX(GoldPrice!$B$2:$F$4016,MATCH(E2243,GoldPrice!$B$2:$B$4016,0),5)</f>
        <v>18838.026838026941</v>
      </c>
      <c r="G2243" s="36">
        <f>INDEX(Daily!$B$2:$H$4016,MATCH(E2243,Daily!$B$2:$B$4016,0),3)</f>
        <v>0.15000000000000568</v>
      </c>
      <c r="H2243" s="36">
        <f>INDEX(Daily!$B$2:$H$4016,MATCH(E2243,Daily!$B$2:$B$4016,0),5)</f>
        <v>-7</v>
      </c>
      <c r="I2243" s="36">
        <f>INDEX(Daily!$B$2:$H$4016,MATCH(E2243,Daily!$B$2:$B$4016,0),7)</f>
        <v>4.8700000000000045</v>
      </c>
      <c r="J2243" s="39">
        <f>INDEX(Monthly!$B$2:$K$187,MATCH(D2243,Monthly!$B$2:$B$187,0),3)</f>
        <v>5.0000000000000044E-3</v>
      </c>
      <c r="K2243" s="39">
        <f>INDEX(Monthly!$B$2:$K$187,MATCH(D2243,Monthly!$B$2:$B$187,0),5)</f>
        <v>-6.9200000000000159</v>
      </c>
      <c r="L2243" s="39">
        <f>INDEX(Monthly!$B$2:$K$187,MATCH(D2243,Monthly!$B$2:$B$187,0),7)</f>
        <v>0</v>
      </c>
      <c r="M2243" s="39">
        <f>INDEX(Monthly!$B$2:$K$187,MATCH(D2243,Monthly!$B$2:$B$187,0),9)</f>
        <v>5.1697329544235452E-3</v>
      </c>
      <c r="N2243" s="42">
        <f>INDEX(Quaterly!$B$2:$E$63,MATCH(B2243,Quaterly!$B$2:$B$63,0),4)</f>
        <v>0.66000000000000014</v>
      </c>
    </row>
    <row r="2244" spans="1:14" x14ac:dyDescent="0.3">
      <c r="A2244" s="23">
        <v>2243</v>
      </c>
      <c r="B2244" s="23" t="str">
        <f t="shared" si="105"/>
        <v>Q3-2018</v>
      </c>
      <c r="C2244" s="24" t="str">
        <f t="shared" si="106"/>
        <v>Q3</v>
      </c>
      <c r="D2244" s="23" t="str">
        <f t="shared" si="107"/>
        <v>8-2018</v>
      </c>
      <c r="E2244" s="25">
        <v>43340</v>
      </c>
      <c r="F2244" s="31">
        <f>INDEX(GoldPrice!$B$2:$F$4016,MATCH(E2244,GoldPrice!$B$2:$B$4016,0),5)</f>
        <v>16349.650349650532</v>
      </c>
      <c r="G2244" s="36">
        <f>INDEX(Daily!$B$2:$H$4016,MATCH(E2244,Daily!$B$2:$B$4016,0),3)</f>
        <v>-0.34000000000000341</v>
      </c>
      <c r="H2244" s="36">
        <f>INDEX(Daily!$B$2:$H$4016,MATCH(E2244,Daily!$B$2:$B$4016,0),5)</f>
        <v>2</v>
      </c>
      <c r="I2244" s="36">
        <f>INDEX(Daily!$B$2:$H$4016,MATCH(E2244,Daily!$B$2:$B$4016,0),7)</f>
        <v>3.2700000000000955</v>
      </c>
      <c r="J2244" s="39">
        <f>INDEX(Monthly!$B$2:$K$187,MATCH(D2244,Monthly!$B$2:$B$187,0),3)</f>
        <v>5.0000000000000044E-3</v>
      </c>
      <c r="K2244" s="39">
        <f>INDEX(Monthly!$B$2:$K$187,MATCH(D2244,Monthly!$B$2:$B$187,0),5)</f>
        <v>-6.9200000000000159</v>
      </c>
      <c r="L2244" s="39">
        <f>INDEX(Monthly!$B$2:$K$187,MATCH(D2244,Monthly!$B$2:$B$187,0),7)</f>
        <v>0</v>
      </c>
      <c r="M2244" s="39">
        <f>INDEX(Monthly!$B$2:$K$187,MATCH(D2244,Monthly!$B$2:$B$187,0),9)</f>
        <v>5.1697329544235452E-3</v>
      </c>
      <c r="N2244" s="42">
        <f>INDEX(Quaterly!$B$2:$E$63,MATCH(B2244,Quaterly!$B$2:$B$63,0),4)</f>
        <v>0.66000000000000014</v>
      </c>
    </row>
    <row r="2245" spans="1:14" x14ac:dyDescent="0.3">
      <c r="A2245" s="23">
        <v>2244</v>
      </c>
      <c r="B2245" s="23" t="str">
        <f t="shared" si="105"/>
        <v>Q3-2018</v>
      </c>
      <c r="C2245" s="24" t="str">
        <f t="shared" si="106"/>
        <v>Q3</v>
      </c>
      <c r="D2245" s="23" t="str">
        <f t="shared" si="107"/>
        <v>8-2018</v>
      </c>
      <c r="E2245" s="25">
        <v>43341</v>
      </c>
      <c r="F2245" s="31">
        <f>INDEX(GoldPrice!$B$2:$F$4016,MATCH(E2245,GoldPrice!$B$2:$B$4016,0),5)</f>
        <v>-13481.005481004715</v>
      </c>
      <c r="G2245" s="36">
        <f>INDEX(Daily!$B$2:$H$4016,MATCH(E2245,Daily!$B$2:$B$4016,0),3)</f>
        <v>0.98000000000000398</v>
      </c>
      <c r="H2245" s="36">
        <f>INDEX(Daily!$B$2:$H$4016,MATCH(E2245,Daily!$B$2:$B$4016,0),5)</f>
        <v>5</v>
      </c>
      <c r="I2245" s="36">
        <f>INDEX(Daily!$B$2:$H$4016,MATCH(E2245,Daily!$B$2:$B$4016,0),7)</f>
        <v>-7.0200000000000955</v>
      </c>
      <c r="J2245" s="39">
        <f>INDEX(Monthly!$B$2:$K$187,MATCH(D2245,Monthly!$B$2:$B$187,0),3)</f>
        <v>5.0000000000000044E-3</v>
      </c>
      <c r="K2245" s="39">
        <f>INDEX(Monthly!$B$2:$K$187,MATCH(D2245,Monthly!$B$2:$B$187,0),5)</f>
        <v>-6.9200000000000159</v>
      </c>
      <c r="L2245" s="39">
        <f>INDEX(Monthly!$B$2:$K$187,MATCH(D2245,Monthly!$B$2:$B$187,0),7)</f>
        <v>0</v>
      </c>
      <c r="M2245" s="39">
        <f>INDEX(Monthly!$B$2:$K$187,MATCH(D2245,Monthly!$B$2:$B$187,0),9)</f>
        <v>5.1697329544235452E-3</v>
      </c>
      <c r="N2245" s="42">
        <f>INDEX(Quaterly!$B$2:$E$63,MATCH(B2245,Quaterly!$B$2:$B$63,0),4)</f>
        <v>0.66000000000000014</v>
      </c>
    </row>
    <row r="2246" spans="1:14" x14ac:dyDescent="0.3">
      <c r="A2246" s="23">
        <v>2245</v>
      </c>
      <c r="B2246" s="23" t="str">
        <f t="shared" si="105"/>
        <v>Q3-2018</v>
      </c>
      <c r="C2246" s="24" t="str">
        <f t="shared" si="106"/>
        <v>Q3</v>
      </c>
      <c r="D2246" s="23" t="str">
        <f t="shared" si="107"/>
        <v>8-2018</v>
      </c>
      <c r="E2246" s="25">
        <v>43342</v>
      </c>
      <c r="F2246" s="31">
        <f>INDEX(GoldPrice!$B$2:$F$4016,MATCH(E2246,GoldPrice!$B$2:$B$4016,0),5)</f>
        <v>107969.83556983247</v>
      </c>
      <c r="G2246" s="36">
        <f>INDEX(Daily!$B$2:$H$4016,MATCH(E2246,Daily!$B$2:$B$4016,0),3)</f>
        <v>0.73999999999999488</v>
      </c>
      <c r="H2246" s="36">
        <f>INDEX(Daily!$B$2:$H$4016,MATCH(E2246,Daily!$B$2:$B$4016,0),5)</f>
        <v>2</v>
      </c>
      <c r="I2246" s="36">
        <f>INDEX(Daily!$B$2:$H$4016,MATCH(E2246,Daily!$B$2:$B$4016,0),7)</f>
        <v>9.9000000000000909</v>
      </c>
      <c r="J2246" s="39">
        <f>INDEX(Monthly!$B$2:$K$187,MATCH(D2246,Monthly!$B$2:$B$187,0),3)</f>
        <v>5.0000000000000044E-3</v>
      </c>
      <c r="K2246" s="39">
        <f>INDEX(Monthly!$B$2:$K$187,MATCH(D2246,Monthly!$B$2:$B$187,0),5)</f>
        <v>-6.9200000000000159</v>
      </c>
      <c r="L2246" s="39">
        <f>INDEX(Monthly!$B$2:$K$187,MATCH(D2246,Monthly!$B$2:$B$187,0),7)</f>
        <v>0</v>
      </c>
      <c r="M2246" s="39">
        <f>INDEX(Monthly!$B$2:$K$187,MATCH(D2246,Monthly!$B$2:$B$187,0),9)</f>
        <v>5.1697329544235452E-3</v>
      </c>
      <c r="N2246" s="42">
        <f>INDEX(Quaterly!$B$2:$E$63,MATCH(B2246,Quaterly!$B$2:$B$63,0),4)</f>
        <v>0.66000000000000014</v>
      </c>
    </row>
    <row r="2247" spans="1:14" x14ac:dyDescent="0.3">
      <c r="A2247" s="23">
        <v>2246</v>
      </c>
      <c r="B2247" s="23" t="str">
        <f t="shared" si="105"/>
        <v>Q3-2018</v>
      </c>
      <c r="C2247" s="24" t="str">
        <f t="shared" si="106"/>
        <v>Q3</v>
      </c>
      <c r="D2247" s="23" t="str">
        <f t="shared" si="107"/>
        <v>8-2018</v>
      </c>
      <c r="E2247" s="25">
        <v>43343</v>
      </c>
      <c r="F2247" s="31">
        <f>INDEX(GoldPrice!$B$2:$F$4016,MATCH(E2247,GoldPrice!$B$2:$B$4016,0),5)</f>
        <v>-46709.884709879756</v>
      </c>
      <c r="G2247" s="36">
        <f>INDEX(Daily!$B$2:$H$4016,MATCH(E2247,Daily!$B$2:$B$4016,0),3)</f>
        <v>-0.45000000000000284</v>
      </c>
      <c r="H2247" s="36">
        <f>INDEX(Daily!$B$2:$H$4016,MATCH(E2247,Daily!$B$2:$B$4016,0),5)</f>
        <v>1</v>
      </c>
      <c r="I2247" s="36">
        <f>INDEX(Daily!$B$2:$H$4016,MATCH(E2247,Daily!$B$2:$B$4016,0),7)</f>
        <v>-8.5300000000000864</v>
      </c>
      <c r="J2247" s="39">
        <f>INDEX(Monthly!$B$2:$K$187,MATCH(D2247,Monthly!$B$2:$B$187,0),3)</f>
        <v>5.0000000000000044E-3</v>
      </c>
      <c r="K2247" s="39">
        <f>INDEX(Monthly!$B$2:$K$187,MATCH(D2247,Monthly!$B$2:$B$187,0),5)</f>
        <v>-6.9200000000000159</v>
      </c>
      <c r="L2247" s="39">
        <f>INDEX(Monthly!$B$2:$K$187,MATCH(D2247,Monthly!$B$2:$B$187,0),7)</f>
        <v>0</v>
      </c>
      <c r="M2247" s="39">
        <f>INDEX(Monthly!$B$2:$K$187,MATCH(D2247,Monthly!$B$2:$B$187,0),9)</f>
        <v>5.1697329544235452E-3</v>
      </c>
      <c r="N2247" s="42">
        <f>INDEX(Quaterly!$B$2:$E$63,MATCH(B2247,Quaterly!$B$2:$B$63,0),4)</f>
        <v>0.66000000000000014</v>
      </c>
    </row>
    <row r="2248" spans="1:14" x14ac:dyDescent="0.3">
      <c r="A2248" s="23">
        <v>2247</v>
      </c>
      <c r="B2248" s="23" t="str">
        <f t="shared" si="105"/>
        <v>Q3-2018</v>
      </c>
      <c r="C2248" s="24" t="str">
        <f t="shared" si="106"/>
        <v>Q3</v>
      </c>
      <c r="D2248" s="23" t="str">
        <f t="shared" si="107"/>
        <v>9-2018</v>
      </c>
      <c r="E2248" s="25">
        <v>43347</v>
      </c>
      <c r="F2248" s="31">
        <f>INDEX(GoldPrice!$B$2:$F$4016,MATCH(E2248,GoldPrice!$B$2:$B$4016,0),5)</f>
        <v>155774.71177470684</v>
      </c>
      <c r="G2248" s="36">
        <f>INDEX(Daily!$B$2:$H$4016,MATCH(E2248,Daily!$B$2:$B$4016,0),3)</f>
        <v>7.000000000000739E-2</v>
      </c>
      <c r="H2248" s="36">
        <f>INDEX(Daily!$B$2:$H$4016,MATCH(E2248,Daily!$B$2:$B$4016,0),5)</f>
        <v>9</v>
      </c>
      <c r="I2248" s="36">
        <f>INDEX(Daily!$B$2:$H$4016,MATCH(E2248,Daily!$B$2:$B$4016,0),7)</f>
        <v>-13.599999999999909</v>
      </c>
      <c r="J2248" s="39">
        <f>INDEX(Monthly!$B$2:$K$187,MATCH(D2248,Monthly!$B$2:$B$187,0),3)</f>
        <v>6.4999999999999919E-3</v>
      </c>
      <c r="K2248" s="39">
        <f>INDEX(Monthly!$B$2:$K$187,MATCH(D2248,Monthly!$B$2:$B$187,0),5)</f>
        <v>-5.25</v>
      </c>
      <c r="L2248" s="39">
        <f>INDEX(Monthly!$B$2:$K$187,MATCH(D2248,Monthly!$B$2:$B$187,0),7)</f>
        <v>0</v>
      </c>
      <c r="M2248" s="39">
        <f>INDEX(Monthly!$B$2:$K$187,MATCH(D2248,Monthly!$B$2:$B$187,0),9)</f>
        <v>5.0557236564765318E-3</v>
      </c>
      <c r="N2248" s="42">
        <f>INDEX(Quaterly!$B$2:$E$63,MATCH(B2248,Quaterly!$B$2:$B$63,0),4)</f>
        <v>0.66000000000000014</v>
      </c>
    </row>
    <row r="2249" spans="1:14" x14ac:dyDescent="0.3">
      <c r="A2249" s="23">
        <v>2248</v>
      </c>
      <c r="B2249" s="23" t="str">
        <f t="shared" si="105"/>
        <v>Q3-2018</v>
      </c>
      <c r="C2249" s="24" t="str">
        <f t="shared" si="106"/>
        <v>Q3</v>
      </c>
      <c r="D2249" s="23" t="str">
        <f t="shared" si="107"/>
        <v>9-2018</v>
      </c>
      <c r="E2249" s="25">
        <v>43348</v>
      </c>
      <c r="F2249" s="31">
        <f>INDEX(GoldPrice!$B$2:$F$4016,MATCH(E2249,GoldPrice!$B$2:$B$4016,0),5)</f>
        <v>-39675.902475900948</v>
      </c>
      <c r="G2249" s="36">
        <f>INDEX(Daily!$B$2:$H$4016,MATCH(E2249,Daily!$B$2:$B$4016,0),3)</f>
        <v>-1.1500000000000057</v>
      </c>
      <c r="H2249" s="36">
        <f>INDEX(Daily!$B$2:$H$4016,MATCH(E2249,Daily!$B$2:$B$4016,0),5)</f>
        <v>1</v>
      </c>
      <c r="I2249" s="36">
        <f>INDEX(Daily!$B$2:$H$4016,MATCH(E2249,Daily!$B$2:$B$4016,0),7)</f>
        <v>-7.5</v>
      </c>
      <c r="J2249" s="39">
        <f>INDEX(Monthly!$B$2:$K$187,MATCH(D2249,Monthly!$B$2:$B$187,0),3)</f>
        <v>6.4999999999999919E-3</v>
      </c>
      <c r="K2249" s="39">
        <f>INDEX(Monthly!$B$2:$K$187,MATCH(D2249,Monthly!$B$2:$B$187,0),5)</f>
        <v>-5.25</v>
      </c>
      <c r="L2249" s="39">
        <f>INDEX(Monthly!$B$2:$K$187,MATCH(D2249,Monthly!$B$2:$B$187,0),7)</f>
        <v>0</v>
      </c>
      <c r="M2249" s="39">
        <f>INDEX(Monthly!$B$2:$K$187,MATCH(D2249,Monthly!$B$2:$B$187,0),9)</f>
        <v>5.0557236564765318E-3</v>
      </c>
      <c r="N2249" s="42">
        <f>INDEX(Quaterly!$B$2:$E$63,MATCH(B2249,Quaterly!$B$2:$B$63,0),4)</f>
        <v>0.66000000000000014</v>
      </c>
    </row>
    <row r="2250" spans="1:14" x14ac:dyDescent="0.3">
      <c r="A2250" s="23">
        <v>2249</v>
      </c>
      <c r="B2250" s="23" t="str">
        <f t="shared" si="105"/>
        <v>Q3-2018</v>
      </c>
      <c r="C2250" s="24" t="str">
        <f t="shared" si="106"/>
        <v>Q3</v>
      </c>
      <c r="D2250" s="23" t="str">
        <f t="shared" si="107"/>
        <v>9-2018</v>
      </c>
      <c r="E2250" s="25">
        <v>43349</v>
      </c>
      <c r="F2250" s="31">
        <f>INDEX(GoldPrice!$B$2:$F$4016,MATCH(E2250,GoldPrice!$B$2:$B$4016,0),5)</f>
        <v>-43779.550179548562</v>
      </c>
      <c r="G2250" s="36">
        <f>INDEX(Daily!$B$2:$H$4016,MATCH(E2250,Daily!$B$2:$B$4016,0),3)</f>
        <v>-0.95000000000000284</v>
      </c>
      <c r="H2250" s="36">
        <f>INDEX(Daily!$B$2:$H$4016,MATCH(E2250,Daily!$B$2:$B$4016,0),5)</f>
        <v>1</v>
      </c>
      <c r="I2250" s="36">
        <f>INDEX(Daily!$B$2:$H$4016,MATCH(E2250,Daily!$B$2:$B$4016,0),7)</f>
        <v>-10.25</v>
      </c>
      <c r="J2250" s="39">
        <f>INDEX(Monthly!$B$2:$K$187,MATCH(D2250,Monthly!$B$2:$B$187,0),3)</f>
        <v>6.4999999999999919E-3</v>
      </c>
      <c r="K2250" s="39">
        <f>INDEX(Monthly!$B$2:$K$187,MATCH(D2250,Monthly!$B$2:$B$187,0),5)</f>
        <v>-5.25</v>
      </c>
      <c r="L2250" s="39">
        <f>INDEX(Monthly!$B$2:$K$187,MATCH(D2250,Monthly!$B$2:$B$187,0),7)</f>
        <v>0</v>
      </c>
      <c r="M2250" s="39">
        <f>INDEX(Monthly!$B$2:$K$187,MATCH(D2250,Monthly!$B$2:$B$187,0),9)</f>
        <v>5.0557236564765318E-3</v>
      </c>
      <c r="N2250" s="42">
        <f>INDEX(Quaterly!$B$2:$E$63,MATCH(B2250,Quaterly!$B$2:$B$63,0),4)</f>
        <v>0.66000000000000014</v>
      </c>
    </row>
    <row r="2251" spans="1:14" x14ac:dyDescent="0.3">
      <c r="A2251" s="23">
        <v>2250</v>
      </c>
      <c r="B2251" s="23" t="str">
        <f t="shared" si="105"/>
        <v>Q3-2018</v>
      </c>
      <c r="C2251" s="24" t="str">
        <f t="shared" si="106"/>
        <v>Q3</v>
      </c>
      <c r="D2251" s="23" t="str">
        <f t="shared" si="107"/>
        <v>9-2018</v>
      </c>
      <c r="E2251" s="25">
        <v>43350</v>
      </c>
      <c r="F2251" s="31">
        <f>INDEX(GoldPrice!$B$2:$F$4016,MATCH(E2251,GoldPrice!$B$2:$B$4016,0),5)</f>
        <v>86617.577017579228</v>
      </c>
      <c r="G2251" s="36">
        <f>INDEX(Daily!$B$2:$H$4016,MATCH(E2251,Daily!$B$2:$B$4016,0),3)</f>
        <v>-1.9999999999996021E-2</v>
      </c>
      <c r="H2251" s="36">
        <f>INDEX(Daily!$B$2:$H$4016,MATCH(E2251,Daily!$B$2:$B$4016,0),5)</f>
        <v>-12</v>
      </c>
      <c r="I2251" s="36">
        <f>INDEX(Daily!$B$2:$H$4016,MATCH(E2251,Daily!$B$2:$B$4016,0),7)</f>
        <v>10.709999999999923</v>
      </c>
      <c r="J2251" s="39">
        <f>INDEX(Monthly!$B$2:$K$187,MATCH(D2251,Monthly!$B$2:$B$187,0),3)</f>
        <v>6.4999999999999919E-3</v>
      </c>
      <c r="K2251" s="39">
        <f>INDEX(Monthly!$B$2:$K$187,MATCH(D2251,Monthly!$B$2:$B$187,0),5)</f>
        <v>-5.25</v>
      </c>
      <c r="L2251" s="39">
        <f>INDEX(Monthly!$B$2:$K$187,MATCH(D2251,Monthly!$B$2:$B$187,0),7)</f>
        <v>0</v>
      </c>
      <c r="M2251" s="39">
        <f>INDEX(Monthly!$B$2:$K$187,MATCH(D2251,Monthly!$B$2:$B$187,0),9)</f>
        <v>5.0557236564765318E-3</v>
      </c>
      <c r="N2251" s="42">
        <f>INDEX(Quaterly!$B$2:$E$63,MATCH(B2251,Quaterly!$B$2:$B$63,0),4)</f>
        <v>0.66000000000000014</v>
      </c>
    </row>
    <row r="2252" spans="1:14" x14ac:dyDescent="0.3">
      <c r="A2252" s="23">
        <v>2251</v>
      </c>
      <c r="B2252" s="23" t="str">
        <f t="shared" si="105"/>
        <v>Q3-2018</v>
      </c>
      <c r="C2252" s="24" t="str">
        <f t="shared" si="106"/>
        <v>Q3</v>
      </c>
      <c r="D2252" s="23" t="str">
        <f t="shared" si="107"/>
        <v>9-2018</v>
      </c>
      <c r="E2252" s="25">
        <v>43353</v>
      </c>
      <c r="F2252" s="31">
        <f>INDEX(GoldPrice!$B$2:$F$4016,MATCH(E2252,GoldPrice!$B$2:$B$4016,0),5)</f>
        <v>-19430.202230203897</v>
      </c>
      <c r="G2252" s="36">
        <f>INDEX(Daily!$B$2:$H$4016,MATCH(E2252,Daily!$B$2:$B$4016,0),3)</f>
        <v>-0.20999999999999375</v>
      </c>
      <c r="H2252" s="36">
        <f>INDEX(Daily!$B$2:$H$4016,MATCH(E2252,Daily!$B$2:$B$4016,0),5)</f>
        <v>0</v>
      </c>
      <c r="I2252" s="36">
        <f>INDEX(Daily!$B$2:$H$4016,MATCH(E2252,Daily!$B$2:$B$4016,0),7)</f>
        <v>1.4400000000000546</v>
      </c>
      <c r="J2252" s="39">
        <f>INDEX(Monthly!$B$2:$K$187,MATCH(D2252,Monthly!$B$2:$B$187,0),3)</f>
        <v>6.4999999999999919E-3</v>
      </c>
      <c r="K2252" s="39">
        <f>INDEX(Monthly!$B$2:$K$187,MATCH(D2252,Monthly!$B$2:$B$187,0),5)</f>
        <v>-5.25</v>
      </c>
      <c r="L2252" s="39">
        <f>INDEX(Monthly!$B$2:$K$187,MATCH(D2252,Monthly!$B$2:$B$187,0),7)</f>
        <v>0</v>
      </c>
      <c r="M2252" s="39">
        <f>INDEX(Monthly!$B$2:$K$187,MATCH(D2252,Monthly!$B$2:$B$187,0),9)</f>
        <v>5.0557236564765318E-3</v>
      </c>
      <c r="N2252" s="42">
        <f>INDEX(Quaterly!$B$2:$E$63,MATCH(B2252,Quaterly!$B$2:$B$63,0),4)</f>
        <v>0.66000000000000014</v>
      </c>
    </row>
    <row r="2253" spans="1:14" x14ac:dyDescent="0.3">
      <c r="A2253" s="23">
        <v>2252</v>
      </c>
      <c r="B2253" s="23" t="str">
        <f t="shared" si="105"/>
        <v>Q3-2018</v>
      </c>
      <c r="C2253" s="24" t="str">
        <f t="shared" si="106"/>
        <v>Q3</v>
      </c>
      <c r="D2253" s="23" t="str">
        <f t="shared" si="107"/>
        <v>9-2018</v>
      </c>
      <c r="E2253" s="25">
        <v>43354</v>
      </c>
      <c r="F2253" s="31">
        <f>INDEX(GoldPrice!$B$2:$F$4016,MATCH(E2253,GoldPrice!$B$2:$B$4016,0),5)</f>
        <v>-75108.448308449239</v>
      </c>
      <c r="G2253" s="36">
        <f>INDEX(Daily!$B$2:$H$4016,MATCH(E2253,Daily!$B$2:$B$4016,0),3)</f>
        <v>1.7099999999999937</v>
      </c>
      <c r="H2253" s="36">
        <f>INDEX(Daily!$B$2:$H$4016,MATCH(E2253,Daily!$B$2:$B$4016,0),5)</f>
        <v>-19</v>
      </c>
      <c r="I2253" s="36">
        <f>INDEX(Daily!$B$2:$H$4016,MATCH(E2253,Daily!$B$2:$B$4016,0),7)</f>
        <v>14.719999999999914</v>
      </c>
      <c r="J2253" s="39">
        <f>INDEX(Monthly!$B$2:$K$187,MATCH(D2253,Monthly!$B$2:$B$187,0),3)</f>
        <v>6.4999999999999919E-3</v>
      </c>
      <c r="K2253" s="39">
        <f>INDEX(Monthly!$B$2:$K$187,MATCH(D2253,Monthly!$B$2:$B$187,0),5)</f>
        <v>-5.25</v>
      </c>
      <c r="L2253" s="39">
        <f>INDEX(Monthly!$B$2:$K$187,MATCH(D2253,Monthly!$B$2:$B$187,0),7)</f>
        <v>0</v>
      </c>
      <c r="M2253" s="39">
        <f>INDEX(Monthly!$B$2:$K$187,MATCH(D2253,Monthly!$B$2:$B$187,0),9)</f>
        <v>5.0557236564765318E-3</v>
      </c>
      <c r="N2253" s="42">
        <f>INDEX(Quaterly!$B$2:$E$63,MATCH(B2253,Quaterly!$B$2:$B$63,0),4)</f>
        <v>0.66000000000000014</v>
      </c>
    </row>
    <row r="2254" spans="1:14" x14ac:dyDescent="0.3">
      <c r="A2254" s="23">
        <v>2253</v>
      </c>
      <c r="B2254" s="23" t="str">
        <f t="shared" si="105"/>
        <v>Q3-2018</v>
      </c>
      <c r="C2254" s="24" t="str">
        <f t="shared" si="106"/>
        <v>Q3</v>
      </c>
      <c r="D2254" s="23" t="str">
        <f t="shared" si="107"/>
        <v>9-2018</v>
      </c>
      <c r="E2254" s="25">
        <v>43355</v>
      </c>
      <c r="F2254" s="31">
        <f>INDEX(GoldPrice!$B$2:$F$4016,MATCH(E2254,GoldPrice!$B$2:$B$4016,0),5)</f>
        <v>-130966.01776601747</v>
      </c>
      <c r="G2254" s="36">
        <f>INDEX(Daily!$B$2:$H$4016,MATCH(E2254,Daily!$B$2:$B$4016,0),3)</f>
        <v>1.1200000000000045</v>
      </c>
      <c r="H2254" s="36">
        <f>INDEX(Daily!$B$2:$H$4016,MATCH(E2254,Daily!$B$2:$B$4016,0),5)</f>
        <v>-3</v>
      </c>
      <c r="I2254" s="36">
        <f>INDEX(Daily!$B$2:$H$4016,MATCH(E2254,Daily!$B$2:$B$4016,0),7)</f>
        <v>1.9500000000000455</v>
      </c>
      <c r="J2254" s="39">
        <f>INDEX(Monthly!$B$2:$K$187,MATCH(D2254,Monthly!$B$2:$B$187,0),3)</f>
        <v>6.4999999999999919E-3</v>
      </c>
      <c r="K2254" s="39">
        <f>INDEX(Monthly!$B$2:$K$187,MATCH(D2254,Monthly!$B$2:$B$187,0),5)</f>
        <v>-5.25</v>
      </c>
      <c r="L2254" s="39">
        <f>INDEX(Monthly!$B$2:$K$187,MATCH(D2254,Monthly!$B$2:$B$187,0),7)</f>
        <v>0</v>
      </c>
      <c r="M2254" s="39">
        <f>INDEX(Monthly!$B$2:$K$187,MATCH(D2254,Monthly!$B$2:$B$187,0),9)</f>
        <v>5.0557236564765318E-3</v>
      </c>
      <c r="N2254" s="42">
        <f>INDEX(Quaterly!$B$2:$E$63,MATCH(B2254,Quaterly!$B$2:$B$63,0),4)</f>
        <v>0.66000000000000014</v>
      </c>
    </row>
    <row r="2255" spans="1:14" x14ac:dyDescent="0.3">
      <c r="A2255" s="23">
        <v>2254</v>
      </c>
      <c r="B2255" s="23" t="str">
        <f t="shared" si="105"/>
        <v>Q3-2018</v>
      </c>
      <c r="C2255" s="24" t="str">
        <f t="shared" si="106"/>
        <v>Q3</v>
      </c>
      <c r="D2255" s="23" t="str">
        <f t="shared" si="107"/>
        <v>9-2018</v>
      </c>
      <c r="E2255" s="25">
        <v>43356</v>
      </c>
      <c r="F2255" s="31">
        <f>INDEX(GoldPrice!$B$2:$F$4016,MATCH(E2255,GoldPrice!$B$2:$B$4016,0),5)</f>
        <v>61154.035154037178</v>
      </c>
      <c r="G2255" s="36">
        <f>INDEX(Daily!$B$2:$H$4016,MATCH(E2255,Daily!$B$2:$B$4016,0),3)</f>
        <v>-1.7800000000000011</v>
      </c>
      <c r="H2255" s="36">
        <f>INDEX(Daily!$B$2:$H$4016,MATCH(E2255,Daily!$B$2:$B$4016,0),5)</f>
        <v>-4</v>
      </c>
      <c r="I2255" s="36">
        <f>INDEX(Daily!$B$2:$H$4016,MATCH(E2255,Daily!$B$2:$B$4016,0),7)</f>
        <v>0.94000000000005457</v>
      </c>
      <c r="J2255" s="39">
        <f>INDEX(Monthly!$B$2:$K$187,MATCH(D2255,Monthly!$B$2:$B$187,0),3)</f>
        <v>6.4999999999999919E-3</v>
      </c>
      <c r="K2255" s="39">
        <f>INDEX(Monthly!$B$2:$K$187,MATCH(D2255,Monthly!$B$2:$B$187,0),5)</f>
        <v>-5.25</v>
      </c>
      <c r="L2255" s="39">
        <f>INDEX(Monthly!$B$2:$K$187,MATCH(D2255,Monthly!$B$2:$B$187,0),7)</f>
        <v>0</v>
      </c>
      <c r="M2255" s="39">
        <f>INDEX(Monthly!$B$2:$K$187,MATCH(D2255,Monthly!$B$2:$B$187,0),9)</f>
        <v>5.0557236564765318E-3</v>
      </c>
      <c r="N2255" s="42">
        <f>INDEX(Quaterly!$B$2:$E$63,MATCH(B2255,Quaterly!$B$2:$B$63,0),4)</f>
        <v>0.66000000000000014</v>
      </c>
    </row>
    <row r="2256" spans="1:14" x14ac:dyDescent="0.3">
      <c r="A2256" s="23">
        <v>2255</v>
      </c>
      <c r="B2256" s="23" t="str">
        <f t="shared" si="105"/>
        <v>Q3-2018</v>
      </c>
      <c r="C2256" s="24" t="str">
        <f t="shared" si="106"/>
        <v>Q3</v>
      </c>
      <c r="D2256" s="23" t="str">
        <f t="shared" si="107"/>
        <v>9-2018</v>
      </c>
      <c r="E2256" s="25">
        <v>43357</v>
      </c>
      <c r="F2256" s="31">
        <f>INDEX(GoldPrice!$B$2:$F$4016,MATCH(E2256,GoldPrice!$B$2:$B$4016,0),5)</f>
        <v>119375.92137591913</v>
      </c>
      <c r="G2256" s="36">
        <f>INDEX(Daily!$B$2:$H$4016,MATCH(E2256,Daily!$B$2:$B$4016,0),3)</f>
        <v>0.39999999999999147</v>
      </c>
      <c r="H2256" s="36">
        <f>INDEX(Daily!$B$2:$H$4016,MATCH(E2256,Daily!$B$2:$B$4016,0),5)</f>
        <v>-29</v>
      </c>
      <c r="I2256" s="36">
        <f>INDEX(Daily!$B$2:$H$4016,MATCH(E2256,Daily!$B$2:$B$4016,0),7)</f>
        <v>3.3899999999999864</v>
      </c>
      <c r="J2256" s="39">
        <f>INDEX(Monthly!$B$2:$K$187,MATCH(D2256,Monthly!$B$2:$B$187,0),3)</f>
        <v>6.4999999999999919E-3</v>
      </c>
      <c r="K2256" s="39">
        <f>INDEX(Monthly!$B$2:$K$187,MATCH(D2256,Monthly!$B$2:$B$187,0),5)</f>
        <v>-5.25</v>
      </c>
      <c r="L2256" s="39">
        <f>INDEX(Monthly!$B$2:$K$187,MATCH(D2256,Monthly!$B$2:$B$187,0),7)</f>
        <v>0</v>
      </c>
      <c r="M2256" s="39">
        <f>INDEX(Monthly!$B$2:$K$187,MATCH(D2256,Monthly!$B$2:$B$187,0),9)</f>
        <v>5.0557236564765318E-3</v>
      </c>
      <c r="N2256" s="42">
        <f>INDEX(Quaterly!$B$2:$E$63,MATCH(B2256,Quaterly!$B$2:$B$63,0),4)</f>
        <v>0.66000000000000014</v>
      </c>
    </row>
    <row r="2257" spans="1:14" x14ac:dyDescent="0.3">
      <c r="A2257" s="23">
        <v>2256</v>
      </c>
      <c r="B2257" s="23" t="str">
        <f t="shared" si="105"/>
        <v>Q3-2018</v>
      </c>
      <c r="C2257" s="24" t="str">
        <f t="shared" si="106"/>
        <v>Q3</v>
      </c>
      <c r="D2257" s="23" t="str">
        <f t="shared" si="107"/>
        <v>9-2018</v>
      </c>
      <c r="E2257" s="25">
        <v>43360</v>
      </c>
      <c r="F2257" s="31">
        <f>INDEX(GoldPrice!$B$2:$F$4016,MATCH(E2257,GoldPrice!$B$2:$B$4016,0),5)</f>
        <v>-140694.23549423739</v>
      </c>
      <c r="G2257" s="36">
        <f>INDEX(Daily!$B$2:$H$4016,MATCH(E2257,Daily!$B$2:$B$4016,0),3)</f>
        <v>-7.9999999999998295E-2</v>
      </c>
      <c r="H2257" s="36">
        <f>INDEX(Daily!$B$2:$H$4016,MATCH(E2257,Daily!$B$2:$B$4016,0),5)</f>
        <v>42</v>
      </c>
      <c r="I2257" s="36">
        <f>INDEX(Daily!$B$2:$H$4016,MATCH(E2257,Daily!$B$2:$B$4016,0),7)</f>
        <v>-3.7300000000000182</v>
      </c>
      <c r="J2257" s="39">
        <f>INDEX(Monthly!$B$2:$K$187,MATCH(D2257,Monthly!$B$2:$B$187,0),3)</f>
        <v>6.4999999999999919E-3</v>
      </c>
      <c r="K2257" s="39">
        <f>INDEX(Monthly!$B$2:$K$187,MATCH(D2257,Monthly!$B$2:$B$187,0),5)</f>
        <v>-5.25</v>
      </c>
      <c r="L2257" s="39">
        <f>INDEX(Monthly!$B$2:$K$187,MATCH(D2257,Monthly!$B$2:$B$187,0),7)</f>
        <v>0</v>
      </c>
      <c r="M2257" s="39">
        <f>INDEX(Monthly!$B$2:$K$187,MATCH(D2257,Monthly!$B$2:$B$187,0),9)</f>
        <v>5.0557236564765318E-3</v>
      </c>
      <c r="N2257" s="42">
        <f>INDEX(Quaterly!$B$2:$E$63,MATCH(B2257,Quaterly!$B$2:$B$63,0),4)</f>
        <v>0.66000000000000014</v>
      </c>
    </row>
    <row r="2258" spans="1:14" x14ac:dyDescent="0.3">
      <c r="A2258" s="23">
        <v>2257</v>
      </c>
      <c r="B2258" s="23" t="str">
        <f t="shared" si="105"/>
        <v>Q3-2018</v>
      </c>
      <c r="C2258" s="24" t="str">
        <f t="shared" si="106"/>
        <v>Q3</v>
      </c>
      <c r="D2258" s="23" t="str">
        <f t="shared" si="107"/>
        <v>9-2018</v>
      </c>
      <c r="E2258" s="25">
        <v>43361</v>
      </c>
      <c r="F2258" s="31">
        <f>INDEX(GoldPrice!$B$2:$F$4016,MATCH(E2258,GoldPrice!$B$2:$B$4016,0),5)</f>
        <v>79201.890001893044</v>
      </c>
      <c r="G2258" s="36">
        <f>INDEX(Daily!$B$2:$H$4016,MATCH(E2258,Daily!$B$2:$B$4016,0),3)</f>
        <v>0.93999999999999773</v>
      </c>
      <c r="H2258" s="36">
        <f>INDEX(Daily!$B$2:$H$4016,MATCH(E2258,Daily!$B$2:$B$4016,0),5)</f>
        <v>-9</v>
      </c>
      <c r="I2258" s="36">
        <f>INDEX(Daily!$B$2:$H$4016,MATCH(E2258,Daily!$B$2:$B$4016,0),7)</f>
        <v>5.8799999999999955</v>
      </c>
      <c r="J2258" s="39">
        <f>INDEX(Monthly!$B$2:$K$187,MATCH(D2258,Monthly!$B$2:$B$187,0),3)</f>
        <v>6.4999999999999919E-3</v>
      </c>
      <c r="K2258" s="39">
        <f>INDEX(Monthly!$B$2:$K$187,MATCH(D2258,Monthly!$B$2:$B$187,0),5)</f>
        <v>-5.25</v>
      </c>
      <c r="L2258" s="39">
        <f>INDEX(Monthly!$B$2:$K$187,MATCH(D2258,Monthly!$B$2:$B$187,0),7)</f>
        <v>0</v>
      </c>
      <c r="M2258" s="39">
        <f>INDEX(Monthly!$B$2:$K$187,MATCH(D2258,Monthly!$B$2:$B$187,0),9)</f>
        <v>5.0557236564765318E-3</v>
      </c>
      <c r="N2258" s="42">
        <f>INDEX(Quaterly!$B$2:$E$63,MATCH(B2258,Quaterly!$B$2:$B$63,0),4)</f>
        <v>0.66000000000000014</v>
      </c>
    </row>
    <row r="2259" spans="1:14" x14ac:dyDescent="0.3">
      <c r="A2259" s="23">
        <v>2258</v>
      </c>
      <c r="B2259" s="23" t="str">
        <f t="shared" si="105"/>
        <v>Q3-2018</v>
      </c>
      <c r="C2259" s="24" t="str">
        <f t="shared" si="106"/>
        <v>Q3</v>
      </c>
      <c r="D2259" s="23" t="str">
        <f t="shared" si="107"/>
        <v>9-2018</v>
      </c>
      <c r="E2259" s="25">
        <v>43362</v>
      </c>
      <c r="F2259" s="31">
        <f>INDEX(GoldPrice!$B$2:$F$4016,MATCH(E2259,GoldPrice!$B$2:$B$4016,0),5)</f>
        <v>-137759.9697599709</v>
      </c>
      <c r="G2259" s="36">
        <f>INDEX(Daily!$B$2:$H$4016,MATCH(E2259,Daily!$B$2:$B$4016,0),3)</f>
        <v>1.2700000000000102</v>
      </c>
      <c r="H2259" s="36">
        <f>INDEX(Daily!$B$2:$H$4016,MATCH(E2259,Daily!$B$2:$B$4016,0),5)</f>
        <v>25</v>
      </c>
      <c r="I2259" s="36">
        <f>INDEX(Daily!$B$2:$H$4016,MATCH(E2259,Daily!$B$2:$B$4016,0),7)</f>
        <v>2.0499999999999545</v>
      </c>
      <c r="J2259" s="39">
        <f>INDEX(Monthly!$B$2:$K$187,MATCH(D2259,Monthly!$B$2:$B$187,0),3)</f>
        <v>6.4999999999999919E-3</v>
      </c>
      <c r="K2259" s="39">
        <f>INDEX(Monthly!$B$2:$K$187,MATCH(D2259,Monthly!$B$2:$B$187,0),5)</f>
        <v>-5.25</v>
      </c>
      <c r="L2259" s="39">
        <f>INDEX(Monthly!$B$2:$K$187,MATCH(D2259,Monthly!$B$2:$B$187,0),7)</f>
        <v>0</v>
      </c>
      <c r="M2259" s="39">
        <f>INDEX(Monthly!$B$2:$K$187,MATCH(D2259,Monthly!$B$2:$B$187,0),9)</f>
        <v>5.0557236564765318E-3</v>
      </c>
      <c r="N2259" s="42">
        <f>INDEX(Quaterly!$B$2:$E$63,MATCH(B2259,Quaterly!$B$2:$B$63,0),4)</f>
        <v>0.66000000000000014</v>
      </c>
    </row>
    <row r="2260" spans="1:14" x14ac:dyDescent="0.3">
      <c r="A2260" s="23">
        <v>2259</v>
      </c>
      <c r="B2260" s="23" t="str">
        <f t="shared" si="105"/>
        <v>Q3-2018</v>
      </c>
      <c r="C2260" s="24" t="str">
        <f t="shared" si="106"/>
        <v>Q3</v>
      </c>
      <c r="D2260" s="23" t="str">
        <f t="shared" si="107"/>
        <v>9-2018</v>
      </c>
      <c r="E2260" s="25">
        <v>43363</v>
      </c>
      <c r="F2260" s="31">
        <f>INDEX(GoldPrice!$B$2:$F$4016,MATCH(E2260,GoldPrice!$B$2:$B$4016,0),5)</f>
        <v>-74152.712152712047</v>
      </c>
      <c r="G2260" s="36">
        <f>INDEX(Daily!$B$2:$H$4016,MATCH(E2260,Daily!$B$2:$B$4016,0),3)</f>
        <v>-0.32000000000000739</v>
      </c>
      <c r="H2260" s="36">
        <f>INDEX(Daily!$B$2:$H$4016,MATCH(E2260,Daily!$B$2:$B$4016,0),5)</f>
        <v>15</v>
      </c>
      <c r="I2260" s="36">
        <f>INDEX(Daily!$B$2:$H$4016,MATCH(E2260,Daily!$B$2:$B$4016,0),7)</f>
        <v>9.2000000000000455</v>
      </c>
      <c r="J2260" s="39">
        <f>INDEX(Monthly!$B$2:$K$187,MATCH(D2260,Monthly!$B$2:$B$187,0),3)</f>
        <v>6.4999999999999919E-3</v>
      </c>
      <c r="K2260" s="39">
        <f>INDEX(Monthly!$B$2:$K$187,MATCH(D2260,Monthly!$B$2:$B$187,0),5)</f>
        <v>-5.25</v>
      </c>
      <c r="L2260" s="39">
        <f>INDEX(Monthly!$B$2:$K$187,MATCH(D2260,Monthly!$B$2:$B$187,0),7)</f>
        <v>0</v>
      </c>
      <c r="M2260" s="39">
        <f>INDEX(Monthly!$B$2:$K$187,MATCH(D2260,Monthly!$B$2:$B$187,0),9)</f>
        <v>5.0557236564765318E-3</v>
      </c>
      <c r="N2260" s="42">
        <f>INDEX(Quaterly!$B$2:$E$63,MATCH(B2260,Quaterly!$B$2:$B$63,0),4)</f>
        <v>0.66000000000000014</v>
      </c>
    </row>
    <row r="2261" spans="1:14" x14ac:dyDescent="0.3">
      <c r="A2261" s="23">
        <v>2260</v>
      </c>
      <c r="B2261" s="23" t="str">
        <f t="shared" si="105"/>
        <v>Q3-2018</v>
      </c>
      <c r="C2261" s="24" t="str">
        <f t="shared" si="106"/>
        <v>Q3</v>
      </c>
      <c r="D2261" s="23" t="str">
        <f t="shared" si="107"/>
        <v>9-2018</v>
      </c>
      <c r="E2261" s="25">
        <v>43364</v>
      </c>
      <c r="F2261" s="31">
        <f>INDEX(GoldPrice!$B$2:$F$4016,MATCH(E2261,GoldPrice!$B$2:$B$4016,0),5)</f>
        <v>175447.43904743716</v>
      </c>
      <c r="G2261" s="36">
        <f>INDEX(Daily!$B$2:$H$4016,MATCH(E2261,Daily!$B$2:$B$4016,0),3)</f>
        <v>-1.9999999999996021E-2</v>
      </c>
      <c r="H2261" s="36">
        <f>INDEX(Daily!$B$2:$H$4016,MATCH(E2261,Daily!$B$2:$B$4016,0),5)</f>
        <v>12</v>
      </c>
      <c r="I2261" s="36">
        <f>INDEX(Daily!$B$2:$H$4016,MATCH(E2261,Daily!$B$2:$B$4016,0),7)</f>
        <v>-1.7699999999999818</v>
      </c>
      <c r="J2261" s="39">
        <f>INDEX(Monthly!$B$2:$K$187,MATCH(D2261,Monthly!$B$2:$B$187,0),3)</f>
        <v>6.4999999999999919E-3</v>
      </c>
      <c r="K2261" s="39">
        <f>INDEX(Monthly!$B$2:$K$187,MATCH(D2261,Monthly!$B$2:$B$187,0),5)</f>
        <v>-5.25</v>
      </c>
      <c r="L2261" s="39">
        <f>INDEX(Monthly!$B$2:$K$187,MATCH(D2261,Monthly!$B$2:$B$187,0),7)</f>
        <v>0</v>
      </c>
      <c r="M2261" s="39">
        <f>INDEX(Monthly!$B$2:$K$187,MATCH(D2261,Monthly!$B$2:$B$187,0),9)</f>
        <v>5.0557236564765318E-3</v>
      </c>
      <c r="N2261" s="42">
        <f>INDEX(Quaterly!$B$2:$E$63,MATCH(B2261,Quaterly!$B$2:$B$63,0),4)</f>
        <v>0.66000000000000014</v>
      </c>
    </row>
    <row r="2262" spans="1:14" x14ac:dyDescent="0.3">
      <c r="A2262" s="23">
        <v>2261</v>
      </c>
      <c r="B2262" s="23" t="str">
        <f t="shared" si="105"/>
        <v>Q3-2018</v>
      </c>
      <c r="C2262" s="24" t="str">
        <f t="shared" si="106"/>
        <v>Q3</v>
      </c>
      <c r="D2262" s="23" t="str">
        <f t="shared" si="107"/>
        <v>9-2018</v>
      </c>
      <c r="E2262" s="25">
        <v>43367</v>
      </c>
      <c r="F2262" s="31">
        <f>INDEX(GoldPrice!$B$2:$F$4016,MATCH(E2262,GoldPrice!$B$2:$B$4016,0),5)</f>
        <v>-79214.288414284587</v>
      </c>
      <c r="G2262" s="36">
        <f>INDEX(Daily!$B$2:$H$4016,MATCH(E2262,Daily!$B$2:$B$4016,0),3)</f>
        <v>1.2999999999999972</v>
      </c>
      <c r="H2262" s="36">
        <f>INDEX(Daily!$B$2:$H$4016,MATCH(E2262,Daily!$B$2:$B$4016,0),5)</f>
        <v>5</v>
      </c>
      <c r="I2262" s="36">
        <f>INDEX(Daily!$B$2:$H$4016,MATCH(E2262,Daily!$B$2:$B$4016,0),7)</f>
        <v>8.3199999999999363</v>
      </c>
      <c r="J2262" s="39">
        <f>INDEX(Monthly!$B$2:$K$187,MATCH(D2262,Monthly!$B$2:$B$187,0),3)</f>
        <v>6.4999999999999919E-3</v>
      </c>
      <c r="K2262" s="39">
        <f>INDEX(Monthly!$B$2:$K$187,MATCH(D2262,Monthly!$B$2:$B$187,0),5)</f>
        <v>-5.25</v>
      </c>
      <c r="L2262" s="39">
        <f>INDEX(Monthly!$B$2:$K$187,MATCH(D2262,Monthly!$B$2:$B$187,0),7)</f>
        <v>0</v>
      </c>
      <c r="M2262" s="39">
        <f>INDEX(Monthly!$B$2:$K$187,MATCH(D2262,Monthly!$B$2:$B$187,0),9)</f>
        <v>5.0557236564765318E-3</v>
      </c>
      <c r="N2262" s="42">
        <f>INDEX(Quaterly!$B$2:$E$63,MATCH(B2262,Quaterly!$B$2:$B$63,0),4)</f>
        <v>0.66000000000000014</v>
      </c>
    </row>
    <row r="2263" spans="1:14" x14ac:dyDescent="0.3">
      <c r="A2263" s="23">
        <v>2262</v>
      </c>
      <c r="B2263" s="23" t="str">
        <f t="shared" si="105"/>
        <v>Q3-2018</v>
      </c>
      <c r="C2263" s="24" t="str">
        <f t="shared" si="106"/>
        <v>Q3</v>
      </c>
      <c r="D2263" s="23" t="str">
        <f t="shared" si="107"/>
        <v>9-2018</v>
      </c>
      <c r="E2263" s="25">
        <v>43368</v>
      </c>
      <c r="F2263" s="31">
        <f>INDEX(GoldPrice!$B$2:$F$4016,MATCH(E2263,GoldPrice!$B$2:$B$4016,0),5)</f>
        <v>-89607.560007560998</v>
      </c>
      <c r="G2263" s="36">
        <f>INDEX(Daily!$B$2:$H$4016,MATCH(E2263,Daily!$B$2:$B$4016,0),3)</f>
        <v>-1.7185714285714369</v>
      </c>
      <c r="H2263" s="36">
        <f>INDEX(Daily!$B$2:$H$4016,MATCH(E2263,Daily!$B$2:$B$4016,0),5)</f>
        <v>8</v>
      </c>
      <c r="I2263" s="36">
        <f>INDEX(Daily!$B$2:$H$4016,MATCH(E2263,Daily!$B$2:$B$4016,0),7)</f>
        <v>-0.54999999999995453</v>
      </c>
      <c r="J2263" s="39">
        <f>INDEX(Monthly!$B$2:$K$187,MATCH(D2263,Monthly!$B$2:$B$187,0),3)</f>
        <v>6.4999999999999919E-3</v>
      </c>
      <c r="K2263" s="39">
        <f>INDEX(Monthly!$B$2:$K$187,MATCH(D2263,Monthly!$B$2:$B$187,0),5)</f>
        <v>-5.25</v>
      </c>
      <c r="L2263" s="39">
        <f>INDEX(Monthly!$B$2:$K$187,MATCH(D2263,Monthly!$B$2:$B$187,0),7)</f>
        <v>0</v>
      </c>
      <c r="M2263" s="39">
        <f>INDEX(Monthly!$B$2:$K$187,MATCH(D2263,Monthly!$B$2:$B$187,0),9)</f>
        <v>5.0557236564765318E-3</v>
      </c>
      <c r="N2263" s="42">
        <f>INDEX(Quaterly!$B$2:$E$63,MATCH(B2263,Quaterly!$B$2:$B$63,0),4)</f>
        <v>0.66000000000000014</v>
      </c>
    </row>
    <row r="2264" spans="1:14" x14ac:dyDescent="0.3">
      <c r="A2264" s="23">
        <v>2263</v>
      </c>
      <c r="B2264" s="23" t="str">
        <f t="shared" si="105"/>
        <v>Q3-2018</v>
      </c>
      <c r="C2264" s="24" t="str">
        <f t="shared" si="106"/>
        <v>Q3</v>
      </c>
      <c r="D2264" s="23" t="str">
        <f t="shared" si="107"/>
        <v>9-2018</v>
      </c>
      <c r="E2264" s="25">
        <v>43369</v>
      </c>
      <c r="F2264" s="31">
        <f>INDEX(GoldPrice!$B$2:$F$4016,MATCH(E2264,GoldPrice!$B$2:$B$4016,0),5)</f>
        <v>53185.031185030937</v>
      </c>
      <c r="G2264" s="36">
        <f>INDEX(Daily!$B$2:$H$4016,MATCH(E2264,Daily!$B$2:$B$4016,0),3)</f>
        <v>1.2085714285714317</v>
      </c>
      <c r="H2264" s="36">
        <f>INDEX(Daily!$B$2:$H$4016,MATCH(E2264,Daily!$B$2:$B$4016,0),5)</f>
        <v>3</v>
      </c>
      <c r="I2264" s="36">
        <f>INDEX(Daily!$B$2:$H$4016,MATCH(E2264,Daily!$B$2:$B$4016,0),7)</f>
        <v>-1.1299999999999955</v>
      </c>
      <c r="J2264" s="39">
        <f>INDEX(Monthly!$B$2:$K$187,MATCH(D2264,Monthly!$B$2:$B$187,0),3)</f>
        <v>6.4999999999999919E-3</v>
      </c>
      <c r="K2264" s="39">
        <f>INDEX(Monthly!$B$2:$K$187,MATCH(D2264,Monthly!$B$2:$B$187,0),5)</f>
        <v>-5.25</v>
      </c>
      <c r="L2264" s="39">
        <f>INDEX(Monthly!$B$2:$K$187,MATCH(D2264,Monthly!$B$2:$B$187,0),7)</f>
        <v>0</v>
      </c>
      <c r="M2264" s="39">
        <f>INDEX(Monthly!$B$2:$K$187,MATCH(D2264,Monthly!$B$2:$B$187,0),9)</f>
        <v>5.0557236564765318E-3</v>
      </c>
      <c r="N2264" s="42">
        <f>INDEX(Quaterly!$B$2:$E$63,MATCH(B2264,Quaterly!$B$2:$B$63,0),4)</f>
        <v>0.66000000000000014</v>
      </c>
    </row>
    <row r="2265" spans="1:14" x14ac:dyDescent="0.3">
      <c r="A2265" s="23">
        <v>2264</v>
      </c>
      <c r="B2265" s="23" t="str">
        <f t="shared" si="105"/>
        <v>Q3-2018</v>
      </c>
      <c r="C2265" s="24" t="str">
        <f t="shared" si="106"/>
        <v>Q3</v>
      </c>
      <c r="D2265" s="23" t="str">
        <f t="shared" si="107"/>
        <v>9-2018</v>
      </c>
      <c r="E2265" s="25">
        <v>43370</v>
      </c>
      <c r="F2265" s="31">
        <f>INDEX(GoldPrice!$B$2:$F$4016,MATCH(E2265,GoldPrice!$B$2:$B$4016,0),5)</f>
        <v>199199.39519939572</v>
      </c>
      <c r="G2265" s="36">
        <f>INDEX(Daily!$B$2:$H$4016,MATCH(E2265,Daily!$B$2:$B$4016,0),3)</f>
        <v>0.55000000000001137</v>
      </c>
      <c r="H2265" s="36">
        <f>INDEX(Daily!$B$2:$H$4016,MATCH(E2265,Daily!$B$2:$B$4016,0),5)</f>
        <v>-3</v>
      </c>
      <c r="I2265" s="36">
        <f>INDEX(Daily!$B$2:$H$4016,MATCH(E2265,Daily!$B$2:$B$4016,0),7)</f>
        <v>5.7599999999999909</v>
      </c>
      <c r="J2265" s="39">
        <f>INDEX(Monthly!$B$2:$K$187,MATCH(D2265,Monthly!$B$2:$B$187,0),3)</f>
        <v>6.4999999999999919E-3</v>
      </c>
      <c r="K2265" s="39">
        <f>INDEX(Monthly!$B$2:$K$187,MATCH(D2265,Monthly!$B$2:$B$187,0),5)</f>
        <v>-5.25</v>
      </c>
      <c r="L2265" s="39">
        <f>INDEX(Monthly!$B$2:$K$187,MATCH(D2265,Monthly!$B$2:$B$187,0),7)</f>
        <v>0</v>
      </c>
      <c r="M2265" s="39">
        <f>INDEX(Monthly!$B$2:$K$187,MATCH(D2265,Monthly!$B$2:$B$187,0),9)</f>
        <v>5.0557236564765318E-3</v>
      </c>
      <c r="N2265" s="42">
        <f>INDEX(Quaterly!$B$2:$E$63,MATCH(B2265,Quaterly!$B$2:$B$63,0),4)</f>
        <v>0.66000000000000014</v>
      </c>
    </row>
    <row r="2266" spans="1:14" x14ac:dyDescent="0.3">
      <c r="A2266" s="23">
        <v>2265</v>
      </c>
      <c r="B2266" s="23" t="str">
        <f t="shared" si="105"/>
        <v>Q3-2018</v>
      </c>
      <c r="C2266" s="24" t="str">
        <f t="shared" si="106"/>
        <v>Q3</v>
      </c>
      <c r="D2266" s="23" t="str">
        <f t="shared" si="107"/>
        <v>9-2018</v>
      </c>
      <c r="E2266" s="25">
        <v>43371</v>
      </c>
      <c r="F2266" s="31">
        <f>INDEX(GoldPrice!$B$2:$F$4016,MATCH(E2266,GoldPrice!$B$2:$B$4016,0),5)</f>
        <v>-224353.80835380778</v>
      </c>
      <c r="G2266" s="36">
        <f>INDEX(Daily!$B$2:$H$4016,MATCH(E2266,Daily!$B$2:$B$4016,0),3)</f>
        <v>1.1299999999999955</v>
      </c>
      <c r="H2266" s="36">
        <f>INDEX(Daily!$B$2:$H$4016,MATCH(E2266,Daily!$B$2:$B$4016,0),5)</f>
        <v>-20</v>
      </c>
      <c r="I2266" s="36">
        <f>INDEX(Daily!$B$2:$H$4016,MATCH(E2266,Daily!$B$2:$B$4016,0),7)</f>
        <v>1.7599999999999909</v>
      </c>
      <c r="J2266" s="39">
        <f>INDEX(Monthly!$B$2:$K$187,MATCH(D2266,Monthly!$B$2:$B$187,0),3)</f>
        <v>6.4999999999999919E-3</v>
      </c>
      <c r="K2266" s="39">
        <f>INDEX(Monthly!$B$2:$K$187,MATCH(D2266,Monthly!$B$2:$B$187,0),5)</f>
        <v>-5.25</v>
      </c>
      <c r="L2266" s="39">
        <f>INDEX(Monthly!$B$2:$K$187,MATCH(D2266,Monthly!$B$2:$B$187,0),7)</f>
        <v>0</v>
      </c>
      <c r="M2266" s="39">
        <f>INDEX(Monthly!$B$2:$K$187,MATCH(D2266,Monthly!$B$2:$B$187,0),9)</f>
        <v>5.0557236564765318E-3</v>
      </c>
      <c r="N2266" s="42">
        <f>INDEX(Quaterly!$B$2:$E$63,MATCH(B2266,Quaterly!$B$2:$B$63,0),4)</f>
        <v>0.66000000000000014</v>
      </c>
    </row>
    <row r="2267" spans="1:14" x14ac:dyDescent="0.3">
      <c r="A2267" s="23">
        <v>2266</v>
      </c>
      <c r="B2267" s="23" t="str">
        <f t="shared" si="105"/>
        <v>Q4-2018</v>
      </c>
      <c r="C2267" s="24" t="str">
        <f t="shared" si="106"/>
        <v>Q4</v>
      </c>
      <c r="D2267" s="23" t="str">
        <f t="shared" si="107"/>
        <v>10-2018</v>
      </c>
      <c r="E2267" s="25">
        <v>43374</v>
      </c>
      <c r="F2267" s="31">
        <f>INDEX(GoldPrice!$B$2:$F$4016,MATCH(E2267,GoldPrice!$B$2:$B$4016,0),5)</f>
        <v>103101.11510111764</v>
      </c>
      <c r="G2267" s="36">
        <f>INDEX(Daily!$B$2:$H$4016,MATCH(E2267,Daily!$B$2:$B$4016,0),3)</f>
        <v>2.0499999999999972</v>
      </c>
      <c r="H2267" s="36">
        <f>INDEX(Daily!$B$2:$H$4016,MATCH(E2267,Daily!$B$2:$B$4016,0),5)</f>
        <v>5</v>
      </c>
      <c r="I2267" s="36">
        <f>INDEX(Daily!$B$2:$H$4016,MATCH(E2267,Daily!$B$2:$B$4016,0),7)</f>
        <v>-4.25</v>
      </c>
      <c r="J2267" s="39">
        <f>INDEX(Monthly!$B$2:$K$187,MATCH(D2267,Monthly!$B$2:$B$187,0),3)</f>
        <v>3.7000000000000088E-3</v>
      </c>
      <c r="K2267" s="39">
        <f>INDEX(Monthly!$B$2:$K$187,MATCH(D2267,Monthly!$B$2:$B$187,0),5)</f>
        <v>10.939999999999998</v>
      </c>
      <c r="L2267" s="39">
        <f>INDEX(Monthly!$B$2:$K$187,MATCH(D2267,Monthly!$B$2:$B$187,0),7)</f>
        <v>0</v>
      </c>
      <c r="M2267" s="39">
        <f>INDEX(Monthly!$B$2:$K$187,MATCH(D2267,Monthly!$B$2:$B$187,0),9)</f>
        <v>7.3161477382493604E-3</v>
      </c>
      <c r="N2267" s="42">
        <f>INDEX(Quaterly!$B$2:$E$63,MATCH(B2267,Quaterly!$B$2:$B$63,0),4)</f>
        <v>-4.91</v>
      </c>
    </row>
    <row r="2268" spans="1:14" x14ac:dyDescent="0.3">
      <c r="A2268" s="23">
        <v>2267</v>
      </c>
      <c r="B2268" s="23" t="str">
        <f t="shared" si="105"/>
        <v>Q4-2018</v>
      </c>
      <c r="C2268" s="24" t="str">
        <f t="shared" si="106"/>
        <v>Q4</v>
      </c>
      <c r="D2268" s="23" t="str">
        <f t="shared" si="107"/>
        <v>10-2018</v>
      </c>
      <c r="E2268" s="25">
        <v>43375</v>
      </c>
      <c r="F2268" s="31">
        <f>INDEX(GoldPrice!$B$2:$F$4016,MATCH(E2268,GoldPrice!$B$2:$B$4016,0),5)</f>
        <v>-265308.63730864227</v>
      </c>
      <c r="G2268" s="36">
        <f>INDEX(Daily!$B$2:$H$4016,MATCH(E2268,Daily!$B$2:$B$4016,0),3)</f>
        <v>-6.9999999999993179E-2</v>
      </c>
      <c r="H2268" s="36">
        <f>INDEX(Daily!$B$2:$H$4016,MATCH(E2268,Daily!$B$2:$B$4016,0),5)</f>
        <v>-5</v>
      </c>
      <c r="I2268" s="36">
        <f>INDEX(Daily!$B$2:$H$4016,MATCH(E2268,Daily!$B$2:$B$4016,0),7)</f>
        <v>5.9099999999999682</v>
      </c>
      <c r="J2268" s="39">
        <f>INDEX(Monthly!$B$2:$K$187,MATCH(D2268,Monthly!$B$2:$B$187,0),3)</f>
        <v>3.7000000000000088E-3</v>
      </c>
      <c r="K2268" s="39">
        <f>INDEX(Monthly!$B$2:$K$187,MATCH(D2268,Monthly!$B$2:$B$187,0),5)</f>
        <v>10.939999999999998</v>
      </c>
      <c r="L2268" s="39">
        <f>INDEX(Monthly!$B$2:$K$187,MATCH(D2268,Monthly!$B$2:$B$187,0),7)</f>
        <v>0</v>
      </c>
      <c r="M2268" s="39">
        <f>INDEX(Monthly!$B$2:$K$187,MATCH(D2268,Monthly!$B$2:$B$187,0),9)</f>
        <v>7.3161477382493604E-3</v>
      </c>
      <c r="N2268" s="42">
        <f>INDEX(Quaterly!$B$2:$E$63,MATCH(B2268,Quaterly!$B$2:$B$63,0),4)</f>
        <v>-4.91</v>
      </c>
    </row>
    <row r="2269" spans="1:14" x14ac:dyDescent="0.3">
      <c r="A2269" s="23">
        <v>2268</v>
      </c>
      <c r="B2269" s="23" t="str">
        <f t="shared" si="105"/>
        <v>Q4-2018</v>
      </c>
      <c r="C2269" s="24" t="str">
        <f t="shared" si="106"/>
        <v>Q4</v>
      </c>
      <c r="D2269" s="23" t="str">
        <f t="shared" si="107"/>
        <v>10-2018</v>
      </c>
      <c r="E2269" s="25">
        <v>43376</v>
      </c>
      <c r="F2269" s="31">
        <f>INDEX(GoldPrice!$B$2:$F$4016,MATCH(E2269,GoldPrice!$B$2:$B$4016,0),5)</f>
        <v>88709.506709508598</v>
      </c>
      <c r="G2269" s="36">
        <f>INDEX(Daily!$B$2:$H$4016,MATCH(E2269,Daily!$B$2:$B$4016,0),3)</f>
        <v>1.1799999999999926</v>
      </c>
      <c r="H2269" s="36">
        <f>INDEX(Daily!$B$2:$H$4016,MATCH(E2269,Daily!$B$2:$B$4016,0),5)</f>
        <v>15</v>
      </c>
      <c r="I2269" s="36">
        <f>INDEX(Daily!$B$2:$H$4016,MATCH(E2269,Daily!$B$2:$B$4016,0),7)</f>
        <v>1.6100000000000136</v>
      </c>
      <c r="J2269" s="39">
        <f>INDEX(Monthly!$B$2:$K$187,MATCH(D2269,Monthly!$B$2:$B$187,0),3)</f>
        <v>3.7000000000000088E-3</v>
      </c>
      <c r="K2269" s="39">
        <f>INDEX(Monthly!$B$2:$K$187,MATCH(D2269,Monthly!$B$2:$B$187,0),5)</f>
        <v>10.939999999999998</v>
      </c>
      <c r="L2269" s="39">
        <f>INDEX(Monthly!$B$2:$K$187,MATCH(D2269,Monthly!$B$2:$B$187,0),7)</f>
        <v>0</v>
      </c>
      <c r="M2269" s="39">
        <f>INDEX(Monthly!$B$2:$K$187,MATCH(D2269,Monthly!$B$2:$B$187,0),9)</f>
        <v>7.3161477382493604E-3</v>
      </c>
      <c r="N2269" s="42">
        <f>INDEX(Quaterly!$B$2:$E$63,MATCH(B2269,Quaterly!$B$2:$B$63,0),4)</f>
        <v>-4.91</v>
      </c>
    </row>
    <row r="2270" spans="1:14" x14ac:dyDescent="0.3">
      <c r="A2270" s="23">
        <v>2269</v>
      </c>
      <c r="B2270" s="23" t="str">
        <f t="shared" si="105"/>
        <v>Q4-2018</v>
      </c>
      <c r="C2270" s="24" t="str">
        <f t="shared" si="106"/>
        <v>Q4</v>
      </c>
      <c r="D2270" s="23" t="str">
        <f t="shared" si="107"/>
        <v>10-2018</v>
      </c>
      <c r="E2270" s="25">
        <v>43377</v>
      </c>
      <c r="F2270" s="31">
        <f>INDEX(GoldPrice!$B$2:$F$4016,MATCH(E2270,GoldPrice!$B$2:$B$4016,0),5)</f>
        <v>-7831.1094311103225</v>
      </c>
      <c r="G2270" s="36">
        <f>INDEX(Daily!$B$2:$H$4016,MATCH(E2270,Daily!$B$2:$B$4016,0),3)</f>
        <v>-2.0799999999999983</v>
      </c>
      <c r="H2270" s="36">
        <f>INDEX(Daily!$B$2:$H$4016,MATCH(E2270,Daily!$B$2:$B$4016,0),5)</f>
        <v>8</v>
      </c>
      <c r="I2270" s="36">
        <f>INDEX(Daily!$B$2:$H$4016,MATCH(E2270,Daily!$B$2:$B$4016,0),7)</f>
        <v>3.2200000000000273</v>
      </c>
      <c r="J2270" s="39">
        <f>INDEX(Monthly!$B$2:$K$187,MATCH(D2270,Monthly!$B$2:$B$187,0),3)</f>
        <v>3.7000000000000088E-3</v>
      </c>
      <c r="K2270" s="39">
        <f>INDEX(Monthly!$B$2:$K$187,MATCH(D2270,Monthly!$B$2:$B$187,0),5)</f>
        <v>10.939999999999998</v>
      </c>
      <c r="L2270" s="39">
        <f>INDEX(Monthly!$B$2:$K$187,MATCH(D2270,Monthly!$B$2:$B$187,0),7)</f>
        <v>0</v>
      </c>
      <c r="M2270" s="39">
        <f>INDEX(Monthly!$B$2:$K$187,MATCH(D2270,Monthly!$B$2:$B$187,0),9)</f>
        <v>7.3161477382493604E-3</v>
      </c>
      <c r="N2270" s="42">
        <f>INDEX(Quaterly!$B$2:$E$63,MATCH(B2270,Quaterly!$B$2:$B$63,0),4)</f>
        <v>-4.91</v>
      </c>
    </row>
    <row r="2271" spans="1:14" x14ac:dyDescent="0.3">
      <c r="A2271" s="23">
        <v>2270</v>
      </c>
      <c r="B2271" s="23" t="str">
        <f t="shared" si="105"/>
        <v>Q4-2018</v>
      </c>
      <c r="C2271" s="24" t="str">
        <f t="shared" si="106"/>
        <v>Q4</v>
      </c>
      <c r="D2271" s="23" t="str">
        <f t="shared" si="107"/>
        <v>10-2018</v>
      </c>
      <c r="E2271" s="25">
        <v>43378</v>
      </c>
      <c r="F2271" s="31">
        <f>INDEX(GoldPrice!$B$2:$F$4016,MATCH(E2271,GoldPrice!$B$2:$B$4016,0),5)</f>
        <v>-44258.476658478379</v>
      </c>
      <c r="G2271" s="36">
        <f>INDEX(Daily!$B$2:$H$4016,MATCH(E2271,Daily!$B$2:$B$4016,0),3)</f>
        <v>1.0000000000005116E-2</v>
      </c>
      <c r="H2271" s="36">
        <f>INDEX(Daily!$B$2:$H$4016,MATCH(E2271,Daily!$B$2:$B$4016,0),5)</f>
        <v>-18</v>
      </c>
      <c r="I2271" s="36">
        <f>INDEX(Daily!$B$2:$H$4016,MATCH(E2271,Daily!$B$2:$B$4016,0),7)</f>
        <v>-15.230000000000018</v>
      </c>
      <c r="J2271" s="39">
        <f>INDEX(Monthly!$B$2:$K$187,MATCH(D2271,Monthly!$B$2:$B$187,0),3)</f>
        <v>3.7000000000000088E-3</v>
      </c>
      <c r="K2271" s="39">
        <f>INDEX(Monthly!$B$2:$K$187,MATCH(D2271,Monthly!$B$2:$B$187,0),5)</f>
        <v>10.939999999999998</v>
      </c>
      <c r="L2271" s="39">
        <f>INDEX(Monthly!$B$2:$K$187,MATCH(D2271,Monthly!$B$2:$B$187,0),7)</f>
        <v>0</v>
      </c>
      <c r="M2271" s="39">
        <f>INDEX(Monthly!$B$2:$K$187,MATCH(D2271,Monthly!$B$2:$B$187,0),9)</f>
        <v>7.3161477382493604E-3</v>
      </c>
      <c r="N2271" s="42">
        <f>INDEX(Quaterly!$B$2:$E$63,MATCH(B2271,Quaterly!$B$2:$B$63,0),4)</f>
        <v>-4.91</v>
      </c>
    </row>
    <row r="2272" spans="1:14" x14ac:dyDescent="0.3">
      <c r="A2272" s="23">
        <v>2271</v>
      </c>
      <c r="B2272" s="23" t="str">
        <f t="shared" si="105"/>
        <v>Q4-2018</v>
      </c>
      <c r="C2272" s="24" t="str">
        <f t="shared" si="106"/>
        <v>Q4</v>
      </c>
      <c r="D2272" s="23" t="str">
        <f t="shared" si="107"/>
        <v>10-2018</v>
      </c>
      <c r="E2272" s="25">
        <v>43381</v>
      </c>
      <c r="F2272" s="31">
        <f>INDEX(GoldPrice!$B$2:$F$4016,MATCH(E2272,GoldPrice!$B$2:$B$4016,0),5)</f>
        <v>278401.81440181285</v>
      </c>
      <c r="G2272" s="36">
        <f>INDEX(Daily!$B$2:$H$4016,MATCH(E2272,Daily!$B$2:$B$4016,0),3)</f>
        <v>-4.9999999999997158E-2</v>
      </c>
      <c r="H2272" s="36">
        <f>INDEX(Daily!$B$2:$H$4016,MATCH(E2272,Daily!$B$2:$B$4016,0),5)</f>
        <v>20</v>
      </c>
      <c r="I2272" s="36">
        <f>INDEX(Daily!$B$2:$H$4016,MATCH(E2272,Daily!$B$2:$B$4016,0),7)</f>
        <v>-12.269999999999982</v>
      </c>
      <c r="J2272" s="39">
        <f>INDEX(Monthly!$B$2:$K$187,MATCH(D2272,Monthly!$B$2:$B$187,0),3)</f>
        <v>3.7000000000000088E-3</v>
      </c>
      <c r="K2272" s="39">
        <f>INDEX(Monthly!$B$2:$K$187,MATCH(D2272,Monthly!$B$2:$B$187,0),5)</f>
        <v>10.939999999999998</v>
      </c>
      <c r="L2272" s="39">
        <f>INDEX(Monthly!$B$2:$K$187,MATCH(D2272,Monthly!$B$2:$B$187,0),7)</f>
        <v>0</v>
      </c>
      <c r="M2272" s="39">
        <f>INDEX(Monthly!$B$2:$K$187,MATCH(D2272,Monthly!$B$2:$B$187,0),9)</f>
        <v>7.3161477382493604E-3</v>
      </c>
      <c r="N2272" s="42">
        <f>INDEX(Quaterly!$B$2:$E$63,MATCH(B2272,Quaterly!$B$2:$B$63,0),4)</f>
        <v>-4.91</v>
      </c>
    </row>
    <row r="2273" spans="1:14" x14ac:dyDescent="0.3">
      <c r="A2273" s="23">
        <v>2272</v>
      </c>
      <c r="B2273" s="23" t="str">
        <f t="shared" si="105"/>
        <v>Q4-2018</v>
      </c>
      <c r="C2273" s="24" t="str">
        <f t="shared" si="106"/>
        <v>Q4</v>
      </c>
      <c r="D2273" s="23" t="str">
        <f t="shared" si="107"/>
        <v>10-2018</v>
      </c>
      <c r="E2273" s="25">
        <v>43382</v>
      </c>
      <c r="F2273" s="31">
        <f>INDEX(GoldPrice!$B$2:$F$4016,MATCH(E2273,GoldPrice!$B$2:$B$4016,0),5)</f>
        <v>-53914.949914947152</v>
      </c>
      <c r="G2273" s="36">
        <f>INDEX(Daily!$B$2:$H$4016,MATCH(E2273,Daily!$B$2:$B$4016,0),3)</f>
        <v>0.66999999999998749</v>
      </c>
      <c r="H2273" s="36">
        <f>INDEX(Daily!$B$2:$H$4016,MATCH(E2273,Daily!$B$2:$B$4016,0),5)</f>
        <v>5</v>
      </c>
      <c r="I2273" s="36">
        <f>INDEX(Daily!$B$2:$H$4016,MATCH(E2273,Daily!$B$2:$B$4016,0),7)</f>
        <v>7.0000000000050022E-2</v>
      </c>
      <c r="J2273" s="39">
        <f>INDEX(Monthly!$B$2:$K$187,MATCH(D2273,Monthly!$B$2:$B$187,0),3)</f>
        <v>3.7000000000000088E-3</v>
      </c>
      <c r="K2273" s="39">
        <f>INDEX(Monthly!$B$2:$K$187,MATCH(D2273,Monthly!$B$2:$B$187,0),5)</f>
        <v>10.939999999999998</v>
      </c>
      <c r="L2273" s="39">
        <f>INDEX(Monthly!$B$2:$K$187,MATCH(D2273,Monthly!$B$2:$B$187,0),7)</f>
        <v>0</v>
      </c>
      <c r="M2273" s="39">
        <f>INDEX(Monthly!$B$2:$K$187,MATCH(D2273,Monthly!$B$2:$B$187,0),9)</f>
        <v>7.3161477382493604E-3</v>
      </c>
      <c r="N2273" s="42">
        <f>INDEX(Quaterly!$B$2:$E$63,MATCH(B2273,Quaterly!$B$2:$B$63,0),4)</f>
        <v>-4.91</v>
      </c>
    </row>
    <row r="2274" spans="1:14" x14ac:dyDescent="0.3">
      <c r="A2274" s="23">
        <v>2273</v>
      </c>
      <c r="B2274" s="23" t="str">
        <f t="shared" si="105"/>
        <v>Q4-2018</v>
      </c>
      <c r="C2274" s="24" t="str">
        <f t="shared" si="106"/>
        <v>Q4</v>
      </c>
      <c r="D2274" s="23" t="str">
        <f t="shared" si="107"/>
        <v>10-2018</v>
      </c>
      <c r="E2274" s="25">
        <v>43383</v>
      </c>
      <c r="F2274" s="31">
        <f>INDEX(GoldPrice!$B$2:$F$4016,MATCH(E2274,GoldPrice!$B$2:$B$4016,0),5)</f>
        <v>-22582.876582875848</v>
      </c>
      <c r="G2274" s="36">
        <f>INDEX(Daily!$B$2:$H$4016,MATCH(E2274,Daily!$B$2:$B$4016,0),3)</f>
        <v>2.0000000000010232E-2</v>
      </c>
      <c r="H2274" s="36">
        <f>INDEX(Daily!$B$2:$H$4016,MATCH(E2274,Daily!$B$2:$B$4016,0),5)</f>
        <v>-5</v>
      </c>
      <c r="I2274" s="36">
        <f>INDEX(Daily!$B$2:$H$4016,MATCH(E2274,Daily!$B$2:$B$4016,0),7)</f>
        <v>-2.2300000000000182</v>
      </c>
      <c r="J2274" s="39">
        <f>INDEX(Monthly!$B$2:$K$187,MATCH(D2274,Monthly!$B$2:$B$187,0),3)</f>
        <v>3.7000000000000088E-3</v>
      </c>
      <c r="K2274" s="39">
        <f>INDEX(Monthly!$B$2:$K$187,MATCH(D2274,Monthly!$B$2:$B$187,0),5)</f>
        <v>10.939999999999998</v>
      </c>
      <c r="L2274" s="39">
        <f>INDEX(Monthly!$B$2:$K$187,MATCH(D2274,Monthly!$B$2:$B$187,0),7)</f>
        <v>0</v>
      </c>
      <c r="M2274" s="39">
        <f>INDEX(Monthly!$B$2:$K$187,MATCH(D2274,Monthly!$B$2:$B$187,0),9)</f>
        <v>7.3161477382493604E-3</v>
      </c>
      <c r="N2274" s="42">
        <f>INDEX(Quaterly!$B$2:$E$63,MATCH(B2274,Quaterly!$B$2:$B$63,0),4)</f>
        <v>-4.91</v>
      </c>
    </row>
    <row r="2275" spans="1:14" x14ac:dyDescent="0.3">
      <c r="A2275" s="23">
        <v>2274</v>
      </c>
      <c r="B2275" s="23" t="str">
        <f t="shared" si="105"/>
        <v>Q4-2018</v>
      </c>
      <c r="C2275" s="24" t="str">
        <f t="shared" si="106"/>
        <v>Q4</v>
      </c>
      <c r="D2275" s="23" t="str">
        <f t="shared" si="107"/>
        <v>10-2018</v>
      </c>
      <c r="E2275" s="25">
        <v>43384</v>
      </c>
      <c r="F2275" s="31">
        <f>INDEX(GoldPrice!$B$2:$F$4016,MATCH(E2275,GoldPrice!$B$2:$B$4016,0),5)</f>
        <v>-619094.68909468874</v>
      </c>
      <c r="G2275" s="36">
        <f>INDEX(Daily!$B$2:$H$4016,MATCH(E2275,Daily!$B$2:$B$4016,0),3)</f>
        <v>-4.0100000000000051</v>
      </c>
      <c r="H2275" s="36">
        <f>INDEX(Daily!$B$2:$H$4016,MATCH(E2275,Daily!$B$2:$B$4016,0),5)</f>
        <v>-5</v>
      </c>
      <c r="I2275" s="36">
        <f>INDEX(Daily!$B$2:$H$4016,MATCH(E2275,Daily!$B$2:$B$4016,0),7)</f>
        <v>-48.07000000000005</v>
      </c>
      <c r="J2275" s="39">
        <f>INDEX(Monthly!$B$2:$K$187,MATCH(D2275,Monthly!$B$2:$B$187,0),3)</f>
        <v>3.7000000000000088E-3</v>
      </c>
      <c r="K2275" s="39">
        <f>INDEX(Monthly!$B$2:$K$187,MATCH(D2275,Monthly!$B$2:$B$187,0),5)</f>
        <v>10.939999999999998</v>
      </c>
      <c r="L2275" s="39">
        <f>INDEX(Monthly!$B$2:$K$187,MATCH(D2275,Monthly!$B$2:$B$187,0),7)</f>
        <v>0</v>
      </c>
      <c r="M2275" s="39">
        <f>INDEX(Monthly!$B$2:$K$187,MATCH(D2275,Monthly!$B$2:$B$187,0),9)</f>
        <v>7.3161477382493604E-3</v>
      </c>
      <c r="N2275" s="42">
        <f>INDEX(Quaterly!$B$2:$E$63,MATCH(B2275,Quaterly!$B$2:$B$63,0),4)</f>
        <v>-4.91</v>
      </c>
    </row>
    <row r="2276" spans="1:14" x14ac:dyDescent="0.3">
      <c r="A2276" s="23">
        <v>2275</v>
      </c>
      <c r="B2276" s="23" t="str">
        <f t="shared" si="105"/>
        <v>Q4-2018</v>
      </c>
      <c r="C2276" s="24" t="str">
        <f t="shared" si="106"/>
        <v>Q4</v>
      </c>
      <c r="D2276" s="23" t="str">
        <f t="shared" si="107"/>
        <v>10-2018</v>
      </c>
      <c r="E2276" s="25">
        <v>43385</v>
      </c>
      <c r="F2276" s="31">
        <f>INDEX(GoldPrice!$B$2:$F$4016,MATCH(E2276,GoldPrice!$B$2:$B$4016,0),5)</f>
        <v>187145.49234549329</v>
      </c>
      <c r="G2276" s="36">
        <f>INDEX(Daily!$B$2:$H$4016,MATCH(E2276,Daily!$B$2:$B$4016,0),3)</f>
        <v>0.37000000000000455</v>
      </c>
      <c r="H2276" s="36">
        <f>INDEX(Daily!$B$2:$H$4016,MATCH(E2276,Daily!$B$2:$B$4016,0),5)</f>
        <v>-2</v>
      </c>
      <c r="I2276" s="36">
        <f>INDEX(Daily!$B$2:$H$4016,MATCH(E2276,Daily!$B$2:$B$4016,0),7)</f>
        <v>24.190000000000055</v>
      </c>
      <c r="J2276" s="39">
        <f>INDEX(Monthly!$B$2:$K$187,MATCH(D2276,Monthly!$B$2:$B$187,0),3)</f>
        <v>3.7000000000000088E-3</v>
      </c>
      <c r="K2276" s="39">
        <f>INDEX(Monthly!$B$2:$K$187,MATCH(D2276,Monthly!$B$2:$B$187,0),5)</f>
        <v>10.939999999999998</v>
      </c>
      <c r="L2276" s="39">
        <f>INDEX(Monthly!$B$2:$K$187,MATCH(D2276,Monthly!$B$2:$B$187,0),7)</f>
        <v>0</v>
      </c>
      <c r="M2276" s="39">
        <f>INDEX(Monthly!$B$2:$K$187,MATCH(D2276,Monthly!$B$2:$B$187,0),9)</f>
        <v>7.3161477382493604E-3</v>
      </c>
      <c r="N2276" s="42">
        <f>INDEX(Quaterly!$B$2:$E$63,MATCH(B2276,Quaterly!$B$2:$B$63,0),4)</f>
        <v>-4.91</v>
      </c>
    </row>
    <row r="2277" spans="1:14" x14ac:dyDescent="0.3">
      <c r="A2277" s="23">
        <v>2276</v>
      </c>
      <c r="B2277" s="23" t="str">
        <f t="shared" si="105"/>
        <v>Q4-2018</v>
      </c>
      <c r="C2277" s="24" t="str">
        <f t="shared" si="106"/>
        <v>Q4</v>
      </c>
      <c r="D2277" s="23" t="str">
        <f t="shared" si="107"/>
        <v>10-2018</v>
      </c>
      <c r="E2277" s="25">
        <v>43388</v>
      </c>
      <c r="F2277" s="31">
        <f>INDEX(GoldPrice!$B$2:$F$4016,MATCH(E2277,GoldPrice!$B$2:$B$4016,0),5)</f>
        <v>-94419.731619734317</v>
      </c>
      <c r="G2277" s="36">
        <f>INDEX(Daily!$B$2:$H$4016,MATCH(E2277,Daily!$B$2:$B$4016,0),3)</f>
        <v>0.43999999999999773</v>
      </c>
      <c r="H2277" s="36">
        <f>INDEX(Daily!$B$2:$H$4016,MATCH(E2277,Daily!$B$2:$B$4016,0),5)</f>
        <v>-13</v>
      </c>
      <c r="I2277" s="36">
        <f>INDEX(Daily!$B$2:$H$4016,MATCH(E2277,Daily!$B$2:$B$4016,0),7)</f>
        <v>-18.440000000000055</v>
      </c>
      <c r="J2277" s="39">
        <f>INDEX(Monthly!$B$2:$K$187,MATCH(D2277,Monthly!$B$2:$B$187,0),3)</f>
        <v>3.7000000000000088E-3</v>
      </c>
      <c r="K2277" s="39">
        <f>INDEX(Monthly!$B$2:$K$187,MATCH(D2277,Monthly!$B$2:$B$187,0),5)</f>
        <v>10.939999999999998</v>
      </c>
      <c r="L2277" s="39">
        <f>INDEX(Monthly!$B$2:$K$187,MATCH(D2277,Monthly!$B$2:$B$187,0),7)</f>
        <v>0</v>
      </c>
      <c r="M2277" s="39">
        <f>INDEX(Monthly!$B$2:$K$187,MATCH(D2277,Monthly!$B$2:$B$187,0),9)</f>
        <v>7.3161477382493604E-3</v>
      </c>
      <c r="N2277" s="42">
        <f>INDEX(Quaterly!$B$2:$E$63,MATCH(B2277,Quaterly!$B$2:$B$63,0),4)</f>
        <v>-4.91</v>
      </c>
    </row>
    <row r="2278" spans="1:14" x14ac:dyDescent="0.3">
      <c r="A2278" s="23">
        <v>2277</v>
      </c>
      <c r="B2278" s="23" t="str">
        <f t="shared" si="105"/>
        <v>Q4-2018</v>
      </c>
      <c r="C2278" s="24" t="str">
        <f t="shared" si="106"/>
        <v>Q4</v>
      </c>
      <c r="D2278" s="23" t="str">
        <f t="shared" si="107"/>
        <v>10-2018</v>
      </c>
      <c r="E2278" s="25">
        <v>43389</v>
      </c>
      <c r="F2278" s="31">
        <f>INDEX(GoldPrice!$B$2:$F$4016,MATCH(E2278,GoldPrice!$B$2:$B$4016,0),5)</f>
        <v>-13296.465696465224</v>
      </c>
      <c r="G2278" s="36">
        <f>INDEX(Daily!$B$2:$H$4016,MATCH(E2278,Daily!$B$2:$B$4016,0),3)</f>
        <v>0.14000000000000057</v>
      </c>
      <c r="H2278" s="36">
        <f>INDEX(Daily!$B$2:$H$4016,MATCH(E2278,Daily!$B$2:$B$4016,0),5)</f>
        <v>8</v>
      </c>
      <c r="I2278" s="36">
        <f>INDEX(Daily!$B$2:$H$4016,MATCH(E2278,Daily!$B$2:$B$4016,0),7)</f>
        <v>11.730000000000018</v>
      </c>
      <c r="J2278" s="39">
        <f>INDEX(Monthly!$B$2:$K$187,MATCH(D2278,Monthly!$B$2:$B$187,0),3)</f>
        <v>3.7000000000000088E-3</v>
      </c>
      <c r="K2278" s="39">
        <f>INDEX(Monthly!$B$2:$K$187,MATCH(D2278,Monthly!$B$2:$B$187,0),5)</f>
        <v>10.939999999999998</v>
      </c>
      <c r="L2278" s="39">
        <f>INDEX(Monthly!$B$2:$K$187,MATCH(D2278,Monthly!$B$2:$B$187,0),7)</f>
        <v>0</v>
      </c>
      <c r="M2278" s="39">
        <f>INDEX(Monthly!$B$2:$K$187,MATCH(D2278,Monthly!$B$2:$B$187,0),9)</f>
        <v>7.3161477382493604E-3</v>
      </c>
      <c r="N2278" s="42">
        <f>INDEX(Quaterly!$B$2:$E$63,MATCH(B2278,Quaterly!$B$2:$B$63,0),4)</f>
        <v>-4.91</v>
      </c>
    </row>
    <row r="2279" spans="1:14" x14ac:dyDescent="0.3">
      <c r="A2279" s="23">
        <v>2278</v>
      </c>
      <c r="B2279" s="23" t="str">
        <f t="shared" si="105"/>
        <v>Q4-2018</v>
      </c>
      <c r="C2279" s="24" t="str">
        <f t="shared" si="106"/>
        <v>Q4</v>
      </c>
      <c r="D2279" s="23" t="str">
        <f t="shared" si="107"/>
        <v>10-2018</v>
      </c>
      <c r="E2279" s="25">
        <v>43390</v>
      </c>
      <c r="F2279" s="31">
        <f>INDEX(GoldPrice!$B$2:$F$4016,MATCH(E2279,GoldPrice!$B$2:$B$4016,0),5)</f>
        <v>29816.291816290468</v>
      </c>
      <c r="G2279" s="36">
        <f>INDEX(Daily!$B$2:$H$4016,MATCH(E2279,Daily!$B$2:$B$4016,0),3)</f>
        <v>-2.1700000000000017</v>
      </c>
      <c r="H2279" s="36">
        <f>INDEX(Daily!$B$2:$H$4016,MATCH(E2279,Daily!$B$2:$B$4016,0),5)</f>
        <v>4</v>
      </c>
      <c r="I2279" s="36">
        <f>INDEX(Daily!$B$2:$H$4016,MATCH(E2279,Daily!$B$2:$B$4016,0),7)</f>
        <v>8.2300000000000182</v>
      </c>
      <c r="J2279" s="39">
        <f>INDEX(Monthly!$B$2:$K$187,MATCH(D2279,Monthly!$B$2:$B$187,0),3)</f>
        <v>3.7000000000000088E-3</v>
      </c>
      <c r="K2279" s="39">
        <f>INDEX(Monthly!$B$2:$K$187,MATCH(D2279,Monthly!$B$2:$B$187,0),5)</f>
        <v>10.939999999999998</v>
      </c>
      <c r="L2279" s="39">
        <f>INDEX(Monthly!$B$2:$K$187,MATCH(D2279,Monthly!$B$2:$B$187,0),7)</f>
        <v>0</v>
      </c>
      <c r="M2279" s="39">
        <f>INDEX(Monthly!$B$2:$K$187,MATCH(D2279,Monthly!$B$2:$B$187,0),9)</f>
        <v>7.3161477382493604E-3</v>
      </c>
      <c r="N2279" s="42">
        <f>INDEX(Quaterly!$B$2:$E$63,MATCH(B2279,Quaterly!$B$2:$B$63,0),4)</f>
        <v>-4.91</v>
      </c>
    </row>
    <row r="2280" spans="1:14" x14ac:dyDescent="0.3">
      <c r="A2280" s="23">
        <v>2279</v>
      </c>
      <c r="B2280" s="23" t="str">
        <f t="shared" si="105"/>
        <v>Q4-2018</v>
      </c>
      <c r="C2280" s="24" t="str">
        <f t="shared" si="106"/>
        <v>Q4</v>
      </c>
      <c r="D2280" s="23" t="str">
        <f t="shared" si="107"/>
        <v>10-2018</v>
      </c>
      <c r="E2280" s="25">
        <v>43391</v>
      </c>
      <c r="F2280" s="31">
        <f>INDEX(GoldPrice!$B$2:$F$4016,MATCH(E2280,GoldPrice!$B$2:$B$4016,0),5)</f>
        <v>-34046.569646567106</v>
      </c>
      <c r="G2280" s="36">
        <f>INDEX(Daily!$B$2:$H$4016,MATCH(E2280,Daily!$B$2:$B$4016,0),3)</f>
        <v>-1.0999999999999943</v>
      </c>
      <c r="H2280" s="36">
        <f>INDEX(Daily!$B$2:$H$4016,MATCH(E2280,Daily!$B$2:$B$4016,0),5)</f>
        <v>5</v>
      </c>
      <c r="I2280" s="36">
        <f>INDEX(Daily!$B$2:$H$4016,MATCH(E2280,Daily!$B$2:$B$4016,0),7)</f>
        <v>-8.1299999999999955</v>
      </c>
      <c r="J2280" s="39">
        <f>INDEX(Monthly!$B$2:$K$187,MATCH(D2280,Monthly!$B$2:$B$187,0),3)</f>
        <v>3.7000000000000088E-3</v>
      </c>
      <c r="K2280" s="39">
        <f>INDEX(Monthly!$B$2:$K$187,MATCH(D2280,Monthly!$B$2:$B$187,0),5)</f>
        <v>10.939999999999998</v>
      </c>
      <c r="L2280" s="39">
        <f>INDEX(Monthly!$B$2:$K$187,MATCH(D2280,Monthly!$B$2:$B$187,0),7)</f>
        <v>0</v>
      </c>
      <c r="M2280" s="39">
        <f>INDEX(Monthly!$B$2:$K$187,MATCH(D2280,Monthly!$B$2:$B$187,0),9)</f>
        <v>7.3161477382493604E-3</v>
      </c>
      <c r="N2280" s="42">
        <f>INDEX(Quaterly!$B$2:$E$63,MATCH(B2280,Quaterly!$B$2:$B$63,0),4)</f>
        <v>-4.91</v>
      </c>
    </row>
    <row r="2281" spans="1:14" x14ac:dyDescent="0.3">
      <c r="A2281" s="23">
        <v>2280</v>
      </c>
      <c r="B2281" s="23" t="str">
        <f t="shared" si="105"/>
        <v>Q4-2018</v>
      </c>
      <c r="C2281" s="24" t="str">
        <f t="shared" si="106"/>
        <v>Q4</v>
      </c>
      <c r="D2281" s="23" t="str">
        <f t="shared" si="107"/>
        <v>10-2018</v>
      </c>
      <c r="E2281" s="25">
        <v>43392</v>
      </c>
      <c r="F2281" s="31">
        <f>INDEX(GoldPrice!$B$2:$F$4016,MATCH(E2281,GoldPrice!$B$2:$B$4016,0),5)</f>
        <v>37475.10867510736</v>
      </c>
      <c r="G2281" s="36">
        <f>INDEX(Daily!$B$2:$H$4016,MATCH(E2281,Daily!$B$2:$B$4016,0),3)</f>
        <v>0.46999999999999886</v>
      </c>
      <c r="H2281" s="36">
        <f>INDEX(Daily!$B$2:$H$4016,MATCH(E2281,Daily!$B$2:$B$4016,0),5)</f>
        <v>4</v>
      </c>
      <c r="I2281" s="36">
        <f>INDEX(Daily!$B$2:$H$4016,MATCH(E2281,Daily!$B$2:$B$4016,0),7)</f>
        <v>-5.1100000000000136</v>
      </c>
      <c r="J2281" s="39">
        <f>INDEX(Monthly!$B$2:$K$187,MATCH(D2281,Monthly!$B$2:$B$187,0),3)</f>
        <v>3.7000000000000088E-3</v>
      </c>
      <c r="K2281" s="39">
        <f>INDEX(Monthly!$B$2:$K$187,MATCH(D2281,Monthly!$B$2:$B$187,0),5)</f>
        <v>10.939999999999998</v>
      </c>
      <c r="L2281" s="39">
        <f>INDEX(Monthly!$B$2:$K$187,MATCH(D2281,Monthly!$B$2:$B$187,0),7)</f>
        <v>0</v>
      </c>
      <c r="M2281" s="39">
        <f>INDEX(Monthly!$B$2:$K$187,MATCH(D2281,Monthly!$B$2:$B$187,0),9)</f>
        <v>7.3161477382493604E-3</v>
      </c>
      <c r="N2281" s="42">
        <f>INDEX(Quaterly!$B$2:$E$63,MATCH(B2281,Quaterly!$B$2:$B$63,0),4)</f>
        <v>-4.91</v>
      </c>
    </row>
    <row r="2282" spans="1:14" x14ac:dyDescent="0.3">
      <c r="A2282" s="23">
        <v>2281</v>
      </c>
      <c r="B2282" s="23" t="str">
        <f t="shared" si="105"/>
        <v>Q4-2018</v>
      </c>
      <c r="C2282" s="24" t="str">
        <f t="shared" si="106"/>
        <v>Q4</v>
      </c>
      <c r="D2282" s="23" t="str">
        <f t="shared" si="107"/>
        <v>10-2018</v>
      </c>
      <c r="E2282" s="25">
        <v>43395</v>
      </c>
      <c r="F2282" s="31">
        <f>INDEX(GoldPrice!$B$2:$F$4016,MATCH(E2282,GoldPrice!$B$2:$B$4016,0),5)</f>
        <v>55148.516348514706</v>
      </c>
      <c r="G2282" s="36">
        <f>INDEX(Daily!$B$2:$H$4016,MATCH(E2282,Daily!$B$2:$B$4016,0),3)</f>
        <v>4.9999999999997158E-2</v>
      </c>
      <c r="H2282" s="36">
        <f>INDEX(Daily!$B$2:$H$4016,MATCH(E2282,Daily!$B$2:$B$4016,0),5)</f>
        <v>-3</v>
      </c>
      <c r="I2282" s="36">
        <f>INDEX(Daily!$B$2:$H$4016,MATCH(E2282,Daily!$B$2:$B$4016,0),7)</f>
        <v>-4.8500000000000227</v>
      </c>
      <c r="J2282" s="39">
        <f>INDEX(Monthly!$B$2:$K$187,MATCH(D2282,Monthly!$B$2:$B$187,0),3)</f>
        <v>3.7000000000000088E-3</v>
      </c>
      <c r="K2282" s="39">
        <f>INDEX(Monthly!$B$2:$K$187,MATCH(D2282,Monthly!$B$2:$B$187,0),5)</f>
        <v>10.939999999999998</v>
      </c>
      <c r="L2282" s="39">
        <f>INDEX(Monthly!$B$2:$K$187,MATCH(D2282,Monthly!$B$2:$B$187,0),7)</f>
        <v>0</v>
      </c>
      <c r="M2282" s="39">
        <f>INDEX(Monthly!$B$2:$K$187,MATCH(D2282,Monthly!$B$2:$B$187,0),9)</f>
        <v>7.3161477382493604E-3</v>
      </c>
      <c r="N2282" s="42">
        <f>INDEX(Quaterly!$B$2:$E$63,MATCH(B2282,Quaterly!$B$2:$B$63,0),4)</f>
        <v>-4.91</v>
      </c>
    </row>
    <row r="2283" spans="1:14" x14ac:dyDescent="0.3">
      <c r="A2283" s="23">
        <v>2282</v>
      </c>
      <c r="B2283" s="23" t="str">
        <f t="shared" si="105"/>
        <v>Q4-2018</v>
      </c>
      <c r="C2283" s="24" t="str">
        <f t="shared" si="106"/>
        <v>Q4</v>
      </c>
      <c r="D2283" s="23" t="str">
        <f t="shared" si="107"/>
        <v>10-2018</v>
      </c>
      <c r="E2283" s="25">
        <v>43396</v>
      </c>
      <c r="F2283" s="31">
        <f>INDEX(GoldPrice!$B$2:$F$4016,MATCH(E2283,GoldPrice!$B$2:$B$4016,0),5)</f>
        <v>-255343.48894348741</v>
      </c>
      <c r="G2283" s="36">
        <f>INDEX(Daily!$B$2:$H$4016,MATCH(E2283,Daily!$B$2:$B$4016,0),3)</f>
        <v>-2.7399999999999949</v>
      </c>
      <c r="H2283" s="36">
        <f>INDEX(Daily!$B$2:$H$4016,MATCH(E2283,Daily!$B$2:$B$4016,0),5)</f>
        <v>0</v>
      </c>
      <c r="I2283" s="36">
        <f>INDEX(Daily!$B$2:$H$4016,MATCH(E2283,Daily!$B$2:$B$4016,0),7)</f>
        <v>-13.830000000000041</v>
      </c>
      <c r="J2283" s="39">
        <f>INDEX(Monthly!$B$2:$K$187,MATCH(D2283,Monthly!$B$2:$B$187,0),3)</f>
        <v>3.7000000000000088E-3</v>
      </c>
      <c r="K2283" s="39">
        <f>INDEX(Monthly!$B$2:$K$187,MATCH(D2283,Monthly!$B$2:$B$187,0),5)</f>
        <v>10.939999999999998</v>
      </c>
      <c r="L2283" s="39">
        <f>INDEX(Monthly!$B$2:$K$187,MATCH(D2283,Monthly!$B$2:$B$187,0),7)</f>
        <v>0</v>
      </c>
      <c r="M2283" s="39">
        <f>INDEX(Monthly!$B$2:$K$187,MATCH(D2283,Monthly!$B$2:$B$187,0),9)</f>
        <v>7.3161477382493604E-3</v>
      </c>
      <c r="N2283" s="42">
        <f>INDEX(Quaterly!$B$2:$E$63,MATCH(B2283,Quaterly!$B$2:$B$63,0),4)</f>
        <v>-4.91</v>
      </c>
    </row>
    <row r="2284" spans="1:14" x14ac:dyDescent="0.3">
      <c r="A2284" s="23">
        <v>2283</v>
      </c>
      <c r="B2284" s="23" t="str">
        <f t="shared" si="105"/>
        <v>Q4-2018</v>
      </c>
      <c r="C2284" s="24" t="str">
        <f t="shared" si="106"/>
        <v>Q4</v>
      </c>
      <c r="D2284" s="23" t="str">
        <f t="shared" si="107"/>
        <v>10-2018</v>
      </c>
      <c r="E2284" s="25">
        <v>43397</v>
      </c>
      <c r="F2284" s="31">
        <f>INDEX(GoldPrice!$B$2:$F$4016,MATCH(E2284,GoldPrice!$B$2:$B$4016,0),5)</f>
        <v>138846.19164619222</v>
      </c>
      <c r="G2284" s="36">
        <f>INDEX(Daily!$B$2:$H$4016,MATCH(E2284,Daily!$B$2:$B$4016,0),3)</f>
        <v>0.38999999999998636</v>
      </c>
      <c r="H2284" s="36">
        <f>INDEX(Daily!$B$2:$H$4016,MATCH(E2284,Daily!$B$2:$B$4016,0),5)</f>
        <v>0</v>
      </c>
      <c r="I2284" s="36">
        <f>INDEX(Daily!$B$2:$H$4016,MATCH(E2284,Daily!$B$2:$B$4016,0),7)</f>
        <v>-16.949999999999932</v>
      </c>
      <c r="J2284" s="39">
        <f>INDEX(Monthly!$B$2:$K$187,MATCH(D2284,Monthly!$B$2:$B$187,0),3)</f>
        <v>3.7000000000000088E-3</v>
      </c>
      <c r="K2284" s="39">
        <f>INDEX(Monthly!$B$2:$K$187,MATCH(D2284,Monthly!$B$2:$B$187,0),5)</f>
        <v>10.939999999999998</v>
      </c>
      <c r="L2284" s="39">
        <f>INDEX(Monthly!$B$2:$K$187,MATCH(D2284,Monthly!$B$2:$B$187,0),7)</f>
        <v>0</v>
      </c>
      <c r="M2284" s="39">
        <f>INDEX(Monthly!$B$2:$K$187,MATCH(D2284,Monthly!$B$2:$B$187,0),9)</f>
        <v>7.3161477382493604E-3</v>
      </c>
      <c r="N2284" s="42">
        <f>INDEX(Quaterly!$B$2:$E$63,MATCH(B2284,Quaterly!$B$2:$B$63,0),4)</f>
        <v>-4.91</v>
      </c>
    </row>
    <row r="2285" spans="1:14" x14ac:dyDescent="0.3">
      <c r="A2285" s="23">
        <v>2284</v>
      </c>
      <c r="B2285" s="23" t="str">
        <f t="shared" si="105"/>
        <v>Q4-2018</v>
      </c>
      <c r="C2285" s="24" t="str">
        <f t="shared" si="106"/>
        <v>Q4</v>
      </c>
      <c r="D2285" s="23" t="str">
        <f t="shared" si="107"/>
        <v>10-2018</v>
      </c>
      <c r="E2285" s="25">
        <v>43398</v>
      </c>
      <c r="F2285" s="31">
        <f>INDEX(GoldPrice!$B$2:$F$4016,MATCH(E2285,GoldPrice!$B$2:$B$4016,0),5)</f>
        <v>-4804.8384048342705</v>
      </c>
      <c r="G2285" s="36">
        <f>INDEX(Daily!$B$2:$H$4016,MATCH(E2285,Daily!$B$2:$B$4016,0),3)</f>
        <v>0.51000000000000512</v>
      </c>
      <c r="H2285" s="36">
        <f>INDEX(Daily!$B$2:$H$4016,MATCH(E2285,Daily!$B$2:$B$4016,0),5)</f>
        <v>2</v>
      </c>
      <c r="I2285" s="36">
        <f>INDEX(Daily!$B$2:$H$4016,MATCH(E2285,Daily!$B$2:$B$4016,0),7)</f>
        <v>-12.560000000000059</v>
      </c>
      <c r="J2285" s="39">
        <f>INDEX(Monthly!$B$2:$K$187,MATCH(D2285,Monthly!$B$2:$B$187,0),3)</f>
        <v>3.7000000000000088E-3</v>
      </c>
      <c r="K2285" s="39">
        <f>INDEX(Monthly!$B$2:$K$187,MATCH(D2285,Monthly!$B$2:$B$187,0),5)</f>
        <v>10.939999999999998</v>
      </c>
      <c r="L2285" s="39">
        <f>INDEX(Monthly!$B$2:$K$187,MATCH(D2285,Monthly!$B$2:$B$187,0),7)</f>
        <v>0</v>
      </c>
      <c r="M2285" s="39">
        <f>INDEX(Monthly!$B$2:$K$187,MATCH(D2285,Monthly!$B$2:$B$187,0),9)</f>
        <v>7.3161477382493604E-3</v>
      </c>
      <c r="N2285" s="42">
        <f>INDEX(Quaterly!$B$2:$E$63,MATCH(B2285,Quaterly!$B$2:$B$63,0),4)</f>
        <v>-4.91</v>
      </c>
    </row>
    <row r="2286" spans="1:14" x14ac:dyDescent="0.3">
      <c r="A2286" s="23">
        <v>2285</v>
      </c>
      <c r="B2286" s="23" t="str">
        <f t="shared" si="105"/>
        <v>Q4-2018</v>
      </c>
      <c r="C2286" s="24" t="str">
        <f t="shared" si="106"/>
        <v>Q4</v>
      </c>
      <c r="D2286" s="23" t="str">
        <f t="shared" si="107"/>
        <v>10-2018</v>
      </c>
      <c r="E2286" s="25">
        <v>43399</v>
      </c>
      <c r="F2286" s="31">
        <f>INDEX(GoldPrice!$B$2:$F$4016,MATCH(E2286,GoldPrice!$B$2:$B$4016,0),5)</f>
        <v>-134677.75467775762</v>
      </c>
      <c r="G2286" s="36">
        <f>INDEX(Daily!$B$2:$H$4016,MATCH(E2286,Daily!$B$2:$B$4016,0),3)</f>
        <v>0.26000000000000512</v>
      </c>
      <c r="H2286" s="36">
        <f>INDEX(Daily!$B$2:$H$4016,MATCH(E2286,Daily!$B$2:$B$4016,0),5)</f>
        <v>5</v>
      </c>
      <c r="I2286" s="36">
        <f>INDEX(Daily!$B$2:$H$4016,MATCH(E2286,Daily!$B$2:$B$4016,0),7)</f>
        <v>-9.3499999999999091</v>
      </c>
      <c r="J2286" s="39">
        <f>INDEX(Monthly!$B$2:$K$187,MATCH(D2286,Monthly!$B$2:$B$187,0),3)</f>
        <v>3.7000000000000088E-3</v>
      </c>
      <c r="K2286" s="39">
        <f>INDEX(Monthly!$B$2:$K$187,MATCH(D2286,Monthly!$B$2:$B$187,0),5)</f>
        <v>10.939999999999998</v>
      </c>
      <c r="L2286" s="39">
        <f>INDEX(Monthly!$B$2:$K$187,MATCH(D2286,Monthly!$B$2:$B$187,0),7)</f>
        <v>0</v>
      </c>
      <c r="M2286" s="39">
        <f>INDEX(Monthly!$B$2:$K$187,MATCH(D2286,Monthly!$B$2:$B$187,0),9)</f>
        <v>7.3161477382493604E-3</v>
      </c>
      <c r="N2286" s="42">
        <f>INDEX(Quaterly!$B$2:$E$63,MATCH(B2286,Quaterly!$B$2:$B$63,0),4)</f>
        <v>-4.91</v>
      </c>
    </row>
    <row r="2287" spans="1:14" x14ac:dyDescent="0.3">
      <c r="A2287" s="23">
        <v>2286</v>
      </c>
      <c r="B2287" s="23" t="str">
        <f t="shared" si="105"/>
        <v>Q4-2018</v>
      </c>
      <c r="C2287" s="24" t="str">
        <f t="shared" si="106"/>
        <v>Q4</v>
      </c>
      <c r="D2287" s="23" t="str">
        <f t="shared" si="107"/>
        <v>10-2018</v>
      </c>
      <c r="E2287" s="25">
        <v>43402</v>
      </c>
      <c r="F2287" s="31">
        <f>INDEX(GoldPrice!$B$2:$F$4016,MATCH(E2287,GoldPrice!$B$2:$B$4016,0),5)</f>
        <v>182359.85635985434</v>
      </c>
      <c r="G2287" s="36">
        <f>INDEX(Daily!$B$2:$H$4016,MATCH(E2287,Daily!$B$2:$B$4016,0),3)</f>
        <v>-0.54999999999999716</v>
      </c>
      <c r="H2287" s="36">
        <f>INDEX(Daily!$B$2:$H$4016,MATCH(E2287,Daily!$B$2:$B$4016,0),5)</f>
        <v>-12</v>
      </c>
      <c r="I2287" s="36">
        <f>INDEX(Daily!$B$2:$H$4016,MATCH(E2287,Daily!$B$2:$B$4016,0),7)</f>
        <v>-12</v>
      </c>
      <c r="J2287" s="39">
        <f>INDEX(Monthly!$B$2:$K$187,MATCH(D2287,Monthly!$B$2:$B$187,0),3)</f>
        <v>3.7000000000000088E-3</v>
      </c>
      <c r="K2287" s="39">
        <f>INDEX(Monthly!$B$2:$K$187,MATCH(D2287,Monthly!$B$2:$B$187,0),5)</f>
        <v>10.939999999999998</v>
      </c>
      <c r="L2287" s="39">
        <f>INDEX(Monthly!$B$2:$K$187,MATCH(D2287,Monthly!$B$2:$B$187,0),7)</f>
        <v>0</v>
      </c>
      <c r="M2287" s="39">
        <f>INDEX(Monthly!$B$2:$K$187,MATCH(D2287,Monthly!$B$2:$B$187,0),9)</f>
        <v>7.3161477382493604E-3</v>
      </c>
      <c r="N2287" s="42">
        <f>INDEX(Quaterly!$B$2:$E$63,MATCH(B2287,Quaterly!$B$2:$B$63,0),4)</f>
        <v>-4.91</v>
      </c>
    </row>
    <row r="2288" spans="1:14" x14ac:dyDescent="0.3">
      <c r="A2288" s="23">
        <v>2287</v>
      </c>
      <c r="B2288" s="23" t="str">
        <f t="shared" si="105"/>
        <v>Q4-2018</v>
      </c>
      <c r="C2288" s="24" t="str">
        <f t="shared" si="106"/>
        <v>Q4</v>
      </c>
      <c r="D2288" s="23" t="str">
        <f t="shared" si="107"/>
        <v>10-2018</v>
      </c>
      <c r="E2288" s="25">
        <v>43403</v>
      </c>
      <c r="F2288" s="31">
        <f>INDEX(GoldPrice!$B$2:$F$4016,MATCH(E2288,GoldPrice!$B$2:$B$4016,0),5)</f>
        <v>-26470.081270076334</v>
      </c>
      <c r="G2288" s="36">
        <f>INDEX(Daily!$B$2:$H$4016,MATCH(E2288,Daily!$B$2:$B$4016,0),3)</f>
        <v>-0.85999999999999943</v>
      </c>
      <c r="H2288" s="36">
        <f>INDEX(Daily!$B$2:$H$4016,MATCH(E2288,Daily!$B$2:$B$4016,0),5)</f>
        <v>0</v>
      </c>
      <c r="I2288" s="36">
        <f>INDEX(Daily!$B$2:$H$4016,MATCH(E2288,Daily!$B$2:$B$4016,0),7)</f>
        <v>-0.12999999999999545</v>
      </c>
      <c r="J2288" s="39">
        <f>INDEX(Monthly!$B$2:$K$187,MATCH(D2288,Monthly!$B$2:$B$187,0),3)</f>
        <v>3.7000000000000088E-3</v>
      </c>
      <c r="K2288" s="39">
        <f>INDEX(Monthly!$B$2:$K$187,MATCH(D2288,Monthly!$B$2:$B$187,0),5)</f>
        <v>10.939999999999998</v>
      </c>
      <c r="L2288" s="39">
        <f>INDEX(Monthly!$B$2:$K$187,MATCH(D2288,Monthly!$B$2:$B$187,0),7)</f>
        <v>0</v>
      </c>
      <c r="M2288" s="39">
        <f>INDEX(Monthly!$B$2:$K$187,MATCH(D2288,Monthly!$B$2:$B$187,0),9)</f>
        <v>7.3161477382493604E-3</v>
      </c>
      <c r="N2288" s="42">
        <f>INDEX(Quaterly!$B$2:$E$63,MATCH(B2288,Quaterly!$B$2:$B$63,0),4)</f>
        <v>-4.91</v>
      </c>
    </row>
    <row r="2289" spans="1:14" x14ac:dyDescent="0.3">
      <c r="A2289" s="23">
        <v>2288</v>
      </c>
      <c r="B2289" s="23" t="str">
        <f t="shared" si="105"/>
        <v>Q4-2018</v>
      </c>
      <c r="C2289" s="24" t="str">
        <f t="shared" si="106"/>
        <v>Q4</v>
      </c>
      <c r="D2289" s="23" t="str">
        <f t="shared" si="107"/>
        <v>10-2018</v>
      </c>
      <c r="E2289" s="25">
        <v>43404</v>
      </c>
      <c r="F2289" s="31">
        <f>INDEX(GoldPrice!$B$2:$F$4016,MATCH(E2289,GoldPrice!$B$2:$B$4016,0),5)</f>
        <v>131767.45416745171</v>
      </c>
      <c r="G2289" s="36">
        <f>INDEX(Daily!$B$2:$H$4016,MATCH(E2289,Daily!$B$2:$B$4016,0),3)</f>
        <v>-0.87000000000000455</v>
      </c>
      <c r="H2289" s="36">
        <f>INDEX(Daily!$B$2:$H$4016,MATCH(E2289,Daily!$B$2:$B$4016,0),5)</f>
        <v>0</v>
      </c>
      <c r="I2289" s="36">
        <f>INDEX(Daily!$B$2:$H$4016,MATCH(E2289,Daily!$B$2:$B$4016,0),7)</f>
        <v>26.069999999999936</v>
      </c>
      <c r="J2289" s="39">
        <f>INDEX(Monthly!$B$2:$K$187,MATCH(D2289,Monthly!$B$2:$B$187,0),3)</f>
        <v>3.7000000000000088E-3</v>
      </c>
      <c r="K2289" s="39">
        <f>INDEX(Monthly!$B$2:$K$187,MATCH(D2289,Monthly!$B$2:$B$187,0),5)</f>
        <v>10.939999999999998</v>
      </c>
      <c r="L2289" s="39">
        <f>INDEX(Monthly!$B$2:$K$187,MATCH(D2289,Monthly!$B$2:$B$187,0),7)</f>
        <v>0</v>
      </c>
      <c r="M2289" s="39">
        <f>INDEX(Monthly!$B$2:$K$187,MATCH(D2289,Monthly!$B$2:$B$187,0),9)</f>
        <v>7.3161477382493604E-3</v>
      </c>
      <c r="N2289" s="42">
        <f>INDEX(Quaterly!$B$2:$E$63,MATCH(B2289,Quaterly!$B$2:$B$63,0),4)</f>
        <v>-4.91</v>
      </c>
    </row>
    <row r="2290" spans="1:14" x14ac:dyDescent="0.3">
      <c r="A2290" s="23">
        <v>2289</v>
      </c>
      <c r="B2290" s="23" t="str">
        <f t="shared" si="105"/>
        <v>Q4-2018</v>
      </c>
      <c r="C2290" s="24" t="str">
        <f t="shared" si="106"/>
        <v>Q4</v>
      </c>
      <c r="D2290" s="23" t="str">
        <f t="shared" si="107"/>
        <v>11-2018</v>
      </c>
      <c r="E2290" s="25">
        <v>43405</v>
      </c>
      <c r="F2290" s="31">
        <f>INDEX(GoldPrice!$B$2:$F$4016,MATCH(E2290,GoldPrice!$B$2:$B$4016,0),5)</f>
        <v>-450110.45171045139</v>
      </c>
      <c r="G2290" s="36">
        <f>INDEX(Daily!$B$2:$H$4016,MATCH(E2290,Daily!$B$2:$B$4016,0),3)</f>
        <v>-1.6200000000000045</v>
      </c>
      <c r="H2290" s="36">
        <f>INDEX(Daily!$B$2:$H$4016,MATCH(E2290,Daily!$B$2:$B$4016,0),5)</f>
        <v>2</v>
      </c>
      <c r="I2290" s="36">
        <f>INDEX(Daily!$B$2:$H$4016,MATCH(E2290,Daily!$B$2:$B$4016,0),7)</f>
        <v>-6.7999999999999545</v>
      </c>
      <c r="J2290" s="39">
        <f>INDEX(Monthly!$B$2:$K$187,MATCH(D2290,Monthly!$B$2:$B$187,0),3)</f>
        <v>-3.2000000000000084E-3</v>
      </c>
      <c r="K2290" s="39">
        <f>INDEX(Monthly!$B$2:$K$187,MATCH(D2290,Monthly!$B$2:$B$187,0),5)</f>
        <v>2.3100000000000023</v>
      </c>
      <c r="L2290" s="39">
        <f>INDEX(Monthly!$B$2:$K$187,MATCH(D2290,Monthly!$B$2:$B$187,0),7)</f>
        <v>0</v>
      </c>
      <c r="M2290" s="39">
        <f>INDEX(Monthly!$B$2:$K$187,MATCH(D2290,Monthly!$B$2:$B$187,0),9)</f>
        <v>6.9383994019755341E-3</v>
      </c>
      <c r="N2290" s="42">
        <f>INDEX(Quaterly!$B$2:$E$63,MATCH(B2290,Quaterly!$B$2:$B$63,0),4)</f>
        <v>-4.91</v>
      </c>
    </row>
    <row r="2291" spans="1:14" x14ac:dyDescent="0.3">
      <c r="A2291" s="23">
        <v>2290</v>
      </c>
      <c r="B2291" s="23" t="str">
        <f t="shared" si="105"/>
        <v>Q4-2018</v>
      </c>
      <c r="C2291" s="24" t="str">
        <f t="shared" si="106"/>
        <v>Q4</v>
      </c>
      <c r="D2291" s="23" t="str">
        <f t="shared" si="107"/>
        <v>11-2018</v>
      </c>
      <c r="E2291" s="25">
        <v>43406</v>
      </c>
      <c r="F2291" s="31">
        <f>INDEX(GoldPrice!$B$2:$F$4016,MATCH(E2291,GoldPrice!$B$2:$B$4016,0),5)</f>
        <v>233967.49196748808</v>
      </c>
      <c r="G2291" s="36">
        <f>INDEX(Daily!$B$2:$H$4016,MATCH(E2291,Daily!$B$2:$B$4016,0),3)</f>
        <v>-0.54999999999999716</v>
      </c>
      <c r="H2291" s="36">
        <f>INDEX(Daily!$B$2:$H$4016,MATCH(E2291,Daily!$B$2:$B$4016,0),5)</f>
        <v>-15</v>
      </c>
      <c r="I2291" s="36">
        <f>INDEX(Daily!$B$2:$H$4016,MATCH(E2291,Daily!$B$2:$B$4016,0),7)</f>
        <v>16.899999999999977</v>
      </c>
      <c r="J2291" s="39">
        <f>INDEX(Monthly!$B$2:$K$187,MATCH(D2291,Monthly!$B$2:$B$187,0),3)</f>
        <v>-3.2000000000000084E-3</v>
      </c>
      <c r="K2291" s="39">
        <f>INDEX(Monthly!$B$2:$K$187,MATCH(D2291,Monthly!$B$2:$B$187,0),5)</f>
        <v>2.3100000000000023</v>
      </c>
      <c r="L2291" s="39">
        <f>INDEX(Monthly!$B$2:$K$187,MATCH(D2291,Monthly!$B$2:$B$187,0),7)</f>
        <v>0</v>
      </c>
      <c r="M2291" s="39">
        <f>INDEX(Monthly!$B$2:$K$187,MATCH(D2291,Monthly!$B$2:$B$187,0),9)</f>
        <v>6.9383994019755341E-3</v>
      </c>
      <c r="N2291" s="42">
        <f>INDEX(Quaterly!$B$2:$E$63,MATCH(B2291,Quaterly!$B$2:$B$63,0),4)</f>
        <v>-4.91</v>
      </c>
    </row>
    <row r="2292" spans="1:14" x14ac:dyDescent="0.3">
      <c r="A2292" s="23">
        <v>2291</v>
      </c>
      <c r="B2292" s="23" t="str">
        <f t="shared" si="105"/>
        <v>Q4-2018</v>
      </c>
      <c r="C2292" s="24" t="str">
        <f t="shared" si="106"/>
        <v>Q4</v>
      </c>
      <c r="D2292" s="23" t="str">
        <f t="shared" si="107"/>
        <v>11-2018</v>
      </c>
      <c r="E2292" s="25">
        <v>43409</v>
      </c>
      <c r="F2292" s="31">
        <f>INDEX(GoldPrice!$B$2:$F$4016,MATCH(E2292,GoldPrice!$B$2:$B$4016,0),5)</f>
        <v>37995.841995842755</v>
      </c>
      <c r="G2292" s="36">
        <f>INDEX(Daily!$B$2:$H$4016,MATCH(E2292,Daily!$B$2:$B$4016,0),3)</f>
        <v>-3.9999999999999147E-2</v>
      </c>
      <c r="H2292" s="36">
        <f>INDEX(Daily!$B$2:$H$4016,MATCH(E2292,Daily!$B$2:$B$4016,0),5)</f>
        <v>-20</v>
      </c>
      <c r="I2292" s="36">
        <f>INDEX(Daily!$B$2:$H$4016,MATCH(E2292,Daily!$B$2:$B$4016,0),7)</f>
        <v>0.66999999999995907</v>
      </c>
      <c r="J2292" s="39">
        <f>INDEX(Monthly!$B$2:$K$187,MATCH(D2292,Monthly!$B$2:$B$187,0),3)</f>
        <v>-3.2000000000000084E-3</v>
      </c>
      <c r="K2292" s="39">
        <f>INDEX(Monthly!$B$2:$K$187,MATCH(D2292,Monthly!$B$2:$B$187,0),5)</f>
        <v>2.3100000000000023</v>
      </c>
      <c r="L2292" s="39">
        <f>INDEX(Monthly!$B$2:$K$187,MATCH(D2292,Monthly!$B$2:$B$187,0),7)</f>
        <v>0</v>
      </c>
      <c r="M2292" s="39">
        <f>INDEX(Monthly!$B$2:$K$187,MATCH(D2292,Monthly!$B$2:$B$187,0),9)</f>
        <v>6.9383994019755341E-3</v>
      </c>
      <c r="N2292" s="42">
        <f>INDEX(Quaterly!$B$2:$E$63,MATCH(B2292,Quaterly!$B$2:$B$63,0),4)</f>
        <v>-4.91</v>
      </c>
    </row>
    <row r="2293" spans="1:14" x14ac:dyDescent="0.3">
      <c r="A2293" s="23">
        <v>2292</v>
      </c>
      <c r="B2293" s="23" t="str">
        <f t="shared" si="105"/>
        <v>Q4-2018</v>
      </c>
      <c r="C2293" s="24" t="str">
        <f t="shared" si="106"/>
        <v>Q4</v>
      </c>
      <c r="D2293" s="23" t="str">
        <f t="shared" si="107"/>
        <v>11-2018</v>
      </c>
      <c r="E2293" s="25">
        <v>43410</v>
      </c>
      <c r="F2293" s="31">
        <f>INDEX(GoldPrice!$B$2:$F$4016,MATCH(E2293,GoldPrice!$B$2:$B$4016,0),5)</f>
        <v>31856.359856359661</v>
      </c>
      <c r="G2293" s="36">
        <f>INDEX(Daily!$B$2:$H$4016,MATCH(E2293,Daily!$B$2:$B$4016,0),3)</f>
        <v>-0.89000000000000057</v>
      </c>
      <c r="H2293" s="36">
        <f>INDEX(Daily!$B$2:$H$4016,MATCH(E2293,Daily!$B$2:$B$4016,0),5)</f>
        <v>15</v>
      </c>
      <c r="I2293" s="36">
        <f>INDEX(Daily!$B$2:$H$4016,MATCH(E2293,Daily!$B$2:$B$4016,0),7)</f>
        <v>-3.4800000000000182</v>
      </c>
      <c r="J2293" s="39">
        <f>INDEX(Monthly!$B$2:$K$187,MATCH(D2293,Monthly!$B$2:$B$187,0),3)</f>
        <v>-3.2000000000000084E-3</v>
      </c>
      <c r="K2293" s="39">
        <f>INDEX(Monthly!$B$2:$K$187,MATCH(D2293,Monthly!$B$2:$B$187,0),5)</f>
        <v>2.3100000000000023</v>
      </c>
      <c r="L2293" s="39">
        <f>INDEX(Monthly!$B$2:$K$187,MATCH(D2293,Monthly!$B$2:$B$187,0),7)</f>
        <v>0</v>
      </c>
      <c r="M2293" s="39">
        <f>INDEX(Monthly!$B$2:$K$187,MATCH(D2293,Monthly!$B$2:$B$187,0),9)</f>
        <v>6.9383994019755341E-3</v>
      </c>
      <c r="N2293" s="42">
        <f>INDEX(Quaterly!$B$2:$E$63,MATCH(B2293,Quaterly!$B$2:$B$63,0),4)</f>
        <v>-4.91</v>
      </c>
    </row>
    <row r="2294" spans="1:14" x14ac:dyDescent="0.3">
      <c r="A2294" s="23">
        <v>2293</v>
      </c>
      <c r="B2294" s="23" t="str">
        <f t="shared" si="105"/>
        <v>Q4-2018</v>
      </c>
      <c r="C2294" s="24" t="str">
        <f t="shared" si="106"/>
        <v>Q4</v>
      </c>
      <c r="D2294" s="23" t="str">
        <f t="shared" si="107"/>
        <v>11-2018</v>
      </c>
      <c r="E2294" s="25">
        <v>43411</v>
      </c>
      <c r="F2294" s="31">
        <f>INDEX(GoldPrice!$B$2:$F$4016,MATCH(E2294,GoldPrice!$B$2:$B$4016,0),5)</f>
        <v>-73247.930447928607</v>
      </c>
      <c r="G2294" s="36">
        <f>INDEX(Daily!$B$2:$H$4016,MATCH(E2294,Daily!$B$2:$B$4016,0),3)</f>
        <v>-0.53999999999999915</v>
      </c>
      <c r="H2294" s="36">
        <f>INDEX(Daily!$B$2:$H$4016,MATCH(E2294,Daily!$B$2:$B$4016,0),5)</f>
        <v>1</v>
      </c>
      <c r="I2294" s="36">
        <f>INDEX(Daily!$B$2:$H$4016,MATCH(E2294,Daily!$B$2:$B$4016,0),7)</f>
        <v>0.11000000000001364</v>
      </c>
      <c r="J2294" s="39">
        <f>INDEX(Monthly!$B$2:$K$187,MATCH(D2294,Monthly!$B$2:$B$187,0),3)</f>
        <v>-3.2000000000000084E-3</v>
      </c>
      <c r="K2294" s="39">
        <f>INDEX(Monthly!$B$2:$K$187,MATCH(D2294,Monthly!$B$2:$B$187,0),5)</f>
        <v>2.3100000000000023</v>
      </c>
      <c r="L2294" s="39">
        <f>INDEX(Monthly!$B$2:$K$187,MATCH(D2294,Monthly!$B$2:$B$187,0),7)</f>
        <v>0</v>
      </c>
      <c r="M2294" s="39">
        <f>INDEX(Monthly!$B$2:$K$187,MATCH(D2294,Monthly!$B$2:$B$187,0),9)</f>
        <v>6.9383994019755341E-3</v>
      </c>
      <c r="N2294" s="42">
        <f>INDEX(Quaterly!$B$2:$E$63,MATCH(B2294,Quaterly!$B$2:$B$63,0),4)</f>
        <v>-4.91</v>
      </c>
    </row>
    <row r="2295" spans="1:14" x14ac:dyDescent="0.3">
      <c r="A2295" s="23">
        <v>2294</v>
      </c>
      <c r="B2295" s="23" t="str">
        <f t="shared" si="105"/>
        <v>Q4-2018</v>
      </c>
      <c r="C2295" s="24" t="str">
        <f t="shared" si="106"/>
        <v>Q4</v>
      </c>
      <c r="D2295" s="23" t="str">
        <f t="shared" si="107"/>
        <v>11-2018</v>
      </c>
      <c r="E2295" s="25">
        <v>43412</v>
      </c>
      <c r="F2295" s="31">
        <f>INDEX(GoldPrice!$B$2:$F$4016,MATCH(E2295,GoldPrice!$B$2:$B$4016,0),5)</f>
        <v>95589.869589868933</v>
      </c>
      <c r="G2295" s="36">
        <f>INDEX(Daily!$B$2:$H$4016,MATCH(E2295,Daily!$B$2:$B$4016,0),3)</f>
        <v>-1</v>
      </c>
      <c r="H2295" s="36">
        <f>INDEX(Daily!$B$2:$H$4016,MATCH(E2295,Daily!$B$2:$B$4016,0),5)</f>
        <v>-8</v>
      </c>
      <c r="I2295" s="36">
        <f>INDEX(Daily!$B$2:$H$4016,MATCH(E2295,Daily!$B$2:$B$4016,0),7)</f>
        <v>4.1200000000000045</v>
      </c>
      <c r="J2295" s="39">
        <f>INDEX(Monthly!$B$2:$K$187,MATCH(D2295,Monthly!$B$2:$B$187,0),3)</f>
        <v>-3.2000000000000084E-3</v>
      </c>
      <c r="K2295" s="39">
        <f>INDEX(Monthly!$B$2:$K$187,MATCH(D2295,Monthly!$B$2:$B$187,0),5)</f>
        <v>2.3100000000000023</v>
      </c>
      <c r="L2295" s="39">
        <f>INDEX(Monthly!$B$2:$K$187,MATCH(D2295,Monthly!$B$2:$B$187,0),7)</f>
        <v>0</v>
      </c>
      <c r="M2295" s="39">
        <f>INDEX(Monthly!$B$2:$K$187,MATCH(D2295,Monthly!$B$2:$B$187,0),9)</f>
        <v>6.9383994019755341E-3</v>
      </c>
      <c r="N2295" s="42">
        <f>INDEX(Quaterly!$B$2:$E$63,MATCH(B2295,Quaterly!$B$2:$B$63,0),4)</f>
        <v>-4.91</v>
      </c>
    </row>
    <row r="2296" spans="1:14" x14ac:dyDescent="0.3">
      <c r="A2296" s="23">
        <v>2295</v>
      </c>
      <c r="B2296" s="23" t="str">
        <f t="shared" si="105"/>
        <v>Q4-2018</v>
      </c>
      <c r="C2296" s="24" t="str">
        <f t="shared" si="106"/>
        <v>Q4</v>
      </c>
      <c r="D2296" s="23" t="str">
        <f t="shared" si="107"/>
        <v>11-2018</v>
      </c>
      <c r="E2296" s="25">
        <v>43413</v>
      </c>
      <c r="F2296" s="31">
        <f>INDEX(GoldPrice!$B$2:$F$4016,MATCH(E2296,GoldPrice!$B$2:$B$4016,0),5)</f>
        <v>286406.12360612303</v>
      </c>
      <c r="G2296" s="36">
        <f>INDEX(Daily!$B$2:$H$4016,MATCH(E2296,Daily!$B$2:$B$4016,0),3)</f>
        <v>-0.48000000000000398</v>
      </c>
      <c r="H2296" s="36">
        <f>INDEX(Daily!$B$2:$H$4016,MATCH(E2296,Daily!$B$2:$B$4016,0),5)</f>
        <v>-28</v>
      </c>
      <c r="I2296" s="36">
        <f>INDEX(Daily!$B$2:$H$4016,MATCH(E2296,Daily!$B$2:$B$4016,0),7)</f>
        <v>-11.990000000000009</v>
      </c>
      <c r="J2296" s="39">
        <f>INDEX(Monthly!$B$2:$K$187,MATCH(D2296,Monthly!$B$2:$B$187,0),3)</f>
        <v>-3.2000000000000084E-3</v>
      </c>
      <c r="K2296" s="39">
        <f>INDEX(Monthly!$B$2:$K$187,MATCH(D2296,Monthly!$B$2:$B$187,0),5)</f>
        <v>2.3100000000000023</v>
      </c>
      <c r="L2296" s="39">
        <f>INDEX(Monthly!$B$2:$K$187,MATCH(D2296,Monthly!$B$2:$B$187,0),7)</f>
        <v>0</v>
      </c>
      <c r="M2296" s="39">
        <f>INDEX(Monthly!$B$2:$K$187,MATCH(D2296,Monthly!$B$2:$B$187,0),9)</f>
        <v>6.9383994019755341E-3</v>
      </c>
      <c r="N2296" s="42">
        <f>INDEX(Quaterly!$B$2:$E$63,MATCH(B2296,Quaterly!$B$2:$B$63,0),4)</f>
        <v>-4.91</v>
      </c>
    </row>
    <row r="2297" spans="1:14" x14ac:dyDescent="0.3">
      <c r="A2297" s="23">
        <v>2296</v>
      </c>
      <c r="B2297" s="23" t="str">
        <f t="shared" si="105"/>
        <v>Q4-2018</v>
      </c>
      <c r="C2297" s="24" t="str">
        <f t="shared" si="106"/>
        <v>Q4</v>
      </c>
      <c r="D2297" s="23" t="str">
        <f t="shared" si="107"/>
        <v>11-2018</v>
      </c>
      <c r="E2297" s="25">
        <v>43416</v>
      </c>
      <c r="F2297" s="31">
        <f>INDEX(GoldPrice!$B$2:$F$4016,MATCH(E2297,GoldPrice!$B$2:$B$4016,0),5)</f>
        <v>80715.176715176553</v>
      </c>
      <c r="G2297" s="36">
        <f>INDEX(Daily!$B$2:$H$4016,MATCH(E2297,Daily!$B$2:$B$4016,0),3)</f>
        <v>-0.25999999999999801</v>
      </c>
      <c r="H2297" s="36">
        <f>INDEX(Daily!$B$2:$H$4016,MATCH(E2297,Daily!$B$2:$B$4016,0),5)</f>
        <v>10</v>
      </c>
      <c r="I2297" s="36">
        <f>INDEX(Daily!$B$2:$H$4016,MATCH(E2297,Daily!$B$2:$B$4016,0),7)</f>
        <v>3.8300000000000409</v>
      </c>
      <c r="J2297" s="39">
        <f>INDEX(Monthly!$B$2:$K$187,MATCH(D2297,Monthly!$B$2:$B$187,0),3)</f>
        <v>-3.2000000000000084E-3</v>
      </c>
      <c r="K2297" s="39">
        <f>INDEX(Monthly!$B$2:$K$187,MATCH(D2297,Monthly!$B$2:$B$187,0),5)</f>
        <v>2.3100000000000023</v>
      </c>
      <c r="L2297" s="39">
        <f>INDEX(Monthly!$B$2:$K$187,MATCH(D2297,Monthly!$B$2:$B$187,0),7)</f>
        <v>0</v>
      </c>
      <c r="M2297" s="39">
        <f>INDEX(Monthly!$B$2:$K$187,MATCH(D2297,Monthly!$B$2:$B$187,0),9)</f>
        <v>6.9383994019755341E-3</v>
      </c>
      <c r="N2297" s="42">
        <f>INDEX(Quaterly!$B$2:$E$63,MATCH(B2297,Quaterly!$B$2:$B$63,0),4)</f>
        <v>-4.91</v>
      </c>
    </row>
    <row r="2298" spans="1:14" x14ac:dyDescent="0.3">
      <c r="A2298" s="23">
        <v>2297</v>
      </c>
      <c r="B2298" s="23" t="str">
        <f t="shared" si="105"/>
        <v>Q4-2018</v>
      </c>
      <c r="C2298" s="24" t="str">
        <f t="shared" si="106"/>
        <v>Q4</v>
      </c>
      <c r="D2298" s="23" t="str">
        <f t="shared" si="107"/>
        <v>11-2018</v>
      </c>
      <c r="E2298" s="25">
        <v>43417</v>
      </c>
      <c r="F2298" s="31">
        <f>INDEX(GoldPrice!$B$2:$F$4016,MATCH(E2298,GoldPrice!$B$2:$B$4016,0),5)</f>
        <v>-20261.651861652732</v>
      </c>
      <c r="G2298" s="36">
        <f>INDEX(Daily!$B$2:$H$4016,MATCH(E2298,Daily!$B$2:$B$4016,0),3)</f>
        <v>-4.240000000000002</v>
      </c>
      <c r="H2298" s="36">
        <f>INDEX(Daily!$B$2:$H$4016,MATCH(E2298,Daily!$B$2:$B$4016,0),5)</f>
        <v>8</v>
      </c>
      <c r="I2298" s="36">
        <f>INDEX(Daily!$B$2:$H$4016,MATCH(E2298,Daily!$B$2:$B$4016,0),7)</f>
        <v>-12.740000000000009</v>
      </c>
      <c r="J2298" s="39">
        <f>INDEX(Monthly!$B$2:$K$187,MATCH(D2298,Monthly!$B$2:$B$187,0),3)</f>
        <v>-3.2000000000000084E-3</v>
      </c>
      <c r="K2298" s="39">
        <f>INDEX(Monthly!$B$2:$K$187,MATCH(D2298,Monthly!$B$2:$B$187,0),5)</f>
        <v>2.3100000000000023</v>
      </c>
      <c r="L2298" s="39">
        <f>INDEX(Monthly!$B$2:$K$187,MATCH(D2298,Monthly!$B$2:$B$187,0),7)</f>
        <v>0</v>
      </c>
      <c r="M2298" s="39">
        <f>INDEX(Monthly!$B$2:$K$187,MATCH(D2298,Monthly!$B$2:$B$187,0),9)</f>
        <v>6.9383994019755341E-3</v>
      </c>
      <c r="N2298" s="42">
        <f>INDEX(Quaterly!$B$2:$E$63,MATCH(B2298,Quaterly!$B$2:$B$63,0),4)</f>
        <v>-4.91</v>
      </c>
    </row>
    <row r="2299" spans="1:14" x14ac:dyDescent="0.3">
      <c r="A2299" s="23">
        <v>2298</v>
      </c>
      <c r="B2299" s="23" t="str">
        <f t="shared" si="105"/>
        <v>Q4-2018</v>
      </c>
      <c r="C2299" s="24" t="str">
        <f t="shared" si="106"/>
        <v>Q4</v>
      </c>
      <c r="D2299" s="23" t="str">
        <f t="shared" si="107"/>
        <v>11-2018</v>
      </c>
      <c r="E2299" s="25">
        <v>43418</v>
      </c>
      <c r="F2299" s="31">
        <f>INDEX(GoldPrice!$B$2:$F$4016,MATCH(E2299,GoldPrice!$B$2:$B$4016,0),5)</f>
        <v>-149693.74409374595</v>
      </c>
      <c r="G2299" s="36">
        <f>INDEX(Daily!$B$2:$H$4016,MATCH(E2299,Daily!$B$2:$B$4016,0),3)</f>
        <v>4.8042857142857187</v>
      </c>
      <c r="H2299" s="36">
        <f>INDEX(Daily!$B$2:$H$4016,MATCH(E2299,Daily!$B$2:$B$4016,0),5)</f>
        <v>7</v>
      </c>
      <c r="I2299" s="36">
        <f>INDEX(Daily!$B$2:$H$4016,MATCH(E2299,Daily!$B$2:$B$4016,0),7)</f>
        <v>-4.4500000000000455</v>
      </c>
      <c r="J2299" s="39">
        <f>INDEX(Monthly!$B$2:$K$187,MATCH(D2299,Monthly!$B$2:$B$187,0),3)</f>
        <v>-3.2000000000000084E-3</v>
      </c>
      <c r="K2299" s="39">
        <f>INDEX(Monthly!$B$2:$K$187,MATCH(D2299,Monthly!$B$2:$B$187,0),5)</f>
        <v>2.3100000000000023</v>
      </c>
      <c r="L2299" s="39">
        <f>INDEX(Monthly!$B$2:$K$187,MATCH(D2299,Monthly!$B$2:$B$187,0),7)</f>
        <v>0</v>
      </c>
      <c r="M2299" s="39">
        <f>INDEX(Monthly!$B$2:$K$187,MATCH(D2299,Monthly!$B$2:$B$187,0),9)</f>
        <v>6.9383994019755341E-3</v>
      </c>
      <c r="N2299" s="42">
        <f>INDEX(Quaterly!$B$2:$E$63,MATCH(B2299,Quaterly!$B$2:$B$63,0),4)</f>
        <v>-4.91</v>
      </c>
    </row>
    <row r="2300" spans="1:14" x14ac:dyDescent="0.3">
      <c r="A2300" s="23">
        <v>2299</v>
      </c>
      <c r="B2300" s="23" t="str">
        <f t="shared" si="105"/>
        <v>Q4-2018</v>
      </c>
      <c r="C2300" s="24" t="str">
        <f t="shared" si="106"/>
        <v>Q4</v>
      </c>
      <c r="D2300" s="23" t="str">
        <f t="shared" si="107"/>
        <v>11-2018</v>
      </c>
      <c r="E2300" s="25">
        <v>43419</v>
      </c>
      <c r="F2300" s="31">
        <f>INDEX(GoldPrice!$B$2:$F$4016,MATCH(E2300,GoldPrice!$B$2:$B$4016,0),5)</f>
        <v>-29950.02835002169</v>
      </c>
      <c r="G2300" s="36">
        <f>INDEX(Daily!$B$2:$H$4016,MATCH(E2300,Daily!$B$2:$B$4016,0),3)</f>
        <v>-4.0342857142857156</v>
      </c>
      <c r="H2300" s="36">
        <f>INDEX(Daily!$B$2:$H$4016,MATCH(E2300,Daily!$B$2:$B$4016,0),5)</f>
        <v>-7</v>
      </c>
      <c r="I2300" s="36">
        <f>INDEX(Daily!$B$2:$H$4016,MATCH(E2300,Daily!$B$2:$B$4016,0),7)</f>
        <v>-3.7799999999999727</v>
      </c>
      <c r="J2300" s="39">
        <f>INDEX(Monthly!$B$2:$K$187,MATCH(D2300,Monthly!$B$2:$B$187,0),3)</f>
        <v>-3.2000000000000084E-3</v>
      </c>
      <c r="K2300" s="39">
        <f>INDEX(Monthly!$B$2:$K$187,MATCH(D2300,Monthly!$B$2:$B$187,0),5)</f>
        <v>2.3100000000000023</v>
      </c>
      <c r="L2300" s="39">
        <f>INDEX(Monthly!$B$2:$K$187,MATCH(D2300,Monthly!$B$2:$B$187,0),7)</f>
        <v>0</v>
      </c>
      <c r="M2300" s="39">
        <f>INDEX(Monthly!$B$2:$K$187,MATCH(D2300,Monthly!$B$2:$B$187,0),9)</f>
        <v>6.9383994019755341E-3</v>
      </c>
      <c r="N2300" s="42">
        <f>INDEX(Quaterly!$B$2:$E$63,MATCH(B2300,Quaterly!$B$2:$B$63,0),4)</f>
        <v>-4.91</v>
      </c>
    </row>
    <row r="2301" spans="1:14" x14ac:dyDescent="0.3">
      <c r="A2301" s="23">
        <v>2300</v>
      </c>
      <c r="B2301" s="23" t="str">
        <f t="shared" si="105"/>
        <v>Q4-2018</v>
      </c>
      <c r="C2301" s="24" t="str">
        <f t="shared" si="106"/>
        <v>Q4</v>
      </c>
      <c r="D2301" s="23" t="str">
        <f t="shared" si="107"/>
        <v>11-2018</v>
      </c>
      <c r="E2301" s="25">
        <v>43420</v>
      </c>
      <c r="F2301" s="31">
        <f>INDEX(GoldPrice!$B$2:$F$4016,MATCH(E2301,GoldPrice!$B$2:$B$4016,0),5)</f>
        <v>-59121.073521077633</v>
      </c>
      <c r="G2301" s="36">
        <f>INDEX(Daily!$B$2:$H$4016,MATCH(E2301,Daily!$B$2:$B$4016,0),3)</f>
        <v>0</v>
      </c>
      <c r="H2301" s="36">
        <f>INDEX(Daily!$B$2:$H$4016,MATCH(E2301,Daily!$B$2:$B$4016,0),5)</f>
        <v>-2</v>
      </c>
      <c r="I2301" s="36">
        <f>INDEX(Daily!$B$2:$H$4016,MATCH(E2301,Daily!$B$2:$B$4016,0),7)</f>
        <v>1.0400000000000773</v>
      </c>
      <c r="J2301" s="39">
        <f>INDEX(Monthly!$B$2:$K$187,MATCH(D2301,Monthly!$B$2:$B$187,0),3)</f>
        <v>-3.2000000000000084E-3</v>
      </c>
      <c r="K2301" s="39">
        <f>INDEX(Monthly!$B$2:$K$187,MATCH(D2301,Monthly!$B$2:$B$187,0),5)</f>
        <v>2.3100000000000023</v>
      </c>
      <c r="L2301" s="39">
        <f>INDEX(Monthly!$B$2:$K$187,MATCH(D2301,Monthly!$B$2:$B$187,0),7)</f>
        <v>0</v>
      </c>
      <c r="M2301" s="39">
        <f>INDEX(Monthly!$B$2:$K$187,MATCH(D2301,Monthly!$B$2:$B$187,0),9)</f>
        <v>6.9383994019755341E-3</v>
      </c>
      <c r="N2301" s="42">
        <f>INDEX(Quaterly!$B$2:$E$63,MATCH(B2301,Quaterly!$B$2:$B$63,0),4)</f>
        <v>-4.91</v>
      </c>
    </row>
    <row r="2302" spans="1:14" x14ac:dyDescent="0.3">
      <c r="A2302" s="23">
        <v>2301</v>
      </c>
      <c r="B2302" s="23" t="str">
        <f t="shared" si="105"/>
        <v>Q4-2018</v>
      </c>
      <c r="C2302" s="24" t="str">
        <f t="shared" si="106"/>
        <v>Q4</v>
      </c>
      <c r="D2302" s="23" t="str">
        <f t="shared" si="107"/>
        <v>11-2018</v>
      </c>
      <c r="E2302" s="25">
        <v>43423</v>
      </c>
      <c r="F2302" s="31">
        <f>INDEX(GoldPrice!$B$2:$F$4016,MATCH(E2302,GoldPrice!$B$2:$B$4016,0),5)</f>
        <v>25776.82857683301</v>
      </c>
      <c r="G2302" s="36">
        <f>INDEX(Daily!$B$2:$H$4016,MATCH(E2302,Daily!$B$2:$B$4016,0),3)</f>
        <v>0.29999999999999716</v>
      </c>
      <c r="H2302" s="36">
        <f>INDEX(Daily!$B$2:$H$4016,MATCH(E2302,Daily!$B$2:$B$4016,0),5)</f>
        <v>4</v>
      </c>
      <c r="I2302" s="36">
        <f>INDEX(Daily!$B$2:$H$4016,MATCH(E2302,Daily!$B$2:$B$4016,0),7)</f>
        <v>17.869999999999891</v>
      </c>
      <c r="J2302" s="39">
        <f>INDEX(Monthly!$B$2:$K$187,MATCH(D2302,Monthly!$B$2:$B$187,0),3)</f>
        <v>-3.2000000000000084E-3</v>
      </c>
      <c r="K2302" s="39">
        <f>INDEX(Monthly!$B$2:$K$187,MATCH(D2302,Monthly!$B$2:$B$187,0),5)</f>
        <v>2.3100000000000023</v>
      </c>
      <c r="L2302" s="39">
        <f>INDEX(Monthly!$B$2:$K$187,MATCH(D2302,Monthly!$B$2:$B$187,0),7)</f>
        <v>0</v>
      </c>
      <c r="M2302" s="39">
        <f>INDEX(Monthly!$B$2:$K$187,MATCH(D2302,Monthly!$B$2:$B$187,0),9)</f>
        <v>6.9383994019755341E-3</v>
      </c>
      <c r="N2302" s="42">
        <f>INDEX(Quaterly!$B$2:$E$63,MATCH(B2302,Quaterly!$B$2:$B$63,0),4)</f>
        <v>-4.91</v>
      </c>
    </row>
    <row r="2303" spans="1:14" x14ac:dyDescent="0.3">
      <c r="A2303" s="23">
        <v>2302</v>
      </c>
      <c r="B2303" s="23" t="str">
        <f t="shared" si="105"/>
        <v>Q4-2018</v>
      </c>
      <c r="C2303" s="24" t="str">
        <f t="shared" si="106"/>
        <v>Q4</v>
      </c>
      <c r="D2303" s="23" t="str">
        <f t="shared" si="107"/>
        <v>11-2018</v>
      </c>
      <c r="E2303" s="25">
        <v>43424</v>
      </c>
      <c r="F2303" s="31">
        <f>INDEX(GoldPrice!$B$2:$F$4016,MATCH(E2303,GoldPrice!$B$2:$B$4016,0),5)</f>
        <v>18291.06029105559</v>
      </c>
      <c r="G2303" s="36">
        <f>INDEX(Daily!$B$2:$H$4016,MATCH(E2303,Daily!$B$2:$B$4016,0),3)</f>
        <v>-3.3299999999999983</v>
      </c>
      <c r="H2303" s="36">
        <f>INDEX(Daily!$B$2:$H$4016,MATCH(E2303,Daily!$B$2:$B$4016,0),5)</f>
        <v>26</v>
      </c>
      <c r="I2303" s="36">
        <f>INDEX(Daily!$B$2:$H$4016,MATCH(E2303,Daily!$B$2:$B$4016,0),7)</f>
        <v>2.9600000000000364</v>
      </c>
      <c r="J2303" s="39">
        <f>INDEX(Monthly!$B$2:$K$187,MATCH(D2303,Monthly!$B$2:$B$187,0),3)</f>
        <v>-3.2000000000000084E-3</v>
      </c>
      <c r="K2303" s="39">
        <f>INDEX(Monthly!$B$2:$K$187,MATCH(D2303,Monthly!$B$2:$B$187,0),5)</f>
        <v>2.3100000000000023</v>
      </c>
      <c r="L2303" s="39">
        <f>INDEX(Monthly!$B$2:$K$187,MATCH(D2303,Monthly!$B$2:$B$187,0),7)</f>
        <v>0</v>
      </c>
      <c r="M2303" s="39">
        <f>INDEX(Monthly!$B$2:$K$187,MATCH(D2303,Monthly!$B$2:$B$187,0),9)</f>
        <v>6.9383994019755341E-3</v>
      </c>
      <c r="N2303" s="42">
        <f>INDEX(Quaterly!$B$2:$E$63,MATCH(B2303,Quaterly!$B$2:$B$63,0),4)</f>
        <v>-4.91</v>
      </c>
    </row>
    <row r="2304" spans="1:14" x14ac:dyDescent="0.3">
      <c r="A2304" s="23">
        <v>2303</v>
      </c>
      <c r="B2304" s="23" t="str">
        <f t="shared" si="105"/>
        <v>Q4-2018</v>
      </c>
      <c r="C2304" s="24" t="str">
        <f t="shared" si="106"/>
        <v>Q4</v>
      </c>
      <c r="D2304" s="23" t="str">
        <f t="shared" si="107"/>
        <v>11-2018</v>
      </c>
      <c r="E2304" s="25">
        <v>43425</v>
      </c>
      <c r="F2304" s="31">
        <f>INDEX(GoldPrice!$B$2:$F$4016,MATCH(E2304,GoldPrice!$B$2:$B$4016,0),5)</f>
        <v>-194793.12039311603</v>
      </c>
      <c r="G2304" s="36">
        <f>INDEX(Daily!$B$2:$H$4016,MATCH(E2304,Daily!$B$2:$B$4016,0),3)</f>
        <v>1.2000000000000028</v>
      </c>
      <c r="H2304" s="36">
        <f>INDEX(Daily!$B$2:$H$4016,MATCH(E2304,Daily!$B$2:$B$4016,0),5)</f>
        <v>16</v>
      </c>
      <c r="I2304" s="36">
        <f>INDEX(Daily!$B$2:$H$4016,MATCH(E2304,Daily!$B$2:$B$4016,0),7)</f>
        <v>3.5399999999999636</v>
      </c>
      <c r="J2304" s="39">
        <f>INDEX(Monthly!$B$2:$K$187,MATCH(D2304,Monthly!$B$2:$B$187,0),3)</f>
        <v>-3.2000000000000084E-3</v>
      </c>
      <c r="K2304" s="39">
        <f>INDEX(Monthly!$B$2:$K$187,MATCH(D2304,Monthly!$B$2:$B$187,0),5)</f>
        <v>2.3100000000000023</v>
      </c>
      <c r="L2304" s="39">
        <f>INDEX(Monthly!$B$2:$K$187,MATCH(D2304,Monthly!$B$2:$B$187,0),7)</f>
        <v>0</v>
      </c>
      <c r="M2304" s="39">
        <f>INDEX(Monthly!$B$2:$K$187,MATCH(D2304,Monthly!$B$2:$B$187,0),9)</f>
        <v>6.9383994019755341E-3</v>
      </c>
      <c r="N2304" s="42">
        <f>INDEX(Quaterly!$B$2:$E$63,MATCH(B2304,Quaterly!$B$2:$B$63,0),4)</f>
        <v>-4.91</v>
      </c>
    </row>
    <row r="2305" spans="1:14" x14ac:dyDescent="0.3">
      <c r="A2305" s="23">
        <v>2304</v>
      </c>
      <c r="B2305" s="23" t="str">
        <f t="shared" si="105"/>
        <v>Q4-2018</v>
      </c>
      <c r="C2305" s="24" t="str">
        <f t="shared" si="106"/>
        <v>Q4</v>
      </c>
      <c r="D2305" s="23" t="str">
        <f t="shared" si="107"/>
        <v>11-2018</v>
      </c>
      <c r="E2305" s="25">
        <v>43426</v>
      </c>
      <c r="F2305" s="31">
        <f>INDEX(GoldPrice!$B$2:$F$4016,MATCH(E2305,GoldPrice!$B$2:$B$4016,0),5)</f>
        <v>211593.3039932996</v>
      </c>
      <c r="G2305" s="36">
        <f>INDEX(Daily!$B$2:$H$4016,MATCH(E2305,Daily!$B$2:$B$4016,0),3)</f>
        <v>-0.60999999999999943</v>
      </c>
      <c r="H2305" s="36">
        <f>INDEX(Daily!$B$2:$H$4016,MATCH(E2305,Daily!$B$2:$B$4016,0),5)</f>
        <v>-7</v>
      </c>
      <c r="I2305" s="36">
        <f>INDEX(Daily!$B$2:$H$4016,MATCH(E2305,Daily!$B$2:$B$4016,0),7)</f>
        <v>1.8600000000000136</v>
      </c>
      <c r="J2305" s="39">
        <f>INDEX(Monthly!$B$2:$K$187,MATCH(D2305,Monthly!$B$2:$B$187,0),3)</f>
        <v>-3.2000000000000084E-3</v>
      </c>
      <c r="K2305" s="39">
        <f>INDEX(Monthly!$B$2:$K$187,MATCH(D2305,Monthly!$B$2:$B$187,0),5)</f>
        <v>2.3100000000000023</v>
      </c>
      <c r="L2305" s="39">
        <f>INDEX(Monthly!$B$2:$K$187,MATCH(D2305,Monthly!$B$2:$B$187,0),7)</f>
        <v>0</v>
      </c>
      <c r="M2305" s="39">
        <f>INDEX(Monthly!$B$2:$K$187,MATCH(D2305,Monthly!$B$2:$B$187,0),9)</f>
        <v>6.9383994019755341E-3</v>
      </c>
      <c r="N2305" s="42">
        <f>INDEX(Quaterly!$B$2:$E$63,MATCH(B2305,Quaterly!$B$2:$B$63,0),4)</f>
        <v>-4.91</v>
      </c>
    </row>
    <row r="2306" spans="1:14" x14ac:dyDescent="0.3">
      <c r="A2306" s="23">
        <v>2305</v>
      </c>
      <c r="B2306" s="23" t="str">
        <f t="shared" si="105"/>
        <v>Q4-2018</v>
      </c>
      <c r="C2306" s="24" t="str">
        <f t="shared" si="106"/>
        <v>Q4</v>
      </c>
      <c r="D2306" s="23" t="str">
        <f t="shared" si="107"/>
        <v>11-2018</v>
      </c>
      <c r="E2306" s="25">
        <v>43427</v>
      </c>
      <c r="F2306" s="31">
        <f>INDEX(GoldPrice!$B$2:$F$4016,MATCH(E2306,GoldPrice!$B$2:$B$4016,0),5)</f>
        <v>-154238.09703809395</v>
      </c>
      <c r="G2306" s="36">
        <f>INDEX(Daily!$B$2:$H$4016,MATCH(E2306,Daily!$B$2:$B$4016,0),3)</f>
        <v>-3.6000000000000014</v>
      </c>
      <c r="H2306" s="36">
        <f>INDEX(Daily!$B$2:$H$4016,MATCH(E2306,Daily!$B$2:$B$4016,0),5)</f>
        <v>15</v>
      </c>
      <c r="I2306" s="36">
        <f>INDEX(Daily!$B$2:$H$4016,MATCH(E2306,Daily!$B$2:$B$4016,0),7)</f>
        <v>-6.4499999999999318</v>
      </c>
      <c r="J2306" s="39">
        <f>INDEX(Monthly!$B$2:$K$187,MATCH(D2306,Monthly!$B$2:$B$187,0),3)</f>
        <v>-3.2000000000000084E-3</v>
      </c>
      <c r="K2306" s="39">
        <f>INDEX(Monthly!$B$2:$K$187,MATCH(D2306,Monthly!$B$2:$B$187,0),5)</f>
        <v>2.3100000000000023</v>
      </c>
      <c r="L2306" s="39">
        <f>INDEX(Monthly!$B$2:$K$187,MATCH(D2306,Monthly!$B$2:$B$187,0),7)</f>
        <v>0</v>
      </c>
      <c r="M2306" s="39">
        <f>INDEX(Monthly!$B$2:$K$187,MATCH(D2306,Monthly!$B$2:$B$187,0),9)</f>
        <v>6.9383994019755341E-3</v>
      </c>
      <c r="N2306" s="42">
        <f>INDEX(Quaterly!$B$2:$E$63,MATCH(B2306,Quaterly!$B$2:$B$63,0),4)</f>
        <v>-4.91</v>
      </c>
    </row>
    <row r="2307" spans="1:14" x14ac:dyDescent="0.3">
      <c r="A2307" s="23">
        <v>2306</v>
      </c>
      <c r="B2307" s="23" t="str">
        <f t="shared" ref="B2307:B2370" si="108">C2307&amp;"-"&amp;YEAR(E2307)</f>
        <v>Q4-2018</v>
      </c>
      <c r="C2307" s="24" t="str">
        <f t="shared" ref="C2307:C2370" si="109">IF(MONTH(E2307)&lt;=3,"Q1",IF(MONTH(E2307)&lt;=6,"Q2",IF(MONTH(E2307)&lt;=9,"Q3","Q4")))</f>
        <v>Q4</v>
      </c>
      <c r="D2307" s="23" t="str">
        <f t="shared" ref="D2307:D2370" si="110">MONTH(E2307)&amp;"-"&amp;YEAR(E2307)</f>
        <v>11-2018</v>
      </c>
      <c r="E2307" s="25">
        <v>43430</v>
      </c>
      <c r="F2307" s="31">
        <f>INDEX(GoldPrice!$B$2:$F$4016,MATCH(E2307,GoldPrice!$B$2:$B$4016,0),5)</f>
        <v>2577.5845775827765</v>
      </c>
      <c r="G2307" s="36">
        <f>INDEX(Daily!$B$2:$H$4016,MATCH(E2307,Daily!$B$2:$B$4016,0),3)</f>
        <v>1.2100000000000009</v>
      </c>
      <c r="H2307" s="36">
        <f>INDEX(Daily!$B$2:$H$4016,MATCH(E2307,Daily!$B$2:$B$4016,0),5)</f>
        <v>-20</v>
      </c>
      <c r="I2307" s="36">
        <f>INDEX(Daily!$B$2:$H$4016,MATCH(E2307,Daily!$B$2:$B$4016,0),7)</f>
        <v>3.0599999999999454</v>
      </c>
      <c r="J2307" s="39">
        <f>INDEX(Monthly!$B$2:$K$187,MATCH(D2307,Monthly!$B$2:$B$187,0),3)</f>
        <v>-3.2000000000000084E-3</v>
      </c>
      <c r="K2307" s="39">
        <f>INDEX(Monthly!$B$2:$K$187,MATCH(D2307,Monthly!$B$2:$B$187,0),5)</f>
        <v>2.3100000000000023</v>
      </c>
      <c r="L2307" s="39">
        <f>INDEX(Monthly!$B$2:$K$187,MATCH(D2307,Monthly!$B$2:$B$187,0),7)</f>
        <v>0</v>
      </c>
      <c r="M2307" s="39">
        <f>INDEX(Monthly!$B$2:$K$187,MATCH(D2307,Monthly!$B$2:$B$187,0),9)</f>
        <v>6.9383994019755341E-3</v>
      </c>
      <c r="N2307" s="42">
        <f>INDEX(Quaterly!$B$2:$E$63,MATCH(B2307,Quaterly!$B$2:$B$63,0),4)</f>
        <v>-4.91</v>
      </c>
    </row>
    <row r="2308" spans="1:14" x14ac:dyDescent="0.3">
      <c r="A2308" s="23">
        <v>2307</v>
      </c>
      <c r="B2308" s="23" t="str">
        <f t="shared" si="108"/>
        <v>Q4-2018</v>
      </c>
      <c r="C2308" s="24" t="str">
        <f t="shared" si="109"/>
        <v>Q4</v>
      </c>
      <c r="D2308" s="23" t="str">
        <f t="shared" si="110"/>
        <v>11-2018</v>
      </c>
      <c r="E2308" s="25">
        <v>43431</v>
      </c>
      <c r="F2308" s="31">
        <f>INDEX(GoldPrice!$B$2:$F$4016,MATCH(E2308,GoldPrice!$B$2:$B$4016,0),5)</f>
        <v>124227.17822717875</v>
      </c>
      <c r="G2308" s="36">
        <f>INDEX(Daily!$B$2:$H$4016,MATCH(E2308,Daily!$B$2:$B$4016,0),3)</f>
        <v>-7.0000000000000284E-2</v>
      </c>
      <c r="H2308" s="36">
        <f>INDEX(Daily!$B$2:$H$4016,MATCH(E2308,Daily!$B$2:$B$4016,0),5)</f>
        <v>5</v>
      </c>
      <c r="I2308" s="36">
        <f>INDEX(Daily!$B$2:$H$4016,MATCH(E2308,Daily!$B$2:$B$4016,0),7)</f>
        <v>2.0900000000000318</v>
      </c>
      <c r="J2308" s="39">
        <f>INDEX(Monthly!$B$2:$K$187,MATCH(D2308,Monthly!$B$2:$B$187,0),3)</f>
        <v>-3.2000000000000084E-3</v>
      </c>
      <c r="K2308" s="39">
        <f>INDEX(Monthly!$B$2:$K$187,MATCH(D2308,Monthly!$B$2:$B$187,0),5)</f>
        <v>2.3100000000000023</v>
      </c>
      <c r="L2308" s="39">
        <f>INDEX(Monthly!$B$2:$K$187,MATCH(D2308,Monthly!$B$2:$B$187,0),7)</f>
        <v>0</v>
      </c>
      <c r="M2308" s="39">
        <f>INDEX(Monthly!$B$2:$K$187,MATCH(D2308,Monthly!$B$2:$B$187,0),9)</f>
        <v>6.9383994019755341E-3</v>
      </c>
      <c r="N2308" s="42">
        <f>INDEX(Quaterly!$B$2:$E$63,MATCH(B2308,Quaterly!$B$2:$B$63,0),4)</f>
        <v>-4.91</v>
      </c>
    </row>
    <row r="2309" spans="1:14" x14ac:dyDescent="0.3">
      <c r="A2309" s="23">
        <v>2308</v>
      </c>
      <c r="B2309" s="23" t="str">
        <f t="shared" si="108"/>
        <v>Q4-2018</v>
      </c>
      <c r="C2309" s="24" t="str">
        <f t="shared" si="109"/>
        <v>Q4</v>
      </c>
      <c r="D2309" s="23" t="str">
        <f t="shared" si="110"/>
        <v>11-2018</v>
      </c>
      <c r="E2309" s="25">
        <v>43432</v>
      </c>
      <c r="F2309" s="31">
        <f>INDEX(GoldPrice!$B$2:$F$4016,MATCH(E2309,GoldPrice!$B$2:$B$4016,0),5)</f>
        <v>-220784.35078435391</v>
      </c>
      <c r="G2309" s="36">
        <f>INDEX(Daily!$B$2:$H$4016,MATCH(E2309,Daily!$B$2:$B$4016,0),3)</f>
        <v>-1.2700000000000031</v>
      </c>
      <c r="H2309" s="36">
        <f>INDEX(Daily!$B$2:$H$4016,MATCH(E2309,Daily!$B$2:$B$4016,0),5)</f>
        <v>-10</v>
      </c>
      <c r="I2309" s="36">
        <f>INDEX(Daily!$B$2:$H$4016,MATCH(E2309,Daily!$B$2:$B$4016,0),7)</f>
        <v>7.0800000000000409</v>
      </c>
      <c r="J2309" s="39">
        <f>INDEX(Monthly!$B$2:$K$187,MATCH(D2309,Monthly!$B$2:$B$187,0),3)</f>
        <v>-3.2000000000000084E-3</v>
      </c>
      <c r="K2309" s="39">
        <f>INDEX(Monthly!$B$2:$K$187,MATCH(D2309,Monthly!$B$2:$B$187,0),5)</f>
        <v>2.3100000000000023</v>
      </c>
      <c r="L2309" s="39">
        <f>INDEX(Monthly!$B$2:$K$187,MATCH(D2309,Monthly!$B$2:$B$187,0),7)</f>
        <v>0</v>
      </c>
      <c r="M2309" s="39">
        <f>INDEX(Monthly!$B$2:$K$187,MATCH(D2309,Monthly!$B$2:$B$187,0),9)</f>
        <v>6.9383994019755341E-3</v>
      </c>
      <c r="N2309" s="42">
        <f>INDEX(Quaterly!$B$2:$E$63,MATCH(B2309,Quaterly!$B$2:$B$63,0),4)</f>
        <v>-4.91</v>
      </c>
    </row>
    <row r="2310" spans="1:14" x14ac:dyDescent="0.3">
      <c r="A2310" s="23">
        <v>2309</v>
      </c>
      <c r="B2310" s="23" t="str">
        <f t="shared" si="108"/>
        <v>Q4-2018</v>
      </c>
      <c r="C2310" s="24" t="str">
        <f t="shared" si="109"/>
        <v>Q4</v>
      </c>
      <c r="D2310" s="23" t="str">
        <f t="shared" si="110"/>
        <v>11-2018</v>
      </c>
      <c r="E2310" s="25">
        <v>43433</v>
      </c>
      <c r="F2310" s="31">
        <f>INDEX(GoldPrice!$B$2:$F$4016,MATCH(E2310,GoldPrice!$B$2:$B$4016,0),5)</f>
        <v>-10228.085428081453</v>
      </c>
      <c r="G2310" s="36">
        <f>INDEX(Daily!$B$2:$H$4016,MATCH(E2310,Daily!$B$2:$B$4016,0),3)</f>
        <v>1.1600000000000037</v>
      </c>
      <c r="H2310" s="36">
        <f>INDEX(Daily!$B$2:$H$4016,MATCH(E2310,Daily!$B$2:$B$4016,0),5)</f>
        <v>-8</v>
      </c>
      <c r="I2310" s="36">
        <f>INDEX(Daily!$B$2:$H$4016,MATCH(E2310,Daily!$B$2:$B$4016,0),7)</f>
        <v>-3.4100000000000819</v>
      </c>
      <c r="J2310" s="39">
        <f>INDEX(Monthly!$B$2:$K$187,MATCH(D2310,Monthly!$B$2:$B$187,0),3)</f>
        <v>-3.2000000000000084E-3</v>
      </c>
      <c r="K2310" s="39">
        <f>INDEX(Monthly!$B$2:$K$187,MATCH(D2310,Monthly!$B$2:$B$187,0),5)</f>
        <v>2.3100000000000023</v>
      </c>
      <c r="L2310" s="39">
        <f>INDEX(Monthly!$B$2:$K$187,MATCH(D2310,Monthly!$B$2:$B$187,0),7)</f>
        <v>0</v>
      </c>
      <c r="M2310" s="39">
        <f>INDEX(Monthly!$B$2:$K$187,MATCH(D2310,Monthly!$B$2:$B$187,0),9)</f>
        <v>6.9383994019755341E-3</v>
      </c>
      <c r="N2310" s="42">
        <f>INDEX(Quaterly!$B$2:$E$63,MATCH(B2310,Quaterly!$B$2:$B$63,0),4)</f>
        <v>-4.91</v>
      </c>
    </row>
    <row r="2311" spans="1:14" x14ac:dyDescent="0.3">
      <c r="A2311" s="23">
        <v>2310</v>
      </c>
      <c r="B2311" s="23" t="str">
        <f t="shared" si="108"/>
        <v>Q4-2018</v>
      </c>
      <c r="C2311" s="24" t="str">
        <f t="shared" si="109"/>
        <v>Q4</v>
      </c>
      <c r="D2311" s="23" t="str">
        <f t="shared" si="110"/>
        <v>11-2018</v>
      </c>
      <c r="E2311" s="25">
        <v>43434</v>
      </c>
      <c r="F2311" s="31">
        <f>INDEX(GoldPrice!$B$2:$F$4016,MATCH(E2311,GoldPrice!$B$2:$B$4016,0),5)</f>
        <v>79847.061047058553</v>
      </c>
      <c r="G2311" s="36">
        <f>INDEX(Daily!$B$2:$H$4016,MATCH(E2311,Daily!$B$2:$B$4016,0),3)</f>
        <v>-0.52000000000000313</v>
      </c>
      <c r="H2311" s="36">
        <f>INDEX(Daily!$B$2:$H$4016,MATCH(E2311,Daily!$B$2:$B$4016,0),5)</f>
        <v>-12</v>
      </c>
      <c r="I2311" s="36">
        <f>INDEX(Daily!$B$2:$H$4016,MATCH(E2311,Daily!$B$2:$B$4016,0),7)</f>
        <v>-0.25</v>
      </c>
      <c r="J2311" s="39">
        <f>INDEX(Monthly!$B$2:$K$187,MATCH(D2311,Monthly!$B$2:$B$187,0),3)</f>
        <v>-3.2000000000000084E-3</v>
      </c>
      <c r="K2311" s="39">
        <f>INDEX(Monthly!$B$2:$K$187,MATCH(D2311,Monthly!$B$2:$B$187,0),5)</f>
        <v>2.3100000000000023</v>
      </c>
      <c r="L2311" s="39">
        <f>INDEX(Monthly!$B$2:$K$187,MATCH(D2311,Monthly!$B$2:$B$187,0),7)</f>
        <v>0</v>
      </c>
      <c r="M2311" s="39">
        <f>INDEX(Monthly!$B$2:$K$187,MATCH(D2311,Monthly!$B$2:$B$187,0),9)</f>
        <v>6.9383994019755341E-3</v>
      </c>
      <c r="N2311" s="42">
        <f>INDEX(Quaterly!$B$2:$E$63,MATCH(B2311,Quaterly!$B$2:$B$63,0),4)</f>
        <v>-4.91</v>
      </c>
    </row>
    <row r="2312" spans="1:14" x14ac:dyDescent="0.3">
      <c r="A2312" s="23">
        <v>2311</v>
      </c>
      <c r="B2312" s="23" t="str">
        <f t="shared" si="108"/>
        <v>Q4-2018</v>
      </c>
      <c r="C2312" s="24" t="str">
        <f t="shared" si="109"/>
        <v>Q4</v>
      </c>
      <c r="D2312" s="23" t="str">
        <f t="shared" si="110"/>
        <v>12-2018</v>
      </c>
      <c r="E2312" s="25">
        <v>43437</v>
      </c>
      <c r="F2312" s="31">
        <f>INDEX(GoldPrice!$B$2:$F$4016,MATCH(E2312,GoldPrice!$B$2:$B$4016,0),5)</f>
        <v>-227485.91948591918</v>
      </c>
      <c r="G2312" s="36">
        <f>INDEX(Daily!$B$2:$H$4016,MATCH(E2312,Daily!$B$2:$B$4016,0),3)</f>
        <v>2.0200000000000031</v>
      </c>
      <c r="H2312" s="36">
        <f>INDEX(Daily!$B$2:$H$4016,MATCH(E2312,Daily!$B$2:$B$4016,0),5)</f>
        <v>-15</v>
      </c>
      <c r="I2312" s="36">
        <f>INDEX(Daily!$B$2:$H$4016,MATCH(E2312,Daily!$B$2:$B$4016,0),7)</f>
        <v>25.050000000000068</v>
      </c>
      <c r="J2312" s="39">
        <f>INDEX(Monthly!$B$2:$K$187,MATCH(D2312,Monthly!$B$2:$B$187,0),3)</f>
        <v>-2.7999999999999969E-3</v>
      </c>
      <c r="K2312" s="39">
        <f>INDEX(Monthly!$B$2:$K$187,MATCH(D2312,Monthly!$B$2:$B$187,0),5)</f>
        <v>16.949999999999989</v>
      </c>
      <c r="L2312" s="39">
        <f>INDEX(Monthly!$B$2:$K$187,MATCH(D2312,Monthly!$B$2:$B$187,0),7)</f>
        <v>0</v>
      </c>
      <c r="M2312" s="39">
        <f>INDEX(Monthly!$B$2:$K$187,MATCH(D2312,Monthly!$B$2:$B$187,0),9)</f>
        <v>1.6434955084017981E-2</v>
      </c>
      <c r="N2312" s="42">
        <f>INDEX(Quaterly!$B$2:$E$63,MATCH(B2312,Quaterly!$B$2:$B$63,0),4)</f>
        <v>-4.91</v>
      </c>
    </row>
    <row r="2313" spans="1:14" x14ac:dyDescent="0.3">
      <c r="A2313" s="23">
        <v>2312</v>
      </c>
      <c r="B2313" s="23" t="str">
        <f t="shared" si="108"/>
        <v>Q4-2018</v>
      </c>
      <c r="C2313" s="24" t="str">
        <f t="shared" si="109"/>
        <v>Q4</v>
      </c>
      <c r="D2313" s="23" t="str">
        <f t="shared" si="110"/>
        <v>12-2018</v>
      </c>
      <c r="E2313" s="25">
        <v>43438</v>
      </c>
      <c r="F2313" s="31">
        <f>INDEX(GoldPrice!$B$2:$F$4016,MATCH(E2313,GoldPrice!$B$2:$B$4016,0),5)</f>
        <v>-100876.05367605016</v>
      </c>
      <c r="G2313" s="36">
        <f>INDEX(Daily!$B$2:$H$4016,MATCH(E2313,Daily!$B$2:$B$4016,0),3)</f>
        <v>0.29999999999999716</v>
      </c>
      <c r="H2313" s="36">
        <f>INDEX(Daily!$B$2:$H$4016,MATCH(E2313,Daily!$B$2:$B$4016,0),5)</f>
        <v>-17</v>
      </c>
      <c r="I2313" s="36">
        <f>INDEX(Daily!$B$2:$H$4016,MATCH(E2313,Daily!$B$2:$B$4016,0),7)</f>
        <v>7.25</v>
      </c>
      <c r="J2313" s="39">
        <f>INDEX(Monthly!$B$2:$K$187,MATCH(D2313,Monthly!$B$2:$B$187,0),3)</f>
        <v>-2.7999999999999969E-3</v>
      </c>
      <c r="K2313" s="39">
        <f>INDEX(Monthly!$B$2:$K$187,MATCH(D2313,Monthly!$B$2:$B$187,0),5)</f>
        <v>16.949999999999989</v>
      </c>
      <c r="L2313" s="39">
        <f>INDEX(Monthly!$B$2:$K$187,MATCH(D2313,Monthly!$B$2:$B$187,0),7)</f>
        <v>0</v>
      </c>
      <c r="M2313" s="39">
        <f>INDEX(Monthly!$B$2:$K$187,MATCH(D2313,Monthly!$B$2:$B$187,0),9)</f>
        <v>1.6434955084017981E-2</v>
      </c>
      <c r="N2313" s="42">
        <f>INDEX(Quaterly!$B$2:$E$63,MATCH(B2313,Quaterly!$B$2:$B$63,0),4)</f>
        <v>-4.91</v>
      </c>
    </row>
    <row r="2314" spans="1:14" x14ac:dyDescent="0.3">
      <c r="A2314" s="23">
        <v>2313</v>
      </c>
      <c r="B2314" s="23" t="str">
        <f t="shared" si="108"/>
        <v>Q4-2018</v>
      </c>
      <c r="C2314" s="24" t="str">
        <f t="shared" si="109"/>
        <v>Q4</v>
      </c>
      <c r="D2314" s="23" t="str">
        <f t="shared" si="110"/>
        <v>12-2018</v>
      </c>
      <c r="E2314" s="25">
        <v>43439</v>
      </c>
      <c r="F2314" s="31">
        <f>INDEX(GoldPrice!$B$2:$F$4016,MATCH(E2314,GoldPrice!$B$2:$B$4016,0),5)</f>
        <v>235903.35070334747</v>
      </c>
      <c r="G2314" s="36">
        <f>INDEX(Daily!$B$2:$H$4016,MATCH(E2314,Daily!$B$2:$B$4016,0),3)</f>
        <v>-0.35999999999999943</v>
      </c>
      <c r="H2314" s="36">
        <f>INDEX(Daily!$B$2:$H$4016,MATCH(E2314,Daily!$B$2:$B$4016,0),5)</f>
        <v>23</v>
      </c>
      <c r="I2314" s="36">
        <f>INDEX(Daily!$B$2:$H$4016,MATCH(E2314,Daily!$B$2:$B$4016,0),7)</f>
        <v>-1.7000000000000455</v>
      </c>
      <c r="J2314" s="39">
        <f>INDEX(Monthly!$B$2:$K$187,MATCH(D2314,Monthly!$B$2:$B$187,0),3)</f>
        <v>-2.7999999999999969E-3</v>
      </c>
      <c r="K2314" s="39">
        <f>INDEX(Monthly!$B$2:$K$187,MATCH(D2314,Monthly!$B$2:$B$187,0),5)</f>
        <v>16.949999999999989</v>
      </c>
      <c r="L2314" s="39">
        <f>INDEX(Monthly!$B$2:$K$187,MATCH(D2314,Monthly!$B$2:$B$187,0),7)</f>
        <v>0</v>
      </c>
      <c r="M2314" s="39">
        <f>INDEX(Monthly!$B$2:$K$187,MATCH(D2314,Monthly!$B$2:$B$187,0),9)</f>
        <v>1.6434955084017981E-2</v>
      </c>
      <c r="N2314" s="42">
        <f>INDEX(Quaterly!$B$2:$E$63,MATCH(B2314,Quaterly!$B$2:$B$63,0),4)</f>
        <v>-4.91</v>
      </c>
    </row>
    <row r="2315" spans="1:14" x14ac:dyDescent="0.3">
      <c r="A2315" s="23">
        <v>2314</v>
      </c>
      <c r="B2315" s="23" t="str">
        <f t="shared" si="108"/>
        <v>Q4-2018</v>
      </c>
      <c r="C2315" s="24" t="str">
        <f t="shared" si="109"/>
        <v>Q4</v>
      </c>
      <c r="D2315" s="23" t="str">
        <f t="shared" si="110"/>
        <v>12-2018</v>
      </c>
      <c r="E2315" s="25">
        <v>43440</v>
      </c>
      <c r="F2315" s="31">
        <f>INDEX(GoldPrice!$B$2:$F$4016,MATCH(E2315,GoldPrice!$B$2:$B$4016,0),5)</f>
        <v>-288961.67616167292</v>
      </c>
      <c r="G2315" s="36">
        <f>INDEX(Daily!$B$2:$H$4016,MATCH(E2315,Daily!$B$2:$B$4016,0),3)</f>
        <v>-1.3999999999999986</v>
      </c>
      <c r="H2315" s="36">
        <f>INDEX(Daily!$B$2:$H$4016,MATCH(E2315,Daily!$B$2:$B$4016,0),5)</f>
        <v>26</v>
      </c>
      <c r="I2315" s="36">
        <f>INDEX(Daily!$B$2:$H$4016,MATCH(E2315,Daily!$B$2:$B$4016,0),7)</f>
        <v>-2.3199999999999363</v>
      </c>
      <c r="J2315" s="39">
        <f>INDEX(Monthly!$B$2:$K$187,MATCH(D2315,Monthly!$B$2:$B$187,0),3)</f>
        <v>-2.7999999999999969E-3</v>
      </c>
      <c r="K2315" s="39">
        <f>INDEX(Monthly!$B$2:$K$187,MATCH(D2315,Monthly!$B$2:$B$187,0),5)</f>
        <v>16.949999999999989</v>
      </c>
      <c r="L2315" s="39">
        <f>INDEX(Monthly!$B$2:$K$187,MATCH(D2315,Monthly!$B$2:$B$187,0),7)</f>
        <v>0</v>
      </c>
      <c r="M2315" s="39">
        <f>INDEX(Monthly!$B$2:$K$187,MATCH(D2315,Monthly!$B$2:$B$187,0),9)</f>
        <v>1.6434955084017981E-2</v>
      </c>
      <c r="N2315" s="42">
        <f>INDEX(Quaterly!$B$2:$E$63,MATCH(B2315,Quaterly!$B$2:$B$63,0),4)</f>
        <v>-4.91</v>
      </c>
    </row>
    <row r="2316" spans="1:14" x14ac:dyDescent="0.3">
      <c r="A2316" s="23">
        <v>2315</v>
      </c>
      <c r="B2316" s="23" t="str">
        <f t="shared" si="108"/>
        <v>Q4-2018</v>
      </c>
      <c r="C2316" s="24" t="str">
        <f t="shared" si="109"/>
        <v>Q4</v>
      </c>
      <c r="D2316" s="23" t="str">
        <f t="shared" si="110"/>
        <v>12-2018</v>
      </c>
      <c r="E2316" s="25">
        <v>43441</v>
      </c>
      <c r="F2316" s="31">
        <f>INDEX(GoldPrice!$B$2:$F$4016,MATCH(E2316,GoldPrice!$B$2:$B$4016,0),5)</f>
        <v>-152722.58552258834</v>
      </c>
      <c r="G2316" s="36">
        <f>INDEX(Daily!$B$2:$H$4016,MATCH(E2316,Daily!$B$2:$B$4016,0),3)</f>
        <v>1.1199999999999974</v>
      </c>
      <c r="H2316" s="36">
        <f>INDEX(Daily!$B$2:$H$4016,MATCH(E2316,Daily!$B$2:$B$4016,0),5)</f>
        <v>-22</v>
      </c>
      <c r="I2316" s="36">
        <f>INDEX(Daily!$B$2:$H$4016,MATCH(E2316,Daily!$B$2:$B$4016,0),7)</f>
        <v>3.7699999999999818</v>
      </c>
      <c r="J2316" s="39">
        <f>INDEX(Monthly!$B$2:$K$187,MATCH(D2316,Monthly!$B$2:$B$187,0),3)</f>
        <v>-2.7999999999999969E-3</v>
      </c>
      <c r="K2316" s="39">
        <f>INDEX(Monthly!$B$2:$K$187,MATCH(D2316,Monthly!$B$2:$B$187,0),5)</f>
        <v>16.949999999999989</v>
      </c>
      <c r="L2316" s="39">
        <f>INDEX(Monthly!$B$2:$K$187,MATCH(D2316,Monthly!$B$2:$B$187,0),7)</f>
        <v>0</v>
      </c>
      <c r="M2316" s="39">
        <f>INDEX(Monthly!$B$2:$K$187,MATCH(D2316,Monthly!$B$2:$B$187,0),9)</f>
        <v>1.6434955084017981E-2</v>
      </c>
      <c r="N2316" s="42">
        <f>INDEX(Quaterly!$B$2:$E$63,MATCH(B2316,Quaterly!$B$2:$B$63,0),4)</f>
        <v>-4.91</v>
      </c>
    </row>
    <row r="2317" spans="1:14" x14ac:dyDescent="0.3">
      <c r="A2317" s="23">
        <v>2316</v>
      </c>
      <c r="B2317" s="23" t="str">
        <f t="shared" si="108"/>
        <v>Q4-2018</v>
      </c>
      <c r="C2317" s="24" t="str">
        <f t="shared" si="109"/>
        <v>Q4</v>
      </c>
      <c r="D2317" s="23" t="str">
        <f t="shared" si="110"/>
        <v>12-2018</v>
      </c>
      <c r="E2317" s="25">
        <v>43444</v>
      </c>
      <c r="F2317" s="31">
        <f>INDEX(GoldPrice!$B$2:$F$4016,MATCH(E2317,GoldPrice!$B$2:$B$4016,0),5)</f>
        <v>159330.56133056059</v>
      </c>
      <c r="G2317" s="36">
        <f>INDEX(Daily!$B$2:$H$4016,MATCH(E2317,Daily!$B$2:$B$4016,0),3)</f>
        <v>-1.6099999999999994</v>
      </c>
      <c r="H2317" s="36">
        <f>INDEX(Daily!$B$2:$H$4016,MATCH(E2317,Daily!$B$2:$B$4016,0),5)</f>
        <v>-5</v>
      </c>
      <c r="I2317" s="36">
        <f>INDEX(Daily!$B$2:$H$4016,MATCH(E2317,Daily!$B$2:$B$4016,0),7)</f>
        <v>-2.7000000000000455</v>
      </c>
      <c r="J2317" s="39">
        <f>INDEX(Monthly!$B$2:$K$187,MATCH(D2317,Monthly!$B$2:$B$187,0),3)</f>
        <v>-2.7999999999999969E-3</v>
      </c>
      <c r="K2317" s="39">
        <f>INDEX(Monthly!$B$2:$K$187,MATCH(D2317,Monthly!$B$2:$B$187,0),5)</f>
        <v>16.949999999999989</v>
      </c>
      <c r="L2317" s="39">
        <f>INDEX(Monthly!$B$2:$K$187,MATCH(D2317,Monthly!$B$2:$B$187,0),7)</f>
        <v>0</v>
      </c>
      <c r="M2317" s="39">
        <f>INDEX(Monthly!$B$2:$K$187,MATCH(D2317,Monthly!$B$2:$B$187,0),9)</f>
        <v>1.6434955084017981E-2</v>
      </c>
      <c r="N2317" s="42">
        <f>INDEX(Quaterly!$B$2:$E$63,MATCH(B2317,Quaterly!$B$2:$B$63,0),4)</f>
        <v>-4.91</v>
      </c>
    </row>
    <row r="2318" spans="1:14" x14ac:dyDescent="0.3">
      <c r="A2318" s="23">
        <v>2317</v>
      </c>
      <c r="B2318" s="23" t="str">
        <f t="shared" si="108"/>
        <v>Q4-2018</v>
      </c>
      <c r="C2318" s="24" t="str">
        <f t="shared" si="109"/>
        <v>Q4</v>
      </c>
      <c r="D2318" s="23" t="str">
        <f t="shared" si="110"/>
        <v>12-2018</v>
      </c>
      <c r="E2318" s="25">
        <v>43445</v>
      </c>
      <c r="F2318" s="31">
        <f>INDEX(GoldPrice!$B$2:$F$4016,MATCH(E2318,GoldPrice!$B$2:$B$4016,0),5)</f>
        <v>16407.862407859415</v>
      </c>
      <c r="G2318" s="36">
        <f>INDEX(Daily!$B$2:$H$4016,MATCH(E2318,Daily!$B$2:$B$4016,0),3)</f>
        <v>0.64999999999999858</v>
      </c>
      <c r="H2318" s="36">
        <f>INDEX(Daily!$B$2:$H$4016,MATCH(E2318,Daily!$B$2:$B$4016,0),5)</f>
        <v>-5</v>
      </c>
      <c r="I2318" s="36">
        <f>INDEX(Daily!$B$2:$H$4016,MATCH(E2318,Daily!$B$2:$B$4016,0),7)</f>
        <v>-1.3099999999999454</v>
      </c>
      <c r="J2318" s="39">
        <f>INDEX(Monthly!$B$2:$K$187,MATCH(D2318,Monthly!$B$2:$B$187,0),3)</f>
        <v>-2.7999999999999969E-3</v>
      </c>
      <c r="K2318" s="39">
        <f>INDEX(Monthly!$B$2:$K$187,MATCH(D2318,Monthly!$B$2:$B$187,0),5)</f>
        <v>16.949999999999989</v>
      </c>
      <c r="L2318" s="39">
        <f>INDEX(Monthly!$B$2:$K$187,MATCH(D2318,Monthly!$B$2:$B$187,0),7)</f>
        <v>0</v>
      </c>
      <c r="M2318" s="39">
        <f>INDEX(Monthly!$B$2:$K$187,MATCH(D2318,Monthly!$B$2:$B$187,0),9)</f>
        <v>1.6434955084017981E-2</v>
      </c>
      <c r="N2318" s="42">
        <f>INDEX(Quaterly!$B$2:$E$63,MATCH(B2318,Quaterly!$B$2:$B$63,0),4)</f>
        <v>-4.91</v>
      </c>
    </row>
    <row r="2319" spans="1:14" x14ac:dyDescent="0.3">
      <c r="A2319" s="23">
        <v>2318</v>
      </c>
      <c r="B2319" s="23" t="str">
        <f t="shared" si="108"/>
        <v>Q4-2018</v>
      </c>
      <c r="C2319" s="24" t="str">
        <f t="shared" si="109"/>
        <v>Q4</v>
      </c>
      <c r="D2319" s="23" t="str">
        <f t="shared" si="110"/>
        <v>12-2018</v>
      </c>
      <c r="E2319" s="25">
        <v>43446</v>
      </c>
      <c r="F2319" s="31">
        <f>INDEX(GoldPrice!$B$2:$F$4016,MATCH(E2319,GoldPrice!$B$2:$B$4016,0),5)</f>
        <v>-94037.044037044048</v>
      </c>
      <c r="G2319" s="36">
        <f>INDEX(Daily!$B$2:$H$4016,MATCH(E2319,Daily!$B$2:$B$4016,0),3)</f>
        <v>-0.5</v>
      </c>
      <c r="H2319" s="36">
        <f>INDEX(Daily!$B$2:$H$4016,MATCH(E2319,Daily!$B$2:$B$4016,0),5)</f>
        <v>0</v>
      </c>
      <c r="I2319" s="36">
        <f>INDEX(Daily!$B$2:$H$4016,MATCH(E2319,Daily!$B$2:$B$4016,0),7)</f>
        <v>6.6999999999999318</v>
      </c>
      <c r="J2319" s="39">
        <f>INDEX(Monthly!$B$2:$K$187,MATCH(D2319,Monthly!$B$2:$B$187,0),3)</f>
        <v>-2.7999999999999969E-3</v>
      </c>
      <c r="K2319" s="39">
        <f>INDEX(Monthly!$B$2:$K$187,MATCH(D2319,Monthly!$B$2:$B$187,0),5)</f>
        <v>16.949999999999989</v>
      </c>
      <c r="L2319" s="39">
        <f>INDEX(Monthly!$B$2:$K$187,MATCH(D2319,Monthly!$B$2:$B$187,0),7)</f>
        <v>0</v>
      </c>
      <c r="M2319" s="39">
        <f>INDEX(Monthly!$B$2:$K$187,MATCH(D2319,Monthly!$B$2:$B$187,0),9)</f>
        <v>1.6434955084017981E-2</v>
      </c>
      <c r="N2319" s="42">
        <f>INDEX(Quaterly!$B$2:$E$63,MATCH(B2319,Quaterly!$B$2:$B$63,0),4)</f>
        <v>-4.91</v>
      </c>
    </row>
    <row r="2320" spans="1:14" x14ac:dyDescent="0.3">
      <c r="A2320" s="23">
        <v>2319</v>
      </c>
      <c r="B2320" s="23" t="str">
        <f t="shared" si="108"/>
        <v>Q4-2018</v>
      </c>
      <c r="C2320" s="24" t="str">
        <f t="shared" si="109"/>
        <v>Q4</v>
      </c>
      <c r="D2320" s="23" t="str">
        <f t="shared" si="110"/>
        <v>12-2018</v>
      </c>
      <c r="E2320" s="25">
        <v>43447</v>
      </c>
      <c r="F2320" s="31">
        <f>INDEX(GoldPrice!$B$2:$F$4016,MATCH(E2320,GoldPrice!$B$2:$B$4016,0),5)</f>
        <v>-15962.577962573618</v>
      </c>
      <c r="G2320" s="36">
        <f>INDEX(Daily!$B$2:$H$4016,MATCH(E2320,Daily!$B$2:$B$4016,0),3)</f>
        <v>1.4299999999999997</v>
      </c>
      <c r="H2320" s="36">
        <f>INDEX(Daily!$B$2:$H$4016,MATCH(E2320,Daily!$B$2:$B$4016,0),5)</f>
        <v>-15</v>
      </c>
      <c r="I2320" s="36">
        <f>INDEX(Daily!$B$2:$H$4016,MATCH(E2320,Daily!$B$2:$B$4016,0),7)</f>
        <v>-1.0299999999999727</v>
      </c>
      <c r="J2320" s="39">
        <f>INDEX(Monthly!$B$2:$K$187,MATCH(D2320,Monthly!$B$2:$B$187,0),3)</f>
        <v>-2.7999999999999969E-3</v>
      </c>
      <c r="K2320" s="39">
        <f>INDEX(Monthly!$B$2:$K$187,MATCH(D2320,Monthly!$B$2:$B$187,0),5)</f>
        <v>16.949999999999989</v>
      </c>
      <c r="L2320" s="39">
        <f>INDEX(Monthly!$B$2:$K$187,MATCH(D2320,Monthly!$B$2:$B$187,0),7)</f>
        <v>0</v>
      </c>
      <c r="M2320" s="39">
        <f>INDEX(Monthly!$B$2:$K$187,MATCH(D2320,Monthly!$B$2:$B$187,0),9)</f>
        <v>1.6434955084017981E-2</v>
      </c>
      <c r="N2320" s="42">
        <f>INDEX(Quaterly!$B$2:$E$63,MATCH(B2320,Quaterly!$B$2:$B$63,0),4)</f>
        <v>-4.91</v>
      </c>
    </row>
    <row r="2321" spans="1:14" x14ac:dyDescent="0.3">
      <c r="A2321" s="23">
        <v>2320</v>
      </c>
      <c r="B2321" s="23" t="str">
        <f t="shared" si="108"/>
        <v>Q4-2018</v>
      </c>
      <c r="C2321" s="24" t="str">
        <f t="shared" si="109"/>
        <v>Q4</v>
      </c>
      <c r="D2321" s="23" t="str">
        <f t="shared" si="110"/>
        <v>12-2018</v>
      </c>
      <c r="E2321" s="25">
        <v>43448</v>
      </c>
      <c r="F2321" s="31">
        <f>INDEX(GoldPrice!$B$2:$F$4016,MATCH(E2321,GoldPrice!$B$2:$B$4016,0),5)</f>
        <v>98469.476469475776</v>
      </c>
      <c r="G2321" s="36">
        <f>INDEX(Daily!$B$2:$H$4016,MATCH(E2321,Daily!$B$2:$B$4016,0),3)</f>
        <v>-1.3799999999999955</v>
      </c>
      <c r="H2321" s="36">
        <f>INDEX(Daily!$B$2:$H$4016,MATCH(E2321,Daily!$B$2:$B$4016,0),5)</f>
        <v>2</v>
      </c>
      <c r="I2321" s="36">
        <f>INDEX(Daily!$B$2:$H$4016,MATCH(E2321,Daily!$B$2:$B$4016,0),7)</f>
        <v>-8.2100000000000364</v>
      </c>
      <c r="J2321" s="39">
        <f>INDEX(Monthly!$B$2:$K$187,MATCH(D2321,Monthly!$B$2:$B$187,0),3)</f>
        <v>-2.7999999999999969E-3</v>
      </c>
      <c r="K2321" s="39">
        <f>INDEX(Monthly!$B$2:$K$187,MATCH(D2321,Monthly!$B$2:$B$187,0),5)</f>
        <v>16.949999999999989</v>
      </c>
      <c r="L2321" s="39">
        <f>INDEX(Monthly!$B$2:$K$187,MATCH(D2321,Monthly!$B$2:$B$187,0),7)</f>
        <v>0</v>
      </c>
      <c r="M2321" s="39">
        <f>INDEX(Monthly!$B$2:$K$187,MATCH(D2321,Monthly!$B$2:$B$187,0),9)</f>
        <v>1.6434955084017981E-2</v>
      </c>
      <c r="N2321" s="42">
        <f>INDEX(Quaterly!$B$2:$E$63,MATCH(B2321,Quaterly!$B$2:$B$63,0),4)</f>
        <v>-4.91</v>
      </c>
    </row>
    <row r="2322" spans="1:14" x14ac:dyDescent="0.3">
      <c r="A2322" s="23">
        <v>2321</v>
      </c>
      <c r="B2322" s="23" t="str">
        <f t="shared" si="108"/>
        <v>Q4-2018</v>
      </c>
      <c r="C2322" s="24" t="str">
        <f t="shared" si="109"/>
        <v>Q4</v>
      </c>
      <c r="D2322" s="23" t="str">
        <f t="shared" si="110"/>
        <v>12-2018</v>
      </c>
      <c r="E2322" s="25">
        <v>43451</v>
      </c>
      <c r="F2322" s="31">
        <f>INDEX(GoldPrice!$B$2:$F$4016,MATCH(E2322,GoldPrice!$B$2:$B$4016,0),5)</f>
        <v>-172325.98752598837</v>
      </c>
      <c r="G2322" s="36">
        <f>INDEX(Daily!$B$2:$H$4016,MATCH(E2322,Daily!$B$2:$B$4016,0),3)</f>
        <v>-1.3200000000000003</v>
      </c>
      <c r="H2322" s="36">
        <f>INDEX(Daily!$B$2:$H$4016,MATCH(E2322,Daily!$B$2:$B$4016,0),5)</f>
        <v>31</v>
      </c>
      <c r="I2322" s="36">
        <f>INDEX(Daily!$B$2:$H$4016,MATCH(E2322,Daily!$B$2:$B$4016,0),7)</f>
        <v>-18.389999999999986</v>
      </c>
      <c r="J2322" s="39">
        <f>INDEX(Monthly!$B$2:$K$187,MATCH(D2322,Monthly!$B$2:$B$187,0),3)</f>
        <v>-2.7999999999999969E-3</v>
      </c>
      <c r="K2322" s="39">
        <f>INDEX(Monthly!$B$2:$K$187,MATCH(D2322,Monthly!$B$2:$B$187,0),5)</f>
        <v>16.949999999999989</v>
      </c>
      <c r="L2322" s="39">
        <f>INDEX(Monthly!$B$2:$K$187,MATCH(D2322,Monthly!$B$2:$B$187,0),7)</f>
        <v>0</v>
      </c>
      <c r="M2322" s="39">
        <f>INDEX(Monthly!$B$2:$K$187,MATCH(D2322,Monthly!$B$2:$B$187,0),9)</f>
        <v>1.6434955084017981E-2</v>
      </c>
      <c r="N2322" s="42">
        <f>INDEX(Quaterly!$B$2:$E$63,MATCH(B2322,Quaterly!$B$2:$B$63,0),4)</f>
        <v>-4.91</v>
      </c>
    </row>
    <row r="2323" spans="1:14" x14ac:dyDescent="0.3">
      <c r="A2323" s="23">
        <v>2322</v>
      </c>
      <c r="B2323" s="23" t="str">
        <f t="shared" si="108"/>
        <v>Q4-2018</v>
      </c>
      <c r="C2323" s="24" t="str">
        <f t="shared" si="109"/>
        <v>Q4</v>
      </c>
      <c r="D2323" s="23" t="str">
        <f t="shared" si="110"/>
        <v>12-2018</v>
      </c>
      <c r="E2323" s="25">
        <v>43452</v>
      </c>
      <c r="F2323" s="31">
        <f>INDEX(GoldPrice!$B$2:$F$4016,MATCH(E2323,GoldPrice!$B$2:$B$4016,0),5)</f>
        <v>-1731.1661311648786</v>
      </c>
      <c r="G2323" s="36">
        <f>INDEX(Daily!$B$2:$H$4016,MATCH(E2323,Daily!$B$2:$B$4016,0),3)</f>
        <v>-3.6400000000000006</v>
      </c>
      <c r="H2323" s="36">
        <f>INDEX(Daily!$B$2:$H$4016,MATCH(E2323,Daily!$B$2:$B$4016,0),5)</f>
        <v>0</v>
      </c>
      <c r="I2323" s="36">
        <f>INDEX(Daily!$B$2:$H$4016,MATCH(E2323,Daily!$B$2:$B$4016,0),7)</f>
        <v>-6.3999999999999773</v>
      </c>
      <c r="J2323" s="39">
        <f>INDEX(Monthly!$B$2:$K$187,MATCH(D2323,Monthly!$B$2:$B$187,0),3)</f>
        <v>-2.7999999999999969E-3</v>
      </c>
      <c r="K2323" s="39">
        <f>INDEX(Monthly!$B$2:$K$187,MATCH(D2323,Monthly!$B$2:$B$187,0),5)</f>
        <v>16.949999999999989</v>
      </c>
      <c r="L2323" s="39">
        <f>INDEX(Monthly!$B$2:$K$187,MATCH(D2323,Monthly!$B$2:$B$187,0),7)</f>
        <v>0</v>
      </c>
      <c r="M2323" s="39">
        <f>INDEX(Monthly!$B$2:$K$187,MATCH(D2323,Monthly!$B$2:$B$187,0),9)</f>
        <v>1.6434955084017981E-2</v>
      </c>
      <c r="N2323" s="42">
        <f>INDEX(Quaterly!$B$2:$E$63,MATCH(B2323,Quaterly!$B$2:$B$63,0),4)</f>
        <v>-4.91</v>
      </c>
    </row>
    <row r="2324" spans="1:14" x14ac:dyDescent="0.3">
      <c r="A2324" s="23">
        <v>2323</v>
      </c>
      <c r="B2324" s="23" t="str">
        <f t="shared" si="108"/>
        <v>Q4-2018</v>
      </c>
      <c r="C2324" s="24" t="str">
        <f t="shared" si="109"/>
        <v>Q4</v>
      </c>
      <c r="D2324" s="23" t="str">
        <f t="shared" si="110"/>
        <v>12-2018</v>
      </c>
      <c r="E2324" s="25">
        <v>43453</v>
      </c>
      <c r="F2324" s="31">
        <f>INDEX(GoldPrice!$B$2:$F$4016,MATCH(E2324,GoldPrice!$B$2:$B$4016,0),5)</f>
        <v>-80709.960309959948</v>
      </c>
      <c r="G2324" s="36">
        <f>INDEX(Daily!$B$2:$H$4016,MATCH(E2324,Daily!$B$2:$B$4016,0),3)</f>
        <v>0.96000000000000085</v>
      </c>
      <c r="H2324" s="36">
        <f>INDEX(Daily!$B$2:$H$4016,MATCH(E2324,Daily!$B$2:$B$4016,0),5)</f>
        <v>-11</v>
      </c>
      <c r="I2324" s="36">
        <f>INDEX(Daily!$B$2:$H$4016,MATCH(E2324,Daily!$B$2:$B$4016,0),7)</f>
        <v>-8.0099999999999909</v>
      </c>
      <c r="J2324" s="39">
        <f>INDEX(Monthly!$B$2:$K$187,MATCH(D2324,Monthly!$B$2:$B$187,0),3)</f>
        <v>-2.7999999999999969E-3</v>
      </c>
      <c r="K2324" s="39">
        <f>INDEX(Monthly!$B$2:$K$187,MATCH(D2324,Monthly!$B$2:$B$187,0),5)</f>
        <v>16.949999999999989</v>
      </c>
      <c r="L2324" s="39">
        <f>INDEX(Monthly!$B$2:$K$187,MATCH(D2324,Monthly!$B$2:$B$187,0),7)</f>
        <v>0</v>
      </c>
      <c r="M2324" s="39">
        <f>INDEX(Monthly!$B$2:$K$187,MATCH(D2324,Monthly!$B$2:$B$187,0),9)</f>
        <v>1.6434955084017981E-2</v>
      </c>
      <c r="N2324" s="42">
        <f>INDEX(Quaterly!$B$2:$E$63,MATCH(B2324,Quaterly!$B$2:$B$63,0),4)</f>
        <v>-4.91</v>
      </c>
    </row>
    <row r="2325" spans="1:14" x14ac:dyDescent="0.3">
      <c r="A2325" s="23">
        <v>2324</v>
      </c>
      <c r="B2325" s="23" t="str">
        <f t="shared" si="108"/>
        <v>Q4-2018</v>
      </c>
      <c r="C2325" s="24" t="str">
        <f t="shared" si="109"/>
        <v>Q4</v>
      </c>
      <c r="D2325" s="23" t="str">
        <f t="shared" si="110"/>
        <v>12-2018</v>
      </c>
      <c r="E2325" s="25">
        <v>43454</v>
      </c>
      <c r="F2325" s="31">
        <f>INDEX(GoldPrice!$B$2:$F$4016,MATCH(E2325,GoldPrice!$B$2:$B$4016,0),5)</f>
        <v>-225944.28274428099</v>
      </c>
      <c r="G2325" s="36">
        <f>INDEX(Daily!$B$2:$H$4016,MATCH(E2325,Daily!$B$2:$B$4016,0),3)</f>
        <v>-1.3200000000000003</v>
      </c>
      <c r="H2325" s="36">
        <f>INDEX(Daily!$B$2:$H$4016,MATCH(E2325,Daily!$B$2:$B$4016,0),5)</f>
        <v>-7</v>
      </c>
      <c r="I2325" s="36">
        <f>INDEX(Daily!$B$2:$H$4016,MATCH(E2325,Daily!$B$2:$B$4016,0),7)</f>
        <v>-1</v>
      </c>
      <c r="J2325" s="39">
        <f>INDEX(Monthly!$B$2:$K$187,MATCH(D2325,Monthly!$B$2:$B$187,0),3)</f>
        <v>-2.7999999999999969E-3</v>
      </c>
      <c r="K2325" s="39">
        <f>INDEX(Monthly!$B$2:$K$187,MATCH(D2325,Monthly!$B$2:$B$187,0),5)</f>
        <v>16.949999999999989</v>
      </c>
      <c r="L2325" s="39">
        <f>INDEX(Monthly!$B$2:$K$187,MATCH(D2325,Monthly!$B$2:$B$187,0),7)</f>
        <v>0</v>
      </c>
      <c r="M2325" s="39">
        <f>INDEX(Monthly!$B$2:$K$187,MATCH(D2325,Monthly!$B$2:$B$187,0),9)</f>
        <v>1.6434955084017981E-2</v>
      </c>
      <c r="N2325" s="42">
        <f>INDEX(Quaterly!$B$2:$E$63,MATCH(B2325,Quaterly!$B$2:$B$63,0),4)</f>
        <v>-4.91</v>
      </c>
    </row>
    <row r="2326" spans="1:14" x14ac:dyDescent="0.3">
      <c r="A2326" s="23">
        <v>2325</v>
      </c>
      <c r="B2326" s="23" t="str">
        <f t="shared" si="108"/>
        <v>Q4-2018</v>
      </c>
      <c r="C2326" s="24" t="str">
        <f t="shared" si="109"/>
        <v>Q4</v>
      </c>
      <c r="D2326" s="23" t="str">
        <f t="shared" si="110"/>
        <v>12-2018</v>
      </c>
      <c r="E2326" s="25">
        <v>43455</v>
      </c>
      <c r="F2326" s="31">
        <f>INDEX(GoldPrice!$B$2:$F$4016,MATCH(E2326,GoldPrice!$B$2:$B$4016,0),5)</f>
        <v>259686.94008693844</v>
      </c>
      <c r="G2326" s="36">
        <f>INDEX(Daily!$B$2:$H$4016,MATCH(E2326,Daily!$B$2:$B$4016,0),3)</f>
        <v>-0.28999999999999915</v>
      </c>
      <c r="H2326" s="36">
        <f>INDEX(Daily!$B$2:$H$4016,MATCH(E2326,Daily!$B$2:$B$4016,0),5)</f>
        <v>-18</v>
      </c>
      <c r="I2326" s="36">
        <f>INDEX(Daily!$B$2:$H$4016,MATCH(E2326,Daily!$B$2:$B$4016,0),7)</f>
        <v>-5.9800000000000182</v>
      </c>
      <c r="J2326" s="39">
        <f>INDEX(Monthly!$B$2:$K$187,MATCH(D2326,Monthly!$B$2:$B$187,0),3)</f>
        <v>-2.7999999999999969E-3</v>
      </c>
      <c r="K2326" s="39">
        <f>INDEX(Monthly!$B$2:$K$187,MATCH(D2326,Monthly!$B$2:$B$187,0),5)</f>
        <v>16.949999999999989</v>
      </c>
      <c r="L2326" s="39">
        <f>INDEX(Monthly!$B$2:$K$187,MATCH(D2326,Monthly!$B$2:$B$187,0),7)</f>
        <v>0</v>
      </c>
      <c r="M2326" s="39">
        <f>INDEX(Monthly!$B$2:$K$187,MATCH(D2326,Monthly!$B$2:$B$187,0),9)</f>
        <v>1.6434955084017981E-2</v>
      </c>
      <c r="N2326" s="42">
        <f>INDEX(Quaterly!$B$2:$E$63,MATCH(B2326,Quaterly!$B$2:$B$63,0),4)</f>
        <v>-4.91</v>
      </c>
    </row>
    <row r="2327" spans="1:14" x14ac:dyDescent="0.3">
      <c r="A2327" s="23">
        <v>2326</v>
      </c>
      <c r="B2327" s="23" t="str">
        <f t="shared" si="108"/>
        <v>Q4-2018</v>
      </c>
      <c r="C2327" s="24" t="str">
        <f t="shared" si="109"/>
        <v>Q4</v>
      </c>
      <c r="D2327" s="23" t="str">
        <f t="shared" si="110"/>
        <v>12-2018</v>
      </c>
      <c r="E2327" s="25">
        <v>43458</v>
      </c>
      <c r="F2327" s="31">
        <f>INDEX(GoldPrice!$B$2:$F$4016,MATCH(E2327,GoldPrice!$B$2:$B$4016,0),5)</f>
        <v>-257303.64770364761</v>
      </c>
      <c r="G2327" s="36">
        <f>INDEX(Daily!$B$2:$H$4016,MATCH(E2327,Daily!$B$2:$B$4016,0),3)</f>
        <v>-3.0600000000000023</v>
      </c>
      <c r="H2327" s="36">
        <f>INDEX(Daily!$B$2:$H$4016,MATCH(E2327,Daily!$B$2:$B$4016,0),5)</f>
        <v>-4</v>
      </c>
      <c r="I2327" s="36">
        <f>INDEX(Daily!$B$2:$H$4016,MATCH(E2327,Daily!$B$2:$B$4016,0),7)</f>
        <v>-3.7000000000000455</v>
      </c>
      <c r="J2327" s="39">
        <f>INDEX(Monthly!$B$2:$K$187,MATCH(D2327,Monthly!$B$2:$B$187,0),3)</f>
        <v>-2.7999999999999969E-3</v>
      </c>
      <c r="K2327" s="39">
        <f>INDEX(Monthly!$B$2:$K$187,MATCH(D2327,Monthly!$B$2:$B$187,0),5)</f>
        <v>16.949999999999989</v>
      </c>
      <c r="L2327" s="39">
        <f>INDEX(Monthly!$B$2:$K$187,MATCH(D2327,Monthly!$B$2:$B$187,0),7)</f>
        <v>0</v>
      </c>
      <c r="M2327" s="39">
        <f>INDEX(Monthly!$B$2:$K$187,MATCH(D2327,Monthly!$B$2:$B$187,0),9)</f>
        <v>1.6434955084017981E-2</v>
      </c>
      <c r="N2327" s="42">
        <f>INDEX(Quaterly!$B$2:$E$63,MATCH(B2327,Quaterly!$B$2:$B$63,0),4)</f>
        <v>-4.91</v>
      </c>
    </row>
    <row r="2328" spans="1:14" x14ac:dyDescent="0.3">
      <c r="A2328" s="23">
        <v>2327</v>
      </c>
      <c r="B2328" s="23" t="str">
        <f t="shared" si="108"/>
        <v>Q4-2018</v>
      </c>
      <c r="C2328" s="24" t="str">
        <f t="shared" si="109"/>
        <v>Q4</v>
      </c>
      <c r="D2328" s="23" t="str">
        <f t="shared" si="110"/>
        <v>12-2018</v>
      </c>
      <c r="E2328" s="25">
        <v>43459</v>
      </c>
      <c r="F2328" s="31">
        <f>INDEX(GoldPrice!$B$2:$F$4016,MATCH(E2328,GoldPrice!$B$2:$B$4016,0),5)</f>
        <v>266726.07392607257</v>
      </c>
      <c r="G2328" s="36">
        <f>INDEX(Daily!$B$2:$H$4016,MATCH(E2328,Daily!$B$2:$B$4016,0),3)</f>
        <v>0.62999999999999545</v>
      </c>
      <c r="H2328" s="36">
        <f>INDEX(Daily!$B$2:$H$4016,MATCH(E2328,Daily!$B$2:$B$4016,0),5)</f>
        <v>-1</v>
      </c>
      <c r="I2328" s="36">
        <f>INDEX(Daily!$B$2:$H$4016,MATCH(E2328,Daily!$B$2:$B$4016,0),7)</f>
        <v>-10.619999999999891</v>
      </c>
      <c r="J2328" s="39">
        <f>INDEX(Monthly!$B$2:$K$187,MATCH(D2328,Monthly!$B$2:$B$187,0),3)</f>
        <v>-2.7999999999999969E-3</v>
      </c>
      <c r="K2328" s="39">
        <f>INDEX(Monthly!$B$2:$K$187,MATCH(D2328,Monthly!$B$2:$B$187,0),5)</f>
        <v>16.949999999999989</v>
      </c>
      <c r="L2328" s="39">
        <f>INDEX(Monthly!$B$2:$K$187,MATCH(D2328,Monthly!$B$2:$B$187,0),7)</f>
        <v>0</v>
      </c>
      <c r="M2328" s="39">
        <f>INDEX(Monthly!$B$2:$K$187,MATCH(D2328,Monthly!$B$2:$B$187,0),9)</f>
        <v>1.6434955084017981E-2</v>
      </c>
      <c r="N2328" s="42">
        <f>INDEX(Quaterly!$B$2:$E$63,MATCH(B2328,Quaterly!$B$2:$B$63,0),4)</f>
        <v>-4.91</v>
      </c>
    </row>
    <row r="2329" spans="1:14" x14ac:dyDescent="0.3">
      <c r="A2329" s="23">
        <v>2328</v>
      </c>
      <c r="B2329" s="23" t="str">
        <f t="shared" si="108"/>
        <v>Q4-2018</v>
      </c>
      <c r="C2329" s="24" t="str">
        <f t="shared" si="109"/>
        <v>Q4</v>
      </c>
      <c r="D2329" s="23" t="str">
        <f t="shared" si="110"/>
        <v>12-2018</v>
      </c>
      <c r="E2329" s="25">
        <v>43460</v>
      </c>
      <c r="F2329" s="31">
        <f>INDEX(GoldPrice!$B$2:$F$4016,MATCH(E2329,GoldPrice!$B$2:$B$4016,0),5)</f>
        <v>-319371.69857169688</v>
      </c>
      <c r="G2329" s="36">
        <f>INDEX(Daily!$B$2:$H$4016,MATCH(E2329,Daily!$B$2:$B$4016,0),3)</f>
        <v>3.0600000000000023</v>
      </c>
      <c r="H2329" s="36">
        <f>INDEX(Daily!$B$2:$H$4016,MATCH(E2329,Daily!$B$2:$B$4016,0),5)</f>
        <v>-17</v>
      </c>
      <c r="I2329" s="36">
        <f>INDEX(Daily!$B$2:$H$4016,MATCH(E2329,Daily!$B$2:$B$4016,0),7)</f>
        <v>-6.1900000000000546</v>
      </c>
      <c r="J2329" s="39">
        <f>INDEX(Monthly!$B$2:$K$187,MATCH(D2329,Monthly!$B$2:$B$187,0),3)</f>
        <v>-2.7999999999999969E-3</v>
      </c>
      <c r="K2329" s="39">
        <f>INDEX(Monthly!$B$2:$K$187,MATCH(D2329,Monthly!$B$2:$B$187,0),5)</f>
        <v>16.949999999999989</v>
      </c>
      <c r="L2329" s="39">
        <f>INDEX(Monthly!$B$2:$K$187,MATCH(D2329,Monthly!$B$2:$B$187,0),7)</f>
        <v>0</v>
      </c>
      <c r="M2329" s="39">
        <f>INDEX(Monthly!$B$2:$K$187,MATCH(D2329,Monthly!$B$2:$B$187,0),9)</f>
        <v>1.6434955084017981E-2</v>
      </c>
      <c r="N2329" s="42">
        <f>INDEX(Quaterly!$B$2:$E$63,MATCH(B2329,Quaterly!$B$2:$B$63,0),4)</f>
        <v>-4.91</v>
      </c>
    </row>
    <row r="2330" spans="1:14" x14ac:dyDescent="0.3">
      <c r="A2330" s="23">
        <v>2329</v>
      </c>
      <c r="B2330" s="23" t="str">
        <f t="shared" si="108"/>
        <v>Q4-2018</v>
      </c>
      <c r="C2330" s="24" t="str">
        <f t="shared" si="109"/>
        <v>Q4</v>
      </c>
      <c r="D2330" s="23" t="str">
        <f t="shared" si="110"/>
        <v>12-2018</v>
      </c>
      <c r="E2330" s="25">
        <v>43461</v>
      </c>
      <c r="F2330" s="31">
        <f>INDEX(GoldPrice!$B$2:$F$4016,MATCH(E2330,GoldPrice!$B$2:$B$4016,0),5)</f>
        <v>-53465.885465886444</v>
      </c>
      <c r="G2330" s="36">
        <f>INDEX(Daily!$B$2:$H$4016,MATCH(E2330,Daily!$B$2:$B$4016,0),3)</f>
        <v>-1.6099999999999994</v>
      </c>
      <c r="H2330" s="36">
        <f>INDEX(Daily!$B$2:$H$4016,MATCH(E2330,Daily!$B$2:$B$4016,0),5)</f>
        <v>-30</v>
      </c>
      <c r="I2330" s="36">
        <f>INDEX(Daily!$B$2:$H$4016,MATCH(E2330,Daily!$B$2:$B$4016,0),7)</f>
        <v>9.0599999999999454</v>
      </c>
      <c r="J2330" s="39">
        <f>INDEX(Monthly!$B$2:$K$187,MATCH(D2330,Monthly!$B$2:$B$187,0),3)</f>
        <v>-2.7999999999999969E-3</v>
      </c>
      <c r="K2330" s="39">
        <f>INDEX(Monthly!$B$2:$K$187,MATCH(D2330,Monthly!$B$2:$B$187,0),5)</f>
        <v>16.949999999999989</v>
      </c>
      <c r="L2330" s="39">
        <f>INDEX(Monthly!$B$2:$K$187,MATCH(D2330,Monthly!$B$2:$B$187,0),7)</f>
        <v>0</v>
      </c>
      <c r="M2330" s="39">
        <f>INDEX(Monthly!$B$2:$K$187,MATCH(D2330,Monthly!$B$2:$B$187,0),9)</f>
        <v>1.6434955084017981E-2</v>
      </c>
      <c r="N2330" s="42">
        <f>INDEX(Quaterly!$B$2:$E$63,MATCH(B2330,Quaterly!$B$2:$B$63,0),4)</f>
        <v>-4.91</v>
      </c>
    </row>
    <row r="2331" spans="1:14" x14ac:dyDescent="0.3">
      <c r="A2331" s="23">
        <v>2330</v>
      </c>
      <c r="B2331" s="23" t="str">
        <f t="shared" si="108"/>
        <v>Q4-2018</v>
      </c>
      <c r="C2331" s="24" t="str">
        <f t="shared" si="109"/>
        <v>Q4</v>
      </c>
      <c r="D2331" s="23" t="str">
        <f t="shared" si="110"/>
        <v>12-2018</v>
      </c>
      <c r="E2331" s="25">
        <v>43462</v>
      </c>
      <c r="F2331" s="31">
        <f>INDEX(GoldPrice!$B$2:$F$4016,MATCH(E2331,GoldPrice!$B$2:$B$4016,0),5)</f>
        <v>13043.281043279916</v>
      </c>
      <c r="G2331" s="36">
        <f>INDEX(Daily!$B$2:$H$4016,MATCH(E2331,Daily!$B$2:$B$4016,0),3)</f>
        <v>0.71999999999999886</v>
      </c>
      <c r="H2331" s="36">
        <f>INDEX(Daily!$B$2:$H$4016,MATCH(E2331,Daily!$B$2:$B$4016,0),5)</f>
        <v>-40</v>
      </c>
      <c r="I2331" s="36">
        <f>INDEX(Daily!$B$2:$H$4016,MATCH(E2331,Daily!$B$2:$B$4016,0),7)</f>
        <v>-8.2699999999999818</v>
      </c>
      <c r="J2331" s="39">
        <f>INDEX(Monthly!$B$2:$K$187,MATCH(D2331,Monthly!$B$2:$B$187,0),3)</f>
        <v>-2.7999999999999969E-3</v>
      </c>
      <c r="K2331" s="39">
        <f>INDEX(Monthly!$B$2:$K$187,MATCH(D2331,Monthly!$B$2:$B$187,0),5)</f>
        <v>16.949999999999989</v>
      </c>
      <c r="L2331" s="39">
        <f>INDEX(Monthly!$B$2:$K$187,MATCH(D2331,Monthly!$B$2:$B$187,0),7)</f>
        <v>0</v>
      </c>
      <c r="M2331" s="39">
        <f>INDEX(Monthly!$B$2:$K$187,MATCH(D2331,Monthly!$B$2:$B$187,0),9)</f>
        <v>1.6434955084017981E-2</v>
      </c>
      <c r="N2331" s="42">
        <f>INDEX(Quaterly!$B$2:$E$63,MATCH(B2331,Quaterly!$B$2:$B$63,0),4)</f>
        <v>-4.91</v>
      </c>
    </row>
    <row r="2332" spans="1:14" x14ac:dyDescent="0.3">
      <c r="A2332" s="23">
        <v>2331</v>
      </c>
      <c r="B2332" s="23" t="str">
        <f t="shared" si="108"/>
        <v>Q1-2019</v>
      </c>
      <c r="C2332" s="24" t="str">
        <f t="shared" si="109"/>
        <v>Q1</v>
      </c>
      <c r="D2332" s="23" t="str">
        <f t="shared" si="110"/>
        <v>1-2019</v>
      </c>
      <c r="E2332" s="25">
        <v>43467</v>
      </c>
      <c r="F2332" s="31">
        <f>INDEX(GoldPrice!$B$2:$F$4016,MATCH(E2332,GoldPrice!$B$2:$B$4016,0),5)</f>
        <v>66188.622188623995</v>
      </c>
      <c r="G2332" s="36">
        <f>INDEX(Daily!$B$2:$H$4016,MATCH(E2332,Daily!$B$2:$B$4016,0),3)</f>
        <v>-0.57000000000000028</v>
      </c>
      <c r="H2332" s="36">
        <f>INDEX(Daily!$B$2:$H$4016,MATCH(E2332,Daily!$B$2:$B$4016,0),5)</f>
        <v>15</v>
      </c>
      <c r="I2332" s="36">
        <f>INDEX(Daily!$B$2:$H$4016,MATCH(E2332,Daily!$B$2:$B$4016,0),7)</f>
        <v>-0.78999999999996362</v>
      </c>
      <c r="J2332" s="39">
        <f>INDEX(Monthly!$B$2:$K$187,MATCH(D2332,Monthly!$B$2:$B$187,0),3)</f>
        <v>1.1000000000000038E-3</v>
      </c>
      <c r="K2332" s="39">
        <f>INDEX(Monthly!$B$2:$K$187,MATCH(D2332,Monthly!$B$2:$B$187,0),5)</f>
        <v>13.800000000000011</v>
      </c>
      <c r="L2332" s="39">
        <f>INDEX(Monthly!$B$2:$K$187,MATCH(D2332,Monthly!$B$2:$B$187,0),7)</f>
        <v>0</v>
      </c>
      <c r="M2332" s="39">
        <f>INDEX(Monthly!$B$2:$K$187,MATCH(D2332,Monthly!$B$2:$B$187,0),9)</f>
        <v>2.9546424690034847E-2</v>
      </c>
      <c r="N2332" s="42">
        <f>INDEX(Quaterly!$B$2:$E$63,MATCH(B2332,Quaterly!$B$2:$B$63,0),4)</f>
        <v>-6.0000000000000497E-2</v>
      </c>
    </row>
    <row r="2333" spans="1:14" x14ac:dyDescent="0.3">
      <c r="A2333" s="23">
        <v>2332</v>
      </c>
      <c r="B2333" s="23" t="str">
        <f t="shared" si="108"/>
        <v>Q1-2019</v>
      </c>
      <c r="C2333" s="24" t="str">
        <f t="shared" si="109"/>
        <v>Q1</v>
      </c>
      <c r="D2333" s="23" t="str">
        <f t="shared" si="110"/>
        <v>1-2019</v>
      </c>
      <c r="E2333" s="25">
        <v>43468</v>
      </c>
      <c r="F2333" s="31">
        <f>INDEX(GoldPrice!$B$2:$F$4016,MATCH(E2333,GoldPrice!$B$2:$B$4016,0),5)</f>
        <v>-74581.364581365138</v>
      </c>
      <c r="G2333" s="36">
        <f>INDEX(Daily!$B$2:$H$4016,MATCH(E2333,Daily!$B$2:$B$4016,0),3)</f>
        <v>-0.15999999999998948</v>
      </c>
      <c r="H2333" s="36">
        <f>INDEX(Daily!$B$2:$H$4016,MATCH(E2333,Daily!$B$2:$B$4016,0),5)</f>
        <v>-5</v>
      </c>
      <c r="I2333" s="36">
        <f>INDEX(Daily!$B$2:$H$4016,MATCH(E2333,Daily!$B$2:$B$4016,0),7)</f>
        <v>-13.529999999999973</v>
      </c>
      <c r="J2333" s="39">
        <f>INDEX(Monthly!$B$2:$K$187,MATCH(D2333,Monthly!$B$2:$B$187,0),3)</f>
        <v>1.1000000000000038E-3</v>
      </c>
      <c r="K2333" s="39">
        <f>INDEX(Monthly!$B$2:$K$187,MATCH(D2333,Monthly!$B$2:$B$187,0),5)</f>
        <v>13.800000000000011</v>
      </c>
      <c r="L2333" s="39">
        <f>INDEX(Monthly!$B$2:$K$187,MATCH(D2333,Monthly!$B$2:$B$187,0),7)</f>
        <v>0</v>
      </c>
      <c r="M2333" s="39">
        <f>INDEX(Monthly!$B$2:$K$187,MATCH(D2333,Monthly!$B$2:$B$187,0),9)</f>
        <v>2.9546424690034847E-2</v>
      </c>
      <c r="N2333" s="42">
        <f>INDEX(Quaterly!$B$2:$E$63,MATCH(B2333,Quaterly!$B$2:$B$63,0),4)</f>
        <v>-6.0000000000000497E-2</v>
      </c>
    </row>
    <row r="2334" spans="1:14" x14ac:dyDescent="0.3">
      <c r="A2334" s="23">
        <v>2333</v>
      </c>
      <c r="B2334" s="23" t="str">
        <f t="shared" si="108"/>
        <v>Q1-2019</v>
      </c>
      <c r="C2334" s="24" t="str">
        <f t="shared" si="109"/>
        <v>Q1</v>
      </c>
      <c r="D2334" s="23" t="str">
        <f t="shared" si="110"/>
        <v>1-2019</v>
      </c>
      <c r="E2334" s="25">
        <v>43469</v>
      </c>
      <c r="F2334" s="31">
        <f>INDEX(GoldPrice!$B$2:$F$4016,MATCH(E2334,GoldPrice!$B$2:$B$4016,0),5)</f>
        <v>271546.32394632325</v>
      </c>
      <c r="G2334" s="36">
        <f>INDEX(Daily!$B$2:$H$4016,MATCH(E2334,Daily!$B$2:$B$4016,0),3)</f>
        <v>3.3599999999999923</v>
      </c>
      <c r="H2334" s="36">
        <f>INDEX(Daily!$B$2:$H$4016,MATCH(E2334,Daily!$B$2:$B$4016,0),5)</f>
        <v>-2</v>
      </c>
      <c r="I2334" s="36">
        <f>INDEX(Daily!$B$2:$H$4016,MATCH(E2334,Daily!$B$2:$B$4016,0),7)</f>
        <v>2.67999999999995</v>
      </c>
      <c r="J2334" s="39">
        <f>INDEX(Monthly!$B$2:$K$187,MATCH(D2334,Monthly!$B$2:$B$187,0),3)</f>
        <v>1.1000000000000038E-3</v>
      </c>
      <c r="K2334" s="39">
        <f>INDEX(Monthly!$B$2:$K$187,MATCH(D2334,Monthly!$B$2:$B$187,0),5)</f>
        <v>13.800000000000011</v>
      </c>
      <c r="L2334" s="39">
        <f>INDEX(Monthly!$B$2:$K$187,MATCH(D2334,Monthly!$B$2:$B$187,0),7)</f>
        <v>0</v>
      </c>
      <c r="M2334" s="39">
        <f>INDEX(Monthly!$B$2:$K$187,MATCH(D2334,Monthly!$B$2:$B$187,0),9)</f>
        <v>2.9546424690034847E-2</v>
      </c>
      <c r="N2334" s="42">
        <f>INDEX(Quaterly!$B$2:$E$63,MATCH(B2334,Quaterly!$B$2:$B$63,0),4)</f>
        <v>-6.0000000000000497E-2</v>
      </c>
    </row>
    <row r="2335" spans="1:14" x14ac:dyDescent="0.3">
      <c r="A2335" s="23">
        <v>2334</v>
      </c>
      <c r="B2335" s="23" t="str">
        <f t="shared" si="108"/>
        <v>Q1-2019</v>
      </c>
      <c r="C2335" s="24" t="str">
        <f t="shared" si="109"/>
        <v>Q1</v>
      </c>
      <c r="D2335" s="23" t="str">
        <f t="shared" si="110"/>
        <v>1-2019</v>
      </c>
      <c r="E2335" s="25">
        <v>43472</v>
      </c>
      <c r="F2335" s="31">
        <f>INDEX(GoldPrice!$B$2:$F$4016,MATCH(E2335,GoldPrice!$B$2:$B$4016,0),5)</f>
        <v>-101904.59270459041</v>
      </c>
      <c r="G2335" s="36">
        <f>INDEX(Daily!$B$2:$H$4016,MATCH(E2335,Daily!$B$2:$B$4016,0),3)</f>
        <v>0.56000000000000227</v>
      </c>
      <c r="H2335" s="36">
        <f>INDEX(Daily!$B$2:$H$4016,MATCH(E2335,Daily!$B$2:$B$4016,0),5)</f>
        <v>0</v>
      </c>
      <c r="I2335" s="36">
        <f>INDEX(Daily!$B$2:$H$4016,MATCH(E2335,Daily!$B$2:$B$4016,0),7)</f>
        <v>8.7400000000000091</v>
      </c>
      <c r="J2335" s="39">
        <f>INDEX(Monthly!$B$2:$K$187,MATCH(D2335,Monthly!$B$2:$B$187,0),3)</f>
        <v>1.1000000000000038E-3</v>
      </c>
      <c r="K2335" s="39">
        <f>INDEX(Monthly!$B$2:$K$187,MATCH(D2335,Monthly!$B$2:$B$187,0),5)</f>
        <v>13.800000000000011</v>
      </c>
      <c r="L2335" s="39">
        <f>INDEX(Monthly!$B$2:$K$187,MATCH(D2335,Monthly!$B$2:$B$187,0),7)</f>
        <v>0</v>
      </c>
      <c r="M2335" s="39">
        <f>INDEX(Monthly!$B$2:$K$187,MATCH(D2335,Monthly!$B$2:$B$187,0),9)</f>
        <v>2.9546424690034847E-2</v>
      </c>
      <c r="N2335" s="42">
        <f>INDEX(Quaterly!$B$2:$E$63,MATCH(B2335,Quaterly!$B$2:$B$63,0),4)</f>
        <v>-6.0000000000000497E-2</v>
      </c>
    </row>
    <row r="2336" spans="1:14" x14ac:dyDescent="0.3">
      <c r="A2336" s="23">
        <v>2335</v>
      </c>
      <c r="B2336" s="23" t="str">
        <f t="shared" si="108"/>
        <v>Q1-2019</v>
      </c>
      <c r="C2336" s="24" t="str">
        <f t="shared" si="109"/>
        <v>Q1</v>
      </c>
      <c r="D2336" s="23" t="str">
        <f t="shared" si="110"/>
        <v>1-2019</v>
      </c>
      <c r="E2336" s="25">
        <v>43473</v>
      </c>
      <c r="F2336" s="31">
        <f>INDEX(GoldPrice!$B$2:$F$4016,MATCH(E2336,GoldPrice!$B$2:$B$4016,0),5)</f>
        <v>83135.739935737103</v>
      </c>
      <c r="G2336" s="36">
        <f>INDEX(Daily!$B$2:$H$4016,MATCH(E2336,Daily!$B$2:$B$4016,0),3)</f>
        <v>1.259999999999998</v>
      </c>
      <c r="H2336" s="36">
        <f>INDEX(Daily!$B$2:$H$4016,MATCH(E2336,Daily!$B$2:$B$4016,0),5)</f>
        <v>0</v>
      </c>
      <c r="I2336" s="36">
        <f>INDEX(Daily!$B$2:$H$4016,MATCH(E2336,Daily!$B$2:$B$4016,0),7)</f>
        <v>-2.1999999999999318</v>
      </c>
      <c r="J2336" s="39">
        <f>INDEX(Monthly!$B$2:$K$187,MATCH(D2336,Monthly!$B$2:$B$187,0),3)</f>
        <v>1.1000000000000038E-3</v>
      </c>
      <c r="K2336" s="39">
        <f>INDEX(Monthly!$B$2:$K$187,MATCH(D2336,Monthly!$B$2:$B$187,0),5)</f>
        <v>13.800000000000011</v>
      </c>
      <c r="L2336" s="39">
        <f>INDEX(Monthly!$B$2:$K$187,MATCH(D2336,Monthly!$B$2:$B$187,0),7)</f>
        <v>0</v>
      </c>
      <c r="M2336" s="39">
        <f>INDEX(Monthly!$B$2:$K$187,MATCH(D2336,Monthly!$B$2:$B$187,0),9)</f>
        <v>2.9546424690034847E-2</v>
      </c>
      <c r="N2336" s="42">
        <f>INDEX(Quaterly!$B$2:$E$63,MATCH(B2336,Quaterly!$B$2:$B$63,0),4)</f>
        <v>-6.0000000000000497E-2</v>
      </c>
    </row>
    <row r="2337" spans="1:14" x14ac:dyDescent="0.3">
      <c r="A2337" s="23">
        <v>2336</v>
      </c>
      <c r="B2337" s="23" t="str">
        <f t="shared" si="108"/>
        <v>Q1-2019</v>
      </c>
      <c r="C2337" s="24" t="str">
        <f t="shared" si="109"/>
        <v>Q1</v>
      </c>
      <c r="D2337" s="23" t="str">
        <f t="shared" si="110"/>
        <v>1-2019</v>
      </c>
      <c r="E2337" s="25">
        <v>43474</v>
      </c>
      <c r="F2337" s="31">
        <f>INDEX(GoldPrice!$B$2:$F$4016,MATCH(E2337,GoldPrice!$B$2:$B$4016,0),5)</f>
        <v>-166980.00377999991</v>
      </c>
      <c r="G2337" s="36">
        <f>INDEX(Daily!$B$2:$H$4016,MATCH(E2337,Daily!$B$2:$B$4016,0),3)</f>
        <v>2.5799999999999983</v>
      </c>
      <c r="H2337" s="36">
        <f>INDEX(Daily!$B$2:$H$4016,MATCH(E2337,Daily!$B$2:$B$4016,0),5)</f>
        <v>0</v>
      </c>
      <c r="I2337" s="36">
        <f>INDEX(Daily!$B$2:$H$4016,MATCH(E2337,Daily!$B$2:$B$4016,0),7)</f>
        <v>9.5499999999999545</v>
      </c>
      <c r="J2337" s="39">
        <f>INDEX(Monthly!$B$2:$K$187,MATCH(D2337,Monthly!$B$2:$B$187,0),3)</f>
        <v>1.1000000000000038E-3</v>
      </c>
      <c r="K2337" s="39">
        <f>INDEX(Monthly!$B$2:$K$187,MATCH(D2337,Monthly!$B$2:$B$187,0),5)</f>
        <v>13.800000000000011</v>
      </c>
      <c r="L2337" s="39">
        <f>INDEX(Monthly!$B$2:$K$187,MATCH(D2337,Monthly!$B$2:$B$187,0),7)</f>
        <v>0</v>
      </c>
      <c r="M2337" s="39">
        <f>INDEX(Monthly!$B$2:$K$187,MATCH(D2337,Monthly!$B$2:$B$187,0),9)</f>
        <v>2.9546424690034847E-2</v>
      </c>
      <c r="N2337" s="42">
        <f>INDEX(Quaterly!$B$2:$E$63,MATCH(B2337,Quaterly!$B$2:$B$63,0),4)</f>
        <v>-6.0000000000000497E-2</v>
      </c>
    </row>
    <row r="2338" spans="1:14" x14ac:dyDescent="0.3">
      <c r="A2338" s="23">
        <v>2337</v>
      </c>
      <c r="B2338" s="23" t="str">
        <f t="shared" si="108"/>
        <v>Q1-2019</v>
      </c>
      <c r="C2338" s="24" t="str">
        <f t="shared" si="109"/>
        <v>Q1</v>
      </c>
      <c r="D2338" s="23" t="str">
        <f t="shared" si="110"/>
        <v>1-2019</v>
      </c>
      <c r="E2338" s="25">
        <v>43475</v>
      </c>
      <c r="F2338" s="31">
        <f>INDEX(GoldPrice!$B$2:$F$4016,MATCH(E2338,GoldPrice!$B$2:$B$4016,0),5)</f>
        <v>112615.91381591186</v>
      </c>
      <c r="G2338" s="36">
        <f>INDEX(Daily!$B$2:$H$4016,MATCH(E2338,Daily!$B$2:$B$4016,0),3)</f>
        <v>0.23000000000000398</v>
      </c>
      <c r="H2338" s="36">
        <f>INDEX(Daily!$B$2:$H$4016,MATCH(E2338,Daily!$B$2:$B$4016,0),5)</f>
        <v>-2</v>
      </c>
      <c r="I2338" s="36">
        <f>INDEX(Daily!$B$2:$H$4016,MATCH(E2338,Daily!$B$2:$B$4016,0),7)</f>
        <v>1.3099999999999454</v>
      </c>
      <c r="J2338" s="39">
        <f>INDEX(Monthly!$B$2:$K$187,MATCH(D2338,Monthly!$B$2:$B$187,0),3)</f>
        <v>1.1000000000000038E-3</v>
      </c>
      <c r="K2338" s="39">
        <f>INDEX(Monthly!$B$2:$K$187,MATCH(D2338,Monthly!$B$2:$B$187,0),5)</f>
        <v>13.800000000000011</v>
      </c>
      <c r="L2338" s="39">
        <f>INDEX(Monthly!$B$2:$K$187,MATCH(D2338,Monthly!$B$2:$B$187,0),7)</f>
        <v>0</v>
      </c>
      <c r="M2338" s="39">
        <f>INDEX(Monthly!$B$2:$K$187,MATCH(D2338,Monthly!$B$2:$B$187,0),9)</f>
        <v>2.9546424690034847E-2</v>
      </c>
      <c r="N2338" s="42">
        <f>INDEX(Quaterly!$B$2:$E$63,MATCH(B2338,Quaterly!$B$2:$B$63,0),4)</f>
        <v>-6.0000000000000497E-2</v>
      </c>
    </row>
    <row r="2339" spans="1:14" x14ac:dyDescent="0.3">
      <c r="A2339" s="23">
        <v>2338</v>
      </c>
      <c r="B2339" s="23" t="str">
        <f t="shared" si="108"/>
        <v>Q1-2019</v>
      </c>
      <c r="C2339" s="24" t="str">
        <f t="shared" si="109"/>
        <v>Q1</v>
      </c>
      <c r="D2339" s="23" t="str">
        <f t="shared" si="110"/>
        <v>1-2019</v>
      </c>
      <c r="E2339" s="25">
        <v>43476</v>
      </c>
      <c r="F2339" s="31">
        <f>INDEX(GoldPrice!$B$2:$F$4016,MATCH(E2339,GoldPrice!$B$2:$B$4016,0),5)</f>
        <v>-64032.961632959545</v>
      </c>
      <c r="G2339" s="36">
        <f>INDEX(Daily!$B$2:$H$4016,MATCH(E2339,Daily!$B$2:$B$4016,0),3)</f>
        <v>-1</v>
      </c>
      <c r="H2339" s="36">
        <f>INDEX(Daily!$B$2:$H$4016,MATCH(E2339,Daily!$B$2:$B$4016,0),5)</f>
        <v>2</v>
      </c>
      <c r="I2339" s="36">
        <f>INDEX(Daily!$B$2:$H$4016,MATCH(E2339,Daily!$B$2:$B$4016,0),7)</f>
        <v>4.4100000000000819</v>
      </c>
      <c r="J2339" s="39">
        <f>INDEX(Monthly!$B$2:$K$187,MATCH(D2339,Monthly!$B$2:$B$187,0),3)</f>
        <v>1.1000000000000038E-3</v>
      </c>
      <c r="K2339" s="39">
        <f>INDEX(Monthly!$B$2:$K$187,MATCH(D2339,Monthly!$B$2:$B$187,0),5)</f>
        <v>13.800000000000011</v>
      </c>
      <c r="L2339" s="39">
        <f>INDEX(Monthly!$B$2:$K$187,MATCH(D2339,Monthly!$B$2:$B$187,0),7)</f>
        <v>0</v>
      </c>
      <c r="M2339" s="39">
        <f>INDEX(Monthly!$B$2:$K$187,MATCH(D2339,Monthly!$B$2:$B$187,0),9)</f>
        <v>2.9546424690034847E-2</v>
      </c>
      <c r="N2339" s="42">
        <f>INDEX(Quaterly!$B$2:$E$63,MATCH(B2339,Quaterly!$B$2:$B$63,0),4)</f>
        <v>-6.0000000000000497E-2</v>
      </c>
    </row>
    <row r="2340" spans="1:14" x14ac:dyDescent="0.3">
      <c r="A2340" s="23">
        <v>2339</v>
      </c>
      <c r="B2340" s="23" t="str">
        <f t="shared" si="108"/>
        <v>Q1-2019</v>
      </c>
      <c r="C2340" s="24" t="str">
        <f t="shared" si="109"/>
        <v>Q1</v>
      </c>
      <c r="D2340" s="23" t="str">
        <f t="shared" si="110"/>
        <v>1-2019</v>
      </c>
      <c r="E2340" s="25">
        <v>43479</v>
      </c>
      <c r="F2340" s="31">
        <f>INDEX(GoldPrice!$B$2:$F$4016,MATCH(E2340,GoldPrice!$B$2:$B$4016,0),5)</f>
        <v>-26049.971649974585</v>
      </c>
      <c r="G2340" s="36">
        <f>INDEX(Daily!$B$2:$H$4016,MATCH(E2340,Daily!$B$2:$B$4016,0),3)</f>
        <v>-1.0800000000000054</v>
      </c>
      <c r="H2340" s="36">
        <f>INDEX(Daily!$B$2:$H$4016,MATCH(E2340,Daily!$B$2:$B$4016,0),5)</f>
        <v>1</v>
      </c>
      <c r="I2340" s="36">
        <f>INDEX(Daily!$B$2:$H$4016,MATCH(E2340,Daily!$B$2:$B$4016,0),7)</f>
        <v>-0.91000000000008185</v>
      </c>
      <c r="J2340" s="39">
        <f>INDEX(Monthly!$B$2:$K$187,MATCH(D2340,Monthly!$B$2:$B$187,0),3)</f>
        <v>1.1000000000000038E-3</v>
      </c>
      <c r="K2340" s="39">
        <f>INDEX(Monthly!$B$2:$K$187,MATCH(D2340,Monthly!$B$2:$B$187,0),5)</f>
        <v>13.800000000000011</v>
      </c>
      <c r="L2340" s="39">
        <f>INDEX(Monthly!$B$2:$K$187,MATCH(D2340,Monthly!$B$2:$B$187,0),7)</f>
        <v>0</v>
      </c>
      <c r="M2340" s="39">
        <f>INDEX(Monthly!$B$2:$K$187,MATCH(D2340,Monthly!$B$2:$B$187,0),9)</f>
        <v>2.9546424690034847E-2</v>
      </c>
      <c r="N2340" s="42">
        <f>INDEX(Quaterly!$B$2:$E$63,MATCH(B2340,Quaterly!$B$2:$B$63,0),4)</f>
        <v>-6.0000000000000497E-2</v>
      </c>
    </row>
    <row r="2341" spans="1:14" x14ac:dyDescent="0.3">
      <c r="A2341" s="23">
        <v>2340</v>
      </c>
      <c r="B2341" s="23" t="str">
        <f t="shared" si="108"/>
        <v>Q1-2019</v>
      </c>
      <c r="C2341" s="24" t="str">
        <f t="shared" si="109"/>
        <v>Q1</v>
      </c>
      <c r="D2341" s="23" t="str">
        <f t="shared" si="110"/>
        <v>1-2019</v>
      </c>
      <c r="E2341" s="25">
        <v>43480</v>
      </c>
      <c r="F2341" s="31">
        <f>INDEX(GoldPrice!$B$2:$F$4016,MATCH(E2341,GoldPrice!$B$2:$B$4016,0),5)</f>
        <v>-13027.93422793597</v>
      </c>
      <c r="G2341" s="36">
        <f>INDEX(Daily!$B$2:$H$4016,MATCH(E2341,Daily!$B$2:$B$4016,0),3)</f>
        <v>1.6000000000000014</v>
      </c>
      <c r="H2341" s="36">
        <f>INDEX(Daily!$B$2:$H$4016,MATCH(E2341,Daily!$B$2:$B$4016,0),5)</f>
        <v>4</v>
      </c>
      <c r="I2341" s="36">
        <f>INDEX(Daily!$B$2:$H$4016,MATCH(E2341,Daily!$B$2:$B$4016,0),7)</f>
        <v>7.8799999999999955</v>
      </c>
      <c r="J2341" s="39">
        <f>INDEX(Monthly!$B$2:$K$187,MATCH(D2341,Monthly!$B$2:$B$187,0),3)</f>
        <v>1.1000000000000038E-3</v>
      </c>
      <c r="K2341" s="39">
        <f>INDEX(Monthly!$B$2:$K$187,MATCH(D2341,Monthly!$B$2:$B$187,0),5)</f>
        <v>13.800000000000011</v>
      </c>
      <c r="L2341" s="39">
        <f>INDEX(Monthly!$B$2:$K$187,MATCH(D2341,Monthly!$B$2:$B$187,0),7)</f>
        <v>0</v>
      </c>
      <c r="M2341" s="39">
        <f>INDEX(Monthly!$B$2:$K$187,MATCH(D2341,Monthly!$B$2:$B$187,0),9)</f>
        <v>2.9546424690034847E-2</v>
      </c>
      <c r="N2341" s="42">
        <f>INDEX(Quaterly!$B$2:$E$63,MATCH(B2341,Quaterly!$B$2:$B$63,0),4)</f>
        <v>-6.0000000000000497E-2</v>
      </c>
    </row>
    <row r="2342" spans="1:14" x14ac:dyDescent="0.3">
      <c r="A2342" s="23">
        <v>2341</v>
      </c>
      <c r="B2342" s="23" t="str">
        <f t="shared" si="108"/>
        <v>Q1-2019</v>
      </c>
      <c r="C2342" s="24" t="str">
        <f t="shared" si="109"/>
        <v>Q1</v>
      </c>
      <c r="D2342" s="23" t="str">
        <f t="shared" si="110"/>
        <v>1-2019</v>
      </c>
      <c r="E2342" s="25">
        <v>43481</v>
      </c>
      <c r="F2342" s="31">
        <f>INDEX(GoldPrice!$B$2:$F$4016,MATCH(E2342,GoldPrice!$B$2:$B$4016,0),5)</f>
        <v>-109841.76904176548</v>
      </c>
      <c r="G2342" s="36">
        <f>INDEX(Daily!$B$2:$H$4016,MATCH(E2342,Daily!$B$2:$B$4016,0),3)</f>
        <v>-1.0442857142857065</v>
      </c>
      <c r="H2342" s="36">
        <f>INDEX(Daily!$B$2:$H$4016,MATCH(E2342,Daily!$B$2:$B$4016,0),5)</f>
        <v>-5</v>
      </c>
      <c r="I2342" s="36">
        <f>INDEX(Daily!$B$2:$H$4016,MATCH(E2342,Daily!$B$2:$B$4016,0),7)</f>
        <v>-0.9799999999999045</v>
      </c>
      <c r="J2342" s="39">
        <f>INDEX(Monthly!$B$2:$K$187,MATCH(D2342,Monthly!$B$2:$B$187,0),3)</f>
        <v>1.1000000000000038E-3</v>
      </c>
      <c r="K2342" s="39">
        <f>INDEX(Monthly!$B$2:$K$187,MATCH(D2342,Monthly!$B$2:$B$187,0),5)</f>
        <v>13.800000000000011</v>
      </c>
      <c r="L2342" s="39">
        <f>INDEX(Monthly!$B$2:$K$187,MATCH(D2342,Monthly!$B$2:$B$187,0),7)</f>
        <v>0</v>
      </c>
      <c r="M2342" s="39">
        <f>INDEX(Monthly!$B$2:$K$187,MATCH(D2342,Monthly!$B$2:$B$187,0),9)</f>
        <v>2.9546424690034847E-2</v>
      </c>
      <c r="N2342" s="42">
        <f>INDEX(Quaterly!$B$2:$E$63,MATCH(B2342,Quaterly!$B$2:$B$63,0),4)</f>
        <v>-6.0000000000000497E-2</v>
      </c>
    </row>
    <row r="2343" spans="1:14" x14ac:dyDescent="0.3">
      <c r="A2343" s="23">
        <v>2342</v>
      </c>
      <c r="B2343" s="23" t="str">
        <f t="shared" si="108"/>
        <v>Q1-2019</v>
      </c>
      <c r="C2343" s="24" t="str">
        <f t="shared" si="109"/>
        <v>Q1</v>
      </c>
      <c r="D2343" s="23" t="str">
        <f t="shared" si="110"/>
        <v>1-2019</v>
      </c>
      <c r="E2343" s="25">
        <v>43482</v>
      </c>
      <c r="F2343" s="31">
        <f>INDEX(GoldPrice!$B$2:$F$4016,MATCH(E2343,GoldPrice!$B$2:$B$4016,0),5)</f>
        <v>-119477.37667737901</v>
      </c>
      <c r="G2343" s="36">
        <f>INDEX(Daily!$B$2:$H$4016,MATCH(E2343,Daily!$B$2:$B$4016,0),3)</f>
        <v>1.0042857142857073</v>
      </c>
      <c r="H2343" s="36">
        <f>INDEX(Daily!$B$2:$H$4016,MATCH(E2343,Daily!$B$2:$B$4016,0),5)</f>
        <v>0</v>
      </c>
      <c r="I2343" s="36">
        <f>INDEX(Daily!$B$2:$H$4016,MATCH(E2343,Daily!$B$2:$B$4016,0),7)</f>
        <v>-6.8100000000000591</v>
      </c>
      <c r="J2343" s="39">
        <f>INDEX(Monthly!$B$2:$K$187,MATCH(D2343,Monthly!$B$2:$B$187,0),3)</f>
        <v>1.1000000000000038E-3</v>
      </c>
      <c r="K2343" s="39">
        <f>INDEX(Monthly!$B$2:$K$187,MATCH(D2343,Monthly!$B$2:$B$187,0),5)</f>
        <v>13.800000000000011</v>
      </c>
      <c r="L2343" s="39">
        <f>INDEX(Monthly!$B$2:$K$187,MATCH(D2343,Monthly!$B$2:$B$187,0),7)</f>
        <v>0</v>
      </c>
      <c r="M2343" s="39">
        <f>INDEX(Monthly!$B$2:$K$187,MATCH(D2343,Monthly!$B$2:$B$187,0),9)</f>
        <v>2.9546424690034847E-2</v>
      </c>
      <c r="N2343" s="42">
        <f>INDEX(Quaterly!$B$2:$E$63,MATCH(B2343,Quaterly!$B$2:$B$63,0),4)</f>
        <v>-6.0000000000000497E-2</v>
      </c>
    </row>
    <row r="2344" spans="1:14" x14ac:dyDescent="0.3">
      <c r="A2344" s="23">
        <v>2343</v>
      </c>
      <c r="B2344" s="23" t="str">
        <f t="shared" si="108"/>
        <v>Q1-2019</v>
      </c>
      <c r="C2344" s="24" t="str">
        <f t="shared" si="109"/>
        <v>Q1</v>
      </c>
      <c r="D2344" s="23" t="str">
        <f t="shared" si="110"/>
        <v>1-2019</v>
      </c>
      <c r="E2344" s="25">
        <v>43483</v>
      </c>
      <c r="F2344" s="31">
        <f>INDEX(GoldPrice!$B$2:$F$4016,MATCH(E2344,GoldPrice!$B$2:$B$4016,0),5)</f>
        <v>391084.40748440847</v>
      </c>
      <c r="G2344" s="36">
        <f>INDEX(Daily!$B$2:$H$4016,MATCH(E2344,Daily!$B$2:$B$4016,0),3)</f>
        <v>1.7299999999999969</v>
      </c>
      <c r="H2344" s="36">
        <f>INDEX(Daily!$B$2:$H$4016,MATCH(E2344,Daily!$B$2:$B$4016,0),5)</f>
        <v>-1</v>
      </c>
      <c r="I2344" s="36">
        <f>INDEX(Daily!$B$2:$H$4016,MATCH(E2344,Daily!$B$2:$B$4016,0),7)</f>
        <v>0.40999999999996817</v>
      </c>
      <c r="J2344" s="39">
        <f>INDEX(Monthly!$B$2:$K$187,MATCH(D2344,Monthly!$B$2:$B$187,0),3)</f>
        <v>1.1000000000000038E-3</v>
      </c>
      <c r="K2344" s="39">
        <f>INDEX(Monthly!$B$2:$K$187,MATCH(D2344,Monthly!$B$2:$B$187,0),5)</f>
        <v>13.800000000000011</v>
      </c>
      <c r="L2344" s="39">
        <f>INDEX(Monthly!$B$2:$K$187,MATCH(D2344,Monthly!$B$2:$B$187,0),7)</f>
        <v>0</v>
      </c>
      <c r="M2344" s="39">
        <f>INDEX(Monthly!$B$2:$K$187,MATCH(D2344,Monthly!$B$2:$B$187,0),9)</f>
        <v>2.9546424690034847E-2</v>
      </c>
      <c r="N2344" s="42">
        <f>INDEX(Quaterly!$B$2:$E$63,MATCH(B2344,Quaterly!$B$2:$B$63,0),4)</f>
        <v>-6.0000000000000497E-2</v>
      </c>
    </row>
    <row r="2345" spans="1:14" x14ac:dyDescent="0.3">
      <c r="A2345" s="23">
        <v>2344</v>
      </c>
      <c r="B2345" s="23" t="str">
        <f t="shared" si="108"/>
        <v>Q1-2019</v>
      </c>
      <c r="C2345" s="24" t="str">
        <f t="shared" si="109"/>
        <v>Q1</v>
      </c>
      <c r="D2345" s="23" t="str">
        <f t="shared" si="110"/>
        <v>1-2019</v>
      </c>
      <c r="E2345" s="25">
        <v>43486</v>
      </c>
      <c r="F2345" s="31">
        <f>INDEX(GoldPrice!$B$2:$F$4016,MATCH(E2345,GoldPrice!$B$2:$B$4016,0),5)</f>
        <v>-166362.25396225601</v>
      </c>
      <c r="G2345" s="36">
        <f>INDEX(Daily!$B$2:$H$4016,MATCH(E2345,Daily!$B$2:$B$4016,0),3)</f>
        <v>0.44000000000000483</v>
      </c>
      <c r="H2345" s="36">
        <f>INDEX(Daily!$B$2:$H$4016,MATCH(E2345,Daily!$B$2:$B$4016,0),5)</f>
        <v>1</v>
      </c>
      <c r="I2345" s="36">
        <f>INDEX(Daily!$B$2:$H$4016,MATCH(E2345,Daily!$B$2:$B$4016,0),7)</f>
        <v>8.75</v>
      </c>
      <c r="J2345" s="39">
        <f>INDEX(Monthly!$B$2:$K$187,MATCH(D2345,Monthly!$B$2:$B$187,0),3)</f>
        <v>1.1000000000000038E-3</v>
      </c>
      <c r="K2345" s="39">
        <f>INDEX(Monthly!$B$2:$K$187,MATCH(D2345,Monthly!$B$2:$B$187,0),5)</f>
        <v>13.800000000000011</v>
      </c>
      <c r="L2345" s="39">
        <f>INDEX(Monthly!$B$2:$K$187,MATCH(D2345,Monthly!$B$2:$B$187,0),7)</f>
        <v>0</v>
      </c>
      <c r="M2345" s="39">
        <f>INDEX(Monthly!$B$2:$K$187,MATCH(D2345,Monthly!$B$2:$B$187,0),9)</f>
        <v>2.9546424690034847E-2</v>
      </c>
      <c r="N2345" s="42">
        <f>INDEX(Quaterly!$B$2:$E$63,MATCH(B2345,Quaterly!$B$2:$B$63,0),4)</f>
        <v>-6.0000000000000497E-2</v>
      </c>
    </row>
    <row r="2346" spans="1:14" x14ac:dyDescent="0.3">
      <c r="A2346" s="23">
        <v>2345</v>
      </c>
      <c r="B2346" s="23" t="str">
        <f t="shared" si="108"/>
        <v>Q1-2019</v>
      </c>
      <c r="C2346" s="24" t="str">
        <f t="shared" si="109"/>
        <v>Q1</v>
      </c>
      <c r="D2346" s="23" t="str">
        <f t="shared" si="110"/>
        <v>1-2019</v>
      </c>
      <c r="E2346" s="25">
        <v>43487</v>
      </c>
      <c r="F2346" s="31">
        <f>INDEX(GoldPrice!$B$2:$F$4016,MATCH(E2346,GoldPrice!$B$2:$B$4016,0),5)</f>
        <v>-55651.656451653689</v>
      </c>
      <c r="G2346" s="36">
        <f>INDEX(Daily!$B$2:$H$4016,MATCH(E2346,Daily!$B$2:$B$4016,0),3)</f>
        <v>-1.6700000000000017</v>
      </c>
      <c r="H2346" s="36">
        <f>INDEX(Daily!$B$2:$H$4016,MATCH(E2346,Daily!$B$2:$B$4016,0),5)</f>
        <v>0</v>
      </c>
      <c r="I2346" s="36">
        <f>INDEX(Daily!$B$2:$H$4016,MATCH(E2346,Daily!$B$2:$B$4016,0),7)</f>
        <v>-4.5</v>
      </c>
      <c r="J2346" s="39">
        <f>INDEX(Monthly!$B$2:$K$187,MATCH(D2346,Monthly!$B$2:$B$187,0),3)</f>
        <v>1.1000000000000038E-3</v>
      </c>
      <c r="K2346" s="39">
        <f>INDEX(Monthly!$B$2:$K$187,MATCH(D2346,Monthly!$B$2:$B$187,0),5)</f>
        <v>13.800000000000011</v>
      </c>
      <c r="L2346" s="39">
        <f>INDEX(Monthly!$B$2:$K$187,MATCH(D2346,Monthly!$B$2:$B$187,0),7)</f>
        <v>0</v>
      </c>
      <c r="M2346" s="39">
        <f>INDEX(Monthly!$B$2:$K$187,MATCH(D2346,Monthly!$B$2:$B$187,0),9)</f>
        <v>2.9546424690034847E-2</v>
      </c>
      <c r="N2346" s="42">
        <f>INDEX(Quaterly!$B$2:$E$63,MATCH(B2346,Quaterly!$B$2:$B$63,0),4)</f>
        <v>-6.0000000000000497E-2</v>
      </c>
    </row>
    <row r="2347" spans="1:14" x14ac:dyDescent="0.3">
      <c r="A2347" s="23">
        <v>2346</v>
      </c>
      <c r="B2347" s="23" t="str">
        <f t="shared" si="108"/>
        <v>Q1-2019</v>
      </c>
      <c r="C2347" s="24" t="str">
        <f t="shared" si="109"/>
        <v>Q1</v>
      </c>
      <c r="D2347" s="23" t="str">
        <f t="shared" si="110"/>
        <v>1-2019</v>
      </c>
      <c r="E2347" s="25">
        <v>43488</v>
      </c>
      <c r="F2347" s="31">
        <f>INDEX(GoldPrice!$B$2:$F$4016,MATCH(E2347,GoldPrice!$B$2:$B$4016,0),5)</f>
        <v>-28582.574182573706</v>
      </c>
      <c r="G2347" s="36">
        <f>INDEX(Daily!$B$2:$H$4016,MATCH(E2347,Daily!$B$2:$B$4016,0),3)</f>
        <v>4.9999999999997158E-2</v>
      </c>
      <c r="H2347" s="36">
        <f>INDEX(Daily!$B$2:$H$4016,MATCH(E2347,Daily!$B$2:$B$4016,0),5)</f>
        <v>-2</v>
      </c>
      <c r="I2347" s="36">
        <f>INDEX(Daily!$B$2:$H$4016,MATCH(E2347,Daily!$B$2:$B$4016,0),7)</f>
        <v>1.6299999999999955</v>
      </c>
      <c r="J2347" s="39">
        <f>INDEX(Monthly!$B$2:$K$187,MATCH(D2347,Monthly!$B$2:$B$187,0),3)</f>
        <v>1.1000000000000038E-3</v>
      </c>
      <c r="K2347" s="39">
        <f>INDEX(Monthly!$B$2:$K$187,MATCH(D2347,Monthly!$B$2:$B$187,0),5)</f>
        <v>13.800000000000011</v>
      </c>
      <c r="L2347" s="39">
        <f>INDEX(Monthly!$B$2:$K$187,MATCH(D2347,Monthly!$B$2:$B$187,0),7)</f>
        <v>0</v>
      </c>
      <c r="M2347" s="39">
        <f>INDEX(Monthly!$B$2:$K$187,MATCH(D2347,Monthly!$B$2:$B$187,0),9)</f>
        <v>2.9546424690034847E-2</v>
      </c>
      <c r="N2347" s="42">
        <f>INDEX(Quaterly!$B$2:$E$63,MATCH(B2347,Quaterly!$B$2:$B$63,0),4)</f>
        <v>-6.0000000000000497E-2</v>
      </c>
    </row>
    <row r="2348" spans="1:14" x14ac:dyDescent="0.3">
      <c r="A2348" s="23">
        <v>2347</v>
      </c>
      <c r="B2348" s="23" t="str">
        <f t="shared" si="108"/>
        <v>Q1-2019</v>
      </c>
      <c r="C2348" s="24" t="str">
        <f t="shared" si="109"/>
        <v>Q1</v>
      </c>
      <c r="D2348" s="23" t="str">
        <f t="shared" si="110"/>
        <v>1-2019</v>
      </c>
      <c r="E2348" s="25">
        <v>43489</v>
      </c>
      <c r="F2348" s="31">
        <f>INDEX(GoldPrice!$B$2:$F$4016,MATCH(E2348,GoldPrice!$B$2:$B$4016,0),5)</f>
        <v>110144.77414477617</v>
      </c>
      <c r="G2348" s="36">
        <f>INDEX(Daily!$B$2:$H$4016,MATCH(E2348,Daily!$B$2:$B$4016,0),3)</f>
        <v>0.51000000000000512</v>
      </c>
      <c r="H2348" s="36">
        <f>INDEX(Daily!$B$2:$H$4016,MATCH(E2348,Daily!$B$2:$B$4016,0),5)</f>
        <v>0</v>
      </c>
      <c r="I2348" s="36">
        <f>INDEX(Daily!$B$2:$H$4016,MATCH(E2348,Daily!$B$2:$B$4016,0),7)</f>
        <v>0.61000000000001364</v>
      </c>
      <c r="J2348" s="39">
        <f>INDEX(Monthly!$B$2:$K$187,MATCH(D2348,Monthly!$B$2:$B$187,0),3)</f>
        <v>1.1000000000000038E-3</v>
      </c>
      <c r="K2348" s="39">
        <f>INDEX(Monthly!$B$2:$K$187,MATCH(D2348,Monthly!$B$2:$B$187,0),5)</f>
        <v>13.800000000000011</v>
      </c>
      <c r="L2348" s="39">
        <f>INDEX(Monthly!$B$2:$K$187,MATCH(D2348,Monthly!$B$2:$B$187,0),7)</f>
        <v>0</v>
      </c>
      <c r="M2348" s="39">
        <f>INDEX(Monthly!$B$2:$K$187,MATCH(D2348,Monthly!$B$2:$B$187,0),9)</f>
        <v>2.9546424690034847E-2</v>
      </c>
      <c r="N2348" s="42">
        <f>INDEX(Quaterly!$B$2:$E$63,MATCH(B2348,Quaterly!$B$2:$B$63,0),4)</f>
        <v>-6.0000000000000497E-2</v>
      </c>
    </row>
    <row r="2349" spans="1:14" x14ac:dyDescent="0.3">
      <c r="A2349" s="23">
        <v>2348</v>
      </c>
      <c r="B2349" s="23" t="str">
        <f t="shared" si="108"/>
        <v>Q1-2019</v>
      </c>
      <c r="C2349" s="24" t="str">
        <f t="shared" si="109"/>
        <v>Q1</v>
      </c>
      <c r="D2349" s="23" t="str">
        <f t="shared" si="110"/>
        <v>1-2019</v>
      </c>
      <c r="E2349" s="25">
        <v>43490</v>
      </c>
      <c r="F2349" s="31">
        <f>INDEX(GoldPrice!$B$2:$F$4016,MATCH(E2349,GoldPrice!$B$2:$B$4016,0),5)</f>
        <v>-236989.0001890026</v>
      </c>
      <c r="G2349" s="36">
        <f>INDEX(Daily!$B$2:$H$4016,MATCH(E2349,Daily!$B$2:$B$4016,0),3)</f>
        <v>0.55999999999999517</v>
      </c>
      <c r="H2349" s="36">
        <f>INDEX(Daily!$B$2:$H$4016,MATCH(E2349,Daily!$B$2:$B$4016,0),5)</f>
        <v>-4</v>
      </c>
      <c r="I2349" s="36">
        <f>INDEX(Daily!$B$2:$H$4016,MATCH(E2349,Daily!$B$2:$B$4016,0),7)</f>
        <v>9.0000000000031832E-2</v>
      </c>
      <c r="J2349" s="39">
        <f>INDEX(Monthly!$B$2:$K$187,MATCH(D2349,Monthly!$B$2:$B$187,0),3)</f>
        <v>1.1000000000000038E-3</v>
      </c>
      <c r="K2349" s="39">
        <f>INDEX(Monthly!$B$2:$K$187,MATCH(D2349,Monthly!$B$2:$B$187,0),5)</f>
        <v>13.800000000000011</v>
      </c>
      <c r="L2349" s="39">
        <f>INDEX(Monthly!$B$2:$K$187,MATCH(D2349,Monthly!$B$2:$B$187,0),7)</f>
        <v>0</v>
      </c>
      <c r="M2349" s="39">
        <f>INDEX(Monthly!$B$2:$K$187,MATCH(D2349,Monthly!$B$2:$B$187,0),9)</f>
        <v>2.9546424690034847E-2</v>
      </c>
      <c r="N2349" s="42">
        <f>INDEX(Quaterly!$B$2:$E$63,MATCH(B2349,Quaterly!$B$2:$B$63,0),4)</f>
        <v>-6.0000000000000497E-2</v>
      </c>
    </row>
    <row r="2350" spans="1:14" x14ac:dyDescent="0.3">
      <c r="A2350" s="23">
        <v>2349</v>
      </c>
      <c r="B2350" s="23" t="str">
        <f t="shared" si="108"/>
        <v>Q1-2019</v>
      </c>
      <c r="C2350" s="24" t="str">
        <f t="shared" si="109"/>
        <v>Q1</v>
      </c>
      <c r="D2350" s="23" t="str">
        <f t="shared" si="110"/>
        <v>1-2019</v>
      </c>
      <c r="E2350" s="25">
        <v>43493</v>
      </c>
      <c r="F2350" s="31">
        <f>INDEX(GoldPrice!$B$2:$F$4016,MATCH(E2350,GoldPrice!$B$2:$B$4016,0),5)</f>
        <v>60364.921564918011</v>
      </c>
      <c r="G2350" s="36">
        <f>INDEX(Daily!$B$2:$H$4016,MATCH(E2350,Daily!$B$2:$B$4016,0),3)</f>
        <v>-1.6999999999999957</v>
      </c>
      <c r="H2350" s="36">
        <f>INDEX(Daily!$B$2:$H$4016,MATCH(E2350,Daily!$B$2:$B$4016,0),5)</f>
        <v>2</v>
      </c>
      <c r="I2350" s="36">
        <f>INDEX(Daily!$B$2:$H$4016,MATCH(E2350,Daily!$B$2:$B$4016,0),7)</f>
        <v>3.2999999999999545</v>
      </c>
      <c r="J2350" s="39">
        <f>INDEX(Monthly!$B$2:$K$187,MATCH(D2350,Monthly!$B$2:$B$187,0),3)</f>
        <v>1.1000000000000038E-3</v>
      </c>
      <c r="K2350" s="39">
        <f>INDEX(Monthly!$B$2:$K$187,MATCH(D2350,Monthly!$B$2:$B$187,0),5)</f>
        <v>13.800000000000011</v>
      </c>
      <c r="L2350" s="39">
        <f>INDEX(Monthly!$B$2:$K$187,MATCH(D2350,Monthly!$B$2:$B$187,0),7)</f>
        <v>0</v>
      </c>
      <c r="M2350" s="39">
        <f>INDEX(Monthly!$B$2:$K$187,MATCH(D2350,Monthly!$B$2:$B$187,0),9)</f>
        <v>2.9546424690034847E-2</v>
      </c>
      <c r="N2350" s="42">
        <f>INDEX(Quaterly!$B$2:$E$63,MATCH(B2350,Quaterly!$B$2:$B$63,0),4)</f>
        <v>-6.0000000000000497E-2</v>
      </c>
    </row>
    <row r="2351" spans="1:14" x14ac:dyDescent="0.3">
      <c r="A2351" s="23">
        <v>2350</v>
      </c>
      <c r="B2351" s="23" t="str">
        <f t="shared" si="108"/>
        <v>Q1-2019</v>
      </c>
      <c r="C2351" s="24" t="str">
        <f t="shared" si="109"/>
        <v>Q1</v>
      </c>
      <c r="D2351" s="23" t="str">
        <f t="shared" si="110"/>
        <v>1-2019</v>
      </c>
      <c r="E2351" s="25">
        <v>43494</v>
      </c>
      <c r="F2351" s="31">
        <f>INDEX(GoldPrice!$B$2:$F$4016,MATCH(E2351,GoldPrice!$B$2:$B$4016,0),5)</f>
        <v>-123679.15327915177</v>
      </c>
      <c r="G2351" s="36">
        <f>INDEX(Daily!$B$2:$H$4016,MATCH(E2351,Daily!$B$2:$B$4016,0),3)</f>
        <v>1.3200000000000003</v>
      </c>
      <c r="H2351" s="36">
        <f>INDEX(Daily!$B$2:$H$4016,MATCH(E2351,Daily!$B$2:$B$4016,0),5)</f>
        <v>2</v>
      </c>
      <c r="I2351" s="36">
        <f>INDEX(Daily!$B$2:$H$4016,MATCH(E2351,Daily!$B$2:$B$4016,0),7)</f>
        <v>3.75</v>
      </c>
      <c r="J2351" s="39">
        <f>INDEX(Monthly!$B$2:$K$187,MATCH(D2351,Monthly!$B$2:$B$187,0),3)</f>
        <v>1.1000000000000038E-3</v>
      </c>
      <c r="K2351" s="39">
        <f>INDEX(Monthly!$B$2:$K$187,MATCH(D2351,Monthly!$B$2:$B$187,0),5)</f>
        <v>13.800000000000011</v>
      </c>
      <c r="L2351" s="39">
        <f>INDEX(Monthly!$B$2:$K$187,MATCH(D2351,Monthly!$B$2:$B$187,0),7)</f>
        <v>0</v>
      </c>
      <c r="M2351" s="39">
        <f>INDEX(Monthly!$B$2:$K$187,MATCH(D2351,Monthly!$B$2:$B$187,0),9)</f>
        <v>2.9546424690034847E-2</v>
      </c>
      <c r="N2351" s="42">
        <f>INDEX(Quaterly!$B$2:$E$63,MATCH(B2351,Quaterly!$B$2:$B$63,0),4)</f>
        <v>-6.0000000000000497E-2</v>
      </c>
    </row>
    <row r="2352" spans="1:14" x14ac:dyDescent="0.3">
      <c r="A2352" s="23">
        <v>2351</v>
      </c>
      <c r="B2352" s="23" t="str">
        <f t="shared" si="108"/>
        <v>Q1-2019</v>
      </c>
      <c r="C2352" s="24" t="str">
        <f t="shared" si="109"/>
        <v>Q1</v>
      </c>
      <c r="D2352" s="23" t="str">
        <f t="shared" si="110"/>
        <v>1-2019</v>
      </c>
      <c r="E2352" s="25">
        <v>43495</v>
      </c>
      <c r="F2352" s="31">
        <f>INDEX(GoldPrice!$B$2:$F$4016,MATCH(E2352,GoldPrice!$B$2:$B$4016,0),5)</f>
        <v>93256.473256472498</v>
      </c>
      <c r="G2352" s="36">
        <f>INDEX(Daily!$B$2:$H$4016,MATCH(E2352,Daily!$B$2:$B$4016,0),3)</f>
        <v>0.9199999999999946</v>
      </c>
      <c r="H2352" s="36">
        <f>INDEX(Daily!$B$2:$H$4016,MATCH(E2352,Daily!$B$2:$B$4016,0),5)</f>
        <v>7</v>
      </c>
      <c r="I2352" s="36">
        <f>INDEX(Daily!$B$2:$H$4016,MATCH(E2352,Daily!$B$2:$B$4016,0),7)</f>
        <v>-8.9999999999918145E-2</v>
      </c>
      <c r="J2352" s="39">
        <f>INDEX(Monthly!$B$2:$K$187,MATCH(D2352,Monthly!$B$2:$B$187,0),3)</f>
        <v>1.1000000000000038E-3</v>
      </c>
      <c r="K2352" s="39">
        <f>INDEX(Monthly!$B$2:$K$187,MATCH(D2352,Monthly!$B$2:$B$187,0),5)</f>
        <v>13.800000000000011</v>
      </c>
      <c r="L2352" s="39">
        <f>INDEX(Monthly!$B$2:$K$187,MATCH(D2352,Monthly!$B$2:$B$187,0),7)</f>
        <v>0</v>
      </c>
      <c r="M2352" s="39">
        <f>INDEX(Monthly!$B$2:$K$187,MATCH(D2352,Monthly!$B$2:$B$187,0),9)</f>
        <v>2.9546424690034847E-2</v>
      </c>
      <c r="N2352" s="42">
        <f>INDEX(Quaterly!$B$2:$E$63,MATCH(B2352,Quaterly!$B$2:$B$63,0),4)</f>
        <v>-6.0000000000000497E-2</v>
      </c>
    </row>
    <row r="2353" spans="1:14" x14ac:dyDescent="0.3">
      <c r="A2353" s="23">
        <v>2352</v>
      </c>
      <c r="B2353" s="23" t="str">
        <f t="shared" si="108"/>
        <v>Q1-2019</v>
      </c>
      <c r="C2353" s="24" t="str">
        <f t="shared" si="109"/>
        <v>Q1</v>
      </c>
      <c r="D2353" s="23" t="str">
        <f t="shared" si="110"/>
        <v>1-2019</v>
      </c>
      <c r="E2353" s="25">
        <v>43496</v>
      </c>
      <c r="F2353" s="31">
        <f>INDEX(GoldPrice!$B$2:$F$4016,MATCH(E2353,GoldPrice!$B$2:$B$4016,0),5)</f>
        <v>-106918.08731808513</v>
      </c>
      <c r="G2353" s="36">
        <f>INDEX(Daily!$B$2:$H$4016,MATCH(E2353,Daily!$B$2:$B$4016,0),3)</f>
        <v>-0.43999999999999773</v>
      </c>
      <c r="H2353" s="36">
        <f>INDEX(Daily!$B$2:$H$4016,MATCH(E2353,Daily!$B$2:$B$4016,0),5)</f>
        <v>-5</v>
      </c>
      <c r="I2353" s="36">
        <f>INDEX(Daily!$B$2:$H$4016,MATCH(E2353,Daily!$B$2:$B$4016,0),7)</f>
        <v>-5.1900000000000546</v>
      </c>
      <c r="J2353" s="39">
        <f>INDEX(Monthly!$B$2:$K$187,MATCH(D2353,Monthly!$B$2:$B$187,0),3)</f>
        <v>1.1000000000000038E-3</v>
      </c>
      <c r="K2353" s="39">
        <f>INDEX(Monthly!$B$2:$K$187,MATCH(D2353,Monthly!$B$2:$B$187,0),5)</f>
        <v>13.800000000000011</v>
      </c>
      <c r="L2353" s="39">
        <f>INDEX(Monthly!$B$2:$K$187,MATCH(D2353,Monthly!$B$2:$B$187,0),7)</f>
        <v>0</v>
      </c>
      <c r="M2353" s="39">
        <f>INDEX(Monthly!$B$2:$K$187,MATCH(D2353,Monthly!$B$2:$B$187,0),9)</f>
        <v>2.9546424690034847E-2</v>
      </c>
      <c r="N2353" s="42">
        <f>INDEX(Quaterly!$B$2:$E$63,MATCH(B2353,Quaterly!$B$2:$B$63,0),4)</f>
        <v>-6.0000000000000497E-2</v>
      </c>
    </row>
    <row r="2354" spans="1:14" x14ac:dyDescent="0.3">
      <c r="A2354" s="23">
        <v>2353</v>
      </c>
      <c r="B2354" s="23" t="str">
        <f t="shared" si="108"/>
        <v>Q1-2019</v>
      </c>
      <c r="C2354" s="24" t="str">
        <f t="shared" si="109"/>
        <v>Q1</v>
      </c>
      <c r="D2354" s="23" t="str">
        <f t="shared" si="110"/>
        <v>2-2019</v>
      </c>
      <c r="E2354" s="25">
        <v>43497</v>
      </c>
      <c r="F2354" s="31">
        <f>INDEX(GoldPrice!$B$2:$F$4016,MATCH(E2354,GoldPrice!$B$2:$B$4016,0),5)</f>
        <v>207114.42071441934</v>
      </c>
      <c r="G2354" s="36">
        <f>INDEX(Daily!$B$2:$H$4016,MATCH(E2354,Daily!$B$2:$B$4016,0),3)</f>
        <v>1.4699999999999989</v>
      </c>
      <c r="H2354" s="36">
        <f>INDEX(Daily!$B$2:$H$4016,MATCH(E2354,Daily!$B$2:$B$4016,0),5)</f>
        <v>2</v>
      </c>
      <c r="I2354" s="36">
        <f>INDEX(Daily!$B$2:$H$4016,MATCH(E2354,Daily!$B$2:$B$4016,0),7)</f>
        <v>-1.9800000000000182</v>
      </c>
      <c r="J2354" s="39">
        <f>INDEX(Monthly!$B$2:$K$187,MATCH(D2354,Monthly!$B$2:$B$187,0),3)</f>
        <v>8.8999999999999913E-3</v>
      </c>
      <c r="K2354" s="39">
        <f>INDEX(Monthly!$B$2:$K$187,MATCH(D2354,Monthly!$B$2:$B$187,0),5)</f>
        <v>0.80000000000001137</v>
      </c>
      <c r="L2354" s="39">
        <f>INDEX(Monthly!$B$2:$K$187,MATCH(D2354,Monthly!$B$2:$B$187,0),7)</f>
        <v>0</v>
      </c>
      <c r="M2354" s="39">
        <f>INDEX(Monthly!$B$2:$K$187,MATCH(D2354,Monthly!$B$2:$B$187,0),9)</f>
        <v>-1.1816376237032982E-2</v>
      </c>
      <c r="N2354" s="42">
        <f>INDEX(Quaterly!$B$2:$E$63,MATCH(B2354,Quaterly!$B$2:$B$63,0),4)</f>
        <v>-6.0000000000000497E-2</v>
      </c>
    </row>
    <row r="2355" spans="1:14" x14ac:dyDescent="0.3">
      <c r="A2355" s="23">
        <v>2354</v>
      </c>
      <c r="B2355" s="23" t="str">
        <f t="shared" si="108"/>
        <v>Q1-2019</v>
      </c>
      <c r="C2355" s="24" t="str">
        <f t="shared" si="109"/>
        <v>Q1</v>
      </c>
      <c r="D2355" s="23" t="str">
        <f t="shared" si="110"/>
        <v>2-2019</v>
      </c>
      <c r="E2355" s="25">
        <v>43500</v>
      </c>
      <c r="F2355" s="31">
        <f>INDEX(GoldPrice!$B$2:$F$4016,MATCH(E2355,GoldPrice!$B$2:$B$4016,0),5)</f>
        <v>-254398.03439803421</v>
      </c>
      <c r="G2355" s="36">
        <f>INDEX(Daily!$B$2:$H$4016,MATCH(E2355,Daily!$B$2:$B$4016,0),3)</f>
        <v>-1.6314285714285717</v>
      </c>
      <c r="H2355" s="36">
        <f>INDEX(Daily!$B$2:$H$4016,MATCH(E2355,Daily!$B$2:$B$4016,0),5)</f>
        <v>0</v>
      </c>
      <c r="I2355" s="36">
        <f>INDEX(Daily!$B$2:$H$4016,MATCH(E2355,Daily!$B$2:$B$4016,0),7)</f>
        <v>2.8928571428571104</v>
      </c>
      <c r="J2355" s="39">
        <f>INDEX(Monthly!$B$2:$K$187,MATCH(D2355,Monthly!$B$2:$B$187,0),3)</f>
        <v>8.8999999999999913E-3</v>
      </c>
      <c r="K2355" s="39">
        <f>INDEX(Monthly!$B$2:$K$187,MATCH(D2355,Monthly!$B$2:$B$187,0),5)</f>
        <v>0.80000000000001137</v>
      </c>
      <c r="L2355" s="39">
        <f>INDEX(Monthly!$B$2:$K$187,MATCH(D2355,Monthly!$B$2:$B$187,0),7)</f>
        <v>0</v>
      </c>
      <c r="M2355" s="39">
        <f>INDEX(Monthly!$B$2:$K$187,MATCH(D2355,Monthly!$B$2:$B$187,0),9)</f>
        <v>-1.1816376237032982E-2</v>
      </c>
      <c r="N2355" s="42">
        <f>INDEX(Quaterly!$B$2:$E$63,MATCH(B2355,Quaterly!$B$2:$B$63,0),4)</f>
        <v>-6.0000000000000497E-2</v>
      </c>
    </row>
    <row r="2356" spans="1:14" x14ac:dyDescent="0.3">
      <c r="A2356" s="23">
        <v>2355</v>
      </c>
      <c r="B2356" s="23" t="str">
        <f t="shared" si="108"/>
        <v>Q1-2019</v>
      </c>
      <c r="C2356" s="24" t="str">
        <f t="shared" si="109"/>
        <v>Q1</v>
      </c>
      <c r="D2356" s="23" t="str">
        <f t="shared" si="110"/>
        <v>2-2019</v>
      </c>
      <c r="E2356" s="25">
        <v>43501</v>
      </c>
      <c r="F2356" s="31">
        <f>INDEX(GoldPrice!$B$2:$F$4016,MATCH(E2356,GoldPrice!$B$2:$B$4016,0),5)</f>
        <v>38896.778896782547</v>
      </c>
      <c r="G2356" s="36">
        <f>INDEX(Daily!$B$2:$H$4016,MATCH(E2356,Daily!$B$2:$B$4016,0),3)</f>
        <v>7.1224489795916668E-2</v>
      </c>
      <c r="H2356" s="36">
        <f>INDEX(Daily!$B$2:$H$4016,MATCH(E2356,Daily!$B$2:$B$4016,0),5)</f>
        <v>0</v>
      </c>
      <c r="I2356" s="36">
        <f>INDEX(Daily!$B$2:$H$4016,MATCH(E2356,Daily!$B$2:$B$4016,0),7)</f>
        <v>0.39612244897966775</v>
      </c>
      <c r="J2356" s="39">
        <f>INDEX(Monthly!$B$2:$K$187,MATCH(D2356,Monthly!$B$2:$B$187,0),3)</f>
        <v>8.8999999999999913E-3</v>
      </c>
      <c r="K2356" s="39">
        <f>INDEX(Monthly!$B$2:$K$187,MATCH(D2356,Monthly!$B$2:$B$187,0),5)</f>
        <v>0.80000000000001137</v>
      </c>
      <c r="L2356" s="39">
        <f>INDEX(Monthly!$B$2:$K$187,MATCH(D2356,Monthly!$B$2:$B$187,0),7)</f>
        <v>0</v>
      </c>
      <c r="M2356" s="39">
        <f>INDEX(Monthly!$B$2:$K$187,MATCH(D2356,Monthly!$B$2:$B$187,0),9)</f>
        <v>-1.1816376237032982E-2</v>
      </c>
      <c r="N2356" s="42">
        <f>INDEX(Quaterly!$B$2:$E$63,MATCH(B2356,Quaterly!$B$2:$B$63,0),4)</f>
        <v>-6.0000000000000497E-2</v>
      </c>
    </row>
    <row r="2357" spans="1:14" x14ac:dyDescent="0.3">
      <c r="A2357" s="23">
        <v>2356</v>
      </c>
      <c r="B2357" s="23" t="str">
        <f t="shared" si="108"/>
        <v>Q1-2019</v>
      </c>
      <c r="C2357" s="24" t="str">
        <f t="shared" si="109"/>
        <v>Q1</v>
      </c>
      <c r="D2357" s="23" t="str">
        <f t="shared" si="110"/>
        <v>2-2019</v>
      </c>
      <c r="E2357" s="25">
        <v>43502</v>
      </c>
      <c r="F2357" s="31">
        <f>INDEX(GoldPrice!$B$2:$F$4016,MATCH(E2357,GoldPrice!$B$2:$B$4016,0),5)</f>
        <v>113454.73059758544</v>
      </c>
      <c r="G2357" s="36">
        <f>INDEX(Daily!$B$2:$H$4016,MATCH(E2357,Daily!$B$2:$B$4016,0),3)</f>
        <v>1.3994169096207543E-3</v>
      </c>
      <c r="H2357" s="36">
        <f>INDEX(Daily!$B$2:$H$4016,MATCH(E2357,Daily!$B$2:$B$4016,0),5)</f>
        <v>0</v>
      </c>
      <c r="I2357" s="36">
        <f>INDEX(Daily!$B$2:$H$4016,MATCH(E2357,Daily!$B$2:$B$4016,0),7)</f>
        <v>0.43985422740536251</v>
      </c>
      <c r="J2357" s="39">
        <f>INDEX(Monthly!$B$2:$K$187,MATCH(D2357,Monthly!$B$2:$B$187,0),3)</f>
        <v>8.8999999999999913E-3</v>
      </c>
      <c r="K2357" s="39">
        <f>INDEX(Monthly!$B$2:$K$187,MATCH(D2357,Monthly!$B$2:$B$187,0),5)</f>
        <v>0.80000000000001137</v>
      </c>
      <c r="L2357" s="39">
        <f>INDEX(Monthly!$B$2:$K$187,MATCH(D2357,Monthly!$B$2:$B$187,0),7)</f>
        <v>0</v>
      </c>
      <c r="M2357" s="39">
        <f>INDEX(Monthly!$B$2:$K$187,MATCH(D2357,Monthly!$B$2:$B$187,0),9)</f>
        <v>-1.1816376237032982E-2</v>
      </c>
      <c r="N2357" s="42">
        <f>INDEX(Quaterly!$B$2:$E$63,MATCH(B2357,Quaterly!$B$2:$B$63,0),4)</f>
        <v>-6.0000000000000497E-2</v>
      </c>
    </row>
    <row r="2358" spans="1:14" x14ac:dyDescent="0.3">
      <c r="A2358" s="23">
        <v>2357</v>
      </c>
      <c r="B2358" s="23" t="str">
        <f t="shared" si="108"/>
        <v>Q1-2019</v>
      </c>
      <c r="C2358" s="24" t="str">
        <f t="shared" si="109"/>
        <v>Q1</v>
      </c>
      <c r="D2358" s="23" t="str">
        <f t="shared" si="110"/>
        <v>2-2019</v>
      </c>
      <c r="E2358" s="25">
        <v>43503</v>
      </c>
      <c r="F2358" s="31">
        <f>INDEX(GoldPrice!$B$2:$F$4016,MATCH(E2358,GoldPrice!$B$2:$B$4016,0),5)</f>
        <v>15777.245369080454</v>
      </c>
      <c r="G2358" s="36">
        <f>INDEX(Daily!$B$2:$H$4016,MATCH(E2358,Daily!$B$2:$B$4016,0),3)</f>
        <v>0.2444564764681445</v>
      </c>
      <c r="H2358" s="36">
        <f>INDEX(Daily!$B$2:$H$4016,MATCH(E2358,Daily!$B$2:$B$4016,0),5)</f>
        <v>0</v>
      </c>
      <c r="I2358" s="36">
        <f>INDEX(Daily!$B$2:$H$4016,MATCH(E2358,Daily!$B$2:$B$4016,0),7)</f>
        <v>3.1261974177368757E-2</v>
      </c>
      <c r="J2358" s="39">
        <f>INDEX(Monthly!$B$2:$K$187,MATCH(D2358,Monthly!$B$2:$B$187,0),3)</f>
        <v>8.8999999999999913E-3</v>
      </c>
      <c r="K2358" s="39">
        <f>INDEX(Monthly!$B$2:$K$187,MATCH(D2358,Monthly!$B$2:$B$187,0),5)</f>
        <v>0.80000000000001137</v>
      </c>
      <c r="L2358" s="39">
        <f>INDEX(Monthly!$B$2:$K$187,MATCH(D2358,Monthly!$B$2:$B$187,0),7)</f>
        <v>0</v>
      </c>
      <c r="M2358" s="39">
        <f>INDEX(Monthly!$B$2:$K$187,MATCH(D2358,Monthly!$B$2:$B$187,0),9)</f>
        <v>-1.1816376237032982E-2</v>
      </c>
      <c r="N2358" s="42">
        <f>INDEX(Quaterly!$B$2:$E$63,MATCH(B2358,Quaterly!$B$2:$B$63,0),4)</f>
        <v>-6.0000000000000497E-2</v>
      </c>
    </row>
    <row r="2359" spans="1:14" x14ac:dyDescent="0.3">
      <c r="A2359" s="23">
        <v>2358</v>
      </c>
      <c r="B2359" s="23" t="str">
        <f t="shared" si="108"/>
        <v>Q1-2019</v>
      </c>
      <c r="C2359" s="24" t="str">
        <f t="shared" si="109"/>
        <v>Q1</v>
      </c>
      <c r="D2359" s="23" t="str">
        <f t="shared" si="110"/>
        <v>2-2019</v>
      </c>
      <c r="E2359" s="25">
        <v>43504</v>
      </c>
      <c r="F2359" s="31">
        <f>INDEX(GoldPrice!$B$2:$F$4016,MATCH(E2359,GoldPrice!$B$2:$B$4016,0),5)</f>
        <v>-56534.837001308799</v>
      </c>
      <c r="G2359" s="36">
        <f>INDEX(Daily!$B$2:$H$4016,MATCH(E2359,Daily!$B$2:$B$4016,0),3)</f>
        <v>9.0807401677871269E-2</v>
      </c>
      <c r="H2359" s="36">
        <f>INDEX(Daily!$B$2:$H$4016,MATCH(E2359,Daily!$B$2:$B$4016,0),5)</f>
        <v>0</v>
      </c>
      <c r="I2359" s="36">
        <f>INDEX(Daily!$B$2:$H$4016,MATCH(E2359,Daily!$B$2:$B$4016,0),7)</f>
        <v>-0.49998631522601045</v>
      </c>
      <c r="J2359" s="39">
        <f>INDEX(Monthly!$B$2:$K$187,MATCH(D2359,Monthly!$B$2:$B$187,0),3)</f>
        <v>8.8999999999999913E-3</v>
      </c>
      <c r="K2359" s="39">
        <f>INDEX(Monthly!$B$2:$K$187,MATCH(D2359,Monthly!$B$2:$B$187,0),5)</f>
        <v>0.80000000000001137</v>
      </c>
      <c r="L2359" s="39">
        <f>INDEX(Monthly!$B$2:$K$187,MATCH(D2359,Monthly!$B$2:$B$187,0),7)</f>
        <v>0</v>
      </c>
      <c r="M2359" s="39">
        <f>INDEX(Monthly!$B$2:$K$187,MATCH(D2359,Monthly!$B$2:$B$187,0),9)</f>
        <v>-1.1816376237032982E-2</v>
      </c>
      <c r="N2359" s="42">
        <f>INDEX(Quaterly!$B$2:$E$63,MATCH(B2359,Quaterly!$B$2:$B$63,0),4)</f>
        <v>-6.0000000000000497E-2</v>
      </c>
    </row>
    <row r="2360" spans="1:14" x14ac:dyDescent="0.3">
      <c r="A2360" s="23">
        <v>2359</v>
      </c>
      <c r="B2360" s="23" t="str">
        <f t="shared" si="108"/>
        <v>Q1-2019</v>
      </c>
      <c r="C2360" s="24" t="str">
        <f t="shared" si="109"/>
        <v>Q1</v>
      </c>
      <c r="D2360" s="23" t="str">
        <f t="shared" si="110"/>
        <v>2-2019</v>
      </c>
      <c r="E2360" s="25">
        <v>43507</v>
      </c>
      <c r="F2360" s="31">
        <f>INDEX(GoldPrice!$B$2:$F$4016,MATCH(E2360,GoldPrice!$B$2:$B$4016,0),5)</f>
        <v>366561.44029321894</v>
      </c>
      <c r="G2360" s="36">
        <f>INDEX(Daily!$B$2:$H$4016,MATCH(E2360,Daily!$B$2:$B$4016,0),3)</f>
        <v>-1.6264592134229829</v>
      </c>
      <c r="H2360" s="36">
        <f>INDEX(Daily!$B$2:$H$4016,MATCH(E2360,Daily!$B$2:$B$4016,0),5)</f>
        <v>10</v>
      </c>
      <c r="I2360" s="36">
        <f>INDEX(Daily!$B$2:$H$4016,MATCH(E2360,Daily!$B$2:$B$4016,0),7)</f>
        <v>14.169890521806565</v>
      </c>
      <c r="J2360" s="39">
        <f>INDEX(Monthly!$B$2:$K$187,MATCH(D2360,Monthly!$B$2:$B$187,0),3)</f>
        <v>8.8999999999999913E-3</v>
      </c>
      <c r="K2360" s="39">
        <f>INDEX(Monthly!$B$2:$K$187,MATCH(D2360,Monthly!$B$2:$B$187,0),5)</f>
        <v>0.80000000000001137</v>
      </c>
      <c r="L2360" s="39">
        <f>INDEX(Monthly!$B$2:$K$187,MATCH(D2360,Monthly!$B$2:$B$187,0),7)</f>
        <v>0</v>
      </c>
      <c r="M2360" s="39">
        <f>INDEX(Monthly!$B$2:$K$187,MATCH(D2360,Monthly!$B$2:$B$187,0),9)</f>
        <v>-1.1816376237032982E-2</v>
      </c>
      <c r="N2360" s="42">
        <f>INDEX(Quaterly!$B$2:$E$63,MATCH(B2360,Quaterly!$B$2:$B$63,0),4)</f>
        <v>-6.0000000000000497E-2</v>
      </c>
    </row>
    <row r="2361" spans="1:14" x14ac:dyDescent="0.3">
      <c r="A2361" s="23">
        <v>2360</v>
      </c>
      <c r="B2361" s="23" t="str">
        <f t="shared" si="108"/>
        <v>Q1-2019</v>
      </c>
      <c r="C2361" s="24" t="str">
        <f t="shared" si="109"/>
        <v>Q1</v>
      </c>
      <c r="D2361" s="23" t="str">
        <f t="shared" si="110"/>
        <v>2-2019</v>
      </c>
      <c r="E2361" s="25">
        <v>43508</v>
      </c>
      <c r="F2361" s="31">
        <f>INDEX(GoldPrice!$B$2:$F$4016,MATCH(E2361,GoldPrice!$B$2:$B$4016,0),5)</f>
        <v>-76623.398223400116</v>
      </c>
      <c r="G2361" s="36">
        <f>INDEX(Daily!$B$2:$H$4016,MATCH(E2361,Daily!$B$2:$B$4016,0),3)</f>
        <v>0.69000000000000483</v>
      </c>
      <c r="H2361" s="36">
        <f>INDEX(Daily!$B$2:$H$4016,MATCH(E2361,Daily!$B$2:$B$4016,0),5)</f>
        <v>-2</v>
      </c>
      <c r="I2361" s="36">
        <f>INDEX(Daily!$B$2:$H$4016,MATCH(E2361,Daily!$B$2:$B$4016,0),7)</f>
        <v>11.439999999999941</v>
      </c>
      <c r="J2361" s="39">
        <f>INDEX(Monthly!$B$2:$K$187,MATCH(D2361,Monthly!$B$2:$B$187,0),3)</f>
        <v>8.8999999999999913E-3</v>
      </c>
      <c r="K2361" s="39">
        <f>INDEX(Monthly!$B$2:$K$187,MATCH(D2361,Monthly!$B$2:$B$187,0),5)</f>
        <v>0.80000000000001137</v>
      </c>
      <c r="L2361" s="39">
        <f>INDEX(Monthly!$B$2:$K$187,MATCH(D2361,Monthly!$B$2:$B$187,0),7)</f>
        <v>0</v>
      </c>
      <c r="M2361" s="39">
        <f>INDEX(Monthly!$B$2:$K$187,MATCH(D2361,Monthly!$B$2:$B$187,0),9)</f>
        <v>-1.1816376237032982E-2</v>
      </c>
      <c r="N2361" s="42">
        <f>INDEX(Quaterly!$B$2:$E$63,MATCH(B2361,Quaterly!$B$2:$B$63,0),4)</f>
        <v>-6.0000000000000497E-2</v>
      </c>
    </row>
    <row r="2362" spans="1:14" x14ac:dyDescent="0.3">
      <c r="A2362" s="23">
        <v>2361</v>
      </c>
      <c r="B2362" s="23" t="str">
        <f t="shared" si="108"/>
        <v>Q1-2019</v>
      </c>
      <c r="C2362" s="24" t="str">
        <f t="shared" si="109"/>
        <v>Q1</v>
      </c>
      <c r="D2362" s="23" t="str">
        <f t="shared" si="110"/>
        <v>2-2019</v>
      </c>
      <c r="E2362" s="25">
        <v>43509</v>
      </c>
      <c r="F2362" s="31">
        <f>INDEX(GoldPrice!$B$2:$F$4016,MATCH(E2362,GoldPrice!$B$2:$B$4016,0),5)</f>
        <v>-26180.835380833596</v>
      </c>
      <c r="G2362" s="36">
        <f>INDEX(Daily!$B$2:$H$4016,MATCH(E2362,Daily!$B$2:$B$4016,0),3)</f>
        <v>0.79999999999999716</v>
      </c>
      <c r="H2362" s="36">
        <f>INDEX(Daily!$B$2:$H$4016,MATCH(E2362,Daily!$B$2:$B$4016,0),5)</f>
        <v>-12</v>
      </c>
      <c r="I2362" s="36">
        <f>INDEX(Daily!$B$2:$H$4016,MATCH(E2362,Daily!$B$2:$B$4016,0),7)</f>
        <v>7.7100000000000364</v>
      </c>
      <c r="J2362" s="39">
        <f>INDEX(Monthly!$B$2:$K$187,MATCH(D2362,Monthly!$B$2:$B$187,0),3)</f>
        <v>8.8999999999999913E-3</v>
      </c>
      <c r="K2362" s="39">
        <f>INDEX(Monthly!$B$2:$K$187,MATCH(D2362,Monthly!$B$2:$B$187,0),5)</f>
        <v>0.80000000000001137</v>
      </c>
      <c r="L2362" s="39">
        <f>INDEX(Monthly!$B$2:$K$187,MATCH(D2362,Monthly!$B$2:$B$187,0),7)</f>
        <v>0</v>
      </c>
      <c r="M2362" s="39">
        <f>INDEX(Monthly!$B$2:$K$187,MATCH(D2362,Monthly!$B$2:$B$187,0),9)</f>
        <v>-1.1816376237032982E-2</v>
      </c>
      <c r="N2362" s="42">
        <f>INDEX(Quaterly!$B$2:$E$63,MATCH(B2362,Quaterly!$B$2:$B$63,0),4)</f>
        <v>-6.0000000000000497E-2</v>
      </c>
    </row>
    <row r="2363" spans="1:14" x14ac:dyDescent="0.3">
      <c r="A2363" s="23">
        <v>2362</v>
      </c>
      <c r="B2363" s="23" t="str">
        <f t="shared" si="108"/>
        <v>Q1-2019</v>
      </c>
      <c r="C2363" s="24" t="str">
        <f t="shared" si="109"/>
        <v>Q1</v>
      </c>
      <c r="D2363" s="23" t="str">
        <f t="shared" si="110"/>
        <v>2-2019</v>
      </c>
      <c r="E2363" s="25">
        <v>43510</v>
      </c>
      <c r="F2363" s="31">
        <f>INDEX(GoldPrice!$B$2:$F$4016,MATCH(E2363,GoldPrice!$B$2:$B$4016,0),5)</f>
        <v>-87414.855414856225</v>
      </c>
      <c r="G2363" s="36">
        <f>INDEX(Daily!$B$2:$H$4016,MATCH(E2363,Daily!$B$2:$B$4016,0),3)</f>
        <v>0.50999999999999801</v>
      </c>
      <c r="H2363" s="36">
        <f>INDEX(Daily!$B$2:$H$4016,MATCH(E2363,Daily!$B$2:$B$4016,0),5)</f>
        <v>5</v>
      </c>
      <c r="I2363" s="36">
        <f>INDEX(Daily!$B$2:$H$4016,MATCH(E2363,Daily!$B$2:$B$4016,0),7)</f>
        <v>7.0900000000000318</v>
      </c>
      <c r="J2363" s="39">
        <f>INDEX(Monthly!$B$2:$K$187,MATCH(D2363,Monthly!$B$2:$B$187,0),3)</f>
        <v>8.8999999999999913E-3</v>
      </c>
      <c r="K2363" s="39">
        <f>INDEX(Monthly!$B$2:$K$187,MATCH(D2363,Monthly!$B$2:$B$187,0),5)</f>
        <v>0.80000000000001137</v>
      </c>
      <c r="L2363" s="39">
        <f>INDEX(Monthly!$B$2:$K$187,MATCH(D2363,Monthly!$B$2:$B$187,0),7)</f>
        <v>0</v>
      </c>
      <c r="M2363" s="39">
        <f>INDEX(Monthly!$B$2:$K$187,MATCH(D2363,Monthly!$B$2:$B$187,0),9)</f>
        <v>-1.1816376237032982E-2</v>
      </c>
      <c r="N2363" s="42">
        <f>INDEX(Quaterly!$B$2:$E$63,MATCH(B2363,Quaterly!$B$2:$B$63,0),4)</f>
        <v>-6.0000000000000497E-2</v>
      </c>
    </row>
    <row r="2364" spans="1:14" x14ac:dyDescent="0.3">
      <c r="A2364" s="23">
        <v>2363</v>
      </c>
      <c r="B2364" s="23" t="str">
        <f t="shared" si="108"/>
        <v>Q1-2019</v>
      </c>
      <c r="C2364" s="24" t="str">
        <f t="shared" si="109"/>
        <v>Q1</v>
      </c>
      <c r="D2364" s="23" t="str">
        <f t="shared" si="110"/>
        <v>2-2019</v>
      </c>
      <c r="E2364" s="25">
        <v>43511</v>
      </c>
      <c r="F2364" s="31">
        <f>INDEX(GoldPrice!$B$2:$F$4016,MATCH(E2364,GoldPrice!$B$2:$B$4016,0),5)</f>
        <v>-395581.78038177639</v>
      </c>
      <c r="G2364" s="36">
        <f>INDEX(Daily!$B$2:$H$4016,MATCH(E2364,Daily!$B$2:$B$4016,0),3)</f>
        <v>1.1800000000000068</v>
      </c>
      <c r="H2364" s="36">
        <f>INDEX(Daily!$B$2:$H$4016,MATCH(E2364,Daily!$B$2:$B$4016,0),5)</f>
        <v>0</v>
      </c>
      <c r="I2364" s="36">
        <f>INDEX(Daily!$B$2:$H$4016,MATCH(E2364,Daily!$B$2:$B$4016,0),7)</f>
        <v>-1.4500000000000455</v>
      </c>
      <c r="J2364" s="39">
        <f>INDEX(Monthly!$B$2:$K$187,MATCH(D2364,Monthly!$B$2:$B$187,0),3)</f>
        <v>8.8999999999999913E-3</v>
      </c>
      <c r="K2364" s="39">
        <f>INDEX(Monthly!$B$2:$K$187,MATCH(D2364,Monthly!$B$2:$B$187,0),5)</f>
        <v>0.80000000000001137</v>
      </c>
      <c r="L2364" s="39">
        <f>INDEX(Monthly!$B$2:$K$187,MATCH(D2364,Monthly!$B$2:$B$187,0),7)</f>
        <v>0</v>
      </c>
      <c r="M2364" s="39">
        <f>INDEX(Monthly!$B$2:$K$187,MATCH(D2364,Monthly!$B$2:$B$187,0),9)</f>
        <v>-1.1816376237032982E-2</v>
      </c>
      <c r="N2364" s="42">
        <f>INDEX(Quaterly!$B$2:$E$63,MATCH(B2364,Quaterly!$B$2:$B$63,0),4)</f>
        <v>-6.0000000000000497E-2</v>
      </c>
    </row>
    <row r="2365" spans="1:14" x14ac:dyDescent="0.3">
      <c r="A2365" s="23">
        <v>2364</v>
      </c>
      <c r="B2365" s="23" t="str">
        <f t="shared" si="108"/>
        <v>Q1-2019</v>
      </c>
      <c r="C2365" s="24" t="str">
        <f t="shared" si="109"/>
        <v>Q1</v>
      </c>
      <c r="D2365" s="23" t="str">
        <f t="shared" si="110"/>
        <v>2-2019</v>
      </c>
      <c r="E2365" s="25">
        <v>43514</v>
      </c>
      <c r="F2365" s="31">
        <f>INDEX(GoldPrice!$B$2:$F$4016,MATCH(E2365,GoldPrice!$B$2:$B$4016,0),5)</f>
        <v>380759.06795906648</v>
      </c>
      <c r="G2365" s="36">
        <f>INDEX(Daily!$B$2:$H$4016,MATCH(E2365,Daily!$B$2:$B$4016,0),3)</f>
        <v>0.67999999999999972</v>
      </c>
      <c r="H2365" s="36">
        <f>INDEX(Daily!$B$2:$H$4016,MATCH(E2365,Daily!$B$2:$B$4016,0),5)</f>
        <v>-2</v>
      </c>
      <c r="I2365" s="36">
        <f>INDEX(Daily!$B$2:$H$4016,MATCH(E2365,Daily!$B$2:$B$4016,0),7)</f>
        <v>10.409999999999968</v>
      </c>
      <c r="J2365" s="39">
        <f>INDEX(Monthly!$B$2:$K$187,MATCH(D2365,Monthly!$B$2:$B$187,0),3)</f>
        <v>8.8999999999999913E-3</v>
      </c>
      <c r="K2365" s="39">
        <f>INDEX(Monthly!$B$2:$K$187,MATCH(D2365,Monthly!$B$2:$B$187,0),5)</f>
        <v>0.80000000000001137</v>
      </c>
      <c r="L2365" s="39">
        <f>INDEX(Monthly!$B$2:$K$187,MATCH(D2365,Monthly!$B$2:$B$187,0),7)</f>
        <v>0</v>
      </c>
      <c r="M2365" s="39">
        <f>INDEX(Monthly!$B$2:$K$187,MATCH(D2365,Monthly!$B$2:$B$187,0),9)</f>
        <v>-1.1816376237032982E-2</v>
      </c>
      <c r="N2365" s="42">
        <f>INDEX(Quaterly!$B$2:$E$63,MATCH(B2365,Quaterly!$B$2:$B$63,0),4)</f>
        <v>-6.0000000000000497E-2</v>
      </c>
    </row>
    <row r="2366" spans="1:14" x14ac:dyDescent="0.3">
      <c r="A2366" s="23">
        <v>2365</v>
      </c>
      <c r="B2366" s="23" t="str">
        <f t="shared" si="108"/>
        <v>Q1-2019</v>
      </c>
      <c r="C2366" s="24" t="str">
        <f t="shared" si="109"/>
        <v>Q1</v>
      </c>
      <c r="D2366" s="23" t="str">
        <f t="shared" si="110"/>
        <v>2-2019</v>
      </c>
      <c r="E2366" s="25">
        <v>43515</v>
      </c>
      <c r="F2366" s="31">
        <f>INDEX(GoldPrice!$B$2:$F$4016,MATCH(E2366,GoldPrice!$B$2:$B$4016,0),5)</f>
        <v>-564612.25261225179</v>
      </c>
      <c r="G2366" s="36">
        <f>INDEX(Daily!$B$2:$H$4016,MATCH(E2366,Daily!$B$2:$B$4016,0),3)</f>
        <v>-0.17999999999999972</v>
      </c>
      <c r="H2366" s="36">
        <f>INDEX(Daily!$B$2:$H$4016,MATCH(E2366,Daily!$B$2:$B$4016,0),5)</f>
        <v>0</v>
      </c>
      <c r="I2366" s="36">
        <f>INDEX(Daily!$B$2:$H$4016,MATCH(E2366,Daily!$B$2:$B$4016,0),7)</f>
        <v>3.0500000000000682</v>
      </c>
      <c r="J2366" s="39">
        <f>INDEX(Monthly!$B$2:$K$187,MATCH(D2366,Monthly!$B$2:$B$187,0),3)</f>
        <v>8.8999999999999913E-3</v>
      </c>
      <c r="K2366" s="39">
        <f>INDEX(Monthly!$B$2:$K$187,MATCH(D2366,Monthly!$B$2:$B$187,0),5)</f>
        <v>0.80000000000001137</v>
      </c>
      <c r="L2366" s="39">
        <f>INDEX(Monthly!$B$2:$K$187,MATCH(D2366,Monthly!$B$2:$B$187,0),7)</f>
        <v>0</v>
      </c>
      <c r="M2366" s="39">
        <f>INDEX(Monthly!$B$2:$K$187,MATCH(D2366,Monthly!$B$2:$B$187,0),9)</f>
        <v>-1.1816376237032982E-2</v>
      </c>
      <c r="N2366" s="42">
        <f>INDEX(Quaterly!$B$2:$E$63,MATCH(B2366,Quaterly!$B$2:$B$63,0),4)</f>
        <v>-6.0000000000000497E-2</v>
      </c>
    </row>
    <row r="2367" spans="1:14" x14ac:dyDescent="0.3">
      <c r="A2367" s="23">
        <v>2366</v>
      </c>
      <c r="B2367" s="23" t="str">
        <f t="shared" si="108"/>
        <v>Q1-2019</v>
      </c>
      <c r="C2367" s="24" t="str">
        <f t="shared" si="109"/>
        <v>Q1</v>
      </c>
      <c r="D2367" s="23" t="str">
        <f t="shared" si="110"/>
        <v>2-2019</v>
      </c>
      <c r="E2367" s="25">
        <v>43516</v>
      </c>
      <c r="F2367" s="31">
        <f>INDEX(GoldPrice!$B$2:$F$4016,MATCH(E2367,GoldPrice!$B$2:$B$4016,0),5)</f>
        <v>184892.45889245719</v>
      </c>
      <c r="G2367" s="36">
        <f>INDEX(Daily!$B$2:$H$4016,MATCH(E2367,Daily!$B$2:$B$4016,0),3)</f>
        <v>0.82999999999999829</v>
      </c>
      <c r="H2367" s="36">
        <f>INDEX(Daily!$B$2:$H$4016,MATCH(E2367,Daily!$B$2:$B$4016,0),5)</f>
        <v>-1</v>
      </c>
      <c r="I2367" s="36">
        <f>INDEX(Daily!$B$2:$H$4016,MATCH(E2367,Daily!$B$2:$B$4016,0),7)</f>
        <v>6.2300000000000182</v>
      </c>
      <c r="J2367" s="39">
        <f>INDEX(Monthly!$B$2:$K$187,MATCH(D2367,Monthly!$B$2:$B$187,0),3)</f>
        <v>8.8999999999999913E-3</v>
      </c>
      <c r="K2367" s="39">
        <f>INDEX(Monthly!$B$2:$K$187,MATCH(D2367,Monthly!$B$2:$B$187,0),5)</f>
        <v>0.80000000000001137</v>
      </c>
      <c r="L2367" s="39">
        <f>INDEX(Monthly!$B$2:$K$187,MATCH(D2367,Monthly!$B$2:$B$187,0),7)</f>
        <v>0</v>
      </c>
      <c r="M2367" s="39">
        <f>INDEX(Monthly!$B$2:$K$187,MATCH(D2367,Monthly!$B$2:$B$187,0),9)</f>
        <v>-1.1816376237032982E-2</v>
      </c>
      <c r="N2367" s="42">
        <f>INDEX(Quaterly!$B$2:$E$63,MATCH(B2367,Quaterly!$B$2:$B$63,0),4)</f>
        <v>-6.0000000000000497E-2</v>
      </c>
    </row>
    <row r="2368" spans="1:14" x14ac:dyDescent="0.3">
      <c r="A2368" s="23">
        <v>2367</v>
      </c>
      <c r="B2368" s="23" t="str">
        <f t="shared" si="108"/>
        <v>Q1-2019</v>
      </c>
      <c r="C2368" s="24" t="str">
        <f t="shared" si="109"/>
        <v>Q1</v>
      </c>
      <c r="D2368" s="23" t="str">
        <f t="shared" si="110"/>
        <v>2-2019</v>
      </c>
      <c r="E2368" s="25">
        <v>43517</v>
      </c>
      <c r="F2368" s="31">
        <f>INDEX(GoldPrice!$B$2:$F$4016,MATCH(E2368,GoldPrice!$B$2:$B$4016,0),5)</f>
        <v>215239.76563976705</v>
      </c>
      <c r="G2368" s="36">
        <f>INDEX(Daily!$B$2:$H$4016,MATCH(E2368,Daily!$B$2:$B$4016,0),3)</f>
        <v>3.9999999999999147E-2</v>
      </c>
      <c r="H2368" s="36">
        <f>INDEX(Daily!$B$2:$H$4016,MATCH(E2368,Daily!$B$2:$B$4016,0),5)</f>
        <v>12</v>
      </c>
      <c r="I2368" s="36">
        <f>INDEX(Daily!$B$2:$H$4016,MATCH(E2368,Daily!$B$2:$B$4016,0),7)</f>
        <v>16.990000000000009</v>
      </c>
      <c r="J2368" s="39">
        <f>INDEX(Monthly!$B$2:$K$187,MATCH(D2368,Monthly!$B$2:$B$187,0),3)</f>
        <v>8.8999999999999913E-3</v>
      </c>
      <c r="K2368" s="39">
        <f>INDEX(Monthly!$B$2:$K$187,MATCH(D2368,Monthly!$B$2:$B$187,0),5)</f>
        <v>0.80000000000001137</v>
      </c>
      <c r="L2368" s="39">
        <f>INDEX(Monthly!$B$2:$K$187,MATCH(D2368,Monthly!$B$2:$B$187,0),7)</f>
        <v>0</v>
      </c>
      <c r="M2368" s="39">
        <f>INDEX(Monthly!$B$2:$K$187,MATCH(D2368,Monthly!$B$2:$B$187,0),9)</f>
        <v>-1.1816376237032982E-2</v>
      </c>
      <c r="N2368" s="42">
        <f>INDEX(Quaterly!$B$2:$E$63,MATCH(B2368,Quaterly!$B$2:$B$63,0),4)</f>
        <v>-6.0000000000000497E-2</v>
      </c>
    </row>
    <row r="2369" spans="1:14" x14ac:dyDescent="0.3">
      <c r="A2369" s="23">
        <v>2368</v>
      </c>
      <c r="B2369" s="23" t="str">
        <f t="shared" si="108"/>
        <v>Q1-2019</v>
      </c>
      <c r="C2369" s="24" t="str">
        <f t="shared" si="109"/>
        <v>Q1</v>
      </c>
      <c r="D2369" s="23" t="str">
        <f t="shared" si="110"/>
        <v>2-2019</v>
      </c>
      <c r="E2369" s="25">
        <v>43518</v>
      </c>
      <c r="F2369" s="31">
        <f>INDEX(GoldPrice!$B$2:$F$4016,MATCH(E2369,GoldPrice!$B$2:$B$4016,0),5)</f>
        <v>-199011.75581175834</v>
      </c>
      <c r="G2369" s="36">
        <f>INDEX(Daily!$B$2:$H$4016,MATCH(E2369,Daily!$B$2:$B$4016,0),3)</f>
        <v>0.29999999999999716</v>
      </c>
      <c r="H2369" s="36">
        <f>INDEX(Daily!$B$2:$H$4016,MATCH(E2369,Daily!$B$2:$B$4016,0),5)</f>
        <v>-1</v>
      </c>
      <c r="I2369" s="36">
        <f>INDEX(Daily!$B$2:$H$4016,MATCH(E2369,Daily!$B$2:$B$4016,0),7)</f>
        <v>1.3399999999999181</v>
      </c>
      <c r="J2369" s="39">
        <f>INDEX(Monthly!$B$2:$K$187,MATCH(D2369,Monthly!$B$2:$B$187,0),3)</f>
        <v>8.8999999999999913E-3</v>
      </c>
      <c r="K2369" s="39">
        <f>INDEX(Monthly!$B$2:$K$187,MATCH(D2369,Monthly!$B$2:$B$187,0),5)</f>
        <v>0.80000000000001137</v>
      </c>
      <c r="L2369" s="39">
        <f>INDEX(Monthly!$B$2:$K$187,MATCH(D2369,Monthly!$B$2:$B$187,0),7)</f>
        <v>0</v>
      </c>
      <c r="M2369" s="39">
        <f>INDEX(Monthly!$B$2:$K$187,MATCH(D2369,Monthly!$B$2:$B$187,0),9)</f>
        <v>-1.1816376237032982E-2</v>
      </c>
      <c r="N2369" s="42">
        <f>INDEX(Quaterly!$B$2:$E$63,MATCH(B2369,Quaterly!$B$2:$B$63,0),4)</f>
        <v>-6.0000000000000497E-2</v>
      </c>
    </row>
    <row r="2370" spans="1:14" x14ac:dyDescent="0.3">
      <c r="A2370" s="23">
        <v>2369</v>
      </c>
      <c r="B2370" s="23" t="str">
        <f t="shared" si="108"/>
        <v>Q1-2019</v>
      </c>
      <c r="C2370" s="24" t="str">
        <f t="shared" si="109"/>
        <v>Q1</v>
      </c>
      <c r="D2370" s="23" t="str">
        <f t="shared" si="110"/>
        <v>2-2019</v>
      </c>
      <c r="E2370" s="25">
        <v>43521</v>
      </c>
      <c r="F2370" s="31">
        <f>INDEX(GoldPrice!$B$2:$F$4016,MATCH(E2370,GoldPrice!$B$2:$B$4016,0),5)</f>
        <v>130885.20128520206</v>
      </c>
      <c r="G2370" s="36">
        <f>INDEX(Daily!$B$2:$H$4016,MATCH(E2370,Daily!$B$2:$B$4016,0),3)</f>
        <v>-1.7800000000000011</v>
      </c>
      <c r="H2370" s="36">
        <f>INDEX(Daily!$B$2:$H$4016,MATCH(E2370,Daily!$B$2:$B$4016,0),5)</f>
        <v>7</v>
      </c>
      <c r="I2370" s="36">
        <f>INDEX(Daily!$B$2:$H$4016,MATCH(E2370,Daily!$B$2:$B$4016,0),7)</f>
        <v>5.5199999999999818</v>
      </c>
      <c r="J2370" s="39">
        <f>INDEX(Monthly!$B$2:$K$187,MATCH(D2370,Monthly!$B$2:$B$187,0),3)</f>
        <v>8.8999999999999913E-3</v>
      </c>
      <c r="K2370" s="39">
        <f>INDEX(Monthly!$B$2:$K$187,MATCH(D2370,Monthly!$B$2:$B$187,0),5)</f>
        <v>0.80000000000001137</v>
      </c>
      <c r="L2370" s="39">
        <f>INDEX(Monthly!$B$2:$K$187,MATCH(D2370,Monthly!$B$2:$B$187,0),7)</f>
        <v>0</v>
      </c>
      <c r="M2370" s="39">
        <f>INDEX(Monthly!$B$2:$K$187,MATCH(D2370,Monthly!$B$2:$B$187,0),9)</f>
        <v>-1.1816376237032982E-2</v>
      </c>
      <c r="N2370" s="42">
        <f>INDEX(Quaterly!$B$2:$E$63,MATCH(B2370,Quaterly!$B$2:$B$63,0),4)</f>
        <v>-6.0000000000000497E-2</v>
      </c>
    </row>
    <row r="2371" spans="1:14" x14ac:dyDescent="0.3">
      <c r="A2371" s="23">
        <v>2370</v>
      </c>
      <c r="B2371" s="23" t="str">
        <f t="shared" ref="B2371:B2434" si="111">C2371&amp;"-"&amp;YEAR(E2371)</f>
        <v>Q1-2019</v>
      </c>
      <c r="C2371" s="24" t="str">
        <f t="shared" ref="C2371:C2434" si="112">IF(MONTH(E2371)&lt;=3,"Q1",IF(MONTH(E2371)&lt;=6,"Q2",IF(MONTH(E2371)&lt;=9,"Q3","Q4")))</f>
        <v>Q1</v>
      </c>
      <c r="D2371" s="23" t="str">
        <f t="shared" ref="D2371:D2434" si="113">MONTH(E2371)&amp;"-"&amp;YEAR(E2371)</f>
        <v>2-2019</v>
      </c>
      <c r="E2371" s="25">
        <v>43522</v>
      </c>
      <c r="F2371" s="31">
        <f>INDEX(GoldPrice!$B$2:$F$4016,MATCH(E2371,GoldPrice!$B$2:$B$4016,0),5)</f>
        <v>69.476469479501247</v>
      </c>
      <c r="G2371" s="36">
        <f>INDEX(Daily!$B$2:$H$4016,MATCH(E2371,Daily!$B$2:$B$4016,0),3)</f>
        <v>2.0000000000003126E-2</v>
      </c>
      <c r="H2371" s="36">
        <f>INDEX(Daily!$B$2:$H$4016,MATCH(E2371,Daily!$B$2:$B$4016,0),5)</f>
        <v>-16</v>
      </c>
      <c r="I2371" s="36">
        <f>INDEX(Daily!$B$2:$H$4016,MATCH(E2371,Daily!$B$2:$B$4016,0),7)</f>
        <v>-7.3700000000000045</v>
      </c>
      <c r="J2371" s="39">
        <f>INDEX(Monthly!$B$2:$K$187,MATCH(D2371,Monthly!$B$2:$B$187,0),3)</f>
        <v>8.8999999999999913E-3</v>
      </c>
      <c r="K2371" s="39">
        <f>INDEX(Monthly!$B$2:$K$187,MATCH(D2371,Monthly!$B$2:$B$187,0),5)</f>
        <v>0.80000000000001137</v>
      </c>
      <c r="L2371" s="39">
        <f>INDEX(Monthly!$B$2:$K$187,MATCH(D2371,Monthly!$B$2:$B$187,0),7)</f>
        <v>0</v>
      </c>
      <c r="M2371" s="39">
        <f>INDEX(Monthly!$B$2:$K$187,MATCH(D2371,Monthly!$B$2:$B$187,0),9)</f>
        <v>-1.1816376237032982E-2</v>
      </c>
      <c r="N2371" s="42">
        <f>INDEX(Quaterly!$B$2:$E$63,MATCH(B2371,Quaterly!$B$2:$B$63,0),4)</f>
        <v>-6.0000000000000497E-2</v>
      </c>
    </row>
    <row r="2372" spans="1:14" x14ac:dyDescent="0.3">
      <c r="A2372" s="23">
        <v>2371</v>
      </c>
      <c r="B2372" s="23" t="str">
        <f t="shared" si="111"/>
        <v>Q1-2019</v>
      </c>
      <c r="C2372" s="24" t="str">
        <f t="shared" si="112"/>
        <v>Q1</v>
      </c>
      <c r="D2372" s="23" t="str">
        <f t="shared" si="113"/>
        <v>2-2019</v>
      </c>
      <c r="E2372" s="25">
        <v>43523</v>
      </c>
      <c r="F2372" s="31">
        <f>INDEX(GoldPrice!$B$2:$F$4016,MATCH(E2372,GoldPrice!$B$2:$B$4016,0),5)</f>
        <v>140786.39198638871</v>
      </c>
      <c r="G2372" s="36">
        <f>INDEX(Daily!$B$2:$H$4016,MATCH(E2372,Daily!$B$2:$B$4016,0),3)</f>
        <v>1.4399999999999977</v>
      </c>
      <c r="H2372" s="36">
        <f>INDEX(Daily!$B$2:$H$4016,MATCH(E2372,Daily!$B$2:$B$4016,0),5)</f>
        <v>-1</v>
      </c>
      <c r="I2372" s="36">
        <f>INDEX(Daily!$B$2:$H$4016,MATCH(E2372,Daily!$B$2:$B$4016,0),7)</f>
        <v>3.2100000000000364</v>
      </c>
      <c r="J2372" s="39">
        <f>INDEX(Monthly!$B$2:$K$187,MATCH(D2372,Monthly!$B$2:$B$187,0),3)</f>
        <v>8.8999999999999913E-3</v>
      </c>
      <c r="K2372" s="39">
        <f>INDEX(Monthly!$B$2:$K$187,MATCH(D2372,Monthly!$B$2:$B$187,0),5)</f>
        <v>0.80000000000001137</v>
      </c>
      <c r="L2372" s="39">
        <f>INDEX(Monthly!$B$2:$K$187,MATCH(D2372,Monthly!$B$2:$B$187,0),7)</f>
        <v>0</v>
      </c>
      <c r="M2372" s="39">
        <f>INDEX(Monthly!$B$2:$K$187,MATCH(D2372,Monthly!$B$2:$B$187,0),9)</f>
        <v>-1.1816376237032982E-2</v>
      </c>
      <c r="N2372" s="42">
        <f>INDEX(Quaterly!$B$2:$E$63,MATCH(B2372,Quaterly!$B$2:$B$63,0),4)</f>
        <v>-6.0000000000000497E-2</v>
      </c>
    </row>
    <row r="2373" spans="1:14" x14ac:dyDescent="0.3">
      <c r="A2373" s="23">
        <v>2372</v>
      </c>
      <c r="B2373" s="23" t="str">
        <f t="shared" si="111"/>
        <v>Q1-2019</v>
      </c>
      <c r="C2373" s="24" t="str">
        <f t="shared" si="112"/>
        <v>Q1</v>
      </c>
      <c r="D2373" s="23" t="str">
        <f t="shared" si="113"/>
        <v>2-2019</v>
      </c>
      <c r="E2373" s="25">
        <v>43524</v>
      </c>
      <c r="F2373" s="31">
        <f>INDEX(GoldPrice!$B$2:$F$4016,MATCH(E2373,GoldPrice!$B$2:$B$4016,0),5)</f>
        <v>25938.461538463831</v>
      </c>
      <c r="G2373" s="36">
        <f>INDEX(Daily!$B$2:$H$4016,MATCH(E2373,Daily!$B$2:$B$4016,0),3)</f>
        <v>0.28000000000000114</v>
      </c>
      <c r="H2373" s="36">
        <f>INDEX(Daily!$B$2:$H$4016,MATCH(E2373,Daily!$B$2:$B$4016,0),5)</f>
        <v>0</v>
      </c>
      <c r="I2373" s="36">
        <f>INDEX(Daily!$B$2:$H$4016,MATCH(E2373,Daily!$B$2:$B$4016,0),7)</f>
        <v>-24.799999999999955</v>
      </c>
      <c r="J2373" s="39">
        <f>INDEX(Monthly!$B$2:$K$187,MATCH(D2373,Monthly!$B$2:$B$187,0),3)</f>
        <v>8.8999999999999913E-3</v>
      </c>
      <c r="K2373" s="39">
        <f>INDEX(Monthly!$B$2:$K$187,MATCH(D2373,Monthly!$B$2:$B$187,0),5)</f>
        <v>0.80000000000001137</v>
      </c>
      <c r="L2373" s="39">
        <f>INDEX(Monthly!$B$2:$K$187,MATCH(D2373,Monthly!$B$2:$B$187,0),7)</f>
        <v>0</v>
      </c>
      <c r="M2373" s="39">
        <f>INDEX(Monthly!$B$2:$K$187,MATCH(D2373,Monthly!$B$2:$B$187,0),9)</f>
        <v>-1.1816376237032982E-2</v>
      </c>
      <c r="N2373" s="42">
        <f>INDEX(Quaterly!$B$2:$E$63,MATCH(B2373,Quaterly!$B$2:$B$63,0),4)</f>
        <v>-6.0000000000000497E-2</v>
      </c>
    </row>
    <row r="2374" spans="1:14" x14ac:dyDescent="0.3">
      <c r="A2374" s="23">
        <v>2373</v>
      </c>
      <c r="B2374" s="23" t="str">
        <f t="shared" si="111"/>
        <v>Q1-2019</v>
      </c>
      <c r="C2374" s="24" t="str">
        <f t="shared" si="112"/>
        <v>Q1</v>
      </c>
      <c r="D2374" s="23" t="str">
        <f t="shared" si="113"/>
        <v>3-2019</v>
      </c>
      <c r="E2374" s="25">
        <v>43525</v>
      </c>
      <c r="F2374" s="31">
        <f>INDEX(GoldPrice!$B$2:$F$4016,MATCH(E2374,GoldPrice!$B$2:$B$4016,0),5)</f>
        <v>204690.53109052777</v>
      </c>
      <c r="G2374" s="36">
        <f>INDEX(Daily!$B$2:$H$4016,MATCH(E2374,Daily!$B$2:$B$4016,0),3)</f>
        <v>-1.4200000000000017</v>
      </c>
      <c r="H2374" s="36">
        <f>INDEX(Daily!$B$2:$H$4016,MATCH(E2374,Daily!$B$2:$B$4016,0),5)</f>
        <v>3</v>
      </c>
      <c r="I2374" s="36">
        <f>INDEX(Daily!$B$2:$H$4016,MATCH(E2374,Daily!$B$2:$B$4016,0),7)</f>
        <v>14.159999999999968</v>
      </c>
      <c r="J2374" s="39">
        <f>INDEX(Monthly!$B$2:$K$187,MATCH(D2374,Monthly!$B$2:$B$187,0),3)</f>
        <v>-2.3999999999999994E-3</v>
      </c>
      <c r="K2374" s="39">
        <f>INDEX(Monthly!$B$2:$K$187,MATCH(D2374,Monthly!$B$2:$B$187,0),5)</f>
        <v>-9.8999999999999773</v>
      </c>
      <c r="L2374" s="39">
        <f>INDEX(Monthly!$B$2:$K$187,MATCH(D2374,Monthly!$B$2:$B$187,0),7)</f>
        <v>0</v>
      </c>
      <c r="M2374" s="39">
        <f>INDEX(Monthly!$B$2:$K$187,MATCH(D2374,Monthly!$B$2:$B$187,0),9)</f>
        <v>1.0769358026093396E-2</v>
      </c>
      <c r="N2374" s="42">
        <f>INDEX(Quaterly!$B$2:$E$63,MATCH(B2374,Quaterly!$B$2:$B$63,0),4)</f>
        <v>-6.0000000000000497E-2</v>
      </c>
    </row>
    <row r="2375" spans="1:14" x14ac:dyDescent="0.3">
      <c r="A2375" s="23">
        <v>2374</v>
      </c>
      <c r="B2375" s="23" t="str">
        <f t="shared" si="111"/>
        <v>Q1-2019</v>
      </c>
      <c r="C2375" s="24" t="str">
        <f t="shared" si="112"/>
        <v>Q1</v>
      </c>
      <c r="D2375" s="23" t="str">
        <f t="shared" si="113"/>
        <v>3-2019</v>
      </c>
      <c r="E2375" s="25">
        <v>43528</v>
      </c>
      <c r="F2375" s="31">
        <f>INDEX(GoldPrice!$B$2:$F$4016,MATCH(E2375,GoldPrice!$B$2:$B$4016,0),5)</f>
        <v>-44584.9177849181</v>
      </c>
      <c r="G2375" s="36">
        <f>INDEX(Daily!$B$2:$H$4016,MATCH(E2375,Daily!$B$2:$B$4016,0),3)</f>
        <v>0.79000000000000625</v>
      </c>
      <c r="H2375" s="36">
        <f>INDEX(Daily!$B$2:$H$4016,MATCH(E2375,Daily!$B$2:$B$4016,0),5)</f>
        <v>-2</v>
      </c>
      <c r="I2375" s="36">
        <f>INDEX(Daily!$B$2:$H$4016,MATCH(E2375,Daily!$B$2:$B$4016,0),7)</f>
        <v>14.360000000000014</v>
      </c>
      <c r="J2375" s="39">
        <f>INDEX(Monthly!$B$2:$K$187,MATCH(D2375,Monthly!$B$2:$B$187,0),3)</f>
        <v>-2.3999999999999994E-3</v>
      </c>
      <c r="K2375" s="39">
        <f>INDEX(Monthly!$B$2:$K$187,MATCH(D2375,Monthly!$B$2:$B$187,0),5)</f>
        <v>-9.8999999999999773</v>
      </c>
      <c r="L2375" s="39">
        <f>INDEX(Monthly!$B$2:$K$187,MATCH(D2375,Monthly!$B$2:$B$187,0),7)</f>
        <v>0</v>
      </c>
      <c r="M2375" s="39">
        <f>INDEX(Monthly!$B$2:$K$187,MATCH(D2375,Monthly!$B$2:$B$187,0),9)</f>
        <v>1.0769358026093396E-2</v>
      </c>
      <c r="N2375" s="42">
        <f>INDEX(Quaterly!$B$2:$E$63,MATCH(B2375,Quaterly!$B$2:$B$63,0),4)</f>
        <v>-6.0000000000000497E-2</v>
      </c>
    </row>
    <row r="2376" spans="1:14" x14ac:dyDescent="0.3">
      <c r="A2376" s="23">
        <v>2375</v>
      </c>
      <c r="B2376" s="23" t="str">
        <f t="shared" si="111"/>
        <v>Q1-2019</v>
      </c>
      <c r="C2376" s="24" t="str">
        <f t="shared" si="112"/>
        <v>Q1</v>
      </c>
      <c r="D2376" s="23" t="str">
        <f t="shared" si="113"/>
        <v>3-2019</v>
      </c>
      <c r="E2376" s="25">
        <v>43529</v>
      </c>
      <c r="F2376" s="31">
        <f>INDEX(GoldPrice!$B$2:$F$4016,MATCH(E2376,GoldPrice!$B$2:$B$4016,0),5)</f>
        <v>-48951.804951801896</v>
      </c>
      <c r="G2376" s="36">
        <f>INDEX(Daily!$B$2:$H$4016,MATCH(E2376,Daily!$B$2:$B$4016,0),3)</f>
        <v>-3.0000000000001137E-2</v>
      </c>
      <c r="H2376" s="36">
        <f>INDEX(Daily!$B$2:$H$4016,MATCH(E2376,Daily!$B$2:$B$4016,0),5)</f>
        <v>-2</v>
      </c>
      <c r="I2376" s="36">
        <f>INDEX(Daily!$B$2:$H$4016,MATCH(E2376,Daily!$B$2:$B$4016,0),7)</f>
        <v>-1.5399999999999636</v>
      </c>
      <c r="J2376" s="39">
        <f>INDEX(Monthly!$B$2:$K$187,MATCH(D2376,Monthly!$B$2:$B$187,0),3)</f>
        <v>-2.3999999999999994E-3</v>
      </c>
      <c r="K2376" s="39">
        <f>INDEX(Monthly!$B$2:$K$187,MATCH(D2376,Monthly!$B$2:$B$187,0),5)</f>
        <v>-9.8999999999999773</v>
      </c>
      <c r="L2376" s="39">
        <f>INDEX(Monthly!$B$2:$K$187,MATCH(D2376,Monthly!$B$2:$B$187,0),7)</f>
        <v>0</v>
      </c>
      <c r="M2376" s="39">
        <f>INDEX(Monthly!$B$2:$K$187,MATCH(D2376,Monthly!$B$2:$B$187,0),9)</f>
        <v>1.0769358026093396E-2</v>
      </c>
      <c r="N2376" s="42">
        <f>INDEX(Quaterly!$B$2:$E$63,MATCH(B2376,Quaterly!$B$2:$B$63,0),4)</f>
        <v>-6.0000000000000497E-2</v>
      </c>
    </row>
    <row r="2377" spans="1:14" x14ac:dyDescent="0.3">
      <c r="A2377" s="23">
        <v>2376</v>
      </c>
      <c r="B2377" s="23" t="str">
        <f t="shared" si="111"/>
        <v>Q1-2019</v>
      </c>
      <c r="C2377" s="24" t="str">
        <f t="shared" si="112"/>
        <v>Q1</v>
      </c>
      <c r="D2377" s="23" t="str">
        <f t="shared" si="113"/>
        <v>3-2019</v>
      </c>
      <c r="E2377" s="25">
        <v>43530</v>
      </c>
      <c r="F2377" s="31">
        <f>INDEX(GoldPrice!$B$2:$F$4016,MATCH(E2377,GoldPrice!$B$2:$B$4016,0),5)</f>
        <v>-12802.116802122444</v>
      </c>
      <c r="G2377" s="36">
        <f>INDEX(Daily!$B$2:$H$4016,MATCH(E2377,Daily!$B$2:$B$4016,0),3)</f>
        <v>-0.34000000000000341</v>
      </c>
      <c r="H2377" s="36">
        <f>INDEX(Daily!$B$2:$H$4016,MATCH(E2377,Daily!$B$2:$B$4016,0),5)</f>
        <v>2</v>
      </c>
      <c r="I2377" s="36">
        <f>INDEX(Daily!$B$2:$H$4016,MATCH(E2377,Daily!$B$2:$B$4016,0),7)</f>
        <v>2.0399999999999636</v>
      </c>
      <c r="J2377" s="39">
        <f>INDEX(Monthly!$B$2:$K$187,MATCH(D2377,Monthly!$B$2:$B$187,0),3)</f>
        <v>-2.3999999999999994E-3</v>
      </c>
      <c r="K2377" s="39">
        <f>INDEX(Monthly!$B$2:$K$187,MATCH(D2377,Monthly!$B$2:$B$187,0),5)</f>
        <v>-9.8999999999999773</v>
      </c>
      <c r="L2377" s="39">
        <f>INDEX(Monthly!$B$2:$K$187,MATCH(D2377,Monthly!$B$2:$B$187,0),7)</f>
        <v>0</v>
      </c>
      <c r="M2377" s="39">
        <f>INDEX(Monthly!$B$2:$K$187,MATCH(D2377,Monthly!$B$2:$B$187,0),9)</f>
        <v>1.0769358026093396E-2</v>
      </c>
      <c r="N2377" s="42">
        <f>INDEX(Quaterly!$B$2:$E$63,MATCH(B2377,Quaterly!$B$2:$B$63,0),4)</f>
        <v>-6.0000000000000497E-2</v>
      </c>
    </row>
    <row r="2378" spans="1:14" x14ac:dyDescent="0.3">
      <c r="A2378" s="23">
        <v>2377</v>
      </c>
      <c r="B2378" s="23" t="str">
        <f t="shared" si="111"/>
        <v>Q1-2019</v>
      </c>
      <c r="C2378" s="24" t="str">
        <f t="shared" si="112"/>
        <v>Q1</v>
      </c>
      <c r="D2378" s="23" t="str">
        <f t="shared" si="113"/>
        <v>3-2019</v>
      </c>
      <c r="E2378" s="25">
        <v>43531</v>
      </c>
      <c r="F2378" s="31">
        <f>INDEX(GoldPrice!$B$2:$F$4016,MATCH(E2378,GoldPrice!$B$2:$B$4016,0),5)</f>
        <v>12204.80060480535</v>
      </c>
      <c r="G2378" s="36">
        <f>INDEX(Daily!$B$2:$H$4016,MATCH(E2378,Daily!$B$2:$B$4016,0),3)</f>
        <v>0.43999999999999773</v>
      </c>
      <c r="H2378" s="36">
        <f>INDEX(Daily!$B$2:$H$4016,MATCH(E2378,Daily!$B$2:$B$4016,0),5)</f>
        <v>-3</v>
      </c>
      <c r="I2378" s="36">
        <f>INDEX(Daily!$B$2:$H$4016,MATCH(E2378,Daily!$B$2:$B$4016,0),7)</f>
        <v>-0.46000000000003638</v>
      </c>
      <c r="J2378" s="39">
        <f>INDEX(Monthly!$B$2:$K$187,MATCH(D2378,Monthly!$B$2:$B$187,0),3)</f>
        <v>-2.3999999999999994E-3</v>
      </c>
      <c r="K2378" s="39">
        <f>INDEX(Monthly!$B$2:$K$187,MATCH(D2378,Monthly!$B$2:$B$187,0),5)</f>
        <v>-9.8999999999999773</v>
      </c>
      <c r="L2378" s="39">
        <f>INDEX(Monthly!$B$2:$K$187,MATCH(D2378,Monthly!$B$2:$B$187,0),7)</f>
        <v>0</v>
      </c>
      <c r="M2378" s="39">
        <f>INDEX(Monthly!$B$2:$K$187,MATCH(D2378,Monthly!$B$2:$B$187,0),9)</f>
        <v>1.0769358026093396E-2</v>
      </c>
      <c r="N2378" s="42">
        <f>INDEX(Quaterly!$B$2:$E$63,MATCH(B2378,Quaterly!$B$2:$B$63,0),4)</f>
        <v>-6.0000000000000497E-2</v>
      </c>
    </row>
    <row r="2379" spans="1:14" x14ac:dyDescent="0.3">
      <c r="A2379" s="23">
        <v>2378</v>
      </c>
      <c r="B2379" s="23" t="str">
        <f t="shared" si="111"/>
        <v>Q1-2019</v>
      </c>
      <c r="C2379" s="24" t="str">
        <f t="shared" si="112"/>
        <v>Q1</v>
      </c>
      <c r="D2379" s="23" t="str">
        <f t="shared" si="113"/>
        <v>3-2019</v>
      </c>
      <c r="E2379" s="25">
        <v>43532</v>
      </c>
      <c r="F2379" s="31">
        <f>INDEX(GoldPrice!$B$2:$F$4016,MATCH(E2379,GoldPrice!$B$2:$B$4016,0),5)</f>
        <v>-233448.79984879866</v>
      </c>
      <c r="G2379" s="36">
        <f>INDEX(Daily!$B$2:$H$4016,MATCH(E2379,Daily!$B$2:$B$4016,0),3)</f>
        <v>-9.0000000000003411E-2</v>
      </c>
      <c r="H2379" s="36">
        <f>INDEX(Daily!$B$2:$H$4016,MATCH(E2379,Daily!$B$2:$B$4016,0),5)</f>
        <v>2</v>
      </c>
      <c r="I2379" s="36">
        <f>INDEX(Daily!$B$2:$H$4016,MATCH(E2379,Daily!$B$2:$B$4016,0),7)</f>
        <v>-8.7799999999999727</v>
      </c>
      <c r="J2379" s="39">
        <f>INDEX(Monthly!$B$2:$K$187,MATCH(D2379,Monthly!$B$2:$B$187,0),3)</f>
        <v>-2.3999999999999994E-3</v>
      </c>
      <c r="K2379" s="39">
        <f>INDEX(Monthly!$B$2:$K$187,MATCH(D2379,Monthly!$B$2:$B$187,0),5)</f>
        <v>-9.8999999999999773</v>
      </c>
      <c r="L2379" s="39">
        <f>INDEX(Monthly!$B$2:$K$187,MATCH(D2379,Monthly!$B$2:$B$187,0),7)</f>
        <v>0</v>
      </c>
      <c r="M2379" s="39">
        <f>INDEX(Monthly!$B$2:$K$187,MATCH(D2379,Monthly!$B$2:$B$187,0),9)</f>
        <v>1.0769358026093396E-2</v>
      </c>
      <c r="N2379" s="42">
        <f>INDEX(Quaterly!$B$2:$E$63,MATCH(B2379,Quaterly!$B$2:$B$63,0),4)</f>
        <v>-6.0000000000000497E-2</v>
      </c>
    </row>
    <row r="2380" spans="1:14" x14ac:dyDescent="0.3">
      <c r="A2380" s="23">
        <v>2379</v>
      </c>
      <c r="B2380" s="23" t="str">
        <f t="shared" si="111"/>
        <v>Q1-2019</v>
      </c>
      <c r="C2380" s="24" t="str">
        <f t="shared" si="112"/>
        <v>Q1</v>
      </c>
      <c r="D2380" s="23" t="str">
        <f t="shared" si="113"/>
        <v>3-2019</v>
      </c>
      <c r="E2380" s="25">
        <v>43535</v>
      </c>
      <c r="F2380" s="31">
        <f>INDEX(GoldPrice!$B$2:$F$4016,MATCH(E2380,GoldPrice!$B$2:$B$4016,0),5)</f>
        <v>194789.71838971972</v>
      </c>
      <c r="G2380" s="36">
        <f>INDEX(Daily!$B$2:$H$4016,MATCH(E2380,Daily!$B$2:$B$4016,0),3)</f>
        <v>-5.2857142857135386E-2</v>
      </c>
      <c r="H2380" s="36">
        <f>INDEX(Daily!$B$2:$H$4016,MATCH(E2380,Daily!$B$2:$B$4016,0),5)</f>
        <v>-1</v>
      </c>
      <c r="I2380" s="36">
        <f>INDEX(Daily!$B$2:$H$4016,MATCH(E2380,Daily!$B$2:$B$4016,0),7)</f>
        <v>-0.64999999999997726</v>
      </c>
      <c r="J2380" s="39">
        <f>INDEX(Monthly!$B$2:$K$187,MATCH(D2380,Monthly!$B$2:$B$187,0),3)</f>
        <v>-2.3999999999999994E-3</v>
      </c>
      <c r="K2380" s="39">
        <f>INDEX(Monthly!$B$2:$K$187,MATCH(D2380,Monthly!$B$2:$B$187,0),5)</f>
        <v>-9.8999999999999773</v>
      </c>
      <c r="L2380" s="39">
        <f>INDEX(Monthly!$B$2:$K$187,MATCH(D2380,Monthly!$B$2:$B$187,0),7)</f>
        <v>0</v>
      </c>
      <c r="M2380" s="39">
        <f>INDEX(Monthly!$B$2:$K$187,MATCH(D2380,Monthly!$B$2:$B$187,0),9)</f>
        <v>1.0769358026093396E-2</v>
      </c>
      <c r="N2380" s="42">
        <f>INDEX(Quaterly!$B$2:$E$63,MATCH(B2380,Quaterly!$B$2:$B$63,0),4)</f>
        <v>-6.0000000000000497E-2</v>
      </c>
    </row>
    <row r="2381" spans="1:14" x14ac:dyDescent="0.3">
      <c r="A2381" s="23">
        <v>2380</v>
      </c>
      <c r="B2381" s="23" t="str">
        <f t="shared" si="111"/>
        <v>Q1-2019</v>
      </c>
      <c r="C2381" s="24" t="str">
        <f t="shared" si="112"/>
        <v>Q1</v>
      </c>
      <c r="D2381" s="23" t="str">
        <f t="shared" si="113"/>
        <v>3-2019</v>
      </c>
      <c r="E2381" s="25">
        <v>43536</v>
      </c>
      <c r="F2381" s="31">
        <f>INDEX(GoldPrice!$B$2:$F$4016,MATCH(E2381,GoldPrice!$B$2:$B$4016,0),5)</f>
        <v>-161532.79153279215</v>
      </c>
      <c r="G2381" s="36">
        <f>INDEX(Daily!$B$2:$H$4016,MATCH(E2381,Daily!$B$2:$B$4016,0),3)</f>
        <v>-0.10040816326529978</v>
      </c>
      <c r="H2381" s="36">
        <f>INDEX(Daily!$B$2:$H$4016,MATCH(E2381,Daily!$B$2:$B$4016,0),5)</f>
        <v>0</v>
      </c>
      <c r="I2381" s="36">
        <f>INDEX(Daily!$B$2:$H$4016,MATCH(E2381,Daily!$B$2:$B$4016,0),7)</f>
        <v>16.720000000000027</v>
      </c>
      <c r="J2381" s="39">
        <f>INDEX(Monthly!$B$2:$K$187,MATCH(D2381,Monthly!$B$2:$B$187,0),3)</f>
        <v>-2.3999999999999994E-3</v>
      </c>
      <c r="K2381" s="39">
        <f>INDEX(Monthly!$B$2:$K$187,MATCH(D2381,Monthly!$B$2:$B$187,0),5)</f>
        <v>-9.8999999999999773</v>
      </c>
      <c r="L2381" s="39">
        <f>INDEX(Monthly!$B$2:$K$187,MATCH(D2381,Monthly!$B$2:$B$187,0),7)</f>
        <v>0</v>
      </c>
      <c r="M2381" s="39">
        <f>INDEX(Monthly!$B$2:$K$187,MATCH(D2381,Monthly!$B$2:$B$187,0),9)</f>
        <v>1.0769358026093396E-2</v>
      </c>
      <c r="N2381" s="42">
        <f>INDEX(Quaterly!$B$2:$E$63,MATCH(B2381,Quaterly!$B$2:$B$63,0),4)</f>
        <v>-6.0000000000000497E-2</v>
      </c>
    </row>
    <row r="2382" spans="1:14" x14ac:dyDescent="0.3">
      <c r="A2382" s="23">
        <v>2381</v>
      </c>
      <c r="B2382" s="23" t="str">
        <f t="shared" si="111"/>
        <v>Q1-2019</v>
      </c>
      <c r="C2382" s="24" t="str">
        <f t="shared" si="112"/>
        <v>Q1</v>
      </c>
      <c r="D2382" s="23" t="str">
        <f t="shared" si="113"/>
        <v>3-2019</v>
      </c>
      <c r="E2382" s="25">
        <v>43537</v>
      </c>
      <c r="F2382" s="31">
        <f>INDEX(GoldPrice!$B$2:$F$4016,MATCH(E2382,GoldPrice!$B$2:$B$4016,0),5)</f>
        <v>-147410.77301077545</v>
      </c>
      <c r="G2382" s="36">
        <f>INDEX(Daily!$B$2:$H$4016,MATCH(E2382,Daily!$B$2:$B$4016,0),3)</f>
        <v>1.84326530612244</v>
      </c>
      <c r="H2382" s="36">
        <f>INDEX(Daily!$B$2:$H$4016,MATCH(E2382,Daily!$B$2:$B$4016,0),5)</f>
        <v>1</v>
      </c>
      <c r="I2382" s="36">
        <f>INDEX(Daily!$B$2:$H$4016,MATCH(E2382,Daily!$B$2:$B$4016,0),7)</f>
        <v>4.0899999999999181</v>
      </c>
      <c r="J2382" s="39">
        <f>INDEX(Monthly!$B$2:$K$187,MATCH(D2382,Monthly!$B$2:$B$187,0),3)</f>
        <v>-2.3999999999999994E-3</v>
      </c>
      <c r="K2382" s="39">
        <f>INDEX(Monthly!$B$2:$K$187,MATCH(D2382,Monthly!$B$2:$B$187,0),5)</f>
        <v>-9.8999999999999773</v>
      </c>
      <c r="L2382" s="39">
        <f>INDEX(Monthly!$B$2:$K$187,MATCH(D2382,Monthly!$B$2:$B$187,0),7)</f>
        <v>0</v>
      </c>
      <c r="M2382" s="39">
        <f>INDEX(Monthly!$B$2:$K$187,MATCH(D2382,Monthly!$B$2:$B$187,0),9)</f>
        <v>1.0769358026093396E-2</v>
      </c>
      <c r="N2382" s="42">
        <f>INDEX(Quaterly!$B$2:$E$63,MATCH(B2382,Quaterly!$B$2:$B$63,0),4)</f>
        <v>-6.0000000000000497E-2</v>
      </c>
    </row>
    <row r="2383" spans="1:14" x14ac:dyDescent="0.3">
      <c r="A2383" s="23">
        <v>2382</v>
      </c>
      <c r="B2383" s="23" t="str">
        <f t="shared" si="111"/>
        <v>Q1-2019</v>
      </c>
      <c r="C2383" s="24" t="str">
        <f t="shared" si="112"/>
        <v>Q1</v>
      </c>
      <c r="D2383" s="23" t="str">
        <f t="shared" si="113"/>
        <v>3-2019</v>
      </c>
      <c r="E2383" s="25">
        <v>43538</v>
      </c>
      <c r="F2383" s="31">
        <f>INDEX(GoldPrice!$B$2:$F$4016,MATCH(E2383,GoldPrice!$B$2:$B$4016,0),5)</f>
        <v>288270.11907011643</v>
      </c>
      <c r="G2383" s="36">
        <f>INDEX(Daily!$B$2:$H$4016,MATCH(E2383,Daily!$B$2:$B$4016,0),3)</f>
        <v>0.35000000000000142</v>
      </c>
      <c r="H2383" s="36">
        <f>INDEX(Daily!$B$2:$H$4016,MATCH(E2383,Daily!$B$2:$B$4016,0),5)</f>
        <v>-1</v>
      </c>
      <c r="I2383" s="36">
        <f>INDEX(Daily!$B$2:$H$4016,MATCH(E2383,Daily!$B$2:$B$4016,0),7)</f>
        <v>3.0300000000000864</v>
      </c>
      <c r="J2383" s="39">
        <f>INDEX(Monthly!$B$2:$K$187,MATCH(D2383,Monthly!$B$2:$B$187,0),3)</f>
        <v>-2.3999999999999994E-3</v>
      </c>
      <c r="K2383" s="39">
        <f>INDEX(Monthly!$B$2:$K$187,MATCH(D2383,Monthly!$B$2:$B$187,0),5)</f>
        <v>-9.8999999999999773</v>
      </c>
      <c r="L2383" s="39">
        <f>INDEX(Monthly!$B$2:$K$187,MATCH(D2383,Monthly!$B$2:$B$187,0),7)</f>
        <v>0</v>
      </c>
      <c r="M2383" s="39">
        <f>INDEX(Monthly!$B$2:$K$187,MATCH(D2383,Monthly!$B$2:$B$187,0),9)</f>
        <v>1.0769358026093396E-2</v>
      </c>
      <c r="N2383" s="42">
        <f>INDEX(Quaterly!$B$2:$E$63,MATCH(B2383,Quaterly!$B$2:$B$63,0),4)</f>
        <v>-6.0000000000000497E-2</v>
      </c>
    </row>
    <row r="2384" spans="1:14" x14ac:dyDescent="0.3">
      <c r="A2384" s="23">
        <v>2383</v>
      </c>
      <c r="B2384" s="23" t="str">
        <f t="shared" si="111"/>
        <v>Q1-2019</v>
      </c>
      <c r="C2384" s="24" t="str">
        <f t="shared" si="112"/>
        <v>Q1</v>
      </c>
      <c r="D2384" s="23" t="str">
        <f t="shared" si="113"/>
        <v>3-2019</v>
      </c>
      <c r="E2384" s="25">
        <v>43539</v>
      </c>
      <c r="F2384" s="31">
        <f>INDEX(GoldPrice!$B$2:$F$4016,MATCH(E2384,GoldPrice!$B$2:$B$4016,0),5)</f>
        <v>-247316.72651672363</v>
      </c>
      <c r="G2384" s="36">
        <f>INDEX(Daily!$B$2:$H$4016,MATCH(E2384,Daily!$B$2:$B$4016,0),3)</f>
        <v>-8.9999999999996305E-2</v>
      </c>
      <c r="H2384" s="36">
        <f>INDEX(Daily!$B$2:$H$4016,MATCH(E2384,Daily!$B$2:$B$4016,0),5)</f>
        <v>0</v>
      </c>
      <c r="I2384" s="36">
        <f>INDEX(Daily!$B$2:$H$4016,MATCH(E2384,Daily!$B$2:$B$4016,0),7)</f>
        <v>-4.32000000000005</v>
      </c>
      <c r="J2384" s="39">
        <f>INDEX(Monthly!$B$2:$K$187,MATCH(D2384,Monthly!$B$2:$B$187,0),3)</f>
        <v>-2.3999999999999994E-3</v>
      </c>
      <c r="K2384" s="39">
        <f>INDEX(Monthly!$B$2:$K$187,MATCH(D2384,Monthly!$B$2:$B$187,0),5)</f>
        <v>-9.8999999999999773</v>
      </c>
      <c r="L2384" s="39">
        <f>INDEX(Monthly!$B$2:$K$187,MATCH(D2384,Monthly!$B$2:$B$187,0),7)</f>
        <v>0</v>
      </c>
      <c r="M2384" s="39">
        <f>INDEX(Monthly!$B$2:$K$187,MATCH(D2384,Monthly!$B$2:$B$187,0),9)</f>
        <v>1.0769358026093396E-2</v>
      </c>
      <c r="N2384" s="42">
        <f>INDEX(Quaterly!$B$2:$E$63,MATCH(B2384,Quaterly!$B$2:$B$63,0),4)</f>
        <v>-6.0000000000000497E-2</v>
      </c>
    </row>
    <row r="2385" spans="1:14" x14ac:dyDescent="0.3">
      <c r="A2385" s="23">
        <v>2384</v>
      </c>
      <c r="B2385" s="23" t="str">
        <f t="shared" si="111"/>
        <v>Q1-2019</v>
      </c>
      <c r="C2385" s="24" t="str">
        <f t="shared" si="112"/>
        <v>Q1</v>
      </c>
      <c r="D2385" s="23" t="str">
        <f t="shared" si="113"/>
        <v>3-2019</v>
      </c>
      <c r="E2385" s="25">
        <v>43542</v>
      </c>
      <c r="F2385" s="31">
        <f>INDEX(GoldPrice!$B$2:$F$4016,MATCH(E2385,GoldPrice!$B$2:$B$4016,0),5)</f>
        <v>42374.44717444852</v>
      </c>
      <c r="G2385" s="36">
        <f>INDEX(Daily!$B$2:$H$4016,MATCH(E2385,Daily!$B$2:$B$4016,0),3)</f>
        <v>0.57000000000000028</v>
      </c>
      <c r="H2385" s="36">
        <f>INDEX(Daily!$B$2:$H$4016,MATCH(E2385,Daily!$B$2:$B$4016,0),5)</f>
        <v>4</v>
      </c>
      <c r="I2385" s="36">
        <f>INDEX(Daily!$B$2:$H$4016,MATCH(E2385,Daily!$B$2:$B$4016,0),7)</f>
        <v>7.7400000000000091</v>
      </c>
      <c r="J2385" s="39">
        <f>INDEX(Monthly!$B$2:$K$187,MATCH(D2385,Monthly!$B$2:$B$187,0),3)</f>
        <v>-2.3999999999999994E-3</v>
      </c>
      <c r="K2385" s="39">
        <f>INDEX(Monthly!$B$2:$K$187,MATCH(D2385,Monthly!$B$2:$B$187,0),5)</f>
        <v>-9.8999999999999773</v>
      </c>
      <c r="L2385" s="39">
        <f>INDEX(Monthly!$B$2:$K$187,MATCH(D2385,Monthly!$B$2:$B$187,0),7)</f>
        <v>0</v>
      </c>
      <c r="M2385" s="39">
        <f>INDEX(Monthly!$B$2:$K$187,MATCH(D2385,Monthly!$B$2:$B$187,0),9)</f>
        <v>1.0769358026093396E-2</v>
      </c>
      <c r="N2385" s="42">
        <f>INDEX(Quaterly!$B$2:$E$63,MATCH(B2385,Quaterly!$B$2:$B$63,0),4)</f>
        <v>-6.0000000000000497E-2</v>
      </c>
    </row>
    <row r="2386" spans="1:14" x14ac:dyDescent="0.3">
      <c r="A2386" s="23">
        <v>2385</v>
      </c>
      <c r="B2386" s="23" t="str">
        <f t="shared" si="111"/>
        <v>Q1-2019</v>
      </c>
      <c r="C2386" s="24" t="str">
        <f t="shared" si="112"/>
        <v>Q1</v>
      </c>
      <c r="D2386" s="23" t="str">
        <f t="shared" si="113"/>
        <v>3-2019</v>
      </c>
      <c r="E2386" s="25">
        <v>43543</v>
      </c>
      <c r="F2386" s="31">
        <f>INDEX(GoldPrice!$B$2:$F$4016,MATCH(E2386,GoldPrice!$B$2:$B$4016,0),5)</f>
        <v>-68360.914760917425</v>
      </c>
      <c r="G2386" s="36">
        <f>INDEX(Daily!$B$2:$H$4016,MATCH(E2386,Daily!$B$2:$B$4016,0),3)</f>
        <v>-6.0000000000002274E-2</v>
      </c>
      <c r="H2386" s="36">
        <f>INDEX(Daily!$B$2:$H$4016,MATCH(E2386,Daily!$B$2:$B$4016,0),5)</f>
        <v>6</v>
      </c>
      <c r="I2386" s="36">
        <f>INDEX(Daily!$B$2:$H$4016,MATCH(E2386,Daily!$B$2:$B$4016,0),7)</f>
        <v>-5.2699999999999818</v>
      </c>
      <c r="J2386" s="39">
        <f>INDEX(Monthly!$B$2:$K$187,MATCH(D2386,Monthly!$B$2:$B$187,0),3)</f>
        <v>-2.3999999999999994E-3</v>
      </c>
      <c r="K2386" s="39">
        <f>INDEX(Monthly!$B$2:$K$187,MATCH(D2386,Monthly!$B$2:$B$187,0),5)</f>
        <v>-9.8999999999999773</v>
      </c>
      <c r="L2386" s="39">
        <f>INDEX(Monthly!$B$2:$K$187,MATCH(D2386,Monthly!$B$2:$B$187,0),7)</f>
        <v>0</v>
      </c>
      <c r="M2386" s="39">
        <f>INDEX(Monthly!$B$2:$K$187,MATCH(D2386,Monthly!$B$2:$B$187,0),9)</f>
        <v>1.0769358026093396E-2</v>
      </c>
      <c r="N2386" s="42">
        <f>INDEX(Quaterly!$B$2:$E$63,MATCH(B2386,Quaterly!$B$2:$B$63,0),4)</f>
        <v>-6.0000000000000497E-2</v>
      </c>
    </row>
    <row r="2387" spans="1:14" x14ac:dyDescent="0.3">
      <c r="A2387" s="23">
        <v>2386</v>
      </c>
      <c r="B2387" s="23" t="str">
        <f t="shared" si="111"/>
        <v>Q1-2019</v>
      </c>
      <c r="C2387" s="24" t="str">
        <f t="shared" si="112"/>
        <v>Q1</v>
      </c>
      <c r="D2387" s="23" t="str">
        <f t="shared" si="113"/>
        <v>3-2019</v>
      </c>
      <c r="E2387" s="25">
        <v>43544</v>
      </c>
      <c r="F2387" s="31">
        <f>INDEX(GoldPrice!$B$2:$F$4016,MATCH(E2387,GoldPrice!$B$2:$B$4016,0),5)</f>
        <v>67970.51597051695</v>
      </c>
      <c r="G2387" s="36">
        <f>INDEX(Daily!$B$2:$H$4016,MATCH(E2387,Daily!$B$2:$B$4016,0),3)</f>
        <v>0.79999999999999716</v>
      </c>
      <c r="H2387" s="36">
        <f>INDEX(Daily!$B$2:$H$4016,MATCH(E2387,Daily!$B$2:$B$4016,0),5)</f>
        <v>1</v>
      </c>
      <c r="I2387" s="36">
        <f>INDEX(Daily!$B$2:$H$4016,MATCH(E2387,Daily!$B$2:$B$4016,0),7)</f>
        <v>-4.2900000000000773</v>
      </c>
      <c r="J2387" s="39">
        <f>INDEX(Monthly!$B$2:$K$187,MATCH(D2387,Monthly!$B$2:$B$187,0),3)</f>
        <v>-2.3999999999999994E-3</v>
      </c>
      <c r="K2387" s="39">
        <f>INDEX(Monthly!$B$2:$K$187,MATCH(D2387,Monthly!$B$2:$B$187,0),5)</f>
        <v>-9.8999999999999773</v>
      </c>
      <c r="L2387" s="39">
        <f>INDEX(Monthly!$B$2:$K$187,MATCH(D2387,Monthly!$B$2:$B$187,0),7)</f>
        <v>0</v>
      </c>
      <c r="M2387" s="39">
        <f>INDEX(Monthly!$B$2:$K$187,MATCH(D2387,Monthly!$B$2:$B$187,0),9)</f>
        <v>1.0769358026093396E-2</v>
      </c>
      <c r="N2387" s="42">
        <f>INDEX(Quaterly!$B$2:$E$63,MATCH(B2387,Quaterly!$B$2:$B$63,0),4)</f>
        <v>-6.0000000000000497E-2</v>
      </c>
    </row>
    <row r="2388" spans="1:14" x14ac:dyDescent="0.3">
      <c r="A2388" s="23">
        <v>2387</v>
      </c>
      <c r="B2388" s="23" t="str">
        <f t="shared" si="111"/>
        <v>Q1-2019</v>
      </c>
      <c r="C2388" s="24" t="str">
        <f t="shared" si="112"/>
        <v>Q1</v>
      </c>
      <c r="D2388" s="23" t="str">
        <f t="shared" si="113"/>
        <v>3-2019</v>
      </c>
      <c r="E2388" s="25">
        <v>43545</v>
      </c>
      <c r="F2388" s="31">
        <f>INDEX(GoldPrice!$B$2:$F$4016,MATCH(E2388,GoldPrice!$B$2:$B$4016,0),5)</f>
        <v>90628.992628995329</v>
      </c>
      <c r="G2388" s="36">
        <f>INDEX(Daily!$B$2:$H$4016,MATCH(E2388,Daily!$B$2:$B$4016,0),3)</f>
        <v>0.14999999999999858</v>
      </c>
      <c r="H2388" s="36">
        <f>INDEX(Daily!$B$2:$H$4016,MATCH(E2388,Daily!$B$2:$B$4016,0),5)</f>
        <v>-9</v>
      </c>
      <c r="I2388" s="36">
        <f>INDEX(Daily!$B$2:$H$4016,MATCH(E2388,Daily!$B$2:$B$4016,0),7)</f>
        <v>-20.519999999999982</v>
      </c>
      <c r="J2388" s="39">
        <f>INDEX(Monthly!$B$2:$K$187,MATCH(D2388,Monthly!$B$2:$B$187,0),3)</f>
        <v>-2.3999999999999994E-3</v>
      </c>
      <c r="K2388" s="39">
        <f>INDEX(Monthly!$B$2:$K$187,MATCH(D2388,Monthly!$B$2:$B$187,0),5)</f>
        <v>-9.8999999999999773</v>
      </c>
      <c r="L2388" s="39">
        <f>INDEX(Monthly!$B$2:$K$187,MATCH(D2388,Monthly!$B$2:$B$187,0),7)</f>
        <v>0</v>
      </c>
      <c r="M2388" s="39">
        <f>INDEX(Monthly!$B$2:$K$187,MATCH(D2388,Monthly!$B$2:$B$187,0),9)</f>
        <v>1.0769358026093396E-2</v>
      </c>
      <c r="N2388" s="42">
        <f>INDEX(Quaterly!$B$2:$E$63,MATCH(B2388,Quaterly!$B$2:$B$63,0),4)</f>
        <v>-6.0000000000000497E-2</v>
      </c>
    </row>
    <row r="2389" spans="1:14" x14ac:dyDescent="0.3">
      <c r="A2389" s="23">
        <v>2388</v>
      </c>
      <c r="B2389" s="23" t="str">
        <f t="shared" si="111"/>
        <v>Q1-2019</v>
      </c>
      <c r="C2389" s="24" t="str">
        <f t="shared" si="112"/>
        <v>Q1</v>
      </c>
      <c r="D2389" s="23" t="str">
        <f t="shared" si="113"/>
        <v>3-2019</v>
      </c>
      <c r="E2389" s="25">
        <v>43546</v>
      </c>
      <c r="F2389" s="31">
        <f>INDEX(GoldPrice!$B$2:$F$4016,MATCH(E2389,GoldPrice!$B$2:$B$4016,0),5)</f>
        <v>-225474.12587412819</v>
      </c>
      <c r="G2389" s="36">
        <f>INDEX(Daily!$B$2:$H$4016,MATCH(E2389,Daily!$B$2:$B$4016,0),3)</f>
        <v>-0.93999999999999773</v>
      </c>
      <c r="H2389" s="36">
        <f>INDEX(Daily!$B$2:$H$4016,MATCH(E2389,Daily!$B$2:$B$4016,0),5)</f>
        <v>-1</v>
      </c>
      <c r="I2389" s="36">
        <f>INDEX(Daily!$B$2:$H$4016,MATCH(E2389,Daily!$B$2:$B$4016,0),7)</f>
        <v>6.9300000000000637</v>
      </c>
      <c r="J2389" s="39">
        <f>INDEX(Monthly!$B$2:$K$187,MATCH(D2389,Monthly!$B$2:$B$187,0),3)</f>
        <v>-2.3999999999999994E-3</v>
      </c>
      <c r="K2389" s="39">
        <f>INDEX(Monthly!$B$2:$K$187,MATCH(D2389,Monthly!$B$2:$B$187,0),5)</f>
        <v>-9.8999999999999773</v>
      </c>
      <c r="L2389" s="39">
        <f>INDEX(Monthly!$B$2:$K$187,MATCH(D2389,Monthly!$B$2:$B$187,0),7)</f>
        <v>0</v>
      </c>
      <c r="M2389" s="39">
        <f>INDEX(Monthly!$B$2:$K$187,MATCH(D2389,Monthly!$B$2:$B$187,0),9)</f>
        <v>1.0769358026093396E-2</v>
      </c>
      <c r="N2389" s="42">
        <f>INDEX(Quaterly!$B$2:$E$63,MATCH(B2389,Quaterly!$B$2:$B$63,0),4)</f>
        <v>-6.0000000000000497E-2</v>
      </c>
    </row>
    <row r="2390" spans="1:14" x14ac:dyDescent="0.3">
      <c r="A2390" s="23">
        <v>2389</v>
      </c>
      <c r="B2390" s="23" t="str">
        <f t="shared" si="111"/>
        <v>Q1-2019</v>
      </c>
      <c r="C2390" s="24" t="str">
        <f t="shared" si="112"/>
        <v>Q1</v>
      </c>
      <c r="D2390" s="23" t="str">
        <f t="shared" si="113"/>
        <v>3-2019</v>
      </c>
      <c r="E2390" s="25">
        <v>43549</v>
      </c>
      <c r="F2390" s="31">
        <f>INDEX(GoldPrice!$B$2:$F$4016,MATCH(E2390,GoldPrice!$B$2:$B$4016,0),5)</f>
        <v>-110646.15384615585</v>
      </c>
      <c r="G2390" s="36">
        <f>INDEX(Daily!$B$2:$H$4016,MATCH(E2390,Daily!$B$2:$B$4016,0),3)</f>
        <v>-0.21999999999999886</v>
      </c>
      <c r="H2390" s="36">
        <f>INDEX(Daily!$B$2:$H$4016,MATCH(E2390,Daily!$B$2:$B$4016,0),5)</f>
        <v>0</v>
      </c>
      <c r="I2390" s="36">
        <f>INDEX(Daily!$B$2:$H$4016,MATCH(E2390,Daily!$B$2:$B$4016,0),7)</f>
        <v>-18.639999999999986</v>
      </c>
      <c r="J2390" s="39">
        <f>INDEX(Monthly!$B$2:$K$187,MATCH(D2390,Monthly!$B$2:$B$187,0),3)</f>
        <v>-2.3999999999999994E-3</v>
      </c>
      <c r="K2390" s="39">
        <f>INDEX(Monthly!$B$2:$K$187,MATCH(D2390,Monthly!$B$2:$B$187,0),5)</f>
        <v>-9.8999999999999773</v>
      </c>
      <c r="L2390" s="39">
        <f>INDEX(Monthly!$B$2:$K$187,MATCH(D2390,Monthly!$B$2:$B$187,0),7)</f>
        <v>0</v>
      </c>
      <c r="M2390" s="39">
        <f>INDEX(Monthly!$B$2:$K$187,MATCH(D2390,Monthly!$B$2:$B$187,0),9)</f>
        <v>1.0769358026093396E-2</v>
      </c>
      <c r="N2390" s="42">
        <f>INDEX(Quaterly!$B$2:$E$63,MATCH(B2390,Quaterly!$B$2:$B$63,0),4)</f>
        <v>-6.0000000000000497E-2</v>
      </c>
    </row>
    <row r="2391" spans="1:14" x14ac:dyDescent="0.3">
      <c r="A2391" s="23">
        <v>2390</v>
      </c>
      <c r="B2391" s="23" t="str">
        <f t="shared" si="111"/>
        <v>Q1-2019</v>
      </c>
      <c r="C2391" s="24" t="str">
        <f t="shared" si="112"/>
        <v>Q1</v>
      </c>
      <c r="D2391" s="23" t="str">
        <f t="shared" si="113"/>
        <v>3-2019</v>
      </c>
      <c r="E2391" s="25">
        <v>43550</v>
      </c>
      <c r="F2391" s="31">
        <f>INDEX(GoldPrice!$B$2:$F$4016,MATCH(E2391,GoldPrice!$B$2:$B$4016,0),5)</f>
        <v>214285.9194859229</v>
      </c>
      <c r="G2391" s="36">
        <f>INDEX(Daily!$B$2:$H$4016,MATCH(E2391,Daily!$B$2:$B$4016,0),3)</f>
        <v>1.1199999999999974</v>
      </c>
      <c r="H2391" s="36">
        <f>INDEX(Daily!$B$2:$H$4016,MATCH(E2391,Daily!$B$2:$B$4016,0),5)</f>
        <v>-1</v>
      </c>
      <c r="I2391" s="36">
        <f>INDEX(Daily!$B$2:$H$4016,MATCH(E2391,Daily!$B$2:$B$4016,0),7)</f>
        <v>-0.2800000000000864</v>
      </c>
      <c r="J2391" s="39">
        <f>INDEX(Monthly!$B$2:$K$187,MATCH(D2391,Monthly!$B$2:$B$187,0),3)</f>
        <v>-2.3999999999999994E-3</v>
      </c>
      <c r="K2391" s="39">
        <f>INDEX(Monthly!$B$2:$K$187,MATCH(D2391,Monthly!$B$2:$B$187,0),5)</f>
        <v>-9.8999999999999773</v>
      </c>
      <c r="L2391" s="39">
        <f>INDEX(Monthly!$B$2:$K$187,MATCH(D2391,Monthly!$B$2:$B$187,0),7)</f>
        <v>0</v>
      </c>
      <c r="M2391" s="39">
        <f>INDEX(Monthly!$B$2:$K$187,MATCH(D2391,Monthly!$B$2:$B$187,0),9)</f>
        <v>1.0769358026093396E-2</v>
      </c>
      <c r="N2391" s="42">
        <f>INDEX(Quaterly!$B$2:$E$63,MATCH(B2391,Quaterly!$B$2:$B$63,0),4)</f>
        <v>-6.0000000000000497E-2</v>
      </c>
    </row>
    <row r="2392" spans="1:14" x14ac:dyDescent="0.3">
      <c r="A2392" s="23">
        <v>2391</v>
      </c>
      <c r="B2392" s="23" t="str">
        <f t="shared" si="111"/>
        <v>Q1-2019</v>
      </c>
      <c r="C2392" s="24" t="str">
        <f t="shared" si="112"/>
        <v>Q1</v>
      </c>
      <c r="D2392" s="23" t="str">
        <f t="shared" si="113"/>
        <v>3-2019</v>
      </c>
      <c r="E2392" s="25">
        <v>43551</v>
      </c>
      <c r="F2392" s="31">
        <f>INDEX(GoldPrice!$B$2:$F$4016,MATCH(E2392,GoldPrice!$B$2:$B$4016,0),5)</f>
        <v>17165.904365900904</v>
      </c>
      <c r="G2392" s="36">
        <f>INDEX(Daily!$B$2:$H$4016,MATCH(E2392,Daily!$B$2:$B$4016,0),3)</f>
        <v>-0.53000000000000114</v>
      </c>
      <c r="H2392" s="36">
        <f>INDEX(Daily!$B$2:$H$4016,MATCH(E2392,Daily!$B$2:$B$4016,0),5)</f>
        <v>0</v>
      </c>
      <c r="I2392" s="36">
        <f>INDEX(Daily!$B$2:$H$4016,MATCH(E2392,Daily!$B$2:$B$4016,0),7)</f>
        <v>6.1200000000000045</v>
      </c>
      <c r="J2392" s="39">
        <f>INDEX(Monthly!$B$2:$K$187,MATCH(D2392,Monthly!$B$2:$B$187,0),3)</f>
        <v>-2.3999999999999994E-3</v>
      </c>
      <c r="K2392" s="39">
        <f>INDEX(Monthly!$B$2:$K$187,MATCH(D2392,Monthly!$B$2:$B$187,0),5)</f>
        <v>-9.8999999999999773</v>
      </c>
      <c r="L2392" s="39">
        <f>INDEX(Monthly!$B$2:$K$187,MATCH(D2392,Monthly!$B$2:$B$187,0),7)</f>
        <v>0</v>
      </c>
      <c r="M2392" s="39">
        <f>INDEX(Monthly!$B$2:$K$187,MATCH(D2392,Monthly!$B$2:$B$187,0),9)</f>
        <v>1.0769358026093396E-2</v>
      </c>
      <c r="N2392" s="42">
        <f>INDEX(Quaterly!$B$2:$E$63,MATCH(B2392,Quaterly!$B$2:$B$63,0),4)</f>
        <v>-6.0000000000000497E-2</v>
      </c>
    </row>
    <row r="2393" spans="1:14" x14ac:dyDescent="0.3">
      <c r="A2393" s="23">
        <v>2392</v>
      </c>
      <c r="B2393" s="23" t="str">
        <f t="shared" si="111"/>
        <v>Q1-2019</v>
      </c>
      <c r="C2393" s="24" t="str">
        <f t="shared" si="112"/>
        <v>Q1</v>
      </c>
      <c r="D2393" s="23" t="str">
        <f t="shared" si="113"/>
        <v>3-2019</v>
      </c>
      <c r="E2393" s="25">
        <v>43552</v>
      </c>
      <c r="F2393" s="31">
        <f>INDEX(GoldPrice!$B$2:$F$4016,MATCH(E2393,GoldPrice!$B$2:$B$4016,0),5)</f>
        <v>300557.70175770298</v>
      </c>
      <c r="G2393" s="36">
        <f>INDEX(Daily!$B$2:$H$4016,MATCH(E2393,Daily!$B$2:$B$4016,0),3)</f>
        <v>-0.10999999999999943</v>
      </c>
      <c r="H2393" s="36">
        <f>INDEX(Daily!$B$2:$H$4016,MATCH(E2393,Daily!$B$2:$B$4016,0),5)</f>
        <v>2</v>
      </c>
      <c r="I2393" s="36">
        <f>INDEX(Daily!$B$2:$H$4016,MATCH(E2393,Daily!$B$2:$B$4016,0),7)</f>
        <v>7.07000000000005</v>
      </c>
      <c r="J2393" s="39">
        <f>INDEX(Monthly!$B$2:$K$187,MATCH(D2393,Monthly!$B$2:$B$187,0),3)</f>
        <v>-2.3999999999999994E-3</v>
      </c>
      <c r="K2393" s="39">
        <f>INDEX(Monthly!$B$2:$K$187,MATCH(D2393,Monthly!$B$2:$B$187,0),5)</f>
        <v>-9.8999999999999773</v>
      </c>
      <c r="L2393" s="39">
        <f>INDEX(Monthly!$B$2:$K$187,MATCH(D2393,Monthly!$B$2:$B$187,0),7)</f>
        <v>0</v>
      </c>
      <c r="M2393" s="39">
        <f>INDEX(Monthly!$B$2:$K$187,MATCH(D2393,Monthly!$B$2:$B$187,0),9)</f>
        <v>1.0769358026093396E-2</v>
      </c>
      <c r="N2393" s="42">
        <f>INDEX(Quaterly!$B$2:$E$63,MATCH(B2393,Quaterly!$B$2:$B$63,0),4)</f>
        <v>-6.0000000000000497E-2</v>
      </c>
    </row>
    <row r="2394" spans="1:14" x14ac:dyDescent="0.3">
      <c r="A2394" s="23">
        <v>2393</v>
      </c>
      <c r="B2394" s="23" t="str">
        <f t="shared" si="111"/>
        <v>Q1-2019</v>
      </c>
      <c r="C2394" s="24" t="str">
        <f t="shared" si="112"/>
        <v>Q1</v>
      </c>
      <c r="D2394" s="23" t="str">
        <f t="shared" si="113"/>
        <v>3-2019</v>
      </c>
      <c r="E2394" s="25">
        <v>43553</v>
      </c>
      <c r="F2394" s="31">
        <f>INDEX(GoldPrice!$B$2:$F$4016,MATCH(E2394,GoldPrice!$B$2:$B$4016,0),5)</f>
        <v>-279058.0230580233</v>
      </c>
      <c r="G2394" s="36">
        <f>INDEX(Daily!$B$2:$H$4016,MATCH(E2394,Daily!$B$2:$B$4016,0),3)</f>
        <v>0.84000000000000341</v>
      </c>
      <c r="H2394" s="36">
        <f>INDEX(Daily!$B$2:$H$4016,MATCH(E2394,Daily!$B$2:$B$4016,0),5)</f>
        <v>3</v>
      </c>
      <c r="I2394" s="36">
        <f>INDEX(Daily!$B$2:$H$4016,MATCH(E2394,Daily!$B$2:$B$4016,0),7)</f>
        <v>-2.2200000000000273</v>
      </c>
      <c r="J2394" s="39">
        <f>INDEX(Monthly!$B$2:$K$187,MATCH(D2394,Monthly!$B$2:$B$187,0),3)</f>
        <v>-2.3999999999999994E-3</v>
      </c>
      <c r="K2394" s="39">
        <f>INDEX(Monthly!$B$2:$K$187,MATCH(D2394,Monthly!$B$2:$B$187,0),5)</f>
        <v>-9.8999999999999773</v>
      </c>
      <c r="L2394" s="39">
        <f>INDEX(Monthly!$B$2:$K$187,MATCH(D2394,Monthly!$B$2:$B$187,0),7)</f>
        <v>0</v>
      </c>
      <c r="M2394" s="39">
        <f>INDEX(Monthly!$B$2:$K$187,MATCH(D2394,Monthly!$B$2:$B$187,0),9)</f>
        <v>1.0769358026093396E-2</v>
      </c>
      <c r="N2394" s="42">
        <f>INDEX(Quaterly!$B$2:$E$63,MATCH(B2394,Quaterly!$B$2:$B$63,0),4)</f>
        <v>-6.0000000000000497E-2</v>
      </c>
    </row>
    <row r="2395" spans="1:14" x14ac:dyDescent="0.3">
      <c r="A2395" s="23">
        <v>2394</v>
      </c>
      <c r="B2395" s="23" t="str">
        <f t="shared" si="111"/>
        <v>Q2-2019</v>
      </c>
      <c r="C2395" s="24" t="str">
        <f t="shared" si="112"/>
        <v>Q2</v>
      </c>
      <c r="D2395" s="23" t="str">
        <f t="shared" si="113"/>
        <v>4-2019</v>
      </c>
      <c r="E2395" s="25">
        <v>43556</v>
      </c>
      <c r="F2395" s="31">
        <f>INDEX(GoldPrice!$B$2:$F$4016,MATCH(E2395,GoldPrice!$B$2:$B$4016,0),5)</f>
        <v>124586.95898696035</v>
      </c>
      <c r="G2395" s="36">
        <f>INDEX(Daily!$B$2:$H$4016,MATCH(E2395,Daily!$B$2:$B$4016,0),3)</f>
        <v>1.4500000000000028</v>
      </c>
      <c r="H2395" s="36">
        <f>INDEX(Daily!$B$2:$H$4016,MATCH(E2395,Daily!$B$2:$B$4016,0),5)</f>
        <v>-4</v>
      </c>
      <c r="I2395" s="36">
        <f>INDEX(Daily!$B$2:$H$4016,MATCH(E2395,Daily!$B$2:$B$4016,0),7)</f>
        <v>7.7699999999999818</v>
      </c>
      <c r="J2395" s="39">
        <f>INDEX(Monthly!$B$2:$K$187,MATCH(D2395,Monthly!$B$2:$B$187,0),3)</f>
        <v>3.5000000000000031E-3</v>
      </c>
      <c r="K2395" s="39">
        <f>INDEX(Monthly!$B$2:$K$187,MATCH(D2395,Monthly!$B$2:$B$187,0),5)</f>
        <v>-3.9000000000000341</v>
      </c>
      <c r="L2395" s="39">
        <f>INDEX(Monthly!$B$2:$K$187,MATCH(D2395,Monthly!$B$2:$B$187,0),7)</f>
        <v>0</v>
      </c>
      <c r="M2395" s="39">
        <f>INDEX(Monthly!$B$2:$K$187,MATCH(D2395,Monthly!$B$2:$B$187,0),9)</f>
        <v>7.1960200697606053E-3</v>
      </c>
      <c r="N2395" s="42">
        <f>INDEX(Quaterly!$B$2:$E$63,MATCH(B2395,Quaterly!$B$2:$B$63,0),4)</f>
        <v>3.8200000000000021</v>
      </c>
    </row>
    <row r="2396" spans="1:14" x14ac:dyDescent="0.3">
      <c r="A2396" s="23">
        <v>2395</v>
      </c>
      <c r="B2396" s="23" t="str">
        <f t="shared" si="111"/>
        <v>Q2-2019</v>
      </c>
      <c r="C2396" s="24" t="str">
        <f t="shared" si="112"/>
        <v>Q2</v>
      </c>
      <c r="D2396" s="23" t="str">
        <f t="shared" si="113"/>
        <v>4-2019</v>
      </c>
      <c r="E2396" s="25">
        <v>43557</v>
      </c>
      <c r="F2396" s="31">
        <f>INDEX(GoldPrice!$B$2:$F$4016,MATCH(E2396,GoldPrice!$B$2:$B$4016,0),5)</f>
        <v>-76111.056511055678</v>
      </c>
      <c r="G2396" s="36">
        <f>INDEX(Daily!$B$2:$H$4016,MATCH(E2396,Daily!$B$2:$B$4016,0),3)</f>
        <v>0.98999999999999488</v>
      </c>
      <c r="H2396" s="36">
        <f>INDEX(Daily!$B$2:$H$4016,MATCH(E2396,Daily!$B$2:$B$4016,0),5)</f>
        <v>-2</v>
      </c>
      <c r="I2396" s="36">
        <f>INDEX(Daily!$B$2:$H$4016,MATCH(E2396,Daily!$B$2:$B$4016,0),7)</f>
        <v>-2.7200000000000273</v>
      </c>
      <c r="J2396" s="39">
        <f>INDEX(Monthly!$B$2:$K$187,MATCH(D2396,Monthly!$B$2:$B$187,0),3)</f>
        <v>3.5000000000000031E-3</v>
      </c>
      <c r="K2396" s="39">
        <f>INDEX(Monthly!$B$2:$K$187,MATCH(D2396,Monthly!$B$2:$B$187,0),5)</f>
        <v>-3.9000000000000341</v>
      </c>
      <c r="L2396" s="39">
        <f>INDEX(Monthly!$B$2:$K$187,MATCH(D2396,Monthly!$B$2:$B$187,0),7)</f>
        <v>0</v>
      </c>
      <c r="M2396" s="39">
        <f>INDEX(Monthly!$B$2:$K$187,MATCH(D2396,Monthly!$B$2:$B$187,0),9)</f>
        <v>7.1960200697606053E-3</v>
      </c>
      <c r="N2396" s="42">
        <f>INDEX(Quaterly!$B$2:$E$63,MATCH(B2396,Quaterly!$B$2:$B$63,0),4)</f>
        <v>3.8200000000000021</v>
      </c>
    </row>
    <row r="2397" spans="1:14" x14ac:dyDescent="0.3">
      <c r="A2397" s="23">
        <v>2396</v>
      </c>
      <c r="B2397" s="23" t="str">
        <f t="shared" si="111"/>
        <v>Q2-2019</v>
      </c>
      <c r="C2397" s="24" t="str">
        <f t="shared" si="112"/>
        <v>Q2</v>
      </c>
      <c r="D2397" s="23" t="str">
        <f t="shared" si="113"/>
        <v>4-2019</v>
      </c>
      <c r="E2397" s="25">
        <v>43558</v>
      </c>
      <c r="F2397" s="31">
        <f>INDEX(GoldPrice!$B$2:$F$4016,MATCH(E2397,GoldPrice!$B$2:$B$4016,0),5)</f>
        <v>-30196.635796636343</v>
      </c>
      <c r="G2397" s="36">
        <f>INDEX(Daily!$B$2:$H$4016,MATCH(E2397,Daily!$B$2:$B$4016,0),3)</f>
        <v>-0.11999999999999744</v>
      </c>
      <c r="H2397" s="36">
        <f>INDEX(Daily!$B$2:$H$4016,MATCH(E2397,Daily!$B$2:$B$4016,0),5)</f>
        <v>2</v>
      </c>
      <c r="I2397" s="36">
        <f>INDEX(Daily!$B$2:$H$4016,MATCH(E2397,Daily!$B$2:$B$4016,0),7)</f>
        <v>-1.3499999999999091</v>
      </c>
      <c r="J2397" s="39">
        <f>INDEX(Monthly!$B$2:$K$187,MATCH(D2397,Monthly!$B$2:$B$187,0),3)</f>
        <v>3.5000000000000031E-3</v>
      </c>
      <c r="K2397" s="39">
        <f>INDEX(Monthly!$B$2:$K$187,MATCH(D2397,Monthly!$B$2:$B$187,0),5)</f>
        <v>-3.9000000000000341</v>
      </c>
      <c r="L2397" s="39">
        <f>INDEX(Monthly!$B$2:$K$187,MATCH(D2397,Monthly!$B$2:$B$187,0),7)</f>
        <v>0</v>
      </c>
      <c r="M2397" s="39">
        <f>INDEX(Monthly!$B$2:$K$187,MATCH(D2397,Monthly!$B$2:$B$187,0),9)</f>
        <v>7.1960200697606053E-3</v>
      </c>
      <c r="N2397" s="42">
        <f>INDEX(Quaterly!$B$2:$E$63,MATCH(B2397,Quaterly!$B$2:$B$63,0),4)</f>
        <v>3.8200000000000021</v>
      </c>
    </row>
    <row r="2398" spans="1:14" x14ac:dyDescent="0.3">
      <c r="A2398" s="23">
        <v>2397</v>
      </c>
      <c r="B2398" s="23" t="str">
        <f t="shared" si="111"/>
        <v>Q2-2019</v>
      </c>
      <c r="C2398" s="24" t="str">
        <f t="shared" si="112"/>
        <v>Q2</v>
      </c>
      <c r="D2398" s="23" t="str">
        <f t="shared" si="113"/>
        <v>4-2019</v>
      </c>
      <c r="E2398" s="25">
        <v>43559</v>
      </c>
      <c r="F2398" s="31">
        <f>INDEX(GoldPrice!$B$2:$F$4016,MATCH(E2398,GoldPrice!$B$2:$B$4016,0),5)</f>
        <v>-143240.89964089915</v>
      </c>
      <c r="G2398" s="36">
        <f>INDEX(Daily!$B$2:$H$4016,MATCH(E2398,Daily!$B$2:$B$4016,0),3)</f>
        <v>-0.35999999999999943</v>
      </c>
      <c r="H2398" s="36">
        <f>INDEX(Daily!$B$2:$H$4016,MATCH(E2398,Daily!$B$2:$B$4016,0),5)</f>
        <v>-1</v>
      </c>
      <c r="I2398" s="36">
        <f>INDEX(Daily!$B$2:$H$4016,MATCH(E2398,Daily!$B$2:$B$4016,0),7)</f>
        <v>2.4499999999999318</v>
      </c>
      <c r="J2398" s="39">
        <f>INDEX(Monthly!$B$2:$K$187,MATCH(D2398,Monthly!$B$2:$B$187,0),3)</f>
        <v>3.5000000000000031E-3</v>
      </c>
      <c r="K2398" s="39">
        <f>INDEX(Monthly!$B$2:$K$187,MATCH(D2398,Monthly!$B$2:$B$187,0),5)</f>
        <v>-3.9000000000000341</v>
      </c>
      <c r="L2398" s="39">
        <f>INDEX(Monthly!$B$2:$K$187,MATCH(D2398,Monthly!$B$2:$B$187,0),7)</f>
        <v>0</v>
      </c>
      <c r="M2398" s="39">
        <f>INDEX(Monthly!$B$2:$K$187,MATCH(D2398,Monthly!$B$2:$B$187,0),9)</f>
        <v>7.1960200697606053E-3</v>
      </c>
      <c r="N2398" s="42">
        <f>INDEX(Quaterly!$B$2:$E$63,MATCH(B2398,Quaterly!$B$2:$B$63,0),4)</f>
        <v>3.8200000000000021</v>
      </c>
    </row>
    <row r="2399" spans="1:14" x14ac:dyDescent="0.3">
      <c r="A2399" s="23">
        <v>2398</v>
      </c>
      <c r="B2399" s="23" t="str">
        <f t="shared" si="111"/>
        <v>Q2-2019</v>
      </c>
      <c r="C2399" s="24" t="str">
        <f t="shared" si="112"/>
        <v>Q2</v>
      </c>
      <c r="D2399" s="23" t="str">
        <f t="shared" si="113"/>
        <v>4-2019</v>
      </c>
      <c r="E2399" s="25">
        <v>43560</v>
      </c>
      <c r="F2399" s="31">
        <f>INDEX(GoldPrice!$B$2:$F$4016,MATCH(E2399,GoldPrice!$B$2:$B$4016,0),5)</f>
        <v>144471.66887166724</v>
      </c>
      <c r="G2399" s="36">
        <f>INDEX(Daily!$B$2:$H$4016,MATCH(E2399,Daily!$B$2:$B$4016,0),3)</f>
        <v>0.97999999999999687</v>
      </c>
      <c r="H2399" s="36">
        <f>INDEX(Daily!$B$2:$H$4016,MATCH(E2399,Daily!$B$2:$B$4016,0),5)</f>
        <v>1</v>
      </c>
      <c r="I2399" s="36">
        <f>INDEX(Daily!$B$2:$H$4016,MATCH(E2399,Daily!$B$2:$B$4016,0),7)</f>
        <v>2.3500000000000227</v>
      </c>
      <c r="J2399" s="39">
        <f>INDEX(Monthly!$B$2:$K$187,MATCH(D2399,Monthly!$B$2:$B$187,0),3)</f>
        <v>3.5000000000000031E-3</v>
      </c>
      <c r="K2399" s="39">
        <f>INDEX(Monthly!$B$2:$K$187,MATCH(D2399,Monthly!$B$2:$B$187,0),5)</f>
        <v>-3.9000000000000341</v>
      </c>
      <c r="L2399" s="39">
        <f>INDEX(Monthly!$B$2:$K$187,MATCH(D2399,Monthly!$B$2:$B$187,0),7)</f>
        <v>0</v>
      </c>
      <c r="M2399" s="39">
        <f>INDEX(Monthly!$B$2:$K$187,MATCH(D2399,Monthly!$B$2:$B$187,0),9)</f>
        <v>7.1960200697606053E-3</v>
      </c>
      <c r="N2399" s="42">
        <f>INDEX(Quaterly!$B$2:$E$63,MATCH(B2399,Quaterly!$B$2:$B$63,0),4)</f>
        <v>3.8200000000000021</v>
      </c>
    </row>
    <row r="2400" spans="1:14" x14ac:dyDescent="0.3">
      <c r="A2400" s="23">
        <v>2399</v>
      </c>
      <c r="B2400" s="23" t="str">
        <f t="shared" si="111"/>
        <v>Q2-2019</v>
      </c>
      <c r="C2400" s="24" t="str">
        <f t="shared" si="112"/>
        <v>Q2</v>
      </c>
      <c r="D2400" s="23" t="str">
        <f t="shared" si="113"/>
        <v>4-2019</v>
      </c>
      <c r="E2400" s="25">
        <v>43563</v>
      </c>
      <c r="F2400" s="31">
        <f>INDEX(GoldPrice!$B$2:$F$4016,MATCH(E2400,GoldPrice!$B$2:$B$4016,0),5)</f>
        <v>-117507.69230769202</v>
      </c>
      <c r="G2400" s="36">
        <f>INDEX(Daily!$B$2:$H$4016,MATCH(E2400,Daily!$B$2:$B$4016,0),3)</f>
        <v>1.3200000000000074</v>
      </c>
      <c r="H2400" s="36">
        <f>INDEX(Daily!$B$2:$H$4016,MATCH(E2400,Daily!$B$2:$B$4016,0),5)</f>
        <v>0</v>
      </c>
      <c r="I2400" s="36">
        <f>INDEX(Daily!$B$2:$H$4016,MATCH(E2400,Daily!$B$2:$B$4016,0),7)</f>
        <v>8.2999999999999545</v>
      </c>
      <c r="J2400" s="39">
        <f>INDEX(Monthly!$B$2:$K$187,MATCH(D2400,Monthly!$B$2:$B$187,0),3)</f>
        <v>3.5000000000000031E-3</v>
      </c>
      <c r="K2400" s="39">
        <f>INDEX(Monthly!$B$2:$K$187,MATCH(D2400,Monthly!$B$2:$B$187,0),5)</f>
        <v>-3.9000000000000341</v>
      </c>
      <c r="L2400" s="39">
        <f>INDEX(Monthly!$B$2:$K$187,MATCH(D2400,Monthly!$B$2:$B$187,0),7)</f>
        <v>0</v>
      </c>
      <c r="M2400" s="39">
        <f>INDEX(Monthly!$B$2:$K$187,MATCH(D2400,Monthly!$B$2:$B$187,0),9)</f>
        <v>7.1960200697606053E-3</v>
      </c>
      <c r="N2400" s="42">
        <f>INDEX(Quaterly!$B$2:$E$63,MATCH(B2400,Quaterly!$B$2:$B$63,0),4)</f>
        <v>3.8200000000000021</v>
      </c>
    </row>
    <row r="2401" spans="1:14" x14ac:dyDescent="0.3">
      <c r="A2401" s="23">
        <v>2400</v>
      </c>
      <c r="B2401" s="23" t="str">
        <f t="shared" si="111"/>
        <v>Q2-2019</v>
      </c>
      <c r="C2401" s="24" t="str">
        <f t="shared" si="112"/>
        <v>Q2</v>
      </c>
      <c r="D2401" s="23" t="str">
        <f t="shared" si="113"/>
        <v>4-2019</v>
      </c>
      <c r="E2401" s="25">
        <v>43564</v>
      </c>
      <c r="F2401" s="31">
        <f>INDEX(GoldPrice!$B$2:$F$4016,MATCH(E2401,GoldPrice!$B$2:$B$4016,0),5)</f>
        <v>-71260.70686070621</v>
      </c>
      <c r="G2401" s="36">
        <f>INDEX(Daily!$B$2:$H$4016,MATCH(E2401,Daily!$B$2:$B$4016,0),3)</f>
        <v>-0.42000000000000881</v>
      </c>
      <c r="H2401" s="36">
        <f>INDEX(Daily!$B$2:$H$4016,MATCH(E2401,Daily!$B$2:$B$4016,0),5)</f>
        <v>-1</v>
      </c>
      <c r="I2401" s="36">
        <f>INDEX(Daily!$B$2:$H$4016,MATCH(E2401,Daily!$B$2:$B$4016,0),7)</f>
        <v>-9.0799999999999272</v>
      </c>
      <c r="J2401" s="39">
        <f>INDEX(Monthly!$B$2:$K$187,MATCH(D2401,Monthly!$B$2:$B$187,0),3)</f>
        <v>3.5000000000000031E-3</v>
      </c>
      <c r="K2401" s="39">
        <f>INDEX(Monthly!$B$2:$K$187,MATCH(D2401,Monthly!$B$2:$B$187,0),5)</f>
        <v>-3.9000000000000341</v>
      </c>
      <c r="L2401" s="39">
        <f>INDEX(Monthly!$B$2:$K$187,MATCH(D2401,Monthly!$B$2:$B$187,0),7)</f>
        <v>0</v>
      </c>
      <c r="M2401" s="39">
        <f>INDEX(Monthly!$B$2:$K$187,MATCH(D2401,Monthly!$B$2:$B$187,0),9)</f>
        <v>7.1960200697606053E-3</v>
      </c>
      <c r="N2401" s="42">
        <f>INDEX(Quaterly!$B$2:$E$63,MATCH(B2401,Quaterly!$B$2:$B$63,0),4)</f>
        <v>3.8200000000000021</v>
      </c>
    </row>
    <row r="2402" spans="1:14" x14ac:dyDescent="0.3">
      <c r="A2402" s="23">
        <v>2401</v>
      </c>
      <c r="B2402" s="23" t="str">
        <f t="shared" si="111"/>
        <v>Q2-2019</v>
      </c>
      <c r="C2402" s="24" t="str">
        <f t="shared" si="112"/>
        <v>Q2</v>
      </c>
      <c r="D2402" s="23" t="str">
        <f t="shared" si="113"/>
        <v>4-2019</v>
      </c>
      <c r="E2402" s="25">
        <v>43565</v>
      </c>
      <c r="F2402" s="31">
        <f>INDEX(GoldPrice!$B$2:$F$4016,MATCH(E2402,GoldPrice!$B$2:$B$4016,0),5)</f>
        <v>-80190.512190509588</v>
      </c>
      <c r="G2402" s="36">
        <f>INDEX(Daily!$B$2:$H$4016,MATCH(E2402,Daily!$B$2:$B$4016,0),3)</f>
        <v>0.63000000000000256</v>
      </c>
      <c r="H2402" s="36">
        <f>INDEX(Daily!$B$2:$H$4016,MATCH(E2402,Daily!$B$2:$B$4016,0),5)</f>
        <v>2</v>
      </c>
      <c r="I2402" s="36">
        <f>INDEX(Daily!$B$2:$H$4016,MATCH(E2402,Daily!$B$2:$B$4016,0),7)</f>
        <v>-6.57000000000005</v>
      </c>
      <c r="J2402" s="39">
        <f>INDEX(Monthly!$B$2:$K$187,MATCH(D2402,Monthly!$B$2:$B$187,0),3)</f>
        <v>3.5000000000000031E-3</v>
      </c>
      <c r="K2402" s="39">
        <f>INDEX(Monthly!$B$2:$K$187,MATCH(D2402,Monthly!$B$2:$B$187,0),5)</f>
        <v>-3.9000000000000341</v>
      </c>
      <c r="L2402" s="39">
        <f>INDEX(Monthly!$B$2:$K$187,MATCH(D2402,Monthly!$B$2:$B$187,0),7)</f>
        <v>0</v>
      </c>
      <c r="M2402" s="39">
        <f>INDEX(Monthly!$B$2:$K$187,MATCH(D2402,Monthly!$B$2:$B$187,0),9)</f>
        <v>7.1960200697606053E-3</v>
      </c>
      <c r="N2402" s="42">
        <f>INDEX(Quaterly!$B$2:$E$63,MATCH(B2402,Quaterly!$B$2:$B$63,0),4)</f>
        <v>3.8200000000000021</v>
      </c>
    </row>
    <row r="2403" spans="1:14" x14ac:dyDescent="0.3">
      <c r="A2403" s="23">
        <v>2402</v>
      </c>
      <c r="B2403" s="23" t="str">
        <f t="shared" si="111"/>
        <v>Q2-2019</v>
      </c>
      <c r="C2403" s="24" t="str">
        <f t="shared" si="112"/>
        <v>Q2</v>
      </c>
      <c r="D2403" s="23" t="str">
        <f t="shared" si="113"/>
        <v>4-2019</v>
      </c>
      <c r="E2403" s="25">
        <v>43566</v>
      </c>
      <c r="F2403" s="31">
        <f>INDEX(GoldPrice!$B$2:$F$4016,MATCH(E2403,GoldPrice!$B$2:$B$4016,0),5)</f>
        <v>403450.68985068798</v>
      </c>
      <c r="G2403" s="36">
        <f>INDEX(Daily!$B$2:$H$4016,MATCH(E2403,Daily!$B$2:$B$4016,0),3)</f>
        <v>-1.0300000000000011</v>
      </c>
      <c r="H2403" s="36">
        <f>INDEX(Daily!$B$2:$H$4016,MATCH(E2403,Daily!$B$2:$B$4016,0),5)</f>
        <v>-4</v>
      </c>
      <c r="I2403" s="36">
        <f>INDEX(Daily!$B$2:$H$4016,MATCH(E2403,Daily!$B$2:$B$4016,0),7)</f>
        <v>4.0400000000000773</v>
      </c>
      <c r="J2403" s="39">
        <f>INDEX(Monthly!$B$2:$K$187,MATCH(D2403,Monthly!$B$2:$B$187,0),3)</f>
        <v>3.5000000000000031E-3</v>
      </c>
      <c r="K2403" s="39">
        <f>INDEX(Monthly!$B$2:$K$187,MATCH(D2403,Monthly!$B$2:$B$187,0),5)</f>
        <v>-3.9000000000000341</v>
      </c>
      <c r="L2403" s="39">
        <f>INDEX(Monthly!$B$2:$K$187,MATCH(D2403,Monthly!$B$2:$B$187,0),7)</f>
        <v>0</v>
      </c>
      <c r="M2403" s="39">
        <f>INDEX(Monthly!$B$2:$K$187,MATCH(D2403,Monthly!$B$2:$B$187,0),9)</f>
        <v>7.1960200697606053E-3</v>
      </c>
      <c r="N2403" s="42">
        <f>INDEX(Quaterly!$B$2:$E$63,MATCH(B2403,Quaterly!$B$2:$B$63,0),4)</f>
        <v>3.8200000000000021</v>
      </c>
    </row>
    <row r="2404" spans="1:14" x14ac:dyDescent="0.3">
      <c r="A2404" s="23">
        <v>2403</v>
      </c>
      <c r="B2404" s="23" t="str">
        <f t="shared" si="111"/>
        <v>Q2-2019</v>
      </c>
      <c r="C2404" s="24" t="str">
        <f t="shared" si="112"/>
        <v>Q2</v>
      </c>
      <c r="D2404" s="23" t="str">
        <f t="shared" si="113"/>
        <v>4-2019</v>
      </c>
      <c r="E2404" s="25">
        <v>43567</v>
      </c>
      <c r="F2404" s="31">
        <f>INDEX(GoldPrice!$B$2:$F$4016,MATCH(E2404,GoldPrice!$B$2:$B$4016,0),5)</f>
        <v>-37999.470799472183</v>
      </c>
      <c r="G2404" s="36">
        <f>INDEX(Daily!$B$2:$H$4016,MATCH(E2404,Daily!$B$2:$B$4016,0),3)</f>
        <v>0.31000000000000227</v>
      </c>
      <c r="H2404" s="36">
        <f>INDEX(Daily!$B$2:$H$4016,MATCH(E2404,Daily!$B$2:$B$4016,0),5)</f>
        <v>3</v>
      </c>
      <c r="I2404" s="36">
        <f>INDEX(Daily!$B$2:$H$4016,MATCH(E2404,Daily!$B$2:$B$4016,0),7)</f>
        <v>-3.0500000000000682</v>
      </c>
      <c r="J2404" s="39">
        <f>INDEX(Monthly!$B$2:$K$187,MATCH(D2404,Monthly!$B$2:$B$187,0),3)</f>
        <v>3.5000000000000031E-3</v>
      </c>
      <c r="K2404" s="39">
        <f>INDEX(Monthly!$B$2:$K$187,MATCH(D2404,Monthly!$B$2:$B$187,0),5)</f>
        <v>-3.9000000000000341</v>
      </c>
      <c r="L2404" s="39">
        <f>INDEX(Monthly!$B$2:$K$187,MATCH(D2404,Monthly!$B$2:$B$187,0),7)</f>
        <v>0</v>
      </c>
      <c r="M2404" s="39">
        <f>INDEX(Monthly!$B$2:$K$187,MATCH(D2404,Monthly!$B$2:$B$187,0),9)</f>
        <v>7.1960200697606053E-3</v>
      </c>
      <c r="N2404" s="42">
        <f>INDEX(Quaterly!$B$2:$E$63,MATCH(B2404,Quaterly!$B$2:$B$63,0),4)</f>
        <v>3.8200000000000021</v>
      </c>
    </row>
    <row r="2405" spans="1:14" x14ac:dyDescent="0.3">
      <c r="A2405" s="23">
        <v>2404</v>
      </c>
      <c r="B2405" s="23" t="str">
        <f t="shared" si="111"/>
        <v>Q2-2019</v>
      </c>
      <c r="C2405" s="24" t="str">
        <f t="shared" si="112"/>
        <v>Q2</v>
      </c>
      <c r="D2405" s="23" t="str">
        <f t="shared" si="113"/>
        <v>4-2019</v>
      </c>
      <c r="E2405" s="25">
        <v>43570</v>
      </c>
      <c r="F2405" s="31">
        <f>INDEX(GoldPrice!$B$2:$F$4016,MATCH(E2405,GoldPrice!$B$2:$B$4016,0),5)</f>
        <v>-43353.846153844148</v>
      </c>
      <c r="G2405" s="36">
        <f>INDEX(Daily!$B$2:$H$4016,MATCH(E2405,Daily!$B$2:$B$4016,0),3)</f>
        <v>-0.22714285714285154</v>
      </c>
      <c r="H2405" s="36">
        <f>INDEX(Daily!$B$2:$H$4016,MATCH(E2405,Daily!$B$2:$B$4016,0),5)</f>
        <v>0</v>
      </c>
      <c r="I2405" s="36">
        <f>INDEX(Daily!$B$2:$H$4016,MATCH(E2405,Daily!$B$2:$B$4016,0),7)</f>
        <v>4.6671428571428351</v>
      </c>
      <c r="J2405" s="39">
        <f>INDEX(Monthly!$B$2:$K$187,MATCH(D2405,Monthly!$B$2:$B$187,0),3)</f>
        <v>3.5000000000000031E-3</v>
      </c>
      <c r="K2405" s="39">
        <f>INDEX(Monthly!$B$2:$K$187,MATCH(D2405,Monthly!$B$2:$B$187,0),5)</f>
        <v>-3.9000000000000341</v>
      </c>
      <c r="L2405" s="39">
        <f>INDEX(Monthly!$B$2:$K$187,MATCH(D2405,Monthly!$B$2:$B$187,0),7)</f>
        <v>0</v>
      </c>
      <c r="M2405" s="39">
        <f>INDEX(Monthly!$B$2:$K$187,MATCH(D2405,Monthly!$B$2:$B$187,0),9)</f>
        <v>7.1960200697606053E-3</v>
      </c>
      <c r="N2405" s="42">
        <f>INDEX(Quaterly!$B$2:$E$63,MATCH(B2405,Quaterly!$B$2:$B$63,0),4)</f>
        <v>3.8200000000000021</v>
      </c>
    </row>
    <row r="2406" spans="1:14" x14ac:dyDescent="0.3">
      <c r="A2406" s="23">
        <v>2405</v>
      </c>
      <c r="B2406" s="23" t="str">
        <f t="shared" si="111"/>
        <v>Q2-2019</v>
      </c>
      <c r="C2406" s="24" t="str">
        <f t="shared" si="112"/>
        <v>Q2</v>
      </c>
      <c r="D2406" s="23" t="str">
        <f t="shared" si="113"/>
        <v>4-2019</v>
      </c>
      <c r="E2406" s="25">
        <v>43571</v>
      </c>
      <c r="F2406" s="31">
        <f>INDEX(GoldPrice!$B$2:$F$4016,MATCH(E2406,GoldPrice!$B$2:$B$4016,0),5)</f>
        <v>249046.15384615213</v>
      </c>
      <c r="G2406" s="36">
        <f>INDEX(Daily!$B$2:$H$4016,MATCH(E2406,Daily!$B$2:$B$4016,0),3)</f>
        <v>0.38714285714284813</v>
      </c>
      <c r="H2406" s="36">
        <f>INDEX(Daily!$B$2:$H$4016,MATCH(E2406,Daily!$B$2:$B$4016,0),5)</f>
        <v>0</v>
      </c>
      <c r="I2406" s="36">
        <f>INDEX(Daily!$B$2:$H$4016,MATCH(E2406,Daily!$B$2:$B$4016,0),7)</f>
        <v>-10.397142857142853</v>
      </c>
      <c r="J2406" s="39">
        <f>INDEX(Monthly!$B$2:$K$187,MATCH(D2406,Monthly!$B$2:$B$187,0),3)</f>
        <v>3.5000000000000031E-3</v>
      </c>
      <c r="K2406" s="39">
        <f>INDEX(Monthly!$B$2:$K$187,MATCH(D2406,Monthly!$B$2:$B$187,0),5)</f>
        <v>-3.9000000000000341</v>
      </c>
      <c r="L2406" s="39">
        <f>INDEX(Monthly!$B$2:$K$187,MATCH(D2406,Monthly!$B$2:$B$187,0),7)</f>
        <v>0</v>
      </c>
      <c r="M2406" s="39">
        <f>INDEX(Monthly!$B$2:$K$187,MATCH(D2406,Monthly!$B$2:$B$187,0),9)</f>
        <v>7.1960200697606053E-3</v>
      </c>
      <c r="N2406" s="42">
        <f>INDEX(Quaterly!$B$2:$E$63,MATCH(B2406,Quaterly!$B$2:$B$63,0),4)</f>
        <v>3.8200000000000021</v>
      </c>
    </row>
    <row r="2407" spans="1:14" x14ac:dyDescent="0.3">
      <c r="A2407" s="23">
        <v>2406</v>
      </c>
      <c r="B2407" s="23" t="str">
        <f t="shared" si="111"/>
        <v>Q2-2019</v>
      </c>
      <c r="C2407" s="24" t="str">
        <f t="shared" si="112"/>
        <v>Q2</v>
      </c>
      <c r="D2407" s="23" t="str">
        <f t="shared" si="113"/>
        <v>4-2019</v>
      </c>
      <c r="E2407" s="25">
        <v>43572</v>
      </c>
      <c r="F2407" s="31">
        <f>INDEX(GoldPrice!$B$2:$F$4016,MATCH(E2407,GoldPrice!$B$2:$B$4016,0),5)</f>
        <v>-132022.8312228322</v>
      </c>
      <c r="G2407" s="36">
        <f>INDEX(Daily!$B$2:$H$4016,MATCH(E2407,Daily!$B$2:$B$4016,0),3)</f>
        <v>-0.28999999999999915</v>
      </c>
      <c r="H2407" s="36">
        <f>INDEX(Daily!$B$2:$H$4016,MATCH(E2407,Daily!$B$2:$B$4016,0),5)</f>
        <v>-1</v>
      </c>
      <c r="I2407" s="36">
        <f>INDEX(Daily!$B$2:$H$4016,MATCH(E2407,Daily!$B$2:$B$4016,0),7)</f>
        <v>-5.0699999999999363</v>
      </c>
      <c r="J2407" s="39">
        <f>INDEX(Monthly!$B$2:$K$187,MATCH(D2407,Monthly!$B$2:$B$187,0),3)</f>
        <v>3.5000000000000031E-3</v>
      </c>
      <c r="K2407" s="39">
        <f>INDEX(Monthly!$B$2:$K$187,MATCH(D2407,Monthly!$B$2:$B$187,0),5)</f>
        <v>-3.9000000000000341</v>
      </c>
      <c r="L2407" s="39">
        <f>INDEX(Monthly!$B$2:$K$187,MATCH(D2407,Monthly!$B$2:$B$187,0),7)</f>
        <v>0</v>
      </c>
      <c r="M2407" s="39">
        <f>INDEX(Monthly!$B$2:$K$187,MATCH(D2407,Monthly!$B$2:$B$187,0),9)</f>
        <v>7.1960200697606053E-3</v>
      </c>
      <c r="N2407" s="42">
        <f>INDEX(Quaterly!$B$2:$E$63,MATCH(B2407,Quaterly!$B$2:$B$63,0),4)</f>
        <v>3.8200000000000021</v>
      </c>
    </row>
    <row r="2408" spans="1:14" x14ac:dyDescent="0.3">
      <c r="A2408" s="23">
        <v>2407</v>
      </c>
      <c r="B2408" s="23" t="str">
        <f t="shared" si="111"/>
        <v>Q2-2019</v>
      </c>
      <c r="C2408" s="24" t="str">
        <f t="shared" si="112"/>
        <v>Q2</v>
      </c>
      <c r="D2408" s="23" t="str">
        <f t="shared" si="113"/>
        <v>4-2019</v>
      </c>
      <c r="E2408" s="25">
        <v>43573</v>
      </c>
      <c r="F2408" s="31">
        <f>INDEX(GoldPrice!$B$2:$F$4016,MATCH(E2408,GoldPrice!$B$2:$B$4016,0),5)</f>
        <v>453.52485352382064</v>
      </c>
      <c r="G2408" s="36">
        <f>INDEX(Daily!$B$2:$H$4016,MATCH(E2408,Daily!$B$2:$B$4016,0),3)</f>
        <v>0.24000000000000199</v>
      </c>
      <c r="H2408" s="36">
        <f>INDEX(Daily!$B$2:$H$4016,MATCH(E2408,Daily!$B$2:$B$4016,0),5)</f>
        <v>5</v>
      </c>
      <c r="I2408" s="36">
        <f>INDEX(Daily!$B$2:$H$4016,MATCH(E2408,Daily!$B$2:$B$4016,0),7)</f>
        <v>-9.8000000000000682</v>
      </c>
      <c r="J2408" s="39">
        <f>INDEX(Monthly!$B$2:$K$187,MATCH(D2408,Monthly!$B$2:$B$187,0),3)</f>
        <v>3.5000000000000031E-3</v>
      </c>
      <c r="K2408" s="39">
        <f>INDEX(Monthly!$B$2:$K$187,MATCH(D2408,Monthly!$B$2:$B$187,0),5)</f>
        <v>-3.9000000000000341</v>
      </c>
      <c r="L2408" s="39">
        <f>INDEX(Monthly!$B$2:$K$187,MATCH(D2408,Monthly!$B$2:$B$187,0),7)</f>
        <v>0</v>
      </c>
      <c r="M2408" s="39">
        <f>INDEX(Monthly!$B$2:$K$187,MATCH(D2408,Monthly!$B$2:$B$187,0),9)</f>
        <v>7.1960200697606053E-3</v>
      </c>
      <c r="N2408" s="42">
        <f>INDEX(Quaterly!$B$2:$E$63,MATCH(B2408,Quaterly!$B$2:$B$63,0),4)</f>
        <v>3.8200000000000021</v>
      </c>
    </row>
    <row r="2409" spans="1:14" x14ac:dyDescent="0.3">
      <c r="A2409" s="23">
        <v>2408</v>
      </c>
      <c r="B2409" s="23" t="str">
        <f t="shared" si="111"/>
        <v>Q2-2019</v>
      </c>
      <c r="C2409" s="24" t="str">
        <f t="shared" si="112"/>
        <v>Q2</v>
      </c>
      <c r="D2409" s="23" t="str">
        <f t="shared" si="113"/>
        <v>4-2019</v>
      </c>
      <c r="E2409" s="25">
        <v>43574</v>
      </c>
      <c r="F2409" s="31">
        <f>INDEX(GoldPrice!$B$2:$F$4016,MATCH(E2409,GoldPrice!$B$2:$B$4016,0),5)</f>
        <v>-198025.97402597219</v>
      </c>
      <c r="G2409" s="36">
        <f>INDEX(Daily!$B$2:$H$4016,MATCH(E2409,Daily!$B$2:$B$4016,0),3)</f>
        <v>0</v>
      </c>
      <c r="H2409" s="36">
        <f>INDEX(Daily!$B$2:$H$4016,MATCH(E2409,Daily!$B$2:$B$4016,0),5)</f>
        <v>7</v>
      </c>
      <c r="I2409" s="36">
        <f>INDEX(Daily!$B$2:$H$4016,MATCH(E2409,Daily!$B$2:$B$4016,0),7)</f>
        <v>3.9100000000000819</v>
      </c>
      <c r="J2409" s="39">
        <f>INDEX(Monthly!$B$2:$K$187,MATCH(D2409,Monthly!$B$2:$B$187,0),3)</f>
        <v>3.5000000000000031E-3</v>
      </c>
      <c r="K2409" s="39">
        <f>INDEX(Monthly!$B$2:$K$187,MATCH(D2409,Monthly!$B$2:$B$187,0),5)</f>
        <v>-3.9000000000000341</v>
      </c>
      <c r="L2409" s="39">
        <f>INDEX(Monthly!$B$2:$K$187,MATCH(D2409,Monthly!$B$2:$B$187,0),7)</f>
        <v>0</v>
      </c>
      <c r="M2409" s="39">
        <f>INDEX(Monthly!$B$2:$K$187,MATCH(D2409,Monthly!$B$2:$B$187,0),9)</f>
        <v>7.1960200697606053E-3</v>
      </c>
      <c r="N2409" s="42">
        <f>INDEX(Quaterly!$B$2:$E$63,MATCH(B2409,Quaterly!$B$2:$B$63,0),4)</f>
        <v>3.8200000000000021</v>
      </c>
    </row>
    <row r="2410" spans="1:14" x14ac:dyDescent="0.3">
      <c r="A2410" s="23">
        <v>2409</v>
      </c>
      <c r="B2410" s="23" t="str">
        <f t="shared" si="111"/>
        <v>Q2-2019</v>
      </c>
      <c r="C2410" s="24" t="str">
        <f t="shared" si="112"/>
        <v>Q2</v>
      </c>
      <c r="D2410" s="23" t="str">
        <f t="shared" si="113"/>
        <v>4-2019</v>
      </c>
      <c r="E2410" s="25">
        <v>43577</v>
      </c>
      <c r="F2410" s="31">
        <f>INDEX(GoldPrice!$B$2:$F$4016,MATCH(E2410,GoldPrice!$B$2:$B$4016,0),5)</f>
        <v>185518.09271809459</v>
      </c>
      <c r="G2410" s="36">
        <f>INDEX(Daily!$B$2:$H$4016,MATCH(E2410,Daily!$B$2:$B$4016,0),3)</f>
        <v>1.7000000000000028</v>
      </c>
      <c r="H2410" s="36">
        <f>INDEX(Daily!$B$2:$H$4016,MATCH(E2410,Daily!$B$2:$B$4016,0),5)</f>
        <v>8</v>
      </c>
      <c r="I2410" s="36">
        <f>INDEX(Daily!$B$2:$H$4016,MATCH(E2410,Daily!$B$2:$B$4016,0),7)</f>
        <v>-0.35000000000002274</v>
      </c>
      <c r="J2410" s="39">
        <f>INDEX(Monthly!$B$2:$K$187,MATCH(D2410,Monthly!$B$2:$B$187,0),3)</f>
        <v>3.5000000000000031E-3</v>
      </c>
      <c r="K2410" s="39">
        <f>INDEX(Monthly!$B$2:$K$187,MATCH(D2410,Monthly!$B$2:$B$187,0),5)</f>
        <v>-3.9000000000000341</v>
      </c>
      <c r="L2410" s="39">
        <f>INDEX(Monthly!$B$2:$K$187,MATCH(D2410,Monthly!$B$2:$B$187,0),7)</f>
        <v>0</v>
      </c>
      <c r="M2410" s="39">
        <f>INDEX(Monthly!$B$2:$K$187,MATCH(D2410,Monthly!$B$2:$B$187,0),9)</f>
        <v>7.1960200697606053E-3</v>
      </c>
      <c r="N2410" s="42">
        <f>INDEX(Quaterly!$B$2:$E$63,MATCH(B2410,Quaterly!$B$2:$B$63,0),4)</f>
        <v>3.8200000000000021</v>
      </c>
    </row>
    <row r="2411" spans="1:14" x14ac:dyDescent="0.3">
      <c r="A2411" s="23">
        <v>2410</v>
      </c>
      <c r="B2411" s="23" t="str">
        <f t="shared" si="111"/>
        <v>Q2-2019</v>
      </c>
      <c r="C2411" s="24" t="str">
        <f t="shared" si="112"/>
        <v>Q2</v>
      </c>
      <c r="D2411" s="23" t="str">
        <f t="shared" si="113"/>
        <v>4-2019</v>
      </c>
      <c r="E2411" s="25">
        <v>43578</v>
      </c>
      <c r="F2411" s="31">
        <f>INDEX(GoldPrice!$B$2:$F$4016,MATCH(E2411,GoldPrice!$B$2:$B$4016,0),5)</f>
        <v>51398.601398598403</v>
      </c>
      <c r="G2411" s="36">
        <f>INDEX(Daily!$B$2:$H$4016,MATCH(E2411,Daily!$B$2:$B$4016,0),3)</f>
        <v>0.59999999999999432</v>
      </c>
      <c r="H2411" s="36">
        <f>INDEX(Daily!$B$2:$H$4016,MATCH(E2411,Daily!$B$2:$B$4016,0),5)</f>
        <v>-8</v>
      </c>
      <c r="I2411" s="36">
        <f>INDEX(Daily!$B$2:$H$4016,MATCH(E2411,Daily!$B$2:$B$4016,0),7)</f>
        <v>2.1399999999999864</v>
      </c>
      <c r="J2411" s="39">
        <f>INDEX(Monthly!$B$2:$K$187,MATCH(D2411,Monthly!$B$2:$B$187,0),3)</f>
        <v>3.5000000000000031E-3</v>
      </c>
      <c r="K2411" s="39">
        <f>INDEX(Monthly!$B$2:$K$187,MATCH(D2411,Monthly!$B$2:$B$187,0),5)</f>
        <v>-3.9000000000000341</v>
      </c>
      <c r="L2411" s="39">
        <f>INDEX(Monthly!$B$2:$K$187,MATCH(D2411,Monthly!$B$2:$B$187,0),7)</f>
        <v>0</v>
      </c>
      <c r="M2411" s="39">
        <f>INDEX(Monthly!$B$2:$K$187,MATCH(D2411,Monthly!$B$2:$B$187,0),9)</f>
        <v>7.1960200697606053E-3</v>
      </c>
      <c r="N2411" s="42">
        <f>INDEX(Quaterly!$B$2:$E$63,MATCH(B2411,Quaterly!$B$2:$B$63,0),4)</f>
        <v>3.8200000000000021</v>
      </c>
    </row>
    <row r="2412" spans="1:14" x14ac:dyDescent="0.3">
      <c r="A2412" s="23">
        <v>2411</v>
      </c>
      <c r="B2412" s="23" t="str">
        <f t="shared" si="111"/>
        <v>Q2-2019</v>
      </c>
      <c r="C2412" s="24" t="str">
        <f t="shared" si="112"/>
        <v>Q2</v>
      </c>
      <c r="D2412" s="23" t="str">
        <f t="shared" si="113"/>
        <v>4-2019</v>
      </c>
      <c r="E2412" s="25">
        <v>43579</v>
      </c>
      <c r="F2412" s="31">
        <f>INDEX(GoldPrice!$B$2:$F$4016,MATCH(E2412,GoldPrice!$B$2:$B$4016,0),5)</f>
        <v>-163611.4156114161</v>
      </c>
      <c r="G2412" s="36">
        <f>INDEX(Daily!$B$2:$H$4016,MATCH(E2412,Daily!$B$2:$B$4016,0),3)</f>
        <v>-0.40999999999999659</v>
      </c>
      <c r="H2412" s="36">
        <f>INDEX(Daily!$B$2:$H$4016,MATCH(E2412,Daily!$B$2:$B$4016,0),5)</f>
        <v>5</v>
      </c>
      <c r="I2412" s="36">
        <f>INDEX(Daily!$B$2:$H$4016,MATCH(E2412,Daily!$B$2:$B$4016,0),7)</f>
        <v>8.9199999999999591</v>
      </c>
      <c r="J2412" s="39">
        <f>INDEX(Monthly!$B$2:$K$187,MATCH(D2412,Monthly!$B$2:$B$187,0),3)</f>
        <v>3.5000000000000031E-3</v>
      </c>
      <c r="K2412" s="39">
        <f>INDEX(Monthly!$B$2:$K$187,MATCH(D2412,Monthly!$B$2:$B$187,0),5)</f>
        <v>-3.9000000000000341</v>
      </c>
      <c r="L2412" s="39">
        <f>INDEX(Monthly!$B$2:$K$187,MATCH(D2412,Monthly!$B$2:$B$187,0),7)</f>
        <v>0</v>
      </c>
      <c r="M2412" s="39">
        <f>INDEX(Monthly!$B$2:$K$187,MATCH(D2412,Monthly!$B$2:$B$187,0),9)</f>
        <v>7.1960200697606053E-3</v>
      </c>
      <c r="N2412" s="42">
        <f>INDEX(Quaterly!$B$2:$E$63,MATCH(B2412,Quaterly!$B$2:$B$63,0),4)</f>
        <v>3.8200000000000021</v>
      </c>
    </row>
    <row r="2413" spans="1:14" x14ac:dyDescent="0.3">
      <c r="A2413" s="23">
        <v>2412</v>
      </c>
      <c r="B2413" s="23" t="str">
        <f t="shared" si="111"/>
        <v>Q2-2019</v>
      </c>
      <c r="C2413" s="24" t="str">
        <f t="shared" si="112"/>
        <v>Q2</v>
      </c>
      <c r="D2413" s="23" t="str">
        <f t="shared" si="113"/>
        <v>4-2019</v>
      </c>
      <c r="E2413" s="25">
        <v>43580</v>
      </c>
      <c r="F2413" s="31">
        <f>INDEX(GoldPrice!$B$2:$F$4016,MATCH(E2413,GoldPrice!$B$2:$B$4016,0),5)</f>
        <v>24734.832734834403</v>
      </c>
      <c r="G2413" s="36">
        <f>INDEX(Daily!$B$2:$H$4016,MATCH(E2413,Daily!$B$2:$B$4016,0),3)</f>
        <v>-0.68000000000000682</v>
      </c>
      <c r="H2413" s="36">
        <f>INDEX(Daily!$B$2:$H$4016,MATCH(E2413,Daily!$B$2:$B$4016,0),5)</f>
        <v>0</v>
      </c>
      <c r="I2413" s="36">
        <f>INDEX(Daily!$B$2:$H$4016,MATCH(E2413,Daily!$B$2:$B$4016,0),7)</f>
        <v>-2.7899999999999636</v>
      </c>
      <c r="J2413" s="39">
        <f>INDEX(Monthly!$B$2:$K$187,MATCH(D2413,Monthly!$B$2:$B$187,0),3)</f>
        <v>3.5000000000000031E-3</v>
      </c>
      <c r="K2413" s="39">
        <f>INDEX(Monthly!$B$2:$K$187,MATCH(D2413,Monthly!$B$2:$B$187,0),5)</f>
        <v>-3.9000000000000341</v>
      </c>
      <c r="L2413" s="39">
        <f>INDEX(Monthly!$B$2:$K$187,MATCH(D2413,Monthly!$B$2:$B$187,0),7)</f>
        <v>0</v>
      </c>
      <c r="M2413" s="39">
        <f>INDEX(Monthly!$B$2:$K$187,MATCH(D2413,Monthly!$B$2:$B$187,0),9)</f>
        <v>7.1960200697606053E-3</v>
      </c>
      <c r="N2413" s="42">
        <f>INDEX(Quaterly!$B$2:$E$63,MATCH(B2413,Quaterly!$B$2:$B$63,0),4)</f>
        <v>3.8200000000000021</v>
      </c>
    </row>
    <row r="2414" spans="1:14" x14ac:dyDescent="0.3">
      <c r="A2414" s="23">
        <v>2413</v>
      </c>
      <c r="B2414" s="23" t="str">
        <f t="shared" si="111"/>
        <v>Q2-2019</v>
      </c>
      <c r="C2414" s="24" t="str">
        <f t="shared" si="112"/>
        <v>Q2</v>
      </c>
      <c r="D2414" s="23" t="str">
        <f t="shared" si="113"/>
        <v>4-2019</v>
      </c>
      <c r="E2414" s="25">
        <v>43581</v>
      </c>
      <c r="F2414" s="31">
        <f>INDEX(GoldPrice!$B$2:$F$4016,MATCH(E2414,GoldPrice!$B$2:$B$4016,0),5)</f>
        <v>-177707.04970705137</v>
      </c>
      <c r="G2414" s="36">
        <f>INDEX(Daily!$B$2:$H$4016,MATCH(E2414,Daily!$B$2:$B$4016,0),3)</f>
        <v>-1.9099999999999966</v>
      </c>
      <c r="H2414" s="36">
        <f>INDEX(Daily!$B$2:$H$4016,MATCH(E2414,Daily!$B$2:$B$4016,0),5)</f>
        <v>70</v>
      </c>
      <c r="I2414" s="36">
        <f>INDEX(Daily!$B$2:$H$4016,MATCH(E2414,Daily!$B$2:$B$4016,0),7)</f>
        <v>5.5099999999999909</v>
      </c>
      <c r="J2414" s="39">
        <f>INDEX(Monthly!$B$2:$K$187,MATCH(D2414,Monthly!$B$2:$B$187,0),3)</f>
        <v>3.5000000000000031E-3</v>
      </c>
      <c r="K2414" s="39">
        <f>INDEX(Monthly!$B$2:$K$187,MATCH(D2414,Monthly!$B$2:$B$187,0),5)</f>
        <v>-3.9000000000000341</v>
      </c>
      <c r="L2414" s="39">
        <f>INDEX(Monthly!$B$2:$K$187,MATCH(D2414,Monthly!$B$2:$B$187,0),7)</f>
        <v>0</v>
      </c>
      <c r="M2414" s="39">
        <f>INDEX(Monthly!$B$2:$K$187,MATCH(D2414,Monthly!$B$2:$B$187,0),9)</f>
        <v>7.1960200697606053E-3</v>
      </c>
      <c r="N2414" s="42">
        <f>INDEX(Quaterly!$B$2:$E$63,MATCH(B2414,Quaterly!$B$2:$B$63,0),4)</f>
        <v>3.8200000000000021</v>
      </c>
    </row>
    <row r="2415" spans="1:14" x14ac:dyDescent="0.3">
      <c r="A2415" s="23">
        <v>2414</v>
      </c>
      <c r="B2415" s="23" t="str">
        <f t="shared" si="111"/>
        <v>Q2-2019</v>
      </c>
      <c r="C2415" s="24" t="str">
        <f t="shared" si="112"/>
        <v>Q2</v>
      </c>
      <c r="D2415" s="23" t="str">
        <f t="shared" si="113"/>
        <v>4-2019</v>
      </c>
      <c r="E2415" s="25">
        <v>43584</v>
      </c>
      <c r="F2415" s="31">
        <f>INDEX(GoldPrice!$B$2:$F$4016,MATCH(E2415,GoldPrice!$B$2:$B$4016,0),5)</f>
        <v>230901.90890191495</v>
      </c>
      <c r="G2415" s="36">
        <f>INDEX(Daily!$B$2:$H$4016,MATCH(E2415,Daily!$B$2:$B$4016,0),3)</f>
        <v>1.6142857142857139</v>
      </c>
      <c r="H2415" s="36">
        <f>INDEX(Daily!$B$2:$H$4016,MATCH(E2415,Daily!$B$2:$B$4016,0),5)</f>
        <v>0</v>
      </c>
      <c r="I2415" s="36">
        <f>INDEX(Daily!$B$2:$H$4016,MATCH(E2415,Daily!$B$2:$B$4016,0),7)</f>
        <v>-9.2028571428570558</v>
      </c>
      <c r="J2415" s="39">
        <f>INDEX(Monthly!$B$2:$K$187,MATCH(D2415,Monthly!$B$2:$B$187,0),3)</f>
        <v>3.5000000000000031E-3</v>
      </c>
      <c r="K2415" s="39">
        <f>INDEX(Monthly!$B$2:$K$187,MATCH(D2415,Monthly!$B$2:$B$187,0),5)</f>
        <v>-3.9000000000000341</v>
      </c>
      <c r="L2415" s="39">
        <f>INDEX(Monthly!$B$2:$K$187,MATCH(D2415,Monthly!$B$2:$B$187,0),7)</f>
        <v>0</v>
      </c>
      <c r="M2415" s="39">
        <f>INDEX(Monthly!$B$2:$K$187,MATCH(D2415,Monthly!$B$2:$B$187,0),9)</f>
        <v>7.1960200697606053E-3</v>
      </c>
      <c r="N2415" s="42">
        <f>INDEX(Quaterly!$B$2:$E$63,MATCH(B2415,Quaterly!$B$2:$B$63,0),4)</f>
        <v>3.8200000000000021</v>
      </c>
    </row>
    <row r="2416" spans="1:14" x14ac:dyDescent="0.3">
      <c r="A2416" s="23">
        <v>2415</v>
      </c>
      <c r="B2416" s="23" t="str">
        <f t="shared" si="111"/>
        <v>Q2-2019</v>
      </c>
      <c r="C2416" s="24" t="str">
        <f t="shared" si="112"/>
        <v>Q2</v>
      </c>
      <c r="D2416" s="23" t="str">
        <f t="shared" si="113"/>
        <v>4-2019</v>
      </c>
      <c r="E2416" s="25">
        <v>43585</v>
      </c>
      <c r="F2416" s="31">
        <f>INDEX(GoldPrice!$B$2:$F$4016,MATCH(E2416,GoldPrice!$B$2:$B$4016,0),5)</f>
        <v>-273934.60593460873</v>
      </c>
      <c r="G2416" s="36">
        <f>INDEX(Daily!$B$2:$H$4016,MATCH(E2416,Daily!$B$2:$B$4016,0),3)</f>
        <v>0.13061224489796075</v>
      </c>
      <c r="H2416" s="36">
        <f>INDEX(Daily!$B$2:$H$4016,MATCH(E2416,Daily!$B$2:$B$4016,0),5)</f>
        <v>0</v>
      </c>
      <c r="I2416" s="36">
        <f>INDEX(Daily!$B$2:$H$4016,MATCH(E2416,Daily!$B$2:$B$4016,0),7)</f>
        <v>1.1624489795917725</v>
      </c>
      <c r="J2416" s="39">
        <f>INDEX(Monthly!$B$2:$K$187,MATCH(D2416,Monthly!$B$2:$B$187,0),3)</f>
        <v>3.5000000000000031E-3</v>
      </c>
      <c r="K2416" s="39">
        <f>INDEX(Monthly!$B$2:$K$187,MATCH(D2416,Monthly!$B$2:$B$187,0),5)</f>
        <v>-3.9000000000000341</v>
      </c>
      <c r="L2416" s="39">
        <f>INDEX(Monthly!$B$2:$K$187,MATCH(D2416,Monthly!$B$2:$B$187,0),7)</f>
        <v>0</v>
      </c>
      <c r="M2416" s="39">
        <f>INDEX(Monthly!$B$2:$K$187,MATCH(D2416,Monthly!$B$2:$B$187,0),9)</f>
        <v>7.1960200697606053E-3</v>
      </c>
      <c r="N2416" s="42">
        <f>INDEX(Quaterly!$B$2:$E$63,MATCH(B2416,Quaterly!$B$2:$B$63,0),4)</f>
        <v>3.8200000000000021</v>
      </c>
    </row>
    <row r="2417" spans="1:14" x14ac:dyDescent="0.3">
      <c r="A2417" s="23">
        <v>2416</v>
      </c>
      <c r="B2417" s="23" t="str">
        <f t="shared" si="111"/>
        <v>Q2-2019</v>
      </c>
      <c r="C2417" s="24" t="str">
        <f t="shared" si="112"/>
        <v>Q2</v>
      </c>
      <c r="D2417" s="23" t="str">
        <f t="shared" si="113"/>
        <v>5-2019</v>
      </c>
      <c r="E2417" s="25">
        <v>43586</v>
      </c>
      <c r="F2417" s="31">
        <f>INDEX(GoldPrice!$B$2:$F$4016,MATCH(E2417,GoldPrice!$B$2:$B$4016,0),5)</f>
        <v>24644.868644863367</v>
      </c>
      <c r="G2417" s="36">
        <f>INDEX(Daily!$B$2:$H$4016,MATCH(E2417,Daily!$B$2:$B$4016,0),3)</f>
        <v>0.14927113702623274</v>
      </c>
      <c r="H2417" s="36">
        <f>INDEX(Daily!$B$2:$H$4016,MATCH(E2417,Daily!$B$2:$B$4016,0),5)</f>
        <v>0</v>
      </c>
      <c r="I2417" s="36">
        <f>INDEX(Daily!$B$2:$H$4016,MATCH(E2417,Daily!$B$2:$B$4016,0),7)</f>
        <v>0.76994169096212772</v>
      </c>
      <c r="J2417" s="39">
        <f>INDEX(Monthly!$B$2:$K$187,MATCH(D2417,Monthly!$B$2:$B$187,0),3)</f>
        <v>5.499999999999991E-3</v>
      </c>
      <c r="K2417" s="39">
        <f>INDEX(Monthly!$B$2:$K$187,MATCH(D2417,Monthly!$B$2:$B$187,0),5)</f>
        <v>4.5</v>
      </c>
      <c r="L2417" s="39">
        <f>INDEX(Monthly!$B$2:$K$187,MATCH(D2417,Monthly!$B$2:$B$187,0),7)</f>
        <v>0</v>
      </c>
      <c r="M2417" s="39">
        <f>INDEX(Monthly!$B$2:$K$187,MATCH(D2417,Monthly!$B$2:$B$187,0),9)</f>
        <v>1.664982844415526E-2</v>
      </c>
      <c r="N2417" s="42">
        <f>INDEX(Quaterly!$B$2:$E$63,MATCH(B2417,Quaterly!$B$2:$B$63,0),4)</f>
        <v>3.8200000000000021</v>
      </c>
    </row>
    <row r="2418" spans="1:14" x14ac:dyDescent="0.3">
      <c r="A2418" s="23">
        <v>2417</v>
      </c>
      <c r="B2418" s="23" t="str">
        <f t="shared" si="111"/>
        <v>Q2-2019</v>
      </c>
      <c r="C2418" s="24" t="str">
        <f t="shared" si="112"/>
        <v>Q2</v>
      </c>
      <c r="D2418" s="23" t="str">
        <f t="shared" si="113"/>
        <v>5-2019</v>
      </c>
      <c r="E2418" s="25">
        <v>43587</v>
      </c>
      <c r="F2418" s="31">
        <f>INDEX(GoldPrice!$B$2:$F$4016,MATCH(E2418,GoldPrice!$B$2:$B$4016,0),5)</f>
        <v>289958.04195804521</v>
      </c>
      <c r="G2418" s="36">
        <f>INDEX(Daily!$B$2:$H$4016,MATCH(E2418,Daily!$B$2:$B$4016,0),3)</f>
        <v>-3.3841690962099022</v>
      </c>
      <c r="H2418" s="36">
        <f>INDEX(Daily!$B$2:$H$4016,MATCH(E2418,Daily!$B$2:$B$4016,0),5)</f>
        <v>-25</v>
      </c>
      <c r="I2418" s="36">
        <f>INDEX(Daily!$B$2:$H$4016,MATCH(E2418,Daily!$B$2:$B$4016,0),7)</f>
        <v>6.1304664723031692</v>
      </c>
      <c r="J2418" s="39">
        <f>INDEX(Monthly!$B$2:$K$187,MATCH(D2418,Monthly!$B$2:$B$187,0),3)</f>
        <v>5.499999999999991E-3</v>
      </c>
      <c r="K2418" s="39">
        <f>INDEX(Monthly!$B$2:$K$187,MATCH(D2418,Monthly!$B$2:$B$187,0),5)</f>
        <v>4.5</v>
      </c>
      <c r="L2418" s="39">
        <f>INDEX(Monthly!$B$2:$K$187,MATCH(D2418,Monthly!$B$2:$B$187,0),7)</f>
        <v>0</v>
      </c>
      <c r="M2418" s="39">
        <f>INDEX(Monthly!$B$2:$K$187,MATCH(D2418,Monthly!$B$2:$B$187,0),9)</f>
        <v>1.664982844415526E-2</v>
      </c>
      <c r="N2418" s="42">
        <f>INDEX(Quaterly!$B$2:$E$63,MATCH(B2418,Quaterly!$B$2:$B$63,0),4)</f>
        <v>3.8200000000000021</v>
      </c>
    </row>
    <row r="2419" spans="1:14" x14ac:dyDescent="0.3">
      <c r="A2419" s="23">
        <v>2418</v>
      </c>
      <c r="B2419" s="23" t="str">
        <f t="shared" si="111"/>
        <v>Q2-2019</v>
      </c>
      <c r="C2419" s="24" t="str">
        <f t="shared" si="112"/>
        <v>Q2</v>
      </c>
      <c r="D2419" s="23" t="str">
        <f t="shared" si="113"/>
        <v>5-2019</v>
      </c>
      <c r="E2419" s="25">
        <v>43588</v>
      </c>
      <c r="F2419" s="31">
        <f>INDEX(GoldPrice!$B$2:$F$4016,MATCH(E2419,GoldPrice!$B$2:$B$4016,0),5)</f>
        <v>-236415.64921564981</v>
      </c>
      <c r="G2419" s="36">
        <f>INDEX(Daily!$B$2:$H$4016,MATCH(E2419,Daily!$B$2:$B$4016,0),3)</f>
        <v>0.12999999999999545</v>
      </c>
      <c r="H2419" s="36">
        <f>INDEX(Daily!$B$2:$H$4016,MATCH(E2419,Daily!$B$2:$B$4016,0),5)</f>
        <v>-11</v>
      </c>
      <c r="I2419" s="36">
        <f>INDEX(Daily!$B$2:$H$4016,MATCH(E2419,Daily!$B$2:$B$4016,0),7)</f>
        <v>-4.3600000000000136</v>
      </c>
      <c r="J2419" s="39">
        <f>INDEX(Monthly!$B$2:$K$187,MATCH(D2419,Monthly!$B$2:$B$187,0),3)</f>
        <v>5.499999999999991E-3</v>
      </c>
      <c r="K2419" s="39">
        <f>INDEX(Monthly!$B$2:$K$187,MATCH(D2419,Monthly!$B$2:$B$187,0),5)</f>
        <v>4.5</v>
      </c>
      <c r="L2419" s="39">
        <f>INDEX(Monthly!$B$2:$K$187,MATCH(D2419,Monthly!$B$2:$B$187,0),7)</f>
        <v>0</v>
      </c>
      <c r="M2419" s="39">
        <f>INDEX(Monthly!$B$2:$K$187,MATCH(D2419,Monthly!$B$2:$B$187,0),9)</f>
        <v>1.664982844415526E-2</v>
      </c>
      <c r="N2419" s="42">
        <f>INDEX(Quaterly!$B$2:$E$63,MATCH(B2419,Quaterly!$B$2:$B$63,0),4)</f>
        <v>3.8200000000000021</v>
      </c>
    </row>
    <row r="2420" spans="1:14" x14ac:dyDescent="0.3">
      <c r="A2420" s="23">
        <v>2419</v>
      </c>
      <c r="B2420" s="23" t="str">
        <f t="shared" si="111"/>
        <v>Q2-2019</v>
      </c>
      <c r="C2420" s="24" t="str">
        <f t="shared" si="112"/>
        <v>Q2</v>
      </c>
      <c r="D2420" s="23" t="str">
        <f t="shared" si="113"/>
        <v>5-2019</v>
      </c>
      <c r="E2420" s="25">
        <v>43591</v>
      </c>
      <c r="F2420" s="31">
        <f>INDEX(GoldPrice!$B$2:$F$4016,MATCH(E2420,GoldPrice!$B$2:$B$4016,0),5)</f>
        <v>36021.394821394235</v>
      </c>
      <c r="G2420" s="36">
        <f>INDEX(Daily!$B$2:$H$4016,MATCH(E2420,Daily!$B$2:$B$4016,0),3)</f>
        <v>0.31000000000000227</v>
      </c>
      <c r="H2420" s="36">
        <f>INDEX(Daily!$B$2:$H$4016,MATCH(E2420,Daily!$B$2:$B$4016,0),5)</f>
        <v>31</v>
      </c>
      <c r="I2420" s="36">
        <f>INDEX(Daily!$B$2:$H$4016,MATCH(E2420,Daily!$B$2:$B$4016,0),7)</f>
        <v>-16.169999999999959</v>
      </c>
      <c r="J2420" s="39">
        <f>INDEX(Monthly!$B$2:$K$187,MATCH(D2420,Monthly!$B$2:$B$187,0),3)</f>
        <v>5.499999999999991E-3</v>
      </c>
      <c r="K2420" s="39">
        <f>INDEX(Monthly!$B$2:$K$187,MATCH(D2420,Monthly!$B$2:$B$187,0),5)</f>
        <v>4.5</v>
      </c>
      <c r="L2420" s="39">
        <f>INDEX(Monthly!$B$2:$K$187,MATCH(D2420,Monthly!$B$2:$B$187,0),7)</f>
        <v>0</v>
      </c>
      <c r="M2420" s="39">
        <f>INDEX(Monthly!$B$2:$K$187,MATCH(D2420,Monthly!$B$2:$B$187,0),9)</f>
        <v>1.664982844415526E-2</v>
      </c>
      <c r="N2420" s="42">
        <f>INDEX(Quaterly!$B$2:$E$63,MATCH(B2420,Quaterly!$B$2:$B$63,0),4)</f>
        <v>3.8200000000000021</v>
      </c>
    </row>
    <row r="2421" spans="1:14" x14ac:dyDescent="0.3">
      <c r="A2421" s="23">
        <v>2420</v>
      </c>
      <c r="B2421" s="23" t="str">
        <f t="shared" si="111"/>
        <v>Q2-2019</v>
      </c>
      <c r="C2421" s="24" t="str">
        <f t="shared" si="112"/>
        <v>Q2</v>
      </c>
      <c r="D2421" s="23" t="str">
        <f t="shared" si="113"/>
        <v>5-2019</v>
      </c>
      <c r="E2421" s="25">
        <v>43592</v>
      </c>
      <c r="F2421" s="31">
        <f>INDEX(GoldPrice!$B$2:$F$4016,MATCH(E2421,GoldPrice!$B$2:$B$4016,0),5)</f>
        <v>-101382.72538272291</v>
      </c>
      <c r="G2421" s="36">
        <f>INDEX(Daily!$B$2:$H$4016,MATCH(E2421,Daily!$B$2:$B$4016,0),3)</f>
        <v>-0.85000000000000142</v>
      </c>
      <c r="H2421" s="36">
        <f>INDEX(Daily!$B$2:$H$4016,MATCH(E2421,Daily!$B$2:$B$4016,0),5)</f>
        <v>10</v>
      </c>
      <c r="I2421" s="36">
        <f>INDEX(Daily!$B$2:$H$4016,MATCH(E2421,Daily!$B$2:$B$4016,0),7)</f>
        <v>-0.41000000000008185</v>
      </c>
      <c r="J2421" s="39">
        <f>INDEX(Monthly!$B$2:$K$187,MATCH(D2421,Monthly!$B$2:$B$187,0),3)</f>
        <v>5.499999999999991E-3</v>
      </c>
      <c r="K2421" s="39">
        <f>INDEX(Monthly!$B$2:$K$187,MATCH(D2421,Monthly!$B$2:$B$187,0),5)</f>
        <v>4.5</v>
      </c>
      <c r="L2421" s="39">
        <f>INDEX(Monthly!$B$2:$K$187,MATCH(D2421,Monthly!$B$2:$B$187,0),7)</f>
        <v>0</v>
      </c>
      <c r="M2421" s="39">
        <f>INDEX(Monthly!$B$2:$K$187,MATCH(D2421,Monthly!$B$2:$B$187,0),9)</f>
        <v>1.664982844415526E-2</v>
      </c>
      <c r="N2421" s="42">
        <f>INDEX(Quaterly!$B$2:$E$63,MATCH(B2421,Quaterly!$B$2:$B$63,0),4)</f>
        <v>3.8200000000000021</v>
      </c>
    </row>
    <row r="2422" spans="1:14" x14ac:dyDescent="0.3">
      <c r="A2422" s="23">
        <v>2421</v>
      </c>
      <c r="B2422" s="23" t="str">
        <f t="shared" si="111"/>
        <v>Q2-2019</v>
      </c>
      <c r="C2422" s="24" t="str">
        <f t="shared" si="112"/>
        <v>Q2</v>
      </c>
      <c r="D2422" s="23" t="str">
        <f t="shared" si="113"/>
        <v>5-2019</v>
      </c>
      <c r="E2422" s="25">
        <v>43593</v>
      </c>
      <c r="F2422" s="31">
        <f>INDEX(GoldPrice!$B$2:$F$4016,MATCH(E2422,GoldPrice!$B$2:$B$4016,0),5)</f>
        <v>29647.703647699207</v>
      </c>
      <c r="G2422" s="36">
        <f>INDEX(Daily!$B$2:$H$4016,MATCH(E2422,Daily!$B$2:$B$4016,0),3)</f>
        <v>0.71999999999999886</v>
      </c>
      <c r="H2422" s="36">
        <f>INDEX(Daily!$B$2:$H$4016,MATCH(E2422,Daily!$B$2:$B$4016,0),5)</f>
        <v>75</v>
      </c>
      <c r="I2422" s="36">
        <f>INDEX(Daily!$B$2:$H$4016,MATCH(E2422,Daily!$B$2:$B$4016,0),7)</f>
        <v>-6.3399999999999181</v>
      </c>
      <c r="J2422" s="39">
        <f>INDEX(Monthly!$B$2:$K$187,MATCH(D2422,Monthly!$B$2:$B$187,0),3)</f>
        <v>5.499999999999991E-3</v>
      </c>
      <c r="K2422" s="39">
        <f>INDEX(Monthly!$B$2:$K$187,MATCH(D2422,Monthly!$B$2:$B$187,0),5)</f>
        <v>4.5</v>
      </c>
      <c r="L2422" s="39">
        <f>INDEX(Monthly!$B$2:$K$187,MATCH(D2422,Monthly!$B$2:$B$187,0),7)</f>
        <v>0</v>
      </c>
      <c r="M2422" s="39">
        <f>INDEX(Monthly!$B$2:$K$187,MATCH(D2422,Monthly!$B$2:$B$187,0),9)</f>
        <v>1.664982844415526E-2</v>
      </c>
      <c r="N2422" s="42">
        <f>INDEX(Quaterly!$B$2:$E$63,MATCH(B2422,Quaterly!$B$2:$B$63,0),4)</f>
        <v>3.8200000000000021</v>
      </c>
    </row>
    <row r="2423" spans="1:14" x14ac:dyDescent="0.3">
      <c r="A2423" s="23">
        <v>2422</v>
      </c>
      <c r="B2423" s="23" t="str">
        <f t="shared" si="111"/>
        <v>Q2-2019</v>
      </c>
      <c r="C2423" s="24" t="str">
        <f t="shared" si="112"/>
        <v>Q2</v>
      </c>
      <c r="D2423" s="23" t="str">
        <f t="shared" si="113"/>
        <v>5-2019</v>
      </c>
      <c r="E2423" s="25">
        <v>43594</v>
      </c>
      <c r="F2423" s="31">
        <f>INDEX(GoldPrice!$B$2:$F$4016,MATCH(E2423,GoldPrice!$B$2:$B$4016,0),5)</f>
        <v>-96977.130977127701</v>
      </c>
      <c r="G2423" s="36">
        <f>INDEX(Daily!$B$2:$H$4016,MATCH(E2423,Daily!$B$2:$B$4016,0),3)</f>
        <v>-0.4199999999999946</v>
      </c>
      <c r="H2423" s="36">
        <f>INDEX(Daily!$B$2:$H$4016,MATCH(E2423,Daily!$B$2:$B$4016,0),5)</f>
        <v>15</v>
      </c>
      <c r="I2423" s="36">
        <f>INDEX(Daily!$B$2:$H$4016,MATCH(E2423,Daily!$B$2:$B$4016,0),7)</f>
        <v>-4.2100000000000364</v>
      </c>
      <c r="J2423" s="39">
        <f>INDEX(Monthly!$B$2:$K$187,MATCH(D2423,Monthly!$B$2:$B$187,0),3)</f>
        <v>5.499999999999991E-3</v>
      </c>
      <c r="K2423" s="39">
        <f>INDEX(Monthly!$B$2:$K$187,MATCH(D2423,Monthly!$B$2:$B$187,0),5)</f>
        <v>4.5</v>
      </c>
      <c r="L2423" s="39">
        <f>INDEX(Monthly!$B$2:$K$187,MATCH(D2423,Monthly!$B$2:$B$187,0),7)</f>
        <v>0</v>
      </c>
      <c r="M2423" s="39">
        <f>INDEX(Monthly!$B$2:$K$187,MATCH(D2423,Monthly!$B$2:$B$187,0),9)</f>
        <v>1.664982844415526E-2</v>
      </c>
      <c r="N2423" s="42">
        <f>INDEX(Quaterly!$B$2:$E$63,MATCH(B2423,Quaterly!$B$2:$B$63,0),4)</f>
        <v>3.8200000000000021</v>
      </c>
    </row>
    <row r="2424" spans="1:14" x14ac:dyDescent="0.3">
      <c r="A2424" s="23">
        <v>2423</v>
      </c>
      <c r="B2424" s="23" t="str">
        <f t="shared" si="111"/>
        <v>Q2-2019</v>
      </c>
      <c r="C2424" s="24" t="str">
        <f t="shared" si="112"/>
        <v>Q2</v>
      </c>
      <c r="D2424" s="23" t="str">
        <f t="shared" si="113"/>
        <v>5-2019</v>
      </c>
      <c r="E2424" s="25">
        <v>43595</v>
      </c>
      <c r="F2424" s="31">
        <f>INDEX(GoldPrice!$B$2:$F$4016,MATCH(E2424,GoldPrice!$B$2:$B$4016,0),5)</f>
        <v>-4865.9988659992814</v>
      </c>
      <c r="G2424" s="36">
        <f>INDEX(Daily!$B$2:$H$4016,MATCH(E2424,Daily!$B$2:$B$4016,0),3)</f>
        <v>-4.0000000000006253E-2</v>
      </c>
      <c r="H2424" s="36">
        <f>INDEX(Daily!$B$2:$H$4016,MATCH(E2424,Daily!$B$2:$B$4016,0),5)</f>
        <v>-35</v>
      </c>
      <c r="I2424" s="36">
        <f>INDEX(Daily!$B$2:$H$4016,MATCH(E2424,Daily!$B$2:$B$4016,0),7)</f>
        <v>5.5399999999999636</v>
      </c>
      <c r="J2424" s="39">
        <f>INDEX(Monthly!$B$2:$K$187,MATCH(D2424,Monthly!$B$2:$B$187,0),3)</f>
        <v>5.499999999999991E-3</v>
      </c>
      <c r="K2424" s="39">
        <f>INDEX(Monthly!$B$2:$K$187,MATCH(D2424,Monthly!$B$2:$B$187,0),5)</f>
        <v>4.5</v>
      </c>
      <c r="L2424" s="39">
        <f>INDEX(Monthly!$B$2:$K$187,MATCH(D2424,Monthly!$B$2:$B$187,0),7)</f>
        <v>0</v>
      </c>
      <c r="M2424" s="39">
        <f>INDEX(Monthly!$B$2:$K$187,MATCH(D2424,Monthly!$B$2:$B$187,0),9)</f>
        <v>1.664982844415526E-2</v>
      </c>
      <c r="N2424" s="42">
        <f>INDEX(Quaterly!$B$2:$E$63,MATCH(B2424,Quaterly!$B$2:$B$63,0),4)</f>
        <v>3.8200000000000021</v>
      </c>
    </row>
    <row r="2425" spans="1:14" x14ac:dyDescent="0.3">
      <c r="A2425" s="23">
        <v>2424</v>
      </c>
      <c r="B2425" s="23" t="str">
        <f t="shared" si="111"/>
        <v>Q2-2019</v>
      </c>
      <c r="C2425" s="24" t="str">
        <f t="shared" si="112"/>
        <v>Q2</v>
      </c>
      <c r="D2425" s="23" t="str">
        <f t="shared" si="113"/>
        <v>5-2019</v>
      </c>
      <c r="E2425" s="25">
        <v>43598</v>
      </c>
      <c r="F2425" s="31">
        <f>INDEX(GoldPrice!$B$2:$F$4016,MATCH(E2425,GoldPrice!$B$2:$B$4016,0),5)</f>
        <v>-184485.73048572615</v>
      </c>
      <c r="G2425" s="36">
        <f>INDEX(Daily!$B$2:$H$4016,MATCH(E2425,Daily!$B$2:$B$4016,0),3)</f>
        <v>-0.61999999999999744</v>
      </c>
      <c r="H2425" s="36">
        <f>INDEX(Daily!$B$2:$H$4016,MATCH(E2425,Daily!$B$2:$B$4016,0),5)</f>
        <v>-20</v>
      </c>
      <c r="I2425" s="36">
        <f>INDEX(Daily!$B$2:$H$4016,MATCH(E2425,Daily!$B$2:$B$4016,0),7)</f>
        <v>5.9900000000000091</v>
      </c>
      <c r="J2425" s="39">
        <f>INDEX(Monthly!$B$2:$K$187,MATCH(D2425,Monthly!$B$2:$B$187,0),3)</f>
        <v>5.499999999999991E-3</v>
      </c>
      <c r="K2425" s="39">
        <f>INDEX(Monthly!$B$2:$K$187,MATCH(D2425,Monthly!$B$2:$B$187,0),5)</f>
        <v>4.5</v>
      </c>
      <c r="L2425" s="39">
        <f>INDEX(Monthly!$B$2:$K$187,MATCH(D2425,Monthly!$B$2:$B$187,0),7)</f>
        <v>0</v>
      </c>
      <c r="M2425" s="39">
        <f>INDEX(Monthly!$B$2:$K$187,MATCH(D2425,Monthly!$B$2:$B$187,0),9)</f>
        <v>1.664982844415526E-2</v>
      </c>
      <c r="N2425" s="42">
        <f>INDEX(Quaterly!$B$2:$E$63,MATCH(B2425,Quaterly!$B$2:$B$63,0),4)</f>
        <v>3.8200000000000021</v>
      </c>
    </row>
    <row r="2426" spans="1:14" x14ac:dyDescent="0.3">
      <c r="A2426" s="23">
        <v>2425</v>
      </c>
      <c r="B2426" s="23" t="str">
        <f t="shared" si="111"/>
        <v>Q2-2019</v>
      </c>
      <c r="C2426" s="24" t="str">
        <f t="shared" si="112"/>
        <v>Q2</v>
      </c>
      <c r="D2426" s="23" t="str">
        <f t="shared" si="113"/>
        <v>5-2019</v>
      </c>
      <c r="E2426" s="25">
        <v>43599</v>
      </c>
      <c r="F2426" s="31">
        <f>INDEX(GoldPrice!$B$2:$F$4016,MATCH(E2426,GoldPrice!$B$2:$B$4016,0),5)</f>
        <v>216282.36628236249</v>
      </c>
      <c r="G2426" s="36">
        <f>INDEX(Daily!$B$2:$H$4016,MATCH(E2426,Daily!$B$2:$B$4016,0),3)</f>
        <v>0.74000000000000199</v>
      </c>
      <c r="H2426" s="36">
        <f>INDEX(Daily!$B$2:$H$4016,MATCH(E2426,Daily!$B$2:$B$4016,0),5)</f>
        <v>50</v>
      </c>
      <c r="I2426" s="36">
        <f>INDEX(Daily!$B$2:$H$4016,MATCH(E2426,Daily!$B$2:$B$4016,0),7)</f>
        <v>6.8000000000000682</v>
      </c>
      <c r="J2426" s="39">
        <f>INDEX(Monthly!$B$2:$K$187,MATCH(D2426,Monthly!$B$2:$B$187,0),3)</f>
        <v>5.499999999999991E-3</v>
      </c>
      <c r="K2426" s="39">
        <f>INDEX(Monthly!$B$2:$K$187,MATCH(D2426,Monthly!$B$2:$B$187,0),5)</f>
        <v>4.5</v>
      </c>
      <c r="L2426" s="39">
        <f>INDEX(Monthly!$B$2:$K$187,MATCH(D2426,Monthly!$B$2:$B$187,0),7)</f>
        <v>0</v>
      </c>
      <c r="M2426" s="39">
        <f>INDEX(Monthly!$B$2:$K$187,MATCH(D2426,Monthly!$B$2:$B$187,0),9)</f>
        <v>1.664982844415526E-2</v>
      </c>
      <c r="N2426" s="42">
        <f>INDEX(Quaterly!$B$2:$E$63,MATCH(B2426,Quaterly!$B$2:$B$63,0),4)</f>
        <v>3.8200000000000021</v>
      </c>
    </row>
    <row r="2427" spans="1:14" x14ac:dyDescent="0.3">
      <c r="A2427" s="23">
        <v>2426</v>
      </c>
      <c r="B2427" s="23" t="str">
        <f t="shared" si="111"/>
        <v>Q2-2019</v>
      </c>
      <c r="C2427" s="24" t="str">
        <f t="shared" si="112"/>
        <v>Q2</v>
      </c>
      <c r="D2427" s="23" t="str">
        <f t="shared" si="113"/>
        <v>5-2019</v>
      </c>
      <c r="E2427" s="25">
        <v>43600</v>
      </c>
      <c r="F2427" s="31">
        <f>INDEX(GoldPrice!$B$2:$F$4016,MATCH(E2427,GoldPrice!$B$2:$B$4016,0),5)</f>
        <v>45225.855225853622</v>
      </c>
      <c r="G2427" s="36">
        <f>INDEX(Daily!$B$2:$H$4016,MATCH(E2427,Daily!$B$2:$B$4016,0),3)</f>
        <v>0.24000000000000199</v>
      </c>
      <c r="H2427" s="36">
        <f>INDEX(Daily!$B$2:$H$4016,MATCH(E2427,Daily!$B$2:$B$4016,0),5)</f>
        <v>-75</v>
      </c>
      <c r="I2427" s="36">
        <f>INDEX(Daily!$B$2:$H$4016,MATCH(E2427,Daily!$B$2:$B$4016,0),7)</f>
        <v>10.299999999999955</v>
      </c>
      <c r="J2427" s="39">
        <f>INDEX(Monthly!$B$2:$K$187,MATCH(D2427,Monthly!$B$2:$B$187,0),3)</f>
        <v>5.499999999999991E-3</v>
      </c>
      <c r="K2427" s="39">
        <f>INDEX(Monthly!$B$2:$K$187,MATCH(D2427,Monthly!$B$2:$B$187,0),5)</f>
        <v>4.5</v>
      </c>
      <c r="L2427" s="39">
        <f>INDEX(Monthly!$B$2:$K$187,MATCH(D2427,Monthly!$B$2:$B$187,0),7)</f>
        <v>0</v>
      </c>
      <c r="M2427" s="39">
        <f>INDEX(Monthly!$B$2:$K$187,MATCH(D2427,Monthly!$B$2:$B$187,0),9)</f>
        <v>1.664982844415526E-2</v>
      </c>
      <c r="N2427" s="42">
        <f>INDEX(Quaterly!$B$2:$E$63,MATCH(B2427,Quaterly!$B$2:$B$63,0),4)</f>
        <v>3.8200000000000021</v>
      </c>
    </row>
    <row r="2428" spans="1:14" x14ac:dyDescent="0.3">
      <c r="A2428" s="23">
        <v>2427</v>
      </c>
      <c r="B2428" s="23" t="str">
        <f t="shared" si="111"/>
        <v>Q2-2019</v>
      </c>
      <c r="C2428" s="24" t="str">
        <f t="shared" si="112"/>
        <v>Q2</v>
      </c>
      <c r="D2428" s="23" t="str">
        <f t="shared" si="113"/>
        <v>5-2019</v>
      </c>
      <c r="E2428" s="25">
        <v>43601</v>
      </c>
      <c r="F2428" s="31">
        <f>INDEX(GoldPrice!$B$2:$F$4016,MATCH(E2428,GoldPrice!$B$2:$B$4016,0),5)</f>
        <v>139047.43904744089</v>
      </c>
      <c r="G2428" s="36">
        <f>INDEX(Daily!$B$2:$H$4016,MATCH(E2428,Daily!$B$2:$B$4016,0),3)</f>
        <v>0.84999999999999432</v>
      </c>
      <c r="H2428" s="36">
        <f>INDEX(Daily!$B$2:$H$4016,MATCH(E2428,Daily!$B$2:$B$4016,0),5)</f>
        <v>0</v>
      </c>
      <c r="I2428" s="36">
        <f>INDEX(Daily!$B$2:$H$4016,MATCH(E2428,Daily!$B$2:$B$4016,0),7)</f>
        <v>5.0000000000068212E-2</v>
      </c>
      <c r="J2428" s="39">
        <f>INDEX(Monthly!$B$2:$K$187,MATCH(D2428,Monthly!$B$2:$B$187,0),3)</f>
        <v>5.499999999999991E-3</v>
      </c>
      <c r="K2428" s="39">
        <f>INDEX(Monthly!$B$2:$K$187,MATCH(D2428,Monthly!$B$2:$B$187,0),5)</f>
        <v>4.5</v>
      </c>
      <c r="L2428" s="39">
        <f>INDEX(Monthly!$B$2:$K$187,MATCH(D2428,Monthly!$B$2:$B$187,0),7)</f>
        <v>0</v>
      </c>
      <c r="M2428" s="39">
        <f>INDEX(Monthly!$B$2:$K$187,MATCH(D2428,Monthly!$B$2:$B$187,0),9)</f>
        <v>1.664982844415526E-2</v>
      </c>
      <c r="N2428" s="42">
        <f>INDEX(Quaterly!$B$2:$E$63,MATCH(B2428,Quaterly!$B$2:$B$63,0),4)</f>
        <v>3.8200000000000021</v>
      </c>
    </row>
    <row r="2429" spans="1:14" x14ac:dyDescent="0.3">
      <c r="A2429" s="23">
        <v>2428</v>
      </c>
      <c r="B2429" s="23" t="str">
        <f t="shared" si="111"/>
        <v>Q2-2019</v>
      </c>
      <c r="C2429" s="24" t="str">
        <f t="shared" si="112"/>
        <v>Q2</v>
      </c>
      <c r="D2429" s="23" t="str">
        <f t="shared" si="113"/>
        <v>5-2019</v>
      </c>
      <c r="E2429" s="25">
        <v>43602</v>
      </c>
      <c r="F2429" s="31">
        <f>INDEX(GoldPrice!$B$2:$F$4016,MATCH(E2429,GoldPrice!$B$2:$B$4016,0),5)</f>
        <v>165.56416556239128</v>
      </c>
      <c r="G2429" s="36">
        <f>INDEX(Daily!$B$2:$H$4016,MATCH(E2429,Daily!$B$2:$B$4016,0),3)</f>
        <v>-0.10999999999999943</v>
      </c>
      <c r="H2429" s="36">
        <f>INDEX(Daily!$B$2:$H$4016,MATCH(E2429,Daily!$B$2:$B$4016,0),5)</f>
        <v>88</v>
      </c>
      <c r="I2429" s="36">
        <f>INDEX(Daily!$B$2:$H$4016,MATCH(E2429,Daily!$B$2:$B$4016,0),7)</f>
        <v>0.78999999999996362</v>
      </c>
      <c r="J2429" s="39">
        <f>INDEX(Monthly!$B$2:$K$187,MATCH(D2429,Monthly!$B$2:$B$187,0),3)</f>
        <v>5.499999999999991E-3</v>
      </c>
      <c r="K2429" s="39">
        <f>INDEX(Monthly!$B$2:$K$187,MATCH(D2429,Monthly!$B$2:$B$187,0),5)</f>
        <v>4.5</v>
      </c>
      <c r="L2429" s="39">
        <f>INDEX(Monthly!$B$2:$K$187,MATCH(D2429,Monthly!$B$2:$B$187,0),7)</f>
        <v>0</v>
      </c>
      <c r="M2429" s="39">
        <f>INDEX(Monthly!$B$2:$K$187,MATCH(D2429,Monthly!$B$2:$B$187,0),9)</f>
        <v>1.664982844415526E-2</v>
      </c>
      <c r="N2429" s="42">
        <f>INDEX(Quaterly!$B$2:$E$63,MATCH(B2429,Quaterly!$B$2:$B$63,0),4)</f>
        <v>3.8200000000000021</v>
      </c>
    </row>
    <row r="2430" spans="1:14" x14ac:dyDescent="0.3">
      <c r="A2430" s="23">
        <v>2429</v>
      </c>
      <c r="B2430" s="23" t="str">
        <f t="shared" si="111"/>
        <v>Q2-2019</v>
      </c>
      <c r="C2430" s="24" t="str">
        <f t="shared" si="112"/>
        <v>Q2</v>
      </c>
      <c r="D2430" s="23" t="str">
        <f t="shared" si="113"/>
        <v>5-2019</v>
      </c>
      <c r="E2430" s="25">
        <v>43605</v>
      </c>
      <c r="F2430" s="31">
        <f>INDEX(GoldPrice!$B$2:$F$4016,MATCH(E2430,GoldPrice!$B$2:$B$4016,0),5)</f>
        <v>-19866.943866938353</v>
      </c>
      <c r="G2430" s="36">
        <f>INDEX(Daily!$B$2:$H$4016,MATCH(E2430,Daily!$B$2:$B$4016,0),3)</f>
        <v>0.34000000000000341</v>
      </c>
      <c r="H2430" s="36">
        <f>INDEX(Daily!$B$2:$H$4016,MATCH(E2430,Daily!$B$2:$B$4016,0),5)</f>
        <v>12</v>
      </c>
      <c r="I2430" s="36">
        <f>INDEX(Daily!$B$2:$H$4016,MATCH(E2430,Daily!$B$2:$B$4016,0),7)</f>
        <v>10.649999999999977</v>
      </c>
      <c r="J2430" s="39">
        <f>INDEX(Monthly!$B$2:$K$187,MATCH(D2430,Monthly!$B$2:$B$187,0),3)</f>
        <v>5.499999999999991E-3</v>
      </c>
      <c r="K2430" s="39">
        <f>INDEX(Monthly!$B$2:$K$187,MATCH(D2430,Monthly!$B$2:$B$187,0),5)</f>
        <v>4.5</v>
      </c>
      <c r="L2430" s="39">
        <f>INDEX(Monthly!$B$2:$K$187,MATCH(D2430,Monthly!$B$2:$B$187,0),7)</f>
        <v>0</v>
      </c>
      <c r="M2430" s="39">
        <f>INDEX(Monthly!$B$2:$K$187,MATCH(D2430,Monthly!$B$2:$B$187,0),9)</f>
        <v>1.664982844415526E-2</v>
      </c>
      <c r="N2430" s="42">
        <f>INDEX(Quaterly!$B$2:$E$63,MATCH(B2430,Quaterly!$B$2:$B$63,0),4)</f>
        <v>3.8200000000000021</v>
      </c>
    </row>
    <row r="2431" spans="1:14" x14ac:dyDescent="0.3">
      <c r="A2431" s="23">
        <v>2430</v>
      </c>
      <c r="B2431" s="23" t="str">
        <f t="shared" si="111"/>
        <v>Q2-2019</v>
      </c>
      <c r="C2431" s="24" t="str">
        <f t="shared" si="112"/>
        <v>Q2</v>
      </c>
      <c r="D2431" s="23" t="str">
        <f t="shared" si="113"/>
        <v>5-2019</v>
      </c>
      <c r="E2431" s="25">
        <v>43606</v>
      </c>
      <c r="F2431" s="31">
        <f>INDEX(GoldPrice!$B$2:$F$4016,MATCH(E2431,GoldPrice!$B$2:$B$4016,0),5)</f>
        <v>42147.042147036642</v>
      </c>
      <c r="G2431" s="36">
        <f>INDEX(Daily!$B$2:$H$4016,MATCH(E2431,Daily!$B$2:$B$4016,0),3)</f>
        <v>-0.10999999999999943</v>
      </c>
      <c r="H2431" s="36">
        <f>INDEX(Daily!$B$2:$H$4016,MATCH(E2431,Daily!$B$2:$B$4016,0),5)</f>
        <v>-10</v>
      </c>
      <c r="I2431" s="36">
        <f>INDEX(Daily!$B$2:$H$4016,MATCH(E2431,Daily!$B$2:$B$4016,0),7)</f>
        <v>-0.84000000000003183</v>
      </c>
      <c r="J2431" s="39">
        <f>INDEX(Monthly!$B$2:$K$187,MATCH(D2431,Monthly!$B$2:$B$187,0),3)</f>
        <v>5.499999999999991E-3</v>
      </c>
      <c r="K2431" s="39">
        <f>INDEX(Monthly!$B$2:$K$187,MATCH(D2431,Monthly!$B$2:$B$187,0),5)</f>
        <v>4.5</v>
      </c>
      <c r="L2431" s="39">
        <f>INDEX(Monthly!$B$2:$K$187,MATCH(D2431,Monthly!$B$2:$B$187,0),7)</f>
        <v>0</v>
      </c>
      <c r="M2431" s="39">
        <f>INDEX(Monthly!$B$2:$K$187,MATCH(D2431,Monthly!$B$2:$B$187,0),9)</f>
        <v>1.664982844415526E-2</v>
      </c>
      <c r="N2431" s="42">
        <f>INDEX(Quaterly!$B$2:$E$63,MATCH(B2431,Quaterly!$B$2:$B$63,0),4)</f>
        <v>3.8200000000000021</v>
      </c>
    </row>
    <row r="2432" spans="1:14" x14ac:dyDescent="0.3">
      <c r="A2432" s="23">
        <v>2431</v>
      </c>
      <c r="B2432" s="23" t="str">
        <f t="shared" si="111"/>
        <v>Q2-2019</v>
      </c>
      <c r="C2432" s="24" t="str">
        <f t="shared" si="112"/>
        <v>Q2</v>
      </c>
      <c r="D2432" s="23" t="str">
        <f t="shared" si="113"/>
        <v>5-2019</v>
      </c>
      <c r="E2432" s="25">
        <v>43607</v>
      </c>
      <c r="F2432" s="31">
        <f>INDEX(GoldPrice!$B$2:$F$4016,MATCH(E2432,GoldPrice!$B$2:$B$4016,0),5)</f>
        <v>-99035.721035715193</v>
      </c>
      <c r="G2432" s="36">
        <f>INDEX(Daily!$B$2:$H$4016,MATCH(E2432,Daily!$B$2:$B$4016,0),3)</f>
        <v>-1.5700000000000003</v>
      </c>
      <c r="H2432" s="36">
        <f>INDEX(Daily!$B$2:$H$4016,MATCH(E2432,Daily!$B$2:$B$4016,0),5)</f>
        <v>-20</v>
      </c>
      <c r="I2432" s="36">
        <f>INDEX(Daily!$B$2:$H$4016,MATCH(E2432,Daily!$B$2:$B$4016,0),7)</f>
        <v>-2.5099999999999909</v>
      </c>
      <c r="J2432" s="39">
        <f>INDEX(Monthly!$B$2:$K$187,MATCH(D2432,Monthly!$B$2:$B$187,0),3)</f>
        <v>5.499999999999991E-3</v>
      </c>
      <c r="K2432" s="39">
        <f>INDEX(Monthly!$B$2:$K$187,MATCH(D2432,Monthly!$B$2:$B$187,0),5)</f>
        <v>4.5</v>
      </c>
      <c r="L2432" s="39">
        <f>INDEX(Monthly!$B$2:$K$187,MATCH(D2432,Monthly!$B$2:$B$187,0),7)</f>
        <v>0</v>
      </c>
      <c r="M2432" s="39">
        <f>INDEX(Monthly!$B$2:$K$187,MATCH(D2432,Monthly!$B$2:$B$187,0),9)</f>
        <v>1.664982844415526E-2</v>
      </c>
      <c r="N2432" s="42">
        <f>INDEX(Quaterly!$B$2:$E$63,MATCH(B2432,Quaterly!$B$2:$B$63,0),4)</f>
        <v>3.8200000000000021</v>
      </c>
    </row>
    <row r="2433" spans="1:14" x14ac:dyDescent="0.3">
      <c r="A2433" s="23">
        <v>2432</v>
      </c>
      <c r="B2433" s="23" t="str">
        <f t="shared" si="111"/>
        <v>Q2-2019</v>
      </c>
      <c r="C2433" s="24" t="str">
        <f t="shared" si="112"/>
        <v>Q2</v>
      </c>
      <c r="D2433" s="23" t="str">
        <f t="shared" si="113"/>
        <v>5-2019</v>
      </c>
      <c r="E2433" s="25">
        <v>43608</v>
      </c>
      <c r="F2433" s="31">
        <f>INDEX(GoldPrice!$B$2:$F$4016,MATCH(E2433,GoldPrice!$B$2:$B$4016,0),5)</f>
        <v>-205362.23776224256</v>
      </c>
      <c r="G2433" s="36">
        <f>INDEX(Daily!$B$2:$H$4016,MATCH(E2433,Daily!$B$2:$B$4016,0),3)</f>
        <v>-3.5100000000000051</v>
      </c>
      <c r="H2433" s="36">
        <f>INDEX(Daily!$B$2:$H$4016,MATCH(E2433,Daily!$B$2:$B$4016,0),5)</f>
        <v>18</v>
      </c>
      <c r="I2433" s="36">
        <f>INDEX(Daily!$B$2:$H$4016,MATCH(E2433,Daily!$B$2:$B$4016,0),7)</f>
        <v>-1.0699999999999363</v>
      </c>
      <c r="J2433" s="39">
        <f>INDEX(Monthly!$B$2:$K$187,MATCH(D2433,Monthly!$B$2:$B$187,0),3)</f>
        <v>5.499999999999991E-3</v>
      </c>
      <c r="K2433" s="39">
        <f>INDEX(Monthly!$B$2:$K$187,MATCH(D2433,Monthly!$B$2:$B$187,0),5)</f>
        <v>4.5</v>
      </c>
      <c r="L2433" s="39">
        <f>INDEX(Monthly!$B$2:$K$187,MATCH(D2433,Monthly!$B$2:$B$187,0),7)</f>
        <v>0</v>
      </c>
      <c r="M2433" s="39">
        <f>INDEX(Monthly!$B$2:$K$187,MATCH(D2433,Monthly!$B$2:$B$187,0),9)</f>
        <v>1.664982844415526E-2</v>
      </c>
      <c r="N2433" s="42">
        <f>INDEX(Quaterly!$B$2:$E$63,MATCH(B2433,Quaterly!$B$2:$B$63,0),4)</f>
        <v>3.8200000000000021</v>
      </c>
    </row>
    <row r="2434" spans="1:14" x14ac:dyDescent="0.3">
      <c r="A2434" s="23">
        <v>2433</v>
      </c>
      <c r="B2434" s="23" t="str">
        <f t="shared" si="111"/>
        <v>Q2-2019</v>
      </c>
      <c r="C2434" s="24" t="str">
        <f t="shared" si="112"/>
        <v>Q2</v>
      </c>
      <c r="D2434" s="23" t="str">
        <f t="shared" si="113"/>
        <v>5-2019</v>
      </c>
      <c r="E2434" s="25">
        <v>43609</v>
      </c>
      <c r="F2434" s="31">
        <f>INDEX(GoldPrice!$B$2:$F$4016,MATCH(E2434,GoldPrice!$B$2:$B$4016,0),5)</f>
        <v>149586.01398601383</v>
      </c>
      <c r="G2434" s="36">
        <f>INDEX(Daily!$B$2:$H$4016,MATCH(E2434,Daily!$B$2:$B$4016,0),3)</f>
        <v>0.72000000000000597</v>
      </c>
      <c r="H2434" s="36">
        <f>INDEX(Daily!$B$2:$H$4016,MATCH(E2434,Daily!$B$2:$B$4016,0),5)</f>
        <v>-8</v>
      </c>
      <c r="I2434" s="36">
        <f>INDEX(Daily!$B$2:$H$4016,MATCH(E2434,Daily!$B$2:$B$4016,0),7)</f>
        <v>-12.680000000000064</v>
      </c>
      <c r="J2434" s="39">
        <f>INDEX(Monthly!$B$2:$K$187,MATCH(D2434,Monthly!$B$2:$B$187,0),3)</f>
        <v>5.499999999999991E-3</v>
      </c>
      <c r="K2434" s="39">
        <f>INDEX(Monthly!$B$2:$K$187,MATCH(D2434,Monthly!$B$2:$B$187,0),5)</f>
        <v>4.5</v>
      </c>
      <c r="L2434" s="39">
        <f>INDEX(Monthly!$B$2:$K$187,MATCH(D2434,Monthly!$B$2:$B$187,0),7)</f>
        <v>0</v>
      </c>
      <c r="M2434" s="39">
        <f>INDEX(Monthly!$B$2:$K$187,MATCH(D2434,Monthly!$B$2:$B$187,0),9)</f>
        <v>1.664982844415526E-2</v>
      </c>
      <c r="N2434" s="42">
        <f>INDEX(Quaterly!$B$2:$E$63,MATCH(B2434,Quaterly!$B$2:$B$63,0),4)</f>
        <v>3.8200000000000021</v>
      </c>
    </row>
    <row r="2435" spans="1:14" x14ac:dyDescent="0.3">
      <c r="A2435" s="23">
        <v>2434</v>
      </c>
      <c r="B2435" s="23" t="str">
        <f t="shared" ref="B2435:B2498" si="114">C2435&amp;"-"&amp;YEAR(E2435)</f>
        <v>Q2-2019</v>
      </c>
      <c r="C2435" s="24" t="str">
        <f t="shared" ref="C2435:C2498" si="115">IF(MONTH(E2435)&lt;=3,"Q1",IF(MONTH(E2435)&lt;=6,"Q2",IF(MONTH(E2435)&lt;=9,"Q3","Q4")))</f>
        <v>Q2</v>
      </c>
      <c r="D2435" s="23" t="str">
        <f t="shared" ref="D2435:D2498" si="116">MONTH(E2435)&amp;"-"&amp;YEAR(E2435)</f>
        <v>5-2019</v>
      </c>
      <c r="E2435" s="25">
        <v>43612</v>
      </c>
      <c r="F2435" s="31">
        <f>INDEX(GoldPrice!$B$2:$F$4016,MATCH(E2435,GoldPrice!$B$2:$B$4016,0),5)</f>
        <v>136937.88373788446</v>
      </c>
      <c r="G2435" s="36">
        <f>INDEX(Daily!$B$2:$H$4016,MATCH(E2435,Daily!$B$2:$B$4016,0),3)</f>
        <v>0.52999999999999403</v>
      </c>
      <c r="H2435" s="36">
        <f>INDEX(Daily!$B$2:$H$4016,MATCH(E2435,Daily!$B$2:$B$4016,0),5)</f>
        <v>6</v>
      </c>
      <c r="I2435" s="36">
        <f>INDEX(Daily!$B$2:$H$4016,MATCH(E2435,Daily!$B$2:$B$4016,0),7)</f>
        <v>5.1100000000000136</v>
      </c>
      <c r="J2435" s="39">
        <f>INDEX(Monthly!$B$2:$K$187,MATCH(D2435,Monthly!$B$2:$B$187,0),3)</f>
        <v>5.499999999999991E-3</v>
      </c>
      <c r="K2435" s="39">
        <f>INDEX(Monthly!$B$2:$K$187,MATCH(D2435,Monthly!$B$2:$B$187,0),5)</f>
        <v>4.5</v>
      </c>
      <c r="L2435" s="39">
        <f>INDEX(Monthly!$B$2:$K$187,MATCH(D2435,Monthly!$B$2:$B$187,0),7)</f>
        <v>0</v>
      </c>
      <c r="M2435" s="39">
        <f>INDEX(Monthly!$B$2:$K$187,MATCH(D2435,Monthly!$B$2:$B$187,0),9)</f>
        <v>1.664982844415526E-2</v>
      </c>
      <c r="N2435" s="42">
        <f>INDEX(Quaterly!$B$2:$E$63,MATCH(B2435,Quaterly!$B$2:$B$63,0),4)</f>
        <v>3.8200000000000021</v>
      </c>
    </row>
    <row r="2436" spans="1:14" x14ac:dyDescent="0.3">
      <c r="A2436" s="23">
        <v>2435</v>
      </c>
      <c r="B2436" s="23" t="str">
        <f t="shared" si="114"/>
        <v>Q2-2019</v>
      </c>
      <c r="C2436" s="24" t="str">
        <f t="shared" si="115"/>
        <v>Q2</v>
      </c>
      <c r="D2436" s="23" t="str">
        <f t="shared" si="116"/>
        <v>5-2019</v>
      </c>
      <c r="E2436" s="25">
        <v>43613</v>
      </c>
      <c r="F2436" s="31">
        <f>INDEX(GoldPrice!$B$2:$F$4016,MATCH(E2436,GoldPrice!$B$2:$B$4016,0),5)</f>
        <v>-33628.86842886731</v>
      </c>
      <c r="G2436" s="36">
        <f>INDEX(Daily!$B$2:$H$4016,MATCH(E2436,Daily!$B$2:$B$4016,0),3)</f>
        <v>-1.9999999999996021E-2</v>
      </c>
      <c r="H2436" s="36">
        <f>INDEX(Daily!$B$2:$H$4016,MATCH(E2436,Daily!$B$2:$B$4016,0),5)</f>
        <v>6</v>
      </c>
      <c r="I2436" s="36">
        <f>INDEX(Daily!$B$2:$H$4016,MATCH(E2436,Daily!$B$2:$B$4016,0),7)</f>
        <v>-3.1399999999999864</v>
      </c>
      <c r="J2436" s="39">
        <f>INDEX(Monthly!$B$2:$K$187,MATCH(D2436,Monthly!$B$2:$B$187,0),3)</f>
        <v>5.499999999999991E-3</v>
      </c>
      <c r="K2436" s="39">
        <f>INDEX(Monthly!$B$2:$K$187,MATCH(D2436,Monthly!$B$2:$B$187,0),5)</f>
        <v>4.5</v>
      </c>
      <c r="L2436" s="39">
        <f>INDEX(Monthly!$B$2:$K$187,MATCH(D2436,Monthly!$B$2:$B$187,0),7)</f>
        <v>0</v>
      </c>
      <c r="M2436" s="39">
        <f>INDEX(Monthly!$B$2:$K$187,MATCH(D2436,Monthly!$B$2:$B$187,0),9)</f>
        <v>1.664982844415526E-2</v>
      </c>
      <c r="N2436" s="42">
        <f>INDEX(Quaterly!$B$2:$E$63,MATCH(B2436,Quaterly!$B$2:$B$63,0),4)</f>
        <v>3.8200000000000021</v>
      </c>
    </row>
    <row r="2437" spans="1:14" x14ac:dyDescent="0.3">
      <c r="A2437" s="23">
        <v>2436</v>
      </c>
      <c r="B2437" s="23" t="str">
        <f t="shared" si="114"/>
        <v>Q2-2019</v>
      </c>
      <c r="C2437" s="24" t="str">
        <f t="shared" si="115"/>
        <v>Q2</v>
      </c>
      <c r="D2437" s="23" t="str">
        <f t="shared" si="116"/>
        <v>5-2019</v>
      </c>
      <c r="E2437" s="25">
        <v>43614</v>
      </c>
      <c r="F2437" s="31">
        <f>INDEX(GoldPrice!$B$2:$F$4016,MATCH(E2437,GoldPrice!$B$2:$B$4016,0),5)</f>
        <v>-156059.79965979978</v>
      </c>
      <c r="G2437" s="36">
        <f>INDEX(Daily!$B$2:$H$4016,MATCH(E2437,Daily!$B$2:$B$4016,0),3)</f>
        <v>-0.32999999999999829</v>
      </c>
      <c r="H2437" s="36">
        <f>INDEX(Daily!$B$2:$H$4016,MATCH(E2437,Daily!$B$2:$B$4016,0),5)</f>
        <v>14</v>
      </c>
      <c r="I2437" s="36">
        <f>INDEX(Daily!$B$2:$H$4016,MATCH(E2437,Daily!$B$2:$B$4016,0),7)</f>
        <v>-0.46000000000003638</v>
      </c>
      <c r="J2437" s="39">
        <f>INDEX(Monthly!$B$2:$K$187,MATCH(D2437,Monthly!$B$2:$B$187,0),3)</f>
        <v>5.499999999999991E-3</v>
      </c>
      <c r="K2437" s="39">
        <f>INDEX(Monthly!$B$2:$K$187,MATCH(D2437,Monthly!$B$2:$B$187,0),5)</f>
        <v>4.5</v>
      </c>
      <c r="L2437" s="39">
        <f>INDEX(Monthly!$B$2:$K$187,MATCH(D2437,Monthly!$B$2:$B$187,0),7)</f>
        <v>0</v>
      </c>
      <c r="M2437" s="39">
        <f>INDEX(Monthly!$B$2:$K$187,MATCH(D2437,Monthly!$B$2:$B$187,0),9)</f>
        <v>1.664982844415526E-2</v>
      </c>
      <c r="N2437" s="42">
        <f>INDEX(Quaterly!$B$2:$E$63,MATCH(B2437,Quaterly!$B$2:$B$63,0),4)</f>
        <v>3.8200000000000021</v>
      </c>
    </row>
    <row r="2438" spans="1:14" x14ac:dyDescent="0.3">
      <c r="A2438" s="23">
        <v>2437</v>
      </c>
      <c r="B2438" s="23" t="str">
        <f t="shared" si="114"/>
        <v>Q2-2019</v>
      </c>
      <c r="C2438" s="24" t="str">
        <f t="shared" si="115"/>
        <v>Q2</v>
      </c>
      <c r="D2438" s="23" t="str">
        <f t="shared" si="116"/>
        <v>5-2019</v>
      </c>
      <c r="E2438" s="25">
        <v>43615</v>
      </c>
      <c r="F2438" s="31">
        <f>INDEX(GoldPrice!$B$2:$F$4016,MATCH(E2438,GoldPrice!$B$2:$B$4016,0),5)</f>
        <v>-133774.6361746341</v>
      </c>
      <c r="G2438" s="36">
        <f>INDEX(Daily!$B$2:$H$4016,MATCH(E2438,Daily!$B$2:$B$4016,0),3)</f>
        <v>-2.2199999999999989</v>
      </c>
      <c r="H2438" s="36">
        <f>INDEX(Daily!$B$2:$H$4016,MATCH(E2438,Daily!$B$2:$B$4016,0),5)</f>
        <v>9</v>
      </c>
      <c r="I2438" s="36">
        <f>INDEX(Daily!$B$2:$H$4016,MATCH(E2438,Daily!$B$2:$B$4016,0),7)</f>
        <v>-2.1999999999999318</v>
      </c>
      <c r="J2438" s="39">
        <f>INDEX(Monthly!$B$2:$K$187,MATCH(D2438,Monthly!$B$2:$B$187,0),3)</f>
        <v>5.499999999999991E-3</v>
      </c>
      <c r="K2438" s="39">
        <f>INDEX(Monthly!$B$2:$K$187,MATCH(D2438,Monthly!$B$2:$B$187,0),5)</f>
        <v>4.5</v>
      </c>
      <c r="L2438" s="39">
        <f>INDEX(Monthly!$B$2:$K$187,MATCH(D2438,Monthly!$B$2:$B$187,0),7)</f>
        <v>0</v>
      </c>
      <c r="M2438" s="39">
        <f>INDEX(Monthly!$B$2:$K$187,MATCH(D2438,Monthly!$B$2:$B$187,0),9)</f>
        <v>1.664982844415526E-2</v>
      </c>
      <c r="N2438" s="42">
        <f>INDEX(Quaterly!$B$2:$E$63,MATCH(B2438,Quaterly!$B$2:$B$63,0),4)</f>
        <v>3.8200000000000021</v>
      </c>
    </row>
    <row r="2439" spans="1:14" x14ac:dyDescent="0.3">
      <c r="A2439" s="23">
        <v>2438</v>
      </c>
      <c r="B2439" s="23" t="str">
        <f t="shared" si="114"/>
        <v>Q2-2019</v>
      </c>
      <c r="C2439" s="24" t="str">
        <f t="shared" si="115"/>
        <v>Q2</v>
      </c>
      <c r="D2439" s="23" t="str">
        <f t="shared" si="116"/>
        <v>5-2019</v>
      </c>
      <c r="E2439" s="25">
        <v>43616</v>
      </c>
      <c r="F2439" s="31">
        <f>INDEX(GoldPrice!$B$2:$F$4016,MATCH(E2439,GoldPrice!$B$2:$B$4016,0),5)</f>
        <v>-196086.94008694217</v>
      </c>
      <c r="G2439" s="36">
        <f>INDEX(Daily!$B$2:$H$4016,MATCH(E2439,Daily!$B$2:$B$4016,0),3)</f>
        <v>-3.0900000000000034</v>
      </c>
      <c r="H2439" s="36">
        <f>INDEX(Daily!$B$2:$H$4016,MATCH(E2439,Daily!$B$2:$B$4016,0),5)</f>
        <v>-5</v>
      </c>
      <c r="I2439" s="36">
        <f>INDEX(Daily!$B$2:$H$4016,MATCH(E2439,Daily!$B$2:$B$4016,0),7)</f>
        <v>-9.4600000000000364</v>
      </c>
      <c r="J2439" s="39">
        <f>INDEX(Monthly!$B$2:$K$187,MATCH(D2439,Monthly!$B$2:$B$187,0),3)</f>
        <v>5.499999999999991E-3</v>
      </c>
      <c r="K2439" s="39">
        <f>INDEX(Monthly!$B$2:$K$187,MATCH(D2439,Monthly!$B$2:$B$187,0),5)</f>
        <v>4.5</v>
      </c>
      <c r="L2439" s="39">
        <f>INDEX(Monthly!$B$2:$K$187,MATCH(D2439,Monthly!$B$2:$B$187,0),7)</f>
        <v>0</v>
      </c>
      <c r="M2439" s="39">
        <f>INDEX(Monthly!$B$2:$K$187,MATCH(D2439,Monthly!$B$2:$B$187,0),9)</f>
        <v>1.664982844415526E-2</v>
      </c>
      <c r="N2439" s="42">
        <f>INDEX(Quaterly!$B$2:$E$63,MATCH(B2439,Quaterly!$B$2:$B$63,0),4)</f>
        <v>3.8200000000000021</v>
      </c>
    </row>
    <row r="2440" spans="1:14" x14ac:dyDescent="0.3">
      <c r="A2440" s="23">
        <v>2439</v>
      </c>
      <c r="B2440" s="23" t="str">
        <f t="shared" si="114"/>
        <v>Q2-2019</v>
      </c>
      <c r="C2440" s="24" t="str">
        <f t="shared" si="115"/>
        <v>Q2</v>
      </c>
      <c r="D2440" s="23" t="str">
        <f t="shared" si="116"/>
        <v>6-2019</v>
      </c>
      <c r="E2440" s="25">
        <v>43619</v>
      </c>
      <c r="F2440" s="31">
        <f>INDEX(GoldPrice!$B$2:$F$4016,MATCH(E2440,GoldPrice!$B$2:$B$4016,0),5)</f>
        <v>17903.534303531051</v>
      </c>
      <c r="G2440" s="36">
        <f>INDEX(Daily!$B$2:$H$4016,MATCH(E2440,Daily!$B$2:$B$4016,0),3)</f>
        <v>-0.25</v>
      </c>
      <c r="H2440" s="36">
        <f>INDEX(Daily!$B$2:$H$4016,MATCH(E2440,Daily!$B$2:$B$4016,0),5)</f>
        <v>-17</v>
      </c>
      <c r="I2440" s="36">
        <f>INDEX(Daily!$B$2:$H$4016,MATCH(E2440,Daily!$B$2:$B$4016,0),7)</f>
        <v>-13.409999999999968</v>
      </c>
      <c r="J2440" s="39">
        <f>INDEX(Monthly!$B$2:$K$187,MATCH(D2440,Monthly!$B$2:$B$187,0),3)</f>
        <v>-9.9999999999998701E-4</v>
      </c>
      <c r="K2440" s="39">
        <f>INDEX(Monthly!$B$2:$K$187,MATCH(D2440,Monthly!$B$2:$B$187,0),5)</f>
        <v>39</v>
      </c>
      <c r="L2440" s="39">
        <f>INDEX(Monthly!$B$2:$K$187,MATCH(D2440,Monthly!$B$2:$B$187,0),7)</f>
        <v>0</v>
      </c>
      <c r="M2440" s="39">
        <f>INDEX(Monthly!$B$2:$K$187,MATCH(D2440,Monthly!$B$2:$B$187,0),9)</f>
        <v>1.6307822378802753E-2</v>
      </c>
      <c r="N2440" s="42">
        <f>INDEX(Quaterly!$B$2:$E$63,MATCH(B2440,Quaterly!$B$2:$B$63,0),4)</f>
        <v>3.8200000000000021</v>
      </c>
    </row>
    <row r="2441" spans="1:14" x14ac:dyDescent="0.3">
      <c r="A2441" s="23">
        <v>2440</v>
      </c>
      <c r="B2441" s="23" t="str">
        <f t="shared" si="114"/>
        <v>Q2-2019</v>
      </c>
      <c r="C2441" s="24" t="str">
        <f t="shared" si="115"/>
        <v>Q2</v>
      </c>
      <c r="D2441" s="23" t="str">
        <f t="shared" si="116"/>
        <v>6-2019</v>
      </c>
      <c r="E2441" s="25">
        <v>43620</v>
      </c>
      <c r="F2441" s="31">
        <f>INDEX(GoldPrice!$B$2:$F$4016,MATCH(E2441,GoldPrice!$B$2:$B$4016,0),5)</f>
        <v>315619.42921942845</v>
      </c>
      <c r="G2441" s="36">
        <f>INDEX(Daily!$B$2:$H$4016,MATCH(E2441,Daily!$B$2:$B$4016,0),3)</f>
        <v>0.22999999999999687</v>
      </c>
      <c r="H2441" s="36">
        <f>INDEX(Daily!$B$2:$H$4016,MATCH(E2441,Daily!$B$2:$B$4016,0),5)</f>
        <v>2</v>
      </c>
      <c r="I2441" s="36">
        <f>INDEX(Daily!$B$2:$H$4016,MATCH(E2441,Daily!$B$2:$B$4016,0),7)</f>
        <v>4.6899999999999409</v>
      </c>
      <c r="J2441" s="39">
        <f>INDEX(Monthly!$B$2:$K$187,MATCH(D2441,Monthly!$B$2:$B$187,0),3)</f>
        <v>-9.9999999999998701E-4</v>
      </c>
      <c r="K2441" s="39">
        <f>INDEX(Monthly!$B$2:$K$187,MATCH(D2441,Monthly!$B$2:$B$187,0),5)</f>
        <v>39</v>
      </c>
      <c r="L2441" s="39">
        <f>INDEX(Monthly!$B$2:$K$187,MATCH(D2441,Monthly!$B$2:$B$187,0),7)</f>
        <v>0</v>
      </c>
      <c r="M2441" s="39">
        <f>INDEX(Monthly!$B$2:$K$187,MATCH(D2441,Monthly!$B$2:$B$187,0),9)</f>
        <v>1.6307822378802753E-2</v>
      </c>
      <c r="N2441" s="42">
        <f>INDEX(Quaterly!$B$2:$E$63,MATCH(B2441,Quaterly!$B$2:$B$63,0),4)</f>
        <v>3.8200000000000021</v>
      </c>
    </row>
    <row r="2442" spans="1:14" x14ac:dyDescent="0.3">
      <c r="A2442" s="23">
        <v>2441</v>
      </c>
      <c r="B2442" s="23" t="str">
        <f t="shared" si="114"/>
        <v>Q2-2019</v>
      </c>
      <c r="C2442" s="24" t="str">
        <f t="shared" si="115"/>
        <v>Q2</v>
      </c>
      <c r="D2442" s="23" t="str">
        <f t="shared" si="116"/>
        <v>6-2019</v>
      </c>
      <c r="E2442" s="25">
        <v>43621</v>
      </c>
      <c r="F2442" s="31">
        <f>INDEX(GoldPrice!$B$2:$F$4016,MATCH(E2442,GoldPrice!$B$2:$B$4016,0),5)</f>
        <v>-183735.85333584994</v>
      </c>
      <c r="G2442" s="36">
        <f>INDEX(Daily!$B$2:$H$4016,MATCH(E2442,Daily!$B$2:$B$4016,0),3)</f>
        <v>-1.7999999999999972</v>
      </c>
      <c r="H2442" s="36">
        <f>INDEX(Daily!$B$2:$H$4016,MATCH(E2442,Daily!$B$2:$B$4016,0),5)</f>
        <v>17</v>
      </c>
      <c r="I2442" s="36">
        <f>INDEX(Daily!$B$2:$H$4016,MATCH(E2442,Daily!$B$2:$B$4016,0),7)</f>
        <v>0.25</v>
      </c>
      <c r="J2442" s="39">
        <f>INDEX(Monthly!$B$2:$K$187,MATCH(D2442,Monthly!$B$2:$B$187,0),3)</f>
        <v>-9.9999999999998701E-4</v>
      </c>
      <c r="K2442" s="39">
        <f>INDEX(Monthly!$B$2:$K$187,MATCH(D2442,Monthly!$B$2:$B$187,0),5)</f>
        <v>39</v>
      </c>
      <c r="L2442" s="39">
        <f>INDEX(Monthly!$B$2:$K$187,MATCH(D2442,Monthly!$B$2:$B$187,0),7)</f>
        <v>0</v>
      </c>
      <c r="M2442" s="39">
        <f>INDEX(Monthly!$B$2:$K$187,MATCH(D2442,Monthly!$B$2:$B$187,0),9)</f>
        <v>1.6307822378802753E-2</v>
      </c>
      <c r="N2442" s="42">
        <f>INDEX(Quaterly!$B$2:$E$63,MATCH(B2442,Quaterly!$B$2:$B$63,0),4)</f>
        <v>3.8200000000000021</v>
      </c>
    </row>
    <row r="2443" spans="1:14" x14ac:dyDescent="0.3">
      <c r="A2443" s="23">
        <v>2442</v>
      </c>
      <c r="B2443" s="23" t="str">
        <f t="shared" si="114"/>
        <v>Q2-2019</v>
      </c>
      <c r="C2443" s="24" t="str">
        <f t="shared" si="115"/>
        <v>Q2</v>
      </c>
      <c r="D2443" s="23" t="str">
        <f t="shared" si="116"/>
        <v>6-2019</v>
      </c>
      <c r="E2443" s="25">
        <v>43622</v>
      </c>
      <c r="F2443" s="31">
        <f>INDEX(GoldPrice!$B$2:$F$4016,MATCH(E2443,GoldPrice!$B$2:$B$4016,0),5)</f>
        <v>-124492.98809298873</v>
      </c>
      <c r="G2443" s="36">
        <f>INDEX(Daily!$B$2:$H$4016,MATCH(E2443,Daily!$B$2:$B$4016,0),3)</f>
        <v>0.91000000000000369</v>
      </c>
      <c r="H2443" s="36">
        <f>INDEX(Daily!$B$2:$H$4016,MATCH(E2443,Daily!$B$2:$B$4016,0),5)</f>
        <v>-10</v>
      </c>
      <c r="I2443" s="36">
        <f>INDEX(Daily!$B$2:$H$4016,MATCH(E2443,Daily!$B$2:$B$4016,0),7)</f>
        <v>-3.1999999999999318</v>
      </c>
      <c r="J2443" s="39">
        <f>INDEX(Monthly!$B$2:$K$187,MATCH(D2443,Monthly!$B$2:$B$187,0),3)</f>
        <v>-9.9999999999998701E-4</v>
      </c>
      <c r="K2443" s="39">
        <f>INDEX(Monthly!$B$2:$K$187,MATCH(D2443,Monthly!$B$2:$B$187,0),5)</f>
        <v>39</v>
      </c>
      <c r="L2443" s="39">
        <f>INDEX(Monthly!$B$2:$K$187,MATCH(D2443,Monthly!$B$2:$B$187,0),7)</f>
        <v>0</v>
      </c>
      <c r="M2443" s="39">
        <f>INDEX(Monthly!$B$2:$K$187,MATCH(D2443,Monthly!$B$2:$B$187,0),9)</f>
        <v>1.6307822378802753E-2</v>
      </c>
      <c r="N2443" s="42">
        <f>INDEX(Quaterly!$B$2:$E$63,MATCH(B2443,Quaterly!$B$2:$B$63,0),4)</f>
        <v>3.8200000000000021</v>
      </c>
    </row>
    <row r="2444" spans="1:14" x14ac:dyDescent="0.3">
      <c r="A2444" s="23">
        <v>2443</v>
      </c>
      <c r="B2444" s="23" t="str">
        <f t="shared" si="114"/>
        <v>Q2-2019</v>
      </c>
      <c r="C2444" s="24" t="str">
        <f t="shared" si="115"/>
        <v>Q2</v>
      </c>
      <c r="D2444" s="23" t="str">
        <f t="shared" si="116"/>
        <v>6-2019</v>
      </c>
      <c r="E2444" s="25">
        <v>43623</v>
      </c>
      <c r="F2444" s="31">
        <f>INDEX(GoldPrice!$B$2:$F$4016,MATCH(E2444,GoldPrice!$B$2:$B$4016,0),5)</f>
        <v>93406.690606690943</v>
      </c>
      <c r="G2444" s="36">
        <f>INDEX(Daily!$B$2:$H$4016,MATCH(E2444,Daily!$B$2:$B$4016,0),3)</f>
        <v>1.3999999999999986</v>
      </c>
      <c r="H2444" s="36">
        <f>INDEX(Daily!$B$2:$H$4016,MATCH(E2444,Daily!$B$2:$B$4016,0),5)</f>
        <v>-7</v>
      </c>
      <c r="I2444" s="36">
        <f>INDEX(Daily!$B$2:$H$4016,MATCH(E2444,Daily!$B$2:$B$4016,0),7)</f>
        <v>10.069999999999936</v>
      </c>
      <c r="J2444" s="39">
        <f>INDEX(Monthly!$B$2:$K$187,MATCH(D2444,Monthly!$B$2:$B$187,0),3)</f>
        <v>-9.9999999999998701E-4</v>
      </c>
      <c r="K2444" s="39">
        <f>INDEX(Monthly!$B$2:$K$187,MATCH(D2444,Monthly!$B$2:$B$187,0),5)</f>
        <v>39</v>
      </c>
      <c r="L2444" s="39">
        <f>INDEX(Monthly!$B$2:$K$187,MATCH(D2444,Monthly!$B$2:$B$187,0),7)</f>
        <v>0</v>
      </c>
      <c r="M2444" s="39">
        <f>INDEX(Monthly!$B$2:$K$187,MATCH(D2444,Monthly!$B$2:$B$187,0),9)</f>
        <v>1.6307822378802753E-2</v>
      </c>
      <c r="N2444" s="42">
        <f>INDEX(Quaterly!$B$2:$E$63,MATCH(B2444,Quaterly!$B$2:$B$63,0),4)</f>
        <v>3.8200000000000021</v>
      </c>
    </row>
    <row r="2445" spans="1:14" x14ac:dyDescent="0.3">
      <c r="A2445" s="23">
        <v>2444</v>
      </c>
      <c r="B2445" s="23" t="str">
        <f t="shared" si="114"/>
        <v>Q2-2019</v>
      </c>
      <c r="C2445" s="24" t="str">
        <f t="shared" si="115"/>
        <v>Q2</v>
      </c>
      <c r="D2445" s="23" t="str">
        <f t="shared" si="116"/>
        <v>6-2019</v>
      </c>
      <c r="E2445" s="25">
        <v>43626</v>
      </c>
      <c r="F2445" s="31">
        <f>INDEX(GoldPrice!$B$2:$F$4016,MATCH(E2445,GoldPrice!$B$2:$B$4016,0),5)</f>
        <v>426881.11888111755</v>
      </c>
      <c r="G2445" s="36">
        <f>INDEX(Daily!$B$2:$H$4016,MATCH(E2445,Daily!$B$2:$B$4016,0),3)</f>
        <v>-0.73000000000000398</v>
      </c>
      <c r="H2445" s="36">
        <f>INDEX(Daily!$B$2:$H$4016,MATCH(E2445,Daily!$B$2:$B$4016,0),5)</f>
        <v>-35</v>
      </c>
      <c r="I2445" s="36">
        <f>INDEX(Daily!$B$2:$H$4016,MATCH(E2445,Daily!$B$2:$B$4016,0),7)</f>
        <v>4.6200000000000045</v>
      </c>
      <c r="J2445" s="39">
        <f>INDEX(Monthly!$B$2:$K$187,MATCH(D2445,Monthly!$B$2:$B$187,0),3)</f>
        <v>-9.9999999999998701E-4</v>
      </c>
      <c r="K2445" s="39">
        <f>INDEX(Monthly!$B$2:$K$187,MATCH(D2445,Monthly!$B$2:$B$187,0),5)</f>
        <v>39</v>
      </c>
      <c r="L2445" s="39">
        <f>INDEX(Monthly!$B$2:$K$187,MATCH(D2445,Monthly!$B$2:$B$187,0),7)</f>
        <v>0</v>
      </c>
      <c r="M2445" s="39">
        <f>INDEX(Monthly!$B$2:$K$187,MATCH(D2445,Monthly!$B$2:$B$187,0),9)</f>
        <v>1.6307822378802753E-2</v>
      </c>
      <c r="N2445" s="42">
        <f>INDEX(Quaterly!$B$2:$E$63,MATCH(B2445,Quaterly!$B$2:$B$63,0),4)</f>
        <v>3.8200000000000021</v>
      </c>
    </row>
    <row r="2446" spans="1:14" x14ac:dyDescent="0.3">
      <c r="A2446" s="23">
        <v>2445</v>
      </c>
      <c r="B2446" s="23" t="str">
        <f t="shared" si="114"/>
        <v>Q2-2019</v>
      </c>
      <c r="C2446" s="24" t="str">
        <f t="shared" si="115"/>
        <v>Q2</v>
      </c>
      <c r="D2446" s="23" t="str">
        <f t="shared" si="116"/>
        <v>6-2019</v>
      </c>
      <c r="E2446" s="25">
        <v>43627</v>
      </c>
      <c r="F2446" s="31">
        <f>INDEX(GoldPrice!$B$2:$F$4016,MATCH(E2446,GoldPrice!$B$2:$B$4016,0),5)</f>
        <v>-36958.835758835077</v>
      </c>
      <c r="G2446" s="36">
        <f>INDEX(Daily!$B$2:$H$4016,MATCH(E2446,Daily!$B$2:$B$4016,0),3)</f>
        <v>1.0000000000005116E-2</v>
      </c>
      <c r="H2446" s="36">
        <f>INDEX(Daily!$B$2:$H$4016,MATCH(E2446,Daily!$B$2:$B$4016,0),5)</f>
        <v>-23</v>
      </c>
      <c r="I2446" s="36">
        <f>INDEX(Daily!$B$2:$H$4016,MATCH(E2446,Daily!$B$2:$B$4016,0),7)</f>
        <v>-0.82999999999992724</v>
      </c>
      <c r="J2446" s="39">
        <f>INDEX(Monthly!$B$2:$K$187,MATCH(D2446,Monthly!$B$2:$B$187,0),3)</f>
        <v>-9.9999999999998701E-4</v>
      </c>
      <c r="K2446" s="39">
        <f>INDEX(Monthly!$B$2:$K$187,MATCH(D2446,Monthly!$B$2:$B$187,0),5)</f>
        <v>39</v>
      </c>
      <c r="L2446" s="39">
        <f>INDEX(Monthly!$B$2:$K$187,MATCH(D2446,Monthly!$B$2:$B$187,0),7)</f>
        <v>0</v>
      </c>
      <c r="M2446" s="39">
        <f>INDEX(Monthly!$B$2:$K$187,MATCH(D2446,Monthly!$B$2:$B$187,0),9)</f>
        <v>1.6307822378802753E-2</v>
      </c>
      <c r="N2446" s="42">
        <f>INDEX(Quaterly!$B$2:$E$63,MATCH(B2446,Quaterly!$B$2:$B$63,0),4)</f>
        <v>3.8200000000000021</v>
      </c>
    </row>
    <row r="2447" spans="1:14" x14ac:dyDescent="0.3">
      <c r="A2447" s="23">
        <v>2446</v>
      </c>
      <c r="B2447" s="23" t="str">
        <f t="shared" si="114"/>
        <v>Q2-2019</v>
      </c>
      <c r="C2447" s="24" t="str">
        <f t="shared" si="115"/>
        <v>Q2</v>
      </c>
      <c r="D2447" s="23" t="str">
        <f t="shared" si="116"/>
        <v>6-2019</v>
      </c>
      <c r="E2447" s="25">
        <v>43628</v>
      </c>
      <c r="F2447" s="31">
        <f>INDEX(GoldPrice!$B$2:$F$4016,MATCH(E2447,GoldPrice!$B$2:$B$4016,0),5)</f>
        <v>-214883.16008316353</v>
      </c>
      <c r="G2447" s="36">
        <f>INDEX(Daily!$B$2:$H$4016,MATCH(E2447,Daily!$B$2:$B$4016,0),3)</f>
        <v>-2.1300000000000026</v>
      </c>
      <c r="H2447" s="36">
        <f>INDEX(Daily!$B$2:$H$4016,MATCH(E2447,Daily!$B$2:$B$4016,0),5)</f>
        <v>-22</v>
      </c>
      <c r="I2447" s="36">
        <f>INDEX(Daily!$B$2:$H$4016,MATCH(E2447,Daily!$B$2:$B$4016,0),7)</f>
        <v>-7.9000000000000909</v>
      </c>
      <c r="J2447" s="39">
        <f>INDEX(Monthly!$B$2:$K$187,MATCH(D2447,Monthly!$B$2:$B$187,0),3)</f>
        <v>-9.9999999999998701E-4</v>
      </c>
      <c r="K2447" s="39">
        <f>INDEX(Monthly!$B$2:$K$187,MATCH(D2447,Monthly!$B$2:$B$187,0),5)</f>
        <v>39</v>
      </c>
      <c r="L2447" s="39">
        <f>INDEX(Monthly!$B$2:$K$187,MATCH(D2447,Monthly!$B$2:$B$187,0),7)</f>
        <v>0</v>
      </c>
      <c r="M2447" s="39">
        <f>INDEX(Monthly!$B$2:$K$187,MATCH(D2447,Monthly!$B$2:$B$187,0),9)</f>
        <v>1.6307822378802753E-2</v>
      </c>
      <c r="N2447" s="42">
        <f>INDEX(Quaterly!$B$2:$E$63,MATCH(B2447,Quaterly!$B$2:$B$63,0),4)</f>
        <v>3.8200000000000021</v>
      </c>
    </row>
    <row r="2448" spans="1:14" x14ac:dyDescent="0.3">
      <c r="A2448" s="23">
        <v>2447</v>
      </c>
      <c r="B2448" s="23" t="str">
        <f t="shared" si="114"/>
        <v>Q2-2019</v>
      </c>
      <c r="C2448" s="24" t="str">
        <f t="shared" si="115"/>
        <v>Q2</v>
      </c>
      <c r="D2448" s="23" t="str">
        <f t="shared" si="116"/>
        <v>6-2019</v>
      </c>
      <c r="E2448" s="25">
        <v>43629</v>
      </c>
      <c r="F2448" s="31">
        <f>INDEX(GoldPrice!$B$2:$F$4016,MATCH(E2448,GoldPrice!$B$2:$B$4016,0),5)</f>
        <v>76391.230391234159</v>
      </c>
      <c r="G2448" s="36">
        <f>INDEX(Daily!$B$2:$H$4016,MATCH(E2448,Daily!$B$2:$B$4016,0),3)</f>
        <v>1.1400000000000006</v>
      </c>
      <c r="H2448" s="36">
        <f>INDEX(Daily!$B$2:$H$4016,MATCH(E2448,Daily!$B$2:$B$4016,0),5)</f>
        <v>-5</v>
      </c>
      <c r="I2448" s="36">
        <f>INDEX(Daily!$B$2:$H$4016,MATCH(E2448,Daily!$B$2:$B$4016,0),7)</f>
        <v>-4.0899999999999181</v>
      </c>
      <c r="J2448" s="39">
        <f>INDEX(Monthly!$B$2:$K$187,MATCH(D2448,Monthly!$B$2:$B$187,0),3)</f>
        <v>-9.9999999999998701E-4</v>
      </c>
      <c r="K2448" s="39">
        <f>INDEX(Monthly!$B$2:$K$187,MATCH(D2448,Monthly!$B$2:$B$187,0),5)</f>
        <v>39</v>
      </c>
      <c r="L2448" s="39">
        <f>INDEX(Monthly!$B$2:$K$187,MATCH(D2448,Monthly!$B$2:$B$187,0),7)</f>
        <v>0</v>
      </c>
      <c r="M2448" s="39">
        <f>INDEX(Monthly!$B$2:$K$187,MATCH(D2448,Monthly!$B$2:$B$187,0),9)</f>
        <v>1.6307822378802753E-2</v>
      </c>
      <c r="N2448" s="42">
        <f>INDEX(Quaterly!$B$2:$E$63,MATCH(B2448,Quaterly!$B$2:$B$63,0),4)</f>
        <v>3.8200000000000021</v>
      </c>
    </row>
    <row r="2449" spans="1:14" x14ac:dyDescent="0.3">
      <c r="A2449" s="23">
        <v>2448</v>
      </c>
      <c r="B2449" s="23" t="str">
        <f t="shared" si="114"/>
        <v>Q2-2019</v>
      </c>
      <c r="C2449" s="24" t="str">
        <f t="shared" si="115"/>
        <v>Q2</v>
      </c>
      <c r="D2449" s="23" t="str">
        <f t="shared" si="116"/>
        <v>6-2019</v>
      </c>
      <c r="E2449" s="25">
        <v>43630</v>
      </c>
      <c r="F2449" s="31">
        <f>INDEX(GoldPrice!$B$2:$F$4016,MATCH(E2449,GoldPrice!$B$2:$B$4016,0),5)</f>
        <v>33877.527877531946</v>
      </c>
      <c r="G2449" s="36">
        <f>INDEX(Daily!$B$2:$H$4016,MATCH(E2449,Daily!$B$2:$B$4016,0),3)</f>
        <v>0.22999999999999687</v>
      </c>
      <c r="H2449" s="36">
        <f>INDEX(Daily!$B$2:$H$4016,MATCH(E2449,Daily!$B$2:$B$4016,0),5)</f>
        <v>20</v>
      </c>
      <c r="I2449" s="36">
        <f>INDEX(Daily!$B$2:$H$4016,MATCH(E2449,Daily!$B$2:$B$4016,0),7)</f>
        <v>3.5299999999999727</v>
      </c>
      <c r="J2449" s="39">
        <f>INDEX(Monthly!$B$2:$K$187,MATCH(D2449,Monthly!$B$2:$B$187,0),3)</f>
        <v>-9.9999999999998701E-4</v>
      </c>
      <c r="K2449" s="39">
        <f>INDEX(Monthly!$B$2:$K$187,MATCH(D2449,Monthly!$B$2:$B$187,0),5)</f>
        <v>39</v>
      </c>
      <c r="L2449" s="39">
        <f>INDEX(Monthly!$B$2:$K$187,MATCH(D2449,Monthly!$B$2:$B$187,0),7)</f>
        <v>0</v>
      </c>
      <c r="M2449" s="39">
        <f>INDEX(Monthly!$B$2:$K$187,MATCH(D2449,Monthly!$B$2:$B$187,0),9)</f>
        <v>1.6307822378802753E-2</v>
      </c>
      <c r="N2449" s="42">
        <f>INDEX(Quaterly!$B$2:$E$63,MATCH(B2449,Quaterly!$B$2:$B$63,0),4)</f>
        <v>3.8200000000000021</v>
      </c>
    </row>
    <row r="2450" spans="1:14" x14ac:dyDescent="0.3">
      <c r="A2450" s="23">
        <v>2449</v>
      </c>
      <c r="B2450" s="23" t="str">
        <f t="shared" si="114"/>
        <v>Q2-2019</v>
      </c>
      <c r="C2450" s="24" t="str">
        <f t="shared" si="115"/>
        <v>Q2</v>
      </c>
      <c r="D2450" s="23" t="str">
        <f t="shared" si="116"/>
        <v>6-2019</v>
      </c>
      <c r="E2450" s="25">
        <v>43633</v>
      </c>
      <c r="F2450" s="31">
        <f>INDEX(GoldPrice!$B$2:$F$4016,MATCH(E2450,GoldPrice!$B$2:$B$4016,0),5)</f>
        <v>159511.62351161987</v>
      </c>
      <c r="G2450" s="36">
        <f>INDEX(Daily!$B$2:$H$4016,MATCH(E2450,Daily!$B$2:$B$4016,0),3)</f>
        <v>-0.57999999999999829</v>
      </c>
      <c r="H2450" s="36">
        <f>INDEX(Daily!$B$2:$H$4016,MATCH(E2450,Daily!$B$2:$B$4016,0),5)</f>
        <v>15</v>
      </c>
      <c r="I2450" s="36">
        <f>INDEX(Daily!$B$2:$H$4016,MATCH(E2450,Daily!$B$2:$B$4016,0),7)</f>
        <v>-6.6599999999999682</v>
      </c>
      <c r="J2450" s="39">
        <f>INDEX(Monthly!$B$2:$K$187,MATCH(D2450,Monthly!$B$2:$B$187,0),3)</f>
        <v>-9.9999999999998701E-4</v>
      </c>
      <c r="K2450" s="39">
        <f>INDEX(Monthly!$B$2:$K$187,MATCH(D2450,Monthly!$B$2:$B$187,0),5)</f>
        <v>39</v>
      </c>
      <c r="L2450" s="39">
        <f>INDEX(Monthly!$B$2:$K$187,MATCH(D2450,Monthly!$B$2:$B$187,0),7)</f>
        <v>0</v>
      </c>
      <c r="M2450" s="39">
        <f>INDEX(Monthly!$B$2:$K$187,MATCH(D2450,Monthly!$B$2:$B$187,0),9)</f>
        <v>1.6307822378802753E-2</v>
      </c>
      <c r="N2450" s="42">
        <f>INDEX(Quaterly!$B$2:$E$63,MATCH(B2450,Quaterly!$B$2:$B$63,0),4)</f>
        <v>3.8200000000000021</v>
      </c>
    </row>
    <row r="2451" spans="1:14" x14ac:dyDescent="0.3">
      <c r="A2451" s="23">
        <v>2450</v>
      </c>
      <c r="B2451" s="23" t="str">
        <f t="shared" si="114"/>
        <v>Q2-2019</v>
      </c>
      <c r="C2451" s="24" t="str">
        <f t="shared" si="115"/>
        <v>Q2</v>
      </c>
      <c r="D2451" s="23" t="str">
        <f t="shared" si="116"/>
        <v>6-2019</v>
      </c>
      <c r="E2451" s="25">
        <v>43634</v>
      </c>
      <c r="F2451" s="31">
        <f>INDEX(GoldPrice!$B$2:$F$4016,MATCH(E2451,GoldPrice!$B$2:$B$4016,0),5)</f>
        <v>-179245.51124550775</v>
      </c>
      <c r="G2451" s="36">
        <f>INDEX(Daily!$B$2:$H$4016,MATCH(E2451,Daily!$B$2:$B$4016,0),3)</f>
        <v>1.9699999999999989</v>
      </c>
      <c r="H2451" s="36">
        <f>INDEX(Daily!$B$2:$H$4016,MATCH(E2451,Daily!$B$2:$B$4016,0),5)</f>
        <v>-10</v>
      </c>
      <c r="I2451" s="36">
        <f>INDEX(Daily!$B$2:$H$4016,MATCH(E2451,Daily!$B$2:$B$4016,0),7)</f>
        <v>-2.9400000000000546</v>
      </c>
      <c r="J2451" s="39">
        <f>INDEX(Monthly!$B$2:$K$187,MATCH(D2451,Monthly!$B$2:$B$187,0),3)</f>
        <v>-9.9999999999998701E-4</v>
      </c>
      <c r="K2451" s="39">
        <f>INDEX(Monthly!$B$2:$K$187,MATCH(D2451,Monthly!$B$2:$B$187,0),5)</f>
        <v>39</v>
      </c>
      <c r="L2451" s="39">
        <f>INDEX(Monthly!$B$2:$K$187,MATCH(D2451,Monthly!$B$2:$B$187,0),7)</f>
        <v>0</v>
      </c>
      <c r="M2451" s="39">
        <f>INDEX(Monthly!$B$2:$K$187,MATCH(D2451,Monthly!$B$2:$B$187,0),9)</f>
        <v>1.6307822378802753E-2</v>
      </c>
      <c r="N2451" s="42">
        <f>INDEX(Quaterly!$B$2:$E$63,MATCH(B2451,Quaterly!$B$2:$B$63,0),4)</f>
        <v>3.8200000000000021</v>
      </c>
    </row>
    <row r="2452" spans="1:14" x14ac:dyDescent="0.3">
      <c r="A2452" s="23">
        <v>2451</v>
      </c>
      <c r="B2452" s="23" t="str">
        <f t="shared" si="114"/>
        <v>Q2-2019</v>
      </c>
      <c r="C2452" s="24" t="str">
        <f t="shared" si="115"/>
        <v>Q2</v>
      </c>
      <c r="D2452" s="23" t="str">
        <f t="shared" si="116"/>
        <v>6-2019</v>
      </c>
      <c r="E2452" s="25">
        <v>43635</v>
      </c>
      <c r="F2452" s="31">
        <f>INDEX(GoldPrice!$B$2:$F$4016,MATCH(E2452,GoldPrice!$B$2:$B$4016,0),5)</f>
        <v>255612.92761292681</v>
      </c>
      <c r="G2452" s="36">
        <f>INDEX(Daily!$B$2:$H$4016,MATCH(E2452,Daily!$B$2:$B$4016,0),3)</f>
        <v>-0.14000000000000057</v>
      </c>
      <c r="H2452" s="36">
        <f>INDEX(Daily!$B$2:$H$4016,MATCH(E2452,Daily!$B$2:$B$4016,0),5)</f>
        <v>-20</v>
      </c>
      <c r="I2452" s="36">
        <f>INDEX(Daily!$B$2:$H$4016,MATCH(E2452,Daily!$B$2:$B$4016,0),7)</f>
        <v>5.6800000000000637</v>
      </c>
      <c r="J2452" s="39">
        <f>INDEX(Monthly!$B$2:$K$187,MATCH(D2452,Monthly!$B$2:$B$187,0),3)</f>
        <v>-9.9999999999998701E-4</v>
      </c>
      <c r="K2452" s="39">
        <f>INDEX(Monthly!$B$2:$K$187,MATCH(D2452,Monthly!$B$2:$B$187,0),5)</f>
        <v>39</v>
      </c>
      <c r="L2452" s="39">
        <f>INDEX(Monthly!$B$2:$K$187,MATCH(D2452,Monthly!$B$2:$B$187,0),7)</f>
        <v>0</v>
      </c>
      <c r="M2452" s="39">
        <f>INDEX(Monthly!$B$2:$K$187,MATCH(D2452,Monthly!$B$2:$B$187,0),9)</f>
        <v>1.6307822378802753E-2</v>
      </c>
      <c r="N2452" s="42">
        <f>INDEX(Quaterly!$B$2:$E$63,MATCH(B2452,Quaterly!$B$2:$B$63,0),4)</f>
        <v>3.8200000000000021</v>
      </c>
    </row>
    <row r="2453" spans="1:14" x14ac:dyDescent="0.3">
      <c r="A2453" s="23">
        <v>2452</v>
      </c>
      <c r="B2453" s="23" t="str">
        <f t="shared" si="114"/>
        <v>Q2-2019</v>
      </c>
      <c r="C2453" s="24" t="str">
        <f t="shared" si="115"/>
        <v>Q2</v>
      </c>
      <c r="D2453" s="23" t="str">
        <f t="shared" si="116"/>
        <v>6-2019</v>
      </c>
      <c r="E2453" s="25">
        <v>43636</v>
      </c>
      <c r="F2453" s="31">
        <f>INDEX(GoldPrice!$B$2:$F$4016,MATCH(E2453,GoldPrice!$B$2:$B$4016,0),5)</f>
        <v>-30282.74428274855</v>
      </c>
      <c r="G2453" s="36">
        <f>INDEX(Daily!$B$2:$H$4016,MATCH(E2453,Daily!$B$2:$B$4016,0),3)</f>
        <v>2.8900000000000006</v>
      </c>
      <c r="H2453" s="36">
        <f>INDEX(Daily!$B$2:$H$4016,MATCH(E2453,Daily!$B$2:$B$4016,0),5)</f>
        <v>-20</v>
      </c>
      <c r="I2453" s="36">
        <f>INDEX(Daily!$B$2:$H$4016,MATCH(E2453,Daily!$B$2:$B$4016,0),7)</f>
        <v>9.4899999999998954</v>
      </c>
      <c r="J2453" s="39">
        <f>INDEX(Monthly!$B$2:$K$187,MATCH(D2453,Monthly!$B$2:$B$187,0),3)</f>
        <v>-9.9999999999998701E-4</v>
      </c>
      <c r="K2453" s="39">
        <f>INDEX(Monthly!$B$2:$K$187,MATCH(D2453,Monthly!$B$2:$B$187,0),5)</f>
        <v>39</v>
      </c>
      <c r="L2453" s="39">
        <f>INDEX(Monthly!$B$2:$K$187,MATCH(D2453,Monthly!$B$2:$B$187,0),7)</f>
        <v>0</v>
      </c>
      <c r="M2453" s="39">
        <f>INDEX(Monthly!$B$2:$K$187,MATCH(D2453,Monthly!$B$2:$B$187,0),9)</f>
        <v>1.6307822378802753E-2</v>
      </c>
      <c r="N2453" s="42">
        <f>INDEX(Quaterly!$B$2:$E$63,MATCH(B2453,Quaterly!$B$2:$B$63,0),4)</f>
        <v>3.8200000000000021</v>
      </c>
    </row>
    <row r="2454" spans="1:14" x14ac:dyDescent="0.3">
      <c r="A2454" s="23">
        <v>2453</v>
      </c>
      <c r="B2454" s="23" t="str">
        <f t="shared" si="114"/>
        <v>Q2-2019</v>
      </c>
      <c r="C2454" s="24" t="str">
        <f t="shared" si="115"/>
        <v>Q2</v>
      </c>
      <c r="D2454" s="23" t="str">
        <f t="shared" si="116"/>
        <v>6-2019</v>
      </c>
      <c r="E2454" s="25">
        <v>43637</v>
      </c>
      <c r="F2454" s="31">
        <f>INDEX(GoldPrice!$B$2:$F$4016,MATCH(E2454,GoldPrice!$B$2:$B$4016,0),5)</f>
        <v>507716.49971650168</v>
      </c>
      <c r="G2454" s="36">
        <f>INDEX(Daily!$B$2:$H$4016,MATCH(E2454,Daily!$B$2:$B$4016,0),3)</f>
        <v>0.78000000000000114</v>
      </c>
      <c r="H2454" s="36">
        <f>INDEX(Daily!$B$2:$H$4016,MATCH(E2454,Daily!$B$2:$B$4016,0),5)</f>
        <v>-15</v>
      </c>
      <c r="I2454" s="36">
        <f>INDEX(Daily!$B$2:$H$4016,MATCH(E2454,Daily!$B$2:$B$4016,0),7)</f>
        <v>2.0000000000095497E-2</v>
      </c>
      <c r="J2454" s="39">
        <f>INDEX(Monthly!$B$2:$K$187,MATCH(D2454,Monthly!$B$2:$B$187,0),3)</f>
        <v>-9.9999999999998701E-4</v>
      </c>
      <c r="K2454" s="39">
        <f>INDEX(Monthly!$B$2:$K$187,MATCH(D2454,Monthly!$B$2:$B$187,0),5)</f>
        <v>39</v>
      </c>
      <c r="L2454" s="39">
        <f>INDEX(Monthly!$B$2:$K$187,MATCH(D2454,Monthly!$B$2:$B$187,0),7)</f>
        <v>0</v>
      </c>
      <c r="M2454" s="39">
        <f>INDEX(Monthly!$B$2:$K$187,MATCH(D2454,Monthly!$B$2:$B$187,0),9)</f>
        <v>1.6307822378802753E-2</v>
      </c>
      <c r="N2454" s="42">
        <f>INDEX(Quaterly!$B$2:$E$63,MATCH(B2454,Quaterly!$B$2:$B$63,0),4)</f>
        <v>3.8200000000000021</v>
      </c>
    </row>
    <row r="2455" spans="1:14" x14ac:dyDescent="0.3">
      <c r="A2455" s="23">
        <v>2454</v>
      </c>
      <c r="B2455" s="23" t="str">
        <f t="shared" si="114"/>
        <v>Q2-2019</v>
      </c>
      <c r="C2455" s="24" t="str">
        <f t="shared" si="115"/>
        <v>Q2</v>
      </c>
      <c r="D2455" s="23" t="str">
        <f t="shared" si="116"/>
        <v>6-2019</v>
      </c>
      <c r="E2455" s="25">
        <v>43640</v>
      </c>
      <c r="F2455" s="31">
        <f>INDEX(GoldPrice!$B$2:$F$4016,MATCH(E2455,GoldPrice!$B$2:$B$4016,0),5)</f>
        <v>-474969.79776979983</v>
      </c>
      <c r="G2455" s="36">
        <f>INDEX(Daily!$B$2:$H$4016,MATCH(E2455,Daily!$B$2:$B$4016,0),3)</f>
        <v>0.46999999999999886</v>
      </c>
      <c r="H2455" s="36">
        <f>INDEX(Daily!$B$2:$H$4016,MATCH(E2455,Daily!$B$2:$B$4016,0),5)</f>
        <v>6</v>
      </c>
      <c r="I2455" s="36">
        <f>INDEX(Daily!$B$2:$H$4016,MATCH(E2455,Daily!$B$2:$B$4016,0),7)</f>
        <v>3.6499999999999773</v>
      </c>
      <c r="J2455" s="39">
        <f>INDEX(Monthly!$B$2:$K$187,MATCH(D2455,Monthly!$B$2:$B$187,0),3)</f>
        <v>-9.9999999999998701E-4</v>
      </c>
      <c r="K2455" s="39">
        <f>INDEX(Monthly!$B$2:$K$187,MATCH(D2455,Monthly!$B$2:$B$187,0),5)</f>
        <v>39</v>
      </c>
      <c r="L2455" s="39">
        <f>INDEX(Monthly!$B$2:$K$187,MATCH(D2455,Monthly!$B$2:$B$187,0),7)</f>
        <v>0</v>
      </c>
      <c r="M2455" s="39">
        <f>INDEX(Monthly!$B$2:$K$187,MATCH(D2455,Monthly!$B$2:$B$187,0),9)</f>
        <v>1.6307822378802753E-2</v>
      </c>
      <c r="N2455" s="42">
        <f>INDEX(Quaterly!$B$2:$E$63,MATCH(B2455,Quaterly!$B$2:$B$63,0),4)</f>
        <v>3.8200000000000021</v>
      </c>
    </row>
    <row r="2456" spans="1:14" x14ac:dyDescent="0.3">
      <c r="A2456" s="23">
        <v>2455</v>
      </c>
      <c r="B2456" s="23" t="str">
        <f t="shared" si="114"/>
        <v>Q2-2019</v>
      </c>
      <c r="C2456" s="24" t="str">
        <f t="shared" si="115"/>
        <v>Q2</v>
      </c>
      <c r="D2456" s="23" t="str">
        <f t="shared" si="116"/>
        <v>6-2019</v>
      </c>
      <c r="E2456" s="25">
        <v>43641</v>
      </c>
      <c r="F2456" s="31">
        <f>INDEX(GoldPrice!$B$2:$F$4016,MATCH(E2456,GoldPrice!$B$2:$B$4016,0),5)</f>
        <v>378740.8051408045</v>
      </c>
      <c r="G2456" s="36">
        <f>INDEX(Daily!$B$2:$H$4016,MATCH(E2456,Daily!$B$2:$B$4016,0),3)</f>
        <v>-7.0000000000000284E-2</v>
      </c>
      <c r="H2456" s="36">
        <f>INDEX(Daily!$B$2:$H$4016,MATCH(E2456,Daily!$B$2:$B$4016,0),5)</f>
        <v>10</v>
      </c>
      <c r="I2456" s="36">
        <f>INDEX(Daily!$B$2:$H$4016,MATCH(E2456,Daily!$B$2:$B$4016,0),7)</f>
        <v>-2.7200000000000273</v>
      </c>
      <c r="J2456" s="39">
        <f>INDEX(Monthly!$B$2:$K$187,MATCH(D2456,Monthly!$B$2:$B$187,0),3)</f>
        <v>-9.9999999999998701E-4</v>
      </c>
      <c r="K2456" s="39">
        <f>INDEX(Monthly!$B$2:$K$187,MATCH(D2456,Monthly!$B$2:$B$187,0),5)</f>
        <v>39</v>
      </c>
      <c r="L2456" s="39">
        <f>INDEX(Monthly!$B$2:$K$187,MATCH(D2456,Monthly!$B$2:$B$187,0),7)</f>
        <v>0</v>
      </c>
      <c r="M2456" s="39">
        <f>INDEX(Monthly!$B$2:$K$187,MATCH(D2456,Monthly!$B$2:$B$187,0),9)</f>
        <v>1.6307822378802753E-2</v>
      </c>
      <c r="N2456" s="42">
        <f>INDEX(Quaterly!$B$2:$E$63,MATCH(B2456,Quaterly!$B$2:$B$63,0),4)</f>
        <v>3.8200000000000021</v>
      </c>
    </row>
    <row r="2457" spans="1:14" x14ac:dyDescent="0.3">
      <c r="A2457" s="23">
        <v>2456</v>
      </c>
      <c r="B2457" s="23" t="str">
        <f t="shared" si="114"/>
        <v>Q2-2019</v>
      </c>
      <c r="C2457" s="24" t="str">
        <f t="shared" si="115"/>
        <v>Q2</v>
      </c>
      <c r="D2457" s="23" t="str">
        <f t="shared" si="116"/>
        <v>6-2019</v>
      </c>
      <c r="E2457" s="25">
        <v>43642</v>
      </c>
      <c r="F2457" s="31">
        <f>INDEX(GoldPrice!$B$2:$F$4016,MATCH(E2457,GoldPrice!$B$2:$B$4016,0),5)</f>
        <v>-96149.763749759644</v>
      </c>
      <c r="G2457" s="36">
        <f>INDEX(Daily!$B$2:$H$4016,MATCH(E2457,Daily!$B$2:$B$4016,0),3)</f>
        <v>1.5500000000000043</v>
      </c>
      <c r="H2457" s="36">
        <f>INDEX(Daily!$B$2:$H$4016,MATCH(E2457,Daily!$B$2:$B$4016,0),5)</f>
        <v>4</v>
      </c>
      <c r="I2457" s="36">
        <f>INDEX(Daily!$B$2:$H$4016,MATCH(E2457,Daily!$B$2:$B$4016,0),7)</f>
        <v>-1</v>
      </c>
      <c r="J2457" s="39">
        <f>INDEX(Monthly!$B$2:$K$187,MATCH(D2457,Monthly!$B$2:$B$187,0),3)</f>
        <v>-9.9999999999998701E-4</v>
      </c>
      <c r="K2457" s="39">
        <f>INDEX(Monthly!$B$2:$K$187,MATCH(D2457,Monthly!$B$2:$B$187,0),5)</f>
        <v>39</v>
      </c>
      <c r="L2457" s="39">
        <f>INDEX(Monthly!$B$2:$K$187,MATCH(D2457,Monthly!$B$2:$B$187,0),7)</f>
        <v>0</v>
      </c>
      <c r="M2457" s="39">
        <f>INDEX(Monthly!$B$2:$K$187,MATCH(D2457,Monthly!$B$2:$B$187,0),9)</f>
        <v>1.6307822378802753E-2</v>
      </c>
      <c r="N2457" s="42">
        <f>INDEX(Quaterly!$B$2:$E$63,MATCH(B2457,Quaterly!$B$2:$B$63,0),4)</f>
        <v>3.8200000000000021</v>
      </c>
    </row>
    <row r="2458" spans="1:14" x14ac:dyDescent="0.3">
      <c r="A2458" s="23">
        <v>2457</v>
      </c>
      <c r="B2458" s="23" t="str">
        <f t="shared" si="114"/>
        <v>Q2-2019</v>
      </c>
      <c r="C2458" s="24" t="str">
        <f t="shared" si="115"/>
        <v>Q2</v>
      </c>
      <c r="D2458" s="23" t="str">
        <f t="shared" si="116"/>
        <v>6-2019</v>
      </c>
      <c r="E2458" s="25">
        <v>43643</v>
      </c>
      <c r="F2458" s="31">
        <f>INDEX(GoldPrice!$B$2:$F$4016,MATCH(E2458,GoldPrice!$B$2:$B$4016,0),5)</f>
        <v>-54280.098280102015</v>
      </c>
      <c r="G2458" s="36">
        <f>INDEX(Daily!$B$2:$H$4016,MATCH(E2458,Daily!$B$2:$B$4016,0),3)</f>
        <v>4.9999999999997158E-2</v>
      </c>
      <c r="H2458" s="36">
        <f>INDEX(Daily!$B$2:$H$4016,MATCH(E2458,Daily!$B$2:$B$4016,0),5)</f>
        <v>10</v>
      </c>
      <c r="I2458" s="36">
        <f>INDEX(Daily!$B$2:$H$4016,MATCH(E2458,Daily!$B$2:$B$4016,0),7)</f>
        <v>-16.019999999999982</v>
      </c>
      <c r="J2458" s="39">
        <f>INDEX(Monthly!$B$2:$K$187,MATCH(D2458,Monthly!$B$2:$B$187,0),3)</f>
        <v>-9.9999999999998701E-4</v>
      </c>
      <c r="K2458" s="39">
        <f>INDEX(Monthly!$B$2:$K$187,MATCH(D2458,Monthly!$B$2:$B$187,0),5)</f>
        <v>39</v>
      </c>
      <c r="L2458" s="39">
        <f>INDEX(Monthly!$B$2:$K$187,MATCH(D2458,Monthly!$B$2:$B$187,0),7)</f>
        <v>0</v>
      </c>
      <c r="M2458" s="39">
        <f>INDEX(Monthly!$B$2:$K$187,MATCH(D2458,Monthly!$B$2:$B$187,0),9)</f>
        <v>1.6307822378802753E-2</v>
      </c>
      <c r="N2458" s="42">
        <f>INDEX(Quaterly!$B$2:$E$63,MATCH(B2458,Quaterly!$B$2:$B$63,0),4)</f>
        <v>3.8200000000000021</v>
      </c>
    </row>
    <row r="2459" spans="1:14" x14ac:dyDescent="0.3">
      <c r="A2459" s="23">
        <v>2458</v>
      </c>
      <c r="B2459" s="23" t="str">
        <f t="shared" si="114"/>
        <v>Q2-2019</v>
      </c>
      <c r="C2459" s="24" t="str">
        <f t="shared" si="115"/>
        <v>Q2</v>
      </c>
      <c r="D2459" s="23" t="str">
        <f t="shared" si="116"/>
        <v>6-2019</v>
      </c>
      <c r="E2459" s="25">
        <v>43644</v>
      </c>
      <c r="F2459" s="31">
        <f>INDEX(GoldPrice!$B$2:$F$4016,MATCH(E2459,GoldPrice!$B$2:$B$4016,0),5)</f>
        <v>-12251.74825174734</v>
      </c>
      <c r="G2459" s="36">
        <f>INDEX(Daily!$B$2:$H$4016,MATCH(E2459,Daily!$B$2:$B$4016,0),3)</f>
        <v>-0.96000000000000085</v>
      </c>
      <c r="H2459" s="36">
        <f>INDEX(Daily!$B$2:$H$4016,MATCH(E2459,Daily!$B$2:$B$4016,0),5)</f>
        <v>-10</v>
      </c>
      <c r="I2459" s="36">
        <f>INDEX(Daily!$B$2:$H$4016,MATCH(E2459,Daily!$B$2:$B$4016,0),7)</f>
        <v>6.8300000000000409</v>
      </c>
      <c r="J2459" s="39">
        <f>INDEX(Monthly!$B$2:$K$187,MATCH(D2459,Monthly!$B$2:$B$187,0),3)</f>
        <v>-9.9999999999998701E-4</v>
      </c>
      <c r="K2459" s="39">
        <f>INDEX(Monthly!$B$2:$K$187,MATCH(D2459,Monthly!$B$2:$B$187,0),5)</f>
        <v>39</v>
      </c>
      <c r="L2459" s="39">
        <f>INDEX(Monthly!$B$2:$K$187,MATCH(D2459,Monthly!$B$2:$B$187,0),7)</f>
        <v>0</v>
      </c>
      <c r="M2459" s="39">
        <f>INDEX(Monthly!$B$2:$K$187,MATCH(D2459,Monthly!$B$2:$B$187,0),9)</f>
        <v>1.6307822378802753E-2</v>
      </c>
      <c r="N2459" s="42">
        <f>INDEX(Quaterly!$B$2:$E$63,MATCH(B2459,Quaterly!$B$2:$B$63,0),4)</f>
        <v>3.8200000000000021</v>
      </c>
    </row>
    <row r="2460" spans="1:14" x14ac:dyDescent="0.3">
      <c r="A2460" s="23">
        <v>2459</v>
      </c>
      <c r="B2460" s="23" t="str">
        <f t="shared" si="114"/>
        <v>Q3-2019</v>
      </c>
      <c r="C2460" s="24" t="str">
        <f t="shared" si="115"/>
        <v>Q3</v>
      </c>
      <c r="D2460" s="23" t="str">
        <f t="shared" si="116"/>
        <v>7-2019</v>
      </c>
      <c r="E2460" s="25">
        <v>43647</v>
      </c>
      <c r="F2460" s="31">
        <f>INDEX(GoldPrice!$B$2:$F$4016,MATCH(E2460,GoldPrice!$B$2:$B$4016,0),5)</f>
        <v>-73107.163107160479</v>
      </c>
      <c r="G2460" s="36">
        <f>INDEX(Daily!$B$2:$H$4016,MATCH(E2460,Daily!$B$2:$B$4016,0),3)</f>
        <v>0.62000000000000455</v>
      </c>
      <c r="H2460" s="36">
        <f>INDEX(Daily!$B$2:$H$4016,MATCH(E2460,Daily!$B$2:$B$4016,0),5)</f>
        <v>-50</v>
      </c>
      <c r="I2460" s="36">
        <f>INDEX(Daily!$B$2:$H$4016,MATCH(E2460,Daily!$B$2:$B$4016,0),7)</f>
        <v>15.669999999999959</v>
      </c>
      <c r="J2460" s="39">
        <f>INDEX(Monthly!$B$2:$K$187,MATCH(D2460,Monthly!$B$2:$B$187,0),3)</f>
        <v>1.9999999999999879E-3</v>
      </c>
      <c r="K2460" s="39">
        <f>INDEX(Monthly!$B$2:$K$187,MATCH(D2460,Monthly!$B$2:$B$187,0),5)</f>
        <v>5.6999999999999886</v>
      </c>
      <c r="L2460" s="39">
        <f>INDEX(Monthly!$B$2:$K$187,MATCH(D2460,Monthly!$B$2:$B$187,0),7)</f>
        <v>0</v>
      </c>
      <c r="M2460" s="39">
        <f>INDEX(Monthly!$B$2:$K$187,MATCH(D2460,Monthly!$B$2:$B$187,0),9)</f>
        <v>-6.4917538607127379E-4</v>
      </c>
      <c r="N2460" s="42">
        <f>INDEX(Quaterly!$B$2:$E$63,MATCH(B2460,Quaterly!$B$2:$B$63,0),4)</f>
        <v>-1.1800000000000015</v>
      </c>
    </row>
    <row r="2461" spans="1:14" x14ac:dyDescent="0.3">
      <c r="A2461" s="23">
        <v>2460</v>
      </c>
      <c r="B2461" s="23" t="str">
        <f t="shared" si="114"/>
        <v>Q3-2019</v>
      </c>
      <c r="C2461" s="24" t="str">
        <f t="shared" si="115"/>
        <v>Q3</v>
      </c>
      <c r="D2461" s="23" t="str">
        <f t="shared" si="116"/>
        <v>7-2019</v>
      </c>
      <c r="E2461" s="25">
        <v>43648</v>
      </c>
      <c r="F2461" s="31">
        <f>INDEX(GoldPrice!$B$2:$F$4016,MATCH(E2461,GoldPrice!$B$2:$B$4016,0),5)</f>
        <v>-312725.76072575897</v>
      </c>
      <c r="G2461" s="36">
        <f>INDEX(Daily!$B$2:$H$4016,MATCH(E2461,Daily!$B$2:$B$4016,0),3)</f>
        <v>-2.8400000000000034</v>
      </c>
      <c r="H2461" s="36">
        <f>INDEX(Daily!$B$2:$H$4016,MATCH(E2461,Daily!$B$2:$B$4016,0),5)</f>
        <v>-20</v>
      </c>
      <c r="I2461" s="36">
        <f>INDEX(Daily!$B$2:$H$4016,MATCH(E2461,Daily!$B$2:$B$4016,0),7)</f>
        <v>-3.6299999999999955</v>
      </c>
      <c r="J2461" s="39">
        <f>INDEX(Monthly!$B$2:$K$187,MATCH(D2461,Monthly!$B$2:$B$187,0),3)</f>
        <v>1.9999999999999879E-3</v>
      </c>
      <c r="K2461" s="39">
        <f>INDEX(Monthly!$B$2:$K$187,MATCH(D2461,Monthly!$B$2:$B$187,0),5)</f>
        <v>5.6999999999999886</v>
      </c>
      <c r="L2461" s="39">
        <f>INDEX(Monthly!$B$2:$K$187,MATCH(D2461,Monthly!$B$2:$B$187,0),7)</f>
        <v>0</v>
      </c>
      <c r="M2461" s="39">
        <f>INDEX(Monthly!$B$2:$K$187,MATCH(D2461,Monthly!$B$2:$B$187,0),9)</f>
        <v>-6.4917538607127379E-4</v>
      </c>
      <c r="N2461" s="42">
        <f>INDEX(Quaterly!$B$2:$E$63,MATCH(B2461,Quaterly!$B$2:$B$63,0),4)</f>
        <v>-1.1800000000000015</v>
      </c>
    </row>
    <row r="2462" spans="1:14" x14ac:dyDescent="0.3">
      <c r="A2462" s="23">
        <v>2461</v>
      </c>
      <c r="B2462" s="23" t="str">
        <f t="shared" si="114"/>
        <v>Q3-2019</v>
      </c>
      <c r="C2462" s="24" t="str">
        <f t="shared" si="115"/>
        <v>Q3</v>
      </c>
      <c r="D2462" s="23" t="str">
        <f t="shared" si="116"/>
        <v>7-2019</v>
      </c>
      <c r="E2462" s="25">
        <v>43649</v>
      </c>
      <c r="F2462" s="31">
        <f>INDEX(GoldPrice!$B$2:$F$4016,MATCH(E2462,GoldPrice!$B$2:$B$4016,0),5)</f>
        <v>703862.40786240622</v>
      </c>
      <c r="G2462" s="36">
        <f>INDEX(Daily!$B$2:$H$4016,MATCH(E2462,Daily!$B$2:$B$4016,0),3)</f>
        <v>1.0900000000000034</v>
      </c>
      <c r="H2462" s="36">
        <f>INDEX(Daily!$B$2:$H$4016,MATCH(E2462,Daily!$B$2:$B$4016,0),5)</f>
        <v>15</v>
      </c>
      <c r="I2462" s="36">
        <f>INDEX(Daily!$B$2:$H$4016,MATCH(E2462,Daily!$B$2:$B$4016,0),7)</f>
        <v>-1.5900000000000318</v>
      </c>
      <c r="J2462" s="39">
        <f>INDEX(Monthly!$B$2:$K$187,MATCH(D2462,Monthly!$B$2:$B$187,0),3)</f>
        <v>1.9999999999999879E-3</v>
      </c>
      <c r="K2462" s="39">
        <f>INDEX(Monthly!$B$2:$K$187,MATCH(D2462,Monthly!$B$2:$B$187,0),5)</f>
        <v>5.6999999999999886</v>
      </c>
      <c r="L2462" s="39">
        <f>INDEX(Monthly!$B$2:$K$187,MATCH(D2462,Monthly!$B$2:$B$187,0),7)</f>
        <v>0</v>
      </c>
      <c r="M2462" s="39">
        <f>INDEX(Monthly!$B$2:$K$187,MATCH(D2462,Monthly!$B$2:$B$187,0),9)</f>
        <v>-6.4917538607127379E-4</v>
      </c>
      <c r="N2462" s="42">
        <f>INDEX(Quaterly!$B$2:$E$63,MATCH(B2462,Quaterly!$B$2:$B$63,0),4)</f>
        <v>-1.1800000000000015</v>
      </c>
    </row>
    <row r="2463" spans="1:14" x14ac:dyDescent="0.3">
      <c r="A2463" s="23">
        <v>2462</v>
      </c>
      <c r="B2463" s="23" t="str">
        <f t="shared" si="114"/>
        <v>Q3-2019</v>
      </c>
      <c r="C2463" s="24" t="str">
        <f t="shared" si="115"/>
        <v>Q3</v>
      </c>
      <c r="D2463" s="23" t="str">
        <f t="shared" si="116"/>
        <v>7-2019</v>
      </c>
      <c r="E2463" s="25">
        <v>43650</v>
      </c>
      <c r="F2463" s="31">
        <f>INDEX(GoldPrice!$B$2:$F$4016,MATCH(E2463,GoldPrice!$B$2:$B$4016,0),5)</f>
        <v>-303664.54086454213</v>
      </c>
      <c r="G2463" s="36">
        <f>INDEX(Daily!$B$2:$H$4016,MATCH(E2463,Daily!$B$2:$B$4016,0),3)</f>
        <v>-0.54000000000000625</v>
      </c>
      <c r="H2463" s="36">
        <f>INDEX(Daily!$B$2:$H$4016,MATCH(E2463,Daily!$B$2:$B$4016,0),5)</f>
        <v>-5</v>
      </c>
      <c r="I2463" s="36">
        <f>INDEX(Daily!$B$2:$H$4016,MATCH(E2463,Daily!$B$2:$B$4016,0),7)</f>
        <v>12.649999999999977</v>
      </c>
      <c r="J2463" s="39">
        <f>INDEX(Monthly!$B$2:$K$187,MATCH(D2463,Monthly!$B$2:$B$187,0),3)</f>
        <v>1.9999999999999879E-3</v>
      </c>
      <c r="K2463" s="39">
        <f>INDEX(Monthly!$B$2:$K$187,MATCH(D2463,Monthly!$B$2:$B$187,0),5)</f>
        <v>5.6999999999999886</v>
      </c>
      <c r="L2463" s="39">
        <f>INDEX(Monthly!$B$2:$K$187,MATCH(D2463,Monthly!$B$2:$B$187,0),7)</f>
        <v>0</v>
      </c>
      <c r="M2463" s="39">
        <f>INDEX(Monthly!$B$2:$K$187,MATCH(D2463,Monthly!$B$2:$B$187,0),9)</f>
        <v>-6.4917538607127379E-4</v>
      </c>
      <c r="N2463" s="42">
        <f>INDEX(Quaterly!$B$2:$E$63,MATCH(B2463,Quaterly!$B$2:$B$63,0),4)</f>
        <v>-1.1800000000000015</v>
      </c>
    </row>
    <row r="2464" spans="1:14" x14ac:dyDescent="0.3">
      <c r="A2464" s="23">
        <v>2463</v>
      </c>
      <c r="B2464" s="23" t="str">
        <f t="shared" si="114"/>
        <v>Q3-2019</v>
      </c>
      <c r="C2464" s="24" t="str">
        <f t="shared" si="115"/>
        <v>Q3</v>
      </c>
      <c r="D2464" s="23" t="str">
        <f t="shared" si="116"/>
        <v>7-2019</v>
      </c>
      <c r="E2464" s="25">
        <v>43651</v>
      </c>
      <c r="F2464" s="31">
        <f>INDEX(GoldPrice!$B$2:$F$4016,MATCH(E2464,GoldPrice!$B$2:$B$4016,0),5)</f>
        <v>333261.59246159345</v>
      </c>
      <c r="G2464" s="36">
        <f>INDEX(Daily!$B$2:$H$4016,MATCH(E2464,Daily!$B$2:$B$4016,0),3)</f>
        <v>0.71000000000000085</v>
      </c>
      <c r="H2464" s="36">
        <f>INDEX(Daily!$B$2:$H$4016,MATCH(E2464,Daily!$B$2:$B$4016,0),5)</f>
        <v>-5</v>
      </c>
      <c r="I2464" s="36">
        <f>INDEX(Daily!$B$2:$H$4016,MATCH(E2464,Daily!$B$2:$B$4016,0),7)</f>
        <v>2.3000000000000682</v>
      </c>
      <c r="J2464" s="39">
        <f>INDEX(Monthly!$B$2:$K$187,MATCH(D2464,Monthly!$B$2:$B$187,0),3)</f>
        <v>1.9999999999999879E-3</v>
      </c>
      <c r="K2464" s="39">
        <f>INDEX(Monthly!$B$2:$K$187,MATCH(D2464,Monthly!$B$2:$B$187,0),5)</f>
        <v>5.6999999999999886</v>
      </c>
      <c r="L2464" s="39">
        <f>INDEX(Monthly!$B$2:$K$187,MATCH(D2464,Monthly!$B$2:$B$187,0),7)</f>
        <v>0</v>
      </c>
      <c r="M2464" s="39">
        <f>INDEX(Monthly!$B$2:$K$187,MATCH(D2464,Monthly!$B$2:$B$187,0),9)</f>
        <v>-6.4917538607127379E-4</v>
      </c>
      <c r="N2464" s="42">
        <f>INDEX(Quaterly!$B$2:$E$63,MATCH(B2464,Quaterly!$B$2:$B$63,0),4)</f>
        <v>-1.1800000000000015</v>
      </c>
    </row>
    <row r="2465" spans="1:14" x14ac:dyDescent="0.3">
      <c r="A2465" s="23">
        <v>2464</v>
      </c>
      <c r="B2465" s="23" t="str">
        <f t="shared" si="114"/>
        <v>Q3-2019</v>
      </c>
      <c r="C2465" s="24" t="str">
        <f t="shared" si="115"/>
        <v>Q3</v>
      </c>
      <c r="D2465" s="23" t="str">
        <f t="shared" si="116"/>
        <v>7-2019</v>
      </c>
      <c r="E2465" s="25">
        <v>43654</v>
      </c>
      <c r="F2465" s="31">
        <f>INDEX(GoldPrice!$B$2:$F$4016,MATCH(E2465,GoldPrice!$B$2:$B$4016,0),5)</f>
        <v>-315831.03383103386</v>
      </c>
      <c r="G2465" s="36">
        <f>INDEX(Daily!$B$2:$H$4016,MATCH(E2465,Daily!$B$2:$B$4016,0),3)</f>
        <v>0.14999999999999858</v>
      </c>
      <c r="H2465" s="36">
        <f>INDEX(Daily!$B$2:$H$4016,MATCH(E2465,Daily!$B$2:$B$4016,0),5)</f>
        <v>10</v>
      </c>
      <c r="I2465" s="36">
        <f>INDEX(Daily!$B$2:$H$4016,MATCH(E2465,Daily!$B$2:$B$4016,0),7)</f>
        <v>-8.9900000000000091</v>
      </c>
      <c r="J2465" s="39">
        <f>INDEX(Monthly!$B$2:$K$187,MATCH(D2465,Monthly!$B$2:$B$187,0),3)</f>
        <v>1.9999999999999879E-3</v>
      </c>
      <c r="K2465" s="39">
        <f>INDEX(Monthly!$B$2:$K$187,MATCH(D2465,Monthly!$B$2:$B$187,0),5)</f>
        <v>5.6999999999999886</v>
      </c>
      <c r="L2465" s="39">
        <f>INDEX(Monthly!$B$2:$K$187,MATCH(D2465,Monthly!$B$2:$B$187,0),7)</f>
        <v>0</v>
      </c>
      <c r="M2465" s="39">
        <f>INDEX(Monthly!$B$2:$K$187,MATCH(D2465,Monthly!$B$2:$B$187,0),9)</f>
        <v>-6.4917538607127379E-4</v>
      </c>
      <c r="N2465" s="42">
        <f>INDEX(Quaterly!$B$2:$E$63,MATCH(B2465,Quaterly!$B$2:$B$63,0),4)</f>
        <v>-1.1800000000000015</v>
      </c>
    </row>
    <row r="2466" spans="1:14" x14ac:dyDescent="0.3">
      <c r="A2466" s="23">
        <v>2465</v>
      </c>
      <c r="B2466" s="23" t="str">
        <f t="shared" si="114"/>
        <v>Q3-2019</v>
      </c>
      <c r="C2466" s="24" t="str">
        <f t="shared" si="115"/>
        <v>Q3</v>
      </c>
      <c r="D2466" s="23" t="str">
        <f t="shared" si="116"/>
        <v>7-2019</v>
      </c>
      <c r="E2466" s="25">
        <v>43655</v>
      </c>
      <c r="F2466" s="31">
        <f>INDEX(GoldPrice!$B$2:$F$4016,MATCH(E2466,GoldPrice!$B$2:$B$4016,0),5)</f>
        <v>17626.157626155764</v>
      </c>
      <c r="G2466" s="36">
        <f>INDEX(Daily!$B$2:$H$4016,MATCH(E2466,Daily!$B$2:$B$4016,0),3)</f>
        <v>0.17000000000000171</v>
      </c>
      <c r="H2466" s="36">
        <f>INDEX(Daily!$B$2:$H$4016,MATCH(E2466,Daily!$B$2:$B$4016,0),5)</f>
        <v>-25</v>
      </c>
      <c r="I2466" s="36">
        <f>INDEX(Daily!$B$2:$H$4016,MATCH(E2466,Daily!$B$2:$B$4016,0),7)</f>
        <v>2.6999999999999318</v>
      </c>
      <c r="J2466" s="39">
        <f>INDEX(Monthly!$B$2:$K$187,MATCH(D2466,Monthly!$B$2:$B$187,0),3)</f>
        <v>1.9999999999999879E-3</v>
      </c>
      <c r="K2466" s="39">
        <f>INDEX(Monthly!$B$2:$K$187,MATCH(D2466,Monthly!$B$2:$B$187,0),5)</f>
        <v>5.6999999999999886</v>
      </c>
      <c r="L2466" s="39">
        <f>INDEX(Monthly!$B$2:$K$187,MATCH(D2466,Monthly!$B$2:$B$187,0),7)</f>
        <v>0</v>
      </c>
      <c r="M2466" s="39">
        <f>INDEX(Monthly!$B$2:$K$187,MATCH(D2466,Monthly!$B$2:$B$187,0),9)</f>
        <v>-6.4917538607127379E-4</v>
      </c>
      <c r="N2466" s="42">
        <f>INDEX(Quaterly!$B$2:$E$63,MATCH(B2466,Quaterly!$B$2:$B$63,0),4)</f>
        <v>-1.1800000000000015</v>
      </c>
    </row>
    <row r="2467" spans="1:14" x14ac:dyDescent="0.3">
      <c r="A2467" s="23">
        <v>2466</v>
      </c>
      <c r="B2467" s="23" t="str">
        <f t="shared" si="114"/>
        <v>Q3-2019</v>
      </c>
      <c r="C2467" s="24" t="str">
        <f t="shared" si="115"/>
        <v>Q3</v>
      </c>
      <c r="D2467" s="23" t="str">
        <f t="shared" si="116"/>
        <v>7-2019</v>
      </c>
      <c r="E2467" s="25">
        <v>43656</v>
      </c>
      <c r="F2467" s="31">
        <f>INDEX(GoldPrice!$B$2:$F$4016,MATCH(E2467,GoldPrice!$B$2:$B$4016,0),5)</f>
        <v>-160524.28652428463</v>
      </c>
      <c r="G2467" s="36">
        <f>INDEX(Daily!$B$2:$H$4016,MATCH(E2467,Daily!$B$2:$B$4016,0),3)</f>
        <v>2.6000000000000014</v>
      </c>
      <c r="H2467" s="36">
        <f>INDEX(Daily!$B$2:$H$4016,MATCH(E2467,Daily!$B$2:$B$4016,0),5)</f>
        <v>-10</v>
      </c>
      <c r="I2467" s="36">
        <f>INDEX(Daily!$B$2:$H$4016,MATCH(E2467,Daily!$B$2:$B$4016,0),7)</f>
        <v>4.6000000000000227</v>
      </c>
      <c r="J2467" s="39">
        <f>INDEX(Monthly!$B$2:$K$187,MATCH(D2467,Monthly!$B$2:$B$187,0),3)</f>
        <v>1.9999999999999879E-3</v>
      </c>
      <c r="K2467" s="39">
        <f>INDEX(Monthly!$B$2:$K$187,MATCH(D2467,Monthly!$B$2:$B$187,0),5)</f>
        <v>5.6999999999999886</v>
      </c>
      <c r="L2467" s="39">
        <f>INDEX(Monthly!$B$2:$K$187,MATCH(D2467,Monthly!$B$2:$B$187,0),7)</f>
        <v>0</v>
      </c>
      <c r="M2467" s="39">
        <f>INDEX(Monthly!$B$2:$K$187,MATCH(D2467,Monthly!$B$2:$B$187,0),9)</f>
        <v>-6.4917538607127379E-4</v>
      </c>
      <c r="N2467" s="42">
        <f>INDEX(Quaterly!$B$2:$E$63,MATCH(B2467,Quaterly!$B$2:$B$63,0),4)</f>
        <v>-1.1800000000000015</v>
      </c>
    </row>
    <row r="2468" spans="1:14" x14ac:dyDescent="0.3">
      <c r="A2468" s="23">
        <v>2467</v>
      </c>
      <c r="B2468" s="23" t="str">
        <f t="shared" si="114"/>
        <v>Q3-2019</v>
      </c>
      <c r="C2468" s="24" t="str">
        <f t="shared" si="115"/>
        <v>Q3</v>
      </c>
      <c r="D2468" s="23" t="str">
        <f t="shared" si="116"/>
        <v>7-2019</v>
      </c>
      <c r="E2468" s="25">
        <v>43657</v>
      </c>
      <c r="F2468" s="31">
        <f>INDEX(GoldPrice!$B$2:$F$4016,MATCH(E2468,GoldPrice!$B$2:$B$4016,0),5)</f>
        <v>112387.82838782668</v>
      </c>
      <c r="G2468" s="36">
        <f>INDEX(Daily!$B$2:$H$4016,MATCH(E2468,Daily!$B$2:$B$4016,0),3)</f>
        <v>-0.22999999999999687</v>
      </c>
      <c r="H2468" s="36">
        <f>INDEX(Daily!$B$2:$H$4016,MATCH(E2468,Daily!$B$2:$B$4016,0),5)</f>
        <v>-10</v>
      </c>
      <c r="I2468" s="36">
        <f>INDEX(Daily!$B$2:$H$4016,MATCH(E2468,Daily!$B$2:$B$4016,0),7)</f>
        <v>4.9800000000000182</v>
      </c>
      <c r="J2468" s="39">
        <f>INDEX(Monthly!$B$2:$K$187,MATCH(D2468,Monthly!$B$2:$B$187,0),3)</f>
        <v>1.9999999999999879E-3</v>
      </c>
      <c r="K2468" s="39">
        <f>INDEX(Monthly!$B$2:$K$187,MATCH(D2468,Monthly!$B$2:$B$187,0),5)</f>
        <v>5.6999999999999886</v>
      </c>
      <c r="L2468" s="39">
        <f>INDEX(Monthly!$B$2:$K$187,MATCH(D2468,Monthly!$B$2:$B$187,0),7)</f>
        <v>0</v>
      </c>
      <c r="M2468" s="39">
        <f>INDEX(Monthly!$B$2:$K$187,MATCH(D2468,Monthly!$B$2:$B$187,0),9)</f>
        <v>-6.4917538607127379E-4</v>
      </c>
      <c r="N2468" s="42">
        <f>INDEX(Quaterly!$B$2:$E$63,MATCH(B2468,Quaterly!$B$2:$B$63,0),4)</f>
        <v>-1.1800000000000015</v>
      </c>
    </row>
    <row r="2469" spans="1:14" x14ac:dyDescent="0.3">
      <c r="A2469" s="23">
        <v>2468</v>
      </c>
      <c r="B2469" s="23" t="str">
        <f t="shared" si="114"/>
        <v>Q3-2019</v>
      </c>
      <c r="C2469" s="24" t="str">
        <f t="shared" si="115"/>
        <v>Q3</v>
      </c>
      <c r="D2469" s="23" t="str">
        <f t="shared" si="116"/>
        <v>7-2019</v>
      </c>
      <c r="E2469" s="25">
        <v>43658</v>
      </c>
      <c r="F2469" s="31">
        <f>INDEX(GoldPrice!$B$2:$F$4016,MATCH(E2469,GoldPrice!$B$2:$B$4016,0),5)</f>
        <v>151780.38178037852</v>
      </c>
      <c r="G2469" s="36">
        <f>INDEX(Daily!$B$2:$H$4016,MATCH(E2469,Daily!$B$2:$B$4016,0),3)</f>
        <v>9.9999999999980105E-3</v>
      </c>
      <c r="H2469" s="36">
        <f>INDEX(Daily!$B$2:$H$4016,MATCH(E2469,Daily!$B$2:$B$4016,0),5)</f>
        <v>0</v>
      </c>
      <c r="I2469" s="36">
        <f>INDEX(Daily!$B$2:$H$4016,MATCH(E2469,Daily!$B$2:$B$4016,0),7)</f>
        <v>-3.2300000000000182</v>
      </c>
      <c r="J2469" s="39">
        <f>INDEX(Monthly!$B$2:$K$187,MATCH(D2469,Monthly!$B$2:$B$187,0),3)</f>
        <v>1.9999999999999879E-3</v>
      </c>
      <c r="K2469" s="39">
        <f>INDEX(Monthly!$B$2:$K$187,MATCH(D2469,Monthly!$B$2:$B$187,0),5)</f>
        <v>5.6999999999999886</v>
      </c>
      <c r="L2469" s="39">
        <f>INDEX(Monthly!$B$2:$K$187,MATCH(D2469,Monthly!$B$2:$B$187,0),7)</f>
        <v>0</v>
      </c>
      <c r="M2469" s="39">
        <f>INDEX(Monthly!$B$2:$K$187,MATCH(D2469,Monthly!$B$2:$B$187,0),9)</f>
        <v>-6.4917538607127379E-4</v>
      </c>
      <c r="N2469" s="42">
        <f>INDEX(Quaterly!$B$2:$E$63,MATCH(B2469,Quaterly!$B$2:$B$63,0),4)</f>
        <v>-1.1800000000000015</v>
      </c>
    </row>
    <row r="2470" spans="1:14" x14ac:dyDescent="0.3">
      <c r="A2470" s="23">
        <v>2469</v>
      </c>
      <c r="B2470" s="23" t="str">
        <f t="shared" si="114"/>
        <v>Q3-2019</v>
      </c>
      <c r="C2470" s="24" t="str">
        <f t="shared" si="115"/>
        <v>Q3</v>
      </c>
      <c r="D2470" s="23" t="str">
        <f t="shared" si="116"/>
        <v>7-2019</v>
      </c>
      <c r="E2470" s="25">
        <v>43661</v>
      </c>
      <c r="F2470" s="31">
        <f>INDEX(GoldPrice!$B$2:$F$4016,MATCH(E2470,GoldPrice!$B$2:$B$4016,0),5)</f>
        <v>124758.19315819442</v>
      </c>
      <c r="G2470" s="36">
        <f>INDEX(Daily!$B$2:$H$4016,MATCH(E2470,Daily!$B$2:$B$4016,0),3)</f>
        <v>-0.63000000000000256</v>
      </c>
      <c r="H2470" s="36">
        <f>INDEX(Daily!$B$2:$H$4016,MATCH(E2470,Daily!$B$2:$B$4016,0),5)</f>
        <v>-1</v>
      </c>
      <c r="I2470" s="36">
        <f>INDEX(Daily!$B$2:$H$4016,MATCH(E2470,Daily!$B$2:$B$4016,0),7)</f>
        <v>-2.8700000000000045</v>
      </c>
      <c r="J2470" s="39">
        <f>INDEX(Monthly!$B$2:$K$187,MATCH(D2470,Monthly!$B$2:$B$187,0),3)</f>
        <v>1.9999999999999879E-3</v>
      </c>
      <c r="K2470" s="39">
        <f>INDEX(Monthly!$B$2:$K$187,MATCH(D2470,Monthly!$B$2:$B$187,0),5)</f>
        <v>5.6999999999999886</v>
      </c>
      <c r="L2470" s="39">
        <f>INDEX(Monthly!$B$2:$K$187,MATCH(D2470,Monthly!$B$2:$B$187,0),7)</f>
        <v>0</v>
      </c>
      <c r="M2470" s="39">
        <f>INDEX(Monthly!$B$2:$K$187,MATCH(D2470,Monthly!$B$2:$B$187,0),9)</f>
        <v>-6.4917538607127379E-4</v>
      </c>
      <c r="N2470" s="42">
        <f>INDEX(Quaterly!$B$2:$E$63,MATCH(B2470,Quaterly!$B$2:$B$63,0),4)</f>
        <v>-1.1800000000000015</v>
      </c>
    </row>
    <row r="2471" spans="1:14" x14ac:dyDescent="0.3">
      <c r="A2471" s="23">
        <v>2470</v>
      </c>
      <c r="B2471" s="23" t="str">
        <f t="shared" si="114"/>
        <v>Q3-2019</v>
      </c>
      <c r="C2471" s="24" t="str">
        <f t="shared" si="115"/>
        <v>Q3</v>
      </c>
      <c r="D2471" s="23" t="str">
        <f t="shared" si="116"/>
        <v>7-2019</v>
      </c>
      <c r="E2471" s="25">
        <v>43662</v>
      </c>
      <c r="F2471" s="31">
        <f>INDEX(GoldPrice!$B$2:$F$4016,MATCH(E2471,GoldPrice!$B$2:$B$4016,0),5)</f>
        <v>37519.259119261056</v>
      </c>
      <c r="G2471" s="36">
        <f>INDEX(Daily!$B$2:$H$4016,MATCH(E2471,Daily!$B$2:$B$4016,0),3)</f>
        <v>-1.9600000000000009</v>
      </c>
      <c r="H2471" s="36">
        <f>INDEX(Daily!$B$2:$H$4016,MATCH(E2471,Daily!$B$2:$B$4016,0),5)</f>
        <v>1</v>
      </c>
      <c r="I2471" s="36">
        <f>INDEX(Daily!$B$2:$H$4016,MATCH(E2471,Daily!$B$2:$B$4016,0),7)</f>
        <v>9.5800000000000409</v>
      </c>
      <c r="J2471" s="39">
        <f>INDEX(Monthly!$B$2:$K$187,MATCH(D2471,Monthly!$B$2:$B$187,0),3)</f>
        <v>1.9999999999999879E-3</v>
      </c>
      <c r="K2471" s="39">
        <f>INDEX(Monthly!$B$2:$K$187,MATCH(D2471,Monthly!$B$2:$B$187,0),5)</f>
        <v>5.6999999999999886</v>
      </c>
      <c r="L2471" s="39">
        <f>INDEX(Monthly!$B$2:$K$187,MATCH(D2471,Monthly!$B$2:$B$187,0),7)</f>
        <v>0</v>
      </c>
      <c r="M2471" s="39">
        <f>INDEX(Monthly!$B$2:$K$187,MATCH(D2471,Monthly!$B$2:$B$187,0),9)</f>
        <v>-6.4917538607127379E-4</v>
      </c>
      <c r="N2471" s="42">
        <f>INDEX(Quaterly!$B$2:$E$63,MATCH(B2471,Quaterly!$B$2:$B$63,0),4)</f>
        <v>-1.1800000000000015</v>
      </c>
    </row>
    <row r="2472" spans="1:14" x14ac:dyDescent="0.3">
      <c r="A2472" s="23">
        <v>2471</v>
      </c>
      <c r="B2472" s="23" t="str">
        <f t="shared" si="114"/>
        <v>Q3-2019</v>
      </c>
      <c r="C2472" s="24" t="str">
        <f t="shared" si="115"/>
        <v>Q3</v>
      </c>
      <c r="D2472" s="23" t="str">
        <f t="shared" si="116"/>
        <v>7-2019</v>
      </c>
      <c r="E2472" s="25">
        <v>43663</v>
      </c>
      <c r="F2472" s="31">
        <f>INDEX(GoldPrice!$B$2:$F$4016,MATCH(E2472,GoldPrice!$B$2:$B$4016,0),5)</f>
        <v>-212224.53222453222</v>
      </c>
      <c r="G2472" s="36">
        <f>INDEX(Daily!$B$2:$H$4016,MATCH(E2472,Daily!$B$2:$B$4016,0),3)</f>
        <v>-0.83999999999999631</v>
      </c>
      <c r="H2472" s="36">
        <f>INDEX(Daily!$B$2:$H$4016,MATCH(E2472,Daily!$B$2:$B$4016,0),5)</f>
        <v>0</v>
      </c>
      <c r="I2472" s="36">
        <f>INDEX(Daily!$B$2:$H$4016,MATCH(E2472,Daily!$B$2:$B$4016,0),7)</f>
        <v>0.46000000000003638</v>
      </c>
      <c r="J2472" s="39">
        <f>INDEX(Monthly!$B$2:$K$187,MATCH(D2472,Monthly!$B$2:$B$187,0),3)</f>
        <v>1.9999999999999879E-3</v>
      </c>
      <c r="K2472" s="39">
        <f>INDEX(Monthly!$B$2:$K$187,MATCH(D2472,Monthly!$B$2:$B$187,0),5)</f>
        <v>5.6999999999999886</v>
      </c>
      <c r="L2472" s="39">
        <f>INDEX(Monthly!$B$2:$K$187,MATCH(D2472,Monthly!$B$2:$B$187,0),7)</f>
        <v>0</v>
      </c>
      <c r="M2472" s="39">
        <f>INDEX(Monthly!$B$2:$K$187,MATCH(D2472,Monthly!$B$2:$B$187,0),9)</f>
        <v>-6.4917538607127379E-4</v>
      </c>
      <c r="N2472" s="42">
        <f>INDEX(Quaterly!$B$2:$E$63,MATCH(B2472,Quaterly!$B$2:$B$63,0),4)</f>
        <v>-1.1800000000000015</v>
      </c>
    </row>
    <row r="2473" spans="1:14" x14ac:dyDescent="0.3">
      <c r="A2473" s="23">
        <v>2472</v>
      </c>
      <c r="B2473" s="23" t="str">
        <f t="shared" si="114"/>
        <v>Q3-2019</v>
      </c>
      <c r="C2473" s="24" t="str">
        <f t="shared" si="115"/>
        <v>Q3</v>
      </c>
      <c r="D2473" s="23" t="str">
        <f t="shared" si="116"/>
        <v>7-2019</v>
      </c>
      <c r="E2473" s="25">
        <v>43664</v>
      </c>
      <c r="F2473" s="31">
        <f>INDEX(GoldPrice!$B$2:$F$4016,MATCH(E2473,GoldPrice!$B$2:$B$4016,0),5)</f>
        <v>200717.89831789955</v>
      </c>
      <c r="G2473" s="36">
        <f>INDEX(Daily!$B$2:$H$4016,MATCH(E2473,Daily!$B$2:$B$4016,0),3)</f>
        <v>-1.480000000000004</v>
      </c>
      <c r="H2473" s="36">
        <f>INDEX(Daily!$B$2:$H$4016,MATCH(E2473,Daily!$B$2:$B$4016,0),5)</f>
        <v>14</v>
      </c>
      <c r="I2473" s="36">
        <f>INDEX(Daily!$B$2:$H$4016,MATCH(E2473,Daily!$B$2:$B$4016,0),7)</f>
        <v>-6.5200000000000955</v>
      </c>
      <c r="J2473" s="39">
        <f>INDEX(Monthly!$B$2:$K$187,MATCH(D2473,Monthly!$B$2:$B$187,0),3)</f>
        <v>1.9999999999999879E-3</v>
      </c>
      <c r="K2473" s="39">
        <f>INDEX(Monthly!$B$2:$K$187,MATCH(D2473,Monthly!$B$2:$B$187,0),5)</f>
        <v>5.6999999999999886</v>
      </c>
      <c r="L2473" s="39">
        <f>INDEX(Monthly!$B$2:$K$187,MATCH(D2473,Monthly!$B$2:$B$187,0),7)</f>
        <v>0</v>
      </c>
      <c r="M2473" s="39">
        <f>INDEX(Monthly!$B$2:$K$187,MATCH(D2473,Monthly!$B$2:$B$187,0),9)</f>
        <v>-6.4917538607127379E-4</v>
      </c>
      <c r="N2473" s="42">
        <f>INDEX(Quaterly!$B$2:$E$63,MATCH(B2473,Quaterly!$B$2:$B$63,0),4)</f>
        <v>-1.1800000000000015</v>
      </c>
    </row>
    <row r="2474" spans="1:14" x14ac:dyDescent="0.3">
      <c r="A2474" s="23">
        <v>2473</v>
      </c>
      <c r="B2474" s="23" t="str">
        <f t="shared" si="114"/>
        <v>Q3-2019</v>
      </c>
      <c r="C2474" s="24" t="str">
        <f t="shared" si="115"/>
        <v>Q3</v>
      </c>
      <c r="D2474" s="23" t="str">
        <f t="shared" si="116"/>
        <v>7-2019</v>
      </c>
      <c r="E2474" s="25">
        <v>43665</v>
      </c>
      <c r="F2474" s="31">
        <f>INDEX(GoldPrice!$B$2:$F$4016,MATCH(E2474,GoldPrice!$B$2:$B$4016,0),5)</f>
        <v>385228.50122850016</v>
      </c>
      <c r="G2474" s="36">
        <f>INDEX(Daily!$B$2:$H$4016,MATCH(E2474,Daily!$B$2:$B$4016,0),3)</f>
        <v>0.3300000000000054</v>
      </c>
      <c r="H2474" s="36">
        <f>INDEX(Daily!$B$2:$H$4016,MATCH(E2474,Daily!$B$2:$B$4016,0),5)</f>
        <v>30</v>
      </c>
      <c r="I2474" s="36">
        <f>INDEX(Daily!$B$2:$H$4016,MATCH(E2474,Daily!$B$2:$B$4016,0),7)</f>
        <v>6.2900000000000773</v>
      </c>
      <c r="J2474" s="39">
        <f>INDEX(Monthly!$B$2:$K$187,MATCH(D2474,Monthly!$B$2:$B$187,0),3)</f>
        <v>1.9999999999999879E-3</v>
      </c>
      <c r="K2474" s="39">
        <f>INDEX(Monthly!$B$2:$K$187,MATCH(D2474,Monthly!$B$2:$B$187,0),5)</f>
        <v>5.6999999999999886</v>
      </c>
      <c r="L2474" s="39">
        <f>INDEX(Monthly!$B$2:$K$187,MATCH(D2474,Monthly!$B$2:$B$187,0),7)</f>
        <v>0</v>
      </c>
      <c r="M2474" s="39">
        <f>INDEX(Monthly!$B$2:$K$187,MATCH(D2474,Monthly!$B$2:$B$187,0),9)</f>
        <v>-6.4917538607127379E-4</v>
      </c>
      <c r="N2474" s="42">
        <f>INDEX(Quaterly!$B$2:$E$63,MATCH(B2474,Quaterly!$B$2:$B$63,0),4)</f>
        <v>-1.1800000000000015</v>
      </c>
    </row>
    <row r="2475" spans="1:14" x14ac:dyDescent="0.3">
      <c r="A2475" s="23">
        <v>2474</v>
      </c>
      <c r="B2475" s="23" t="str">
        <f t="shared" si="114"/>
        <v>Q3-2019</v>
      </c>
      <c r="C2475" s="24" t="str">
        <f t="shared" si="115"/>
        <v>Q3</v>
      </c>
      <c r="D2475" s="23" t="str">
        <f t="shared" si="116"/>
        <v>7-2019</v>
      </c>
      <c r="E2475" s="25">
        <v>43668</v>
      </c>
      <c r="F2475" s="31">
        <f>INDEX(GoldPrice!$B$2:$F$4016,MATCH(E2475,GoldPrice!$B$2:$B$4016,0),5)</f>
        <v>-217956.0763560757</v>
      </c>
      <c r="G2475" s="36">
        <f>INDEX(Daily!$B$2:$H$4016,MATCH(E2475,Daily!$B$2:$B$4016,0),3)</f>
        <v>0.58999999999999631</v>
      </c>
      <c r="H2475" s="36">
        <f>INDEX(Daily!$B$2:$H$4016,MATCH(E2475,Daily!$B$2:$B$4016,0),5)</f>
        <v>-33</v>
      </c>
      <c r="I2475" s="36">
        <f>INDEX(Daily!$B$2:$H$4016,MATCH(E2475,Daily!$B$2:$B$4016,0),7)</f>
        <v>-0.30000000000006821</v>
      </c>
      <c r="J2475" s="39">
        <f>INDEX(Monthly!$B$2:$K$187,MATCH(D2475,Monthly!$B$2:$B$187,0),3)</f>
        <v>1.9999999999999879E-3</v>
      </c>
      <c r="K2475" s="39">
        <f>INDEX(Monthly!$B$2:$K$187,MATCH(D2475,Monthly!$B$2:$B$187,0),5)</f>
        <v>5.6999999999999886</v>
      </c>
      <c r="L2475" s="39">
        <f>INDEX(Monthly!$B$2:$K$187,MATCH(D2475,Monthly!$B$2:$B$187,0),7)</f>
        <v>0</v>
      </c>
      <c r="M2475" s="39">
        <f>INDEX(Monthly!$B$2:$K$187,MATCH(D2475,Monthly!$B$2:$B$187,0),9)</f>
        <v>-6.4917538607127379E-4</v>
      </c>
      <c r="N2475" s="42">
        <f>INDEX(Quaterly!$B$2:$E$63,MATCH(B2475,Quaterly!$B$2:$B$63,0),4)</f>
        <v>-1.1800000000000015</v>
      </c>
    </row>
    <row r="2476" spans="1:14" x14ac:dyDescent="0.3">
      <c r="A2476" s="23">
        <v>2475</v>
      </c>
      <c r="B2476" s="23" t="str">
        <f t="shared" si="114"/>
        <v>Q3-2019</v>
      </c>
      <c r="C2476" s="24" t="str">
        <f t="shared" si="115"/>
        <v>Q3</v>
      </c>
      <c r="D2476" s="23" t="str">
        <f t="shared" si="116"/>
        <v>7-2019</v>
      </c>
      <c r="E2476" s="25">
        <v>43669</v>
      </c>
      <c r="F2476" s="31">
        <f>INDEX(GoldPrice!$B$2:$F$4016,MATCH(E2476,GoldPrice!$B$2:$B$4016,0),5)</f>
        <v>-6605.6322056315839</v>
      </c>
      <c r="G2476" s="36">
        <f>INDEX(Daily!$B$2:$H$4016,MATCH(E2476,Daily!$B$2:$B$4016,0),3)</f>
        <v>0.55000000000000426</v>
      </c>
      <c r="H2476" s="36">
        <f>INDEX(Daily!$B$2:$H$4016,MATCH(E2476,Daily!$B$2:$B$4016,0),5)</f>
        <v>-2</v>
      </c>
      <c r="I2476" s="36">
        <f>INDEX(Daily!$B$2:$H$4016,MATCH(E2476,Daily!$B$2:$B$4016,0),7)</f>
        <v>7.4200000000000728</v>
      </c>
      <c r="J2476" s="39">
        <f>INDEX(Monthly!$B$2:$K$187,MATCH(D2476,Monthly!$B$2:$B$187,0),3)</f>
        <v>1.9999999999999879E-3</v>
      </c>
      <c r="K2476" s="39">
        <f>INDEX(Monthly!$B$2:$K$187,MATCH(D2476,Monthly!$B$2:$B$187,0),5)</f>
        <v>5.6999999999999886</v>
      </c>
      <c r="L2476" s="39">
        <f>INDEX(Monthly!$B$2:$K$187,MATCH(D2476,Monthly!$B$2:$B$187,0),7)</f>
        <v>0</v>
      </c>
      <c r="M2476" s="39">
        <f>INDEX(Monthly!$B$2:$K$187,MATCH(D2476,Monthly!$B$2:$B$187,0),9)</f>
        <v>-6.4917538607127379E-4</v>
      </c>
      <c r="N2476" s="42">
        <f>INDEX(Quaterly!$B$2:$E$63,MATCH(B2476,Quaterly!$B$2:$B$63,0),4)</f>
        <v>-1.1800000000000015</v>
      </c>
    </row>
    <row r="2477" spans="1:14" x14ac:dyDescent="0.3">
      <c r="A2477" s="23">
        <v>2476</v>
      </c>
      <c r="B2477" s="23" t="str">
        <f t="shared" si="114"/>
        <v>Q3-2019</v>
      </c>
      <c r="C2477" s="24" t="str">
        <f t="shared" si="115"/>
        <v>Q3</v>
      </c>
      <c r="D2477" s="23" t="str">
        <f t="shared" si="116"/>
        <v>7-2019</v>
      </c>
      <c r="E2477" s="25">
        <v>43670</v>
      </c>
      <c r="F2477" s="31">
        <f>INDEX(GoldPrice!$B$2:$F$4016,MATCH(E2477,GoldPrice!$B$2:$B$4016,0),5)</f>
        <v>6928.2933282926679</v>
      </c>
      <c r="G2477" s="36">
        <f>INDEX(Daily!$B$2:$H$4016,MATCH(E2477,Daily!$B$2:$B$4016,0),3)</f>
        <v>-0.89000000000000057</v>
      </c>
      <c r="H2477" s="36">
        <f>INDEX(Daily!$B$2:$H$4016,MATCH(E2477,Daily!$B$2:$B$4016,0),5)</f>
        <v>-4</v>
      </c>
      <c r="I2477" s="36">
        <f>INDEX(Daily!$B$2:$H$4016,MATCH(E2477,Daily!$B$2:$B$4016,0),7)</f>
        <v>-1.0500000000000682</v>
      </c>
      <c r="J2477" s="39">
        <f>INDEX(Monthly!$B$2:$K$187,MATCH(D2477,Monthly!$B$2:$B$187,0),3)</f>
        <v>1.9999999999999879E-3</v>
      </c>
      <c r="K2477" s="39">
        <f>INDEX(Monthly!$B$2:$K$187,MATCH(D2477,Monthly!$B$2:$B$187,0),5)</f>
        <v>5.6999999999999886</v>
      </c>
      <c r="L2477" s="39">
        <f>INDEX(Monthly!$B$2:$K$187,MATCH(D2477,Monthly!$B$2:$B$187,0),7)</f>
        <v>0</v>
      </c>
      <c r="M2477" s="39">
        <f>INDEX(Monthly!$B$2:$K$187,MATCH(D2477,Monthly!$B$2:$B$187,0),9)</f>
        <v>-6.4917538607127379E-4</v>
      </c>
      <c r="N2477" s="42">
        <f>INDEX(Quaterly!$B$2:$E$63,MATCH(B2477,Quaterly!$B$2:$B$63,0),4)</f>
        <v>-1.1800000000000015</v>
      </c>
    </row>
    <row r="2478" spans="1:14" x14ac:dyDescent="0.3">
      <c r="A2478" s="23">
        <v>2477</v>
      </c>
      <c r="B2478" s="23" t="str">
        <f t="shared" si="114"/>
        <v>Q3-2019</v>
      </c>
      <c r="C2478" s="24" t="str">
        <f t="shared" si="115"/>
        <v>Q3</v>
      </c>
      <c r="D2478" s="23" t="str">
        <f t="shared" si="116"/>
        <v>7-2019</v>
      </c>
      <c r="E2478" s="25">
        <v>43671</v>
      </c>
      <c r="F2478" s="31">
        <f>INDEX(GoldPrice!$B$2:$F$4016,MATCH(E2478,GoldPrice!$B$2:$B$4016,0),5)</f>
        <v>241857.04025704041</v>
      </c>
      <c r="G2478" s="36">
        <f>INDEX(Daily!$B$2:$H$4016,MATCH(E2478,Daily!$B$2:$B$4016,0),3)</f>
        <v>0.14000000000000057</v>
      </c>
      <c r="H2478" s="36">
        <f>INDEX(Daily!$B$2:$H$4016,MATCH(E2478,Daily!$B$2:$B$4016,0),5)</f>
        <v>4</v>
      </c>
      <c r="I2478" s="36">
        <f>INDEX(Daily!$B$2:$H$4016,MATCH(E2478,Daily!$B$2:$B$4016,0),7)</f>
        <v>6.5400000000000773</v>
      </c>
      <c r="J2478" s="39">
        <f>INDEX(Monthly!$B$2:$K$187,MATCH(D2478,Monthly!$B$2:$B$187,0),3)</f>
        <v>1.9999999999999879E-3</v>
      </c>
      <c r="K2478" s="39">
        <f>INDEX(Monthly!$B$2:$K$187,MATCH(D2478,Monthly!$B$2:$B$187,0),5)</f>
        <v>5.6999999999999886</v>
      </c>
      <c r="L2478" s="39">
        <f>INDEX(Monthly!$B$2:$K$187,MATCH(D2478,Monthly!$B$2:$B$187,0),7)</f>
        <v>0</v>
      </c>
      <c r="M2478" s="39">
        <f>INDEX(Monthly!$B$2:$K$187,MATCH(D2478,Monthly!$B$2:$B$187,0),9)</f>
        <v>-6.4917538607127379E-4</v>
      </c>
      <c r="N2478" s="42">
        <f>INDEX(Quaterly!$B$2:$E$63,MATCH(B2478,Quaterly!$B$2:$B$63,0),4)</f>
        <v>-1.1800000000000015</v>
      </c>
    </row>
    <row r="2479" spans="1:14" x14ac:dyDescent="0.3">
      <c r="A2479" s="23">
        <v>2478</v>
      </c>
      <c r="B2479" s="23" t="str">
        <f t="shared" si="114"/>
        <v>Q3-2019</v>
      </c>
      <c r="C2479" s="24" t="str">
        <f t="shared" si="115"/>
        <v>Q3</v>
      </c>
      <c r="D2479" s="23" t="str">
        <f t="shared" si="116"/>
        <v>7-2019</v>
      </c>
      <c r="E2479" s="25">
        <v>43672</v>
      </c>
      <c r="F2479" s="31">
        <f>INDEX(GoldPrice!$B$2:$F$4016,MATCH(E2479,GoldPrice!$B$2:$B$4016,0),5)</f>
        <v>-146422.15082215145</v>
      </c>
      <c r="G2479" s="36">
        <f>INDEX(Daily!$B$2:$H$4016,MATCH(E2479,Daily!$B$2:$B$4016,0),3)</f>
        <v>0.17999999999999972</v>
      </c>
      <c r="H2479" s="36">
        <f>INDEX(Daily!$B$2:$H$4016,MATCH(E2479,Daily!$B$2:$B$4016,0),5)</f>
        <v>-4</v>
      </c>
      <c r="I2479" s="36">
        <f>INDEX(Daily!$B$2:$H$4016,MATCH(E2479,Daily!$B$2:$B$4016,0),7)</f>
        <v>-1.6000000000000227</v>
      </c>
      <c r="J2479" s="39">
        <f>INDEX(Monthly!$B$2:$K$187,MATCH(D2479,Monthly!$B$2:$B$187,0),3)</f>
        <v>1.9999999999999879E-3</v>
      </c>
      <c r="K2479" s="39">
        <f>INDEX(Monthly!$B$2:$K$187,MATCH(D2479,Monthly!$B$2:$B$187,0),5)</f>
        <v>5.6999999999999886</v>
      </c>
      <c r="L2479" s="39">
        <f>INDEX(Monthly!$B$2:$K$187,MATCH(D2479,Monthly!$B$2:$B$187,0),7)</f>
        <v>0</v>
      </c>
      <c r="M2479" s="39">
        <f>INDEX(Monthly!$B$2:$K$187,MATCH(D2479,Monthly!$B$2:$B$187,0),9)</f>
        <v>-6.4917538607127379E-4</v>
      </c>
      <c r="N2479" s="42">
        <f>INDEX(Quaterly!$B$2:$E$63,MATCH(B2479,Quaterly!$B$2:$B$63,0),4)</f>
        <v>-1.1800000000000015</v>
      </c>
    </row>
    <row r="2480" spans="1:14" x14ac:dyDescent="0.3">
      <c r="A2480" s="23">
        <v>2479</v>
      </c>
      <c r="B2480" s="23" t="str">
        <f t="shared" si="114"/>
        <v>Q3-2019</v>
      </c>
      <c r="C2480" s="24" t="str">
        <f t="shared" si="115"/>
        <v>Q3</v>
      </c>
      <c r="D2480" s="23" t="str">
        <f t="shared" si="116"/>
        <v>7-2019</v>
      </c>
      <c r="E2480" s="25">
        <v>43675</v>
      </c>
      <c r="F2480" s="31">
        <f>INDEX(GoldPrice!$B$2:$F$4016,MATCH(E2480,GoldPrice!$B$2:$B$4016,0),5)</f>
        <v>30702.702702704817</v>
      </c>
      <c r="G2480" s="36">
        <f>INDEX(Daily!$B$2:$H$4016,MATCH(E2480,Daily!$B$2:$B$4016,0),3)</f>
        <v>0.6699999999999946</v>
      </c>
      <c r="H2480" s="36">
        <f>INDEX(Daily!$B$2:$H$4016,MATCH(E2480,Daily!$B$2:$B$4016,0),5)</f>
        <v>0</v>
      </c>
      <c r="I2480" s="36">
        <f>INDEX(Daily!$B$2:$H$4016,MATCH(E2480,Daily!$B$2:$B$4016,0),7)</f>
        <v>4.5900000000000318</v>
      </c>
      <c r="J2480" s="39">
        <f>INDEX(Monthly!$B$2:$K$187,MATCH(D2480,Monthly!$B$2:$B$187,0),3)</f>
        <v>1.9999999999999879E-3</v>
      </c>
      <c r="K2480" s="39">
        <f>INDEX(Monthly!$B$2:$K$187,MATCH(D2480,Monthly!$B$2:$B$187,0),5)</f>
        <v>5.6999999999999886</v>
      </c>
      <c r="L2480" s="39">
        <f>INDEX(Monthly!$B$2:$K$187,MATCH(D2480,Monthly!$B$2:$B$187,0),7)</f>
        <v>0</v>
      </c>
      <c r="M2480" s="39">
        <f>INDEX(Monthly!$B$2:$K$187,MATCH(D2480,Monthly!$B$2:$B$187,0),9)</f>
        <v>-6.4917538607127379E-4</v>
      </c>
      <c r="N2480" s="42">
        <f>INDEX(Quaterly!$B$2:$E$63,MATCH(B2480,Quaterly!$B$2:$B$63,0),4)</f>
        <v>-1.1800000000000015</v>
      </c>
    </row>
    <row r="2481" spans="1:14" x14ac:dyDescent="0.3">
      <c r="A2481" s="23">
        <v>2480</v>
      </c>
      <c r="B2481" s="23" t="str">
        <f t="shared" si="114"/>
        <v>Q3-2019</v>
      </c>
      <c r="C2481" s="24" t="str">
        <f t="shared" si="115"/>
        <v>Q3</v>
      </c>
      <c r="D2481" s="23" t="str">
        <f t="shared" si="116"/>
        <v>7-2019</v>
      </c>
      <c r="E2481" s="25">
        <v>43676</v>
      </c>
      <c r="F2481" s="31">
        <f>INDEX(GoldPrice!$B$2:$F$4016,MATCH(E2481,GoldPrice!$B$2:$B$4016,0),5)</f>
        <v>-271780.00378000736</v>
      </c>
      <c r="G2481" s="36">
        <f>INDEX(Daily!$B$2:$H$4016,MATCH(E2481,Daily!$B$2:$B$4016,0),3)</f>
        <v>1.1799999999999997</v>
      </c>
      <c r="H2481" s="36">
        <f>INDEX(Daily!$B$2:$H$4016,MATCH(E2481,Daily!$B$2:$B$4016,0),5)</f>
        <v>-5</v>
      </c>
      <c r="I2481" s="36">
        <f>INDEX(Daily!$B$2:$H$4016,MATCH(E2481,Daily!$B$2:$B$4016,0),7)</f>
        <v>-11.920000000000073</v>
      </c>
      <c r="J2481" s="39">
        <f>INDEX(Monthly!$B$2:$K$187,MATCH(D2481,Monthly!$B$2:$B$187,0),3)</f>
        <v>1.9999999999999879E-3</v>
      </c>
      <c r="K2481" s="39">
        <f>INDEX(Monthly!$B$2:$K$187,MATCH(D2481,Monthly!$B$2:$B$187,0),5)</f>
        <v>5.6999999999999886</v>
      </c>
      <c r="L2481" s="39">
        <f>INDEX(Monthly!$B$2:$K$187,MATCH(D2481,Monthly!$B$2:$B$187,0),7)</f>
        <v>0</v>
      </c>
      <c r="M2481" s="39">
        <f>INDEX(Monthly!$B$2:$K$187,MATCH(D2481,Monthly!$B$2:$B$187,0),9)</f>
        <v>-6.4917538607127379E-4</v>
      </c>
      <c r="N2481" s="42">
        <f>INDEX(Quaterly!$B$2:$E$63,MATCH(B2481,Quaterly!$B$2:$B$63,0),4)</f>
        <v>-1.1800000000000015</v>
      </c>
    </row>
    <row r="2482" spans="1:14" x14ac:dyDescent="0.3">
      <c r="A2482" s="23">
        <v>2481</v>
      </c>
      <c r="B2482" s="23" t="str">
        <f t="shared" si="114"/>
        <v>Q3-2019</v>
      </c>
      <c r="C2482" s="24" t="str">
        <f t="shared" si="115"/>
        <v>Q3</v>
      </c>
      <c r="D2482" s="23" t="str">
        <f t="shared" si="116"/>
        <v>7-2019</v>
      </c>
      <c r="E2482" s="25">
        <v>43677</v>
      </c>
      <c r="F2482" s="31">
        <f>INDEX(GoldPrice!$B$2:$F$4016,MATCH(E2482,GoldPrice!$B$2:$B$4016,0),5)</f>
        <v>210797.20279720798</v>
      </c>
      <c r="G2482" s="36">
        <f>INDEX(Daily!$B$2:$H$4016,MATCH(E2482,Daily!$B$2:$B$4016,0),3)</f>
        <v>0.53000000000000114</v>
      </c>
      <c r="H2482" s="36">
        <f>INDEX(Daily!$B$2:$H$4016,MATCH(E2482,Daily!$B$2:$B$4016,0),5)</f>
        <v>30</v>
      </c>
      <c r="I2482" s="36">
        <f>INDEX(Daily!$B$2:$H$4016,MATCH(E2482,Daily!$B$2:$B$4016,0),7)</f>
        <v>5.6399999999999864</v>
      </c>
      <c r="J2482" s="39">
        <f>INDEX(Monthly!$B$2:$K$187,MATCH(D2482,Monthly!$B$2:$B$187,0),3)</f>
        <v>1.9999999999999879E-3</v>
      </c>
      <c r="K2482" s="39">
        <f>INDEX(Monthly!$B$2:$K$187,MATCH(D2482,Monthly!$B$2:$B$187,0),5)</f>
        <v>5.6999999999999886</v>
      </c>
      <c r="L2482" s="39">
        <f>INDEX(Monthly!$B$2:$K$187,MATCH(D2482,Monthly!$B$2:$B$187,0),7)</f>
        <v>0</v>
      </c>
      <c r="M2482" s="39">
        <f>INDEX(Monthly!$B$2:$K$187,MATCH(D2482,Monthly!$B$2:$B$187,0),9)</f>
        <v>-6.4917538607127379E-4</v>
      </c>
      <c r="N2482" s="42">
        <f>INDEX(Quaterly!$B$2:$E$63,MATCH(B2482,Quaterly!$B$2:$B$63,0),4)</f>
        <v>-1.1800000000000015</v>
      </c>
    </row>
    <row r="2483" spans="1:14" x14ac:dyDescent="0.3">
      <c r="A2483" s="23">
        <v>2482</v>
      </c>
      <c r="B2483" s="23" t="str">
        <f t="shared" si="114"/>
        <v>Q3-2019</v>
      </c>
      <c r="C2483" s="24" t="str">
        <f t="shared" si="115"/>
        <v>Q3</v>
      </c>
      <c r="D2483" s="23" t="str">
        <f t="shared" si="116"/>
        <v>8-2019</v>
      </c>
      <c r="E2483" s="25">
        <v>43678</v>
      </c>
      <c r="F2483" s="31">
        <f>INDEX(GoldPrice!$B$2:$F$4016,MATCH(E2483,GoldPrice!$B$2:$B$4016,0),5)</f>
        <v>-156452.0884520933</v>
      </c>
      <c r="G2483" s="36">
        <f>INDEX(Daily!$B$2:$H$4016,MATCH(E2483,Daily!$B$2:$B$4016,0),3)</f>
        <v>-4.6299999999999955</v>
      </c>
      <c r="H2483" s="36">
        <f>INDEX(Daily!$B$2:$H$4016,MATCH(E2483,Daily!$B$2:$B$4016,0),5)</f>
        <v>-30</v>
      </c>
      <c r="I2483" s="36">
        <f>INDEX(Daily!$B$2:$H$4016,MATCH(E2483,Daily!$B$2:$B$4016,0),7)</f>
        <v>5.7300000000000182</v>
      </c>
      <c r="J2483" s="39">
        <f>INDEX(Monthly!$B$2:$K$187,MATCH(D2483,Monthly!$B$2:$B$187,0),3)</f>
        <v>3.1000000000000194E-3</v>
      </c>
      <c r="K2483" s="39">
        <f>INDEX(Monthly!$B$2:$K$187,MATCH(D2483,Monthly!$B$2:$B$187,0),5)</f>
        <v>30.700000000000045</v>
      </c>
      <c r="L2483" s="39">
        <f>INDEX(Monthly!$B$2:$K$187,MATCH(D2483,Monthly!$B$2:$B$187,0),7)</f>
        <v>2.0000000000000018E-3</v>
      </c>
      <c r="M2483" s="39">
        <f>INDEX(Monthly!$B$2:$K$187,MATCH(D2483,Monthly!$B$2:$B$187,0),9)</f>
        <v>8.9912291271538412E-3</v>
      </c>
      <c r="N2483" s="42">
        <f>INDEX(Quaterly!$B$2:$E$63,MATCH(B2483,Quaterly!$B$2:$B$63,0),4)</f>
        <v>-1.1800000000000015</v>
      </c>
    </row>
    <row r="2484" spans="1:14" x14ac:dyDescent="0.3">
      <c r="A2484" s="23">
        <v>2483</v>
      </c>
      <c r="B2484" s="23" t="str">
        <f t="shared" si="114"/>
        <v>Q3-2019</v>
      </c>
      <c r="C2484" s="24" t="str">
        <f t="shared" si="115"/>
        <v>Q3</v>
      </c>
      <c r="D2484" s="23" t="str">
        <f t="shared" si="116"/>
        <v>8-2019</v>
      </c>
      <c r="E2484" s="25">
        <v>43679</v>
      </c>
      <c r="F2484" s="31">
        <f>INDEX(GoldPrice!$B$2:$F$4016,MATCH(E2484,GoldPrice!$B$2:$B$4016,0),5)</f>
        <v>-49611.793611790985</v>
      </c>
      <c r="G2484" s="36">
        <f>INDEX(Daily!$B$2:$H$4016,MATCH(E2484,Daily!$B$2:$B$4016,0),3)</f>
        <v>1.7099999999999937</v>
      </c>
      <c r="H2484" s="36">
        <f>INDEX(Daily!$B$2:$H$4016,MATCH(E2484,Daily!$B$2:$B$4016,0),5)</f>
        <v>15</v>
      </c>
      <c r="I2484" s="36">
        <f>INDEX(Daily!$B$2:$H$4016,MATCH(E2484,Daily!$B$2:$B$4016,0),7)</f>
        <v>-6.2899999999999636</v>
      </c>
      <c r="J2484" s="39">
        <f>INDEX(Monthly!$B$2:$K$187,MATCH(D2484,Monthly!$B$2:$B$187,0),3)</f>
        <v>3.1000000000000194E-3</v>
      </c>
      <c r="K2484" s="39">
        <f>INDEX(Monthly!$B$2:$K$187,MATCH(D2484,Monthly!$B$2:$B$187,0),5)</f>
        <v>30.700000000000045</v>
      </c>
      <c r="L2484" s="39">
        <f>INDEX(Monthly!$B$2:$K$187,MATCH(D2484,Monthly!$B$2:$B$187,0),7)</f>
        <v>2.0000000000000018E-3</v>
      </c>
      <c r="M2484" s="39">
        <f>INDEX(Monthly!$B$2:$K$187,MATCH(D2484,Monthly!$B$2:$B$187,0),9)</f>
        <v>8.9912291271538412E-3</v>
      </c>
      <c r="N2484" s="42">
        <f>INDEX(Quaterly!$B$2:$E$63,MATCH(B2484,Quaterly!$B$2:$B$63,0),4)</f>
        <v>-1.1800000000000015</v>
      </c>
    </row>
    <row r="2485" spans="1:14" x14ac:dyDescent="0.3">
      <c r="A2485" s="23">
        <v>2484</v>
      </c>
      <c r="B2485" s="23" t="str">
        <f t="shared" si="114"/>
        <v>Q3-2019</v>
      </c>
      <c r="C2485" s="24" t="str">
        <f t="shared" si="115"/>
        <v>Q3</v>
      </c>
      <c r="D2485" s="23" t="str">
        <f t="shared" si="116"/>
        <v>8-2019</v>
      </c>
      <c r="E2485" s="25">
        <v>43682</v>
      </c>
      <c r="F2485" s="31">
        <f>INDEX(GoldPrice!$B$2:$F$4016,MATCH(E2485,GoldPrice!$B$2:$B$4016,0),5)</f>
        <v>-292144.24494424462</v>
      </c>
      <c r="G2485" s="36">
        <f>INDEX(Daily!$B$2:$H$4016,MATCH(E2485,Daily!$B$2:$B$4016,0),3)</f>
        <v>-0.96999999999999886</v>
      </c>
      <c r="H2485" s="36">
        <f>INDEX(Daily!$B$2:$H$4016,MATCH(E2485,Daily!$B$2:$B$4016,0),5)</f>
        <v>53</v>
      </c>
      <c r="I2485" s="36">
        <f>INDEX(Daily!$B$2:$H$4016,MATCH(E2485,Daily!$B$2:$B$4016,0),7)</f>
        <v>-17.950000000000045</v>
      </c>
      <c r="J2485" s="39">
        <f>INDEX(Monthly!$B$2:$K$187,MATCH(D2485,Monthly!$B$2:$B$187,0),3)</f>
        <v>3.1000000000000194E-3</v>
      </c>
      <c r="K2485" s="39">
        <f>INDEX(Monthly!$B$2:$K$187,MATCH(D2485,Monthly!$B$2:$B$187,0),5)</f>
        <v>30.700000000000045</v>
      </c>
      <c r="L2485" s="39">
        <f>INDEX(Monthly!$B$2:$K$187,MATCH(D2485,Monthly!$B$2:$B$187,0),7)</f>
        <v>2.0000000000000018E-3</v>
      </c>
      <c r="M2485" s="39">
        <f>INDEX(Monthly!$B$2:$K$187,MATCH(D2485,Monthly!$B$2:$B$187,0),9)</f>
        <v>8.9912291271538412E-3</v>
      </c>
      <c r="N2485" s="42">
        <f>INDEX(Quaterly!$B$2:$E$63,MATCH(B2485,Quaterly!$B$2:$B$63,0),4)</f>
        <v>-1.1800000000000015</v>
      </c>
    </row>
    <row r="2486" spans="1:14" x14ac:dyDescent="0.3">
      <c r="A2486" s="23">
        <v>2485</v>
      </c>
      <c r="B2486" s="23" t="str">
        <f t="shared" si="114"/>
        <v>Q3-2019</v>
      </c>
      <c r="C2486" s="24" t="str">
        <f t="shared" si="115"/>
        <v>Q3</v>
      </c>
      <c r="D2486" s="23" t="str">
        <f t="shared" si="116"/>
        <v>8-2019</v>
      </c>
      <c r="E2486" s="25">
        <v>43683</v>
      </c>
      <c r="F2486" s="31">
        <f>INDEX(GoldPrice!$B$2:$F$4016,MATCH(E2486,GoldPrice!$B$2:$B$4016,0),5)</f>
        <v>662829.55962955952</v>
      </c>
      <c r="G2486" s="36">
        <f>INDEX(Daily!$B$2:$H$4016,MATCH(E2486,Daily!$B$2:$B$4016,0),3)</f>
        <v>-1.0599999999999952</v>
      </c>
      <c r="H2486" s="36">
        <f>INDEX(Daily!$B$2:$H$4016,MATCH(E2486,Daily!$B$2:$B$4016,0),5)</f>
        <v>-18</v>
      </c>
      <c r="I2486" s="36">
        <f>INDEX(Daily!$B$2:$H$4016,MATCH(E2486,Daily!$B$2:$B$4016,0),7)</f>
        <v>-8.5399999999999636</v>
      </c>
      <c r="J2486" s="39">
        <f>INDEX(Monthly!$B$2:$K$187,MATCH(D2486,Monthly!$B$2:$B$187,0),3)</f>
        <v>3.1000000000000194E-3</v>
      </c>
      <c r="K2486" s="39">
        <f>INDEX(Monthly!$B$2:$K$187,MATCH(D2486,Monthly!$B$2:$B$187,0),5)</f>
        <v>30.700000000000045</v>
      </c>
      <c r="L2486" s="39">
        <f>INDEX(Monthly!$B$2:$K$187,MATCH(D2486,Monthly!$B$2:$B$187,0),7)</f>
        <v>2.0000000000000018E-3</v>
      </c>
      <c r="M2486" s="39">
        <f>INDEX(Monthly!$B$2:$K$187,MATCH(D2486,Monthly!$B$2:$B$187,0),9)</f>
        <v>8.9912291271538412E-3</v>
      </c>
      <c r="N2486" s="42">
        <f>INDEX(Quaterly!$B$2:$E$63,MATCH(B2486,Quaterly!$B$2:$B$63,0),4)</f>
        <v>-1.1800000000000015</v>
      </c>
    </row>
    <row r="2487" spans="1:14" x14ac:dyDescent="0.3">
      <c r="A2487" s="23">
        <v>2486</v>
      </c>
      <c r="B2487" s="23" t="str">
        <f t="shared" si="114"/>
        <v>Q3-2019</v>
      </c>
      <c r="C2487" s="24" t="str">
        <f t="shared" si="115"/>
        <v>Q3</v>
      </c>
      <c r="D2487" s="23" t="str">
        <f t="shared" si="116"/>
        <v>8-2019</v>
      </c>
      <c r="E2487" s="25">
        <v>43684</v>
      </c>
      <c r="F2487" s="31">
        <f>INDEX(GoldPrice!$B$2:$F$4016,MATCH(E2487,GoldPrice!$B$2:$B$4016,0),5)</f>
        <v>-273554.71555471793</v>
      </c>
      <c r="G2487" s="36">
        <f>INDEX(Daily!$B$2:$H$4016,MATCH(E2487,Daily!$B$2:$B$4016,0),3)</f>
        <v>-2.5399999999999991</v>
      </c>
      <c r="H2487" s="36">
        <f>INDEX(Daily!$B$2:$H$4016,MATCH(E2487,Daily!$B$2:$B$4016,0),5)</f>
        <v>-35</v>
      </c>
      <c r="I2487" s="36">
        <f>INDEX(Daily!$B$2:$H$4016,MATCH(E2487,Daily!$B$2:$B$4016,0),7)</f>
        <v>1.3199999999999363</v>
      </c>
      <c r="J2487" s="39">
        <f>INDEX(Monthly!$B$2:$K$187,MATCH(D2487,Monthly!$B$2:$B$187,0),3)</f>
        <v>3.1000000000000194E-3</v>
      </c>
      <c r="K2487" s="39">
        <f>INDEX(Monthly!$B$2:$K$187,MATCH(D2487,Monthly!$B$2:$B$187,0),5)</f>
        <v>30.700000000000045</v>
      </c>
      <c r="L2487" s="39">
        <f>INDEX(Monthly!$B$2:$K$187,MATCH(D2487,Monthly!$B$2:$B$187,0),7)</f>
        <v>2.0000000000000018E-3</v>
      </c>
      <c r="M2487" s="39">
        <f>INDEX(Monthly!$B$2:$K$187,MATCH(D2487,Monthly!$B$2:$B$187,0),9)</f>
        <v>8.9912291271538412E-3</v>
      </c>
      <c r="N2487" s="42">
        <f>INDEX(Quaterly!$B$2:$E$63,MATCH(B2487,Quaterly!$B$2:$B$63,0),4)</f>
        <v>-1.1800000000000015</v>
      </c>
    </row>
    <row r="2488" spans="1:14" x14ac:dyDescent="0.3">
      <c r="A2488" s="23">
        <v>2487</v>
      </c>
      <c r="B2488" s="23" t="str">
        <f t="shared" si="114"/>
        <v>Q3-2019</v>
      </c>
      <c r="C2488" s="24" t="str">
        <f t="shared" si="115"/>
        <v>Q3</v>
      </c>
      <c r="D2488" s="23" t="str">
        <f t="shared" si="116"/>
        <v>8-2019</v>
      </c>
      <c r="E2488" s="25">
        <v>43685</v>
      </c>
      <c r="F2488" s="31">
        <f>INDEX(GoldPrice!$B$2:$F$4016,MATCH(E2488,GoldPrice!$B$2:$B$4016,0),5)</f>
        <v>1132824.0408240408</v>
      </c>
      <c r="G2488" s="36">
        <f>INDEX(Daily!$B$2:$H$4016,MATCH(E2488,Daily!$B$2:$B$4016,0),3)</f>
        <v>1.4499999999999957</v>
      </c>
      <c r="H2488" s="36">
        <f>INDEX(Daily!$B$2:$H$4016,MATCH(E2488,Daily!$B$2:$B$4016,0),5)</f>
        <v>5</v>
      </c>
      <c r="I2488" s="36">
        <f>INDEX(Daily!$B$2:$H$4016,MATCH(E2488,Daily!$B$2:$B$4016,0),7)</f>
        <v>9.3100000000000591</v>
      </c>
      <c r="J2488" s="39">
        <f>INDEX(Monthly!$B$2:$K$187,MATCH(D2488,Monthly!$B$2:$B$187,0),3)</f>
        <v>3.1000000000000194E-3</v>
      </c>
      <c r="K2488" s="39">
        <f>INDEX(Monthly!$B$2:$K$187,MATCH(D2488,Monthly!$B$2:$B$187,0),5)</f>
        <v>30.700000000000045</v>
      </c>
      <c r="L2488" s="39">
        <f>INDEX(Monthly!$B$2:$K$187,MATCH(D2488,Monthly!$B$2:$B$187,0),7)</f>
        <v>2.0000000000000018E-3</v>
      </c>
      <c r="M2488" s="39">
        <f>INDEX(Monthly!$B$2:$K$187,MATCH(D2488,Monthly!$B$2:$B$187,0),9)</f>
        <v>8.9912291271538412E-3</v>
      </c>
      <c r="N2488" s="42">
        <f>INDEX(Quaterly!$B$2:$E$63,MATCH(B2488,Quaterly!$B$2:$B$63,0),4)</f>
        <v>-1.1800000000000015</v>
      </c>
    </row>
    <row r="2489" spans="1:14" x14ac:dyDescent="0.3">
      <c r="A2489" s="23">
        <v>2488</v>
      </c>
      <c r="B2489" s="23" t="str">
        <f t="shared" si="114"/>
        <v>Q3-2019</v>
      </c>
      <c r="C2489" s="24" t="str">
        <f t="shared" si="115"/>
        <v>Q3</v>
      </c>
      <c r="D2489" s="23" t="str">
        <f t="shared" si="116"/>
        <v>8-2019</v>
      </c>
      <c r="E2489" s="25">
        <v>43686</v>
      </c>
      <c r="F2489" s="31">
        <f>INDEX(GoldPrice!$B$2:$F$4016,MATCH(E2489,GoldPrice!$B$2:$B$4016,0),5)</f>
        <v>317412.66301266477</v>
      </c>
      <c r="G2489" s="36">
        <f>INDEX(Daily!$B$2:$H$4016,MATCH(E2489,Daily!$B$2:$B$4016,0),3)</f>
        <v>1.9600000000000009</v>
      </c>
      <c r="H2489" s="36">
        <f>INDEX(Daily!$B$2:$H$4016,MATCH(E2489,Daily!$B$2:$B$4016,0),5)</f>
        <v>-16</v>
      </c>
      <c r="I2489" s="36">
        <f>INDEX(Daily!$B$2:$H$4016,MATCH(E2489,Daily!$B$2:$B$4016,0),7)</f>
        <v>-0.89999999999997726</v>
      </c>
      <c r="J2489" s="39">
        <f>INDEX(Monthly!$B$2:$K$187,MATCH(D2489,Monthly!$B$2:$B$187,0),3)</f>
        <v>3.1000000000000194E-3</v>
      </c>
      <c r="K2489" s="39">
        <f>INDEX(Monthly!$B$2:$K$187,MATCH(D2489,Monthly!$B$2:$B$187,0),5)</f>
        <v>30.700000000000045</v>
      </c>
      <c r="L2489" s="39">
        <f>INDEX(Monthly!$B$2:$K$187,MATCH(D2489,Monthly!$B$2:$B$187,0),7)</f>
        <v>2.0000000000000018E-3</v>
      </c>
      <c r="M2489" s="39">
        <f>INDEX(Monthly!$B$2:$K$187,MATCH(D2489,Monthly!$B$2:$B$187,0),9)</f>
        <v>8.9912291271538412E-3</v>
      </c>
      <c r="N2489" s="42">
        <f>INDEX(Quaterly!$B$2:$E$63,MATCH(B2489,Quaterly!$B$2:$B$63,0),4)</f>
        <v>-1.1800000000000015</v>
      </c>
    </row>
    <row r="2490" spans="1:14" x14ac:dyDescent="0.3">
      <c r="A2490" s="23">
        <v>2489</v>
      </c>
      <c r="B2490" s="23" t="str">
        <f t="shared" si="114"/>
        <v>Q3-2019</v>
      </c>
      <c r="C2490" s="24" t="str">
        <f t="shared" si="115"/>
        <v>Q3</v>
      </c>
      <c r="D2490" s="23" t="str">
        <f t="shared" si="116"/>
        <v>8-2019</v>
      </c>
      <c r="E2490" s="25">
        <v>43689</v>
      </c>
      <c r="F2490" s="31">
        <f>INDEX(GoldPrice!$B$2:$F$4016,MATCH(E2490,GoldPrice!$B$2:$B$4016,0),5)</f>
        <v>-794651.44585144892</v>
      </c>
      <c r="G2490" s="36">
        <f>INDEX(Daily!$B$2:$H$4016,MATCH(E2490,Daily!$B$2:$B$4016,0),3)</f>
        <v>0.42999999999999972</v>
      </c>
      <c r="H2490" s="36">
        <f>INDEX(Daily!$B$2:$H$4016,MATCH(E2490,Daily!$B$2:$B$4016,0),5)</f>
        <v>-7</v>
      </c>
      <c r="I2490" s="36">
        <f>INDEX(Daily!$B$2:$H$4016,MATCH(E2490,Daily!$B$2:$B$4016,0),7)</f>
        <v>0.9699999999999136</v>
      </c>
      <c r="J2490" s="39">
        <f>INDEX(Monthly!$B$2:$K$187,MATCH(D2490,Monthly!$B$2:$B$187,0),3)</f>
        <v>3.1000000000000194E-3</v>
      </c>
      <c r="K2490" s="39">
        <f>INDEX(Monthly!$B$2:$K$187,MATCH(D2490,Monthly!$B$2:$B$187,0),5)</f>
        <v>30.700000000000045</v>
      </c>
      <c r="L2490" s="39">
        <f>INDEX(Monthly!$B$2:$K$187,MATCH(D2490,Monthly!$B$2:$B$187,0),7)</f>
        <v>2.0000000000000018E-3</v>
      </c>
      <c r="M2490" s="39">
        <f>INDEX(Monthly!$B$2:$K$187,MATCH(D2490,Monthly!$B$2:$B$187,0),9)</f>
        <v>8.9912291271538412E-3</v>
      </c>
      <c r="N2490" s="42">
        <f>INDEX(Quaterly!$B$2:$E$63,MATCH(B2490,Quaterly!$B$2:$B$63,0),4)</f>
        <v>-1.1800000000000015</v>
      </c>
    </row>
    <row r="2491" spans="1:14" x14ac:dyDescent="0.3">
      <c r="A2491" s="23">
        <v>2490</v>
      </c>
      <c r="B2491" s="23" t="str">
        <f t="shared" si="114"/>
        <v>Q3-2019</v>
      </c>
      <c r="C2491" s="24" t="str">
        <f t="shared" si="115"/>
        <v>Q3</v>
      </c>
      <c r="D2491" s="23" t="str">
        <f t="shared" si="116"/>
        <v>8-2019</v>
      </c>
      <c r="E2491" s="25">
        <v>43690</v>
      </c>
      <c r="F2491" s="31">
        <f>INDEX(GoldPrice!$B$2:$F$4016,MATCH(E2491,GoldPrice!$B$2:$B$4016,0),5)</f>
        <v>445279.22887923196</v>
      </c>
      <c r="G2491" s="36">
        <f>INDEX(Daily!$B$2:$H$4016,MATCH(E2491,Daily!$B$2:$B$4016,0),3)</f>
        <v>2.1700000000000017</v>
      </c>
      <c r="H2491" s="36">
        <f>INDEX(Daily!$B$2:$H$4016,MATCH(E2491,Daily!$B$2:$B$4016,0),5)</f>
        <v>8</v>
      </c>
      <c r="I2491" s="36">
        <f>INDEX(Daily!$B$2:$H$4016,MATCH(E2491,Daily!$B$2:$B$4016,0),7)</f>
        <v>-8.4799999999999045</v>
      </c>
      <c r="J2491" s="39">
        <f>INDEX(Monthly!$B$2:$K$187,MATCH(D2491,Monthly!$B$2:$B$187,0),3)</f>
        <v>3.1000000000000194E-3</v>
      </c>
      <c r="K2491" s="39">
        <f>INDEX(Monthly!$B$2:$K$187,MATCH(D2491,Monthly!$B$2:$B$187,0),5)</f>
        <v>30.700000000000045</v>
      </c>
      <c r="L2491" s="39">
        <f>INDEX(Monthly!$B$2:$K$187,MATCH(D2491,Monthly!$B$2:$B$187,0),7)</f>
        <v>2.0000000000000018E-3</v>
      </c>
      <c r="M2491" s="39">
        <f>INDEX(Monthly!$B$2:$K$187,MATCH(D2491,Monthly!$B$2:$B$187,0),9)</f>
        <v>8.9912291271538412E-3</v>
      </c>
      <c r="N2491" s="42">
        <f>INDEX(Quaterly!$B$2:$E$63,MATCH(B2491,Quaterly!$B$2:$B$63,0),4)</f>
        <v>-1.1800000000000015</v>
      </c>
    </row>
    <row r="2492" spans="1:14" x14ac:dyDescent="0.3">
      <c r="A2492" s="23">
        <v>2491</v>
      </c>
      <c r="B2492" s="23" t="str">
        <f t="shared" si="114"/>
        <v>Q3-2019</v>
      </c>
      <c r="C2492" s="24" t="str">
        <f t="shared" si="115"/>
        <v>Q3</v>
      </c>
      <c r="D2492" s="23" t="str">
        <f t="shared" si="116"/>
        <v>8-2019</v>
      </c>
      <c r="E2492" s="25">
        <v>43691</v>
      </c>
      <c r="F2492" s="31">
        <f>INDEX(GoldPrice!$B$2:$F$4016,MATCH(E2492,GoldPrice!$B$2:$B$4016,0),5)</f>
        <v>-684608.95860895887</v>
      </c>
      <c r="G2492" s="36">
        <f>INDEX(Daily!$B$2:$H$4016,MATCH(E2492,Daily!$B$2:$B$4016,0),3)</f>
        <v>-1.8700000000000045</v>
      </c>
      <c r="H2492" s="36">
        <f>INDEX(Daily!$B$2:$H$4016,MATCH(E2492,Daily!$B$2:$B$4016,0),5)</f>
        <v>-5</v>
      </c>
      <c r="I2492" s="36">
        <f>INDEX(Daily!$B$2:$H$4016,MATCH(E2492,Daily!$B$2:$B$4016,0),7)</f>
        <v>2.0799999999999272</v>
      </c>
      <c r="J2492" s="39">
        <f>INDEX(Monthly!$B$2:$K$187,MATCH(D2492,Monthly!$B$2:$B$187,0),3)</f>
        <v>3.1000000000000194E-3</v>
      </c>
      <c r="K2492" s="39">
        <f>INDEX(Monthly!$B$2:$K$187,MATCH(D2492,Monthly!$B$2:$B$187,0),5)</f>
        <v>30.700000000000045</v>
      </c>
      <c r="L2492" s="39">
        <f>INDEX(Monthly!$B$2:$K$187,MATCH(D2492,Monthly!$B$2:$B$187,0),7)</f>
        <v>2.0000000000000018E-3</v>
      </c>
      <c r="M2492" s="39">
        <f>INDEX(Monthly!$B$2:$K$187,MATCH(D2492,Monthly!$B$2:$B$187,0),9)</f>
        <v>8.9912291271538412E-3</v>
      </c>
      <c r="N2492" s="42">
        <f>INDEX(Quaterly!$B$2:$E$63,MATCH(B2492,Quaterly!$B$2:$B$63,0),4)</f>
        <v>-1.1800000000000015</v>
      </c>
    </row>
    <row r="2493" spans="1:14" x14ac:dyDescent="0.3">
      <c r="A2493" s="23">
        <v>2492</v>
      </c>
      <c r="B2493" s="23" t="str">
        <f t="shared" si="114"/>
        <v>Q3-2019</v>
      </c>
      <c r="C2493" s="24" t="str">
        <f t="shared" si="115"/>
        <v>Q3</v>
      </c>
      <c r="D2493" s="23" t="str">
        <f t="shared" si="116"/>
        <v>8-2019</v>
      </c>
      <c r="E2493" s="25">
        <v>43692</v>
      </c>
      <c r="F2493" s="31">
        <f>INDEX(GoldPrice!$B$2:$F$4016,MATCH(E2493,GoldPrice!$B$2:$B$4016,0),5)</f>
        <v>425914.34511434659</v>
      </c>
      <c r="G2493" s="36">
        <f>INDEX(Daily!$B$2:$H$4016,MATCH(E2493,Daily!$B$2:$B$4016,0),3)</f>
        <v>-0.75999999999999801</v>
      </c>
      <c r="H2493" s="36">
        <f>INDEX(Daily!$B$2:$H$4016,MATCH(E2493,Daily!$B$2:$B$4016,0),5)</f>
        <v>8</v>
      </c>
      <c r="I2493" s="36">
        <f>INDEX(Daily!$B$2:$H$4016,MATCH(E2493,Daily!$B$2:$B$4016,0),7)</f>
        <v>10.470000000000027</v>
      </c>
      <c r="J2493" s="39">
        <f>INDEX(Monthly!$B$2:$K$187,MATCH(D2493,Monthly!$B$2:$B$187,0),3)</f>
        <v>3.1000000000000194E-3</v>
      </c>
      <c r="K2493" s="39">
        <f>INDEX(Monthly!$B$2:$K$187,MATCH(D2493,Monthly!$B$2:$B$187,0),5)</f>
        <v>30.700000000000045</v>
      </c>
      <c r="L2493" s="39">
        <f>INDEX(Monthly!$B$2:$K$187,MATCH(D2493,Monthly!$B$2:$B$187,0),7)</f>
        <v>2.0000000000000018E-3</v>
      </c>
      <c r="M2493" s="39">
        <f>INDEX(Monthly!$B$2:$K$187,MATCH(D2493,Monthly!$B$2:$B$187,0),9)</f>
        <v>8.9912291271538412E-3</v>
      </c>
      <c r="N2493" s="42">
        <f>INDEX(Quaterly!$B$2:$E$63,MATCH(B2493,Quaterly!$B$2:$B$63,0),4)</f>
        <v>-1.1800000000000015</v>
      </c>
    </row>
    <row r="2494" spans="1:14" x14ac:dyDescent="0.3">
      <c r="A2494" s="23">
        <v>2493</v>
      </c>
      <c r="B2494" s="23" t="str">
        <f t="shared" si="114"/>
        <v>Q3-2019</v>
      </c>
      <c r="C2494" s="24" t="str">
        <f t="shared" si="115"/>
        <v>Q3</v>
      </c>
      <c r="D2494" s="23" t="str">
        <f t="shared" si="116"/>
        <v>8-2019</v>
      </c>
      <c r="E2494" s="25">
        <v>43693</v>
      </c>
      <c r="F2494" s="31">
        <f>INDEX(GoldPrice!$B$2:$F$4016,MATCH(E2494,GoldPrice!$B$2:$B$4016,0),5)</f>
        <v>71141.031941030174</v>
      </c>
      <c r="G2494" s="36">
        <f>INDEX(Daily!$B$2:$H$4016,MATCH(E2494,Daily!$B$2:$B$4016,0),3)</f>
        <v>0.39999999999999858</v>
      </c>
      <c r="H2494" s="36">
        <f>INDEX(Daily!$B$2:$H$4016,MATCH(E2494,Daily!$B$2:$B$4016,0),5)</f>
        <v>3</v>
      </c>
      <c r="I2494" s="36">
        <f>INDEX(Daily!$B$2:$H$4016,MATCH(E2494,Daily!$B$2:$B$4016,0),7)</f>
        <v>0.62000000000000455</v>
      </c>
      <c r="J2494" s="39">
        <f>INDEX(Monthly!$B$2:$K$187,MATCH(D2494,Monthly!$B$2:$B$187,0),3)</f>
        <v>3.1000000000000194E-3</v>
      </c>
      <c r="K2494" s="39">
        <f>INDEX(Monthly!$B$2:$K$187,MATCH(D2494,Monthly!$B$2:$B$187,0),5)</f>
        <v>30.700000000000045</v>
      </c>
      <c r="L2494" s="39">
        <f>INDEX(Monthly!$B$2:$K$187,MATCH(D2494,Monthly!$B$2:$B$187,0),7)</f>
        <v>2.0000000000000018E-3</v>
      </c>
      <c r="M2494" s="39">
        <f>INDEX(Monthly!$B$2:$K$187,MATCH(D2494,Monthly!$B$2:$B$187,0),9)</f>
        <v>8.9912291271538412E-3</v>
      </c>
      <c r="N2494" s="42">
        <f>INDEX(Quaterly!$B$2:$E$63,MATCH(B2494,Quaterly!$B$2:$B$63,0),4)</f>
        <v>-1.1800000000000015</v>
      </c>
    </row>
    <row r="2495" spans="1:14" x14ac:dyDescent="0.3">
      <c r="A2495" s="23">
        <v>2494</v>
      </c>
      <c r="B2495" s="23" t="str">
        <f t="shared" si="114"/>
        <v>Q3-2019</v>
      </c>
      <c r="C2495" s="24" t="str">
        <f t="shared" si="115"/>
        <v>Q3</v>
      </c>
      <c r="D2495" s="23" t="str">
        <f t="shared" si="116"/>
        <v>8-2019</v>
      </c>
      <c r="E2495" s="25">
        <v>43696</v>
      </c>
      <c r="F2495" s="31">
        <f>INDEX(GoldPrice!$B$2:$F$4016,MATCH(E2495,GoldPrice!$B$2:$B$4016,0),5)</f>
        <v>-80869.022869024426</v>
      </c>
      <c r="G2495" s="36">
        <f>INDEX(Daily!$B$2:$H$4016,MATCH(E2495,Daily!$B$2:$B$4016,0),3)</f>
        <v>1.3400000000000034</v>
      </c>
      <c r="H2495" s="36">
        <f>INDEX(Daily!$B$2:$H$4016,MATCH(E2495,Daily!$B$2:$B$4016,0),5)</f>
        <v>-6</v>
      </c>
      <c r="I2495" s="36">
        <f>INDEX(Daily!$B$2:$H$4016,MATCH(E2495,Daily!$B$2:$B$4016,0),7)</f>
        <v>1.0299999999999727</v>
      </c>
      <c r="J2495" s="39">
        <f>INDEX(Monthly!$B$2:$K$187,MATCH(D2495,Monthly!$B$2:$B$187,0),3)</f>
        <v>3.1000000000000194E-3</v>
      </c>
      <c r="K2495" s="39">
        <f>INDEX(Monthly!$B$2:$K$187,MATCH(D2495,Monthly!$B$2:$B$187,0),5)</f>
        <v>30.700000000000045</v>
      </c>
      <c r="L2495" s="39">
        <f>INDEX(Monthly!$B$2:$K$187,MATCH(D2495,Monthly!$B$2:$B$187,0),7)</f>
        <v>2.0000000000000018E-3</v>
      </c>
      <c r="M2495" s="39">
        <f>INDEX(Monthly!$B$2:$K$187,MATCH(D2495,Monthly!$B$2:$B$187,0),9)</f>
        <v>8.9912291271538412E-3</v>
      </c>
      <c r="N2495" s="42">
        <f>INDEX(Quaterly!$B$2:$E$63,MATCH(B2495,Quaterly!$B$2:$B$63,0),4)</f>
        <v>-1.1800000000000015</v>
      </c>
    </row>
    <row r="2496" spans="1:14" x14ac:dyDescent="0.3">
      <c r="A2496" s="23">
        <v>2495</v>
      </c>
      <c r="B2496" s="23" t="str">
        <f t="shared" si="114"/>
        <v>Q3-2019</v>
      </c>
      <c r="C2496" s="24" t="str">
        <f t="shared" si="115"/>
        <v>Q3</v>
      </c>
      <c r="D2496" s="23" t="str">
        <f t="shared" si="116"/>
        <v>8-2019</v>
      </c>
      <c r="E2496" s="25">
        <v>43697</v>
      </c>
      <c r="F2496" s="31">
        <f>INDEX(GoldPrice!$B$2:$F$4016,MATCH(E2496,GoldPrice!$B$2:$B$4016,0),5)</f>
        <v>-221405.63220562786</v>
      </c>
      <c r="G2496" s="36">
        <f>INDEX(Daily!$B$2:$H$4016,MATCH(E2496,Daily!$B$2:$B$4016,0),3)</f>
        <v>0.13000000000000256</v>
      </c>
      <c r="H2496" s="36">
        <f>INDEX(Daily!$B$2:$H$4016,MATCH(E2496,Daily!$B$2:$B$4016,0),5)</f>
        <v>-2</v>
      </c>
      <c r="I2496" s="36">
        <f>INDEX(Daily!$B$2:$H$4016,MATCH(E2496,Daily!$B$2:$B$4016,0),7)</f>
        <v>3.6399999999999864</v>
      </c>
      <c r="J2496" s="39">
        <f>INDEX(Monthly!$B$2:$K$187,MATCH(D2496,Monthly!$B$2:$B$187,0),3)</f>
        <v>3.1000000000000194E-3</v>
      </c>
      <c r="K2496" s="39">
        <f>INDEX(Monthly!$B$2:$K$187,MATCH(D2496,Monthly!$B$2:$B$187,0),5)</f>
        <v>30.700000000000045</v>
      </c>
      <c r="L2496" s="39">
        <f>INDEX(Monthly!$B$2:$K$187,MATCH(D2496,Monthly!$B$2:$B$187,0),7)</f>
        <v>2.0000000000000018E-3</v>
      </c>
      <c r="M2496" s="39">
        <f>INDEX(Monthly!$B$2:$K$187,MATCH(D2496,Monthly!$B$2:$B$187,0),9)</f>
        <v>8.9912291271538412E-3</v>
      </c>
      <c r="N2496" s="42">
        <f>INDEX(Quaterly!$B$2:$E$63,MATCH(B2496,Quaterly!$B$2:$B$63,0),4)</f>
        <v>-1.1800000000000015</v>
      </c>
    </row>
    <row r="2497" spans="1:14" x14ac:dyDescent="0.3">
      <c r="A2497" s="23">
        <v>2496</v>
      </c>
      <c r="B2497" s="23" t="str">
        <f t="shared" si="114"/>
        <v>Q3-2019</v>
      </c>
      <c r="C2497" s="24" t="str">
        <f t="shared" si="115"/>
        <v>Q3</v>
      </c>
      <c r="D2497" s="23" t="str">
        <f t="shared" si="116"/>
        <v>8-2019</v>
      </c>
      <c r="E2497" s="25">
        <v>43698</v>
      </c>
      <c r="F2497" s="31">
        <f>INDEX(GoldPrice!$B$2:$F$4016,MATCH(E2497,GoldPrice!$B$2:$B$4016,0),5)</f>
        <v>153412.43621243164</v>
      </c>
      <c r="G2497" s="36">
        <f>INDEX(Daily!$B$2:$H$4016,MATCH(E2497,Daily!$B$2:$B$4016,0),3)</f>
        <v>-0.66000000000000369</v>
      </c>
      <c r="H2497" s="36">
        <f>INDEX(Daily!$B$2:$H$4016,MATCH(E2497,Daily!$B$2:$B$4016,0),5)</f>
        <v>-3</v>
      </c>
      <c r="I2497" s="36">
        <f>INDEX(Daily!$B$2:$H$4016,MATCH(E2497,Daily!$B$2:$B$4016,0),7)</f>
        <v>9.7100000000000364</v>
      </c>
      <c r="J2497" s="39">
        <f>INDEX(Monthly!$B$2:$K$187,MATCH(D2497,Monthly!$B$2:$B$187,0),3)</f>
        <v>3.1000000000000194E-3</v>
      </c>
      <c r="K2497" s="39">
        <f>INDEX(Monthly!$B$2:$K$187,MATCH(D2497,Monthly!$B$2:$B$187,0),5)</f>
        <v>30.700000000000045</v>
      </c>
      <c r="L2497" s="39">
        <f>INDEX(Monthly!$B$2:$K$187,MATCH(D2497,Monthly!$B$2:$B$187,0),7)</f>
        <v>2.0000000000000018E-3</v>
      </c>
      <c r="M2497" s="39">
        <f>INDEX(Monthly!$B$2:$K$187,MATCH(D2497,Monthly!$B$2:$B$187,0),9)</f>
        <v>8.9912291271538412E-3</v>
      </c>
      <c r="N2497" s="42">
        <f>INDEX(Quaterly!$B$2:$E$63,MATCH(B2497,Quaterly!$B$2:$B$63,0),4)</f>
        <v>-1.1800000000000015</v>
      </c>
    </row>
    <row r="2498" spans="1:14" x14ac:dyDescent="0.3">
      <c r="A2498" s="23">
        <v>2497</v>
      </c>
      <c r="B2498" s="23" t="str">
        <f t="shared" si="114"/>
        <v>Q3-2019</v>
      </c>
      <c r="C2498" s="24" t="str">
        <f t="shared" si="115"/>
        <v>Q3</v>
      </c>
      <c r="D2498" s="23" t="str">
        <f t="shared" si="116"/>
        <v>8-2019</v>
      </c>
      <c r="E2498" s="25">
        <v>43699</v>
      </c>
      <c r="F2498" s="31">
        <f>INDEX(GoldPrice!$B$2:$F$4016,MATCH(E2498,GoldPrice!$B$2:$B$4016,0),5)</f>
        <v>28036.288036290556</v>
      </c>
      <c r="G2498" s="36">
        <f>INDEX(Daily!$B$2:$H$4016,MATCH(E2498,Daily!$B$2:$B$4016,0),3)</f>
        <v>-0.32999999999999829</v>
      </c>
      <c r="H2498" s="36">
        <f>INDEX(Daily!$B$2:$H$4016,MATCH(E2498,Daily!$B$2:$B$4016,0),5)</f>
        <v>0</v>
      </c>
      <c r="I2498" s="36">
        <f>INDEX(Daily!$B$2:$H$4016,MATCH(E2498,Daily!$B$2:$B$4016,0),7)</f>
        <v>2.8799999999999955</v>
      </c>
      <c r="J2498" s="39">
        <f>INDEX(Monthly!$B$2:$K$187,MATCH(D2498,Monthly!$B$2:$B$187,0),3)</f>
        <v>3.1000000000000194E-3</v>
      </c>
      <c r="K2498" s="39">
        <f>INDEX(Monthly!$B$2:$K$187,MATCH(D2498,Monthly!$B$2:$B$187,0),5)</f>
        <v>30.700000000000045</v>
      </c>
      <c r="L2498" s="39">
        <f>INDEX(Monthly!$B$2:$K$187,MATCH(D2498,Monthly!$B$2:$B$187,0),7)</f>
        <v>2.0000000000000018E-3</v>
      </c>
      <c r="M2498" s="39">
        <f>INDEX(Monthly!$B$2:$K$187,MATCH(D2498,Monthly!$B$2:$B$187,0),9)</f>
        <v>8.9912291271538412E-3</v>
      </c>
      <c r="N2498" s="42">
        <f>INDEX(Quaterly!$B$2:$E$63,MATCH(B2498,Quaterly!$B$2:$B$63,0),4)</f>
        <v>-1.1800000000000015</v>
      </c>
    </row>
    <row r="2499" spans="1:14" x14ac:dyDescent="0.3">
      <c r="A2499" s="23">
        <v>2498</v>
      </c>
      <c r="B2499" s="23" t="str">
        <f t="shared" ref="B2499:B2562" si="117">C2499&amp;"-"&amp;YEAR(E2499)</f>
        <v>Q3-2019</v>
      </c>
      <c r="C2499" s="24" t="str">
        <f t="shared" ref="C2499:C2562" si="118">IF(MONTH(E2499)&lt;=3,"Q1",IF(MONTH(E2499)&lt;=6,"Q2",IF(MONTH(E2499)&lt;=9,"Q3","Q4")))</f>
        <v>Q3</v>
      </c>
      <c r="D2499" s="23" t="str">
        <f t="shared" ref="D2499:D2562" si="119">MONTH(E2499)&amp;"-"&amp;YEAR(E2499)</f>
        <v>8-2019</v>
      </c>
      <c r="E2499" s="25">
        <v>43700</v>
      </c>
      <c r="F2499" s="31">
        <f>INDEX(GoldPrice!$B$2:$F$4016,MATCH(E2499,GoldPrice!$B$2:$B$4016,0),5)</f>
        <v>-461590.85239085183</v>
      </c>
      <c r="G2499" s="36">
        <f>INDEX(Daily!$B$2:$H$4016,MATCH(E2499,Daily!$B$2:$B$4016,0),3)</f>
        <v>-1.1799999999999997</v>
      </c>
      <c r="H2499" s="36">
        <f>INDEX(Daily!$B$2:$H$4016,MATCH(E2499,Daily!$B$2:$B$4016,0),5)</f>
        <v>-2</v>
      </c>
      <c r="I2499" s="36">
        <f>INDEX(Daily!$B$2:$H$4016,MATCH(E2499,Daily!$B$2:$B$4016,0),7)</f>
        <v>-4.8099999999999454</v>
      </c>
      <c r="J2499" s="39">
        <f>INDEX(Monthly!$B$2:$K$187,MATCH(D2499,Monthly!$B$2:$B$187,0),3)</f>
        <v>3.1000000000000194E-3</v>
      </c>
      <c r="K2499" s="39">
        <f>INDEX(Monthly!$B$2:$K$187,MATCH(D2499,Monthly!$B$2:$B$187,0),5)</f>
        <v>30.700000000000045</v>
      </c>
      <c r="L2499" s="39">
        <f>INDEX(Monthly!$B$2:$K$187,MATCH(D2499,Monthly!$B$2:$B$187,0),7)</f>
        <v>2.0000000000000018E-3</v>
      </c>
      <c r="M2499" s="39">
        <f>INDEX(Monthly!$B$2:$K$187,MATCH(D2499,Monthly!$B$2:$B$187,0),9)</f>
        <v>8.9912291271538412E-3</v>
      </c>
      <c r="N2499" s="42">
        <f>INDEX(Quaterly!$B$2:$E$63,MATCH(B2499,Quaterly!$B$2:$B$63,0),4)</f>
        <v>-1.1800000000000015</v>
      </c>
    </row>
    <row r="2500" spans="1:14" x14ac:dyDescent="0.3">
      <c r="A2500" s="23">
        <v>2499</v>
      </c>
      <c r="B2500" s="23" t="str">
        <f t="shared" si="117"/>
        <v>Q3-2019</v>
      </c>
      <c r="C2500" s="24" t="str">
        <f t="shared" si="118"/>
        <v>Q3</v>
      </c>
      <c r="D2500" s="23" t="str">
        <f t="shared" si="119"/>
        <v>8-2019</v>
      </c>
      <c r="E2500" s="25">
        <v>43703</v>
      </c>
      <c r="F2500" s="31">
        <f>INDEX(GoldPrice!$B$2:$F$4016,MATCH(E2500,GoldPrice!$B$2:$B$4016,0),5)</f>
        <v>1255261.3116613105</v>
      </c>
      <c r="G2500" s="36">
        <f>INDEX(Daily!$B$2:$H$4016,MATCH(E2500,Daily!$B$2:$B$4016,0),3)</f>
        <v>-0.53000000000000114</v>
      </c>
      <c r="H2500" s="36">
        <f>INDEX(Daily!$B$2:$H$4016,MATCH(E2500,Daily!$B$2:$B$4016,0),5)</f>
        <v>0</v>
      </c>
      <c r="I2500" s="36">
        <f>INDEX(Daily!$B$2:$H$4016,MATCH(E2500,Daily!$B$2:$B$4016,0),7)</f>
        <v>-9.57000000000005</v>
      </c>
      <c r="J2500" s="39">
        <f>INDEX(Monthly!$B$2:$K$187,MATCH(D2500,Monthly!$B$2:$B$187,0),3)</f>
        <v>3.1000000000000194E-3</v>
      </c>
      <c r="K2500" s="39">
        <f>INDEX(Monthly!$B$2:$K$187,MATCH(D2500,Monthly!$B$2:$B$187,0),5)</f>
        <v>30.700000000000045</v>
      </c>
      <c r="L2500" s="39">
        <f>INDEX(Monthly!$B$2:$K$187,MATCH(D2500,Monthly!$B$2:$B$187,0),7)</f>
        <v>2.0000000000000018E-3</v>
      </c>
      <c r="M2500" s="39">
        <f>INDEX(Monthly!$B$2:$K$187,MATCH(D2500,Monthly!$B$2:$B$187,0),9)</f>
        <v>8.9912291271538412E-3</v>
      </c>
      <c r="N2500" s="42">
        <f>INDEX(Quaterly!$B$2:$E$63,MATCH(B2500,Quaterly!$B$2:$B$63,0),4)</f>
        <v>-1.1800000000000015</v>
      </c>
    </row>
    <row r="2501" spans="1:14" x14ac:dyDescent="0.3">
      <c r="A2501" s="23">
        <v>2500</v>
      </c>
      <c r="B2501" s="23" t="str">
        <f t="shared" si="117"/>
        <v>Q3-2019</v>
      </c>
      <c r="C2501" s="24" t="str">
        <f t="shared" si="118"/>
        <v>Q3</v>
      </c>
      <c r="D2501" s="23" t="str">
        <f t="shared" si="119"/>
        <v>8-2019</v>
      </c>
      <c r="E2501" s="25">
        <v>43704</v>
      </c>
      <c r="F2501" s="31">
        <f>INDEX(GoldPrice!$B$2:$F$4016,MATCH(E2501,GoldPrice!$B$2:$B$4016,0),5)</f>
        <v>-456639.2742392756</v>
      </c>
      <c r="G2501" s="36">
        <f>INDEX(Daily!$B$2:$H$4016,MATCH(E2501,Daily!$B$2:$B$4016,0),3)</f>
        <v>1.2899999999999991</v>
      </c>
      <c r="H2501" s="36">
        <f>INDEX(Daily!$B$2:$H$4016,MATCH(E2501,Daily!$B$2:$B$4016,0),5)</f>
        <v>-1</v>
      </c>
      <c r="I2501" s="36">
        <f>INDEX(Daily!$B$2:$H$4016,MATCH(E2501,Daily!$B$2:$B$4016,0),7)</f>
        <v>-6.0900000000000318</v>
      </c>
      <c r="J2501" s="39">
        <f>INDEX(Monthly!$B$2:$K$187,MATCH(D2501,Monthly!$B$2:$B$187,0),3)</f>
        <v>3.1000000000000194E-3</v>
      </c>
      <c r="K2501" s="39">
        <f>INDEX(Monthly!$B$2:$K$187,MATCH(D2501,Monthly!$B$2:$B$187,0),5)</f>
        <v>30.700000000000045</v>
      </c>
      <c r="L2501" s="39">
        <f>INDEX(Monthly!$B$2:$K$187,MATCH(D2501,Monthly!$B$2:$B$187,0),7)</f>
        <v>2.0000000000000018E-3</v>
      </c>
      <c r="M2501" s="39">
        <f>INDEX(Monthly!$B$2:$K$187,MATCH(D2501,Monthly!$B$2:$B$187,0),9)</f>
        <v>8.9912291271538412E-3</v>
      </c>
      <c r="N2501" s="42">
        <f>INDEX(Quaterly!$B$2:$E$63,MATCH(B2501,Quaterly!$B$2:$B$63,0),4)</f>
        <v>-1.1800000000000015</v>
      </c>
    </row>
    <row r="2502" spans="1:14" x14ac:dyDescent="0.3">
      <c r="A2502" s="23">
        <v>2501</v>
      </c>
      <c r="B2502" s="23" t="str">
        <f t="shared" si="117"/>
        <v>Q3-2019</v>
      </c>
      <c r="C2502" s="24" t="str">
        <f t="shared" si="118"/>
        <v>Q3</v>
      </c>
      <c r="D2502" s="23" t="str">
        <f t="shared" si="119"/>
        <v>8-2019</v>
      </c>
      <c r="E2502" s="25">
        <v>43705</v>
      </c>
      <c r="F2502" s="31">
        <f>INDEX(GoldPrice!$B$2:$F$4016,MATCH(E2502,GoldPrice!$B$2:$B$4016,0),5)</f>
        <v>95655.036855038255</v>
      </c>
      <c r="G2502" s="36">
        <f>INDEX(Daily!$B$2:$H$4016,MATCH(E2502,Daily!$B$2:$B$4016,0),3)</f>
        <v>0.85000000000000142</v>
      </c>
      <c r="H2502" s="36">
        <f>INDEX(Daily!$B$2:$H$4016,MATCH(E2502,Daily!$B$2:$B$4016,0),5)</f>
        <v>9</v>
      </c>
      <c r="I2502" s="36">
        <f>INDEX(Daily!$B$2:$H$4016,MATCH(E2502,Daily!$B$2:$B$4016,0),7)</f>
        <v>0.47000000000002728</v>
      </c>
      <c r="J2502" s="39">
        <f>INDEX(Monthly!$B$2:$K$187,MATCH(D2502,Monthly!$B$2:$B$187,0),3)</f>
        <v>3.1000000000000194E-3</v>
      </c>
      <c r="K2502" s="39">
        <f>INDEX(Monthly!$B$2:$K$187,MATCH(D2502,Monthly!$B$2:$B$187,0),5)</f>
        <v>30.700000000000045</v>
      </c>
      <c r="L2502" s="39">
        <f>INDEX(Monthly!$B$2:$K$187,MATCH(D2502,Monthly!$B$2:$B$187,0),7)</f>
        <v>2.0000000000000018E-3</v>
      </c>
      <c r="M2502" s="39">
        <f>INDEX(Monthly!$B$2:$K$187,MATCH(D2502,Monthly!$B$2:$B$187,0),9)</f>
        <v>8.9912291271538412E-3</v>
      </c>
      <c r="N2502" s="42">
        <f>INDEX(Quaterly!$B$2:$E$63,MATCH(B2502,Quaterly!$B$2:$B$63,0),4)</f>
        <v>-1.1800000000000015</v>
      </c>
    </row>
    <row r="2503" spans="1:14" x14ac:dyDescent="0.3">
      <c r="A2503" s="23">
        <v>2502</v>
      </c>
      <c r="B2503" s="23" t="str">
        <f t="shared" si="117"/>
        <v>Q3-2019</v>
      </c>
      <c r="C2503" s="24" t="str">
        <f t="shared" si="118"/>
        <v>Q3</v>
      </c>
      <c r="D2503" s="23" t="str">
        <f t="shared" si="119"/>
        <v>8-2019</v>
      </c>
      <c r="E2503" s="25">
        <v>43706</v>
      </c>
      <c r="F2503" s="31">
        <f>INDEX(GoldPrice!$B$2:$F$4016,MATCH(E2503,GoldPrice!$B$2:$B$4016,0),5)</f>
        <v>160938.80173880234</v>
      </c>
      <c r="G2503" s="36">
        <f>INDEX(Daily!$B$2:$H$4016,MATCH(E2503,Daily!$B$2:$B$4016,0),3)</f>
        <v>0.92999999999999972</v>
      </c>
      <c r="H2503" s="36">
        <f>INDEX(Daily!$B$2:$H$4016,MATCH(E2503,Daily!$B$2:$B$4016,0),5)</f>
        <v>-11</v>
      </c>
      <c r="I2503" s="36">
        <f>INDEX(Daily!$B$2:$H$4016,MATCH(E2503,Daily!$B$2:$B$4016,0),7)</f>
        <v>1.3300000000000409</v>
      </c>
      <c r="J2503" s="39">
        <f>INDEX(Monthly!$B$2:$K$187,MATCH(D2503,Monthly!$B$2:$B$187,0),3)</f>
        <v>3.1000000000000194E-3</v>
      </c>
      <c r="K2503" s="39">
        <f>INDEX(Monthly!$B$2:$K$187,MATCH(D2503,Monthly!$B$2:$B$187,0),5)</f>
        <v>30.700000000000045</v>
      </c>
      <c r="L2503" s="39">
        <f>INDEX(Monthly!$B$2:$K$187,MATCH(D2503,Monthly!$B$2:$B$187,0),7)</f>
        <v>2.0000000000000018E-3</v>
      </c>
      <c r="M2503" s="39">
        <f>INDEX(Monthly!$B$2:$K$187,MATCH(D2503,Monthly!$B$2:$B$187,0),9)</f>
        <v>8.9912291271538412E-3</v>
      </c>
      <c r="N2503" s="42">
        <f>INDEX(Quaterly!$B$2:$E$63,MATCH(B2503,Quaterly!$B$2:$B$63,0),4)</f>
        <v>-1.1800000000000015</v>
      </c>
    </row>
    <row r="2504" spans="1:14" x14ac:dyDescent="0.3">
      <c r="A2504" s="23">
        <v>2503</v>
      </c>
      <c r="B2504" s="23" t="str">
        <f t="shared" si="117"/>
        <v>Q3-2019</v>
      </c>
      <c r="C2504" s="24" t="str">
        <f t="shared" si="118"/>
        <v>Q3</v>
      </c>
      <c r="D2504" s="23" t="str">
        <f t="shared" si="119"/>
        <v>8-2019</v>
      </c>
      <c r="E2504" s="25">
        <v>43707</v>
      </c>
      <c r="F2504" s="31">
        <f>INDEX(GoldPrice!$B$2:$F$4016,MATCH(E2504,GoldPrice!$B$2:$B$4016,0),5)</f>
        <v>-8753.354753356427</v>
      </c>
      <c r="G2504" s="36">
        <f>INDEX(Daily!$B$2:$H$4016,MATCH(E2504,Daily!$B$2:$B$4016,0),3)</f>
        <v>-1.6099999999999994</v>
      </c>
      <c r="H2504" s="36">
        <f>INDEX(Daily!$B$2:$H$4016,MATCH(E2504,Daily!$B$2:$B$4016,0),5)</f>
        <v>-10</v>
      </c>
      <c r="I2504" s="36">
        <f>INDEX(Daily!$B$2:$H$4016,MATCH(E2504,Daily!$B$2:$B$4016,0),7)</f>
        <v>5.4699999999999136</v>
      </c>
      <c r="J2504" s="39">
        <f>INDEX(Monthly!$B$2:$K$187,MATCH(D2504,Monthly!$B$2:$B$187,0),3)</f>
        <v>3.1000000000000194E-3</v>
      </c>
      <c r="K2504" s="39">
        <f>INDEX(Monthly!$B$2:$K$187,MATCH(D2504,Monthly!$B$2:$B$187,0),5)</f>
        <v>30.700000000000045</v>
      </c>
      <c r="L2504" s="39">
        <f>INDEX(Monthly!$B$2:$K$187,MATCH(D2504,Monthly!$B$2:$B$187,0),7)</f>
        <v>2.0000000000000018E-3</v>
      </c>
      <c r="M2504" s="39">
        <f>INDEX(Monthly!$B$2:$K$187,MATCH(D2504,Monthly!$B$2:$B$187,0),9)</f>
        <v>8.9912291271538412E-3</v>
      </c>
      <c r="N2504" s="42">
        <f>INDEX(Quaterly!$B$2:$E$63,MATCH(B2504,Quaterly!$B$2:$B$63,0),4)</f>
        <v>-1.1800000000000015</v>
      </c>
    </row>
    <row r="2505" spans="1:14" x14ac:dyDescent="0.3">
      <c r="A2505" s="23">
        <v>2504</v>
      </c>
      <c r="B2505" s="23" t="str">
        <f t="shared" si="117"/>
        <v>Q3-2019</v>
      </c>
      <c r="C2505" s="24" t="str">
        <f t="shared" si="118"/>
        <v>Q3</v>
      </c>
      <c r="D2505" s="23" t="str">
        <f t="shared" si="119"/>
        <v>9-2019</v>
      </c>
      <c r="E2505" s="25">
        <v>43711</v>
      </c>
      <c r="F2505" s="31">
        <f>INDEX(GoldPrice!$B$2:$F$4016,MATCH(E2505,GoldPrice!$B$2:$B$4016,0),5)</f>
        <v>-564940.23814024031</v>
      </c>
      <c r="G2505" s="36">
        <f>INDEX(Daily!$B$2:$H$4016,MATCH(E2505,Daily!$B$2:$B$4016,0),3)</f>
        <v>-1.1600000000000037</v>
      </c>
      <c r="H2505" s="36">
        <f>INDEX(Daily!$B$2:$H$4016,MATCH(E2505,Daily!$B$2:$B$4016,0),5)</f>
        <v>13</v>
      </c>
      <c r="I2505" s="36">
        <f>INDEX(Daily!$B$2:$H$4016,MATCH(E2505,Daily!$B$2:$B$4016,0),7)</f>
        <v>-4.6999999999999318</v>
      </c>
      <c r="J2505" s="39">
        <f>INDEX(Monthly!$B$2:$K$187,MATCH(D2505,Monthly!$B$2:$B$187,0),3)</f>
        <v>3.5999999999999921E-3</v>
      </c>
      <c r="K2505" s="39">
        <f>INDEX(Monthly!$B$2:$K$187,MATCH(D2505,Monthly!$B$2:$B$187,0),5)</f>
        <v>-9.5</v>
      </c>
      <c r="L2505" s="39">
        <f>INDEX(Monthly!$B$2:$K$187,MATCH(D2505,Monthly!$B$2:$B$187,0),7)</f>
        <v>0</v>
      </c>
      <c r="M2505" s="39">
        <f>INDEX(Monthly!$B$2:$K$187,MATCH(D2505,Monthly!$B$2:$B$187,0),9)</f>
        <v>1.3438117008006735E-2</v>
      </c>
      <c r="N2505" s="42">
        <f>INDEX(Quaterly!$B$2:$E$63,MATCH(B2505,Quaterly!$B$2:$B$63,0),4)</f>
        <v>-1.1800000000000015</v>
      </c>
    </row>
    <row r="2506" spans="1:14" x14ac:dyDescent="0.3">
      <c r="A2506" s="23">
        <v>2505</v>
      </c>
      <c r="B2506" s="23" t="str">
        <f t="shared" si="117"/>
        <v>Q3-2019</v>
      </c>
      <c r="C2506" s="24" t="str">
        <f t="shared" si="118"/>
        <v>Q3</v>
      </c>
      <c r="D2506" s="23" t="str">
        <f t="shared" si="119"/>
        <v>9-2019</v>
      </c>
      <c r="E2506" s="25">
        <v>43712</v>
      </c>
      <c r="F2506" s="31">
        <f>INDEX(GoldPrice!$B$2:$F$4016,MATCH(E2506,GoldPrice!$B$2:$B$4016,0),5)</f>
        <v>301662.06766207516</v>
      </c>
      <c r="G2506" s="36">
        <f>INDEX(Daily!$B$2:$H$4016,MATCH(E2506,Daily!$B$2:$B$4016,0),3)</f>
        <v>2.3200000000000003</v>
      </c>
      <c r="H2506" s="36">
        <f>INDEX(Daily!$B$2:$H$4016,MATCH(E2506,Daily!$B$2:$B$4016,0),5)</f>
        <v>1</v>
      </c>
      <c r="I2506" s="36">
        <f>INDEX(Daily!$B$2:$H$4016,MATCH(E2506,Daily!$B$2:$B$4016,0),7)</f>
        <v>-1.7300000000000182</v>
      </c>
      <c r="J2506" s="39">
        <f>INDEX(Monthly!$B$2:$K$187,MATCH(D2506,Monthly!$B$2:$B$187,0),3)</f>
        <v>3.5999999999999921E-3</v>
      </c>
      <c r="K2506" s="39">
        <f>INDEX(Monthly!$B$2:$K$187,MATCH(D2506,Monthly!$B$2:$B$187,0),5)</f>
        <v>-9.5</v>
      </c>
      <c r="L2506" s="39">
        <f>INDEX(Monthly!$B$2:$K$187,MATCH(D2506,Monthly!$B$2:$B$187,0),7)</f>
        <v>0</v>
      </c>
      <c r="M2506" s="39">
        <f>INDEX(Monthly!$B$2:$K$187,MATCH(D2506,Monthly!$B$2:$B$187,0),9)</f>
        <v>1.3438117008006735E-2</v>
      </c>
      <c r="N2506" s="42">
        <f>INDEX(Quaterly!$B$2:$E$63,MATCH(B2506,Quaterly!$B$2:$B$63,0),4)</f>
        <v>-1.1800000000000015</v>
      </c>
    </row>
    <row r="2507" spans="1:14" x14ac:dyDescent="0.3">
      <c r="A2507" s="23">
        <v>2506</v>
      </c>
      <c r="B2507" s="23" t="str">
        <f t="shared" si="117"/>
        <v>Q3-2019</v>
      </c>
      <c r="C2507" s="24" t="str">
        <f t="shared" si="118"/>
        <v>Q3</v>
      </c>
      <c r="D2507" s="23" t="str">
        <f t="shared" si="119"/>
        <v>9-2019</v>
      </c>
      <c r="E2507" s="25">
        <v>43713</v>
      </c>
      <c r="F2507" s="31">
        <f>INDEX(GoldPrice!$B$2:$F$4016,MATCH(E2507,GoldPrice!$B$2:$B$4016,0),5)</f>
        <v>613237.95123794302</v>
      </c>
      <c r="G2507" s="36">
        <f>INDEX(Daily!$B$2:$H$4016,MATCH(E2507,Daily!$B$2:$B$4016,0),3)</f>
        <v>3.9999999999999147E-2</v>
      </c>
      <c r="H2507" s="36">
        <f>INDEX(Daily!$B$2:$H$4016,MATCH(E2507,Daily!$B$2:$B$4016,0),5)</f>
        <v>-1</v>
      </c>
      <c r="I2507" s="36">
        <f>INDEX(Daily!$B$2:$H$4016,MATCH(E2507,Daily!$B$2:$B$4016,0),7)</f>
        <v>-0.84000000000003183</v>
      </c>
      <c r="J2507" s="39">
        <f>INDEX(Monthly!$B$2:$K$187,MATCH(D2507,Monthly!$B$2:$B$187,0),3)</f>
        <v>3.5999999999999921E-3</v>
      </c>
      <c r="K2507" s="39">
        <f>INDEX(Monthly!$B$2:$K$187,MATCH(D2507,Monthly!$B$2:$B$187,0),5)</f>
        <v>-9.5</v>
      </c>
      <c r="L2507" s="39">
        <f>INDEX(Monthly!$B$2:$K$187,MATCH(D2507,Monthly!$B$2:$B$187,0),7)</f>
        <v>0</v>
      </c>
      <c r="M2507" s="39">
        <f>INDEX(Monthly!$B$2:$K$187,MATCH(D2507,Monthly!$B$2:$B$187,0),9)</f>
        <v>1.3438117008006735E-2</v>
      </c>
      <c r="N2507" s="42">
        <f>INDEX(Quaterly!$B$2:$E$63,MATCH(B2507,Quaterly!$B$2:$B$63,0),4)</f>
        <v>-1.1800000000000015</v>
      </c>
    </row>
    <row r="2508" spans="1:14" x14ac:dyDescent="0.3">
      <c r="A2508" s="23">
        <v>2507</v>
      </c>
      <c r="B2508" s="23" t="str">
        <f t="shared" si="117"/>
        <v>Q3-2019</v>
      </c>
      <c r="C2508" s="24" t="str">
        <f t="shared" si="118"/>
        <v>Q3</v>
      </c>
      <c r="D2508" s="23" t="str">
        <f t="shared" si="119"/>
        <v>9-2019</v>
      </c>
      <c r="E2508" s="25">
        <v>43714</v>
      </c>
      <c r="F2508" s="31">
        <f>INDEX(GoldPrice!$B$2:$F$4016,MATCH(E2508,GoldPrice!$B$2:$B$4016,0),5)</f>
        <v>-288653.10905310512</v>
      </c>
      <c r="G2508" s="36">
        <f>INDEX(Daily!$B$2:$H$4016,MATCH(E2508,Daily!$B$2:$B$4016,0),3)</f>
        <v>0.22000000000000597</v>
      </c>
      <c r="H2508" s="36">
        <f>INDEX(Daily!$B$2:$H$4016,MATCH(E2508,Daily!$B$2:$B$4016,0),5)</f>
        <v>0</v>
      </c>
      <c r="I2508" s="36">
        <f>INDEX(Daily!$B$2:$H$4016,MATCH(E2508,Daily!$B$2:$B$4016,0),7)</f>
        <v>-2.7099999999999227</v>
      </c>
      <c r="J2508" s="39">
        <f>INDEX(Monthly!$B$2:$K$187,MATCH(D2508,Monthly!$B$2:$B$187,0),3)</f>
        <v>3.5999999999999921E-3</v>
      </c>
      <c r="K2508" s="39">
        <f>INDEX(Monthly!$B$2:$K$187,MATCH(D2508,Monthly!$B$2:$B$187,0),5)</f>
        <v>-9.5</v>
      </c>
      <c r="L2508" s="39">
        <f>INDEX(Monthly!$B$2:$K$187,MATCH(D2508,Monthly!$B$2:$B$187,0),7)</f>
        <v>0</v>
      </c>
      <c r="M2508" s="39">
        <f>INDEX(Monthly!$B$2:$K$187,MATCH(D2508,Monthly!$B$2:$B$187,0),9)</f>
        <v>1.3438117008006735E-2</v>
      </c>
      <c r="N2508" s="42">
        <f>INDEX(Quaterly!$B$2:$E$63,MATCH(B2508,Quaterly!$B$2:$B$63,0),4)</f>
        <v>-1.1800000000000015</v>
      </c>
    </row>
    <row r="2509" spans="1:14" x14ac:dyDescent="0.3">
      <c r="A2509" s="23">
        <v>2508</v>
      </c>
      <c r="B2509" s="23" t="str">
        <f t="shared" si="117"/>
        <v>Q3-2019</v>
      </c>
      <c r="C2509" s="24" t="str">
        <f t="shared" si="118"/>
        <v>Q3</v>
      </c>
      <c r="D2509" s="23" t="str">
        <f t="shared" si="119"/>
        <v>9-2019</v>
      </c>
      <c r="E2509" s="25">
        <v>43717</v>
      </c>
      <c r="F2509" s="31">
        <f>INDEX(GoldPrice!$B$2:$F$4016,MATCH(E2509,GoldPrice!$B$2:$B$4016,0),5)</f>
        <v>19015.157815154642</v>
      </c>
      <c r="G2509" s="36">
        <f>INDEX(Daily!$B$2:$H$4016,MATCH(E2509,Daily!$B$2:$B$4016,0),3)</f>
        <v>1.3299999999999983</v>
      </c>
      <c r="H2509" s="36">
        <f>INDEX(Daily!$B$2:$H$4016,MATCH(E2509,Daily!$B$2:$B$4016,0),5)</f>
        <v>1</v>
      </c>
      <c r="I2509" s="36">
        <f>INDEX(Daily!$B$2:$H$4016,MATCH(E2509,Daily!$B$2:$B$4016,0),7)</f>
        <v>3.999999999996362E-2</v>
      </c>
      <c r="J2509" s="39">
        <f>INDEX(Monthly!$B$2:$K$187,MATCH(D2509,Monthly!$B$2:$B$187,0),3)</f>
        <v>3.5999999999999921E-3</v>
      </c>
      <c r="K2509" s="39">
        <f>INDEX(Monthly!$B$2:$K$187,MATCH(D2509,Monthly!$B$2:$B$187,0),5)</f>
        <v>-9.5</v>
      </c>
      <c r="L2509" s="39">
        <f>INDEX(Monthly!$B$2:$K$187,MATCH(D2509,Monthly!$B$2:$B$187,0),7)</f>
        <v>0</v>
      </c>
      <c r="M2509" s="39">
        <f>INDEX(Monthly!$B$2:$K$187,MATCH(D2509,Monthly!$B$2:$B$187,0),9)</f>
        <v>1.3438117008006735E-2</v>
      </c>
      <c r="N2509" s="42">
        <f>INDEX(Quaterly!$B$2:$E$63,MATCH(B2509,Quaterly!$B$2:$B$63,0),4)</f>
        <v>-1.1800000000000015</v>
      </c>
    </row>
    <row r="2510" spans="1:14" x14ac:dyDescent="0.3">
      <c r="A2510" s="23">
        <v>2509</v>
      </c>
      <c r="B2510" s="23" t="str">
        <f t="shared" si="117"/>
        <v>Q3-2019</v>
      </c>
      <c r="C2510" s="24" t="str">
        <f t="shared" si="118"/>
        <v>Q3</v>
      </c>
      <c r="D2510" s="23" t="str">
        <f t="shared" si="119"/>
        <v>9-2019</v>
      </c>
      <c r="E2510" s="25">
        <v>43718</v>
      </c>
      <c r="F2510" s="31">
        <f>INDEX(GoldPrice!$B$2:$F$4016,MATCH(E2510,GoldPrice!$B$2:$B$4016,0),5)</f>
        <v>-441292.30769230053</v>
      </c>
      <c r="G2510" s="36">
        <f>INDEX(Daily!$B$2:$H$4016,MATCH(E2510,Daily!$B$2:$B$4016,0),3)</f>
        <v>-0.45000000000000284</v>
      </c>
      <c r="H2510" s="36">
        <f>INDEX(Daily!$B$2:$H$4016,MATCH(E2510,Daily!$B$2:$B$4016,0),5)</f>
        <v>0</v>
      </c>
      <c r="I2510" s="36">
        <f>INDEX(Daily!$B$2:$H$4016,MATCH(E2510,Daily!$B$2:$B$4016,0),7)</f>
        <v>-3.8600000000000136</v>
      </c>
      <c r="J2510" s="39">
        <f>INDEX(Monthly!$B$2:$K$187,MATCH(D2510,Monthly!$B$2:$B$187,0),3)</f>
        <v>3.5999999999999921E-3</v>
      </c>
      <c r="K2510" s="39">
        <f>INDEX(Monthly!$B$2:$K$187,MATCH(D2510,Monthly!$B$2:$B$187,0),5)</f>
        <v>-9.5</v>
      </c>
      <c r="L2510" s="39">
        <f>INDEX(Monthly!$B$2:$K$187,MATCH(D2510,Monthly!$B$2:$B$187,0),7)</f>
        <v>0</v>
      </c>
      <c r="M2510" s="39">
        <f>INDEX(Monthly!$B$2:$K$187,MATCH(D2510,Monthly!$B$2:$B$187,0),9)</f>
        <v>1.3438117008006735E-2</v>
      </c>
      <c r="N2510" s="42">
        <f>INDEX(Quaterly!$B$2:$E$63,MATCH(B2510,Quaterly!$B$2:$B$63,0),4)</f>
        <v>-1.1800000000000015</v>
      </c>
    </row>
    <row r="2511" spans="1:14" x14ac:dyDescent="0.3">
      <c r="A2511" s="23">
        <v>2510</v>
      </c>
      <c r="B2511" s="23" t="str">
        <f t="shared" si="117"/>
        <v>Q3-2019</v>
      </c>
      <c r="C2511" s="24" t="str">
        <f t="shared" si="118"/>
        <v>Q3</v>
      </c>
      <c r="D2511" s="23" t="str">
        <f t="shared" si="119"/>
        <v>9-2019</v>
      </c>
      <c r="E2511" s="25">
        <v>43719</v>
      </c>
      <c r="F2511" s="31">
        <f>INDEX(GoldPrice!$B$2:$F$4016,MATCH(E2511,GoldPrice!$B$2:$B$4016,0),5)</f>
        <v>-121907.69230769947</v>
      </c>
      <c r="G2511" s="36">
        <f>INDEX(Daily!$B$2:$H$4016,MATCH(E2511,Daily!$B$2:$B$4016,0),3)</f>
        <v>-1.6499999999999986</v>
      </c>
      <c r="H2511" s="36">
        <f>INDEX(Daily!$B$2:$H$4016,MATCH(E2511,Daily!$B$2:$B$4016,0),5)</f>
        <v>0</v>
      </c>
      <c r="I2511" s="36">
        <f>INDEX(Daily!$B$2:$H$4016,MATCH(E2511,Daily!$B$2:$B$4016,0),7)</f>
        <v>-0.95000000000004547</v>
      </c>
      <c r="J2511" s="39">
        <f>INDEX(Monthly!$B$2:$K$187,MATCH(D2511,Monthly!$B$2:$B$187,0),3)</f>
        <v>3.5999999999999921E-3</v>
      </c>
      <c r="K2511" s="39">
        <f>INDEX(Monthly!$B$2:$K$187,MATCH(D2511,Monthly!$B$2:$B$187,0),5)</f>
        <v>-9.5</v>
      </c>
      <c r="L2511" s="39">
        <f>INDEX(Monthly!$B$2:$K$187,MATCH(D2511,Monthly!$B$2:$B$187,0),7)</f>
        <v>0</v>
      </c>
      <c r="M2511" s="39">
        <f>INDEX(Monthly!$B$2:$K$187,MATCH(D2511,Monthly!$B$2:$B$187,0),9)</f>
        <v>1.3438117008006735E-2</v>
      </c>
      <c r="N2511" s="42">
        <f>INDEX(Quaterly!$B$2:$E$63,MATCH(B2511,Quaterly!$B$2:$B$63,0),4)</f>
        <v>-1.1800000000000015</v>
      </c>
    </row>
    <row r="2512" spans="1:14" x14ac:dyDescent="0.3">
      <c r="A2512" s="23">
        <v>2511</v>
      </c>
      <c r="B2512" s="23" t="str">
        <f t="shared" si="117"/>
        <v>Q3-2019</v>
      </c>
      <c r="C2512" s="24" t="str">
        <f t="shared" si="118"/>
        <v>Q3</v>
      </c>
      <c r="D2512" s="23" t="str">
        <f t="shared" si="119"/>
        <v>9-2019</v>
      </c>
      <c r="E2512" s="25">
        <v>43720</v>
      </c>
      <c r="F2512" s="31">
        <f>INDEX(GoldPrice!$B$2:$F$4016,MATCH(E2512,GoldPrice!$B$2:$B$4016,0),5)</f>
        <v>-82213.494613490999</v>
      </c>
      <c r="G2512" s="36">
        <f>INDEX(Daily!$B$2:$H$4016,MATCH(E2512,Daily!$B$2:$B$4016,0),3)</f>
        <v>-0.65999999999999659</v>
      </c>
      <c r="H2512" s="36">
        <f>INDEX(Daily!$B$2:$H$4016,MATCH(E2512,Daily!$B$2:$B$4016,0),5)</f>
        <v>6</v>
      </c>
      <c r="I2512" s="36">
        <f>INDEX(Daily!$B$2:$H$4016,MATCH(E2512,Daily!$B$2:$B$4016,0),7)</f>
        <v>6.7600000000001046</v>
      </c>
      <c r="J2512" s="39">
        <f>INDEX(Monthly!$B$2:$K$187,MATCH(D2512,Monthly!$B$2:$B$187,0),3)</f>
        <v>3.5999999999999921E-3</v>
      </c>
      <c r="K2512" s="39">
        <f>INDEX(Monthly!$B$2:$K$187,MATCH(D2512,Monthly!$B$2:$B$187,0),5)</f>
        <v>-9.5</v>
      </c>
      <c r="L2512" s="39">
        <f>INDEX(Monthly!$B$2:$K$187,MATCH(D2512,Monthly!$B$2:$B$187,0),7)</f>
        <v>0</v>
      </c>
      <c r="M2512" s="39">
        <f>INDEX(Monthly!$B$2:$K$187,MATCH(D2512,Monthly!$B$2:$B$187,0),9)</f>
        <v>1.3438117008006735E-2</v>
      </c>
      <c r="N2512" s="42">
        <f>INDEX(Quaterly!$B$2:$E$63,MATCH(B2512,Quaterly!$B$2:$B$63,0),4)</f>
        <v>-1.1800000000000015</v>
      </c>
    </row>
    <row r="2513" spans="1:14" x14ac:dyDescent="0.3">
      <c r="A2513" s="23">
        <v>2512</v>
      </c>
      <c r="B2513" s="23" t="str">
        <f t="shared" si="117"/>
        <v>Q3-2019</v>
      </c>
      <c r="C2513" s="24" t="str">
        <f t="shared" si="118"/>
        <v>Q3</v>
      </c>
      <c r="D2513" s="23" t="str">
        <f t="shared" si="119"/>
        <v>9-2019</v>
      </c>
      <c r="E2513" s="25">
        <v>43721</v>
      </c>
      <c r="F2513" s="31">
        <f>INDEX(GoldPrice!$B$2:$F$4016,MATCH(E2513,GoldPrice!$B$2:$B$4016,0),5)</f>
        <v>136835.38083538041</v>
      </c>
      <c r="G2513" s="36">
        <f>INDEX(Daily!$B$2:$H$4016,MATCH(E2513,Daily!$B$2:$B$4016,0),3)</f>
        <v>-0.24000000000000199</v>
      </c>
      <c r="H2513" s="36">
        <f>INDEX(Daily!$B$2:$H$4016,MATCH(E2513,Daily!$B$2:$B$4016,0),5)</f>
        <v>0</v>
      </c>
      <c r="I2513" s="36">
        <f>INDEX(Daily!$B$2:$H$4016,MATCH(E2513,Daily!$B$2:$B$4016,0),7)</f>
        <v>11.149999999999977</v>
      </c>
      <c r="J2513" s="39">
        <f>INDEX(Monthly!$B$2:$K$187,MATCH(D2513,Monthly!$B$2:$B$187,0),3)</f>
        <v>3.5999999999999921E-3</v>
      </c>
      <c r="K2513" s="39">
        <f>INDEX(Monthly!$B$2:$K$187,MATCH(D2513,Monthly!$B$2:$B$187,0),5)</f>
        <v>-9.5</v>
      </c>
      <c r="L2513" s="39">
        <f>INDEX(Monthly!$B$2:$K$187,MATCH(D2513,Monthly!$B$2:$B$187,0),7)</f>
        <v>0</v>
      </c>
      <c r="M2513" s="39">
        <f>INDEX(Monthly!$B$2:$K$187,MATCH(D2513,Monthly!$B$2:$B$187,0),9)</f>
        <v>1.3438117008006735E-2</v>
      </c>
      <c r="N2513" s="42">
        <f>INDEX(Quaterly!$B$2:$E$63,MATCH(B2513,Quaterly!$B$2:$B$63,0),4)</f>
        <v>-1.1800000000000015</v>
      </c>
    </row>
    <row r="2514" spans="1:14" x14ac:dyDescent="0.3">
      <c r="A2514" s="23">
        <v>2513</v>
      </c>
      <c r="B2514" s="23" t="str">
        <f t="shared" si="117"/>
        <v>Q3-2019</v>
      </c>
      <c r="C2514" s="24" t="str">
        <f t="shared" si="118"/>
        <v>Q3</v>
      </c>
      <c r="D2514" s="23" t="str">
        <f t="shared" si="119"/>
        <v>9-2019</v>
      </c>
      <c r="E2514" s="25">
        <v>43724</v>
      </c>
      <c r="F2514" s="31">
        <f>INDEX(GoldPrice!$B$2:$F$4016,MATCH(E2514,GoldPrice!$B$2:$B$4016,0),5)</f>
        <v>-828797.05159705132</v>
      </c>
      <c r="G2514" s="36">
        <f>INDEX(Daily!$B$2:$H$4016,MATCH(E2514,Daily!$B$2:$B$4016,0),3)</f>
        <v>8.0499999999999972</v>
      </c>
      <c r="H2514" s="36">
        <f>INDEX(Daily!$B$2:$H$4016,MATCH(E2514,Daily!$B$2:$B$4016,0),5)</f>
        <v>13</v>
      </c>
      <c r="I2514" s="36">
        <f>INDEX(Daily!$B$2:$H$4016,MATCH(E2514,Daily!$B$2:$B$4016,0),7)</f>
        <v>2.6399999999999864</v>
      </c>
      <c r="J2514" s="39">
        <f>INDEX(Monthly!$B$2:$K$187,MATCH(D2514,Monthly!$B$2:$B$187,0),3)</f>
        <v>3.5999999999999921E-3</v>
      </c>
      <c r="K2514" s="39">
        <f>INDEX(Monthly!$B$2:$K$187,MATCH(D2514,Monthly!$B$2:$B$187,0),5)</f>
        <v>-9.5</v>
      </c>
      <c r="L2514" s="39">
        <f>INDEX(Monthly!$B$2:$K$187,MATCH(D2514,Monthly!$B$2:$B$187,0),7)</f>
        <v>0</v>
      </c>
      <c r="M2514" s="39">
        <f>INDEX(Monthly!$B$2:$K$187,MATCH(D2514,Monthly!$B$2:$B$187,0),9)</f>
        <v>1.3438117008006735E-2</v>
      </c>
      <c r="N2514" s="42">
        <f>INDEX(Quaterly!$B$2:$E$63,MATCH(B2514,Quaterly!$B$2:$B$63,0),4)</f>
        <v>-1.1800000000000015</v>
      </c>
    </row>
    <row r="2515" spans="1:14" x14ac:dyDescent="0.3">
      <c r="A2515" s="23">
        <v>2514</v>
      </c>
      <c r="B2515" s="23" t="str">
        <f t="shared" si="117"/>
        <v>Q3-2019</v>
      </c>
      <c r="C2515" s="24" t="str">
        <f t="shared" si="118"/>
        <v>Q3</v>
      </c>
      <c r="D2515" s="23" t="str">
        <f t="shared" si="119"/>
        <v>9-2019</v>
      </c>
      <c r="E2515" s="25">
        <v>43725</v>
      </c>
      <c r="F2515" s="31">
        <f>INDEX(GoldPrice!$B$2:$F$4016,MATCH(E2515,GoldPrice!$B$2:$B$4016,0),5)</f>
        <v>656929.35172935203</v>
      </c>
      <c r="G2515" s="36">
        <f>INDEX(Daily!$B$2:$H$4016,MATCH(E2515,Daily!$B$2:$B$4016,0),3)</f>
        <v>-3.5599999999999952</v>
      </c>
      <c r="H2515" s="36">
        <f>INDEX(Daily!$B$2:$H$4016,MATCH(E2515,Daily!$B$2:$B$4016,0),5)</f>
        <v>7</v>
      </c>
      <c r="I2515" s="36">
        <f>INDEX(Daily!$B$2:$H$4016,MATCH(E2515,Daily!$B$2:$B$4016,0),7)</f>
        <v>6.8799999999999955</v>
      </c>
      <c r="J2515" s="39">
        <f>INDEX(Monthly!$B$2:$K$187,MATCH(D2515,Monthly!$B$2:$B$187,0),3)</f>
        <v>3.5999999999999921E-3</v>
      </c>
      <c r="K2515" s="39">
        <f>INDEX(Monthly!$B$2:$K$187,MATCH(D2515,Monthly!$B$2:$B$187,0),5)</f>
        <v>-9.5</v>
      </c>
      <c r="L2515" s="39">
        <f>INDEX(Monthly!$B$2:$K$187,MATCH(D2515,Monthly!$B$2:$B$187,0),7)</f>
        <v>0</v>
      </c>
      <c r="M2515" s="39">
        <f>INDEX(Monthly!$B$2:$K$187,MATCH(D2515,Monthly!$B$2:$B$187,0),9)</f>
        <v>1.3438117008006735E-2</v>
      </c>
      <c r="N2515" s="42">
        <f>INDEX(Quaterly!$B$2:$E$63,MATCH(B2515,Quaterly!$B$2:$B$63,0),4)</f>
        <v>-1.1800000000000015</v>
      </c>
    </row>
    <row r="2516" spans="1:14" x14ac:dyDescent="0.3">
      <c r="A2516" s="23">
        <v>2515</v>
      </c>
      <c r="B2516" s="23" t="str">
        <f t="shared" si="117"/>
        <v>Q3-2019</v>
      </c>
      <c r="C2516" s="24" t="str">
        <f t="shared" si="118"/>
        <v>Q3</v>
      </c>
      <c r="D2516" s="23" t="str">
        <f t="shared" si="119"/>
        <v>9-2019</v>
      </c>
      <c r="E2516" s="25">
        <v>43726</v>
      </c>
      <c r="F2516" s="31">
        <f>INDEX(GoldPrice!$B$2:$F$4016,MATCH(E2516,GoldPrice!$B$2:$B$4016,0),5)</f>
        <v>26095.256095256656</v>
      </c>
      <c r="G2516" s="36">
        <f>INDEX(Daily!$B$2:$H$4016,MATCH(E2516,Daily!$B$2:$B$4016,0),3)</f>
        <v>-1.230000000000004</v>
      </c>
      <c r="H2516" s="36">
        <f>INDEX(Daily!$B$2:$H$4016,MATCH(E2516,Daily!$B$2:$B$4016,0),5)</f>
        <v>-16</v>
      </c>
      <c r="I2516" s="36">
        <f>INDEX(Daily!$B$2:$H$4016,MATCH(E2516,Daily!$B$2:$B$4016,0),7)</f>
        <v>-1.5900000000000318</v>
      </c>
      <c r="J2516" s="39">
        <f>INDEX(Monthly!$B$2:$K$187,MATCH(D2516,Monthly!$B$2:$B$187,0),3)</f>
        <v>3.5999999999999921E-3</v>
      </c>
      <c r="K2516" s="39">
        <f>INDEX(Monthly!$B$2:$K$187,MATCH(D2516,Monthly!$B$2:$B$187,0),5)</f>
        <v>-9.5</v>
      </c>
      <c r="L2516" s="39">
        <f>INDEX(Monthly!$B$2:$K$187,MATCH(D2516,Monthly!$B$2:$B$187,0),7)</f>
        <v>0</v>
      </c>
      <c r="M2516" s="39">
        <f>INDEX(Monthly!$B$2:$K$187,MATCH(D2516,Monthly!$B$2:$B$187,0),9)</f>
        <v>1.3438117008006735E-2</v>
      </c>
      <c r="N2516" s="42">
        <f>INDEX(Quaterly!$B$2:$E$63,MATCH(B2516,Quaterly!$B$2:$B$63,0),4)</f>
        <v>-1.1800000000000015</v>
      </c>
    </row>
    <row r="2517" spans="1:14" x14ac:dyDescent="0.3">
      <c r="A2517" s="23">
        <v>2516</v>
      </c>
      <c r="B2517" s="23" t="str">
        <f t="shared" si="117"/>
        <v>Q3-2019</v>
      </c>
      <c r="C2517" s="24" t="str">
        <f t="shared" si="118"/>
        <v>Q3</v>
      </c>
      <c r="D2517" s="23" t="str">
        <f t="shared" si="119"/>
        <v>9-2019</v>
      </c>
      <c r="E2517" s="25">
        <v>43727</v>
      </c>
      <c r="F2517" s="31">
        <f>INDEX(GoldPrice!$B$2:$F$4016,MATCH(E2517,GoldPrice!$B$2:$B$4016,0),5)</f>
        <v>107403.21300321072</v>
      </c>
      <c r="G2517" s="36">
        <f>INDEX(Daily!$B$2:$H$4016,MATCH(E2517,Daily!$B$2:$B$4016,0),3)</f>
        <v>2.0000000000003126E-2</v>
      </c>
      <c r="H2517" s="36">
        <f>INDEX(Daily!$B$2:$H$4016,MATCH(E2517,Daily!$B$2:$B$4016,0),5)</f>
        <v>2</v>
      </c>
      <c r="I2517" s="36">
        <f>INDEX(Daily!$B$2:$H$4016,MATCH(E2517,Daily!$B$2:$B$4016,0),7)</f>
        <v>1.9500000000000455</v>
      </c>
      <c r="J2517" s="39">
        <f>INDEX(Monthly!$B$2:$K$187,MATCH(D2517,Monthly!$B$2:$B$187,0),3)</f>
        <v>3.5999999999999921E-3</v>
      </c>
      <c r="K2517" s="39">
        <f>INDEX(Monthly!$B$2:$K$187,MATCH(D2517,Monthly!$B$2:$B$187,0),5)</f>
        <v>-9.5</v>
      </c>
      <c r="L2517" s="39">
        <f>INDEX(Monthly!$B$2:$K$187,MATCH(D2517,Monthly!$B$2:$B$187,0),7)</f>
        <v>0</v>
      </c>
      <c r="M2517" s="39">
        <f>INDEX(Monthly!$B$2:$K$187,MATCH(D2517,Monthly!$B$2:$B$187,0),9)</f>
        <v>1.3438117008006735E-2</v>
      </c>
      <c r="N2517" s="42">
        <f>INDEX(Quaterly!$B$2:$E$63,MATCH(B2517,Quaterly!$B$2:$B$63,0),4)</f>
        <v>-1.1800000000000015</v>
      </c>
    </row>
    <row r="2518" spans="1:14" x14ac:dyDescent="0.3">
      <c r="A2518" s="23">
        <v>2517</v>
      </c>
      <c r="B2518" s="23" t="str">
        <f t="shared" si="117"/>
        <v>Q3-2019</v>
      </c>
      <c r="C2518" s="24" t="str">
        <f t="shared" si="118"/>
        <v>Q3</v>
      </c>
      <c r="D2518" s="23" t="str">
        <f t="shared" si="119"/>
        <v>9-2019</v>
      </c>
      <c r="E2518" s="25">
        <v>43728</v>
      </c>
      <c r="F2518" s="31">
        <f>INDEX(GoldPrice!$B$2:$F$4016,MATCH(E2518,GoldPrice!$B$2:$B$4016,0),5)</f>
        <v>-47056.889056887478</v>
      </c>
      <c r="G2518" s="36">
        <f>INDEX(Daily!$B$2:$H$4016,MATCH(E2518,Daily!$B$2:$B$4016,0),3)</f>
        <v>-3.9999999999999147E-2</v>
      </c>
      <c r="H2518" s="36">
        <f>INDEX(Daily!$B$2:$H$4016,MATCH(E2518,Daily!$B$2:$B$4016,0),5)</f>
        <v>-8</v>
      </c>
      <c r="I2518" s="36">
        <f>INDEX(Daily!$B$2:$H$4016,MATCH(E2518,Daily!$B$2:$B$4016,0),7)</f>
        <v>-6.7400000000000091</v>
      </c>
      <c r="J2518" s="39">
        <f>INDEX(Monthly!$B$2:$K$187,MATCH(D2518,Monthly!$B$2:$B$187,0),3)</f>
        <v>3.5999999999999921E-3</v>
      </c>
      <c r="K2518" s="39">
        <f>INDEX(Monthly!$B$2:$K$187,MATCH(D2518,Monthly!$B$2:$B$187,0),5)</f>
        <v>-9.5</v>
      </c>
      <c r="L2518" s="39">
        <f>INDEX(Monthly!$B$2:$K$187,MATCH(D2518,Monthly!$B$2:$B$187,0),7)</f>
        <v>0</v>
      </c>
      <c r="M2518" s="39">
        <f>INDEX(Monthly!$B$2:$K$187,MATCH(D2518,Monthly!$B$2:$B$187,0),9)</f>
        <v>1.3438117008006735E-2</v>
      </c>
      <c r="N2518" s="42">
        <f>INDEX(Quaterly!$B$2:$E$63,MATCH(B2518,Quaterly!$B$2:$B$63,0),4)</f>
        <v>-1.1800000000000015</v>
      </c>
    </row>
    <row r="2519" spans="1:14" x14ac:dyDescent="0.3">
      <c r="A2519" s="23">
        <v>2518</v>
      </c>
      <c r="B2519" s="23" t="str">
        <f t="shared" si="117"/>
        <v>Q3-2019</v>
      </c>
      <c r="C2519" s="24" t="str">
        <f t="shared" si="118"/>
        <v>Q3</v>
      </c>
      <c r="D2519" s="23" t="str">
        <f t="shared" si="119"/>
        <v>9-2019</v>
      </c>
      <c r="E2519" s="25">
        <v>43731</v>
      </c>
      <c r="F2519" s="31">
        <f>INDEX(GoldPrice!$B$2:$F$4016,MATCH(E2519,GoldPrice!$B$2:$B$4016,0),5)</f>
        <v>-36528.444528445601</v>
      </c>
      <c r="G2519" s="36">
        <f>INDEX(Daily!$B$2:$H$4016,MATCH(E2519,Daily!$B$2:$B$4016,0),3)</f>
        <v>0.54999999999999716</v>
      </c>
      <c r="H2519" s="36">
        <f>INDEX(Daily!$B$2:$H$4016,MATCH(E2519,Daily!$B$2:$B$4016,0),5)</f>
        <v>-1</v>
      </c>
      <c r="I2519" s="36">
        <f>INDEX(Daily!$B$2:$H$4016,MATCH(E2519,Daily!$B$2:$B$4016,0),7)</f>
        <v>-4.6100000000000136</v>
      </c>
      <c r="J2519" s="39">
        <f>INDEX(Monthly!$B$2:$K$187,MATCH(D2519,Monthly!$B$2:$B$187,0),3)</f>
        <v>3.5999999999999921E-3</v>
      </c>
      <c r="K2519" s="39">
        <f>INDEX(Monthly!$B$2:$K$187,MATCH(D2519,Monthly!$B$2:$B$187,0),5)</f>
        <v>-9.5</v>
      </c>
      <c r="L2519" s="39">
        <f>INDEX(Monthly!$B$2:$K$187,MATCH(D2519,Monthly!$B$2:$B$187,0),7)</f>
        <v>0</v>
      </c>
      <c r="M2519" s="39">
        <f>INDEX(Monthly!$B$2:$K$187,MATCH(D2519,Monthly!$B$2:$B$187,0),9)</f>
        <v>1.3438117008006735E-2</v>
      </c>
      <c r="N2519" s="42">
        <f>INDEX(Quaterly!$B$2:$E$63,MATCH(B2519,Quaterly!$B$2:$B$63,0),4)</f>
        <v>-1.1800000000000015</v>
      </c>
    </row>
    <row r="2520" spans="1:14" x14ac:dyDescent="0.3">
      <c r="A2520" s="23">
        <v>2519</v>
      </c>
      <c r="B2520" s="23" t="str">
        <f t="shared" si="117"/>
        <v>Q3-2019</v>
      </c>
      <c r="C2520" s="24" t="str">
        <f t="shared" si="118"/>
        <v>Q3</v>
      </c>
      <c r="D2520" s="23" t="str">
        <f t="shared" si="119"/>
        <v>9-2019</v>
      </c>
      <c r="E2520" s="25">
        <v>43732</v>
      </c>
      <c r="F2520" s="31">
        <f>INDEX(GoldPrice!$B$2:$F$4016,MATCH(E2520,GoldPrice!$B$2:$B$4016,0),5)</f>
        <v>-65025.590625591576</v>
      </c>
      <c r="G2520" s="36">
        <f>INDEX(Daily!$B$2:$H$4016,MATCH(E2520,Daily!$B$2:$B$4016,0),3)</f>
        <v>-1.3500000000000014</v>
      </c>
      <c r="H2520" s="36">
        <f>INDEX(Daily!$B$2:$H$4016,MATCH(E2520,Daily!$B$2:$B$4016,0),5)</f>
        <v>-2</v>
      </c>
      <c r="I2520" s="36">
        <f>INDEX(Daily!$B$2:$H$4016,MATCH(E2520,Daily!$B$2:$B$4016,0),7)</f>
        <v>2.3799999999999955</v>
      </c>
      <c r="J2520" s="39">
        <f>INDEX(Monthly!$B$2:$K$187,MATCH(D2520,Monthly!$B$2:$B$187,0),3)</f>
        <v>3.5999999999999921E-3</v>
      </c>
      <c r="K2520" s="39">
        <f>INDEX(Monthly!$B$2:$K$187,MATCH(D2520,Monthly!$B$2:$B$187,0),5)</f>
        <v>-9.5</v>
      </c>
      <c r="L2520" s="39">
        <f>INDEX(Monthly!$B$2:$K$187,MATCH(D2520,Monthly!$B$2:$B$187,0),7)</f>
        <v>0</v>
      </c>
      <c r="M2520" s="39">
        <f>INDEX(Monthly!$B$2:$K$187,MATCH(D2520,Monthly!$B$2:$B$187,0),9)</f>
        <v>1.3438117008006735E-2</v>
      </c>
      <c r="N2520" s="42">
        <f>INDEX(Quaterly!$B$2:$E$63,MATCH(B2520,Quaterly!$B$2:$B$63,0),4)</f>
        <v>-1.1800000000000015</v>
      </c>
    </row>
    <row r="2521" spans="1:14" x14ac:dyDescent="0.3">
      <c r="A2521" s="23">
        <v>2520</v>
      </c>
      <c r="B2521" s="23" t="str">
        <f t="shared" si="117"/>
        <v>Q3-2019</v>
      </c>
      <c r="C2521" s="24" t="str">
        <f t="shared" si="118"/>
        <v>Q3</v>
      </c>
      <c r="D2521" s="23" t="str">
        <f t="shared" si="119"/>
        <v>9-2019</v>
      </c>
      <c r="E2521" s="25">
        <v>43733</v>
      </c>
      <c r="F2521" s="31">
        <f>INDEX(GoldPrice!$B$2:$F$4016,MATCH(E2521,GoldPrice!$B$2:$B$4016,0),5)</f>
        <v>802328.48232848197</v>
      </c>
      <c r="G2521" s="36">
        <f>INDEX(Daily!$B$2:$H$4016,MATCH(E2521,Daily!$B$2:$B$4016,0),3)</f>
        <v>-0.79999999999999716</v>
      </c>
      <c r="H2521" s="36">
        <f>INDEX(Daily!$B$2:$H$4016,MATCH(E2521,Daily!$B$2:$B$4016,0),5)</f>
        <v>0</v>
      </c>
      <c r="I2521" s="36">
        <f>INDEX(Daily!$B$2:$H$4016,MATCH(E2521,Daily!$B$2:$B$4016,0),7)</f>
        <v>-0.83000000000004093</v>
      </c>
      <c r="J2521" s="39">
        <f>INDEX(Monthly!$B$2:$K$187,MATCH(D2521,Monthly!$B$2:$B$187,0),3)</f>
        <v>3.5999999999999921E-3</v>
      </c>
      <c r="K2521" s="39">
        <f>INDEX(Monthly!$B$2:$K$187,MATCH(D2521,Monthly!$B$2:$B$187,0),5)</f>
        <v>-9.5</v>
      </c>
      <c r="L2521" s="39">
        <f>INDEX(Monthly!$B$2:$K$187,MATCH(D2521,Monthly!$B$2:$B$187,0),7)</f>
        <v>0</v>
      </c>
      <c r="M2521" s="39">
        <f>INDEX(Monthly!$B$2:$K$187,MATCH(D2521,Monthly!$B$2:$B$187,0),9)</f>
        <v>1.3438117008006735E-2</v>
      </c>
      <c r="N2521" s="42">
        <f>INDEX(Quaterly!$B$2:$E$63,MATCH(B2521,Quaterly!$B$2:$B$63,0),4)</f>
        <v>-1.1800000000000015</v>
      </c>
    </row>
    <row r="2522" spans="1:14" x14ac:dyDescent="0.3">
      <c r="A2522" s="23">
        <v>2521</v>
      </c>
      <c r="B2522" s="23" t="str">
        <f t="shared" si="117"/>
        <v>Q3-2019</v>
      </c>
      <c r="C2522" s="24" t="str">
        <f t="shared" si="118"/>
        <v>Q3</v>
      </c>
      <c r="D2522" s="23" t="str">
        <f t="shared" si="119"/>
        <v>9-2019</v>
      </c>
      <c r="E2522" s="25">
        <v>43734</v>
      </c>
      <c r="F2522" s="31">
        <f>INDEX(GoldPrice!$B$2:$F$4016,MATCH(E2522,GoldPrice!$B$2:$B$4016,0),5)</f>
        <v>-650863.73086372763</v>
      </c>
      <c r="G2522" s="36">
        <f>INDEX(Daily!$B$2:$H$4016,MATCH(E2522,Daily!$B$2:$B$4016,0),3)</f>
        <v>-8.00000000000054E-2</v>
      </c>
      <c r="H2522" s="36">
        <f>INDEX(Daily!$B$2:$H$4016,MATCH(E2522,Daily!$B$2:$B$4016,0),5)</f>
        <v>0</v>
      </c>
      <c r="I2522" s="36">
        <f>INDEX(Daily!$B$2:$H$4016,MATCH(E2522,Daily!$B$2:$B$4016,0),7)</f>
        <v>3.4500000000000455</v>
      </c>
      <c r="J2522" s="39">
        <f>INDEX(Monthly!$B$2:$K$187,MATCH(D2522,Monthly!$B$2:$B$187,0),3)</f>
        <v>3.5999999999999921E-3</v>
      </c>
      <c r="K2522" s="39">
        <f>INDEX(Monthly!$B$2:$K$187,MATCH(D2522,Monthly!$B$2:$B$187,0),5)</f>
        <v>-9.5</v>
      </c>
      <c r="L2522" s="39">
        <f>INDEX(Monthly!$B$2:$K$187,MATCH(D2522,Monthly!$B$2:$B$187,0),7)</f>
        <v>0</v>
      </c>
      <c r="M2522" s="39">
        <f>INDEX(Monthly!$B$2:$K$187,MATCH(D2522,Monthly!$B$2:$B$187,0),9)</f>
        <v>1.3438117008006735E-2</v>
      </c>
      <c r="N2522" s="42">
        <f>INDEX(Quaterly!$B$2:$E$63,MATCH(B2522,Quaterly!$B$2:$B$63,0),4)</f>
        <v>-1.1800000000000015</v>
      </c>
    </row>
    <row r="2523" spans="1:14" x14ac:dyDescent="0.3">
      <c r="A2523" s="23">
        <v>2522</v>
      </c>
      <c r="B2523" s="23" t="str">
        <f t="shared" si="117"/>
        <v>Q3-2019</v>
      </c>
      <c r="C2523" s="24" t="str">
        <f t="shared" si="118"/>
        <v>Q3</v>
      </c>
      <c r="D2523" s="23" t="str">
        <f t="shared" si="119"/>
        <v>9-2019</v>
      </c>
      <c r="E2523" s="25">
        <v>43735</v>
      </c>
      <c r="F2523" s="31">
        <f>INDEX(GoldPrice!$B$2:$F$4016,MATCH(E2523,GoldPrice!$B$2:$B$4016,0),5)</f>
        <v>347329.42732942477</v>
      </c>
      <c r="G2523" s="36">
        <f>INDEX(Daily!$B$2:$H$4016,MATCH(E2523,Daily!$B$2:$B$4016,0),3)</f>
        <v>-0.5</v>
      </c>
      <c r="H2523" s="36">
        <f>INDEX(Daily!$B$2:$H$4016,MATCH(E2523,Daily!$B$2:$B$4016,0),5)</f>
        <v>0</v>
      </c>
      <c r="I2523" s="36">
        <f>INDEX(Daily!$B$2:$H$4016,MATCH(E2523,Daily!$B$2:$B$4016,0),7)</f>
        <v>7.0900000000000318</v>
      </c>
      <c r="J2523" s="39">
        <f>INDEX(Monthly!$B$2:$K$187,MATCH(D2523,Monthly!$B$2:$B$187,0),3)</f>
        <v>3.5999999999999921E-3</v>
      </c>
      <c r="K2523" s="39">
        <f>INDEX(Monthly!$B$2:$K$187,MATCH(D2523,Monthly!$B$2:$B$187,0),5)</f>
        <v>-9.5</v>
      </c>
      <c r="L2523" s="39">
        <f>INDEX(Monthly!$B$2:$K$187,MATCH(D2523,Monthly!$B$2:$B$187,0),7)</f>
        <v>0</v>
      </c>
      <c r="M2523" s="39">
        <f>INDEX(Monthly!$B$2:$K$187,MATCH(D2523,Monthly!$B$2:$B$187,0),9)</f>
        <v>1.3438117008006735E-2</v>
      </c>
      <c r="N2523" s="42">
        <f>INDEX(Quaterly!$B$2:$E$63,MATCH(B2523,Quaterly!$B$2:$B$63,0),4)</f>
        <v>-1.1800000000000015</v>
      </c>
    </row>
    <row r="2524" spans="1:14" x14ac:dyDescent="0.3">
      <c r="A2524" s="23">
        <v>2523</v>
      </c>
      <c r="B2524" s="23" t="str">
        <f t="shared" si="117"/>
        <v>Q3-2019</v>
      </c>
      <c r="C2524" s="24" t="str">
        <f t="shared" si="118"/>
        <v>Q3</v>
      </c>
      <c r="D2524" s="23" t="str">
        <f t="shared" si="119"/>
        <v>9-2019</v>
      </c>
      <c r="E2524" s="25">
        <v>43738</v>
      </c>
      <c r="F2524" s="31">
        <f>INDEX(GoldPrice!$B$2:$F$4016,MATCH(E2524,GoldPrice!$B$2:$B$4016,0),5)</f>
        <v>335809.8658098653</v>
      </c>
      <c r="G2524" s="36">
        <f>INDEX(Daily!$B$2:$H$4016,MATCH(E2524,Daily!$B$2:$B$4016,0),3)</f>
        <v>-1.8399999999999963</v>
      </c>
      <c r="H2524" s="36">
        <f>INDEX(Daily!$B$2:$H$4016,MATCH(E2524,Daily!$B$2:$B$4016,0),5)</f>
        <v>0</v>
      </c>
      <c r="I2524" s="36">
        <f>INDEX(Daily!$B$2:$H$4016,MATCH(E2524,Daily!$B$2:$B$4016,0),7)</f>
        <v>-1.2800000000000864</v>
      </c>
      <c r="J2524" s="39">
        <f>INDEX(Monthly!$B$2:$K$187,MATCH(D2524,Monthly!$B$2:$B$187,0),3)</f>
        <v>3.5999999999999921E-3</v>
      </c>
      <c r="K2524" s="39">
        <f>INDEX(Monthly!$B$2:$K$187,MATCH(D2524,Monthly!$B$2:$B$187,0),5)</f>
        <v>-9.5</v>
      </c>
      <c r="L2524" s="39">
        <f>INDEX(Monthly!$B$2:$K$187,MATCH(D2524,Monthly!$B$2:$B$187,0),7)</f>
        <v>0</v>
      </c>
      <c r="M2524" s="39">
        <f>INDEX(Monthly!$B$2:$K$187,MATCH(D2524,Monthly!$B$2:$B$187,0),9)</f>
        <v>1.3438117008006735E-2</v>
      </c>
      <c r="N2524" s="42">
        <f>INDEX(Quaterly!$B$2:$E$63,MATCH(B2524,Quaterly!$B$2:$B$63,0),4)</f>
        <v>-1.1800000000000015</v>
      </c>
    </row>
    <row r="2525" spans="1:14" x14ac:dyDescent="0.3">
      <c r="A2525" s="23">
        <v>2524</v>
      </c>
      <c r="B2525" s="23" t="str">
        <f t="shared" si="117"/>
        <v>Q4-2019</v>
      </c>
      <c r="C2525" s="24" t="str">
        <f t="shared" si="118"/>
        <v>Q4</v>
      </c>
      <c r="D2525" s="23" t="str">
        <f t="shared" si="119"/>
        <v>10-2019</v>
      </c>
      <c r="E2525" s="25">
        <v>43739</v>
      </c>
      <c r="F2525" s="31">
        <f>INDEX(GoldPrice!$B$2:$F$4016,MATCH(E2525,GoldPrice!$B$2:$B$4016,0),5)</f>
        <v>-687009.6390096359</v>
      </c>
      <c r="G2525" s="36">
        <f>INDEX(Daily!$B$2:$H$4016,MATCH(E2525,Daily!$B$2:$B$4016,0),3)</f>
        <v>-0.45000000000000284</v>
      </c>
      <c r="H2525" s="36">
        <f>INDEX(Daily!$B$2:$H$4016,MATCH(E2525,Daily!$B$2:$B$4016,0),5)</f>
        <v>1</v>
      </c>
      <c r="I2525" s="36">
        <f>INDEX(Daily!$B$2:$H$4016,MATCH(E2525,Daily!$B$2:$B$4016,0),7)</f>
        <v>3.0300000000000864</v>
      </c>
      <c r="J2525" s="39">
        <f>INDEX(Monthly!$B$2:$K$187,MATCH(D2525,Monthly!$B$2:$B$187,0),3)</f>
        <v>6.5999999999999948E-3</v>
      </c>
      <c r="K2525" s="39">
        <f>INDEX(Monthly!$B$2:$K$187,MATCH(D2525,Monthly!$B$2:$B$187,0),5)</f>
        <v>0.69999999999998863</v>
      </c>
      <c r="L2525" s="39">
        <f>INDEX(Monthly!$B$2:$K$187,MATCH(D2525,Monthly!$B$2:$B$187,0),7)</f>
        <v>0</v>
      </c>
      <c r="M2525" s="39">
        <f>INDEX(Monthly!$B$2:$K$187,MATCH(D2525,Monthly!$B$2:$B$187,0),9)</f>
        <v>5.4291508276981216E-3</v>
      </c>
      <c r="N2525" s="42">
        <f>INDEX(Quaterly!$B$2:$E$63,MATCH(B2525,Quaterly!$B$2:$B$63,0),4)</f>
        <v>-9.9999999999997868E-3</v>
      </c>
    </row>
    <row r="2526" spans="1:14" x14ac:dyDescent="0.3">
      <c r="A2526" s="23">
        <v>2525</v>
      </c>
      <c r="B2526" s="23" t="str">
        <f t="shared" si="117"/>
        <v>Q4-2019</v>
      </c>
      <c r="C2526" s="24" t="str">
        <f t="shared" si="118"/>
        <v>Q4</v>
      </c>
      <c r="D2526" s="23" t="str">
        <f t="shared" si="119"/>
        <v>10-2019</v>
      </c>
      <c r="E2526" s="25">
        <v>43740</v>
      </c>
      <c r="F2526" s="31">
        <f>INDEX(GoldPrice!$B$2:$F$4016,MATCH(E2526,GoldPrice!$B$2:$B$4016,0),5)</f>
        <v>-382124.74012474343</v>
      </c>
      <c r="G2526" s="36">
        <f>INDEX(Daily!$B$2:$H$4016,MATCH(E2526,Daily!$B$2:$B$4016,0),3)</f>
        <v>-0.97999999999999687</v>
      </c>
      <c r="H2526" s="36">
        <f>INDEX(Daily!$B$2:$H$4016,MATCH(E2526,Daily!$B$2:$B$4016,0),5)</f>
        <v>-1</v>
      </c>
      <c r="I2526" s="36">
        <f>INDEX(Daily!$B$2:$H$4016,MATCH(E2526,Daily!$B$2:$B$4016,0),7)</f>
        <v>-8.3999999999999773</v>
      </c>
      <c r="J2526" s="39">
        <f>INDEX(Monthly!$B$2:$K$187,MATCH(D2526,Monthly!$B$2:$B$187,0),3)</f>
        <v>6.5999999999999948E-3</v>
      </c>
      <c r="K2526" s="39">
        <f>INDEX(Monthly!$B$2:$K$187,MATCH(D2526,Monthly!$B$2:$B$187,0),5)</f>
        <v>0.69999999999998863</v>
      </c>
      <c r="L2526" s="39">
        <f>INDEX(Monthly!$B$2:$K$187,MATCH(D2526,Monthly!$B$2:$B$187,0),7)</f>
        <v>0</v>
      </c>
      <c r="M2526" s="39">
        <f>INDEX(Monthly!$B$2:$K$187,MATCH(D2526,Monthly!$B$2:$B$187,0),9)</f>
        <v>5.4291508276981216E-3</v>
      </c>
      <c r="N2526" s="42">
        <f>INDEX(Quaterly!$B$2:$E$63,MATCH(B2526,Quaterly!$B$2:$B$63,0),4)</f>
        <v>-9.9999999999997868E-3</v>
      </c>
    </row>
    <row r="2527" spans="1:14" x14ac:dyDescent="0.3">
      <c r="A2527" s="23">
        <v>2526</v>
      </c>
      <c r="B2527" s="23" t="str">
        <f t="shared" si="117"/>
        <v>Q4-2019</v>
      </c>
      <c r="C2527" s="24" t="str">
        <f t="shared" si="118"/>
        <v>Q4</v>
      </c>
      <c r="D2527" s="23" t="str">
        <f t="shared" si="119"/>
        <v>10-2019</v>
      </c>
      <c r="E2527" s="25">
        <v>43741</v>
      </c>
      <c r="F2527" s="31">
        <f>INDEX(GoldPrice!$B$2:$F$4016,MATCH(E2527,GoldPrice!$B$2:$B$4016,0),5)</f>
        <v>243010.77301077545</v>
      </c>
      <c r="G2527" s="36">
        <f>INDEX(Daily!$B$2:$H$4016,MATCH(E2527,Daily!$B$2:$B$4016,0),3)</f>
        <v>-0.18999999999999773</v>
      </c>
      <c r="H2527" s="36">
        <f>INDEX(Daily!$B$2:$H$4016,MATCH(E2527,Daily!$B$2:$B$4016,0),5)</f>
        <v>0</v>
      </c>
      <c r="I2527" s="36">
        <f>INDEX(Daily!$B$2:$H$4016,MATCH(E2527,Daily!$B$2:$B$4016,0),7)</f>
        <v>-1.5200000000000955</v>
      </c>
      <c r="J2527" s="39">
        <f>INDEX(Monthly!$B$2:$K$187,MATCH(D2527,Monthly!$B$2:$B$187,0),3)</f>
        <v>6.5999999999999948E-3</v>
      </c>
      <c r="K2527" s="39">
        <f>INDEX(Monthly!$B$2:$K$187,MATCH(D2527,Monthly!$B$2:$B$187,0),5)</f>
        <v>0.69999999999998863</v>
      </c>
      <c r="L2527" s="39">
        <f>INDEX(Monthly!$B$2:$K$187,MATCH(D2527,Monthly!$B$2:$B$187,0),7)</f>
        <v>0</v>
      </c>
      <c r="M2527" s="39">
        <f>INDEX(Monthly!$B$2:$K$187,MATCH(D2527,Monthly!$B$2:$B$187,0),9)</f>
        <v>5.4291508276981216E-3</v>
      </c>
      <c r="N2527" s="42">
        <f>INDEX(Quaterly!$B$2:$E$63,MATCH(B2527,Quaterly!$B$2:$B$63,0),4)</f>
        <v>-9.9999999999997868E-3</v>
      </c>
    </row>
    <row r="2528" spans="1:14" x14ac:dyDescent="0.3">
      <c r="A2528" s="23">
        <v>2527</v>
      </c>
      <c r="B2528" s="23" t="str">
        <f t="shared" si="117"/>
        <v>Q4-2019</v>
      </c>
      <c r="C2528" s="24" t="str">
        <f t="shared" si="118"/>
        <v>Q4</v>
      </c>
      <c r="D2528" s="23" t="str">
        <f t="shared" si="119"/>
        <v>10-2019</v>
      </c>
      <c r="E2528" s="25">
        <v>43742</v>
      </c>
      <c r="F2528" s="31">
        <f>INDEX(GoldPrice!$B$2:$F$4016,MATCH(E2528,GoldPrice!$B$2:$B$4016,0),5)</f>
        <v>215785.29578529671</v>
      </c>
      <c r="G2528" s="36">
        <f>INDEX(Daily!$B$2:$H$4016,MATCH(E2528,Daily!$B$2:$B$4016,0),3)</f>
        <v>0.35999999999999943</v>
      </c>
      <c r="H2528" s="36">
        <f>INDEX(Daily!$B$2:$H$4016,MATCH(E2528,Daily!$B$2:$B$4016,0),5)</f>
        <v>0</v>
      </c>
      <c r="I2528" s="36">
        <f>INDEX(Daily!$B$2:$H$4016,MATCH(E2528,Daily!$B$2:$B$4016,0),7)</f>
        <v>-2.0799999999999272</v>
      </c>
      <c r="J2528" s="39">
        <f>INDEX(Monthly!$B$2:$K$187,MATCH(D2528,Monthly!$B$2:$B$187,0),3)</f>
        <v>6.5999999999999948E-3</v>
      </c>
      <c r="K2528" s="39">
        <f>INDEX(Monthly!$B$2:$K$187,MATCH(D2528,Monthly!$B$2:$B$187,0),5)</f>
        <v>0.69999999999998863</v>
      </c>
      <c r="L2528" s="39">
        <f>INDEX(Monthly!$B$2:$K$187,MATCH(D2528,Monthly!$B$2:$B$187,0),7)</f>
        <v>0</v>
      </c>
      <c r="M2528" s="39">
        <f>INDEX(Monthly!$B$2:$K$187,MATCH(D2528,Monthly!$B$2:$B$187,0),9)</f>
        <v>5.4291508276981216E-3</v>
      </c>
      <c r="N2528" s="42">
        <f>INDEX(Quaterly!$B$2:$E$63,MATCH(B2528,Quaterly!$B$2:$B$63,0),4)</f>
        <v>-9.9999999999997868E-3</v>
      </c>
    </row>
    <row r="2529" spans="1:14" x14ac:dyDescent="0.3">
      <c r="A2529" s="23">
        <v>2528</v>
      </c>
      <c r="B2529" s="23" t="str">
        <f t="shared" si="117"/>
        <v>Q4-2019</v>
      </c>
      <c r="C2529" s="24" t="str">
        <f t="shared" si="118"/>
        <v>Q4</v>
      </c>
      <c r="D2529" s="23" t="str">
        <f t="shared" si="119"/>
        <v>10-2019</v>
      </c>
      <c r="E2529" s="25">
        <v>43745</v>
      </c>
      <c r="F2529" s="31">
        <f>INDEX(GoldPrice!$B$2:$F$4016,MATCH(E2529,GoldPrice!$B$2:$B$4016,0),5)</f>
        <v>169083.34908334538</v>
      </c>
      <c r="G2529" s="36">
        <f>INDEX(Daily!$B$2:$H$4016,MATCH(E2529,Daily!$B$2:$B$4016,0),3)</f>
        <v>-6.0000000000002274E-2</v>
      </c>
      <c r="H2529" s="36">
        <f>INDEX(Daily!$B$2:$H$4016,MATCH(E2529,Daily!$B$2:$B$4016,0),5)</f>
        <v>0</v>
      </c>
      <c r="I2529" s="36">
        <f>INDEX(Daily!$B$2:$H$4016,MATCH(E2529,Daily!$B$2:$B$4016,0),7)</f>
        <v>-4.5</v>
      </c>
      <c r="J2529" s="39">
        <f>INDEX(Monthly!$B$2:$K$187,MATCH(D2529,Monthly!$B$2:$B$187,0),3)</f>
        <v>6.5999999999999948E-3</v>
      </c>
      <c r="K2529" s="39">
        <f>INDEX(Monthly!$B$2:$K$187,MATCH(D2529,Monthly!$B$2:$B$187,0),5)</f>
        <v>0.69999999999998863</v>
      </c>
      <c r="L2529" s="39">
        <f>INDEX(Monthly!$B$2:$K$187,MATCH(D2529,Monthly!$B$2:$B$187,0),7)</f>
        <v>0</v>
      </c>
      <c r="M2529" s="39">
        <f>INDEX(Monthly!$B$2:$K$187,MATCH(D2529,Monthly!$B$2:$B$187,0),9)</f>
        <v>5.4291508276981216E-3</v>
      </c>
      <c r="N2529" s="42">
        <f>INDEX(Quaterly!$B$2:$E$63,MATCH(B2529,Quaterly!$B$2:$B$63,0),4)</f>
        <v>-9.9999999999997868E-3</v>
      </c>
    </row>
    <row r="2530" spans="1:14" x14ac:dyDescent="0.3">
      <c r="A2530" s="23">
        <v>2529</v>
      </c>
      <c r="B2530" s="23" t="str">
        <f t="shared" si="117"/>
        <v>Q4-2019</v>
      </c>
      <c r="C2530" s="24" t="str">
        <f t="shared" si="118"/>
        <v>Q4</v>
      </c>
      <c r="D2530" s="23" t="str">
        <f t="shared" si="119"/>
        <v>10-2019</v>
      </c>
      <c r="E2530" s="25">
        <v>43746</v>
      </c>
      <c r="F2530" s="31">
        <f>INDEX(GoldPrice!$B$2:$F$4016,MATCH(E2530,GoldPrice!$B$2:$B$4016,0),5)</f>
        <v>-211230.39123038948</v>
      </c>
      <c r="G2530" s="36">
        <f>INDEX(Daily!$B$2:$H$4016,MATCH(E2530,Daily!$B$2:$B$4016,0),3)</f>
        <v>-0.11999999999999744</v>
      </c>
      <c r="H2530" s="36">
        <f>INDEX(Daily!$B$2:$H$4016,MATCH(E2530,Daily!$B$2:$B$4016,0),5)</f>
        <v>0</v>
      </c>
      <c r="I2530" s="36">
        <f>INDEX(Daily!$B$2:$H$4016,MATCH(E2530,Daily!$B$2:$B$4016,0),7)</f>
        <v>5.1299999999999955</v>
      </c>
      <c r="J2530" s="39">
        <f>INDEX(Monthly!$B$2:$K$187,MATCH(D2530,Monthly!$B$2:$B$187,0),3)</f>
        <v>6.5999999999999948E-3</v>
      </c>
      <c r="K2530" s="39">
        <f>INDEX(Monthly!$B$2:$K$187,MATCH(D2530,Monthly!$B$2:$B$187,0),5)</f>
        <v>0.69999999999998863</v>
      </c>
      <c r="L2530" s="39">
        <f>INDEX(Monthly!$B$2:$K$187,MATCH(D2530,Monthly!$B$2:$B$187,0),7)</f>
        <v>0</v>
      </c>
      <c r="M2530" s="39">
        <f>INDEX(Monthly!$B$2:$K$187,MATCH(D2530,Monthly!$B$2:$B$187,0),9)</f>
        <v>5.4291508276981216E-3</v>
      </c>
      <c r="N2530" s="42">
        <f>INDEX(Quaterly!$B$2:$E$63,MATCH(B2530,Quaterly!$B$2:$B$63,0),4)</f>
        <v>-9.9999999999997868E-3</v>
      </c>
    </row>
    <row r="2531" spans="1:14" x14ac:dyDescent="0.3">
      <c r="A2531" s="23">
        <v>2530</v>
      </c>
      <c r="B2531" s="23" t="str">
        <f t="shared" si="117"/>
        <v>Q4-2019</v>
      </c>
      <c r="C2531" s="24" t="str">
        <f t="shared" si="118"/>
        <v>Q4</v>
      </c>
      <c r="D2531" s="23" t="str">
        <f t="shared" si="119"/>
        <v>10-2019</v>
      </c>
      <c r="E2531" s="25">
        <v>43747</v>
      </c>
      <c r="F2531" s="31">
        <f>INDEX(GoldPrice!$B$2:$F$4016,MATCH(E2531,GoldPrice!$B$2:$B$4016,0),5)</f>
        <v>-84564.354564353824</v>
      </c>
      <c r="G2531" s="36">
        <f>INDEX(Daily!$B$2:$H$4016,MATCH(E2531,Daily!$B$2:$B$4016,0),3)</f>
        <v>-3.9999999999999147E-2</v>
      </c>
      <c r="H2531" s="36">
        <f>INDEX(Daily!$B$2:$H$4016,MATCH(E2531,Daily!$B$2:$B$4016,0),5)</f>
        <v>25</v>
      </c>
      <c r="I2531" s="36">
        <f>INDEX(Daily!$B$2:$H$4016,MATCH(E2531,Daily!$B$2:$B$4016,0),7)</f>
        <v>-0.38999999999998636</v>
      </c>
      <c r="J2531" s="39">
        <f>INDEX(Monthly!$B$2:$K$187,MATCH(D2531,Monthly!$B$2:$B$187,0),3)</f>
        <v>6.5999999999999948E-3</v>
      </c>
      <c r="K2531" s="39">
        <f>INDEX(Monthly!$B$2:$K$187,MATCH(D2531,Monthly!$B$2:$B$187,0),5)</f>
        <v>0.69999999999998863</v>
      </c>
      <c r="L2531" s="39">
        <f>INDEX(Monthly!$B$2:$K$187,MATCH(D2531,Monthly!$B$2:$B$187,0),7)</f>
        <v>0</v>
      </c>
      <c r="M2531" s="39">
        <f>INDEX(Monthly!$B$2:$K$187,MATCH(D2531,Monthly!$B$2:$B$187,0),9)</f>
        <v>5.4291508276981216E-3</v>
      </c>
      <c r="N2531" s="42">
        <f>INDEX(Quaterly!$B$2:$E$63,MATCH(B2531,Quaterly!$B$2:$B$63,0),4)</f>
        <v>-9.9999999999997868E-3</v>
      </c>
    </row>
    <row r="2532" spans="1:14" x14ac:dyDescent="0.3">
      <c r="A2532" s="23">
        <v>2531</v>
      </c>
      <c r="B2532" s="23" t="str">
        <f t="shared" si="117"/>
        <v>Q4-2019</v>
      </c>
      <c r="C2532" s="24" t="str">
        <f t="shared" si="118"/>
        <v>Q4</v>
      </c>
      <c r="D2532" s="23" t="str">
        <f t="shared" si="119"/>
        <v>10-2019</v>
      </c>
      <c r="E2532" s="25">
        <v>43748</v>
      </c>
      <c r="F2532" s="31">
        <f>INDEX(GoldPrice!$B$2:$F$4016,MATCH(E2532,GoldPrice!$B$2:$B$4016,0),5)</f>
        <v>346658.47665847465</v>
      </c>
      <c r="G2532" s="36">
        <f>INDEX(Daily!$B$2:$H$4016,MATCH(E2532,Daily!$B$2:$B$4016,0),3)</f>
        <v>0.95999999999999375</v>
      </c>
      <c r="H2532" s="36">
        <f>INDEX(Daily!$B$2:$H$4016,MATCH(E2532,Daily!$B$2:$B$4016,0),5)</f>
        <v>-25</v>
      </c>
      <c r="I2532" s="36">
        <f>INDEX(Daily!$B$2:$H$4016,MATCH(E2532,Daily!$B$2:$B$4016,0),7)</f>
        <v>-0.45000000000004547</v>
      </c>
      <c r="J2532" s="39">
        <f>INDEX(Monthly!$B$2:$K$187,MATCH(D2532,Monthly!$B$2:$B$187,0),3)</f>
        <v>6.5999999999999948E-3</v>
      </c>
      <c r="K2532" s="39">
        <f>INDEX(Monthly!$B$2:$K$187,MATCH(D2532,Monthly!$B$2:$B$187,0),5)</f>
        <v>0.69999999999998863</v>
      </c>
      <c r="L2532" s="39">
        <f>INDEX(Monthly!$B$2:$K$187,MATCH(D2532,Monthly!$B$2:$B$187,0),7)</f>
        <v>0</v>
      </c>
      <c r="M2532" s="39">
        <f>INDEX(Monthly!$B$2:$K$187,MATCH(D2532,Monthly!$B$2:$B$187,0),9)</f>
        <v>5.4291508276981216E-3</v>
      </c>
      <c r="N2532" s="42">
        <f>INDEX(Quaterly!$B$2:$E$63,MATCH(B2532,Quaterly!$B$2:$B$63,0),4)</f>
        <v>-9.9999999999997868E-3</v>
      </c>
    </row>
    <row r="2533" spans="1:14" x14ac:dyDescent="0.3">
      <c r="A2533" s="23">
        <v>2532</v>
      </c>
      <c r="B2533" s="23" t="str">
        <f t="shared" si="117"/>
        <v>Q4-2019</v>
      </c>
      <c r="C2533" s="24" t="str">
        <f t="shared" si="118"/>
        <v>Q4</v>
      </c>
      <c r="D2533" s="23" t="str">
        <f t="shared" si="119"/>
        <v>10-2019</v>
      </c>
      <c r="E2533" s="25">
        <v>43749</v>
      </c>
      <c r="F2533" s="31">
        <f>INDEX(GoldPrice!$B$2:$F$4016,MATCH(E2533,GoldPrice!$B$2:$B$4016,0),5)</f>
        <v>72224.532224532217</v>
      </c>
      <c r="G2533" s="36">
        <f>INDEX(Daily!$B$2:$H$4016,MATCH(E2533,Daily!$B$2:$B$4016,0),3)</f>
        <v>1.1500000000000057</v>
      </c>
      <c r="H2533" s="36">
        <f>INDEX(Daily!$B$2:$H$4016,MATCH(E2533,Daily!$B$2:$B$4016,0),5)</f>
        <v>0</v>
      </c>
      <c r="I2533" s="36">
        <f>INDEX(Daily!$B$2:$H$4016,MATCH(E2533,Daily!$B$2:$B$4016,0),7)</f>
        <v>4.4600000000000364</v>
      </c>
      <c r="J2533" s="39">
        <f>INDEX(Monthly!$B$2:$K$187,MATCH(D2533,Monthly!$B$2:$B$187,0),3)</f>
        <v>6.5999999999999948E-3</v>
      </c>
      <c r="K2533" s="39">
        <f>INDEX(Monthly!$B$2:$K$187,MATCH(D2533,Monthly!$B$2:$B$187,0),5)</f>
        <v>0.69999999999998863</v>
      </c>
      <c r="L2533" s="39">
        <f>INDEX(Monthly!$B$2:$K$187,MATCH(D2533,Monthly!$B$2:$B$187,0),7)</f>
        <v>0</v>
      </c>
      <c r="M2533" s="39">
        <f>INDEX(Monthly!$B$2:$K$187,MATCH(D2533,Monthly!$B$2:$B$187,0),9)</f>
        <v>5.4291508276981216E-3</v>
      </c>
      <c r="N2533" s="42">
        <f>INDEX(Quaterly!$B$2:$E$63,MATCH(B2533,Quaterly!$B$2:$B$63,0),4)</f>
        <v>-9.9999999999997868E-3</v>
      </c>
    </row>
    <row r="2534" spans="1:14" x14ac:dyDescent="0.3">
      <c r="A2534" s="23">
        <v>2533</v>
      </c>
      <c r="B2534" s="23" t="str">
        <f t="shared" si="117"/>
        <v>Q4-2019</v>
      </c>
      <c r="C2534" s="24" t="str">
        <f t="shared" si="118"/>
        <v>Q4</v>
      </c>
      <c r="D2534" s="23" t="str">
        <f t="shared" si="119"/>
        <v>10-2019</v>
      </c>
      <c r="E2534" s="25">
        <v>43752</v>
      </c>
      <c r="F2534" s="31">
        <f>INDEX(GoldPrice!$B$2:$F$4016,MATCH(E2534,GoldPrice!$B$2:$B$4016,0),5)</f>
        <v>-317852.95785295591</v>
      </c>
      <c r="G2534" s="36">
        <f>INDEX(Daily!$B$2:$H$4016,MATCH(E2534,Daily!$B$2:$B$4016,0),3)</f>
        <v>-1.1099999999999994</v>
      </c>
      <c r="H2534" s="36">
        <f>INDEX(Daily!$B$2:$H$4016,MATCH(E2534,Daily!$B$2:$B$4016,0),5)</f>
        <v>0</v>
      </c>
      <c r="I2534" s="36">
        <f>INDEX(Daily!$B$2:$H$4016,MATCH(E2534,Daily!$B$2:$B$4016,0),7)</f>
        <v>1.7300000000000182</v>
      </c>
      <c r="J2534" s="39">
        <f>INDEX(Monthly!$B$2:$K$187,MATCH(D2534,Monthly!$B$2:$B$187,0),3)</f>
        <v>6.5999999999999948E-3</v>
      </c>
      <c r="K2534" s="39">
        <f>INDEX(Monthly!$B$2:$K$187,MATCH(D2534,Monthly!$B$2:$B$187,0),5)</f>
        <v>0.69999999999998863</v>
      </c>
      <c r="L2534" s="39">
        <f>INDEX(Monthly!$B$2:$K$187,MATCH(D2534,Monthly!$B$2:$B$187,0),7)</f>
        <v>0</v>
      </c>
      <c r="M2534" s="39">
        <f>INDEX(Monthly!$B$2:$K$187,MATCH(D2534,Monthly!$B$2:$B$187,0),9)</f>
        <v>5.4291508276981216E-3</v>
      </c>
      <c r="N2534" s="42">
        <f>INDEX(Quaterly!$B$2:$E$63,MATCH(B2534,Quaterly!$B$2:$B$63,0),4)</f>
        <v>-9.9999999999997868E-3</v>
      </c>
    </row>
    <row r="2535" spans="1:14" x14ac:dyDescent="0.3">
      <c r="A2535" s="23">
        <v>2534</v>
      </c>
      <c r="B2535" s="23" t="str">
        <f t="shared" si="117"/>
        <v>Q4-2019</v>
      </c>
      <c r="C2535" s="24" t="str">
        <f t="shared" si="118"/>
        <v>Q4</v>
      </c>
      <c r="D2535" s="23" t="str">
        <f t="shared" si="119"/>
        <v>10-2019</v>
      </c>
      <c r="E2535" s="25">
        <v>43753</v>
      </c>
      <c r="F2535" s="31">
        <f>INDEX(GoldPrice!$B$2:$F$4016,MATCH(E2535,GoldPrice!$B$2:$B$4016,0),5)</f>
        <v>246185.90058589727</v>
      </c>
      <c r="G2535" s="36">
        <f>INDEX(Daily!$B$2:$H$4016,MATCH(E2535,Daily!$B$2:$B$4016,0),3)</f>
        <v>-0.78000000000000114</v>
      </c>
      <c r="H2535" s="36">
        <f>INDEX(Daily!$B$2:$H$4016,MATCH(E2535,Daily!$B$2:$B$4016,0),5)</f>
        <v>1</v>
      </c>
      <c r="I2535" s="36">
        <f>INDEX(Daily!$B$2:$H$4016,MATCH(E2535,Daily!$B$2:$B$4016,0),7)</f>
        <v>-0.5200000000000955</v>
      </c>
      <c r="J2535" s="39">
        <f>INDEX(Monthly!$B$2:$K$187,MATCH(D2535,Monthly!$B$2:$B$187,0),3)</f>
        <v>6.5999999999999948E-3</v>
      </c>
      <c r="K2535" s="39">
        <f>INDEX(Monthly!$B$2:$K$187,MATCH(D2535,Monthly!$B$2:$B$187,0),5)</f>
        <v>0.69999999999998863</v>
      </c>
      <c r="L2535" s="39">
        <f>INDEX(Monthly!$B$2:$K$187,MATCH(D2535,Monthly!$B$2:$B$187,0),7)</f>
        <v>0</v>
      </c>
      <c r="M2535" s="39">
        <f>INDEX(Monthly!$B$2:$K$187,MATCH(D2535,Monthly!$B$2:$B$187,0),9)</f>
        <v>5.4291508276981216E-3</v>
      </c>
      <c r="N2535" s="42">
        <f>INDEX(Quaterly!$B$2:$E$63,MATCH(B2535,Quaterly!$B$2:$B$63,0),4)</f>
        <v>-9.9999999999997868E-3</v>
      </c>
    </row>
    <row r="2536" spans="1:14" x14ac:dyDescent="0.3">
      <c r="A2536" s="23">
        <v>2535</v>
      </c>
      <c r="B2536" s="23" t="str">
        <f t="shared" si="117"/>
        <v>Q4-2019</v>
      </c>
      <c r="C2536" s="24" t="str">
        <f t="shared" si="118"/>
        <v>Q4</v>
      </c>
      <c r="D2536" s="23" t="str">
        <f t="shared" si="119"/>
        <v>10-2019</v>
      </c>
      <c r="E2536" s="25">
        <v>43754</v>
      </c>
      <c r="F2536" s="31">
        <f>INDEX(GoldPrice!$B$2:$F$4016,MATCH(E2536,GoldPrice!$B$2:$B$4016,0),5)</f>
        <v>-233540.65394065157</v>
      </c>
      <c r="G2536" s="36">
        <f>INDEX(Daily!$B$2:$H$4016,MATCH(E2536,Daily!$B$2:$B$4016,0),3)</f>
        <v>0.54999999999999716</v>
      </c>
      <c r="H2536" s="36">
        <f>INDEX(Daily!$B$2:$H$4016,MATCH(E2536,Daily!$B$2:$B$4016,0),5)</f>
        <v>1</v>
      </c>
      <c r="I2536" s="36">
        <f>INDEX(Daily!$B$2:$H$4016,MATCH(E2536,Daily!$B$2:$B$4016,0),7)</f>
        <v>1.4100000000000819</v>
      </c>
      <c r="J2536" s="39">
        <f>INDEX(Monthly!$B$2:$K$187,MATCH(D2536,Monthly!$B$2:$B$187,0),3)</f>
        <v>6.5999999999999948E-3</v>
      </c>
      <c r="K2536" s="39">
        <f>INDEX(Monthly!$B$2:$K$187,MATCH(D2536,Monthly!$B$2:$B$187,0),5)</f>
        <v>0.69999999999998863</v>
      </c>
      <c r="L2536" s="39">
        <f>INDEX(Monthly!$B$2:$K$187,MATCH(D2536,Monthly!$B$2:$B$187,0),7)</f>
        <v>0</v>
      </c>
      <c r="M2536" s="39">
        <f>INDEX(Monthly!$B$2:$K$187,MATCH(D2536,Monthly!$B$2:$B$187,0),9)</f>
        <v>5.4291508276981216E-3</v>
      </c>
      <c r="N2536" s="42">
        <f>INDEX(Quaterly!$B$2:$E$63,MATCH(B2536,Quaterly!$B$2:$B$63,0),4)</f>
        <v>-9.9999999999997868E-3</v>
      </c>
    </row>
    <row r="2537" spans="1:14" x14ac:dyDescent="0.3">
      <c r="A2537" s="23">
        <v>2536</v>
      </c>
      <c r="B2537" s="23" t="str">
        <f t="shared" si="117"/>
        <v>Q4-2019</v>
      </c>
      <c r="C2537" s="24" t="str">
        <f t="shared" si="118"/>
        <v>Q4</v>
      </c>
      <c r="D2537" s="23" t="str">
        <f t="shared" si="119"/>
        <v>10-2019</v>
      </c>
      <c r="E2537" s="25">
        <v>43755</v>
      </c>
      <c r="F2537" s="31">
        <f>INDEX(GoldPrice!$B$2:$F$4016,MATCH(E2537,GoldPrice!$B$2:$B$4016,0),5)</f>
        <v>-59937.856737855822</v>
      </c>
      <c r="G2537" s="36">
        <f>INDEX(Daily!$B$2:$H$4016,MATCH(E2537,Daily!$B$2:$B$4016,0),3)</f>
        <v>0.57000000000000028</v>
      </c>
      <c r="H2537" s="36">
        <f>INDEX(Daily!$B$2:$H$4016,MATCH(E2537,Daily!$B$2:$B$4016,0),5)</f>
        <v>4</v>
      </c>
      <c r="I2537" s="36">
        <f>INDEX(Daily!$B$2:$H$4016,MATCH(E2537,Daily!$B$2:$B$4016,0),7)</f>
        <v>-4.6399999999999864</v>
      </c>
      <c r="J2537" s="39">
        <f>INDEX(Monthly!$B$2:$K$187,MATCH(D2537,Monthly!$B$2:$B$187,0),3)</f>
        <v>6.5999999999999948E-3</v>
      </c>
      <c r="K2537" s="39">
        <f>INDEX(Monthly!$B$2:$K$187,MATCH(D2537,Monthly!$B$2:$B$187,0),5)</f>
        <v>0.69999999999998863</v>
      </c>
      <c r="L2537" s="39">
        <f>INDEX(Monthly!$B$2:$K$187,MATCH(D2537,Monthly!$B$2:$B$187,0),7)</f>
        <v>0</v>
      </c>
      <c r="M2537" s="39">
        <f>INDEX(Monthly!$B$2:$K$187,MATCH(D2537,Monthly!$B$2:$B$187,0),9)</f>
        <v>5.4291508276981216E-3</v>
      </c>
      <c r="N2537" s="42">
        <f>INDEX(Quaterly!$B$2:$E$63,MATCH(B2537,Quaterly!$B$2:$B$63,0),4)</f>
        <v>-9.9999999999997868E-3</v>
      </c>
    </row>
    <row r="2538" spans="1:14" x14ac:dyDescent="0.3">
      <c r="A2538" s="23">
        <v>2537</v>
      </c>
      <c r="B2538" s="23" t="str">
        <f t="shared" si="117"/>
        <v>Q4-2019</v>
      </c>
      <c r="C2538" s="24" t="str">
        <f t="shared" si="118"/>
        <v>Q4</v>
      </c>
      <c r="D2538" s="23" t="str">
        <f t="shared" si="119"/>
        <v>10-2019</v>
      </c>
      <c r="E2538" s="25">
        <v>43756</v>
      </c>
      <c r="F2538" s="31">
        <f>INDEX(GoldPrice!$B$2:$F$4016,MATCH(E2538,GoldPrice!$B$2:$B$4016,0),5)</f>
        <v>85304.630504630506</v>
      </c>
      <c r="G2538" s="36">
        <f>INDEX(Daily!$B$2:$H$4016,MATCH(E2538,Daily!$B$2:$B$4016,0),3)</f>
        <v>-0.14999999999999858</v>
      </c>
      <c r="H2538" s="36">
        <f>INDEX(Daily!$B$2:$H$4016,MATCH(E2538,Daily!$B$2:$B$4016,0),5)</f>
        <v>-3</v>
      </c>
      <c r="I2538" s="36">
        <f>INDEX(Daily!$B$2:$H$4016,MATCH(E2538,Daily!$B$2:$B$4016,0),7)</f>
        <v>-0.62000000000000455</v>
      </c>
      <c r="J2538" s="39">
        <f>INDEX(Monthly!$B$2:$K$187,MATCH(D2538,Monthly!$B$2:$B$187,0),3)</f>
        <v>6.5999999999999948E-3</v>
      </c>
      <c r="K2538" s="39">
        <f>INDEX(Monthly!$B$2:$K$187,MATCH(D2538,Monthly!$B$2:$B$187,0),5)</f>
        <v>0.69999999999998863</v>
      </c>
      <c r="L2538" s="39">
        <f>INDEX(Monthly!$B$2:$K$187,MATCH(D2538,Monthly!$B$2:$B$187,0),7)</f>
        <v>0</v>
      </c>
      <c r="M2538" s="39">
        <f>INDEX(Monthly!$B$2:$K$187,MATCH(D2538,Monthly!$B$2:$B$187,0),9)</f>
        <v>5.4291508276981216E-3</v>
      </c>
      <c r="N2538" s="42">
        <f>INDEX(Quaterly!$B$2:$E$63,MATCH(B2538,Quaterly!$B$2:$B$63,0),4)</f>
        <v>-9.9999999999997868E-3</v>
      </c>
    </row>
    <row r="2539" spans="1:14" x14ac:dyDescent="0.3">
      <c r="A2539" s="23">
        <v>2538</v>
      </c>
      <c r="B2539" s="23" t="str">
        <f t="shared" si="117"/>
        <v>Q4-2019</v>
      </c>
      <c r="C2539" s="24" t="str">
        <f t="shared" si="118"/>
        <v>Q4</v>
      </c>
      <c r="D2539" s="23" t="str">
        <f t="shared" si="119"/>
        <v>10-2019</v>
      </c>
      <c r="E2539" s="25">
        <v>43759</v>
      </c>
      <c r="F2539" s="31">
        <f>INDEX(GoldPrice!$B$2:$F$4016,MATCH(E2539,GoldPrice!$B$2:$B$4016,0),5)</f>
        <v>99499.225099224597</v>
      </c>
      <c r="G2539" s="36">
        <f>INDEX(Daily!$B$2:$H$4016,MATCH(E2539,Daily!$B$2:$B$4016,0),3)</f>
        <v>-0.46999999999999886</v>
      </c>
      <c r="H2539" s="36">
        <f>INDEX(Daily!$B$2:$H$4016,MATCH(E2539,Daily!$B$2:$B$4016,0),5)</f>
        <v>2</v>
      </c>
      <c r="I2539" s="36">
        <f>INDEX(Daily!$B$2:$H$4016,MATCH(E2539,Daily!$B$2:$B$4016,0),7)</f>
        <v>-5.6400000000001</v>
      </c>
      <c r="J2539" s="39">
        <f>INDEX(Monthly!$B$2:$K$187,MATCH(D2539,Monthly!$B$2:$B$187,0),3)</f>
        <v>6.5999999999999948E-3</v>
      </c>
      <c r="K2539" s="39">
        <f>INDEX(Monthly!$B$2:$K$187,MATCH(D2539,Monthly!$B$2:$B$187,0),5)</f>
        <v>0.69999999999998863</v>
      </c>
      <c r="L2539" s="39">
        <f>INDEX(Monthly!$B$2:$K$187,MATCH(D2539,Monthly!$B$2:$B$187,0),7)</f>
        <v>0</v>
      </c>
      <c r="M2539" s="39">
        <f>INDEX(Monthly!$B$2:$K$187,MATCH(D2539,Monthly!$B$2:$B$187,0),9)</f>
        <v>5.4291508276981216E-3</v>
      </c>
      <c r="N2539" s="42">
        <f>INDEX(Quaterly!$B$2:$E$63,MATCH(B2539,Quaterly!$B$2:$B$63,0),4)</f>
        <v>-9.9999999999997868E-3</v>
      </c>
    </row>
    <row r="2540" spans="1:14" x14ac:dyDescent="0.3">
      <c r="A2540" s="23">
        <v>2539</v>
      </c>
      <c r="B2540" s="23" t="str">
        <f t="shared" si="117"/>
        <v>Q4-2019</v>
      </c>
      <c r="C2540" s="24" t="str">
        <f t="shared" si="118"/>
        <v>Q4</v>
      </c>
      <c r="D2540" s="23" t="str">
        <f t="shared" si="119"/>
        <v>10-2019</v>
      </c>
      <c r="E2540" s="25">
        <v>43760</v>
      </c>
      <c r="F2540" s="31">
        <f>INDEX(GoldPrice!$B$2:$F$4016,MATCH(E2540,GoldPrice!$B$2:$B$4016,0),5)</f>
        <v>16760.763560760766</v>
      </c>
      <c r="G2540" s="36">
        <f>INDEX(Daily!$B$2:$H$4016,MATCH(E2540,Daily!$B$2:$B$4016,0),3)</f>
        <v>0.84999999999999432</v>
      </c>
      <c r="H2540" s="36">
        <f>INDEX(Daily!$B$2:$H$4016,MATCH(E2540,Daily!$B$2:$B$4016,0),5)</f>
        <v>-4</v>
      </c>
      <c r="I2540" s="36">
        <f>INDEX(Daily!$B$2:$H$4016,MATCH(E2540,Daily!$B$2:$B$4016,0),7)</f>
        <v>3.6300000000001091</v>
      </c>
      <c r="J2540" s="39">
        <f>INDEX(Monthly!$B$2:$K$187,MATCH(D2540,Monthly!$B$2:$B$187,0),3)</f>
        <v>6.5999999999999948E-3</v>
      </c>
      <c r="K2540" s="39">
        <f>INDEX(Monthly!$B$2:$K$187,MATCH(D2540,Monthly!$B$2:$B$187,0),5)</f>
        <v>0.69999999999998863</v>
      </c>
      <c r="L2540" s="39">
        <f>INDEX(Monthly!$B$2:$K$187,MATCH(D2540,Monthly!$B$2:$B$187,0),7)</f>
        <v>0</v>
      </c>
      <c r="M2540" s="39">
        <f>INDEX(Monthly!$B$2:$K$187,MATCH(D2540,Monthly!$B$2:$B$187,0),9)</f>
        <v>5.4291508276981216E-3</v>
      </c>
      <c r="N2540" s="42">
        <f>INDEX(Quaterly!$B$2:$E$63,MATCH(B2540,Quaterly!$B$2:$B$63,0),4)</f>
        <v>-9.9999999999997868E-3</v>
      </c>
    </row>
    <row r="2541" spans="1:14" x14ac:dyDescent="0.3">
      <c r="A2541" s="23">
        <v>2540</v>
      </c>
      <c r="B2541" s="23" t="str">
        <f t="shared" si="117"/>
        <v>Q4-2019</v>
      </c>
      <c r="C2541" s="24" t="str">
        <f t="shared" si="118"/>
        <v>Q4</v>
      </c>
      <c r="D2541" s="23" t="str">
        <f t="shared" si="119"/>
        <v>10-2019</v>
      </c>
      <c r="E2541" s="25">
        <v>43761</v>
      </c>
      <c r="F2541" s="31">
        <f>INDEX(GoldPrice!$B$2:$F$4016,MATCH(E2541,GoldPrice!$B$2:$B$4016,0),5)</f>
        <v>-148333.2451332435</v>
      </c>
      <c r="G2541" s="36">
        <f>INDEX(Daily!$B$2:$H$4016,MATCH(E2541,Daily!$B$2:$B$4016,0),3)</f>
        <v>1.8100000000000023</v>
      </c>
      <c r="H2541" s="36">
        <f>INDEX(Daily!$B$2:$H$4016,MATCH(E2541,Daily!$B$2:$B$4016,0),5)</f>
        <v>4</v>
      </c>
      <c r="I2541" s="36">
        <f>INDEX(Daily!$B$2:$H$4016,MATCH(E2541,Daily!$B$2:$B$4016,0),7)</f>
        <v>0.59999999999990905</v>
      </c>
      <c r="J2541" s="39">
        <f>INDEX(Monthly!$B$2:$K$187,MATCH(D2541,Monthly!$B$2:$B$187,0),3)</f>
        <v>6.5999999999999948E-3</v>
      </c>
      <c r="K2541" s="39">
        <f>INDEX(Monthly!$B$2:$K$187,MATCH(D2541,Monthly!$B$2:$B$187,0),5)</f>
        <v>0.69999999999998863</v>
      </c>
      <c r="L2541" s="39">
        <f>INDEX(Monthly!$B$2:$K$187,MATCH(D2541,Monthly!$B$2:$B$187,0),7)</f>
        <v>0</v>
      </c>
      <c r="M2541" s="39">
        <f>INDEX(Monthly!$B$2:$K$187,MATCH(D2541,Monthly!$B$2:$B$187,0),9)</f>
        <v>5.4291508276981216E-3</v>
      </c>
      <c r="N2541" s="42">
        <f>INDEX(Quaterly!$B$2:$E$63,MATCH(B2541,Quaterly!$B$2:$B$63,0),4)</f>
        <v>-9.9999999999997868E-3</v>
      </c>
    </row>
    <row r="2542" spans="1:14" x14ac:dyDescent="0.3">
      <c r="A2542" s="23">
        <v>2541</v>
      </c>
      <c r="B2542" s="23" t="str">
        <f t="shared" si="117"/>
        <v>Q4-2019</v>
      </c>
      <c r="C2542" s="24" t="str">
        <f t="shared" si="118"/>
        <v>Q4</v>
      </c>
      <c r="D2542" s="23" t="str">
        <f t="shared" si="119"/>
        <v>10-2019</v>
      </c>
      <c r="E2542" s="25">
        <v>43762</v>
      </c>
      <c r="F2542" s="31">
        <f>INDEX(GoldPrice!$B$2:$F$4016,MATCH(E2542,GoldPrice!$B$2:$B$4016,0),5)</f>
        <v>-125620.63882064074</v>
      </c>
      <c r="G2542" s="36">
        <f>INDEX(Daily!$B$2:$H$4016,MATCH(E2542,Daily!$B$2:$B$4016,0),3)</f>
        <v>0.25999999999999801</v>
      </c>
      <c r="H2542" s="36">
        <f>INDEX(Daily!$B$2:$H$4016,MATCH(E2542,Daily!$B$2:$B$4016,0),5)</f>
        <v>-2</v>
      </c>
      <c r="I2542" s="36">
        <f>INDEX(Daily!$B$2:$H$4016,MATCH(E2542,Daily!$B$2:$B$4016,0),7)</f>
        <v>5.8100000000000591</v>
      </c>
      <c r="J2542" s="39">
        <f>INDEX(Monthly!$B$2:$K$187,MATCH(D2542,Monthly!$B$2:$B$187,0),3)</f>
        <v>6.5999999999999948E-3</v>
      </c>
      <c r="K2542" s="39">
        <f>INDEX(Monthly!$B$2:$K$187,MATCH(D2542,Monthly!$B$2:$B$187,0),5)</f>
        <v>0.69999999999998863</v>
      </c>
      <c r="L2542" s="39">
        <f>INDEX(Monthly!$B$2:$K$187,MATCH(D2542,Monthly!$B$2:$B$187,0),7)</f>
        <v>0</v>
      </c>
      <c r="M2542" s="39">
        <f>INDEX(Monthly!$B$2:$K$187,MATCH(D2542,Monthly!$B$2:$B$187,0),9)</f>
        <v>5.4291508276981216E-3</v>
      </c>
      <c r="N2542" s="42">
        <f>INDEX(Quaterly!$B$2:$E$63,MATCH(B2542,Quaterly!$B$2:$B$63,0),4)</f>
        <v>-9.9999999999997868E-3</v>
      </c>
    </row>
    <row r="2543" spans="1:14" x14ac:dyDescent="0.3">
      <c r="A2543" s="23">
        <v>2542</v>
      </c>
      <c r="B2543" s="23" t="str">
        <f t="shared" si="117"/>
        <v>Q4-2019</v>
      </c>
      <c r="C2543" s="24" t="str">
        <f t="shared" si="118"/>
        <v>Q4</v>
      </c>
      <c r="D2543" s="23" t="str">
        <f t="shared" si="119"/>
        <v>10-2019</v>
      </c>
      <c r="E2543" s="25">
        <v>43763</v>
      </c>
      <c r="F2543" s="31">
        <f>INDEX(GoldPrice!$B$2:$F$4016,MATCH(E2543,GoldPrice!$B$2:$B$4016,0),5)</f>
        <v>92875.97807598114</v>
      </c>
      <c r="G2543" s="36">
        <f>INDEX(Daily!$B$2:$H$4016,MATCH(E2543,Daily!$B$2:$B$4016,0),3)</f>
        <v>0.42999999999999972</v>
      </c>
      <c r="H2543" s="36">
        <f>INDEX(Daily!$B$2:$H$4016,MATCH(E2543,Daily!$B$2:$B$4016,0),5)</f>
        <v>-3</v>
      </c>
      <c r="I2543" s="36">
        <f>INDEX(Daily!$B$2:$H$4016,MATCH(E2543,Daily!$B$2:$B$4016,0),7)</f>
        <v>2.9700000000000273</v>
      </c>
      <c r="J2543" s="39">
        <f>INDEX(Monthly!$B$2:$K$187,MATCH(D2543,Monthly!$B$2:$B$187,0),3)</f>
        <v>6.5999999999999948E-3</v>
      </c>
      <c r="K2543" s="39">
        <f>INDEX(Monthly!$B$2:$K$187,MATCH(D2543,Monthly!$B$2:$B$187,0),5)</f>
        <v>0.69999999999998863</v>
      </c>
      <c r="L2543" s="39">
        <f>INDEX(Monthly!$B$2:$K$187,MATCH(D2543,Monthly!$B$2:$B$187,0),7)</f>
        <v>0</v>
      </c>
      <c r="M2543" s="39">
        <f>INDEX(Monthly!$B$2:$K$187,MATCH(D2543,Monthly!$B$2:$B$187,0),9)</f>
        <v>5.4291508276981216E-3</v>
      </c>
      <c r="N2543" s="42">
        <f>INDEX(Quaterly!$B$2:$E$63,MATCH(B2543,Quaterly!$B$2:$B$63,0),4)</f>
        <v>-9.9999999999997868E-3</v>
      </c>
    </row>
    <row r="2544" spans="1:14" x14ac:dyDescent="0.3">
      <c r="A2544" s="23">
        <v>2543</v>
      </c>
      <c r="B2544" s="23" t="str">
        <f t="shared" si="117"/>
        <v>Q4-2019</v>
      </c>
      <c r="C2544" s="24" t="str">
        <f t="shared" si="118"/>
        <v>Q4</v>
      </c>
      <c r="D2544" s="23" t="str">
        <f t="shared" si="119"/>
        <v>10-2019</v>
      </c>
      <c r="E2544" s="25">
        <v>43766</v>
      </c>
      <c r="F2544" s="31">
        <f>INDEX(GoldPrice!$B$2:$F$4016,MATCH(E2544,GoldPrice!$B$2:$B$4016,0),5)</f>
        <v>266622.56662256643</v>
      </c>
      <c r="G2544" s="36">
        <f>INDEX(Daily!$B$2:$H$4016,MATCH(E2544,Daily!$B$2:$B$4016,0),3)</f>
        <v>-0.84999999999999432</v>
      </c>
      <c r="H2544" s="36">
        <f>INDEX(Daily!$B$2:$H$4016,MATCH(E2544,Daily!$B$2:$B$4016,0),5)</f>
        <v>0</v>
      </c>
      <c r="I2544" s="36">
        <f>INDEX(Daily!$B$2:$H$4016,MATCH(E2544,Daily!$B$2:$B$4016,0),7)</f>
        <v>-9.0000000000031832E-2</v>
      </c>
      <c r="J2544" s="39">
        <f>INDEX(Monthly!$B$2:$K$187,MATCH(D2544,Monthly!$B$2:$B$187,0),3)</f>
        <v>6.5999999999999948E-3</v>
      </c>
      <c r="K2544" s="39">
        <f>INDEX(Monthly!$B$2:$K$187,MATCH(D2544,Monthly!$B$2:$B$187,0),5)</f>
        <v>0.69999999999998863</v>
      </c>
      <c r="L2544" s="39">
        <f>INDEX(Monthly!$B$2:$K$187,MATCH(D2544,Monthly!$B$2:$B$187,0),7)</f>
        <v>0</v>
      </c>
      <c r="M2544" s="39">
        <f>INDEX(Monthly!$B$2:$K$187,MATCH(D2544,Monthly!$B$2:$B$187,0),9)</f>
        <v>5.4291508276981216E-3</v>
      </c>
      <c r="N2544" s="42">
        <f>INDEX(Quaterly!$B$2:$E$63,MATCH(B2544,Quaterly!$B$2:$B$63,0),4)</f>
        <v>-9.9999999999997868E-3</v>
      </c>
    </row>
    <row r="2545" spans="1:14" x14ac:dyDescent="0.3">
      <c r="A2545" s="23">
        <v>2544</v>
      </c>
      <c r="B2545" s="23" t="str">
        <f t="shared" si="117"/>
        <v>Q4-2019</v>
      </c>
      <c r="C2545" s="24" t="str">
        <f t="shared" si="118"/>
        <v>Q4</v>
      </c>
      <c r="D2545" s="23" t="str">
        <f t="shared" si="119"/>
        <v>10-2019</v>
      </c>
      <c r="E2545" s="25">
        <v>43767</v>
      </c>
      <c r="F2545" s="31">
        <f>INDEX(GoldPrice!$B$2:$F$4016,MATCH(E2545,GoldPrice!$B$2:$B$4016,0),5)</f>
        <v>-29630.693630695343</v>
      </c>
      <c r="G2545" s="36">
        <f>INDEX(Daily!$B$2:$H$4016,MATCH(E2545,Daily!$B$2:$B$4016,0),3)</f>
        <v>-0.27000000000000313</v>
      </c>
      <c r="H2545" s="36">
        <f>INDEX(Daily!$B$2:$H$4016,MATCH(E2545,Daily!$B$2:$B$4016,0),5)</f>
        <v>2</v>
      </c>
      <c r="I2545" s="36">
        <f>INDEX(Daily!$B$2:$H$4016,MATCH(E2545,Daily!$B$2:$B$4016,0),7)</f>
        <v>-0.61000000000001364</v>
      </c>
      <c r="J2545" s="39">
        <f>INDEX(Monthly!$B$2:$K$187,MATCH(D2545,Monthly!$B$2:$B$187,0),3)</f>
        <v>6.5999999999999948E-3</v>
      </c>
      <c r="K2545" s="39">
        <f>INDEX(Monthly!$B$2:$K$187,MATCH(D2545,Monthly!$B$2:$B$187,0),5)</f>
        <v>0.69999999999998863</v>
      </c>
      <c r="L2545" s="39">
        <f>INDEX(Monthly!$B$2:$K$187,MATCH(D2545,Monthly!$B$2:$B$187,0),7)</f>
        <v>0</v>
      </c>
      <c r="M2545" s="39">
        <f>INDEX(Monthly!$B$2:$K$187,MATCH(D2545,Monthly!$B$2:$B$187,0),9)</f>
        <v>5.4291508276981216E-3</v>
      </c>
      <c r="N2545" s="42">
        <f>INDEX(Quaterly!$B$2:$E$63,MATCH(B2545,Quaterly!$B$2:$B$63,0),4)</f>
        <v>-9.9999999999997868E-3</v>
      </c>
    </row>
    <row r="2546" spans="1:14" x14ac:dyDescent="0.3">
      <c r="A2546" s="23">
        <v>2545</v>
      </c>
      <c r="B2546" s="23" t="str">
        <f t="shared" si="117"/>
        <v>Q4-2019</v>
      </c>
      <c r="C2546" s="24" t="str">
        <f t="shared" si="118"/>
        <v>Q4</v>
      </c>
      <c r="D2546" s="23" t="str">
        <f t="shared" si="119"/>
        <v>10-2019</v>
      </c>
      <c r="E2546" s="25">
        <v>43768</v>
      </c>
      <c r="F2546" s="31">
        <f>INDEX(GoldPrice!$B$2:$F$4016,MATCH(E2546,GoldPrice!$B$2:$B$4016,0),5)</f>
        <v>-126494.80249480158</v>
      </c>
      <c r="G2546" s="36">
        <f>INDEX(Daily!$B$2:$H$4016,MATCH(E2546,Daily!$B$2:$B$4016,0),3)</f>
        <v>-0.47999999999999687</v>
      </c>
      <c r="H2546" s="36">
        <f>INDEX(Daily!$B$2:$H$4016,MATCH(E2546,Daily!$B$2:$B$4016,0),5)</f>
        <v>-2</v>
      </c>
      <c r="I2546" s="36">
        <f>INDEX(Daily!$B$2:$H$4016,MATCH(E2546,Daily!$B$2:$B$4016,0),7)</f>
        <v>5.0199999999999818</v>
      </c>
      <c r="J2546" s="39">
        <f>INDEX(Monthly!$B$2:$K$187,MATCH(D2546,Monthly!$B$2:$B$187,0),3)</f>
        <v>6.5999999999999948E-3</v>
      </c>
      <c r="K2546" s="39">
        <f>INDEX(Monthly!$B$2:$K$187,MATCH(D2546,Monthly!$B$2:$B$187,0),5)</f>
        <v>0.69999999999998863</v>
      </c>
      <c r="L2546" s="39">
        <f>INDEX(Monthly!$B$2:$K$187,MATCH(D2546,Monthly!$B$2:$B$187,0),7)</f>
        <v>0</v>
      </c>
      <c r="M2546" s="39">
        <f>INDEX(Monthly!$B$2:$K$187,MATCH(D2546,Monthly!$B$2:$B$187,0),9)</f>
        <v>5.4291508276981216E-3</v>
      </c>
      <c r="N2546" s="42">
        <f>INDEX(Quaterly!$B$2:$E$63,MATCH(B2546,Quaterly!$B$2:$B$63,0),4)</f>
        <v>-9.9999999999997868E-3</v>
      </c>
    </row>
    <row r="2547" spans="1:14" x14ac:dyDescent="0.3">
      <c r="A2547" s="23">
        <v>2546</v>
      </c>
      <c r="B2547" s="23" t="str">
        <f t="shared" si="117"/>
        <v>Q4-2019</v>
      </c>
      <c r="C2547" s="24" t="str">
        <f t="shared" si="118"/>
        <v>Q4</v>
      </c>
      <c r="D2547" s="23" t="str">
        <f t="shared" si="119"/>
        <v>10-2019</v>
      </c>
      <c r="E2547" s="25">
        <v>43769</v>
      </c>
      <c r="F2547" s="31">
        <f>INDEX(GoldPrice!$B$2:$F$4016,MATCH(E2547,GoldPrice!$B$2:$B$4016,0),5)</f>
        <v>-271498.99829899892</v>
      </c>
      <c r="G2547" s="36">
        <f>INDEX(Daily!$B$2:$H$4016,MATCH(E2547,Daily!$B$2:$B$4016,0),3)</f>
        <v>-0.88000000000000256</v>
      </c>
      <c r="H2547" s="36">
        <f>INDEX(Daily!$B$2:$H$4016,MATCH(E2547,Daily!$B$2:$B$4016,0),5)</f>
        <v>2</v>
      </c>
      <c r="I2547" s="36">
        <f>INDEX(Daily!$B$2:$H$4016,MATCH(E2547,Daily!$B$2:$B$4016,0),7)</f>
        <v>-2.0699999999999363</v>
      </c>
      <c r="J2547" s="39">
        <f>INDEX(Monthly!$B$2:$K$187,MATCH(D2547,Monthly!$B$2:$B$187,0),3)</f>
        <v>6.5999999999999948E-3</v>
      </c>
      <c r="K2547" s="39">
        <f>INDEX(Monthly!$B$2:$K$187,MATCH(D2547,Monthly!$B$2:$B$187,0),5)</f>
        <v>0.69999999999998863</v>
      </c>
      <c r="L2547" s="39">
        <f>INDEX(Monthly!$B$2:$K$187,MATCH(D2547,Monthly!$B$2:$B$187,0),7)</f>
        <v>0</v>
      </c>
      <c r="M2547" s="39">
        <f>INDEX(Monthly!$B$2:$K$187,MATCH(D2547,Monthly!$B$2:$B$187,0),9)</f>
        <v>5.4291508276981216E-3</v>
      </c>
      <c r="N2547" s="42">
        <f>INDEX(Quaterly!$B$2:$E$63,MATCH(B2547,Quaterly!$B$2:$B$63,0),4)</f>
        <v>-9.9999999999997868E-3</v>
      </c>
    </row>
    <row r="2548" spans="1:14" x14ac:dyDescent="0.3">
      <c r="A2548" s="23">
        <v>2547</v>
      </c>
      <c r="B2548" s="23" t="str">
        <f t="shared" si="117"/>
        <v>Q4-2019</v>
      </c>
      <c r="C2548" s="24" t="str">
        <f t="shared" si="118"/>
        <v>Q4</v>
      </c>
      <c r="D2548" s="23" t="str">
        <f t="shared" si="119"/>
        <v>11-2019</v>
      </c>
      <c r="E2548" s="25">
        <v>43770</v>
      </c>
      <c r="F2548" s="31">
        <f>INDEX(GoldPrice!$B$2:$F$4016,MATCH(E2548,GoldPrice!$B$2:$B$4016,0),5)</f>
        <v>251918.57871858031</v>
      </c>
      <c r="G2548" s="36">
        <f>INDEX(Daily!$B$2:$H$4016,MATCH(E2548,Daily!$B$2:$B$4016,0),3)</f>
        <v>2.0200000000000031</v>
      </c>
      <c r="H2548" s="36">
        <f>INDEX(Daily!$B$2:$H$4016,MATCH(E2548,Daily!$B$2:$B$4016,0),5)</f>
        <v>-2</v>
      </c>
      <c r="I2548" s="36">
        <f>INDEX(Daily!$B$2:$H$4016,MATCH(E2548,Daily!$B$2:$B$4016,0),7)</f>
        <v>16.769999999999982</v>
      </c>
      <c r="J2548" s="39">
        <f>INDEX(Monthly!$B$2:$K$187,MATCH(D2548,Monthly!$B$2:$B$187,0),3)</f>
        <v>1.100000000000001E-2</v>
      </c>
      <c r="K2548" s="39">
        <f>INDEX(Monthly!$B$2:$K$187,MATCH(D2548,Monthly!$B$2:$B$187,0),5)</f>
        <v>-13.300000000000011</v>
      </c>
      <c r="L2548" s="39">
        <f>INDEX(Monthly!$B$2:$K$187,MATCH(D2548,Monthly!$B$2:$B$187,0),7)</f>
        <v>0</v>
      </c>
      <c r="M2548" s="39">
        <f>INDEX(Monthly!$B$2:$K$187,MATCH(D2548,Monthly!$B$2:$B$187,0),9)</f>
        <v>1.3356986876880077E-2</v>
      </c>
      <c r="N2548" s="42">
        <f>INDEX(Quaterly!$B$2:$E$63,MATCH(B2548,Quaterly!$B$2:$B$63,0),4)</f>
        <v>-9.9999999999997868E-3</v>
      </c>
    </row>
    <row r="2549" spans="1:14" x14ac:dyDescent="0.3">
      <c r="A2549" s="23">
        <v>2548</v>
      </c>
      <c r="B2549" s="23" t="str">
        <f t="shared" si="117"/>
        <v>Q4-2019</v>
      </c>
      <c r="C2549" s="24" t="str">
        <f t="shared" si="118"/>
        <v>Q4</v>
      </c>
      <c r="D2549" s="23" t="str">
        <f t="shared" si="119"/>
        <v>11-2019</v>
      </c>
      <c r="E2549" s="25">
        <v>43773</v>
      </c>
      <c r="F2549" s="31">
        <f>INDEX(GoldPrice!$B$2:$F$4016,MATCH(E2549,GoldPrice!$B$2:$B$4016,0),5)</f>
        <v>-18859.950859952718</v>
      </c>
      <c r="G2549" s="36">
        <f>INDEX(Daily!$B$2:$H$4016,MATCH(E2549,Daily!$B$2:$B$4016,0),3)</f>
        <v>0.33999999999999631</v>
      </c>
      <c r="H2549" s="36">
        <f>INDEX(Daily!$B$2:$H$4016,MATCH(E2549,Daily!$B$2:$B$4016,0),5)</f>
        <v>-1</v>
      </c>
      <c r="I2549" s="36">
        <f>INDEX(Daily!$B$2:$H$4016,MATCH(E2549,Daily!$B$2:$B$4016,0),7)</f>
        <v>6.8399999999999181</v>
      </c>
      <c r="J2549" s="39">
        <f>INDEX(Monthly!$B$2:$K$187,MATCH(D2549,Monthly!$B$2:$B$187,0),3)</f>
        <v>1.100000000000001E-2</v>
      </c>
      <c r="K2549" s="39">
        <f>INDEX(Monthly!$B$2:$K$187,MATCH(D2549,Monthly!$B$2:$B$187,0),5)</f>
        <v>-13.300000000000011</v>
      </c>
      <c r="L2549" s="39">
        <f>INDEX(Monthly!$B$2:$K$187,MATCH(D2549,Monthly!$B$2:$B$187,0),7)</f>
        <v>0</v>
      </c>
      <c r="M2549" s="39">
        <f>INDEX(Monthly!$B$2:$K$187,MATCH(D2549,Monthly!$B$2:$B$187,0),9)</f>
        <v>1.3356986876880077E-2</v>
      </c>
      <c r="N2549" s="42">
        <f>INDEX(Quaterly!$B$2:$E$63,MATCH(B2549,Quaterly!$B$2:$B$63,0),4)</f>
        <v>-9.9999999999997868E-3</v>
      </c>
    </row>
    <row r="2550" spans="1:14" x14ac:dyDescent="0.3">
      <c r="A2550" s="23">
        <v>2549</v>
      </c>
      <c r="B2550" s="23" t="str">
        <f t="shared" si="117"/>
        <v>Q4-2019</v>
      </c>
      <c r="C2550" s="24" t="str">
        <f t="shared" si="118"/>
        <v>Q4</v>
      </c>
      <c r="D2550" s="23" t="str">
        <f t="shared" si="119"/>
        <v>11-2019</v>
      </c>
      <c r="E2550" s="25">
        <v>43774</v>
      </c>
      <c r="F2550" s="31">
        <f>INDEX(GoldPrice!$B$2:$F$4016,MATCH(E2550,GoldPrice!$B$2:$B$4016,0),5)</f>
        <v>407046.15384615958</v>
      </c>
      <c r="G2550" s="36">
        <f>INDEX(Daily!$B$2:$H$4016,MATCH(E2550,Daily!$B$2:$B$4016,0),3)</f>
        <v>0.68999999999999773</v>
      </c>
      <c r="H2550" s="36">
        <f>INDEX(Daily!$B$2:$H$4016,MATCH(E2550,Daily!$B$2:$B$4016,0),5)</f>
        <v>0</v>
      </c>
      <c r="I2550" s="36">
        <f>INDEX(Daily!$B$2:$H$4016,MATCH(E2550,Daily!$B$2:$B$4016,0),7)</f>
        <v>1.9099999999999682</v>
      </c>
      <c r="J2550" s="39">
        <f>INDEX(Monthly!$B$2:$K$187,MATCH(D2550,Monthly!$B$2:$B$187,0),3)</f>
        <v>1.100000000000001E-2</v>
      </c>
      <c r="K2550" s="39">
        <f>INDEX(Monthly!$B$2:$K$187,MATCH(D2550,Monthly!$B$2:$B$187,0),5)</f>
        <v>-13.300000000000011</v>
      </c>
      <c r="L2550" s="39">
        <f>INDEX(Monthly!$B$2:$K$187,MATCH(D2550,Monthly!$B$2:$B$187,0),7)</f>
        <v>0</v>
      </c>
      <c r="M2550" s="39">
        <f>INDEX(Monthly!$B$2:$K$187,MATCH(D2550,Monthly!$B$2:$B$187,0),9)</f>
        <v>1.3356986876880077E-2</v>
      </c>
      <c r="N2550" s="42">
        <f>INDEX(Quaterly!$B$2:$E$63,MATCH(B2550,Quaterly!$B$2:$B$63,0),4)</f>
        <v>-9.9999999999997868E-3</v>
      </c>
    </row>
    <row r="2551" spans="1:14" x14ac:dyDescent="0.3">
      <c r="A2551" s="23">
        <v>2550</v>
      </c>
      <c r="B2551" s="23" t="str">
        <f t="shared" si="117"/>
        <v>Q4-2019</v>
      </c>
      <c r="C2551" s="24" t="str">
        <f t="shared" si="118"/>
        <v>Q4</v>
      </c>
      <c r="D2551" s="23" t="str">
        <f t="shared" si="119"/>
        <v>11-2019</v>
      </c>
      <c r="E2551" s="25">
        <v>43775</v>
      </c>
      <c r="F2551" s="31">
        <f>INDEX(GoldPrice!$B$2:$F$4016,MATCH(E2551,GoldPrice!$B$2:$B$4016,0),5)</f>
        <v>-394861.53846154734</v>
      </c>
      <c r="G2551" s="36">
        <f>INDEX(Daily!$B$2:$H$4016,MATCH(E2551,Daily!$B$2:$B$4016,0),3)</f>
        <v>-0.87999999999999545</v>
      </c>
      <c r="H2551" s="36">
        <f>INDEX(Daily!$B$2:$H$4016,MATCH(E2551,Daily!$B$2:$B$4016,0),5)</f>
        <v>0</v>
      </c>
      <c r="I2551" s="36">
        <f>INDEX(Daily!$B$2:$H$4016,MATCH(E2551,Daily!$B$2:$B$4016,0),7)</f>
        <v>0.57000000000016371</v>
      </c>
      <c r="J2551" s="39">
        <f>INDEX(Monthly!$B$2:$K$187,MATCH(D2551,Monthly!$B$2:$B$187,0),3)</f>
        <v>1.100000000000001E-2</v>
      </c>
      <c r="K2551" s="39">
        <f>INDEX(Monthly!$B$2:$K$187,MATCH(D2551,Monthly!$B$2:$B$187,0),5)</f>
        <v>-13.300000000000011</v>
      </c>
      <c r="L2551" s="39">
        <f>INDEX(Monthly!$B$2:$K$187,MATCH(D2551,Monthly!$B$2:$B$187,0),7)</f>
        <v>0</v>
      </c>
      <c r="M2551" s="39">
        <f>INDEX(Monthly!$B$2:$K$187,MATCH(D2551,Monthly!$B$2:$B$187,0),9)</f>
        <v>1.3356986876880077E-2</v>
      </c>
      <c r="N2551" s="42">
        <f>INDEX(Quaterly!$B$2:$E$63,MATCH(B2551,Quaterly!$B$2:$B$63,0),4)</f>
        <v>-9.9999999999997868E-3</v>
      </c>
    </row>
    <row r="2552" spans="1:14" x14ac:dyDescent="0.3">
      <c r="A2552" s="23">
        <v>2551</v>
      </c>
      <c r="B2552" s="23" t="str">
        <f t="shared" si="117"/>
        <v>Q4-2019</v>
      </c>
      <c r="C2552" s="24" t="str">
        <f t="shared" si="118"/>
        <v>Q4</v>
      </c>
      <c r="D2552" s="23" t="str">
        <f t="shared" si="119"/>
        <v>11-2019</v>
      </c>
      <c r="E2552" s="25">
        <v>43776</v>
      </c>
      <c r="F2552" s="31">
        <f>INDEX(GoldPrice!$B$2:$F$4016,MATCH(E2552,GoldPrice!$B$2:$B$4016,0),5)</f>
        <v>536000</v>
      </c>
      <c r="G2552" s="36">
        <f>INDEX(Daily!$B$2:$H$4016,MATCH(E2552,Daily!$B$2:$B$4016,0),3)</f>
        <v>0.79999999999999716</v>
      </c>
      <c r="H2552" s="36">
        <f>INDEX(Daily!$B$2:$H$4016,MATCH(E2552,Daily!$B$2:$B$4016,0),5)</f>
        <v>0</v>
      </c>
      <c r="I2552" s="36">
        <f>INDEX(Daily!$B$2:$H$4016,MATCH(E2552,Daily!$B$2:$B$4016,0),7)</f>
        <v>-0.88000000000010914</v>
      </c>
      <c r="J2552" s="39">
        <f>INDEX(Monthly!$B$2:$K$187,MATCH(D2552,Monthly!$B$2:$B$187,0),3)</f>
        <v>1.100000000000001E-2</v>
      </c>
      <c r="K2552" s="39">
        <f>INDEX(Monthly!$B$2:$K$187,MATCH(D2552,Monthly!$B$2:$B$187,0),5)</f>
        <v>-13.300000000000011</v>
      </c>
      <c r="L2552" s="39">
        <f>INDEX(Monthly!$B$2:$K$187,MATCH(D2552,Monthly!$B$2:$B$187,0),7)</f>
        <v>0</v>
      </c>
      <c r="M2552" s="39">
        <f>INDEX(Monthly!$B$2:$K$187,MATCH(D2552,Monthly!$B$2:$B$187,0),9)</f>
        <v>1.3356986876880077E-2</v>
      </c>
      <c r="N2552" s="42">
        <f>INDEX(Quaterly!$B$2:$E$63,MATCH(B2552,Quaterly!$B$2:$B$63,0),4)</f>
        <v>-9.9999999999997868E-3</v>
      </c>
    </row>
    <row r="2553" spans="1:14" x14ac:dyDescent="0.3">
      <c r="A2553" s="23">
        <v>2552</v>
      </c>
      <c r="B2553" s="23" t="str">
        <f t="shared" si="117"/>
        <v>Q4-2019</v>
      </c>
      <c r="C2553" s="24" t="str">
        <f t="shared" si="118"/>
        <v>Q4</v>
      </c>
      <c r="D2553" s="23" t="str">
        <f t="shared" si="119"/>
        <v>11-2019</v>
      </c>
      <c r="E2553" s="25">
        <v>43777</v>
      </c>
      <c r="F2553" s="31">
        <f>INDEX(GoldPrice!$B$2:$F$4016,MATCH(E2553,GoldPrice!$B$2:$B$4016,0),5)</f>
        <v>-298033.71763371304</v>
      </c>
      <c r="G2553" s="36">
        <f>INDEX(Daily!$B$2:$H$4016,MATCH(E2553,Daily!$B$2:$B$4016,0),3)</f>
        <v>9.0000000000003411E-2</v>
      </c>
      <c r="H2553" s="36">
        <f>INDEX(Daily!$B$2:$H$4016,MATCH(E2553,Daily!$B$2:$B$4016,0),5)</f>
        <v>-1</v>
      </c>
      <c r="I2553" s="36">
        <f>INDEX(Daily!$B$2:$H$4016,MATCH(E2553,Daily!$B$2:$B$4016,0),7)</f>
        <v>-1.5399999999999636</v>
      </c>
      <c r="J2553" s="39">
        <f>INDEX(Monthly!$B$2:$K$187,MATCH(D2553,Monthly!$B$2:$B$187,0),3)</f>
        <v>1.100000000000001E-2</v>
      </c>
      <c r="K2553" s="39">
        <f>INDEX(Monthly!$B$2:$K$187,MATCH(D2553,Monthly!$B$2:$B$187,0),5)</f>
        <v>-13.300000000000011</v>
      </c>
      <c r="L2553" s="39">
        <f>INDEX(Monthly!$B$2:$K$187,MATCH(D2553,Monthly!$B$2:$B$187,0),7)</f>
        <v>0</v>
      </c>
      <c r="M2553" s="39">
        <f>INDEX(Monthly!$B$2:$K$187,MATCH(D2553,Monthly!$B$2:$B$187,0),9)</f>
        <v>1.3356986876880077E-2</v>
      </c>
      <c r="N2553" s="42">
        <f>INDEX(Quaterly!$B$2:$E$63,MATCH(B2553,Quaterly!$B$2:$B$63,0),4)</f>
        <v>-9.9999999999997868E-3</v>
      </c>
    </row>
    <row r="2554" spans="1:14" x14ac:dyDescent="0.3">
      <c r="A2554" s="23">
        <v>2553</v>
      </c>
      <c r="B2554" s="23" t="str">
        <f t="shared" si="117"/>
        <v>Q4-2019</v>
      </c>
      <c r="C2554" s="24" t="str">
        <f t="shared" si="118"/>
        <v>Q4</v>
      </c>
      <c r="D2554" s="23" t="str">
        <f t="shared" si="119"/>
        <v>11-2019</v>
      </c>
      <c r="E2554" s="25">
        <v>43780</v>
      </c>
      <c r="F2554" s="31">
        <f>INDEX(GoldPrice!$B$2:$F$4016,MATCH(E2554,GoldPrice!$B$2:$B$4016,0),5)</f>
        <v>129517.97391797602</v>
      </c>
      <c r="G2554" s="36">
        <f>INDEX(Daily!$B$2:$H$4016,MATCH(E2554,Daily!$B$2:$B$4016,0),3)</f>
        <v>-0.38000000000000256</v>
      </c>
      <c r="H2554" s="36">
        <f>INDEX(Daily!$B$2:$H$4016,MATCH(E2554,Daily!$B$2:$B$4016,0),5)</f>
        <v>2</v>
      </c>
      <c r="I2554" s="36">
        <f>INDEX(Daily!$B$2:$H$4016,MATCH(E2554,Daily!$B$2:$B$4016,0),7)</f>
        <v>-5.7400000000000091</v>
      </c>
      <c r="J2554" s="39">
        <f>INDEX(Monthly!$B$2:$K$187,MATCH(D2554,Monthly!$B$2:$B$187,0),3)</f>
        <v>1.100000000000001E-2</v>
      </c>
      <c r="K2554" s="39">
        <f>INDEX(Monthly!$B$2:$K$187,MATCH(D2554,Monthly!$B$2:$B$187,0),5)</f>
        <v>-13.300000000000011</v>
      </c>
      <c r="L2554" s="39">
        <f>INDEX(Monthly!$B$2:$K$187,MATCH(D2554,Monthly!$B$2:$B$187,0),7)</f>
        <v>0</v>
      </c>
      <c r="M2554" s="39">
        <f>INDEX(Monthly!$B$2:$K$187,MATCH(D2554,Monthly!$B$2:$B$187,0),9)</f>
        <v>1.3356986876880077E-2</v>
      </c>
      <c r="N2554" s="42">
        <f>INDEX(Quaterly!$B$2:$E$63,MATCH(B2554,Quaterly!$B$2:$B$63,0),4)</f>
        <v>-9.9999999999997868E-3</v>
      </c>
    </row>
    <row r="2555" spans="1:14" x14ac:dyDescent="0.3">
      <c r="A2555" s="23">
        <v>2554</v>
      </c>
      <c r="B2555" s="23" t="str">
        <f t="shared" si="117"/>
        <v>Q4-2019</v>
      </c>
      <c r="C2555" s="24" t="str">
        <f t="shared" si="118"/>
        <v>Q4</v>
      </c>
      <c r="D2555" s="23" t="str">
        <f t="shared" si="119"/>
        <v>11-2019</v>
      </c>
      <c r="E2555" s="25">
        <v>43781</v>
      </c>
      <c r="F2555" s="31">
        <f>INDEX(GoldPrice!$B$2:$F$4016,MATCH(E2555,GoldPrice!$B$2:$B$4016,0),5)</f>
        <v>-29268.871668871492</v>
      </c>
      <c r="G2555" s="36">
        <f>INDEX(Daily!$B$2:$H$4016,MATCH(E2555,Daily!$B$2:$B$4016,0),3)</f>
        <v>-6.0000000000002274E-2</v>
      </c>
      <c r="H2555" s="36">
        <f>INDEX(Daily!$B$2:$H$4016,MATCH(E2555,Daily!$B$2:$B$4016,0),5)</f>
        <v>-1</v>
      </c>
      <c r="I2555" s="36">
        <f>INDEX(Daily!$B$2:$H$4016,MATCH(E2555,Daily!$B$2:$B$4016,0),7)</f>
        <v>1.5800000000000409</v>
      </c>
      <c r="J2555" s="39">
        <f>INDEX(Monthly!$B$2:$K$187,MATCH(D2555,Monthly!$B$2:$B$187,0),3)</f>
        <v>1.100000000000001E-2</v>
      </c>
      <c r="K2555" s="39">
        <f>INDEX(Monthly!$B$2:$K$187,MATCH(D2555,Monthly!$B$2:$B$187,0),5)</f>
        <v>-13.300000000000011</v>
      </c>
      <c r="L2555" s="39">
        <f>INDEX(Monthly!$B$2:$K$187,MATCH(D2555,Monthly!$B$2:$B$187,0),7)</f>
        <v>0</v>
      </c>
      <c r="M2555" s="39">
        <f>INDEX(Monthly!$B$2:$K$187,MATCH(D2555,Monthly!$B$2:$B$187,0),9)</f>
        <v>1.3356986876880077E-2</v>
      </c>
      <c r="N2555" s="42">
        <f>INDEX(Quaterly!$B$2:$E$63,MATCH(B2555,Quaterly!$B$2:$B$63,0),4)</f>
        <v>-9.9999999999997868E-3</v>
      </c>
    </row>
    <row r="2556" spans="1:14" x14ac:dyDescent="0.3">
      <c r="A2556" s="23">
        <v>2555</v>
      </c>
      <c r="B2556" s="23" t="str">
        <f t="shared" si="117"/>
        <v>Q4-2019</v>
      </c>
      <c r="C2556" s="24" t="str">
        <f t="shared" si="118"/>
        <v>Q4</v>
      </c>
      <c r="D2556" s="23" t="str">
        <f t="shared" si="119"/>
        <v>11-2019</v>
      </c>
      <c r="E2556" s="25">
        <v>43782</v>
      </c>
      <c r="F2556" s="31">
        <f>INDEX(GoldPrice!$B$2:$F$4016,MATCH(E2556,GoldPrice!$B$2:$B$4016,0),5)</f>
        <v>-278369.23076923564</v>
      </c>
      <c r="G2556" s="36">
        <f>INDEX(Daily!$B$2:$H$4016,MATCH(E2556,Daily!$B$2:$B$4016,0),3)</f>
        <v>0.32000000000000028</v>
      </c>
      <c r="H2556" s="36">
        <f>INDEX(Daily!$B$2:$H$4016,MATCH(E2556,Daily!$B$2:$B$4016,0),5)</f>
        <v>0</v>
      </c>
      <c r="I2556" s="36">
        <f>INDEX(Daily!$B$2:$H$4016,MATCH(E2556,Daily!$B$2:$B$4016,0),7)</f>
        <v>-5.5600000000000591</v>
      </c>
      <c r="J2556" s="39">
        <f>INDEX(Monthly!$B$2:$K$187,MATCH(D2556,Monthly!$B$2:$B$187,0),3)</f>
        <v>1.100000000000001E-2</v>
      </c>
      <c r="K2556" s="39">
        <f>INDEX(Monthly!$B$2:$K$187,MATCH(D2556,Monthly!$B$2:$B$187,0),5)</f>
        <v>-13.300000000000011</v>
      </c>
      <c r="L2556" s="39">
        <f>INDEX(Monthly!$B$2:$K$187,MATCH(D2556,Monthly!$B$2:$B$187,0),7)</f>
        <v>0</v>
      </c>
      <c r="M2556" s="39">
        <f>INDEX(Monthly!$B$2:$K$187,MATCH(D2556,Monthly!$B$2:$B$187,0),9)</f>
        <v>1.3356986876880077E-2</v>
      </c>
      <c r="N2556" s="42">
        <f>INDEX(Quaterly!$B$2:$E$63,MATCH(B2556,Quaterly!$B$2:$B$63,0),4)</f>
        <v>-9.9999999999997868E-3</v>
      </c>
    </row>
    <row r="2557" spans="1:14" x14ac:dyDescent="0.3">
      <c r="A2557" s="23">
        <v>2556</v>
      </c>
      <c r="B2557" s="23" t="str">
        <f t="shared" si="117"/>
        <v>Q4-2019</v>
      </c>
      <c r="C2557" s="24" t="str">
        <f t="shared" si="118"/>
        <v>Q4</v>
      </c>
      <c r="D2557" s="23" t="str">
        <f t="shared" si="119"/>
        <v>11-2019</v>
      </c>
      <c r="E2557" s="25">
        <v>43783</v>
      </c>
      <c r="F2557" s="31">
        <f>INDEX(GoldPrice!$B$2:$F$4016,MATCH(E2557,GoldPrice!$B$2:$B$4016,0),5)</f>
        <v>-118251.14345113933</v>
      </c>
      <c r="G2557" s="36">
        <f>INDEX(Daily!$B$2:$H$4016,MATCH(E2557,Daily!$B$2:$B$4016,0),3)</f>
        <v>-0.34999999999999432</v>
      </c>
      <c r="H2557" s="36">
        <f>INDEX(Daily!$B$2:$H$4016,MATCH(E2557,Daily!$B$2:$B$4016,0),5)</f>
        <v>1</v>
      </c>
      <c r="I2557" s="36">
        <f>INDEX(Daily!$B$2:$H$4016,MATCH(E2557,Daily!$B$2:$B$4016,0),7)</f>
        <v>-0.47000000000002728</v>
      </c>
      <c r="J2557" s="39">
        <f>INDEX(Monthly!$B$2:$K$187,MATCH(D2557,Monthly!$B$2:$B$187,0),3)</f>
        <v>1.100000000000001E-2</v>
      </c>
      <c r="K2557" s="39">
        <f>INDEX(Monthly!$B$2:$K$187,MATCH(D2557,Monthly!$B$2:$B$187,0),5)</f>
        <v>-13.300000000000011</v>
      </c>
      <c r="L2557" s="39">
        <f>INDEX(Monthly!$B$2:$K$187,MATCH(D2557,Monthly!$B$2:$B$187,0),7)</f>
        <v>0</v>
      </c>
      <c r="M2557" s="39">
        <f>INDEX(Monthly!$B$2:$K$187,MATCH(D2557,Monthly!$B$2:$B$187,0),9)</f>
        <v>1.3356986876880077E-2</v>
      </c>
      <c r="N2557" s="42">
        <f>INDEX(Quaterly!$B$2:$E$63,MATCH(B2557,Quaterly!$B$2:$B$63,0),4)</f>
        <v>-9.9999999999997868E-3</v>
      </c>
    </row>
    <row r="2558" spans="1:14" x14ac:dyDescent="0.3">
      <c r="A2558" s="23">
        <v>2557</v>
      </c>
      <c r="B2558" s="23" t="str">
        <f t="shared" si="117"/>
        <v>Q4-2019</v>
      </c>
      <c r="C2558" s="24" t="str">
        <f t="shared" si="118"/>
        <v>Q4</v>
      </c>
      <c r="D2558" s="23" t="str">
        <f t="shared" si="119"/>
        <v>11-2019</v>
      </c>
      <c r="E2558" s="25">
        <v>43784</v>
      </c>
      <c r="F2558" s="31">
        <f>INDEX(GoldPrice!$B$2:$F$4016,MATCH(E2558,GoldPrice!$B$2:$B$4016,0),5)</f>
        <v>124489.35928936303</v>
      </c>
      <c r="G2558" s="36">
        <f>INDEX(Daily!$B$2:$H$4016,MATCH(E2558,Daily!$B$2:$B$4016,0),3)</f>
        <v>0.94999999999999574</v>
      </c>
      <c r="H2558" s="36">
        <f>INDEX(Daily!$B$2:$H$4016,MATCH(E2558,Daily!$B$2:$B$4016,0),5)</f>
        <v>4</v>
      </c>
      <c r="I2558" s="36">
        <f>INDEX(Daily!$B$2:$H$4016,MATCH(E2558,Daily!$B$2:$B$4016,0),7)</f>
        <v>-2.2699999999999818</v>
      </c>
      <c r="J2558" s="39">
        <f>INDEX(Monthly!$B$2:$K$187,MATCH(D2558,Monthly!$B$2:$B$187,0),3)</f>
        <v>1.100000000000001E-2</v>
      </c>
      <c r="K2558" s="39">
        <f>INDEX(Monthly!$B$2:$K$187,MATCH(D2558,Monthly!$B$2:$B$187,0),5)</f>
        <v>-13.300000000000011</v>
      </c>
      <c r="L2558" s="39">
        <f>INDEX(Monthly!$B$2:$K$187,MATCH(D2558,Monthly!$B$2:$B$187,0),7)</f>
        <v>0</v>
      </c>
      <c r="M2558" s="39">
        <f>INDEX(Monthly!$B$2:$K$187,MATCH(D2558,Monthly!$B$2:$B$187,0),9)</f>
        <v>1.3356986876880077E-2</v>
      </c>
      <c r="N2558" s="42">
        <f>INDEX(Quaterly!$B$2:$E$63,MATCH(B2558,Quaterly!$B$2:$B$63,0),4)</f>
        <v>-9.9999999999997868E-3</v>
      </c>
    </row>
    <row r="2559" spans="1:14" x14ac:dyDescent="0.3">
      <c r="A2559" s="23">
        <v>2558</v>
      </c>
      <c r="B2559" s="23" t="str">
        <f t="shared" si="117"/>
        <v>Q4-2019</v>
      </c>
      <c r="C2559" s="24" t="str">
        <f t="shared" si="118"/>
        <v>Q4</v>
      </c>
      <c r="D2559" s="23" t="str">
        <f t="shared" si="119"/>
        <v>11-2019</v>
      </c>
      <c r="E2559" s="25">
        <v>43787</v>
      </c>
      <c r="F2559" s="31">
        <f>INDEX(GoldPrice!$B$2:$F$4016,MATCH(E2559,GoldPrice!$B$2:$B$4016,0),5)</f>
        <v>-64264.071064077318</v>
      </c>
      <c r="G2559" s="36">
        <f>INDEX(Daily!$B$2:$H$4016,MATCH(E2559,Daily!$B$2:$B$4016,0),3)</f>
        <v>-0.67000000000000171</v>
      </c>
      <c r="H2559" s="36">
        <f>INDEX(Daily!$B$2:$H$4016,MATCH(E2559,Daily!$B$2:$B$4016,0),5)</f>
        <v>1</v>
      </c>
      <c r="I2559" s="36">
        <f>INDEX(Daily!$B$2:$H$4016,MATCH(E2559,Daily!$B$2:$B$4016,0),7)</f>
        <v>-7.1200000000000045</v>
      </c>
      <c r="J2559" s="39">
        <f>INDEX(Monthly!$B$2:$K$187,MATCH(D2559,Monthly!$B$2:$B$187,0),3)</f>
        <v>1.100000000000001E-2</v>
      </c>
      <c r="K2559" s="39">
        <f>INDEX(Monthly!$B$2:$K$187,MATCH(D2559,Monthly!$B$2:$B$187,0),5)</f>
        <v>-13.300000000000011</v>
      </c>
      <c r="L2559" s="39">
        <f>INDEX(Monthly!$B$2:$K$187,MATCH(D2559,Monthly!$B$2:$B$187,0),7)</f>
        <v>0</v>
      </c>
      <c r="M2559" s="39">
        <f>INDEX(Monthly!$B$2:$K$187,MATCH(D2559,Monthly!$B$2:$B$187,0),9)</f>
        <v>1.3356986876880077E-2</v>
      </c>
      <c r="N2559" s="42">
        <f>INDEX(Quaterly!$B$2:$E$63,MATCH(B2559,Quaterly!$B$2:$B$63,0),4)</f>
        <v>-9.9999999999997868E-3</v>
      </c>
    </row>
    <row r="2560" spans="1:14" x14ac:dyDescent="0.3">
      <c r="A2560" s="23">
        <v>2559</v>
      </c>
      <c r="B2560" s="23" t="str">
        <f t="shared" si="117"/>
        <v>Q4-2019</v>
      </c>
      <c r="C2560" s="24" t="str">
        <f t="shared" si="118"/>
        <v>Q4</v>
      </c>
      <c r="D2560" s="23" t="str">
        <f t="shared" si="119"/>
        <v>11-2019</v>
      </c>
      <c r="E2560" s="25">
        <v>43788</v>
      </c>
      <c r="F2560" s="31">
        <f>INDEX(GoldPrice!$B$2:$F$4016,MATCH(E2560,GoldPrice!$B$2:$B$4016,0),5)</f>
        <v>-206534.11453411356</v>
      </c>
      <c r="G2560" s="36">
        <f>INDEX(Daily!$B$2:$H$4016,MATCH(E2560,Daily!$B$2:$B$4016,0),3)</f>
        <v>-1.8399999999999963</v>
      </c>
      <c r="H2560" s="36">
        <f>INDEX(Daily!$B$2:$H$4016,MATCH(E2560,Daily!$B$2:$B$4016,0),5)</f>
        <v>-5</v>
      </c>
      <c r="I2560" s="36">
        <f>INDEX(Daily!$B$2:$H$4016,MATCH(E2560,Daily!$B$2:$B$4016,0),7)</f>
        <v>5.4400000000000546</v>
      </c>
      <c r="J2560" s="39">
        <f>INDEX(Monthly!$B$2:$K$187,MATCH(D2560,Monthly!$B$2:$B$187,0),3)</f>
        <v>1.100000000000001E-2</v>
      </c>
      <c r="K2560" s="39">
        <f>INDEX(Monthly!$B$2:$K$187,MATCH(D2560,Monthly!$B$2:$B$187,0),5)</f>
        <v>-13.300000000000011</v>
      </c>
      <c r="L2560" s="39">
        <f>INDEX(Monthly!$B$2:$K$187,MATCH(D2560,Monthly!$B$2:$B$187,0),7)</f>
        <v>0</v>
      </c>
      <c r="M2560" s="39">
        <f>INDEX(Monthly!$B$2:$K$187,MATCH(D2560,Monthly!$B$2:$B$187,0),9)</f>
        <v>1.3356986876880077E-2</v>
      </c>
      <c r="N2560" s="42">
        <f>INDEX(Quaterly!$B$2:$E$63,MATCH(B2560,Quaterly!$B$2:$B$63,0),4)</f>
        <v>-9.9999999999997868E-3</v>
      </c>
    </row>
    <row r="2561" spans="1:14" x14ac:dyDescent="0.3">
      <c r="A2561" s="23">
        <v>2560</v>
      </c>
      <c r="B2561" s="23" t="str">
        <f t="shared" si="117"/>
        <v>Q4-2019</v>
      </c>
      <c r="C2561" s="24" t="str">
        <f t="shared" si="118"/>
        <v>Q4</v>
      </c>
      <c r="D2561" s="23" t="str">
        <f t="shared" si="119"/>
        <v>11-2019</v>
      </c>
      <c r="E2561" s="25">
        <v>43789</v>
      </c>
      <c r="F2561" s="31">
        <f>INDEX(GoldPrice!$B$2:$F$4016,MATCH(E2561,GoldPrice!$B$2:$B$4016,0),5)</f>
        <v>221113.81591381878</v>
      </c>
      <c r="G2561" s="36">
        <f>INDEX(Daily!$B$2:$H$4016,MATCH(E2561,Daily!$B$2:$B$4016,0),3)</f>
        <v>1.8999999999999986</v>
      </c>
      <c r="H2561" s="36">
        <f>INDEX(Daily!$B$2:$H$4016,MATCH(E2561,Daily!$B$2:$B$4016,0),5)</f>
        <v>-1</v>
      </c>
      <c r="I2561" s="36">
        <f>INDEX(Daily!$B$2:$H$4016,MATCH(E2561,Daily!$B$2:$B$4016,0),7)</f>
        <v>-7.7900000000000773</v>
      </c>
      <c r="J2561" s="39">
        <f>INDEX(Monthly!$B$2:$K$187,MATCH(D2561,Monthly!$B$2:$B$187,0),3)</f>
        <v>1.100000000000001E-2</v>
      </c>
      <c r="K2561" s="39">
        <f>INDEX(Monthly!$B$2:$K$187,MATCH(D2561,Monthly!$B$2:$B$187,0),5)</f>
        <v>-13.300000000000011</v>
      </c>
      <c r="L2561" s="39">
        <f>INDEX(Monthly!$B$2:$K$187,MATCH(D2561,Monthly!$B$2:$B$187,0),7)</f>
        <v>0</v>
      </c>
      <c r="M2561" s="39">
        <f>INDEX(Monthly!$B$2:$K$187,MATCH(D2561,Monthly!$B$2:$B$187,0),9)</f>
        <v>1.3356986876880077E-2</v>
      </c>
      <c r="N2561" s="42">
        <f>INDEX(Quaterly!$B$2:$E$63,MATCH(B2561,Quaterly!$B$2:$B$63,0),4)</f>
        <v>-9.9999999999997868E-3</v>
      </c>
    </row>
    <row r="2562" spans="1:14" x14ac:dyDescent="0.3">
      <c r="A2562" s="23">
        <v>2561</v>
      </c>
      <c r="B2562" s="23" t="str">
        <f t="shared" si="117"/>
        <v>Q4-2019</v>
      </c>
      <c r="C2562" s="24" t="str">
        <f t="shared" si="118"/>
        <v>Q4</v>
      </c>
      <c r="D2562" s="23" t="str">
        <f t="shared" si="119"/>
        <v>11-2019</v>
      </c>
      <c r="E2562" s="25">
        <v>43790</v>
      </c>
      <c r="F2562" s="31">
        <f>INDEX(GoldPrice!$B$2:$F$4016,MATCH(E2562,GoldPrice!$B$2:$B$4016,0),5)</f>
        <v>285528.93592893705</v>
      </c>
      <c r="G2562" s="36">
        <f>INDEX(Daily!$B$2:$H$4016,MATCH(E2562,Daily!$B$2:$B$4016,0),3)</f>
        <v>1.4699999999999989</v>
      </c>
      <c r="H2562" s="36">
        <f>INDEX(Daily!$B$2:$H$4016,MATCH(E2562,Daily!$B$2:$B$4016,0),5)</f>
        <v>-6</v>
      </c>
      <c r="I2562" s="36">
        <f>INDEX(Daily!$B$2:$H$4016,MATCH(E2562,Daily!$B$2:$B$4016,0),7)</f>
        <v>-12.669999999999959</v>
      </c>
      <c r="J2562" s="39">
        <f>INDEX(Monthly!$B$2:$K$187,MATCH(D2562,Monthly!$B$2:$B$187,0),3)</f>
        <v>1.100000000000001E-2</v>
      </c>
      <c r="K2562" s="39">
        <f>INDEX(Monthly!$B$2:$K$187,MATCH(D2562,Monthly!$B$2:$B$187,0),5)</f>
        <v>-13.300000000000011</v>
      </c>
      <c r="L2562" s="39">
        <f>INDEX(Monthly!$B$2:$K$187,MATCH(D2562,Monthly!$B$2:$B$187,0),7)</f>
        <v>0</v>
      </c>
      <c r="M2562" s="39">
        <f>INDEX(Monthly!$B$2:$K$187,MATCH(D2562,Monthly!$B$2:$B$187,0),9)</f>
        <v>1.3356986876880077E-2</v>
      </c>
      <c r="N2562" s="42">
        <f>INDEX(Quaterly!$B$2:$E$63,MATCH(B2562,Quaterly!$B$2:$B$63,0),4)</f>
        <v>-9.9999999999997868E-3</v>
      </c>
    </row>
    <row r="2563" spans="1:14" x14ac:dyDescent="0.3">
      <c r="A2563" s="23">
        <v>2562</v>
      </c>
      <c r="B2563" s="23" t="str">
        <f t="shared" ref="B2563:B2626" si="120">C2563&amp;"-"&amp;YEAR(E2563)</f>
        <v>Q4-2019</v>
      </c>
      <c r="C2563" s="24" t="str">
        <f t="shared" ref="C2563:C2626" si="121">IF(MONTH(E2563)&lt;=3,"Q1",IF(MONTH(E2563)&lt;=6,"Q2",IF(MONTH(E2563)&lt;=9,"Q3","Q4")))</f>
        <v>Q4</v>
      </c>
      <c r="D2563" s="23" t="str">
        <f t="shared" ref="D2563:D2626" si="122">MONTH(E2563)&amp;"-"&amp;YEAR(E2563)</f>
        <v>11-2019</v>
      </c>
      <c r="E2563" s="25">
        <v>43791</v>
      </c>
      <c r="F2563" s="31">
        <f>INDEX(GoldPrice!$B$2:$F$4016,MATCH(E2563,GoldPrice!$B$2:$B$4016,0),5)</f>
        <v>-22212.209412213415</v>
      </c>
      <c r="G2563" s="36">
        <f>INDEX(Daily!$B$2:$H$4016,MATCH(E2563,Daily!$B$2:$B$4016,0),3)</f>
        <v>-0.80999999999999517</v>
      </c>
      <c r="H2563" s="36">
        <f>INDEX(Daily!$B$2:$H$4016,MATCH(E2563,Daily!$B$2:$B$4016,0),5)</f>
        <v>2</v>
      </c>
      <c r="I2563" s="36">
        <f>INDEX(Daily!$B$2:$H$4016,MATCH(E2563,Daily!$B$2:$B$4016,0),7)</f>
        <v>-10.110000000000014</v>
      </c>
      <c r="J2563" s="39">
        <f>INDEX(Monthly!$B$2:$K$187,MATCH(D2563,Monthly!$B$2:$B$187,0),3)</f>
        <v>1.100000000000001E-2</v>
      </c>
      <c r="K2563" s="39">
        <f>INDEX(Monthly!$B$2:$K$187,MATCH(D2563,Monthly!$B$2:$B$187,0),5)</f>
        <v>-13.300000000000011</v>
      </c>
      <c r="L2563" s="39">
        <f>INDEX(Monthly!$B$2:$K$187,MATCH(D2563,Monthly!$B$2:$B$187,0),7)</f>
        <v>0</v>
      </c>
      <c r="M2563" s="39">
        <f>INDEX(Monthly!$B$2:$K$187,MATCH(D2563,Monthly!$B$2:$B$187,0),9)</f>
        <v>1.3356986876880077E-2</v>
      </c>
      <c r="N2563" s="42">
        <f>INDEX(Quaterly!$B$2:$E$63,MATCH(B2563,Quaterly!$B$2:$B$63,0),4)</f>
        <v>-9.9999999999997868E-3</v>
      </c>
    </row>
    <row r="2564" spans="1:14" x14ac:dyDescent="0.3">
      <c r="A2564" s="23">
        <v>2563</v>
      </c>
      <c r="B2564" s="23" t="str">
        <f t="shared" si="120"/>
        <v>Q4-2019</v>
      </c>
      <c r="C2564" s="24" t="str">
        <f t="shared" si="121"/>
        <v>Q4</v>
      </c>
      <c r="D2564" s="23" t="str">
        <f t="shared" si="122"/>
        <v>11-2019</v>
      </c>
      <c r="E2564" s="25">
        <v>43794</v>
      </c>
      <c r="F2564" s="31">
        <f>INDEX(GoldPrice!$B$2:$F$4016,MATCH(E2564,GoldPrice!$B$2:$B$4016,0),5)</f>
        <v>-38222.037422034889</v>
      </c>
      <c r="G2564" s="36">
        <f>INDEX(Daily!$B$2:$H$4016,MATCH(E2564,Daily!$B$2:$B$4016,0),3)</f>
        <v>0.23999999999999488</v>
      </c>
      <c r="H2564" s="36">
        <f>INDEX(Daily!$B$2:$H$4016,MATCH(E2564,Daily!$B$2:$B$4016,0),5)</f>
        <v>2</v>
      </c>
      <c r="I2564" s="36">
        <f>INDEX(Daily!$B$2:$H$4016,MATCH(E2564,Daily!$B$2:$B$4016,0),7)</f>
        <v>-1.42999999999995</v>
      </c>
      <c r="J2564" s="39">
        <f>INDEX(Monthly!$B$2:$K$187,MATCH(D2564,Monthly!$B$2:$B$187,0),3)</f>
        <v>1.100000000000001E-2</v>
      </c>
      <c r="K2564" s="39">
        <f>INDEX(Monthly!$B$2:$K$187,MATCH(D2564,Monthly!$B$2:$B$187,0),5)</f>
        <v>-13.300000000000011</v>
      </c>
      <c r="L2564" s="39">
        <f>INDEX(Monthly!$B$2:$K$187,MATCH(D2564,Monthly!$B$2:$B$187,0),7)</f>
        <v>0</v>
      </c>
      <c r="M2564" s="39">
        <f>INDEX(Monthly!$B$2:$K$187,MATCH(D2564,Monthly!$B$2:$B$187,0),9)</f>
        <v>1.3356986876880077E-2</v>
      </c>
      <c r="N2564" s="42">
        <f>INDEX(Quaterly!$B$2:$E$63,MATCH(B2564,Quaterly!$B$2:$B$63,0),4)</f>
        <v>-9.9999999999997868E-3</v>
      </c>
    </row>
    <row r="2565" spans="1:14" x14ac:dyDescent="0.3">
      <c r="A2565" s="23">
        <v>2564</v>
      </c>
      <c r="B2565" s="23" t="str">
        <f t="shared" si="120"/>
        <v>Q4-2019</v>
      </c>
      <c r="C2565" s="24" t="str">
        <f t="shared" si="121"/>
        <v>Q4</v>
      </c>
      <c r="D2565" s="23" t="str">
        <f t="shared" si="122"/>
        <v>11-2019</v>
      </c>
      <c r="E2565" s="25">
        <v>43795</v>
      </c>
      <c r="F2565" s="31">
        <f>INDEX(GoldPrice!$B$2:$F$4016,MATCH(E2565,GoldPrice!$B$2:$B$4016,0),5)</f>
        <v>-198392.96919297054</v>
      </c>
      <c r="G2565" s="36">
        <f>INDEX(Daily!$B$2:$H$4016,MATCH(E2565,Daily!$B$2:$B$4016,0),3)</f>
        <v>0.39999999999999858</v>
      </c>
      <c r="H2565" s="36">
        <f>INDEX(Daily!$B$2:$H$4016,MATCH(E2565,Daily!$B$2:$B$4016,0),5)</f>
        <v>-7</v>
      </c>
      <c r="I2565" s="36">
        <f>INDEX(Daily!$B$2:$H$4016,MATCH(E2565,Daily!$B$2:$B$4016,0),7)</f>
        <v>0.43999999999994088</v>
      </c>
      <c r="J2565" s="39">
        <f>INDEX(Monthly!$B$2:$K$187,MATCH(D2565,Monthly!$B$2:$B$187,0),3)</f>
        <v>1.100000000000001E-2</v>
      </c>
      <c r="K2565" s="39">
        <f>INDEX(Monthly!$B$2:$K$187,MATCH(D2565,Monthly!$B$2:$B$187,0),5)</f>
        <v>-13.300000000000011</v>
      </c>
      <c r="L2565" s="39">
        <f>INDEX(Monthly!$B$2:$K$187,MATCH(D2565,Monthly!$B$2:$B$187,0),7)</f>
        <v>0</v>
      </c>
      <c r="M2565" s="39">
        <f>INDEX(Monthly!$B$2:$K$187,MATCH(D2565,Monthly!$B$2:$B$187,0),9)</f>
        <v>1.3356986876880077E-2</v>
      </c>
      <c r="N2565" s="42">
        <f>INDEX(Quaterly!$B$2:$E$63,MATCH(B2565,Quaterly!$B$2:$B$63,0),4)</f>
        <v>-9.9999999999997868E-3</v>
      </c>
    </row>
    <row r="2566" spans="1:14" x14ac:dyDescent="0.3">
      <c r="A2566" s="23">
        <v>2565</v>
      </c>
      <c r="B2566" s="23" t="str">
        <f t="shared" si="120"/>
        <v>Q4-2019</v>
      </c>
      <c r="C2566" s="24" t="str">
        <f t="shared" si="121"/>
        <v>Q4</v>
      </c>
      <c r="D2566" s="23" t="str">
        <f t="shared" si="122"/>
        <v>11-2019</v>
      </c>
      <c r="E2566" s="25">
        <v>43796</v>
      </c>
      <c r="F2566" s="31">
        <f>INDEX(GoldPrice!$B$2:$F$4016,MATCH(E2566,GoldPrice!$B$2:$B$4016,0),5)</f>
        <v>231214.8932148926</v>
      </c>
      <c r="G2566" s="36">
        <f>INDEX(Daily!$B$2:$H$4016,MATCH(E2566,Daily!$B$2:$B$4016,0),3)</f>
        <v>-0.29999999999999716</v>
      </c>
      <c r="H2566" s="36">
        <f>INDEX(Daily!$B$2:$H$4016,MATCH(E2566,Daily!$B$2:$B$4016,0),5)</f>
        <v>10</v>
      </c>
      <c r="I2566" s="36">
        <f>INDEX(Daily!$B$2:$H$4016,MATCH(E2566,Daily!$B$2:$B$4016,0),7)</f>
        <v>1.3799999999999955</v>
      </c>
      <c r="J2566" s="39">
        <f>INDEX(Monthly!$B$2:$K$187,MATCH(D2566,Monthly!$B$2:$B$187,0),3)</f>
        <v>1.100000000000001E-2</v>
      </c>
      <c r="K2566" s="39">
        <f>INDEX(Monthly!$B$2:$K$187,MATCH(D2566,Monthly!$B$2:$B$187,0),5)</f>
        <v>-13.300000000000011</v>
      </c>
      <c r="L2566" s="39">
        <f>INDEX(Monthly!$B$2:$K$187,MATCH(D2566,Monthly!$B$2:$B$187,0),7)</f>
        <v>0</v>
      </c>
      <c r="M2566" s="39">
        <f>INDEX(Monthly!$B$2:$K$187,MATCH(D2566,Monthly!$B$2:$B$187,0),9)</f>
        <v>1.3356986876880077E-2</v>
      </c>
      <c r="N2566" s="42">
        <f>INDEX(Quaterly!$B$2:$E$63,MATCH(B2566,Quaterly!$B$2:$B$63,0),4)</f>
        <v>-9.9999999999997868E-3</v>
      </c>
    </row>
    <row r="2567" spans="1:14" x14ac:dyDescent="0.3">
      <c r="A2567" s="23">
        <v>2566</v>
      </c>
      <c r="B2567" s="23" t="str">
        <f t="shared" si="120"/>
        <v>Q4-2019</v>
      </c>
      <c r="C2567" s="24" t="str">
        <f t="shared" si="121"/>
        <v>Q4</v>
      </c>
      <c r="D2567" s="23" t="str">
        <f t="shared" si="122"/>
        <v>11-2019</v>
      </c>
      <c r="E2567" s="25">
        <v>43797</v>
      </c>
      <c r="F2567" s="31">
        <f>INDEX(GoldPrice!$B$2:$F$4016,MATCH(E2567,GoldPrice!$B$2:$B$4016,0),5)</f>
        <v>-228281.63188162819</v>
      </c>
      <c r="G2567" s="36">
        <f>INDEX(Daily!$B$2:$H$4016,MATCH(E2567,Daily!$B$2:$B$4016,0),3)</f>
        <v>-3.0000000000001137E-2</v>
      </c>
      <c r="H2567" s="36">
        <f>INDEX(Daily!$B$2:$H$4016,MATCH(E2567,Daily!$B$2:$B$4016,0),5)</f>
        <v>0</v>
      </c>
      <c r="I2567" s="36">
        <f>INDEX(Daily!$B$2:$H$4016,MATCH(E2567,Daily!$B$2:$B$4016,0),7)</f>
        <v>-7.7799999999999727</v>
      </c>
      <c r="J2567" s="39">
        <f>INDEX(Monthly!$B$2:$K$187,MATCH(D2567,Monthly!$B$2:$B$187,0),3)</f>
        <v>1.100000000000001E-2</v>
      </c>
      <c r="K2567" s="39">
        <f>INDEX(Monthly!$B$2:$K$187,MATCH(D2567,Monthly!$B$2:$B$187,0),5)</f>
        <v>-13.300000000000011</v>
      </c>
      <c r="L2567" s="39">
        <f>INDEX(Monthly!$B$2:$K$187,MATCH(D2567,Monthly!$B$2:$B$187,0),7)</f>
        <v>0</v>
      </c>
      <c r="M2567" s="39">
        <f>INDEX(Monthly!$B$2:$K$187,MATCH(D2567,Monthly!$B$2:$B$187,0),9)</f>
        <v>1.3356986876880077E-2</v>
      </c>
      <c r="N2567" s="42">
        <f>INDEX(Quaterly!$B$2:$E$63,MATCH(B2567,Quaterly!$B$2:$B$63,0),4)</f>
        <v>-9.9999999999997868E-3</v>
      </c>
    </row>
    <row r="2568" spans="1:14" x14ac:dyDescent="0.3">
      <c r="A2568" s="23">
        <v>2567</v>
      </c>
      <c r="B2568" s="23" t="str">
        <f t="shared" si="120"/>
        <v>Q4-2019</v>
      </c>
      <c r="C2568" s="24" t="str">
        <f t="shared" si="121"/>
        <v>Q4</v>
      </c>
      <c r="D2568" s="23" t="str">
        <f t="shared" si="122"/>
        <v>11-2019</v>
      </c>
      <c r="E2568" s="25">
        <v>43798</v>
      </c>
      <c r="F2568" s="31">
        <f>INDEX(GoldPrice!$B$2:$F$4016,MATCH(E2568,GoldPrice!$B$2:$B$4016,0),5)</f>
        <v>-62428.933228936046</v>
      </c>
      <c r="G2568" s="36">
        <f>INDEX(Daily!$B$2:$H$4016,MATCH(E2568,Daily!$B$2:$B$4016,0),3)</f>
        <v>-2.9099999999999966</v>
      </c>
      <c r="H2568" s="36">
        <f>INDEX(Daily!$B$2:$H$4016,MATCH(E2568,Daily!$B$2:$B$4016,0),5)</f>
        <v>-21</v>
      </c>
      <c r="I2568" s="36">
        <f>INDEX(Daily!$B$2:$H$4016,MATCH(E2568,Daily!$B$2:$B$4016,0),7)</f>
        <v>0.36000000000001364</v>
      </c>
      <c r="J2568" s="39">
        <f>INDEX(Monthly!$B$2:$K$187,MATCH(D2568,Monthly!$B$2:$B$187,0),3)</f>
        <v>1.100000000000001E-2</v>
      </c>
      <c r="K2568" s="39">
        <f>INDEX(Monthly!$B$2:$K$187,MATCH(D2568,Monthly!$B$2:$B$187,0),5)</f>
        <v>-13.300000000000011</v>
      </c>
      <c r="L2568" s="39">
        <f>INDEX(Monthly!$B$2:$K$187,MATCH(D2568,Monthly!$B$2:$B$187,0),7)</f>
        <v>0</v>
      </c>
      <c r="M2568" s="39">
        <f>INDEX(Monthly!$B$2:$K$187,MATCH(D2568,Monthly!$B$2:$B$187,0),9)</f>
        <v>1.3356986876880077E-2</v>
      </c>
      <c r="N2568" s="42">
        <f>INDEX(Quaterly!$B$2:$E$63,MATCH(B2568,Quaterly!$B$2:$B$63,0),4)</f>
        <v>-9.9999999999997868E-3</v>
      </c>
    </row>
    <row r="2569" spans="1:14" x14ac:dyDescent="0.3">
      <c r="A2569" s="23">
        <v>2568</v>
      </c>
      <c r="B2569" s="23" t="str">
        <f t="shared" si="120"/>
        <v>Q4-2019</v>
      </c>
      <c r="C2569" s="24" t="str">
        <f t="shared" si="121"/>
        <v>Q4</v>
      </c>
      <c r="D2569" s="23" t="str">
        <f t="shared" si="122"/>
        <v>12-2019</v>
      </c>
      <c r="E2569" s="25">
        <v>43801</v>
      </c>
      <c r="F2569" s="31">
        <f>INDEX(GoldPrice!$B$2:$F$4016,MATCH(E2569,GoldPrice!$B$2:$B$4016,0),5)</f>
        <v>182249.02664902434</v>
      </c>
      <c r="G2569" s="36">
        <f>INDEX(Daily!$B$2:$H$4016,MATCH(E2569,Daily!$B$2:$B$4016,0),3)</f>
        <v>0.78999999999999915</v>
      </c>
      <c r="H2569" s="36">
        <f>INDEX(Daily!$B$2:$H$4016,MATCH(E2569,Daily!$B$2:$B$4016,0),5)</f>
        <v>-4</v>
      </c>
      <c r="I2569" s="36">
        <f>INDEX(Daily!$B$2:$H$4016,MATCH(E2569,Daily!$B$2:$B$4016,0),7)</f>
        <v>-11.440000000000055</v>
      </c>
      <c r="J2569" s="39">
        <f>INDEX(Monthly!$B$2:$K$187,MATCH(D2569,Monthly!$B$2:$B$187,0),3)</f>
        <v>1.6100000000000003E-2</v>
      </c>
      <c r="K2569" s="39">
        <f>INDEX(Monthly!$B$2:$K$187,MATCH(D2569,Monthly!$B$2:$B$187,0),5)</f>
        <v>1.1999999999999886</v>
      </c>
      <c r="L2569" s="39">
        <f>INDEX(Monthly!$B$2:$K$187,MATCH(D2569,Monthly!$B$2:$B$187,0),7)</f>
        <v>0</v>
      </c>
      <c r="M2569" s="39">
        <f>INDEX(Monthly!$B$2:$K$187,MATCH(D2569,Monthly!$B$2:$B$187,0),9)</f>
        <v>2.8662282856943035E-2</v>
      </c>
      <c r="N2569" s="42">
        <f>INDEX(Quaterly!$B$2:$E$63,MATCH(B2569,Quaterly!$B$2:$B$63,0),4)</f>
        <v>-9.9999999999997868E-3</v>
      </c>
    </row>
    <row r="2570" spans="1:14" x14ac:dyDescent="0.3">
      <c r="A2570" s="23">
        <v>2569</v>
      </c>
      <c r="B2570" s="23" t="str">
        <f t="shared" si="120"/>
        <v>Q4-2019</v>
      </c>
      <c r="C2570" s="24" t="str">
        <f t="shared" si="121"/>
        <v>Q4</v>
      </c>
      <c r="D2570" s="23" t="str">
        <f t="shared" si="122"/>
        <v>12-2019</v>
      </c>
      <c r="E2570" s="25">
        <v>43802</v>
      </c>
      <c r="F2570" s="31">
        <f>INDEX(GoldPrice!$B$2:$F$4016,MATCH(E2570,GoldPrice!$B$2:$B$4016,0),5)</f>
        <v>-302985.44698544592</v>
      </c>
      <c r="G2570" s="36">
        <f>INDEX(Daily!$B$2:$H$4016,MATCH(E2570,Daily!$B$2:$B$4016,0),3)</f>
        <v>0.14000000000000057</v>
      </c>
      <c r="H2570" s="36">
        <f>INDEX(Daily!$B$2:$H$4016,MATCH(E2570,Daily!$B$2:$B$4016,0),5)</f>
        <v>-5</v>
      </c>
      <c r="I2570" s="36">
        <f>INDEX(Daily!$B$2:$H$4016,MATCH(E2570,Daily!$B$2:$B$4016,0),7)</f>
        <v>-5.8799999999999955</v>
      </c>
      <c r="J2570" s="39">
        <f>INDEX(Monthly!$B$2:$K$187,MATCH(D2570,Monthly!$B$2:$B$187,0),3)</f>
        <v>1.6100000000000003E-2</v>
      </c>
      <c r="K2570" s="39">
        <f>INDEX(Monthly!$B$2:$K$187,MATCH(D2570,Monthly!$B$2:$B$187,0),5)</f>
        <v>1.1999999999999886</v>
      </c>
      <c r="L2570" s="39">
        <f>INDEX(Monthly!$B$2:$K$187,MATCH(D2570,Monthly!$B$2:$B$187,0),7)</f>
        <v>0</v>
      </c>
      <c r="M2570" s="39">
        <f>INDEX(Monthly!$B$2:$K$187,MATCH(D2570,Monthly!$B$2:$B$187,0),9)</f>
        <v>2.8662282856943035E-2</v>
      </c>
      <c r="N2570" s="42">
        <f>INDEX(Quaterly!$B$2:$E$63,MATCH(B2570,Quaterly!$B$2:$B$63,0),4)</f>
        <v>-9.9999999999997868E-3</v>
      </c>
    </row>
    <row r="2571" spans="1:14" x14ac:dyDescent="0.3">
      <c r="A2571" s="23">
        <v>2570</v>
      </c>
      <c r="B2571" s="23" t="str">
        <f t="shared" si="120"/>
        <v>Q4-2019</v>
      </c>
      <c r="C2571" s="24" t="str">
        <f t="shared" si="121"/>
        <v>Q4</v>
      </c>
      <c r="D2571" s="23" t="str">
        <f t="shared" si="122"/>
        <v>12-2019</v>
      </c>
      <c r="E2571" s="25">
        <v>43803</v>
      </c>
      <c r="F2571" s="31">
        <f>INDEX(GoldPrice!$B$2:$F$4016,MATCH(E2571,GoldPrice!$B$2:$B$4016,0),5)</f>
        <v>183569.45756945759</v>
      </c>
      <c r="G2571" s="36">
        <f>INDEX(Daily!$B$2:$H$4016,MATCH(E2571,Daily!$B$2:$B$4016,0),3)</f>
        <v>2.3299999999999983</v>
      </c>
      <c r="H2571" s="36">
        <f>INDEX(Daily!$B$2:$H$4016,MATCH(E2571,Daily!$B$2:$B$4016,0),5)</f>
        <v>0</v>
      </c>
      <c r="I2571" s="36">
        <f>INDEX(Daily!$B$2:$H$4016,MATCH(E2571,Daily!$B$2:$B$4016,0),7)</f>
        <v>12.470000000000027</v>
      </c>
      <c r="J2571" s="39">
        <f>INDEX(Monthly!$B$2:$K$187,MATCH(D2571,Monthly!$B$2:$B$187,0),3)</f>
        <v>1.6100000000000003E-2</v>
      </c>
      <c r="K2571" s="39">
        <f>INDEX(Monthly!$B$2:$K$187,MATCH(D2571,Monthly!$B$2:$B$187,0),5)</f>
        <v>1.1999999999999886</v>
      </c>
      <c r="L2571" s="39">
        <f>INDEX(Monthly!$B$2:$K$187,MATCH(D2571,Monthly!$B$2:$B$187,0),7)</f>
        <v>0</v>
      </c>
      <c r="M2571" s="39">
        <f>INDEX(Monthly!$B$2:$K$187,MATCH(D2571,Monthly!$B$2:$B$187,0),9)</f>
        <v>2.8662282856943035E-2</v>
      </c>
      <c r="N2571" s="42">
        <f>INDEX(Quaterly!$B$2:$E$63,MATCH(B2571,Quaterly!$B$2:$B$63,0),4)</f>
        <v>-9.9999999999997868E-3</v>
      </c>
    </row>
    <row r="2572" spans="1:14" x14ac:dyDescent="0.3">
      <c r="A2572" s="23">
        <v>2571</v>
      </c>
      <c r="B2572" s="23" t="str">
        <f t="shared" si="120"/>
        <v>Q4-2019</v>
      </c>
      <c r="C2572" s="24" t="str">
        <f t="shared" si="121"/>
        <v>Q4</v>
      </c>
      <c r="D2572" s="23" t="str">
        <f t="shared" si="122"/>
        <v>12-2019</v>
      </c>
      <c r="E2572" s="25">
        <v>43804</v>
      </c>
      <c r="F2572" s="31">
        <f>INDEX(GoldPrice!$B$2:$F$4016,MATCH(E2572,GoldPrice!$B$2:$B$4016,0),5)</f>
        <v>12551.653751648962</v>
      </c>
      <c r="G2572" s="36">
        <f>INDEX(Daily!$B$2:$H$4016,MATCH(E2572,Daily!$B$2:$B$4016,0),3)</f>
        <v>0</v>
      </c>
      <c r="H2572" s="36">
        <f>INDEX(Daily!$B$2:$H$4016,MATCH(E2572,Daily!$B$2:$B$4016,0),5)</f>
        <v>-3</v>
      </c>
      <c r="I2572" s="36">
        <f>INDEX(Daily!$B$2:$H$4016,MATCH(E2572,Daily!$B$2:$B$4016,0),7)</f>
        <v>-2.6299999999999955</v>
      </c>
      <c r="J2572" s="39">
        <f>INDEX(Monthly!$B$2:$K$187,MATCH(D2572,Monthly!$B$2:$B$187,0),3)</f>
        <v>1.6100000000000003E-2</v>
      </c>
      <c r="K2572" s="39">
        <f>INDEX(Monthly!$B$2:$K$187,MATCH(D2572,Monthly!$B$2:$B$187,0),5)</f>
        <v>1.1999999999999886</v>
      </c>
      <c r="L2572" s="39">
        <f>INDEX(Monthly!$B$2:$K$187,MATCH(D2572,Monthly!$B$2:$B$187,0),7)</f>
        <v>0</v>
      </c>
      <c r="M2572" s="39">
        <f>INDEX(Monthly!$B$2:$K$187,MATCH(D2572,Monthly!$B$2:$B$187,0),9)</f>
        <v>2.8662282856943035E-2</v>
      </c>
      <c r="N2572" s="42">
        <f>INDEX(Quaterly!$B$2:$E$63,MATCH(B2572,Quaterly!$B$2:$B$63,0),4)</f>
        <v>-9.9999999999997868E-3</v>
      </c>
    </row>
    <row r="2573" spans="1:14" x14ac:dyDescent="0.3">
      <c r="A2573" s="23">
        <v>2572</v>
      </c>
      <c r="B2573" s="23" t="str">
        <f t="shared" si="120"/>
        <v>Q4-2019</v>
      </c>
      <c r="C2573" s="24" t="str">
        <f t="shared" si="121"/>
        <v>Q4</v>
      </c>
      <c r="D2573" s="23" t="str">
        <f t="shared" si="122"/>
        <v>12-2019</v>
      </c>
      <c r="E2573" s="25">
        <v>43805</v>
      </c>
      <c r="F2573" s="31">
        <f>INDEX(GoldPrice!$B$2:$F$4016,MATCH(E2573,GoldPrice!$B$2:$B$4016,0),5)</f>
        <v>302929.35172935575</v>
      </c>
      <c r="G2573" s="36">
        <f>INDEX(Daily!$B$2:$H$4016,MATCH(E2573,Daily!$B$2:$B$4016,0),3)</f>
        <v>0.77000000000000313</v>
      </c>
      <c r="H2573" s="36">
        <f>INDEX(Daily!$B$2:$H$4016,MATCH(E2573,Daily!$B$2:$B$4016,0),5)</f>
        <v>8</v>
      </c>
      <c r="I2573" s="36">
        <f>INDEX(Daily!$B$2:$H$4016,MATCH(E2573,Daily!$B$2:$B$4016,0),7)</f>
        <v>0.28999999999996362</v>
      </c>
      <c r="J2573" s="39">
        <f>INDEX(Monthly!$B$2:$K$187,MATCH(D2573,Monthly!$B$2:$B$187,0),3)</f>
        <v>1.6100000000000003E-2</v>
      </c>
      <c r="K2573" s="39">
        <f>INDEX(Monthly!$B$2:$K$187,MATCH(D2573,Monthly!$B$2:$B$187,0),5)</f>
        <v>1.1999999999999886</v>
      </c>
      <c r="L2573" s="39">
        <f>INDEX(Monthly!$B$2:$K$187,MATCH(D2573,Monthly!$B$2:$B$187,0),7)</f>
        <v>0</v>
      </c>
      <c r="M2573" s="39">
        <f>INDEX(Monthly!$B$2:$K$187,MATCH(D2573,Monthly!$B$2:$B$187,0),9)</f>
        <v>2.8662282856943035E-2</v>
      </c>
      <c r="N2573" s="42">
        <f>INDEX(Quaterly!$B$2:$E$63,MATCH(B2573,Quaterly!$B$2:$B$63,0),4)</f>
        <v>-9.9999999999997868E-3</v>
      </c>
    </row>
    <row r="2574" spans="1:14" x14ac:dyDescent="0.3">
      <c r="A2574" s="23">
        <v>2573</v>
      </c>
      <c r="B2574" s="23" t="str">
        <f t="shared" si="120"/>
        <v>Q4-2019</v>
      </c>
      <c r="C2574" s="24" t="str">
        <f t="shared" si="121"/>
        <v>Q4</v>
      </c>
      <c r="D2574" s="23" t="str">
        <f t="shared" si="122"/>
        <v>12-2019</v>
      </c>
      <c r="E2574" s="25">
        <v>43808</v>
      </c>
      <c r="F2574" s="31">
        <f>INDEX(GoldPrice!$B$2:$F$4016,MATCH(E2574,GoldPrice!$B$2:$B$4016,0),5)</f>
        <v>-127987.90398790315</v>
      </c>
      <c r="G2574" s="36">
        <f>INDEX(Daily!$B$2:$H$4016,MATCH(E2574,Daily!$B$2:$B$4016,0),3)</f>
        <v>-0.17999999999999972</v>
      </c>
      <c r="H2574" s="36">
        <f>INDEX(Daily!$B$2:$H$4016,MATCH(E2574,Daily!$B$2:$B$4016,0),5)</f>
        <v>-5</v>
      </c>
      <c r="I2574" s="36">
        <f>INDEX(Daily!$B$2:$H$4016,MATCH(E2574,Daily!$B$2:$B$4016,0),7)</f>
        <v>2.5</v>
      </c>
      <c r="J2574" s="39">
        <f>INDEX(Monthly!$B$2:$K$187,MATCH(D2574,Monthly!$B$2:$B$187,0),3)</f>
        <v>1.6100000000000003E-2</v>
      </c>
      <c r="K2574" s="39">
        <f>INDEX(Monthly!$B$2:$K$187,MATCH(D2574,Monthly!$B$2:$B$187,0),5)</f>
        <v>1.1999999999999886</v>
      </c>
      <c r="L2574" s="39">
        <f>INDEX(Monthly!$B$2:$K$187,MATCH(D2574,Monthly!$B$2:$B$187,0),7)</f>
        <v>0</v>
      </c>
      <c r="M2574" s="39">
        <f>INDEX(Monthly!$B$2:$K$187,MATCH(D2574,Monthly!$B$2:$B$187,0),9)</f>
        <v>2.8662282856943035E-2</v>
      </c>
      <c r="N2574" s="42">
        <f>INDEX(Quaterly!$B$2:$E$63,MATCH(B2574,Quaterly!$B$2:$B$63,0),4)</f>
        <v>-9.9999999999997868E-3</v>
      </c>
    </row>
    <row r="2575" spans="1:14" x14ac:dyDescent="0.3">
      <c r="A2575" s="23">
        <v>2574</v>
      </c>
      <c r="B2575" s="23" t="str">
        <f t="shared" si="120"/>
        <v>Q4-2019</v>
      </c>
      <c r="C2575" s="24" t="str">
        <f t="shared" si="121"/>
        <v>Q4</v>
      </c>
      <c r="D2575" s="23" t="str">
        <f t="shared" si="122"/>
        <v>12-2019</v>
      </c>
      <c r="E2575" s="25">
        <v>43809</v>
      </c>
      <c r="F2575" s="31">
        <f>INDEX(GoldPrice!$B$2:$F$4016,MATCH(E2575,GoldPrice!$B$2:$B$4016,0),5)</f>
        <v>-97804.573804572225</v>
      </c>
      <c r="G2575" s="36">
        <f>INDEX(Daily!$B$2:$H$4016,MATCH(E2575,Daily!$B$2:$B$4016,0),3)</f>
        <v>0.21999999999999886</v>
      </c>
      <c r="H2575" s="36">
        <f>INDEX(Daily!$B$2:$H$4016,MATCH(E2575,Daily!$B$2:$B$4016,0),5)</f>
        <v>0</v>
      </c>
      <c r="I2575" s="36">
        <f>INDEX(Daily!$B$2:$H$4016,MATCH(E2575,Daily!$B$2:$B$4016,0),7)</f>
        <v>-5.7599999999999909</v>
      </c>
      <c r="J2575" s="39">
        <f>INDEX(Monthly!$B$2:$K$187,MATCH(D2575,Monthly!$B$2:$B$187,0),3)</f>
        <v>1.6100000000000003E-2</v>
      </c>
      <c r="K2575" s="39">
        <f>INDEX(Monthly!$B$2:$K$187,MATCH(D2575,Monthly!$B$2:$B$187,0),5)</f>
        <v>1.1999999999999886</v>
      </c>
      <c r="L2575" s="39">
        <f>INDEX(Monthly!$B$2:$K$187,MATCH(D2575,Monthly!$B$2:$B$187,0),7)</f>
        <v>0</v>
      </c>
      <c r="M2575" s="39">
        <f>INDEX(Monthly!$B$2:$K$187,MATCH(D2575,Monthly!$B$2:$B$187,0),9)</f>
        <v>2.8662282856943035E-2</v>
      </c>
      <c r="N2575" s="42">
        <f>INDEX(Quaterly!$B$2:$E$63,MATCH(B2575,Quaterly!$B$2:$B$63,0),4)</f>
        <v>-9.9999999999997868E-3</v>
      </c>
    </row>
    <row r="2576" spans="1:14" x14ac:dyDescent="0.3">
      <c r="A2576" s="23">
        <v>2575</v>
      </c>
      <c r="B2576" s="23" t="str">
        <f t="shared" si="120"/>
        <v>Q4-2019</v>
      </c>
      <c r="C2576" s="24" t="str">
        <f t="shared" si="121"/>
        <v>Q4</v>
      </c>
      <c r="D2576" s="23" t="str">
        <f t="shared" si="122"/>
        <v>12-2019</v>
      </c>
      <c r="E2576" s="25">
        <v>43810</v>
      </c>
      <c r="F2576" s="31">
        <f>INDEX(GoldPrice!$B$2:$F$4016,MATCH(E2576,GoldPrice!$B$2:$B$4016,0),5)</f>
        <v>-124666.79266679287</v>
      </c>
      <c r="G2576" s="36">
        <f>INDEX(Daily!$B$2:$H$4016,MATCH(E2576,Daily!$B$2:$B$4016,0),3)</f>
        <v>-0.48000000000000398</v>
      </c>
      <c r="H2576" s="36">
        <f>INDEX(Daily!$B$2:$H$4016,MATCH(E2576,Daily!$B$2:$B$4016,0),5)</f>
        <v>5</v>
      </c>
      <c r="I2576" s="36">
        <f>INDEX(Daily!$B$2:$H$4016,MATCH(E2576,Daily!$B$2:$B$4016,0),7)</f>
        <v>1.4800000000000182</v>
      </c>
      <c r="J2576" s="39">
        <f>INDEX(Monthly!$B$2:$K$187,MATCH(D2576,Monthly!$B$2:$B$187,0),3)</f>
        <v>1.6100000000000003E-2</v>
      </c>
      <c r="K2576" s="39">
        <f>INDEX(Monthly!$B$2:$K$187,MATCH(D2576,Monthly!$B$2:$B$187,0),5)</f>
        <v>1.1999999999999886</v>
      </c>
      <c r="L2576" s="39">
        <f>INDEX(Monthly!$B$2:$K$187,MATCH(D2576,Monthly!$B$2:$B$187,0),7)</f>
        <v>0</v>
      </c>
      <c r="M2576" s="39">
        <f>INDEX(Monthly!$B$2:$K$187,MATCH(D2576,Monthly!$B$2:$B$187,0),9)</f>
        <v>2.8662282856943035E-2</v>
      </c>
      <c r="N2576" s="42">
        <f>INDEX(Quaterly!$B$2:$E$63,MATCH(B2576,Quaterly!$B$2:$B$63,0),4)</f>
        <v>-9.9999999999997868E-3</v>
      </c>
    </row>
    <row r="2577" spans="1:14" x14ac:dyDescent="0.3">
      <c r="A2577" s="23">
        <v>2576</v>
      </c>
      <c r="B2577" s="23" t="str">
        <f t="shared" si="120"/>
        <v>Q4-2019</v>
      </c>
      <c r="C2577" s="24" t="str">
        <f t="shared" si="121"/>
        <v>Q4</v>
      </c>
      <c r="D2577" s="23" t="str">
        <f t="shared" si="122"/>
        <v>12-2019</v>
      </c>
      <c r="E2577" s="25">
        <v>43811</v>
      </c>
      <c r="F2577" s="31">
        <f>INDEX(GoldPrice!$B$2:$F$4016,MATCH(E2577,GoldPrice!$B$2:$B$4016,0),5)</f>
        <v>133957.81515781209</v>
      </c>
      <c r="G2577" s="36">
        <f>INDEX(Daily!$B$2:$H$4016,MATCH(E2577,Daily!$B$2:$B$4016,0),3)</f>
        <v>0.42000000000000171</v>
      </c>
      <c r="H2577" s="36">
        <f>INDEX(Daily!$B$2:$H$4016,MATCH(E2577,Daily!$B$2:$B$4016,0),5)</f>
        <v>-6</v>
      </c>
      <c r="I2577" s="36">
        <f>INDEX(Daily!$B$2:$H$4016,MATCH(E2577,Daily!$B$2:$B$4016,0),7)</f>
        <v>6.3899999999999864</v>
      </c>
      <c r="J2577" s="39">
        <f>INDEX(Monthly!$B$2:$K$187,MATCH(D2577,Monthly!$B$2:$B$187,0),3)</f>
        <v>1.6100000000000003E-2</v>
      </c>
      <c r="K2577" s="39">
        <f>INDEX(Monthly!$B$2:$K$187,MATCH(D2577,Monthly!$B$2:$B$187,0),5)</f>
        <v>1.1999999999999886</v>
      </c>
      <c r="L2577" s="39">
        <f>INDEX(Monthly!$B$2:$K$187,MATCH(D2577,Monthly!$B$2:$B$187,0),7)</f>
        <v>0</v>
      </c>
      <c r="M2577" s="39">
        <f>INDEX(Monthly!$B$2:$K$187,MATCH(D2577,Monthly!$B$2:$B$187,0),9)</f>
        <v>2.8662282856943035E-2</v>
      </c>
      <c r="N2577" s="42">
        <f>INDEX(Quaterly!$B$2:$E$63,MATCH(B2577,Quaterly!$B$2:$B$63,0),4)</f>
        <v>-9.9999999999997868E-3</v>
      </c>
    </row>
    <row r="2578" spans="1:14" x14ac:dyDescent="0.3">
      <c r="A2578" s="23">
        <v>2577</v>
      </c>
      <c r="B2578" s="23" t="str">
        <f t="shared" si="120"/>
        <v>Q4-2019</v>
      </c>
      <c r="C2578" s="24" t="str">
        <f t="shared" si="121"/>
        <v>Q4</v>
      </c>
      <c r="D2578" s="23" t="str">
        <f t="shared" si="122"/>
        <v>12-2019</v>
      </c>
      <c r="E2578" s="25">
        <v>43812</v>
      </c>
      <c r="F2578" s="31">
        <f>INDEX(GoldPrice!$B$2:$F$4016,MATCH(E2578,GoldPrice!$B$2:$B$4016,0),5)</f>
        <v>-200352.67435267195</v>
      </c>
      <c r="G2578" s="36">
        <f>INDEX(Daily!$B$2:$H$4016,MATCH(E2578,Daily!$B$2:$B$4016,0),3)</f>
        <v>0.89000000000000057</v>
      </c>
      <c r="H2578" s="36">
        <f>INDEX(Daily!$B$2:$H$4016,MATCH(E2578,Daily!$B$2:$B$4016,0),5)</f>
        <v>4</v>
      </c>
      <c r="I2578" s="36">
        <f>INDEX(Daily!$B$2:$H$4016,MATCH(E2578,Daily!$B$2:$B$4016,0),7)</f>
        <v>-1.9900000000000091</v>
      </c>
      <c r="J2578" s="39">
        <f>INDEX(Monthly!$B$2:$K$187,MATCH(D2578,Monthly!$B$2:$B$187,0),3)</f>
        <v>1.6100000000000003E-2</v>
      </c>
      <c r="K2578" s="39">
        <f>INDEX(Monthly!$B$2:$K$187,MATCH(D2578,Monthly!$B$2:$B$187,0),5)</f>
        <v>1.1999999999999886</v>
      </c>
      <c r="L2578" s="39">
        <f>INDEX(Monthly!$B$2:$K$187,MATCH(D2578,Monthly!$B$2:$B$187,0),7)</f>
        <v>0</v>
      </c>
      <c r="M2578" s="39">
        <f>INDEX(Monthly!$B$2:$K$187,MATCH(D2578,Monthly!$B$2:$B$187,0),9)</f>
        <v>2.8662282856943035E-2</v>
      </c>
      <c r="N2578" s="42">
        <f>INDEX(Quaterly!$B$2:$E$63,MATCH(B2578,Quaterly!$B$2:$B$63,0),4)</f>
        <v>-9.9999999999997868E-3</v>
      </c>
    </row>
    <row r="2579" spans="1:14" x14ac:dyDescent="0.3">
      <c r="A2579" s="23">
        <v>2578</v>
      </c>
      <c r="B2579" s="23" t="str">
        <f t="shared" si="120"/>
        <v>Q4-2019</v>
      </c>
      <c r="C2579" s="24" t="str">
        <f t="shared" si="121"/>
        <v>Q4</v>
      </c>
      <c r="D2579" s="23" t="str">
        <f t="shared" si="122"/>
        <v>12-2019</v>
      </c>
      <c r="E2579" s="25">
        <v>43815</v>
      </c>
      <c r="F2579" s="31">
        <f>INDEX(GoldPrice!$B$2:$F$4016,MATCH(E2579,GoldPrice!$B$2:$B$4016,0),5)</f>
        <v>77165.979965981096</v>
      </c>
      <c r="G2579" s="36">
        <f>INDEX(Daily!$B$2:$H$4016,MATCH(E2579,Daily!$B$2:$B$4016,0),3)</f>
        <v>0.14000000000000057</v>
      </c>
      <c r="H2579" s="36">
        <f>INDEX(Daily!$B$2:$H$4016,MATCH(E2579,Daily!$B$2:$B$4016,0),5)</f>
        <v>3</v>
      </c>
      <c r="I2579" s="36">
        <f>INDEX(Daily!$B$2:$H$4016,MATCH(E2579,Daily!$B$2:$B$4016,0),7)</f>
        <v>-4.7099999999999227</v>
      </c>
      <c r="J2579" s="39">
        <f>INDEX(Monthly!$B$2:$K$187,MATCH(D2579,Monthly!$B$2:$B$187,0),3)</f>
        <v>1.6100000000000003E-2</v>
      </c>
      <c r="K2579" s="39">
        <f>INDEX(Monthly!$B$2:$K$187,MATCH(D2579,Monthly!$B$2:$B$187,0),5)</f>
        <v>1.1999999999999886</v>
      </c>
      <c r="L2579" s="39">
        <f>INDEX(Monthly!$B$2:$K$187,MATCH(D2579,Monthly!$B$2:$B$187,0),7)</f>
        <v>0</v>
      </c>
      <c r="M2579" s="39">
        <f>INDEX(Monthly!$B$2:$K$187,MATCH(D2579,Monthly!$B$2:$B$187,0),9)</f>
        <v>2.8662282856943035E-2</v>
      </c>
      <c r="N2579" s="42">
        <f>INDEX(Quaterly!$B$2:$E$63,MATCH(B2579,Quaterly!$B$2:$B$63,0),4)</f>
        <v>-9.9999999999997868E-3</v>
      </c>
    </row>
    <row r="2580" spans="1:14" x14ac:dyDescent="0.3">
      <c r="A2580" s="23">
        <v>2579</v>
      </c>
      <c r="B2580" s="23" t="str">
        <f t="shared" si="120"/>
        <v>Q4-2019</v>
      </c>
      <c r="C2580" s="24" t="str">
        <f t="shared" si="121"/>
        <v>Q4</v>
      </c>
      <c r="D2580" s="23" t="str">
        <f t="shared" si="122"/>
        <v>12-2019</v>
      </c>
      <c r="E2580" s="25">
        <v>43816</v>
      </c>
      <c r="F2580" s="31">
        <f>INDEX(GoldPrice!$B$2:$F$4016,MATCH(E2580,GoldPrice!$B$2:$B$4016,0),5)</f>
        <v>67008.429408427328</v>
      </c>
      <c r="G2580" s="36">
        <f>INDEX(Daily!$B$2:$H$4016,MATCH(E2580,Daily!$B$2:$B$4016,0),3)</f>
        <v>0.72999999999999687</v>
      </c>
      <c r="H2580" s="36">
        <f>INDEX(Daily!$B$2:$H$4016,MATCH(E2580,Daily!$B$2:$B$4016,0),5)</f>
        <v>0</v>
      </c>
      <c r="I2580" s="36">
        <f>INDEX(Daily!$B$2:$H$4016,MATCH(E2580,Daily!$B$2:$B$4016,0),7)</f>
        <v>-7.4400000000000546</v>
      </c>
      <c r="J2580" s="39">
        <f>INDEX(Monthly!$B$2:$K$187,MATCH(D2580,Monthly!$B$2:$B$187,0),3)</f>
        <v>1.6100000000000003E-2</v>
      </c>
      <c r="K2580" s="39">
        <f>INDEX(Monthly!$B$2:$K$187,MATCH(D2580,Monthly!$B$2:$B$187,0),5)</f>
        <v>1.1999999999999886</v>
      </c>
      <c r="L2580" s="39">
        <f>INDEX(Monthly!$B$2:$K$187,MATCH(D2580,Monthly!$B$2:$B$187,0),7)</f>
        <v>0</v>
      </c>
      <c r="M2580" s="39">
        <f>INDEX(Monthly!$B$2:$K$187,MATCH(D2580,Monthly!$B$2:$B$187,0),9)</f>
        <v>2.8662282856943035E-2</v>
      </c>
      <c r="N2580" s="42">
        <f>INDEX(Quaterly!$B$2:$E$63,MATCH(B2580,Quaterly!$B$2:$B$63,0),4)</f>
        <v>-9.9999999999997868E-3</v>
      </c>
    </row>
    <row r="2581" spans="1:14" x14ac:dyDescent="0.3">
      <c r="A2581" s="23">
        <v>2580</v>
      </c>
      <c r="B2581" s="23" t="str">
        <f t="shared" si="120"/>
        <v>Q4-2019</v>
      </c>
      <c r="C2581" s="24" t="str">
        <f t="shared" si="121"/>
        <v>Q4</v>
      </c>
      <c r="D2581" s="23" t="str">
        <f t="shared" si="122"/>
        <v>12-2019</v>
      </c>
      <c r="E2581" s="25">
        <v>43817</v>
      </c>
      <c r="F2581" s="31">
        <f>INDEX(GoldPrice!$B$2:$F$4016,MATCH(E2581,GoldPrice!$B$2:$B$4016,0),5)</f>
        <v>68382.007182009518</v>
      </c>
      <c r="G2581" s="36">
        <f>INDEX(Daily!$B$2:$H$4016,MATCH(E2581,Daily!$B$2:$B$4016,0),3)</f>
        <v>-9.9999999999980105E-3</v>
      </c>
      <c r="H2581" s="36">
        <f>INDEX(Daily!$B$2:$H$4016,MATCH(E2581,Daily!$B$2:$B$4016,0),5)</f>
        <v>-3</v>
      </c>
      <c r="I2581" s="36">
        <f>INDEX(Daily!$B$2:$H$4016,MATCH(E2581,Daily!$B$2:$B$4016,0),7)</f>
        <v>-2.8999999999999773</v>
      </c>
      <c r="J2581" s="39">
        <f>INDEX(Monthly!$B$2:$K$187,MATCH(D2581,Monthly!$B$2:$B$187,0),3)</f>
        <v>1.6100000000000003E-2</v>
      </c>
      <c r="K2581" s="39">
        <f>INDEX(Monthly!$B$2:$K$187,MATCH(D2581,Monthly!$B$2:$B$187,0),5)</f>
        <v>1.1999999999999886</v>
      </c>
      <c r="L2581" s="39">
        <f>INDEX(Monthly!$B$2:$K$187,MATCH(D2581,Monthly!$B$2:$B$187,0),7)</f>
        <v>0</v>
      </c>
      <c r="M2581" s="39">
        <f>INDEX(Monthly!$B$2:$K$187,MATCH(D2581,Monthly!$B$2:$B$187,0),9)</f>
        <v>2.8662282856943035E-2</v>
      </c>
      <c r="N2581" s="42">
        <f>INDEX(Quaterly!$B$2:$E$63,MATCH(B2581,Quaterly!$B$2:$B$63,0),4)</f>
        <v>-9.9999999999997868E-3</v>
      </c>
    </row>
    <row r="2582" spans="1:14" x14ac:dyDescent="0.3">
      <c r="A2582" s="23">
        <v>2581</v>
      </c>
      <c r="B2582" s="23" t="str">
        <f t="shared" si="120"/>
        <v>Q4-2019</v>
      </c>
      <c r="C2582" s="24" t="str">
        <f t="shared" si="121"/>
        <v>Q4</v>
      </c>
      <c r="D2582" s="23" t="str">
        <f t="shared" si="122"/>
        <v>12-2019</v>
      </c>
      <c r="E2582" s="25">
        <v>43818</v>
      </c>
      <c r="F2582" s="31">
        <f>INDEX(GoldPrice!$B$2:$F$4016,MATCH(E2582,GoldPrice!$B$2:$B$4016,0),5)</f>
        <v>-113635.22963523492</v>
      </c>
      <c r="G2582" s="36">
        <f>INDEX(Daily!$B$2:$H$4016,MATCH(E2582,Daily!$B$2:$B$4016,0),3)</f>
        <v>0.28999999999999915</v>
      </c>
      <c r="H2582" s="36">
        <f>INDEX(Daily!$B$2:$H$4016,MATCH(E2582,Daily!$B$2:$B$4016,0),5)</f>
        <v>-4</v>
      </c>
      <c r="I2582" s="36">
        <f>INDEX(Daily!$B$2:$H$4016,MATCH(E2582,Daily!$B$2:$B$4016,0),7)</f>
        <v>1.1299999999999955</v>
      </c>
      <c r="J2582" s="39">
        <f>INDEX(Monthly!$B$2:$K$187,MATCH(D2582,Monthly!$B$2:$B$187,0),3)</f>
        <v>1.6100000000000003E-2</v>
      </c>
      <c r="K2582" s="39">
        <f>INDEX(Monthly!$B$2:$K$187,MATCH(D2582,Monthly!$B$2:$B$187,0),5)</f>
        <v>1.1999999999999886</v>
      </c>
      <c r="L2582" s="39">
        <f>INDEX(Monthly!$B$2:$K$187,MATCH(D2582,Monthly!$B$2:$B$187,0),7)</f>
        <v>0</v>
      </c>
      <c r="M2582" s="39">
        <f>INDEX(Monthly!$B$2:$K$187,MATCH(D2582,Monthly!$B$2:$B$187,0),9)</f>
        <v>2.8662282856943035E-2</v>
      </c>
      <c r="N2582" s="42">
        <f>INDEX(Quaterly!$B$2:$E$63,MATCH(B2582,Quaterly!$B$2:$B$63,0),4)</f>
        <v>-9.9999999999997868E-3</v>
      </c>
    </row>
    <row r="2583" spans="1:14" x14ac:dyDescent="0.3">
      <c r="A2583" s="23">
        <v>2582</v>
      </c>
      <c r="B2583" s="23" t="str">
        <f t="shared" si="120"/>
        <v>Q4-2019</v>
      </c>
      <c r="C2583" s="24" t="str">
        <f t="shared" si="121"/>
        <v>Q4</v>
      </c>
      <c r="D2583" s="23" t="str">
        <f t="shared" si="122"/>
        <v>12-2019</v>
      </c>
      <c r="E2583" s="25">
        <v>43819</v>
      </c>
      <c r="F2583" s="31">
        <f>INDEX(GoldPrice!$B$2:$F$4016,MATCH(E2583,GoldPrice!$B$2:$B$4016,0),5)</f>
        <v>54615.989415992051</v>
      </c>
      <c r="G2583" s="36">
        <f>INDEX(Daily!$B$2:$H$4016,MATCH(E2583,Daily!$B$2:$B$4016,0),3)</f>
        <v>-0.78000000000000114</v>
      </c>
      <c r="H2583" s="36">
        <f>INDEX(Daily!$B$2:$H$4016,MATCH(E2583,Daily!$B$2:$B$4016,0),5)</f>
        <v>6</v>
      </c>
      <c r="I2583" s="36">
        <f>INDEX(Daily!$B$2:$H$4016,MATCH(E2583,Daily!$B$2:$B$4016,0),7)</f>
        <v>4.1499999999999773</v>
      </c>
      <c r="J2583" s="39">
        <f>INDEX(Monthly!$B$2:$K$187,MATCH(D2583,Monthly!$B$2:$B$187,0),3)</f>
        <v>1.6100000000000003E-2</v>
      </c>
      <c r="K2583" s="39">
        <f>INDEX(Monthly!$B$2:$K$187,MATCH(D2583,Monthly!$B$2:$B$187,0),5)</f>
        <v>1.1999999999999886</v>
      </c>
      <c r="L2583" s="39">
        <f>INDEX(Monthly!$B$2:$K$187,MATCH(D2583,Monthly!$B$2:$B$187,0),7)</f>
        <v>0</v>
      </c>
      <c r="M2583" s="39">
        <f>INDEX(Monthly!$B$2:$K$187,MATCH(D2583,Monthly!$B$2:$B$187,0),9)</f>
        <v>2.8662282856943035E-2</v>
      </c>
      <c r="N2583" s="42">
        <f>INDEX(Quaterly!$B$2:$E$63,MATCH(B2583,Quaterly!$B$2:$B$63,0),4)</f>
        <v>-9.9999999999997868E-3</v>
      </c>
    </row>
    <row r="2584" spans="1:14" x14ac:dyDescent="0.3">
      <c r="A2584" s="23">
        <v>2583</v>
      </c>
      <c r="B2584" s="23" t="str">
        <f t="shared" si="120"/>
        <v>Q4-2019</v>
      </c>
      <c r="C2584" s="24" t="str">
        <f t="shared" si="121"/>
        <v>Q4</v>
      </c>
      <c r="D2584" s="23" t="str">
        <f t="shared" si="122"/>
        <v>12-2019</v>
      </c>
      <c r="E2584" s="25">
        <v>43822</v>
      </c>
      <c r="F2584" s="31">
        <f>INDEX(GoldPrice!$B$2:$F$4016,MATCH(E2584,GoldPrice!$B$2:$B$4016,0),5)</f>
        <v>-74416.934416934848</v>
      </c>
      <c r="G2584" s="36">
        <f>INDEX(Daily!$B$2:$H$4016,MATCH(E2584,Daily!$B$2:$B$4016,0),3)</f>
        <v>8.00000000000054E-2</v>
      </c>
      <c r="H2584" s="36">
        <f>INDEX(Daily!$B$2:$H$4016,MATCH(E2584,Daily!$B$2:$B$4016,0),5)</f>
        <v>-2</v>
      </c>
      <c r="I2584" s="36">
        <f>INDEX(Daily!$B$2:$H$4016,MATCH(E2584,Daily!$B$2:$B$4016,0),7)</f>
        <v>3.0199999999999818</v>
      </c>
      <c r="J2584" s="39">
        <f>INDEX(Monthly!$B$2:$K$187,MATCH(D2584,Monthly!$B$2:$B$187,0),3)</f>
        <v>1.6100000000000003E-2</v>
      </c>
      <c r="K2584" s="39">
        <f>INDEX(Monthly!$B$2:$K$187,MATCH(D2584,Monthly!$B$2:$B$187,0),5)</f>
        <v>1.1999999999999886</v>
      </c>
      <c r="L2584" s="39">
        <f>INDEX(Monthly!$B$2:$K$187,MATCH(D2584,Monthly!$B$2:$B$187,0),7)</f>
        <v>0</v>
      </c>
      <c r="M2584" s="39">
        <f>INDEX(Monthly!$B$2:$K$187,MATCH(D2584,Monthly!$B$2:$B$187,0),9)</f>
        <v>2.8662282856943035E-2</v>
      </c>
      <c r="N2584" s="42">
        <f>INDEX(Quaterly!$B$2:$E$63,MATCH(B2584,Quaterly!$B$2:$B$63,0),4)</f>
        <v>-9.9999999999997868E-3</v>
      </c>
    </row>
    <row r="2585" spans="1:14" x14ac:dyDescent="0.3">
      <c r="A2585" s="23">
        <v>2584</v>
      </c>
      <c r="B2585" s="23" t="str">
        <f t="shared" si="120"/>
        <v>Q4-2019</v>
      </c>
      <c r="C2585" s="24" t="str">
        <f t="shared" si="121"/>
        <v>Q4</v>
      </c>
      <c r="D2585" s="23" t="str">
        <f t="shared" si="122"/>
        <v>12-2019</v>
      </c>
      <c r="E2585" s="25">
        <v>43823</v>
      </c>
      <c r="F2585" s="31">
        <f>INDEX(GoldPrice!$B$2:$F$4016,MATCH(E2585,GoldPrice!$B$2:$B$4016,0),5)</f>
        <v>-294212.13381213322</v>
      </c>
      <c r="G2585" s="36">
        <f>INDEX(Daily!$B$2:$H$4016,MATCH(E2585,Daily!$B$2:$B$4016,0),3)</f>
        <v>0.58999999999999631</v>
      </c>
      <c r="H2585" s="36">
        <f>INDEX(Daily!$B$2:$H$4016,MATCH(E2585,Daily!$B$2:$B$4016,0),5)</f>
        <v>3</v>
      </c>
      <c r="I2585" s="36">
        <f>INDEX(Daily!$B$2:$H$4016,MATCH(E2585,Daily!$B$2:$B$4016,0),7)</f>
        <v>-0.54999999999995453</v>
      </c>
      <c r="J2585" s="39">
        <f>INDEX(Monthly!$B$2:$K$187,MATCH(D2585,Monthly!$B$2:$B$187,0),3)</f>
        <v>1.6100000000000003E-2</v>
      </c>
      <c r="K2585" s="39">
        <f>INDEX(Monthly!$B$2:$K$187,MATCH(D2585,Monthly!$B$2:$B$187,0),5)</f>
        <v>1.1999999999999886</v>
      </c>
      <c r="L2585" s="39">
        <f>INDEX(Monthly!$B$2:$K$187,MATCH(D2585,Monthly!$B$2:$B$187,0),7)</f>
        <v>0</v>
      </c>
      <c r="M2585" s="39">
        <f>INDEX(Monthly!$B$2:$K$187,MATCH(D2585,Monthly!$B$2:$B$187,0),9)</f>
        <v>2.8662282856943035E-2</v>
      </c>
      <c r="N2585" s="42">
        <f>INDEX(Quaterly!$B$2:$E$63,MATCH(B2585,Quaterly!$B$2:$B$63,0),4)</f>
        <v>-9.9999999999997868E-3</v>
      </c>
    </row>
    <row r="2586" spans="1:14" x14ac:dyDescent="0.3">
      <c r="A2586" s="23">
        <v>2585</v>
      </c>
      <c r="B2586" s="23" t="str">
        <f t="shared" si="120"/>
        <v>Q4-2019</v>
      </c>
      <c r="C2586" s="24" t="str">
        <f t="shared" si="121"/>
        <v>Q4</v>
      </c>
      <c r="D2586" s="23" t="str">
        <f t="shared" si="122"/>
        <v>12-2019</v>
      </c>
      <c r="E2586" s="25">
        <v>43824</v>
      </c>
      <c r="F2586" s="31">
        <f>INDEX(GoldPrice!$B$2:$F$4016,MATCH(E2586,GoldPrice!$B$2:$B$4016,0),5)</f>
        <v>735146.68034667894</v>
      </c>
      <c r="G2586" s="36">
        <f>INDEX(Daily!$B$2:$H$4016,MATCH(E2586,Daily!$B$2:$B$4016,0),3)</f>
        <v>7.9999999999998295E-2</v>
      </c>
      <c r="H2586" s="36">
        <f>INDEX(Daily!$B$2:$H$4016,MATCH(E2586,Daily!$B$2:$B$4016,0),5)</f>
        <v>-3</v>
      </c>
      <c r="I2586" s="36">
        <f>INDEX(Daily!$B$2:$H$4016,MATCH(E2586,Daily!$B$2:$B$4016,0),7)</f>
        <v>2.0399999999999636</v>
      </c>
      <c r="J2586" s="39">
        <f>INDEX(Monthly!$B$2:$K$187,MATCH(D2586,Monthly!$B$2:$B$187,0),3)</f>
        <v>1.6100000000000003E-2</v>
      </c>
      <c r="K2586" s="39">
        <f>INDEX(Monthly!$B$2:$K$187,MATCH(D2586,Monthly!$B$2:$B$187,0),5)</f>
        <v>1.1999999999999886</v>
      </c>
      <c r="L2586" s="39">
        <f>INDEX(Monthly!$B$2:$K$187,MATCH(D2586,Monthly!$B$2:$B$187,0),7)</f>
        <v>0</v>
      </c>
      <c r="M2586" s="39">
        <f>INDEX(Monthly!$B$2:$K$187,MATCH(D2586,Monthly!$B$2:$B$187,0),9)</f>
        <v>2.8662282856943035E-2</v>
      </c>
      <c r="N2586" s="42">
        <f>INDEX(Quaterly!$B$2:$E$63,MATCH(B2586,Quaterly!$B$2:$B$63,0),4)</f>
        <v>-9.9999999999997868E-3</v>
      </c>
    </row>
    <row r="2587" spans="1:14" x14ac:dyDescent="0.3">
      <c r="A2587" s="23">
        <v>2586</v>
      </c>
      <c r="B2587" s="23" t="str">
        <f t="shared" si="120"/>
        <v>Q4-2019</v>
      </c>
      <c r="C2587" s="24" t="str">
        <f t="shared" si="121"/>
        <v>Q4</v>
      </c>
      <c r="D2587" s="23" t="str">
        <f t="shared" si="122"/>
        <v>12-2019</v>
      </c>
      <c r="E2587" s="25">
        <v>43825</v>
      </c>
      <c r="F2587" s="31">
        <f>INDEX(GoldPrice!$B$2:$F$4016,MATCH(E2587,GoldPrice!$B$2:$B$4016,0),5)</f>
        <v>-471579.56637956202</v>
      </c>
      <c r="G2587" s="36">
        <f>INDEX(Daily!$B$2:$H$4016,MATCH(E2587,Daily!$B$2:$B$4016,0),3)</f>
        <v>0.49000000000000199</v>
      </c>
      <c r="H2587" s="36">
        <f>INDEX(Daily!$B$2:$H$4016,MATCH(E2587,Daily!$B$2:$B$4016,0),5)</f>
        <v>1</v>
      </c>
      <c r="I2587" s="36">
        <f>INDEX(Daily!$B$2:$H$4016,MATCH(E2587,Daily!$B$2:$B$4016,0),7)</f>
        <v>-2.3299999999999272</v>
      </c>
      <c r="J2587" s="39">
        <f>INDEX(Monthly!$B$2:$K$187,MATCH(D2587,Monthly!$B$2:$B$187,0),3)</f>
        <v>1.6100000000000003E-2</v>
      </c>
      <c r="K2587" s="39">
        <f>INDEX(Monthly!$B$2:$K$187,MATCH(D2587,Monthly!$B$2:$B$187,0),5)</f>
        <v>1.1999999999999886</v>
      </c>
      <c r="L2587" s="39">
        <f>INDEX(Monthly!$B$2:$K$187,MATCH(D2587,Monthly!$B$2:$B$187,0),7)</f>
        <v>0</v>
      </c>
      <c r="M2587" s="39">
        <f>INDEX(Monthly!$B$2:$K$187,MATCH(D2587,Monthly!$B$2:$B$187,0),9)</f>
        <v>2.8662282856943035E-2</v>
      </c>
      <c r="N2587" s="42">
        <f>INDEX(Quaterly!$B$2:$E$63,MATCH(B2587,Quaterly!$B$2:$B$63,0),4)</f>
        <v>-9.9999999999997868E-3</v>
      </c>
    </row>
    <row r="2588" spans="1:14" x14ac:dyDescent="0.3">
      <c r="A2588" s="23">
        <v>2587</v>
      </c>
      <c r="B2588" s="23" t="str">
        <f t="shared" si="120"/>
        <v>Q4-2019</v>
      </c>
      <c r="C2588" s="24" t="str">
        <f t="shared" si="121"/>
        <v>Q4</v>
      </c>
      <c r="D2588" s="23" t="str">
        <f t="shared" si="122"/>
        <v>12-2019</v>
      </c>
      <c r="E2588" s="25">
        <v>43826</v>
      </c>
      <c r="F2588" s="31">
        <f>INDEX(GoldPrice!$B$2:$F$4016,MATCH(E2588,GoldPrice!$B$2:$B$4016,0),5)</f>
        <v>144595.27499527484</v>
      </c>
      <c r="G2588" s="36">
        <f>INDEX(Daily!$B$2:$H$4016,MATCH(E2588,Daily!$B$2:$B$4016,0),3)</f>
        <v>3.9999999999999147E-2</v>
      </c>
      <c r="H2588" s="36">
        <f>INDEX(Daily!$B$2:$H$4016,MATCH(E2588,Daily!$B$2:$B$4016,0),5)</f>
        <v>-3</v>
      </c>
      <c r="I2588" s="36">
        <f>INDEX(Daily!$B$2:$H$4016,MATCH(E2588,Daily!$B$2:$B$4016,0),7)</f>
        <v>4.9199999999999591</v>
      </c>
      <c r="J2588" s="39">
        <f>INDEX(Monthly!$B$2:$K$187,MATCH(D2588,Monthly!$B$2:$B$187,0),3)</f>
        <v>1.6100000000000003E-2</v>
      </c>
      <c r="K2588" s="39">
        <f>INDEX(Monthly!$B$2:$K$187,MATCH(D2588,Monthly!$B$2:$B$187,0),5)</f>
        <v>1.1999999999999886</v>
      </c>
      <c r="L2588" s="39">
        <f>INDEX(Monthly!$B$2:$K$187,MATCH(D2588,Monthly!$B$2:$B$187,0),7)</f>
        <v>0</v>
      </c>
      <c r="M2588" s="39">
        <f>INDEX(Monthly!$B$2:$K$187,MATCH(D2588,Monthly!$B$2:$B$187,0),9)</f>
        <v>2.8662282856943035E-2</v>
      </c>
      <c r="N2588" s="42">
        <f>INDEX(Quaterly!$B$2:$E$63,MATCH(B2588,Quaterly!$B$2:$B$63,0),4)</f>
        <v>-9.9999999999997868E-3</v>
      </c>
    </row>
    <row r="2589" spans="1:14" x14ac:dyDescent="0.3">
      <c r="A2589" s="23">
        <v>2588</v>
      </c>
      <c r="B2589" s="23" t="str">
        <f t="shared" si="120"/>
        <v>Q4-2019</v>
      </c>
      <c r="C2589" s="24" t="str">
        <f t="shared" si="121"/>
        <v>Q4</v>
      </c>
      <c r="D2589" s="23" t="str">
        <f t="shared" si="122"/>
        <v>12-2019</v>
      </c>
      <c r="E2589" s="25">
        <v>43829</v>
      </c>
      <c r="F2589" s="31">
        <f>INDEX(GoldPrice!$B$2:$F$4016,MATCH(E2589,GoldPrice!$B$2:$B$4016,0),5)</f>
        <v>168882.85768285394</v>
      </c>
      <c r="G2589" s="36">
        <f>INDEX(Daily!$B$2:$H$4016,MATCH(E2589,Daily!$B$2:$B$4016,0),3)</f>
        <v>-3.9999999999999147E-2</v>
      </c>
      <c r="H2589" s="36">
        <f>INDEX(Daily!$B$2:$H$4016,MATCH(E2589,Daily!$B$2:$B$4016,0),5)</f>
        <v>-1</v>
      </c>
      <c r="I2589" s="36">
        <f>INDEX(Daily!$B$2:$H$4016,MATCH(E2589,Daily!$B$2:$B$4016,0),7)</f>
        <v>1.5199999999999818</v>
      </c>
      <c r="J2589" s="39">
        <f>INDEX(Monthly!$B$2:$K$187,MATCH(D2589,Monthly!$B$2:$B$187,0),3)</f>
        <v>1.6100000000000003E-2</v>
      </c>
      <c r="K2589" s="39">
        <f>INDEX(Monthly!$B$2:$K$187,MATCH(D2589,Monthly!$B$2:$B$187,0),5)</f>
        <v>1.1999999999999886</v>
      </c>
      <c r="L2589" s="39">
        <f>INDEX(Monthly!$B$2:$K$187,MATCH(D2589,Monthly!$B$2:$B$187,0),7)</f>
        <v>0</v>
      </c>
      <c r="M2589" s="39">
        <f>INDEX(Monthly!$B$2:$K$187,MATCH(D2589,Monthly!$B$2:$B$187,0),9)</f>
        <v>2.8662282856943035E-2</v>
      </c>
      <c r="N2589" s="42">
        <f>INDEX(Quaterly!$B$2:$E$63,MATCH(B2589,Quaterly!$B$2:$B$63,0),4)</f>
        <v>-9.9999999999997868E-3</v>
      </c>
    </row>
    <row r="2590" spans="1:14" x14ac:dyDescent="0.3">
      <c r="A2590" s="23">
        <v>2589</v>
      </c>
      <c r="B2590" s="23" t="str">
        <f t="shared" si="120"/>
        <v>Q4-2019</v>
      </c>
      <c r="C2590" s="24" t="str">
        <f t="shared" si="121"/>
        <v>Q4</v>
      </c>
      <c r="D2590" s="23" t="str">
        <f t="shared" si="122"/>
        <v>12-2019</v>
      </c>
      <c r="E2590" s="25">
        <v>43830</v>
      </c>
      <c r="F2590" s="31">
        <f>INDEX(GoldPrice!$B$2:$F$4016,MATCH(E2590,GoldPrice!$B$2:$B$4016,0),5)</f>
        <v>-88731.43073143065</v>
      </c>
      <c r="G2590" s="36">
        <f>INDEX(Daily!$B$2:$H$4016,MATCH(E2590,Daily!$B$2:$B$4016,0),3)</f>
        <v>-0.61999999999999744</v>
      </c>
      <c r="H2590" s="36">
        <f>INDEX(Daily!$B$2:$H$4016,MATCH(E2590,Daily!$B$2:$B$4016,0),5)</f>
        <v>1</v>
      </c>
      <c r="I2590" s="36">
        <f>INDEX(Daily!$B$2:$H$4016,MATCH(E2590,Daily!$B$2:$B$4016,0),7)</f>
        <v>-4.0399999999999636</v>
      </c>
      <c r="J2590" s="39">
        <f>INDEX(Monthly!$B$2:$K$187,MATCH(D2590,Monthly!$B$2:$B$187,0),3)</f>
        <v>1.6100000000000003E-2</v>
      </c>
      <c r="K2590" s="39">
        <f>INDEX(Monthly!$B$2:$K$187,MATCH(D2590,Monthly!$B$2:$B$187,0),5)</f>
        <v>1.1999999999999886</v>
      </c>
      <c r="L2590" s="39">
        <f>INDEX(Monthly!$B$2:$K$187,MATCH(D2590,Monthly!$B$2:$B$187,0),7)</f>
        <v>0</v>
      </c>
      <c r="M2590" s="39">
        <f>INDEX(Monthly!$B$2:$K$187,MATCH(D2590,Monthly!$B$2:$B$187,0),9)</f>
        <v>2.8662282856943035E-2</v>
      </c>
      <c r="N2590" s="42">
        <f>INDEX(Quaterly!$B$2:$E$63,MATCH(B2590,Quaterly!$B$2:$B$63,0),4)</f>
        <v>-9.9999999999997868E-3</v>
      </c>
    </row>
    <row r="2591" spans="1:14" x14ac:dyDescent="0.3">
      <c r="A2591" s="23">
        <v>2590</v>
      </c>
      <c r="B2591" s="23" t="str">
        <f t="shared" si="120"/>
        <v>Q1-2020</v>
      </c>
      <c r="C2591" s="24" t="str">
        <f t="shared" si="121"/>
        <v>Q1</v>
      </c>
      <c r="D2591" s="23" t="str">
        <f t="shared" si="122"/>
        <v>1-2020</v>
      </c>
      <c r="E2591" s="25">
        <v>43832</v>
      </c>
      <c r="F2591" s="31">
        <f>INDEX(GoldPrice!$B$2:$F$4016,MATCH(E2591,GoldPrice!$B$2:$B$4016,0),5)</f>
        <v>165871.10187110305</v>
      </c>
      <c r="G2591" s="36">
        <f>INDEX(Daily!$B$2:$H$4016,MATCH(E2591,Daily!$B$2:$B$4016,0),3)</f>
        <v>0.11999999999999744</v>
      </c>
      <c r="H2591" s="36">
        <f>INDEX(Daily!$B$2:$H$4016,MATCH(E2591,Daily!$B$2:$B$4016,0),5)</f>
        <v>-3</v>
      </c>
      <c r="I2591" s="36">
        <f>INDEX(Daily!$B$2:$H$4016,MATCH(E2591,Daily!$B$2:$B$4016,0),7)</f>
        <v>5.67999999999995</v>
      </c>
      <c r="J2591" s="39">
        <f>INDEX(Monthly!$B$2:$K$187,MATCH(D2591,Monthly!$B$2:$B$187,0),3)</f>
        <v>1.4399999999999996E-2</v>
      </c>
      <c r="K2591" s="39">
        <f>INDEX(Monthly!$B$2:$K$187,MATCH(D2591,Monthly!$B$2:$B$187,0),5)</f>
        <v>36.199999999999989</v>
      </c>
      <c r="L2591" s="39">
        <f>INDEX(Monthly!$B$2:$K$187,MATCH(D2591,Monthly!$B$2:$B$187,0),7)</f>
        <v>0</v>
      </c>
      <c r="M2591" s="39">
        <f>INDEX(Monthly!$B$2:$K$187,MATCH(D2591,Monthly!$B$2:$B$187,0),9)</f>
        <v>1.7279744458873935E-2</v>
      </c>
      <c r="N2591" s="42">
        <f>INDEX(Quaterly!$B$2:$E$63,MATCH(B2591,Quaterly!$B$2:$B$63,0),4)</f>
        <v>-0.48000000000000043</v>
      </c>
    </row>
    <row r="2592" spans="1:14" x14ac:dyDescent="0.3">
      <c r="A2592" s="23">
        <v>2591</v>
      </c>
      <c r="B2592" s="23" t="str">
        <f t="shared" si="120"/>
        <v>Q1-2020</v>
      </c>
      <c r="C2592" s="24" t="str">
        <f t="shared" si="121"/>
        <v>Q1</v>
      </c>
      <c r="D2592" s="23" t="str">
        <f t="shared" si="122"/>
        <v>1-2020</v>
      </c>
      <c r="E2592" s="25">
        <v>43833</v>
      </c>
      <c r="F2592" s="31">
        <f>INDEX(GoldPrice!$B$2:$F$4016,MATCH(E2592,GoldPrice!$B$2:$B$4016,0),5)</f>
        <v>-306134.71933472157</v>
      </c>
      <c r="G2592" s="36">
        <f>INDEX(Daily!$B$2:$H$4016,MATCH(E2592,Daily!$B$2:$B$4016,0),3)</f>
        <v>1.8699999999999974</v>
      </c>
      <c r="H2592" s="36">
        <f>INDEX(Daily!$B$2:$H$4016,MATCH(E2592,Daily!$B$2:$B$4016,0),5)</f>
        <v>3</v>
      </c>
      <c r="I2592" s="36">
        <f>INDEX(Daily!$B$2:$H$4016,MATCH(E2592,Daily!$B$2:$B$4016,0),7)</f>
        <v>-1.5299999999999727</v>
      </c>
      <c r="J2592" s="39">
        <f>INDEX(Monthly!$B$2:$K$187,MATCH(D2592,Monthly!$B$2:$B$187,0),3)</f>
        <v>1.4399999999999996E-2</v>
      </c>
      <c r="K2592" s="39">
        <f>INDEX(Monthly!$B$2:$K$187,MATCH(D2592,Monthly!$B$2:$B$187,0),5)</f>
        <v>36.199999999999989</v>
      </c>
      <c r="L2592" s="39">
        <f>INDEX(Monthly!$B$2:$K$187,MATCH(D2592,Monthly!$B$2:$B$187,0),7)</f>
        <v>0</v>
      </c>
      <c r="M2592" s="39">
        <f>INDEX(Monthly!$B$2:$K$187,MATCH(D2592,Monthly!$B$2:$B$187,0),9)</f>
        <v>1.7279744458873935E-2</v>
      </c>
      <c r="N2592" s="42">
        <f>INDEX(Quaterly!$B$2:$E$63,MATCH(B2592,Quaterly!$B$2:$B$63,0),4)</f>
        <v>-0.48000000000000043</v>
      </c>
    </row>
    <row r="2593" spans="1:14" x14ac:dyDescent="0.3">
      <c r="A2593" s="23">
        <v>2592</v>
      </c>
      <c r="B2593" s="23" t="str">
        <f t="shared" si="120"/>
        <v>Q1-2020</v>
      </c>
      <c r="C2593" s="24" t="str">
        <f t="shared" si="121"/>
        <v>Q1</v>
      </c>
      <c r="D2593" s="23" t="str">
        <f t="shared" si="122"/>
        <v>1-2020</v>
      </c>
      <c r="E2593" s="25">
        <v>43836</v>
      </c>
      <c r="F2593" s="31">
        <f>INDEX(GoldPrice!$B$2:$F$4016,MATCH(E2593,GoldPrice!$B$2:$B$4016,0),5)</f>
        <v>1066285.76828577</v>
      </c>
      <c r="G2593" s="36">
        <f>INDEX(Daily!$B$2:$H$4016,MATCH(E2593,Daily!$B$2:$B$4016,0),3)</f>
        <v>0.22000000000000597</v>
      </c>
      <c r="H2593" s="36">
        <f>INDEX(Daily!$B$2:$H$4016,MATCH(E2593,Daily!$B$2:$B$4016,0),5)</f>
        <v>5</v>
      </c>
      <c r="I2593" s="36">
        <f>INDEX(Daily!$B$2:$H$4016,MATCH(E2593,Daily!$B$2:$B$4016,0),7)</f>
        <v>-9.3500000000000227</v>
      </c>
      <c r="J2593" s="39">
        <f>INDEX(Monthly!$B$2:$K$187,MATCH(D2593,Monthly!$B$2:$B$187,0),3)</f>
        <v>1.4399999999999996E-2</v>
      </c>
      <c r="K2593" s="39">
        <f>INDEX(Monthly!$B$2:$K$187,MATCH(D2593,Monthly!$B$2:$B$187,0),5)</f>
        <v>36.199999999999989</v>
      </c>
      <c r="L2593" s="39">
        <f>INDEX(Monthly!$B$2:$K$187,MATCH(D2593,Monthly!$B$2:$B$187,0),7)</f>
        <v>0</v>
      </c>
      <c r="M2593" s="39">
        <f>INDEX(Monthly!$B$2:$K$187,MATCH(D2593,Monthly!$B$2:$B$187,0),9)</f>
        <v>1.7279744458873935E-2</v>
      </c>
      <c r="N2593" s="42">
        <f>INDEX(Quaterly!$B$2:$E$63,MATCH(B2593,Quaterly!$B$2:$B$63,0),4)</f>
        <v>-0.48000000000000043</v>
      </c>
    </row>
    <row r="2594" spans="1:14" x14ac:dyDescent="0.3">
      <c r="A2594" s="23">
        <v>2593</v>
      </c>
      <c r="B2594" s="23" t="str">
        <f t="shared" si="120"/>
        <v>Q1-2020</v>
      </c>
      <c r="C2594" s="24" t="str">
        <f t="shared" si="121"/>
        <v>Q1</v>
      </c>
      <c r="D2594" s="23" t="str">
        <f t="shared" si="122"/>
        <v>1-2020</v>
      </c>
      <c r="E2594" s="25">
        <v>43837</v>
      </c>
      <c r="F2594" s="31">
        <f>INDEX(GoldPrice!$B$2:$F$4016,MATCH(E2594,GoldPrice!$B$2:$B$4016,0),5)</f>
        <v>-266929.72972973064</v>
      </c>
      <c r="G2594" s="36">
        <f>INDEX(Daily!$B$2:$H$4016,MATCH(E2594,Daily!$B$2:$B$4016,0),3)</f>
        <v>-0.57000000000000028</v>
      </c>
      <c r="H2594" s="36">
        <f>INDEX(Daily!$B$2:$H$4016,MATCH(E2594,Daily!$B$2:$B$4016,0),5)</f>
        <v>-1</v>
      </c>
      <c r="I2594" s="36">
        <f>INDEX(Daily!$B$2:$H$4016,MATCH(E2594,Daily!$B$2:$B$4016,0),7)</f>
        <v>3.0900000000000318</v>
      </c>
      <c r="J2594" s="39">
        <f>INDEX(Monthly!$B$2:$K$187,MATCH(D2594,Monthly!$B$2:$B$187,0),3)</f>
        <v>1.4399999999999996E-2</v>
      </c>
      <c r="K2594" s="39">
        <f>INDEX(Monthly!$B$2:$K$187,MATCH(D2594,Monthly!$B$2:$B$187,0),5)</f>
        <v>36.199999999999989</v>
      </c>
      <c r="L2594" s="39">
        <f>INDEX(Monthly!$B$2:$K$187,MATCH(D2594,Monthly!$B$2:$B$187,0),7)</f>
        <v>0</v>
      </c>
      <c r="M2594" s="39">
        <f>INDEX(Monthly!$B$2:$K$187,MATCH(D2594,Monthly!$B$2:$B$187,0),9)</f>
        <v>1.7279744458873935E-2</v>
      </c>
      <c r="N2594" s="42">
        <f>INDEX(Quaterly!$B$2:$E$63,MATCH(B2594,Quaterly!$B$2:$B$63,0),4)</f>
        <v>-0.48000000000000043</v>
      </c>
    </row>
    <row r="2595" spans="1:14" x14ac:dyDescent="0.3">
      <c r="A2595" s="23">
        <v>2594</v>
      </c>
      <c r="B2595" s="23" t="str">
        <f t="shared" si="120"/>
        <v>Q1-2020</v>
      </c>
      <c r="C2595" s="24" t="str">
        <f t="shared" si="121"/>
        <v>Q1</v>
      </c>
      <c r="D2595" s="23" t="str">
        <f t="shared" si="122"/>
        <v>1-2020</v>
      </c>
      <c r="E2595" s="25">
        <v>43838</v>
      </c>
      <c r="F2595" s="31">
        <f>INDEX(GoldPrice!$B$2:$F$4016,MATCH(E2595,GoldPrice!$B$2:$B$4016,0),5)</f>
        <v>872292.57229257375</v>
      </c>
      <c r="G2595" s="36">
        <f>INDEX(Daily!$B$2:$H$4016,MATCH(E2595,Daily!$B$2:$B$4016,0),3)</f>
        <v>-3.0900000000000034</v>
      </c>
      <c r="H2595" s="36">
        <f>INDEX(Daily!$B$2:$H$4016,MATCH(E2595,Daily!$B$2:$B$4016,0),5)</f>
        <v>0</v>
      </c>
      <c r="I2595" s="36">
        <f>INDEX(Daily!$B$2:$H$4016,MATCH(E2595,Daily!$B$2:$B$4016,0),7)</f>
        <v>-9.8999999999999773</v>
      </c>
      <c r="J2595" s="39">
        <f>INDEX(Monthly!$B$2:$K$187,MATCH(D2595,Monthly!$B$2:$B$187,0),3)</f>
        <v>1.4399999999999996E-2</v>
      </c>
      <c r="K2595" s="39">
        <f>INDEX(Monthly!$B$2:$K$187,MATCH(D2595,Monthly!$B$2:$B$187,0),5)</f>
        <v>36.199999999999989</v>
      </c>
      <c r="L2595" s="39">
        <f>INDEX(Monthly!$B$2:$K$187,MATCH(D2595,Monthly!$B$2:$B$187,0),7)</f>
        <v>0</v>
      </c>
      <c r="M2595" s="39">
        <f>INDEX(Monthly!$B$2:$K$187,MATCH(D2595,Monthly!$B$2:$B$187,0),9)</f>
        <v>1.7279744458873935E-2</v>
      </c>
      <c r="N2595" s="42">
        <f>INDEX(Quaterly!$B$2:$E$63,MATCH(B2595,Quaterly!$B$2:$B$63,0),4)</f>
        <v>-0.48000000000000043</v>
      </c>
    </row>
    <row r="2596" spans="1:14" x14ac:dyDescent="0.3">
      <c r="A2596" s="23">
        <v>2595</v>
      </c>
      <c r="B2596" s="23" t="str">
        <f t="shared" si="120"/>
        <v>Q1-2020</v>
      </c>
      <c r="C2596" s="24" t="str">
        <f t="shared" si="121"/>
        <v>Q1</v>
      </c>
      <c r="D2596" s="23" t="str">
        <f t="shared" si="122"/>
        <v>1-2020</v>
      </c>
      <c r="E2596" s="25">
        <v>43839</v>
      </c>
      <c r="F2596" s="31">
        <f>INDEX(GoldPrice!$B$2:$F$4016,MATCH(E2596,GoldPrice!$B$2:$B$4016,0),5)</f>
        <v>-647788.01738801971</v>
      </c>
      <c r="G2596" s="36">
        <f>INDEX(Daily!$B$2:$H$4016,MATCH(E2596,Daily!$B$2:$B$4016,0),3)</f>
        <v>-4.9999999999997158E-2</v>
      </c>
      <c r="H2596" s="36">
        <f>INDEX(Daily!$B$2:$H$4016,MATCH(E2596,Daily!$B$2:$B$4016,0),5)</f>
        <v>-2</v>
      </c>
      <c r="I2596" s="36">
        <f>INDEX(Daily!$B$2:$H$4016,MATCH(E2596,Daily!$B$2:$B$4016,0),7)</f>
        <v>11.169999999999959</v>
      </c>
      <c r="J2596" s="39">
        <f>INDEX(Monthly!$B$2:$K$187,MATCH(D2596,Monthly!$B$2:$B$187,0),3)</f>
        <v>1.4399999999999996E-2</v>
      </c>
      <c r="K2596" s="39">
        <f>INDEX(Monthly!$B$2:$K$187,MATCH(D2596,Monthly!$B$2:$B$187,0),5)</f>
        <v>36.199999999999989</v>
      </c>
      <c r="L2596" s="39">
        <f>INDEX(Monthly!$B$2:$K$187,MATCH(D2596,Monthly!$B$2:$B$187,0),7)</f>
        <v>0</v>
      </c>
      <c r="M2596" s="39">
        <f>INDEX(Monthly!$B$2:$K$187,MATCH(D2596,Monthly!$B$2:$B$187,0),9)</f>
        <v>1.7279744458873935E-2</v>
      </c>
      <c r="N2596" s="42">
        <f>INDEX(Quaterly!$B$2:$E$63,MATCH(B2596,Quaterly!$B$2:$B$63,0),4)</f>
        <v>-0.48000000000000043</v>
      </c>
    </row>
    <row r="2597" spans="1:14" x14ac:dyDescent="0.3">
      <c r="A2597" s="23">
        <v>2596</v>
      </c>
      <c r="B2597" s="23" t="str">
        <f t="shared" si="120"/>
        <v>Q1-2020</v>
      </c>
      <c r="C2597" s="24" t="str">
        <f t="shared" si="121"/>
        <v>Q1</v>
      </c>
      <c r="D2597" s="23" t="str">
        <f t="shared" si="122"/>
        <v>1-2020</v>
      </c>
      <c r="E2597" s="25">
        <v>43840</v>
      </c>
      <c r="F2597" s="31">
        <f>INDEX(GoldPrice!$B$2:$F$4016,MATCH(E2597,GoldPrice!$B$2:$B$4016,0),5)</f>
        <v>-655141.48554148152</v>
      </c>
      <c r="G2597" s="36">
        <f>INDEX(Daily!$B$2:$H$4016,MATCH(E2597,Daily!$B$2:$B$4016,0),3)</f>
        <v>1.9299999999999997</v>
      </c>
      <c r="H2597" s="36">
        <f>INDEX(Daily!$B$2:$H$4016,MATCH(E2597,Daily!$B$2:$B$4016,0),5)</f>
        <v>3</v>
      </c>
      <c r="I2597" s="36">
        <f>INDEX(Daily!$B$2:$H$4016,MATCH(E2597,Daily!$B$2:$B$4016,0),7)</f>
        <v>8.3899999999999864</v>
      </c>
      <c r="J2597" s="39">
        <f>INDEX(Monthly!$B$2:$K$187,MATCH(D2597,Monthly!$B$2:$B$187,0),3)</f>
        <v>1.4399999999999996E-2</v>
      </c>
      <c r="K2597" s="39">
        <f>INDEX(Monthly!$B$2:$K$187,MATCH(D2597,Monthly!$B$2:$B$187,0),5)</f>
        <v>36.199999999999989</v>
      </c>
      <c r="L2597" s="39">
        <f>INDEX(Monthly!$B$2:$K$187,MATCH(D2597,Monthly!$B$2:$B$187,0),7)</f>
        <v>0</v>
      </c>
      <c r="M2597" s="39">
        <f>INDEX(Monthly!$B$2:$K$187,MATCH(D2597,Monthly!$B$2:$B$187,0),9)</f>
        <v>1.7279744458873935E-2</v>
      </c>
      <c r="N2597" s="42">
        <f>INDEX(Quaterly!$B$2:$E$63,MATCH(B2597,Quaterly!$B$2:$B$63,0),4)</f>
        <v>-0.48000000000000043</v>
      </c>
    </row>
    <row r="2598" spans="1:14" x14ac:dyDescent="0.3">
      <c r="A2598" s="23">
        <v>2597</v>
      </c>
      <c r="B2598" s="23" t="str">
        <f t="shared" si="120"/>
        <v>Q1-2020</v>
      </c>
      <c r="C2598" s="24" t="str">
        <f t="shared" si="121"/>
        <v>Q1</v>
      </c>
      <c r="D2598" s="23" t="str">
        <f t="shared" si="122"/>
        <v>1-2020</v>
      </c>
      <c r="E2598" s="25">
        <v>43843</v>
      </c>
      <c r="F2598" s="31">
        <f>INDEX(GoldPrice!$B$2:$F$4016,MATCH(E2598,GoldPrice!$B$2:$B$4016,0),5)</f>
        <v>312953.54375353828</v>
      </c>
      <c r="G2598" s="36">
        <f>INDEX(Daily!$B$2:$H$4016,MATCH(E2598,Daily!$B$2:$B$4016,0),3)</f>
        <v>-3.4100000000000037</v>
      </c>
      <c r="H2598" s="36">
        <f>INDEX(Daily!$B$2:$H$4016,MATCH(E2598,Daily!$B$2:$B$4016,0),5)</f>
        <v>-3</v>
      </c>
      <c r="I2598" s="36">
        <f>INDEX(Daily!$B$2:$H$4016,MATCH(E2598,Daily!$B$2:$B$4016,0),7)</f>
        <v>-2.6999999999999318</v>
      </c>
      <c r="J2598" s="39">
        <f>INDEX(Monthly!$B$2:$K$187,MATCH(D2598,Monthly!$B$2:$B$187,0),3)</f>
        <v>1.4399999999999996E-2</v>
      </c>
      <c r="K2598" s="39">
        <f>INDEX(Monthly!$B$2:$K$187,MATCH(D2598,Monthly!$B$2:$B$187,0),5)</f>
        <v>36.199999999999989</v>
      </c>
      <c r="L2598" s="39">
        <f>INDEX(Monthly!$B$2:$K$187,MATCH(D2598,Monthly!$B$2:$B$187,0),7)</f>
        <v>0</v>
      </c>
      <c r="M2598" s="39">
        <f>INDEX(Monthly!$B$2:$K$187,MATCH(D2598,Monthly!$B$2:$B$187,0),9)</f>
        <v>1.7279744458873935E-2</v>
      </c>
      <c r="N2598" s="42">
        <f>INDEX(Quaterly!$B$2:$E$63,MATCH(B2598,Quaterly!$B$2:$B$63,0),4)</f>
        <v>-0.48000000000000043</v>
      </c>
    </row>
    <row r="2599" spans="1:14" x14ac:dyDescent="0.3">
      <c r="A2599" s="23">
        <v>2598</v>
      </c>
      <c r="B2599" s="23" t="str">
        <f t="shared" si="120"/>
        <v>Q1-2020</v>
      </c>
      <c r="C2599" s="24" t="str">
        <f t="shared" si="121"/>
        <v>Q1</v>
      </c>
      <c r="D2599" s="23" t="str">
        <f t="shared" si="122"/>
        <v>1-2020</v>
      </c>
      <c r="E2599" s="25">
        <v>43844</v>
      </c>
      <c r="F2599" s="31">
        <f>INDEX(GoldPrice!$B$2:$F$4016,MATCH(E2599,GoldPrice!$B$2:$B$4016,0),5)</f>
        <v>-447219.27801927552</v>
      </c>
      <c r="G2599" s="36">
        <f>INDEX(Daily!$B$2:$H$4016,MATCH(E2599,Daily!$B$2:$B$4016,0),3)</f>
        <v>0.14999999999999858</v>
      </c>
      <c r="H2599" s="36">
        <f>INDEX(Daily!$B$2:$H$4016,MATCH(E2599,Daily!$B$2:$B$4016,0),5)</f>
        <v>2</v>
      </c>
      <c r="I2599" s="36">
        <f>INDEX(Daily!$B$2:$H$4016,MATCH(E2599,Daily!$B$2:$B$4016,0),7)</f>
        <v>1.1599999999999682</v>
      </c>
      <c r="J2599" s="39">
        <f>INDEX(Monthly!$B$2:$K$187,MATCH(D2599,Monthly!$B$2:$B$187,0),3)</f>
        <v>1.4399999999999996E-2</v>
      </c>
      <c r="K2599" s="39">
        <f>INDEX(Monthly!$B$2:$K$187,MATCH(D2599,Monthly!$B$2:$B$187,0),5)</f>
        <v>36.199999999999989</v>
      </c>
      <c r="L2599" s="39">
        <f>INDEX(Monthly!$B$2:$K$187,MATCH(D2599,Monthly!$B$2:$B$187,0),7)</f>
        <v>0</v>
      </c>
      <c r="M2599" s="39">
        <f>INDEX(Monthly!$B$2:$K$187,MATCH(D2599,Monthly!$B$2:$B$187,0),9)</f>
        <v>1.7279744458873935E-2</v>
      </c>
      <c r="N2599" s="42">
        <f>INDEX(Quaterly!$B$2:$E$63,MATCH(B2599,Quaterly!$B$2:$B$63,0),4)</f>
        <v>-0.48000000000000043</v>
      </c>
    </row>
    <row r="2600" spans="1:14" x14ac:dyDescent="0.3">
      <c r="A2600" s="23">
        <v>2599</v>
      </c>
      <c r="B2600" s="23" t="str">
        <f t="shared" si="120"/>
        <v>Q1-2020</v>
      </c>
      <c r="C2600" s="24" t="str">
        <f t="shared" si="121"/>
        <v>Q1</v>
      </c>
      <c r="D2600" s="23" t="str">
        <f t="shared" si="122"/>
        <v>1-2020</v>
      </c>
      <c r="E2600" s="25">
        <v>43845</v>
      </c>
      <c r="F2600" s="31">
        <f>INDEX(GoldPrice!$B$2:$F$4016,MATCH(E2600,GoldPrice!$B$2:$B$4016,0),5)</f>
        <v>135919.86391986534</v>
      </c>
      <c r="G2600" s="36">
        <f>INDEX(Daily!$B$2:$H$4016,MATCH(E2600,Daily!$B$2:$B$4016,0),3)</f>
        <v>-0.4199999999999946</v>
      </c>
      <c r="H2600" s="36">
        <f>INDEX(Daily!$B$2:$H$4016,MATCH(E2600,Daily!$B$2:$B$4016,0),5)</f>
        <v>-5</v>
      </c>
      <c r="I2600" s="36">
        <f>INDEX(Daily!$B$2:$H$4016,MATCH(E2600,Daily!$B$2:$B$4016,0),7)</f>
        <v>0.55999999999994543</v>
      </c>
      <c r="J2600" s="39">
        <f>INDEX(Monthly!$B$2:$K$187,MATCH(D2600,Monthly!$B$2:$B$187,0),3)</f>
        <v>1.4399999999999996E-2</v>
      </c>
      <c r="K2600" s="39">
        <f>INDEX(Monthly!$B$2:$K$187,MATCH(D2600,Monthly!$B$2:$B$187,0),5)</f>
        <v>36.199999999999989</v>
      </c>
      <c r="L2600" s="39">
        <f>INDEX(Monthly!$B$2:$K$187,MATCH(D2600,Monthly!$B$2:$B$187,0),7)</f>
        <v>0</v>
      </c>
      <c r="M2600" s="39">
        <f>INDEX(Monthly!$B$2:$K$187,MATCH(D2600,Monthly!$B$2:$B$187,0),9)</f>
        <v>1.7279744458873935E-2</v>
      </c>
      <c r="N2600" s="42">
        <f>INDEX(Quaterly!$B$2:$E$63,MATCH(B2600,Quaterly!$B$2:$B$63,0),4)</f>
        <v>-0.48000000000000043</v>
      </c>
    </row>
    <row r="2601" spans="1:14" x14ac:dyDescent="0.3">
      <c r="A2601" s="23">
        <v>2600</v>
      </c>
      <c r="B2601" s="23" t="str">
        <f t="shared" si="120"/>
        <v>Q1-2020</v>
      </c>
      <c r="C2601" s="24" t="str">
        <f t="shared" si="121"/>
        <v>Q1</v>
      </c>
      <c r="D2601" s="23" t="str">
        <f t="shared" si="122"/>
        <v>1-2020</v>
      </c>
      <c r="E2601" s="25">
        <v>43846</v>
      </c>
      <c r="F2601" s="31">
        <f>INDEX(GoldPrice!$B$2:$F$4016,MATCH(E2601,GoldPrice!$B$2:$B$4016,0),5)</f>
        <v>53130.221130222082</v>
      </c>
      <c r="G2601" s="36">
        <f>INDEX(Daily!$B$2:$H$4016,MATCH(E2601,Daily!$B$2:$B$4016,0),3)</f>
        <v>0.71000000000000085</v>
      </c>
      <c r="H2601" s="36">
        <f>INDEX(Daily!$B$2:$H$4016,MATCH(E2601,Daily!$B$2:$B$4016,0),5)</f>
        <v>1</v>
      </c>
      <c r="I2601" s="36">
        <f>INDEX(Daily!$B$2:$H$4016,MATCH(E2601,Daily!$B$2:$B$4016,0),7)</f>
        <v>6.75</v>
      </c>
      <c r="J2601" s="39">
        <f>INDEX(Monthly!$B$2:$K$187,MATCH(D2601,Monthly!$B$2:$B$187,0),3)</f>
        <v>1.4399999999999996E-2</v>
      </c>
      <c r="K2601" s="39">
        <f>INDEX(Monthly!$B$2:$K$187,MATCH(D2601,Monthly!$B$2:$B$187,0),5)</f>
        <v>36.199999999999989</v>
      </c>
      <c r="L2601" s="39">
        <f>INDEX(Monthly!$B$2:$K$187,MATCH(D2601,Monthly!$B$2:$B$187,0),7)</f>
        <v>0</v>
      </c>
      <c r="M2601" s="39">
        <f>INDEX(Monthly!$B$2:$K$187,MATCH(D2601,Monthly!$B$2:$B$187,0),9)</f>
        <v>1.7279744458873935E-2</v>
      </c>
      <c r="N2601" s="42">
        <f>INDEX(Quaterly!$B$2:$E$63,MATCH(B2601,Quaterly!$B$2:$B$63,0),4)</f>
        <v>-0.48000000000000043</v>
      </c>
    </row>
    <row r="2602" spans="1:14" x14ac:dyDescent="0.3">
      <c r="A2602" s="23">
        <v>2601</v>
      </c>
      <c r="B2602" s="23" t="str">
        <f t="shared" si="120"/>
        <v>Q1-2020</v>
      </c>
      <c r="C2602" s="24" t="str">
        <f t="shared" si="121"/>
        <v>Q1</v>
      </c>
      <c r="D2602" s="23" t="str">
        <f t="shared" si="122"/>
        <v>1-2020</v>
      </c>
      <c r="E2602" s="25">
        <v>43847</v>
      </c>
      <c r="F2602" s="31">
        <f>INDEX(GoldPrice!$B$2:$F$4016,MATCH(E2602,GoldPrice!$B$2:$B$4016,0),5)</f>
        <v>-170491.02249102294</v>
      </c>
      <c r="G2602" s="36">
        <f>INDEX(Daily!$B$2:$H$4016,MATCH(E2602,Daily!$B$2:$B$4016,0),3)</f>
        <v>1.9999999999996021E-2</v>
      </c>
      <c r="H2602" s="36">
        <f>INDEX(Daily!$B$2:$H$4016,MATCH(E2602,Daily!$B$2:$B$4016,0),5)</f>
        <v>-1</v>
      </c>
      <c r="I2602" s="36">
        <f>INDEX(Daily!$B$2:$H$4016,MATCH(E2602,Daily!$B$2:$B$4016,0),7)</f>
        <v>4.6500000000000909</v>
      </c>
      <c r="J2602" s="39">
        <f>INDEX(Monthly!$B$2:$K$187,MATCH(D2602,Monthly!$B$2:$B$187,0),3)</f>
        <v>1.4399999999999996E-2</v>
      </c>
      <c r="K2602" s="39">
        <f>INDEX(Monthly!$B$2:$K$187,MATCH(D2602,Monthly!$B$2:$B$187,0),5)</f>
        <v>36.199999999999989</v>
      </c>
      <c r="L2602" s="39">
        <f>INDEX(Monthly!$B$2:$K$187,MATCH(D2602,Monthly!$B$2:$B$187,0),7)</f>
        <v>0</v>
      </c>
      <c r="M2602" s="39">
        <f>INDEX(Monthly!$B$2:$K$187,MATCH(D2602,Monthly!$B$2:$B$187,0),9)</f>
        <v>1.7279744458873935E-2</v>
      </c>
      <c r="N2602" s="42">
        <f>INDEX(Quaterly!$B$2:$E$63,MATCH(B2602,Quaterly!$B$2:$B$63,0),4)</f>
        <v>-0.48000000000000043</v>
      </c>
    </row>
    <row r="2603" spans="1:14" x14ac:dyDescent="0.3">
      <c r="A2603" s="23">
        <v>2602</v>
      </c>
      <c r="B2603" s="23" t="str">
        <f t="shared" si="120"/>
        <v>Q1-2020</v>
      </c>
      <c r="C2603" s="24" t="str">
        <f t="shared" si="121"/>
        <v>Q1</v>
      </c>
      <c r="D2603" s="23" t="str">
        <f t="shared" si="122"/>
        <v>1-2020</v>
      </c>
      <c r="E2603" s="25">
        <v>43850</v>
      </c>
      <c r="F2603" s="31">
        <f>INDEX(GoldPrice!$B$2:$F$4016,MATCH(E2603,GoldPrice!$B$2:$B$4016,0),5)</f>
        <v>526358.25795825943</v>
      </c>
      <c r="G2603" s="36">
        <f>INDEX(Daily!$B$2:$H$4016,MATCH(E2603,Daily!$B$2:$B$4016,0),3)</f>
        <v>0.18999999999999773</v>
      </c>
      <c r="H2603" s="36">
        <f>INDEX(Daily!$B$2:$H$4016,MATCH(E2603,Daily!$B$2:$B$4016,0),5)</f>
        <v>-1</v>
      </c>
      <c r="I2603" s="36">
        <f>INDEX(Daily!$B$2:$H$4016,MATCH(E2603,Daily!$B$2:$B$4016,0),7)</f>
        <v>-0.33000000000004093</v>
      </c>
      <c r="J2603" s="39">
        <f>INDEX(Monthly!$B$2:$K$187,MATCH(D2603,Monthly!$B$2:$B$187,0),3)</f>
        <v>1.4399999999999996E-2</v>
      </c>
      <c r="K2603" s="39">
        <f>INDEX(Monthly!$B$2:$K$187,MATCH(D2603,Monthly!$B$2:$B$187,0),5)</f>
        <v>36.199999999999989</v>
      </c>
      <c r="L2603" s="39">
        <f>INDEX(Monthly!$B$2:$K$187,MATCH(D2603,Monthly!$B$2:$B$187,0),7)</f>
        <v>0</v>
      </c>
      <c r="M2603" s="39">
        <f>INDEX(Monthly!$B$2:$K$187,MATCH(D2603,Monthly!$B$2:$B$187,0),9)</f>
        <v>1.7279744458873935E-2</v>
      </c>
      <c r="N2603" s="42">
        <f>INDEX(Quaterly!$B$2:$E$63,MATCH(B2603,Quaterly!$B$2:$B$63,0),4)</f>
        <v>-0.48000000000000043</v>
      </c>
    </row>
    <row r="2604" spans="1:14" x14ac:dyDescent="0.3">
      <c r="A2604" s="23">
        <v>2603</v>
      </c>
      <c r="B2604" s="23" t="str">
        <f t="shared" si="120"/>
        <v>Q1-2020</v>
      </c>
      <c r="C2604" s="24" t="str">
        <f t="shared" si="121"/>
        <v>Q1</v>
      </c>
      <c r="D2604" s="23" t="str">
        <f t="shared" si="122"/>
        <v>1-2020</v>
      </c>
      <c r="E2604" s="25">
        <v>43851</v>
      </c>
      <c r="F2604" s="31">
        <f>INDEX(GoldPrice!$B$2:$F$4016,MATCH(E2604,GoldPrice!$B$2:$B$4016,0),5)</f>
        <v>215681.43208143115</v>
      </c>
      <c r="G2604" s="36">
        <f>INDEX(Daily!$B$2:$H$4016,MATCH(E2604,Daily!$B$2:$B$4016,0),3)</f>
        <v>-0.38999999999999346</v>
      </c>
      <c r="H2604" s="36">
        <f>INDEX(Daily!$B$2:$H$4016,MATCH(E2604,Daily!$B$2:$B$4016,0),5)</f>
        <v>1</v>
      </c>
      <c r="I2604" s="36">
        <f>INDEX(Daily!$B$2:$H$4016,MATCH(E2604,Daily!$B$2:$B$4016,0),7)</f>
        <v>7.7400000000000091</v>
      </c>
      <c r="J2604" s="39">
        <f>INDEX(Monthly!$B$2:$K$187,MATCH(D2604,Monthly!$B$2:$B$187,0),3)</f>
        <v>1.4399999999999996E-2</v>
      </c>
      <c r="K2604" s="39">
        <f>INDEX(Monthly!$B$2:$K$187,MATCH(D2604,Monthly!$B$2:$B$187,0),5)</f>
        <v>36.199999999999989</v>
      </c>
      <c r="L2604" s="39">
        <f>INDEX(Monthly!$B$2:$K$187,MATCH(D2604,Monthly!$B$2:$B$187,0),7)</f>
        <v>0</v>
      </c>
      <c r="M2604" s="39">
        <f>INDEX(Monthly!$B$2:$K$187,MATCH(D2604,Monthly!$B$2:$B$187,0),9)</f>
        <v>1.7279744458873935E-2</v>
      </c>
      <c r="N2604" s="42">
        <f>INDEX(Quaterly!$B$2:$E$63,MATCH(B2604,Quaterly!$B$2:$B$63,0),4)</f>
        <v>-0.48000000000000043</v>
      </c>
    </row>
    <row r="2605" spans="1:14" x14ac:dyDescent="0.3">
      <c r="A2605" s="23">
        <v>2604</v>
      </c>
      <c r="B2605" s="23" t="str">
        <f t="shared" si="120"/>
        <v>Q1-2020</v>
      </c>
      <c r="C2605" s="24" t="str">
        <f t="shared" si="121"/>
        <v>Q1</v>
      </c>
      <c r="D2605" s="23" t="str">
        <f t="shared" si="122"/>
        <v>1-2020</v>
      </c>
      <c r="E2605" s="25">
        <v>43852</v>
      </c>
      <c r="F2605" s="31">
        <f>INDEX(GoldPrice!$B$2:$F$4016,MATCH(E2605,GoldPrice!$B$2:$B$4016,0),5)</f>
        <v>-279556.00075599924</v>
      </c>
      <c r="G2605" s="36">
        <f>INDEX(Daily!$B$2:$H$4016,MATCH(E2605,Daily!$B$2:$B$4016,0),3)</f>
        <v>-1.6000000000000014</v>
      </c>
      <c r="H2605" s="36">
        <f>INDEX(Daily!$B$2:$H$4016,MATCH(E2605,Daily!$B$2:$B$4016,0),5)</f>
        <v>-1</v>
      </c>
      <c r="I2605" s="36">
        <f>INDEX(Daily!$B$2:$H$4016,MATCH(E2605,Daily!$B$2:$B$4016,0),7)</f>
        <v>5.0900000000000318</v>
      </c>
      <c r="J2605" s="39">
        <f>INDEX(Monthly!$B$2:$K$187,MATCH(D2605,Monthly!$B$2:$B$187,0),3)</f>
        <v>1.4399999999999996E-2</v>
      </c>
      <c r="K2605" s="39">
        <f>INDEX(Monthly!$B$2:$K$187,MATCH(D2605,Monthly!$B$2:$B$187,0),5)</f>
        <v>36.199999999999989</v>
      </c>
      <c r="L2605" s="39">
        <f>INDEX(Monthly!$B$2:$K$187,MATCH(D2605,Monthly!$B$2:$B$187,0),7)</f>
        <v>0</v>
      </c>
      <c r="M2605" s="39">
        <f>INDEX(Monthly!$B$2:$K$187,MATCH(D2605,Monthly!$B$2:$B$187,0),9)</f>
        <v>1.7279744458873935E-2</v>
      </c>
      <c r="N2605" s="42">
        <f>INDEX(Quaterly!$B$2:$E$63,MATCH(B2605,Quaterly!$B$2:$B$63,0),4)</f>
        <v>-0.48000000000000043</v>
      </c>
    </row>
    <row r="2606" spans="1:14" x14ac:dyDescent="0.3">
      <c r="A2606" s="23">
        <v>2605</v>
      </c>
      <c r="B2606" s="23" t="str">
        <f t="shared" si="120"/>
        <v>Q1-2020</v>
      </c>
      <c r="C2606" s="24" t="str">
        <f t="shared" si="121"/>
        <v>Q1</v>
      </c>
      <c r="D2606" s="23" t="str">
        <f t="shared" si="122"/>
        <v>1-2020</v>
      </c>
      <c r="E2606" s="25">
        <v>43853</v>
      </c>
      <c r="F2606" s="31">
        <f>INDEX(GoldPrice!$B$2:$F$4016,MATCH(E2606,GoldPrice!$B$2:$B$4016,0),5)</f>
        <v>-391468.19666819647</v>
      </c>
      <c r="G2606" s="36">
        <f>INDEX(Daily!$B$2:$H$4016,MATCH(E2606,Daily!$B$2:$B$4016,0),3)</f>
        <v>-1.1499999999999986</v>
      </c>
      <c r="H2606" s="36">
        <f>INDEX(Daily!$B$2:$H$4016,MATCH(E2606,Daily!$B$2:$B$4016,0),5)</f>
        <v>0</v>
      </c>
      <c r="I2606" s="36">
        <f>INDEX(Daily!$B$2:$H$4016,MATCH(E2606,Daily!$B$2:$B$4016,0),7)</f>
        <v>-13.704285714285902</v>
      </c>
      <c r="J2606" s="39">
        <f>INDEX(Monthly!$B$2:$K$187,MATCH(D2606,Monthly!$B$2:$B$187,0),3)</f>
        <v>1.4399999999999996E-2</v>
      </c>
      <c r="K2606" s="39">
        <f>INDEX(Monthly!$B$2:$K$187,MATCH(D2606,Monthly!$B$2:$B$187,0),5)</f>
        <v>36.199999999999989</v>
      </c>
      <c r="L2606" s="39">
        <f>INDEX(Monthly!$B$2:$K$187,MATCH(D2606,Monthly!$B$2:$B$187,0),7)</f>
        <v>0</v>
      </c>
      <c r="M2606" s="39">
        <f>INDEX(Monthly!$B$2:$K$187,MATCH(D2606,Monthly!$B$2:$B$187,0),9)</f>
        <v>1.7279744458873935E-2</v>
      </c>
      <c r="N2606" s="42">
        <f>INDEX(Quaterly!$B$2:$E$63,MATCH(B2606,Quaterly!$B$2:$B$63,0),4)</f>
        <v>-0.48000000000000043</v>
      </c>
    </row>
    <row r="2607" spans="1:14" x14ac:dyDescent="0.3">
      <c r="A2607" s="23">
        <v>2606</v>
      </c>
      <c r="B2607" s="23" t="str">
        <f t="shared" si="120"/>
        <v>Q1-2020</v>
      </c>
      <c r="C2607" s="24" t="str">
        <f t="shared" si="121"/>
        <v>Q1</v>
      </c>
      <c r="D2607" s="23" t="str">
        <f t="shared" si="122"/>
        <v>1-2020</v>
      </c>
      <c r="E2607" s="25">
        <v>43854</v>
      </c>
      <c r="F2607" s="31">
        <f>INDEX(GoldPrice!$B$2:$F$4016,MATCH(E2607,GoldPrice!$B$2:$B$4016,0),5)</f>
        <v>-46505.641077075154</v>
      </c>
      <c r="G2607" s="36">
        <f>INDEX(Daily!$B$2:$H$4016,MATCH(E2607,Daily!$B$2:$B$4016,0),3)</f>
        <v>-1.4000000000000057</v>
      </c>
      <c r="H2607" s="36">
        <f>INDEX(Daily!$B$2:$H$4016,MATCH(E2607,Daily!$B$2:$B$4016,0),5)</f>
        <v>0</v>
      </c>
      <c r="I2607" s="36">
        <f>INDEX(Daily!$B$2:$H$4016,MATCH(E2607,Daily!$B$2:$B$4016,0),7)</f>
        <v>1.5365306122449738</v>
      </c>
      <c r="J2607" s="39">
        <f>INDEX(Monthly!$B$2:$K$187,MATCH(D2607,Monthly!$B$2:$B$187,0),3)</f>
        <v>1.4399999999999996E-2</v>
      </c>
      <c r="K2607" s="39">
        <f>INDEX(Monthly!$B$2:$K$187,MATCH(D2607,Monthly!$B$2:$B$187,0),5)</f>
        <v>36.199999999999989</v>
      </c>
      <c r="L2607" s="39">
        <f>INDEX(Monthly!$B$2:$K$187,MATCH(D2607,Monthly!$B$2:$B$187,0),7)</f>
        <v>0</v>
      </c>
      <c r="M2607" s="39">
        <f>INDEX(Monthly!$B$2:$K$187,MATCH(D2607,Monthly!$B$2:$B$187,0),9)</f>
        <v>1.7279744458873935E-2</v>
      </c>
      <c r="N2607" s="42">
        <f>INDEX(Quaterly!$B$2:$E$63,MATCH(B2607,Quaterly!$B$2:$B$63,0),4)</f>
        <v>-0.48000000000000043</v>
      </c>
    </row>
    <row r="2608" spans="1:14" x14ac:dyDescent="0.3">
      <c r="A2608" s="23">
        <v>2607</v>
      </c>
      <c r="B2608" s="23" t="str">
        <f t="shared" si="120"/>
        <v>Q1-2020</v>
      </c>
      <c r="C2608" s="24" t="str">
        <f t="shared" si="121"/>
        <v>Q1</v>
      </c>
      <c r="D2608" s="23" t="str">
        <f t="shared" si="122"/>
        <v>1-2020</v>
      </c>
      <c r="E2608" s="25">
        <v>43857</v>
      </c>
      <c r="F2608" s="31">
        <f>INDEX(GoldPrice!$B$2:$F$4016,MATCH(E2608,GoldPrice!$B$2:$B$4016,0),5)</f>
        <v>-65729.167467940599</v>
      </c>
      <c r="G2608" s="36">
        <f>INDEX(Daily!$B$2:$H$4016,MATCH(E2608,Daily!$B$2:$B$4016,0),3)</f>
        <v>-1.0499999999999972</v>
      </c>
      <c r="H2608" s="36">
        <f>INDEX(Daily!$B$2:$H$4016,MATCH(E2608,Daily!$B$2:$B$4016,0),5)</f>
        <v>0</v>
      </c>
      <c r="I2608" s="36">
        <f>INDEX(Daily!$B$2:$H$4016,MATCH(E2608,Daily!$B$2:$B$4016,0),7)</f>
        <v>1.6760349854228025</v>
      </c>
      <c r="J2608" s="39">
        <f>INDEX(Monthly!$B$2:$K$187,MATCH(D2608,Monthly!$B$2:$B$187,0),3)</f>
        <v>1.4399999999999996E-2</v>
      </c>
      <c r="K2608" s="39">
        <f>INDEX(Monthly!$B$2:$K$187,MATCH(D2608,Monthly!$B$2:$B$187,0),5)</f>
        <v>36.199999999999989</v>
      </c>
      <c r="L2608" s="39">
        <f>INDEX(Monthly!$B$2:$K$187,MATCH(D2608,Monthly!$B$2:$B$187,0),7)</f>
        <v>0</v>
      </c>
      <c r="M2608" s="39">
        <f>INDEX(Monthly!$B$2:$K$187,MATCH(D2608,Monthly!$B$2:$B$187,0),9)</f>
        <v>1.7279744458873935E-2</v>
      </c>
      <c r="N2608" s="42">
        <f>INDEX(Quaterly!$B$2:$E$63,MATCH(B2608,Quaterly!$B$2:$B$63,0),4)</f>
        <v>-0.48000000000000043</v>
      </c>
    </row>
    <row r="2609" spans="1:14" x14ac:dyDescent="0.3">
      <c r="A2609" s="23">
        <v>2608</v>
      </c>
      <c r="B2609" s="23" t="str">
        <f t="shared" si="120"/>
        <v>Q1-2020</v>
      </c>
      <c r="C2609" s="24" t="str">
        <f t="shared" si="121"/>
        <v>Q1</v>
      </c>
      <c r="D2609" s="23" t="str">
        <f t="shared" si="122"/>
        <v>1-2020</v>
      </c>
      <c r="E2609" s="25">
        <v>43858</v>
      </c>
      <c r="F2609" s="31">
        <f>INDEX(GoldPrice!$B$2:$F$4016,MATCH(E2609,GoldPrice!$B$2:$B$4016,0),5)</f>
        <v>172103.69628794864</v>
      </c>
      <c r="G2609" s="36">
        <f>INDEX(Daily!$B$2:$H$4016,MATCH(E2609,Daily!$B$2:$B$4016,0),3)</f>
        <v>0.33999999999999631</v>
      </c>
      <c r="H2609" s="36">
        <f>INDEX(Daily!$B$2:$H$4016,MATCH(E2609,Daily!$B$2:$B$4016,0),5)</f>
        <v>0</v>
      </c>
      <c r="I2609" s="36">
        <f>INDEX(Daily!$B$2:$H$4016,MATCH(E2609,Daily!$B$2:$B$4016,0),7)</f>
        <v>0.95118284048317037</v>
      </c>
      <c r="J2609" s="39">
        <f>INDEX(Monthly!$B$2:$K$187,MATCH(D2609,Monthly!$B$2:$B$187,0),3)</f>
        <v>1.4399999999999996E-2</v>
      </c>
      <c r="K2609" s="39">
        <f>INDEX(Monthly!$B$2:$K$187,MATCH(D2609,Monthly!$B$2:$B$187,0),5)</f>
        <v>36.199999999999989</v>
      </c>
      <c r="L2609" s="39">
        <f>INDEX(Monthly!$B$2:$K$187,MATCH(D2609,Monthly!$B$2:$B$187,0),7)</f>
        <v>0</v>
      </c>
      <c r="M2609" s="39">
        <f>INDEX(Monthly!$B$2:$K$187,MATCH(D2609,Monthly!$B$2:$B$187,0),9)</f>
        <v>1.7279744458873935E-2</v>
      </c>
      <c r="N2609" s="42">
        <f>INDEX(Quaterly!$B$2:$E$63,MATCH(B2609,Quaterly!$B$2:$B$63,0),4)</f>
        <v>-0.48000000000000043</v>
      </c>
    </row>
    <row r="2610" spans="1:14" x14ac:dyDescent="0.3">
      <c r="A2610" s="23">
        <v>2609</v>
      </c>
      <c r="B2610" s="23" t="str">
        <f t="shared" si="120"/>
        <v>Q1-2020</v>
      </c>
      <c r="C2610" s="24" t="str">
        <f t="shared" si="121"/>
        <v>Q1</v>
      </c>
      <c r="D2610" s="23" t="str">
        <f t="shared" si="122"/>
        <v>1-2020</v>
      </c>
      <c r="E2610" s="25">
        <v>43859</v>
      </c>
      <c r="F2610" s="31">
        <f>INDEX(GoldPrice!$B$2:$F$4016,MATCH(E2610,GoldPrice!$B$2:$B$4016,0),5)</f>
        <v>34043.395968269557</v>
      </c>
      <c r="G2610" s="36">
        <f>INDEX(Daily!$B$2:$H$4016,MATCH(E2610,Daily!$B$2:$B$4016,0),3)</f>
        <v>-0.14999999999999858</v>
      </c>
      <c r="H2610" s="36">
        <f>INDEX(Daily!$B$2:$H$4016,MATCH(E2610,Daily!$B$2:$B$4016,0),5)</f>
        <v>0</v>
      </c>
      <c r="I2610" s="36">
        <f>INDEX(Daily!$B$2:$H$4016,MATCH(E2610,Daily!$B$2:$B$4016,0),7)</f>
        <v>0.42278038912343163</v>
      </c>
      <c r="J2610" s="39">
        <f>INDEX(Monthly!$B$2:$K$187,MATCH(D2610,Monthly!$B$2:$B$187,0),3)</f>
        <v>1.4399999999999996E-2</v>
      </c>
      <c r="K2610" s="39">
        <f>INDEX(Monthly!$B$2:$K$187,MATCH(D2610,Monthly!$B$2:$B$187,0),5)</f>
        <v>36.199999999999989</v>
      </c>
      <c r="L2610" s="39">
        <f>INDEX(Monthly!$B$2:$K$187,MATCH(D2610,Monthly!$B$2:$B$187,0),7)</f>
        <v>0</v>
      </c>
      <c r="M2610" s="39">
        <f>INDEX(Monthly!$B$2:$K$187,MATCH(D2610,Monthly!$B$2:$B$187,0),9)</f>
        <v>1.7279744458873935E-2</v>
      </c>
      <c r="N2610" s="42">
        <f>INDEX(Quaterly!$B$2:$E$63,MATCH(B2610,Quaterly!$B$2:$B$63,0),4)</f>
        <v>-0.48000000000000043</v>
      </c>
    </row>
    <row r="2611" spans="1:14" x14ac:dyDescent="0.3">
      <c r="A2611" s="23">
        <v>2610</v>
      </c>
      <c r="B2611" s="23" t="str">
        <f t="shared" si="120"/>
        <v>Q1-2020</v>
      </c>
      <c r="C2611" s="24" t="str">
        <f t="shared" si="121"/>
        <v>Q1</v>
      </c>
      <c r="D2611" s="23" t="str">
        <f t="shared" si="122"/>
        <v>1-2020</v>
      </c>
      <c r="E2611" s="25">
        <v>43860</v>
      </c>
      <c r="F2611" s="31">
        <f>INDEX(GoldPrice!$B$2:$F$4016,MATCH(E2611,GoldPrice!$B$2:$B$4016,0),5)</f>
        <v>-161951.77935070172</v>
      </c>
      <c r="G2611" s="36">
        <f>INDEX(Daily!$B$2:$H$4016,MATCH(E2611,Daily!$B$2:$B$4016,0),3)</f>
        <v>-1.1899999999999977</v>
      </c>
      <c r="H2611" s="36">
        <f>INDEX(Daily!$B$2:$H$4016,MATCH(E2611,Daily!$B$2:$B$4016,0),5)</f>
        <v>13</v>
      </c>
      <c r="I2611" s="36">
        <f>INDEX(Daily!$B$2:$H$4016,MATCH(E2611,Daily!$B$2:$B$4016,0),7)</f>
        <v>-22.762243112988472</v>
      </c>
      <c r="J2611" s="39">
        <f>INDEX(Monthly!$B$2:$K$187,MATCH(D2611,Monthly!$B$2:$B$187,0),3)</f>
        <v>1.4399999999999996E-2</v>
      </c>
      <c r="K2611" s="39">
        <f>INDEX(Monthly!$B$2:$K$187,MATCH(D2611,Monthly!$B$2:$B$187,0),5)</f>
        <v>36.199999999999989</v>
      </c>
      <c r="L2611" s="39">
        <f>INDEX(Monthly!$B$2:$K$187,MATCH(D2611,Monthly!$B$2:$B$187,0),7)</f>
        <v>0</v>
      </c>
      <c r="M2611" s="39">
        <f>INDEX(Monthly!$B$2:$K$187,MATCH(D2611,Monthly!$B$2:$B$187,0),9)</f>
        <v>1.7279744458873935E-2</v>
      </c>
      <c r="N2611" s="42">
        <f>INDEX(Quaterly!$B$2:$E$63,MATCH(B2611,Quaterly!$B$2:$B$63,0),4)</f>
        <v>-0.48000000000000043</v>
      </c>
    </row>
    <row r="2612" spans="1:14" x14ac:dyDescent="0.3">
      <c r="A2612" s="23">
        <v>2611</v>
      </c>
      <c r="B2612" s="23" t="str">
        <f t="shared" si="120"/>
        <v>Q1-2020</v>
      </c>
      <c r="C2612" s="24" t="str">
        <f t="shared" si="121"/>
        <v>Q1</v>
      </c>
      <c r="D2612" s="23" t="str">
        <f t="shared" si="122"/>
        <v>1-2020</v>
      </c>
      <c r="E2612" s="25">
        <v>43861</v>
      </c>
      <c r="F2612" s="31">
        <f>INDEX(GoldPrice!$B$2:$F$4016,MATCH(E2612,GoldPrice!$B$2:$B$4016,0),5)</f>
        <v>1162648.4218484201</v>
      </c>
      <c r="G2612" s="36">
        <f>INDEX(Daily!$B$2:$H$4016,MATCH(E2612,Daily!$B$2:$B$4016,0),3)</f>
        <v>-0.57999999999999829</v>
      </c>
      <c r="H2612" s="36">
        <f>INDEX(Daily!$B$2:$H$4016,MATCH(E2612,Daily!$B$2:$B$4016,0),5)</f>
        <v>40</v>
      </c>
      <c r="I2612" s="36">
        <f>INDEX(Daily!$B$2:$H$4016,MATCH(E2612,Daily!$B$2:$B$4016,0),7)</f>
        <v>-22.960000000000036</v>
      </c>
      <c r="J2612" s="39">
        <f>INDEX(Monthly!$B$2:$K$187,MATCH(D2612,Monthly!$B$2:$B$187,0),3)</f>
        <v>1.4399999999999996E-2</v>
      </c>
      <c r="K2612" s="39">
        <f>INDEX(Monthly!$B$2:$K$187,MATCH(D2612,Monthly!$B$2:$B$187,0),5)</f>
        <v>36.199999999999989</v>
      </c>
      <c r="L2612" s="39">
        <f>INDEX(Monthly!$B$2:$K$187,MATCH(D2612,Monthly!$B$2:$B$187,0),7)</f>
        <v>0</v>
      </c>
      <c r="M2612" s="39">
        <f>INDEX(Monthly!$B$2:$K$187,MATCH(D2612,Monthly!$B$2:$B$187,0),9)</f>
        <v>1.7279744458873935E-2</v>
      </c>
      <c r="N2612" s="42">
        <f>INDEX(Quaterly!$B$2:$E$63,MATCH(B2612,Quaterly!$B$2:$B$63,0),4)</f>
        <v>-0.48000000000000043</v>
      </c>
    </row>
    <row r="2613" spans="1:14" x14ac:dyDescent="0.3">
      <c r="A2613" s="23">
        <v>2612</v>
      </c>
      <c r="B2613" s="23" t="str">
        <f t="shared" si="120"/>
        <v>Q1-2020</v>
      </c>
      <c r="C2613" s="24" t="str">
        <f t="shared" si="121"/>
        <v>Q1</v>
      </c>
      <c r="D2613" s="23" t="str">
        <f t="shared" si="122"/>
        <v>2-2020</v>
      </c>
      <c r="E2613" s="25">
        <v>43864</v>
      </c>
      <c r="F2613" s="31">
        <f>INDEX(GoldPrice!$B$2:$F$4016,MATCH(E2613,GoldPrice!$B$2:$B$4016,0),5)</f>
        <v>-183317.86051785946</v>
      </c>
      <c r="G2613" s="36">
        <f>INDEX(Daily!$B$2:$H$4016,MATCH(E2613,Daily!$B$2:$B$4016,0),3)</f>
        <v>-1.4500000000000028</v>
      </c>
      <c r="H2613" s="36">
        <f>INDEX(Daily!$B$2:$H$4016,MATCH(E2613,Daily!$B$2:$B$4016,0),5)</f>
        <v>28</v>
      </c>
      <c r="I2613" s="36">
        <f>INDEX(Daily!$B$2:$H$4016,MATCH(E2613,Daily!$B$2:$B$4016,0),7)</f>
        <v>-8.4800000000000182</v>
      </c>
      <c r="J2613" s="39">
        <f>INDEX(Monthly!$B$2:$K$187,MATCH(D2613,Monthly!$B$2:$B$187,0),3)</f>
        <v>-2.0000000000000018E-3</v>
      </c>
      <c r="K2613" s="39">
        <f>INDEX(Monthly!$B$2:$K$187,MATCH(D2613,Monthly!$B$2:$B$187,0),5)</f>
        <v>22.800000000000068</v>
      </c>
      <c r="L2613" s="39">
        <f>INDEX(Monthly!$B$2:$K$187,MATCH(D2613,Monthly!$B$2:$B$187,0),7)</f>
        <v>0</v>
      </c>
      <c r="M2613" s="39">
        <f>INDEX(Monthly!$B$2:$K$187,MATCH(D2613,Monthly!$B$2:$B$187,0),9)</f>
        <v>-7.9459502021537991E-3</v>
      </c>
      <c r="N2613" s="42">
        <f>INDEX(Quaterly!$B$2:$E$63,MATCH(B2613,Quaterly!$B$2:$B$63,0),4)</f>
        <v>-0.48000000000000043</v>
      </c>
    </row>
    <row r="2614" spans="1:14" x14ac:dyDescent="0.3">
      <c r="A2614" s="23">
        <v>2613</v>
      </c>
      <c r="B2614" s="23" t="str">
        <f t="shared" si="120"/>
        <v>Q1-2020</v>
      </c>
      <c r="C2614" s="24" t="str">
        <f t="shared" si="121"/>
        <v>Q1</v>
      </c>
      <c r="D2614" s="23" t="str">
        <f t="shared" si="122"/>
        <v>2-2020</v>
      </c>
      <c r="E2614" s="25">
        <v>43865</v>
      </c>
      <c r="F2614" s="31">
        <f>INDEX(GoldPrice!$B$2:$F$4016,MATCH(E2614,GoldPrice!$B$2:$B$4016,0),5)</f>
        <v>-5493.8574938550591</v>
      </c>
      <c r="G2614" s="36">
        <f>INDEX(Daily!$B$2:$H$4016,MATCH(E2614,Daily!$B$2:$B$4016,0),3)</f>
        <v>-0.5</v>
      </c>
      <c r="H2614" s="36">
        <f>INDEX(Daily!$B$2:$H$4016,MATCH(E2614,Daily!$B$2:$B$4016,0),5)</f>
        <v>-20</v>
      </c>
      <c r="I2614" s="36">
        <f>INDEX(Daily!$B$2:$H$4016,MATCH(E2614,Daily!$B$2:$B$4016,0),7)</f>
        <v>0.95000000000004547</v>
      </c>
      <c r="J2614" s="39">
        <f>INDEX(Monthly!$B$2:$K$187,MATCH(D2614,Monthly!$B$2:$B$187,0),3)</f>
        <v>-2.0000000000000018E-3</v>
      </c>
      <c r="K2614" s="39">
        <f>INDEX(Monthly!$B$2:$K$187,MATCH(D2614,Monthly!$B$2:$B$187,0),5)</f>
        <v>22.800000000000068</v>
      </c>
      <c r="L2614" s="39">
        <f>INDEX(Monthly!$B$2:$K$187,MATCH(D2614,Monthly!$B$2:$B$187,0),7)</f>
        <v>0</v>
      </c>
      <c r="M2614" s="39">
        <f>INDEX(Monthly!$B$2:$K$187,MATCH(D2614,Monthly!$B$2:$B$187,0),9)</f>
        <v>-7.9459502021537991E-3</v>
      </c>
      <c r="N2614" s="42">
        <f>INDEX(Quaterly!$B$2:$E$63,MATCH(B2614,Quaterly!$B$2:$B$63,0),4)</f>
        <v>-0.48000000000000043</v>
      </c>
    </row>
    <row r="2615" spans="1:14" x14ac:dyDescent="0.3">
      <c r="A2615" s="23">
        <v>2614</v>
      </c>
      <c r="B2615" s="23" t="str">
        <f t="shared" si="120"/>
        <v>Q1-2020</v>
      </c>
      <c r="C2615" s="24" t="str">
        <f t="shared" si="121"/>
        <v>Q1</v>
      </c>
      <c r="D2615" s="23" t="str">
        <f t="shared" si="122"/>
        <v>2-2020</v>
      </c>
      <c r="E2615" s="25">
        <v>43866</v>
      </c>
      <c r="F2615" s="31">
        <f>INDEX(GoldPrice!$B$2:$F$4016,MATCH(E2615,GoldPrice!$B$2:$B$4016,0),5)</f>
        <v>-568181.062181063</v>
      </c>
      <c r="G2615" s="36">
        <f>INDEX(Daily!$B$2:$H$4016,MATCH(E2615,Daily!$B$2:$B$4016,0),3)</f>
        <v>1.1400000000000006</v>
      </c>
      <c r="H2615" s="36">
        <f>INDEX(Daily!$B$2:$H$4016,MATCH(E2615,Daily!$B$2:$B$4016,0),5)</f>
        <v>-10</v>
      </c>
      <c r="I2615" s="36">
        <f>INDEX(Daily!$B$2:$H$4016,MATCH(E2615,Daily!$B$2:$B$4016,0),7)</f>
        <v>-3.1800000000000637</v>
      </c>
      <c r="J2615" s="39">
        <f>INDEX(Monthly!$B$2:$K$187,MATCH(D2615,Monthly!$B$2:$B$187,0),3)</f>
        <v>-2.0000000000000018E-3</v>
      </c>
      <c r="K2615" s="39">
        <f>INDEX(Monthly!$B$2:$K$187,MATCH(D2615,Monthly!$B$2:$B$187,0),5)</f>
        <v>22.800000000000068</v>
      </c>
      <c r="L2615" s="39">
        <f>INDEX(Monthly!$B$2:$K$187,MATCH(D2615,Monthly!$B$2:$B$187,0),7)</f>
        <v>0</v>
      </c>
      <c r="M2615" s="39">
        <f>INDEX(Monthly!$B$2:$K$187,MATCH(D2615,Monthly!$B$2:$B$187,0),9)</f>
        <v>-7.9459502021537991E-3</v>
      </c>
      <c r="N2615" s="42">
        <f>INDEX(Quaterly!$B$2:$E$63,MATCH(B2615,Quaterly!$B$2:$B$63,0),4)</f>
        <v>-0.48000000000000043</v>
      </c>
    </row>
    <row r="2616" spans="1:14" x14ac:dyDescent="0.3">
      <c r="A2616" s="23">
        <v>2615</v>
      </c>
      <c r="B2616" s="23" t="str">
        <f t="shared" si="120"/>
        <v>Q1-2020</v>
      </c>
      <c r="C2616" s="24" t="str">
        <f t="shared" si="121"/>
        <v>Q1</v>
      </c>
      <c r="D2616" s="23" t="str">
        <f t="shared" si="122"/>
        <v>2-2020</v>
      </c>
      <c r="E2616" s="25">
        <v>43867</v>
      </c>
      <c r="F2616" s="31">
        <f>INDEX(GoldPrice!$B$2:$F$4016,MATCH(E2616,GoldPrice!$B$2:$B$4016,0),5)</f>
        <v>-29329.880929883569</v>
      </c>
      <c r="G2616" s="36">
        <f>INDEX(Daily!$B$2:$H$4016,MATCH(E2616,Daily!$B$2:$B$4016,0),3)</f>
        <v>0.20000000000000284</v>
      </c>
      <c r="H2616" s="36">
        <f>INDEX(Daily!$B$2:$H$4016,MATCH(E2616,Daily!$B$2:$B$4016,0),5)</f>
        <v>1</v>
      </c>
      <c r="I2616" s="36">
        <f>INDEX(Daily!$B$2:$H$4016,MATCH(E2616,Daily!$B$2:$B$4016,0),7)</f>
        <v>12.629999999999995</v>
      </c>
      <c r="J2616" s="39">
        <f>INDEX(Monthly!$B$2:$K$187,MATCH(D2616,Monthly!$B$2:$B$187,0),3)</f>
        <v>-2.0000000000000018E-3</v>
      </c>
      <c r="K2616" s="39">
        <f>INDEX(Monthly!$B$2:$K$187,MATCH(D2616,Monthly!$B$2:$B$187,0),5)</f>
        <v>22.800000000000068</v>
      </c>
      <c r="L2616" s="39">
        <f>INDEX(Monthly!$B$2:$K$187,MATCH(D2616,Monthly!$B$2:$B$187,0),7)</f>
        <v>0</v>
      </c>
      <c r="M2616" s="39">
        <f>INDEX(Monthly!$B$2:$K$187,MATCH(D2616,Monthly!$B$2:$B$187,0),9)</f>
        <v>-7.9459502021537991E-3</v>
      </c>
      <c r="N2616" s="42">
        <f>INDEX(Quaterly!$B$2:$E$63,MATCH(B2616,Quaterly!$B$2:$B$63,0),4)</f>
        <v>-0.48000000000000043</v>
      </c>
    </row>
    <row r="2617" spans="1:14" x14ac:dyDescent="0.3">
      <c r="A2617" s="23">
        <v>2616</v>
      </c>
      <c r="B2617" s="23" t="str">
        <f t="shared" si="120"/>
        <v>Q1-2020</v>
      </c>
      <c r="C2617" s="24" t="str">
        <f t="shared" si="121"/>
        <v>Q1</v>
      </c>
      <c r="D2617" s="23" t="str">
        <f t="shared" si="122"/>
        <v>2-2020</v>
      </c>
      <c r="E2617" s="25">
        <v>43868</v>
      </c>
      <c r="F2617" s="31">
        <f>INDEX(GoldPrice!$B$2:$F$4016,MATCH(E2617,GoldPrice!$B$2:$B$4016,0),5)</f>
        <v>77884.407484408468</v>
      </c>
      <c r="G2617" s="36">
        <f>INDEX(Daily!$B$2:$H$4016,MATCH(E2617,Daily!$B$2:$B$4016,0),3)</f>
        <v>-0.63000000000000256</v>
      </c>
      <c r="H2617" s="36">
        <f>INDEX(Daily!$B$2:$H$4016,MATCH(E2617,Daily!$B$2:$B$4016,0),5)</f>
        <v>9</v>
      </c>
      <c r="I2617" s="36">
        <f>INDEX(Daily!$B$2:$H$4016,MATCH(E2617,Daily!$B$2:$B$4016,0),7)</f>
        <v>2.2100000000000364</v>
      </c>
      <c r="J2617" s="39">
        <f>INDEX(Monthly!$B$2:$K$187,MATCH(D2617,Monthly!$B$2:$B$187,0),3)</f>
        <v>-2.0000000000000018E-3</v>
      </c>
      <c r="K2617" s="39">
        <f>INDEX(Monthly!$B$2:$K$187,MATCH(D2617,Monthly!$B$2:$B$187,0),5)</f>
        <v>22.800000000000068</v>
      </c>
      <c r="L2617" s="39">
        <f>INDEX(Monthly!$B$2:$K$187,MATCH(D2617,Monthly!$B$2:$B$187,0),7)</f>
        <v>0</v>
      </c>
      <c r="M2617" s="39">
        <f>INDEX(Monthly!$B$2:$K$187,MATCH(D2617,Monthly!$B$2:$B$187,0),9)</f>
        <v>-7.9459502021537991E-3</v>
      </c>
      <c r="N2617" s="42">
        <f>INDEX(Quaterly!$B$2:$E$63,MATCH(B2617,Quaterly!$B$2:$B$63,0),4)</f>
        <v>-0.48000000000000043</v>
      </c>
    </row>
    <row r="2618" spans="1:14" x14ac:dyDescent="0.3">
      <c r="A2618" s="23">
        <v>2617</v>
      </c>
      <c r="B2618" s="23" t="str">
        <f t="shared" si="120"/>
        <v>Q1-2020</v>
      </c>
      <c r="C2618" s="24" t="str">
        <f t="shared" si="121"/>
        <v>Q1</v>
      </c>
      <c r="D2618" s="23" t="str">
        <f t="shared" si="122"/>
        <v>2-2020</v>
      </c>
      <c r="E2618" s="25">
        <v>43871</v>
      </c>
      <c r="F2618" s="31">
        <f>INDEX(GoldPrice!$B$2:$F$4016,MATCH(E2618,GoldPrice!$B$2:$B$4016,0),5)</f>
        <v>109539.14193914086</v>
      </c>
      <c r="G2618" s="36">
        <f>INDEX(Daily!$B$2:$H$4016,MATCH(E2618,Daily!$B$2:$B$4016,0),3)</f>
        <v>-0.75</v>
      </c>
      <c r="H2618" s="36">
        <f>INDEX(Daily!$B$2:$H$4016,MATCH(E2618,Daily!$B$2:$B$4016,0),5)</f>
        <v>28</v>
      </c>
      <c r="I2618" s="36">
        <f>INDEX(Daily!$B$2:$H$4016,MATCH(E2618,Daily!$B$2:$B$4016,0),7)</f>
        <v>-10.019999999999982</v>
      </c>
      <c r="J2618" s="39">
        <f>INDEX(Monthly!$B$2:$K$187,MATCH(D2618,Monthly!$B$2:$B$187,0),3)</f>
        <v>-2.0000000000000018E-3</v>
      </c>
      <c r="K2618" s="39">
        <f>INDEX(Monthly!$B$2:$K$187,MATCH(D2618,Monthly!$B$2:$B$187,0),5)</f>
        <v>22.800000000000068</v>
      </c>
      <c r="L2618" s="39">
        <f>INDEX(Monthly!$B$2:$K$187,MATCH(D2618,Monthly!$B$2:$B$187,0),7)</f>
        <v>0</v>
      </c>
      <c r="M2618" s="39">
        <f>INDEX(Monthly!$B$2:$K$187,MATCH(D2618,Monthly!$B$2:$B$187,0),9)</f>
        <v>-7.9459502021537991E-3</v>
      </c>
      <c r="N2618" s="42">
        <f>INDEX(Quaterly!$B$2:$E$63,MATCH(B2618,Quaterly!$B$2:$B$63,0),4)</f>
        <v>-0.48000000000000043</v>
      </c>
    </row>
    <row r="2619" spans="1:14" x14ac:dyDescent="0.3">
      <c r="A2619" s="23">
        <v>2618</v>
      </c>
      <c r="B2619" s="23" t="str">
        <f t="shared" si="120"/>
        <v>Q1-2020</v>
      </c>
      <c r="C2619" s="24" t="str">
        <f t="shared" si="121"/>
        <v>Q1</v>
      </c>
      <c r="D2619" s="23" t="str">
        <f t="shared" si="122"/>
        <v>2-2020</v>
      </c>
      <c r="E2619" s="25">
        <v>43872</v>
      </c>
      <c r="F2619" s="31">
        <f>INDEX(GoldPrice!$B$2:$F$4016,MATCH(E2619,GoldPrice!$B$2:$B$4016,0),5)</f>
        <v>181310.60291060433</v>
      </c>
      <c r="G2619" s="36">
        <f>INDEX(Daily!$B$2:$H$4016,MATCH(E2619,Daily!$B$2:$B$4016,0),3)</f>
        <v>0.36999999999999744</v>
      </c>
      <c r="H2619" s="36">
        <f>INDEX(Daily!$B$2:$H$4016,MATCH(E2619,Daily!$B$2:$B$4016,0),5)</f>
        <v>-18</v>
      </c>
      <c r="I2619" s="36">
        <f>INDEX(Daily!$B$2:$H$4016,MATCH(E2619,Daily!$B$2:$B$4016,0),7)</f>
        <v>3.9399999999999409</v>
      </c>
      <c r="J2619" s="39">
        <f>INDEX(Monthly!$B$2:$K$187,MATCH(D2619,Monthly!$B$2:$B$187,0),3)</f>
        <v>-2.0000000000000018E-3</v>
      </c>
      <c r="K2619" s="39">
        <f>INDEX(Monthly!$B$2:$K$187,MATCH(D2619,Monthly!$B$2:$B$187,0),5)</f>
        <v>22.800000000000068</v>
      </c>
      <c r="L2619" s="39">
        <f>INDEX(Monthly!$B$2:$K$187,MATCH(D2619,Monthly!$B$2:$B$187,0),7)</f>
        <v>0</v>
      </c>
      <c r="M2619" s="39">
        <f>INDEX(Monthly!$B$2:$K$187,MATCH(D2619,Monthly!$B$2:$B$187,0),9)</f>
        <v>-7.9459502021537991E-3</v>
      </c>
      <c r="N2619" s="42">
        <f>INDEX(Quaterly!$B$2:$E$63,MATCH(B2619,Quaterly!$B$2:$B$63,0),4)</f>
        <v>-0.48000000000000043</v>
      </c>
    </row>
    <row r="2620" spans="1:14" x14ac:dyDescent="0.3">
      <c r="A2620" s="23">
        <v>2619</v>
      </c>
      <c r="B2620" s="23" t="str">
        <f t="shared" si="120"/>
        <v>Q1-2020</v>
      </c>
      <c r="C2620" s="24" t="str">
        <f t="shared" si="121"/>
        <v>Q1</v>
      </c>
      <c r="D2620" s="23" t="str">
        <f t="shared" si="122"/>
        <v>2-2020</v>
      </c>
      <c r="E2620" s="25">
        <v>43873</v>
      </c>
      <c r="F2620" s="31">
        <f>INDEX(GoldPrice!$B$2:$F$4016,MATCH(E2620,GoldPrice!$B$2:$B$4016,0),5)</f>
        <v>-43474.579474579543</v>
      </c>
      <c r="G2620" s="36">
        <f>INDEX(Daily!$B$2:$H$4016,MATCH(E2620,Daily!$B$2:$B$4016,0),3)</f>
        <v>1.230000000000004</v>
      </c>
      <c r="H2620" s="36">
        <f>INDEX(Daily!$B$2:$H$4016,MATCH(E2620,Daily!$B$2:$B$4016,0),5)</f>
        <v>10</v>
      </c>
      <c r="I2620" s="36">
        <f>INDEX(Daily!$B$2:$H$4016,MATCH(E2620,Daily!$B$2:$B$4016,0),7)</f>
        <v>3.0099999999999909</v>
      </c>
      <c r="J2620" s="39">
        <f>INDEX(Monthly!$B$2:$K$187,MATCH(D2620,Monthly!$B$2:$B$187,0),3)</f>
        <v>-2.0000000000000018E-3</v>
      </c>
      <c r="K2620" s="39">
        <f>INDEX(Monthly!$B$2:$K$187,MATCH(D2620,Monthly!$B$2:$B$187,0),5)</f>
        <v>22.800000000000068</v>
      </c>
      <c r="L2620" s="39">
        <f>INDEX(Monthly!$B$2:$K$187,MATCH(D2620,Monthly!$B$2:$B$187,0),7)</f>
        <v>0</v>
      </c>
      <c r="M2620" s="39">
        <f>INDEX(Monthly!$B$2:$K$187,MATCH(D2620,Monthly!$B$2:$B$187,0),9)</f>
        <v>-7.9459502021537991E-3</v>
      </c>
      <c r="N2620" s="42">
        <f>INDEX(Quaterly!$B$2:$E$63,MATCH(B2620,Quaterly!$B$2:$B$63,0),4)</f>
        <v>-0.48000000000000043</v>
      </c>
    </row>
    <row r="2621" spans="1:14" x14ac:dyDescent="0.3">
      <c r="A2621" s="23">
        <v>2620</v>
      </c>
      <c r="B2621" s="23" t="str">
        <f t="shared" si="120"/>
        <v>Q1-2020</v>
      </c>
      <c r="C2621" s="24" t="str">
        <f t="shared" si="121"/>
        <v>Q1</v>
      </c>
      <c r="D2621" s="23" t="str">
        <f t="shared" si="122"/>
        <v>2-2020</v>
      </c>
      <c r="E2621" s="25">
        <v>43874</v>
      </c>
      <c r="F2621" s="31">
        <f>INDEX(GoldPrice!$B$2:$F$4016,MATCH(E2621,GoldPrice!$B$2:$B$4016,0),5)</f>
        <v>-122244.49064448848</v>
      </c>
      <c r="G2621" s="36">
        <f>INDEX(Daily!$B$2:$H$4016,MATCH(E2621,Daily!$B$2:$B$4016,0),3)</f>
        <v>0.25</v>
      </c>
      <c r="H2621" s="36">
        <f>INDEX(Daily!$B$2:$H$4016,MATCH(E2621,Daily!$B$2:$B$4016,0),5)</f>
        <v>-11</v>
      </c>
      <c r="I2621" s="36">
        <f>INDEX(Daily!$B$2:$H$4016,MATCH(E2621,Daily!$B$2:$B$4016,0),7)</f>
        <v>0.56000000000005912</v>
      </c>
      <c r="J2621" s="39">
        <f>INDEX(Monthly!$B$2:$K$187,MATCH(D2621,Monthly!$B$2:$B$187,0),3)</f>
        <v>-2.0000000000000018E-3</v>
      </c>
      <c r="K2621" s="39">
        <f>INDEX(Monthly!$B$2:$K$187,MATCH(D2621,Monthly!$B$2:$B$187,0),5)</f>
        <v>22.800000000000068</v>
      </c>
      <c r="L2621" s="39">
        <f>INDEX(Monthly!$B$2:$K$187,MATCH(D2621,Monthly!$B$2:$B$187,0),7)</f>
        <v>0</v>
      </c>
      <c r="M2621" s="39">
        <f>INDEX(Monthly!$B$2:$K$187,MATCH(D2621,Monthly!$B$2:$B$187,0),9)</f>
        <v>-7.9459502021537991E-3</v>
      </c>
      <c r="N2621" s="42">
        <f>INDEX(Quaterly!$B$2:$E$63,MATCH(B2621,Quaterly!$B$2:$B$63,0),4)</f>
        <v>-0.48000000000000043</v>
      </c>
    </row>
    <row r="2622" spans="1:14" x14ac:dyDescent="0.3">
      <c r="A2622" s="23">
        <v>2621</v>
      </c>
      <c r="B2622" s="23" t="str">
        <f t="shared" si="120"/>
        <v>Q1-2020</v>
      </c>
      <c r="C2622" s="24" t="str">
        <f t="shared" si="121"/>
        <v>Q1</v>
      </c>
      <c r="D2622" s="23" t="str">
        <f t="shared" si="122"/>
        <v>2-2020</v>
      </c>
      <c r="E2622" s="25">
        <v>43875</v>
      </c>
      <c r="F2622" s="31">
        <f>INDEX(GoldPrice!$B$2:$F$4016,MATCH(E2622,GoldPrice!$B$2:$B$4016,0),5)</f>
        <v>59298.733698733151</v>
      </c>
      <c r="G2622" s="36">
        <f>INDEX(Daily!$B$2:$H$4016,MATCH(E2622,Daily!$B$2:$B$4016,0),3)</f>
        <v>0.62999999999999545</v>
      </c>
      <c r="H2622" s="36">
        <f>INDEX(Daily!$B$2:$H$4016,MATCH(E2622,Daily!$B$2:$B$4016,0),5)</f>
        <v>6</v>
      </c>
      <c r="I2622" s="36">
        <f>INDEX(Daily!$B$2:$H$4016,MATCH(E2622,Daily!$B$2:$B$4016,0),7)</f>
        <v>-0.78999999999996362</v>
      </c>
      <c r="J2622" s="39">
        <f>INDEX(Monthly!$B$2:$K$187,MATCH(D2622,Monthly!$B$2:$B$187,0),3)</f>
        <v>-2.0000000000000018E-3</v>
      </c>
      <c r="K2622" s="39">
        <f>INDEX(Monthly!$B$2:$K$187,MATCH(D2622,Monthly!$B$2:$B$187,0),5)</f>
        <v>22.800000000000068</v>
      </c>
      <c r="L2622" s="39">
        <f>INDEX(Monthly!$B$2:$K$187,MATCH(D2622,Monthly!$B$2:$B$187,0),7)</f>
        <v>0</v>
      </c>
      <c r="M2622" s="39">
        <f>INDEX(Monthly!$B$2:$K$187,MATCH(D2622,Monthly!$B$2:$B$187,0),9)</f>
        <v>-7.9459502021537991E-3</v>
      </c>
      <c r="N2622" s="42">
        <f>INDEX(Quaterly!$B$2:$E$63,MATCH(B2622,Quaterly!$B$2:$B$63,0),4)</f>
        <v>-0.48000000000000043</v>
      </c>
    </row>
    <row r="2623" spans="1:14" x14ac:dyDescent="0.3">
      <c r="A2623" s="23">
        <v>2622</v>
      </c>
      <c r="B2623" s="23" t="str">
        <f t="shared" si="120"/>
        <v>Q1-2020</v>
      </c>
      <c r="C2623" s="24" t="str">
        <f t="shared" si="121"/>
        <v>Q1</v>
      </c>
      <c r="D2623" s="23" t="str">
        <f t="shared" si="122"/>
        <v>2-2020</v>
      </c>
      <c r="E2623" s="25">
        <v>43878</v>
      </c>
      <c r="F2623" s="31">
        <f>INDEX(GoldPrice!$B$2:$F$4016,MATCH(E2623,GoldPrice!$B$2:$B$4016,0),5)</f>
        <v>155490.55269054696</v>
      </c>
      <c r="G2623" s="36">
        <f>INDEX(Daily!$B$2:$H$4016,MATCH(E2623,Daily!$B$2:$B$4016,0),3)</f>
        <v>0.15000000000000568</v>
      </c>
      <c r="H2623" s="36">
        <f>INDEX(Daily!$B$2:$H$4016,MATCH(E2623,Daily!$B$2:$B$4016,0),5)</f>
        <v>-17</v>
      </c>
      <c r="I2623" s="36">
        <f>INDEX(Daily!$B$2:$H$4016,MATCH(E2623,Daily!$B$2:$B$4016,0),7)</f>
        <v>-2.6800000000000637</v>
      </c>
      <c r="J2623" s="39">
        <f>INDEX(Monthly!$B$2:$K$187,MATCH(D2623,Monthly!$B$2:$B$187,0),3)</f>
        <v>-2.0000000000000018E-3</v>
      </c>
      <c r="K2623" s="39">
        <f>INDEX(Monthly!$B$2:$K$187,MATCH(D2623,Monthly!$B$2:$B$187,0),5)</f>
        <v>22.800000000000068</v>
      </c>
      <c r="L2623" s="39">
        <f>INDEX(Monthly!$B$2:$K$187,MATCH(D2623,Monthly!$B$2:$B$187,0),7)</f>
        <v>0</v>
      </c>
      <c r="M2623" s="39">
        <f>INDEX(Monthly!$B$2:$K$187,MATCH(D2623,Monthly!$B$2:$B$187,0),9)</f>
        <v>-7.9459502021537991E-3</v>
      </c>
      <c r="N2623" s="42">
        <f>INDEX(Quaterly!$B$2:$E$63,MATCH(B2623,Quaterly!$B$2:$B$63,0),4)</f>
        <v>-0.48000000000000043</v>
      </c>
    </row>
    <row r="2624" spans="1:14" x14ac:dyDescent="0.3">
      <c r="A2624" s="23">
        <v>2623</v>
      </c>
      <c r="B2624" s="23" t="str">
        <f t="shared" si="120"/>
        <v>Q1-2020</v>
      </c>
      <c r="C2624" s="24" t="str">
        <f t="shared" si="121"/>
        <v>Q1</v>
      </c>
      <c r="D2624" s="23" t="str">
        <f t="shared" si="122"/>
        <v>2-2020</v>
      </c>
      <c r="E2624" s="25">
        <v>43879</v>
      </c>
      <c r="F2624" s="31">
        <f>INDEX(GoldPrice!$B$2:$F$4016,MATCH(E2624,GoldPrice!$B$2:$B$4016,0),5)</f>
        <v>-502249.95544994995</v>
      </c>
      <c r="G2624" s="36">
        <f>INDEX(Daily!$B$2:$H$4016,MATCH(E2624,Daily!$B$2:$B$4016,0),3)</f>
        <v>-0.15000000000000568</v>
      </c>
      <c r="H2624" s="36">
        <f>INDEX(Daily!$B$2:$H$4016,MATCH(E2624,Daily!$B$2:$B$4016,0),5)</f>
        <v>11</v>
      </c>
      <c r="I2624" s="36">
        <f>INDEX(Daily!$B$2:$H$4016,MATCH(E2624,Daily!$B$2:$B$4016,0),7)</f>
        <v>-6.8400000000000318</v>
      </c>
      <c r="J2624" s="39">
        <f>INDEX(Monthly!$B$2:$K$187,MATCH(D2624,Monthly!$B$2:$B$187,0),3)</f>
        <v>-2.0000000000000018E-3</v>
      </c>
      <c r="K2624" s="39">
        <f>INDEX(Monthly!$B$2:$K$187,MATCH(D2624,Monthly!$B$2:$B$187,0),5)</f>
        <v>22.800000000000068</v>
      </c>
      <c r="L2624" s="39">
        <f>INDEX(Monthly!$B$2:$K$187,MATCH(D2624,Monthly!$B$2:$B$187,0),7)</f>
        <v>0</v>
      </c>
      <c r="M2624" s="39">
        <f>INDEX(Monthly!$B$2:$K$187,MATCH(D2624,Monthly!$B$2:$B$187,0),9)</f>
        <v>-7.9459502021537991E-3</v>
      </c>
      <c r="N2624" s="42">
        <f>INDEX(Quaterly!$B$2:$E$63,MATCH(B2624,Quaterly!$B$2:$B$63,0),4)</f>
        <v>-0.48000000000000043</v>
      </c>
    </row>
    <row r="2625" spans="1:14" x14ac:dyDescent="0.3">
      <c r="A2625" s="23">
        <v>2624</v>
      </c>
      <c r="B2625" s="23" t="str">
        <f t="shared" si="120"/>
        <v>Q1-2020</v>
      </c>
      <c r="C2625" s="24" t="str">
        <f t="shared" si="121"/>
        <v>Q1</v>
      </c>
      <c r="D2625" s="23" t="str">
        <f t="shared" si="122"/>
        <v>2-2020</v>
      </c>
      <c r="E2625" s="25">
        <v>43880</v>
      </c>
      <c r="F2625" s="31">
        <f>INDEX(GoldPrice!$B$2:$F$4016,MATCH(E2625,GoldPrice!$B$2:$B$4016,0),5)</f>
        <v>535248.53524853662</v>
      </c>
      <c r="G2625" s="36">
        <f>INDEX(Daily!$B$2:$H$4016,MATCH(E2625,Daily!$B$2:$B$4016,0),3)</f>
        <v>1.240000000000002</v>
      </c>
      <c r="H2625" s="36">
        <f>INDEX(Daily!$B$2:$H$4016,MATCH(E2625,Daily!$B$2:$B$4016,0),5)</f>
        <v>-14</v>
      </c>
      <c r="I2625" s="36">
        <f>INDEX(Daily!$B$2:$H$4016,MATCH(E2625,Daily!$B$2:$B$4016,0),7)</f>
        <v>0.83000000000004093</v>
      </c>
      <c r="J2625" s="39">
        <f>INDEX(Monthly!$B$2:$K$187,MATCH(D2625,Monthly!$B$2:$B$187,0),3)</f>
        <v>-2.0000000000000018E-3</v>
      </c>
      <c r="K2625" s="39">
        <f>INDEX(Monthly!$B$2:$K$187,MATCH(D2625,Monthly!$B$2:$B$187,0),5)</f>
        <v>22.800000000000068</v>
      </c>
      <c r="L2625" s="39">
        <f>INDEX(Monthly!$B$2:$K$187,MATCH(D2625,Monthly!$B$2:$B$187,0),7)</f>
        <v>0</v>
      </c>
      <c r="M2625" s="39">
        <f>INDEX(Monthly!$B$2:$K$187,MATCH(D2625,Monthly!$B$2:$B$187,0),9)</f>
        <v>-7.9459502021537991E-3</v>
      </c>
      <c r="N2625" s="42">
        <f>INDEX(Quaterly!$B$2:$E$63,MATCH(B2625,Quaterly!$B$2:$B$63,0),4)</f>
        <v>-0.48000000000000043</v>
      </c>
    </row>
    <row r="2626" spans="1:14" x14ac:dyDescent="0.3">
      <c r="A2626" s="23">
        <v>2625</v>
      </c>
      <c r="B2626" s="23" t="str">
        <f t="shared" si="120"/>
        <v>Q1-2020</v>
      </c>
      <c r="C2626" s="24" t="str">
        <f t="shared" si="121"/>
        <v>Q1</v>
      </c>
      <c r="D2626" s="23" t="str">
        <f t="shared" si="122"/>
        <v>2-2020</v>
      </c>
      <c r="E2626" s="25">
        <v>43881</v>
      </c>
      <c r="F2626" s="31">
        <f>INDEX(GoldPrice!$B$2:$F$4016,MATCH(E2626,GoldPrice!$B$2:$B$4016,0),5)</f>
        <v>-173222.52882253006</v>
      </c>
      <c r="G2626" s="36">
        <f>INDEX(Daily!$B$2:$H$4016,MATCH(E2626,Daily!$B$2:$B$4016,0),3)</f>
        <v>0.49000000000000199</v>
      </c>
      <c r="H2626" s="36">
        <f>INDEX(Daily!$B$2:$H$4016,MATCH(E2626,Daily!$B$2:$B$4016,0),5)</f>
        <v>11</v>
      </c>
      <c r="I2626" s="36">
        <f>INDEX(Daily!$B$2:$H$4016,MATCH(E2626,Daily!$B$2:$B$4016,0),7)</f>
        <v>9.3700000000000045</v>
      </c>
      <c r="J2626" s="39">
        <f>INDEX(Monthly!$B$2:$K$187,MATCH(D2626,Monthly!$B$2:$B$187,0),3)</f>
        <v>-2.0000000000000018E-3</v>
      </c>
      <c r="K2626" s="39">
        <f>INDEX(Monthly!$B$2:$K$187,MATCH(D2626,Monthly!$B$2:$B$187,0),5)</f>
        <v>22.800000000000068</v>
      </c>
      <c r="L2626" s="39">
        <f>INDEX(Monthly!$B$2:$K$187,MATCH(D2626,Monthly!$B$2:$B$187,0),7)</f>
        <v>0</v>
      </c>
      <c r="M2626" s="39">
        <f>INDEX(Monthly!$B$2:$K$187,MATCH(D2626,Monthly!$B$2:$B$187,0),9)</f>
        <v>-7.9459502021537991E-3</v>
      </c>
      <c r="N2626" s="42">
        <f>INDEX(Quaterly!$B$2:$E$63,MATCH(B2626,Quaterly!$B$2:$B$63,0),4)</f>
        <v>-0.48000000000000043</v>
      </c>
    </row>
    <row r="2627" spans="1:14" x14ac:dyDescent="0.3">
      <c r="A2627" s="23">
        <v>2626</v>
      </c>
      <c r="B2627" s="23" t="str">
        <f t="shared" ref="B2627:B2690" si="123">C2627&amp;"-"&amp;YEAR(E2627)</f>
        <v>Q1-2020</v>
      </c>
      <c r="C2627" s="24" t="str">
        <f t="shared" ref="C2627:C2690" si="124">IF(MONTH(E2627)&lt;=3,"Q1",IF(MONTH(E2627)&lt;=6,"Q2",IF(MONTH(E2627)&lt;=9,"Q3","Q4")))</f>
        <v>Q1</v>
      </c>
      <c r="D2627" s="23" t="str">
        <f t="shared" ref="D2627:D2690" si="125">MONTH(E2627)&amp;"-"&amp;YEAR(E2627)</f>
        <v>2-2020</v>
      </c>
      <c r="E2627" s="25">
        <v>43882</v>
      </c>
      <c r="F2627" s="31">
        <f>INDEX(GoldPrice!$B$2:$F$4016,MATCH(E2627,GoldPrice!$B$2:$B$4016,0),5)</f>
        <v>-249320.05292005092</v>
      </c>
      <c r="G2627" s="36">
        <f>INDEX(Daily!$B$2:$H$4016,MATCH(E2627,Daily!$B$2:$B$4016,0),3)</f>
        <v>-0.39999999999999858</v>
      </c>
      <c r="H2627" s="36">
        <f>INDEX(Daily!$B$2:$H$4016,MATCH(E2627,Daily!$B$2:$B$4016,0),5)</f>
        <v>6</v>
      </c>
      <c r="I2627" s="36">
        <f>INDEX(Daily!$B$2:$H$4016,MATCH(E2627,Daily!$B$2:$B$4016,0),7)</f>
        <v>-5.0399999999999636</v>
      </c>
      <c r="J2627" s="39">
        <f>INDEX(Monthly!$B$2:$K$187,MATCH(D2627,Monthly!$B$2:$B$187,0),3)</f>
        <v>-2.0000000000000018E-3</v>
      </c>
      <c r="K2627" s="39">
        <f>INDEX(Monthly!$B$2:$K$187,MATCH(D2627,Monthly!$B$2:$B$187,0),5)</f>
        <v>22.800000000000068</v>
      </c>
      <c r="L2627" s="39">
        <f>INDEX(Monthly!$B$2:$K$187,MATCH(D2627,Monthly!$B$2:$B$187,0),7)</f>
        <v>0</v>
      </c>
      <c r="M2627" s="39">
        <f>INDEX(Monthly!$B$2:$K$187,MATCH(D2627,Monthly!$B$2:$B$187,0),9)</f>
        <v>-7.9459502021537991E-3</v>
      </c>
      <c r="N2627" s="42">
        <f>INDEX(Quaterly!$B$2:$E$63,MATCH(B2627,Quaterly!$B$2:$B$63,0),4)</f>
        <v>-0.48000000000000043</v>
      </c>
    </row>
    <row r="2628" spans="1:14" x14ac:dyDescent="0.3">
      <c r="A2628" s="23">
        <v>2627</v>
      </c>
      <c r="B2628" s="23" t="str">
        <f t="shared" si="123"/>
        <v>Q1-2020</v>
      </c>
      <c r="C2628" s="24" t="str">
        <f t="shared" si="124"/>
        <v>Q1</v>
      </c>
      <c r="D2628" s="23" t="str">
        <f t="shared" si="125"/>
        <v>2-2020</v>
      </c>
      <c r="E2628" s="25">
        <v>43885</v>
      </c>
      <c r="F2628" s="31">
        <f>INDEX(GoldPrice!$B$2:$F$4016,MATCH(E2628,GoldPrice!$B$2:$B$4016,0),5)</f>
        <v>3205205.3676053621</v>
      </c>
      <c r="G2628" s="36">
        <f>INDEX(Daily!$B$2:$H$4016,MATCH(E2628,Daily!$B$2:$B$4016,0),3)</f>
        <v>-1.9500000000000028</v>
      </c>
      <c r="H2628" s="36">
        <f>INDEX(Daily!$B$2:$H$4016,MATCH(E2628,Daily!$B$2:$B$4016,0),5)</f>
        <v>5</v>
      </c>
      <c r="I2628" s="36">
        <f>INDEX(Daily!$B$2:$H$4016,MATCH(E2628,Daily!$B$2:$B$4016,0),7)</f>
        <v>-29.75</v>
      </c>
      <c r="J2628" s="39">
        <f>INDEX(Monthly!$B$2:$K$187,MATCH(D2628,Monthly!$B$2:$B$187,0),3)</f>
        <v>-2.0000000000000018E-3</v>
      </c>
      <c r="K2628" s="39">
        <f>INDEX(Monthly!$B$2:$K$187,MATCH(D2628,Monthly!$B$2:$B$187,0),5)</f>
        <v>22.800000000000068</v>
      </c>
      <c r="L2628" s="39">
        <f>INDEX(Monthly!$B$2:$K$187,MATCH(D2628,Monthly!$B$2:$B$187,0),7)</f>
        <v>0</v>
      </c>
      <c r="M2628" s="39">
        <f>INDEX(Monthly!$B$2:$K$187,MATCH(D2628,Monthly!$B$2:$B$187,0),9)</f>
        <v>-7.9459502021537991E-3</v>
      </c>
      <c r="N2628" s="42">
        <f>INDEX(Quaterly!$B$2:$E$63,MATCH(B2628,Quaterly!$B$2:$B$63,0),4)</f>
        <v>-0.48000000000000043</v>
      </c>
    </row>
    <row r="2629" spans="1:14" x14ac:dyDescent="0.3">
      <c r="A2629" s="23">
        <v>2628</v>
      </c>
      <c r="B2629" s="23" t="str">
        <f t="shared" si="123"/>
        <v>Q1-2020</v>
      </c>
      <c r="C2629" s="24" t="str">
        <f t="shared" si="124"/>
        <v>Q1</v>
      </c>
      <c r="D2629" s="23" t="str">
        <f t="shared" si="125"/>
        <v>2-2020</v>
      </c>
      <c r="E2629" s="25">
        <v>43886</v>
      </c>
      <c r="F2629" s="31">
        <f>INDEX(GoldPrice!$B$2:$F$4016,MATCH(E2629,GoldPrice!$B$2:$B$4016,0),5)</f>
        <v>-780480.2116802074</v>
      </c>
      <c r="G2629" s="36">
        <f>INDEX(Daily!$B$2:$H$4016,MATCH(E2629,Daily!$B$2:$B$4016,0),3)</f>
        <v>-1.5300000000000011</v>
      </c>
      <c r="H2629" s="36">
        <f>INDEX(Daily!$B$2:$H$4016,MATCH(E2629,Daily!$B$2:$B$4016,0),5)</f>
        <v>23</v>
      </c>
      <c r="I2629" s="36">
        <f>INDEX(Daily!$B$2:$H$4016,MATCH(E2629,Daily!$B$2:$B$4016,0),7)</f>
        <v>6.3299999999999272</v>
      </c>
      <c r="J2629" s="39">
        <f>INDEX(Monthly!$B$2:$K$187,MATCH(D2629,Monthly!$B$2:$B$187,0),3)</f>
        <v>-2.0000000000000018E-3</v>
      </c>
      <c r="K2629" s="39">
        <f>INDEX(Monthly!$B$2:$K$187,MATCH(D2629,Monthly!$B$2:$B$187,0),5)</f>
        <v>22.800000000000068</v>
      </c>
      <c r="L2629" s="39">
        <f>INDEX(Monthly!$B$2:$K$187,MATCH(D2629,Monthly!$B$2:$B$187,0),7)</f>
        <v>0</v>
      </c>
      <c r="M2629" s="39">
        <f>INDEX(Monthly!$B$2:$K$187,MATCH(D2629,Monthly!$B$2:$B$187,0),9)</f>
        <v>-7.9459502021537991E-3</v>
      </c>
      <c r="N2629" s="42">
        <f>INDEX(Quaterly!$B$2:$E$63,MATCH(B2629,Quaterly!$B$2:$B$63,0),4)</f>
        <v>-0.48000000000000043</v>
      </c>
    </row>
    <row r="2630" spans="1:14" x14ac:dyDescent="0.3">
      <c r="A2630" s="23">
        <v>2629</v>
      </c>
      <c r="B2630" s="23" t="str">
        <f t="shared" si="123"/>
        <v>Q1-2020</v>
      </c>
      <c r="C2630" s="24" t="str">
        <f t="shared" si="124"/>
        <v>Q1</v>
      </c>
      <c r="D2630" s="23" t="str">
        <f t="shared" si="125"/>
        <v>2-2020</v>
      </c>
      <c r="E2630" s="25">
        <v>43887</v>
      </c>
      <c r="F2630" s="31">
        <f>INDEX(GoldPrice!$B$2:$F$4016,MATCH(E2630,GoldPrice!$B$2:$B$4016,0),5)</f>
        <v>-241419.01341901347</v>
      </c>
      <c r="G2630" s="36">
        <f>INDEX(Daily!$B$2:$H$4016,MATCH(E2630,Daily!$B$2:$B$4016,0),3)</f>
        <v>-1.1700000000000017</v>
      </c>
      <c r="H2630" s="36">
        <f>INDEX(Daily!$B$2:$H$4016,MATCH(E2630,Daily!$B$2:$B$4016,0),5)</f>
        <v>-30</v>
      </c>
      <c r="I2630" s="36">
        <f>INDEX(Daily!$B$2:$H$4016,MATCH(E2630,Daily!$B$2:$B$4016,0),7)</f>
        <v>-13.699999999999932</v>
      </c>
      <c r="J2630" s="39">
        <f>INDEX(Monthly!$B$2:$K$187,MATCH(D2630,Monthly!$B$2:$B$187,0),3)</f>
        <v>-2.0000000000000018E-3</v>
      </c>
      <c r="K2630" s="39">
        <f>INDEX(Monthly!$B$2:$K$187,MATCH(D2630,Monthly!$B$2:$B$187,0),5)</f>
        <v>22.800000000000068</v>
      </c>
      <c r="L2630" s="39">
        <f>INDEX(Monthly!$B$2:$K$187,MATCH(D2630,Monthly!$B$2:$B$187,0),7)</f>
        <v>0</v>
      </c>
      <c r="M2630" s="39">
        <f>INDEX(Monthly!$B$2:$K$187,MATCH(D2630,Monthly!$B$2:$B$187,0),9)</f>
        <v>-7.9459502021537991E-3</v>
      </c>
      <c r="N2630" s="42">
        <f>INDEX(Quaterly!$B$2:$E$63,MATCH(B2630,Quaterly!$B$2:$B$63,0),4)</f>
        <v>-0.48000000000000043</v>
      </c>
    </row>
    <row r="2631" spans="1:14" x14ac:dyDescent="0.3">
      <c r="A2631" s="23">
        <v>2630</v>
      </c>
      <c r="B2631" s="23" t="str">
        <f t="shared" si="123"/>
        <v>Q1-2020</v>
      </c>
      <c r="C2631" s="24" t="str">
        <f t="shared" si="124"/>
        <v>Q1</v>
      </c>
      <c r="D2631" s="23" t="str">
        <f t="shared" si="125"/>
        <v>2-2020</v>
      </c>
      <c r="E2631" s="25">
        <v>43888</v>
      </c>
      <c r="F2631" s="31">
        <f>INDEX(GoldPrice!$B$2:$F$4016,MATCH(E2631,GoldPrice!$B$2:$B$4016,0),5)</f>
        <v>-450000</v>
      </c>
      <c r="G2631" s="36">
        <f>INDEX(Daily!$B$2:$H$4016,MATCH(E2631,Daily!$B$2:$B$4016,0),3)</f>
        <v>-1.6399999999999935</v>
      </c>
      <c r="H2631" s="36">
        <f>INDEX(Daily!$B$2:$H$4016,MATCH(E2631,Daily!$B$2:$B$4016,0),5)</f>
        <v>0</v>
      </c>
      <c r="I2631" s="36">
        <f>INDEX(Daily!$B$2:$H$4016,MATCH(E2631,Daily!$B$2:$B$4016,0),7)</f>
        <v>2.4700000000000273</v>
      </c>
      <c r="J2631" s="39">
        <f>INDEX(Monthly!$B$2:$K$187,MATCH(D2631,Monthly!$B$2:$B$187,0),3)</f>
        <v>-2.0000000000000018E-3</v>
      </c>
      <c r="K2631" s="39">
        <f>INDEX(Monthly!$B$2:$K$187,MATCH(D2631,Monthly!$B$2:$B$187,0),5)</f>
        <v>22.800000000000068</v>
      </c>
      <c r="L2631" s="39">
        <f>INDEX(Monthly!$B$2:$K$187,MATCH(D2631,Monthly!$B$2:$B$187,0),7)</f>
        <v>0</v>
      </c>
      <c r="M2631" s="39">
        <f>INDEX(Monthly!$B$2:$K$187,MATCH(D2631,Monthly!$B$2:$B$187,0),9)</f>
        <v>-7.9459502021537991E-3</v>
      </c>
      <c r="N2631" s="42">
        <f>INDEX(Quaterly!$B$2:$E$63,MATCH(B2631,Quaterly!$B$2:$B$63,0),4)</f>
        <v>-0.48000000000000043</v>
      </c>
    </row>
    <row r="2632" spans="1:14" x14ac:dyDescent="0.3">
      <c r="A2632" s="23">
        <v>2631</v>
      </c>
      <c r="B2632" s="23" t="str">
        <f t="shared" si="123"/>
        <v>Q1-2020</v>
      </c>
      <c r="C2632" s="24" t="str">
        <f t="shared" si="124"/>
        <v>Q1</v>
      </c>
      <c r="D2632" s="23" t="str">
        <f t="shared" si="125"/>
        <v>2-2020</v>
      </c>
      <c r="E2632" s="25">
        <v>43889</v>
      </c>
      <c r="F2632" s="31">
        <f>INDEX(GoldPrice!$B$2:$F$4016,MATCH(E2632,GoldPrice!$B$2:$B$4016,0),5)</f>
        <v>983521.8295218274</v>
      </c>
      <c r="G2632" s="36">
        <f>INDEX(Daily!$B$2:$H$4016,MATCH(E2632,Daily!$B$2:$B$4016,0),3)</f>
        <v>-2.3300000000000054</v>
      </c>
      <c r="H2632" s="36">
        <f>INDEX(Daily!$B$2:$H$4016,MATCH(E2632,Daily!$B$2:$B$4016,0),5)</f>
        <v>0</v>
      </c>
      <c r="I2632" s="36">
        <f>INDEX(Daily!$B$2:$H$4016,MATCH(E2632,Daily!$B$2:$B$4016,0),7)</f>
        <v>-16.25</v>
      </c>
      <c r="J2632" s="39">
        <f>INDEX(Monthly!$B$2:$K$187,MATCH(D2632,Monthly!$B$2:$B$187,0),3)</f>
        <v>-2.0000000000000018E-3</v>
      </c>
      <c r="K2632" s="39">
        <f>INDEX(Monthly!$B$2:$K$187,MATCH(D2632,Monthly!$B$2:$B$187,0),5)</f>
        <v>22.800000000000068</v>
      </c>
      <c r="L2632" s="39">
        <f>INDEX(Monthly!$B$2:$K$187,MATCH(D2632,Monthly!$B$2:$B$187,0),7)</f>
        <v>0</v>
      </c>
      <c r="M2632" s="39">
        <f>INDEX(Monthly!$B$2:$K$187,MATCH(D2632,Monthly!$B$2:$B$187,0),9)</f>
        <v>-7.9459502021537991E-3</v>
      </c>
      <c r="N2632" s="42">
        <f>INDEX(Quaterly!$B$2:$E$63,MATCH(B2632,Quaterly!$B$2:$B$63,0),4)</f>
        <v>-0.48000000000000043</v>
      </c>
    </row>
    <row r="2633" spans="1:14" x14ac:dyDescent="0.3">
      <c r="A2633" s="23">
        <v>2632</v>
      </c>
      <c r="B2633" s="23" t="str">
        <f t="shared" si="123"/>
        <v>Q1-2020</v>
      </c>
      <c r="C2633" s="24" t="str">
        <f t="shared" si="124"/>
        <v>Q1</v>
      </c>
      <c r="D2633" s="23" t="str">
        <f t="shared" si="125"/>
        <v>3-2020</v>
      </c>
      <c r="E2633" s="25">
        <v>43892</v>
      </c>
      <c r="F2633" s="31">
        <f>INDEX(GoldPrice!$B$2:$F$4016,MATCH(E2633,GoldPrice!$B$2:$B$4016,0),5)</f>
        <v>-1095458.7034587003</v>
      </c>
      <c r="G2633" s="36">
        <f>INDEX(Daily!$B$2:$H$4016,MATCH(E2633,Daily!$B$2:$B$4016,0),3)</f>
        <v>1.990000000000002</v>
      </c>
      <c r="H2633" s="36">
        <f>INDEX(Daily!$B$2:$H$4016,MATCH(E2633,Daily!$B$2:$B$4016,0),5)</f>
        <v>0</v>
      </c>
      <c r="I2633" s="36">
        <f>INDEX(Daily!$B$2:$H$4016,MATCH(E2633,Daily!$B$2:$B$4016,0),7)</f>
        <v>2.2399999999998954</v>
      </c>
      <c r="J2633" s="39">
        <f>INDEX(Monthly!$B$2:$K$187,MATCH(D2633,Monthly!$B$2:$B$187,0),3)</f>
        <v>-8.3999999999999908E-3</v>
      </c>
      <c r="K2633" s="39">
        <f>INDEX(Monthly!$B$2:$K$187,MATCH(D2633,Monthly!$B$2:$B$187,0),5)</f>
        <v>-9.1000000000000227</v>
      </c>
      <c r="L2633" s="39">
        <f>INDEX(Monthly!$B$2:$K$187,MATCH(D2633,Monthly!$B$2:$B$187,0),7)</f>
        <v>-1.0000000000000009E-3</v>
      </c>
      <c r="M2633" s="39">
        <f>INDEX(Monthly!$B$2:$K$187,MATCH(D2633,Monthly!$B$2:$B$187,0),9)</f>
        <v>7.7180013264179755E-3</v>
      </c>
      <c r="N2633" s="42">
        <f>INDEX(Quaterly!$B$2:$E$63,MATCH(B2633,Quaterly!$B$2:$B$63,0),4)</f>
        <v>-0.48000000000000043</v>
      </c>
    </row>
    <row r="2634" spans="1:14" x14ac:dyDescent="0.3">
      <c r="A2634" s="23">
        <v>2633</v>
      </c>
      <c r="B2634" s="23" t="str">
        <f t="shared" si="123"/>
        <v>Q1-2020</v>
      </c>
      <c r="C2634" s="24" t="str">
        <f t="shared" si="124"/>
        <v>Q1</v>
      </c>
      <c r="D2634" s="23" t="str">
        <f t="shared" si="125"/>
        <v>3-2020</v>
      </c>
      <c r="E2634" s="25">
        <v>43893</v>
      </c>
      <c r="F2634" s="31">
        <f>INDEX(GoldPrice!$B$2:$F$4016,MATCH(E2634,GoldPrice!$B$2:$B$4016,0),5)</f>
        <v>-597647.55244755</v>
      </c>
      <c r="G2634" s="36">
        <f>INDEX(Daily!$B$2:$H$4016,MATCH(E2634,Daily!$B$2:$B$4016,0),3)</f>
        <v>0.42999999999999972</v>
      </c>
      <c r="H2634" s="36">
        <f>INDEX(Daily!$B$2:$H$4016,MATCH(E2634,Daily!$B$2:$B$4016,0),5)</f>
        <v>-22</v>
      </c>
      <c r="I2634" s="36">
        <f>INDEX(Daily!$B$2:$H$4016,MATCH(E2634,Daily!$B$2:$B$4016,0),7)</f>
        <v>6.1800000000000637</v>
      </c>
      <c r="J2634" s="39">
        <f>INDEX(Monthly!$B$2:$K$187,MATCH(D2634,Monthly!$B$2:$B$187,0),3)</f>
        <v>-8.3999999999999908E-3</v>
      </c>
      <c r="K2634" s="39">
        <f>INDEX(Monthly!$B$2:$K$187,MATCH(D2634,Monthly!$B$2:$B$187,0),5)</f>
        <v>-9.1000000000000227</v>
      </c>
      <c r="L2634" s="39">
        <f>INDEX(Monthly!$B$2:$K$187,MATCH(D2634,Monthly!$B$2:$B$187,0),7)</f>
        <v>-1.0000000000000009E-3</v>
      </c>
      <c r="M2634" s="39">
        <f>INDEX(Monthly!$B$2:$K$187,MATCH(D2634,Monthly!$B$2:$B$187,0),9)</f>
        <v>7.7180013264179755E-3</v>
      </c>
      <c r="N2634" s="42">
        <f>INDEX(Quaterly!$B$2:$E$63,MATCH(B2634,Quaterly!$B$2:$B$63,0),4)</f>
        <v>-0.48000000000000043</v>
      </c>
    </row>
    <row r="2635" spans="1:14" x14ac:dyDescent="0.3">
      <c r="A2635" s="23">
        <v>2634</v>
      </c>
      <c r="B2635" s="23" t="str">
        <f t="shared" si="123"/>
        <v>Q1-2020</v>
      </c>
      <c r="C2635" s="24" t="str">
        <f t="shared" si="124"/>
        <v>Q1</v>
      </c>
      <c r="D2635" s="23" t="str">
        <f t="shared" si="125"/>
        <v>3-2020</v>
      </c>
      <c r="E2635" s="25">
        <v>43894</v>
      </c>
      <c r="F2635" s="31">
        <f>INDEX(GoldPrice!$B$2:$F$4016,MATCH(E2635,GoldPrice!$B$2:$B$4016,0),5)</f>
        <v>1182440.8996408954</v>
      </c>
      <c r="G2635" s="36">
        <f>INDEX(Daily!$B$2:$H$4016,MATCH(E2635,Daily!$B$2:$B$4016,0),3)</f>
        <v>-0.39999999999999858</v>
      </c>
      <c r="H2635" s="36">
        <f>INDEX(Daily!$B$2:$H$4016,MATCH(E2635,Daily!$B$2:$B$4016,0),5)</f>
        <v>-12</v>
      </c>
      <c r="I2635" s="36">
        <f>INDEX(Daily!$B$2:$H$4016,MATCH(E2635,Daily!$B$2:$B$4016,0),7)</f>
        <v>-1.2400000000000091</v>
      </c>
      <c r="J2635" s="39">
        <f>INDEX(Monthly!$B$2:$K$187,MATCH(D2635,Monthly!$B$2:$B$187,0),3)</f>
        <v>-8.3999999999999908E-3</v>
      </c>
      <c r="K2635" s="39">
        <f>INDEX(Monthly!$B$2:$K$187,MATCH(D2635,Monthly!$B$2:$B$187,0),5)</f>
        <v>-9.1000000000000227</v>
      </c>
      <c r="L2635" s="39">
        <f>INDEX(Monthly!$B$2:$K$187,MATCH(D2635,Monthly!$B$2:$B$187,0),7)</f>
        <v>-1.0000000000000009E-3</v>
      </c>
      <c r="M2635" s="39">
        <f>INDEX(Monthly!$B$2:$K$187,MATCH(D2635,Monthly!$B$2:$B$187,0),9)</f>
        <v>7.7180013264179755E-3</v>
      </c>
      <c r="N2635" s="42">
        <f>INDEX(Quaterly!$B$2:$E$63,MATCH(B2635,Quaterly!$B$2:$B$63,0),4)</f>
        <v>-0.48000000000000043</v>
      </c>
    </row>
    <row r="2636" spans="1:14" x14ac:dyDescent="0.3">
      <c r="A2636" s="23">
        <v>2635</v>
      </c>
      <c r="B2636" s="23" t="str">
        <f t="shared" si="123"/>
        <v>Q1-2020</v>
      </c>
      <c r="C2636" s="24" t="str">
        <f t="shared" si="124"/>
        <v>Q1</v>
      </c>
      <c r="D2636" s="23" t="str">
        <f t="shared" si="125"/>
        <v>3-2020</v>
      </c>
      <c r="E2636" s="25">
        <v>43895</v>
      </c>
      <c r="F2636" s="31">
        <f>INDEX(GoldPrice!$B$2:$F$4016,MATCH(E2636,GoldPrice!$B$2:$B$4016,0),5)</f>
        <v>-898896.16329616308</v>
      </c>
      <c r="G2636" s="36">
        <f>INDEX(Daily!$B$2:$H$4016,MATCH(E2636,Daily!$B$2:$B$4016,0),3)</f>
        <v>-0.88000000000000256</v>
      </c>
      <c r="H2636" s="36">
        <f>INDEX(Daily!$B$2:$H$4016,MATCH(E2636,Daily!$B$2:$B$4016,0),5)</f>
        <v>4</v>
      </c>
      <c r="I2636" s="36">
        <f>INDEX(Daily!$B$2:$H$4016,MATCH(E2636,Daily!$B$2:$B$4016,0),7)</f>
        <v>3.9399999999999409</v>
      </c>
      <c r="J2636" s="39">
        <f>INDEX(Monthly!$B$2:$K$187,MATCH(D2636,Monthly!$B$2:$B$187,0),3)</f>
        <v>-8.3999999999999908E-3</v>
      </c>
      <c r="K2636" s="39">
        <f>INDEX(Monthly!$B$2:$K$187,MATCH(D2636,Monthly!$B$2:$B$187,0),5)</f>
        <v>-9.1000000000000227</v>
      </c>
      <c r="L2636" s="39">
        <f>INDEX(Monthly!$B$2:$K$187,MATCH(D2636,Monthly!$B$2:$B$187,0),7)</f>
        <v>-1.0000000000000009E-3</v>
      </c>
      <c r="M2636" s="39">
        <f>INDEX(Monthly!$B$2:$K$187,MATCH(D2636,Monthly!$B$2:$B$187,0),9)</f>
        <v>7.7180013264179755E-3</v>
      </c>
      <c r="N2636" s="42">
        <f>INDEX(Quaterly!$B$2:$E$63,MATCH(B2636,Quaterly!$B$2:$B$63,0),4)</f>
        <v>-0.48000000000000043</v>
      </c>
    </row>
    <row r="2637" spans="1:14" x14ac:dyDescent="0.3">
      <c r="A2637" s="23">
        <v>2636</v>
      </c>
      <c r="B2637" s="23" t="str">
        <f t="shared" si="123"/>
        <v>Q1-2020</v>
      </c>
      <c r="C2637" s="24" t="str">
        <f t="shared" si="124"/>
        <v>Q1</v>
      </c>
      <c r="D2637" s="23" t="str">
        <f t="shared" si="125"/>
        <v>3-2020</v>
      </c>
      <c r="E2637" s="25">
        <v>43896</v>
      </c>
      <c r="F2637" s="31">
        <f>INDEX(GoldPrice!$B$2:$F$4016,MATCH(E2637,GoldPrice!$B$2:$B$4016,0),5)</f>
        <v>-70890.19089018926</v>
      </c>
      <c r="G2637" s="36">
        <f>INDEX(Daily!$B$2:$H$4016,MATCH(E2637,Daily!$B$2:$B$4016,0),3)</f>
        <v>-4.6199999999999974</v>
      </c>
      <c r="H2637" s="36">
        <f>INDEX(Daily!$B$2:$H$4016,MATCH(E2637,Daily!$B$2:$B$4016,0),5)</f>
        <v>-5</v>
      </c>
      <c r="I2637" s="36">
        <f>INDEX(Daily!$B$2:$H$4016,MATCH(E2637,Daily!$B$2:$B$4016,0),7)</f>
        <v>-1.8699999999998909</v>
      </c>
      <c r="J2637" s="39">
        <f>INDEX(Monthly!$B$2:$K$187,MATCH(D2637,Monthly!$B$2:$B$187,0),3)</f>
        <v>-8.3999999999999908E-3</v>
      </c>
      <c r="K2637" s="39">
        <f>INDEX(Monthly!$B$2:$K$187,MATCH(D2637,Monthly!$B$2:$B$187,0),5)</f>
        <v>-9.1000000000000227</v>
      </c>
      <c r="L2637" s="39">
        <f>INDEX(Monthly!$B$2:$K$187,MATCH(D2637,Monthly!$B$2:$B$187,0),7)</f>
        <v>-1.0000000000000009E-3</v>
      </c>
      <c r="M2637" s="39">
        <f>INDEX(Monthly!$B$2:$K$187,MATCH(D2637,Monthly!$B$2:$B$187,0),9)</f>
        <v>7.7180013264179755E-3</v>
      </c>
      <c r="N2637" s="42">
        <f>INDEX(Quaterly!$B$2:$E$63,MATCH(B2637,Quaterly!$B$2:$B$63,0),4)</f>
        <v>-0.48000000000000043</v>
      </c>
    </row>
    <row r="2638" spans="1:14" x14ac:dyDescent="0.3">
      <c r="A2638" s="23">
        <v>2637</v>
      </c>
      <c r="B2638" s="23" t="str">
        <f t="shared" si="123"/>
        <v>Q1-2020</v>
      </c>
      <c r="C2638" s="24" t="str">
        <f t="shared" si="124"/>
        <v>Q1</v>
      </c>
      <c r="D2638" s="23" t="str">
        <f t="shared" si="125"/>
        <v>3-2020</v>
      </c>
      <c r="E2638" s="25">
        <v>43899</v>
      </c>
      <c r="F2638" s="31">
        <f>INDEX(GoldPrice!$B$2:$F$4016,MATCH(E2638,GoldPrice!$B$2:$B$4016,0),5)</f>
        <v>1226866.3768663742</v>
      </c>
      <c r="G2638" s="36">
        <f>INDEX(Daily!$B$2:$H$4016,MATCH(E2638,Daily!$B$2:$B$4016,0),3)</f>
        <v>-10.150000000000002</v>
      </c>
      <c r="H2638" s="36">
        <f>INDEX(Daily!$B$2:$H$4016,MATCH(E2638,Daily!$B$2:$B$4016,0),5)</f>
        <v>-33</v>
      </c>
      <c r="I2638" s="36">
        <f>INDEX(Daily!$B$2:$H$4016,MATCH(E2638,Daily!$B$2:$B$4016,0),7)</f>
        <v>-55.950000000000045</v>
      </c>
      <c r="J2638" s="39">
        <f>INDEX(Monthly!$B$2:$K$187,MATCH(D2638,Monthly!$B$2:$B$187,0),3)</f>
        <v>-8.3999999999999908E-3</v>
      </c>
      <c r="K2638" s="39">
        <f>INDEX(Monthly!$B$2:$K$187,MATCH(D2638,Monthly!$B$2:$B$187,0),5)</f>
        <v>-9.1000000000000227</v>
      </c>
      <c r="L2638" s="39">
        <f>INDEX(Monthly!$B$2:$K$187,MATCH(D2638,Monthly!$B$2:$B$187,0),7)</f>
        <v>-1.0000000000000009E-3</v>
      </c>
      <c r="M2638" s="39">
        <f>INDEX(Monthly!$B$2:$K$187,MATCH(D2638,Monthly!$B$2:$B$187,0),9)</f>
        <v>7.7180013264179755E-3</v>
      </c>
      <c r="N2638" s="42">
        <f>INDEX(Quaterly!$B$2:$E$63,MATCH(B2638,Quaterly!$B$2:$B$63,0),4)</f>
        <v>-0.48000000000000043</v>
      </c>
    </row>
    <row r="2639" spans="1:14" x14ac:dyDescent="0.3">
      <c r="A2639" s="23">
        <v>2638</v>
      </c>
      <c r="B2639" s="23" t="str">
        <f t="shared" si="123"/>
        <v>Q1-2020</v>
      </c>
      <c r="C2639" s="24" t="str">
        <f t="shared" si="124"/>
        <v>Q1</v>
      </c>
      <c r="D2639" s="23" t="str">
        <f t="shared" si="125"/>
        <v>3-2020</v>
      </c>
      <c r="E2639" s="25">
        <v>43900</v>
      </c>
      <c r="F2639" s="31">
        <f>INDEX(GoldPrice!$B$2:$F$4016,MATCH(E2639,GoldPrice!$B$2:$B$4016,0),5)</f>
        <v>-182730.59913059697</v>
      </c>
      <c r="G2639" s="36">
        <f>INDEX(Daily!$B$2:$H$4016,MATCH(E2639,Daily!$B$2:$B$4016,0),3)</f>
        <v>3.2300000000000004</v>
      </c>
      <c r="H2639" s="36">
        <f>INDEX(Daily!$B$2:$H$4016,MATCH(E2639,Daily!$B$2:$B$4016,0),5)</f>
        <v>2</v>
      </c>
      <c r="I2639" s="36">
        <f>INDEX(Daily!$B$2:$H$4016,MATCH(E2639,Daily!$B$2:$B$4016,0),7)</f>
        <v>2.0099999999999909</v>
      </c>
      <c r="J2639" s="39">
        <f>INDEX(Monthly!$B$2:$K$187,MATCH(D2639,Monthly!$B$2:$B$187,0),3)</f>
        <v>-8.3999999999999908E-3</v>
      </c>
      <c r="K2639" s="39">
        <f>INDEX(Monthly!$B$2:$K$187,MATCH(D2639,Monthly!$B$2:$B$187,0),5)</f>
        <v>-9.1000000000000227</v>
      </c>
      <c r="L2639" s="39">
        <f>INDEX(Monthly!$B$2:$K$187,MATCH(D2639,Monthly!$B$2:$B$187,0),7)</f>
        <v>-1.0000000000000009E-3</v>
      </c>
      <c r="M2639" s="39">
        <f>INDEX(Monthly!$B$2:$K$187,MATCH(D2639,Monthly!$B$2:$B$187,0),9)</f>
        <v>7.7180013264179755E-3</v>
      </c>
      <c r="N2639" s="42">
        <f>INDEX(Quaterly!$B$2:$E$63,MATCH(B2639,Quaterly!$B$2:$B$63,0),4)</f>
        <v>-0.48000000000000043</v>
      </c>
    </row>
    <row r="2640" spans="1:14" x14ac:dyDescent="0.3">
      <c r="A2640" s="23">
        <v>2639</v>
      </c>
      <c r="B2640" s="23" t="str">
        <f t="shared" si="123"/>
        <v>Q1-2020</v>
      </c>
      <c r="C2640" s="24" t="str">
        <f t="shared" si="124"/>
        <v>Q1</v>
      </c>
      <c r="D2640" s="23" t="str">
        <f t="shared" si="125"/>
        <v>3-2020</v>
      </c>
      <c r="E2640" s="25">
        <v>43901</v>
      </c>
      <c r="F2640" s="31">
        <f>INDEX(GoldPrice!$B$2:$F$4016,MATCH(E2640,GoldPrice!$B$2:$B$4016,0),5)</f>
        <v>12578.038178034127</v>
      </c>
      <c r="G2640" s="36">
        <f>INDEX(Daily!$B$2:$H$4016,MATCH(E2640,Daily!$B$2:$B$4016,0),3)</f>
        <v>-1.3800000000000026</v>
      </c>
      <c r="H2640" s="36">
        <f>INDEX(Daily!$B$2:$H$4016,MATCH(E2640,Daily!$B$2:$B$4016,0),5)</f>
        <v>-2</v>
      </c>
      <c r="I2640" s="36">
        <f>INDEX(Daily!$B$2:$H$4016,MATCH(E2640,Daily!$B$2:$B$4016,0),7)</f>
        <v>-26.149999999999977</v>
      </c>
      <c r="J2640" s="39">
        <f>INDEX(Monthly!$B$2:$K$187,MATCH(D2640,Monthly!$B$2:$B$187,0),3)</f>
        <v>-8.3999999999999908E-3</v>
      </c>
      <c r="K2640" s="39">
        <f>INDEX(Monthly!$B$2:$K$187,MATCH(D2640,Monthly!$B$2:$B$187,0),5)</f>
        <v>-9.1000000000000227</v>
      </c>
      <c r="L2640" s="39">
        <f>INDEX(Monthly!$B$2:$K$187,MATCH(D2640,Monthly!$B$2:$B$187,0),7)</f>
        <v>-1.0000000000000009E-3</v>
      </c>
      <c r="M2640" s="39">
        <f>INDEX(Monthly!$B$2:$K$187,MATCH(D2640,Monthly!$B$2:$B$187,0),9)</f>
        <v>7.7180013264179755E-3</v>
      </c>
      <c r="N2640" s="42">
        <f>INDEX(Quaterly!$B$2:$E$63,MATCH(B2640,Quaterly!$B$2:$B$63,0),4)</f>
        <v>-0.48000000000000043</v>
      </c>
    </row>
    <row r="2641" spans="1:14" x14ac:dyDescent="0.3">
      <c r="A2641" s="23">
        <v>2640</v>
      </c>
      <c r="B2641" s="23" t="str">
        <f t="shared" si="123"/>
        <v>Q1-2020</v>
      </c>
      <c r="C2641" s="24" t="str">
        <f t="shared" si="124"/>
        <v>Q1</v>
      </c>
      <c r="D2641" s="23" t="str">
        <f t="shared" si="125"/>
        <v>3-2020</v>
      </c>
      <c r="E2641" s="25">
        <v>43902</v>
      </c>
      <c r="F2641" s="31">
        <f>INDEX(GoldPrice!$B$2:$F$4016,MATCH(E2641,GoldPrice!$B$2:$B$4016,0),5)</f>
        <v>685055.60385560617</v>
      </c>
      <c r="G2641" s="36">
        <f>INDEX(Daily!$B$2:$H$4016,MATCH(E2641,Daily!$B$2:$B$4016,0),3)</f>
        <v>-1.4799999999999969</v>
      </c>
      <c r="H2641" s="36">
        <f>INDEX(Daily!$B$2:$H$4016,MATCH(E2641,Daily!$B$2:$B$4016,0),5)</f>
        <v>23</v>
      </c>
      <c r="I2641" s="36">
        <f>INDEX(Daily!$B$2:$H$4016,MATCH(E2641,Daily!$B$2:$B$4016,0),7)</f>
        <v>-42.100000000000023</v>
      </c>
      <c r="J2641" s="39">
        <f>INDEX(Monthly!$B$2:$K$187,MATCH(D2641,Monthly!$B$2:$B$187,0),3)</f>
        <v>-8.3999999999999908E-3</v>
      </c>
      <c r="K2641" s="39">
        <f>INDEX(Monthly!$B$2:$K$187,MATCH(D2641,Monthly!$B$2:$B$187,0),5)</f>
        <v>-9.1000000000000227</v>
      </c>
      <c r="L2641" s="39">
        <f>INDEX(Monthly!$B$2:$K$187,MATCH(D2641,Monthly!$B$2:$B$187,0),7)</f>
        <v>-1.0000000000000009E-3</v>
      </c>
      <c r="M2641" s="39">
        <f>INDEX(Monthly!$B$2:$K$187,MATCH(D2641,Monthly!$B$2:$B$187,0),9)</f>
        <v>7.7180013264179755E-3</v>
      </c>
      <c r="N2641" s="42">
        <f>INDEX(Quaterly!$B$2:$E$63,MATCH(B2641,Quaterly!$B$2:$B$63,0),4)</f>
        <v>-0.48000000000000043</v>
      </c>
    </row>
    <row r="2642" spans="1:14" x14ac:dyDescent="0.3">
      <c r="A2642" s="23">
        <v>2641</v>
      </c>
      <c r="B2642" s="23" t="str">
        <f t="shared" si="123"/>
        <v>Q1-2020</v>
      </c>
      <c r="C2642" s="24" t="str">
        <f t="shared" si="124"/>
        <v>Q1</v>
      </c>
      <c r="D2642" s="23" t="str">
        <f t="shared" si="125"/>
        <v>3-2020</v>
      </c>
      <c r="E2642" s="25">
        <v>43903</v>
      </c>
      <c r="F2642" s="31">
        <f>INDEX(GoldPrice!$B$2:$F$4016,MATCH(E2642,GoldPrice!$B$2:$B$4016,0),5)</f>
        <v>825711.88811188564</v>
      </c>
      <c r="G2642" s="36">
        <f>INDEX(Daily!$B$2:$H$4016,MATCH(E2642,Daily!$B$2:$B$4016,0),3)</f>
        <v>0.23000000000000043</v>
      </c>
      <c r="H2642" s="36">
        <f>INDEX(Daily!$B$2:$H$4016,MATCH(E2642,Daily!$B$2:$B$4016,0),5)</f>
        <v>13</v>
      </c>
      <c r="I2642" s="36">
        <f>INDEX(Daily!$B$2:$H$4016,MATCH(E2642,Daily!$B$2:$B$4016,0),7)</f>
        <v>-7.4700000000000273</v>
      </c>
      <c r="J2642" s="39">
        <f>INDEX(Monthly!$B$2:$K$187,MATCH(D2642,Monthly!$B$2:$B$187,0),3)</f>
        <v>-8.3999999999999908E-3</v>
      </c>
      <c r="K2642" s="39">
        <f>INDEX(Monthly!$B$2:$K$187,MATCH(D2642,Monthly!$B$2:$B$187,0),5)</f>
        <v>-9.1000000000000227</v>
      </c>
      <c r="L2642" s="39">
        <f>INDEX(Monthly!$B$2:$K$187,MATCH(D2642,Monthly!$B$2:$B$187,0),7)</f>
        <v>-1.0000000000000009E-3</v>
      </c>
      <c r="M2642" s="39">
        <f>INDEX(Monthly!$B$2:$K$187,MATCH(D2642,Monthly!$B$2:$B$187,0),9)</f>
        <v>7.7180013264179755E-3</v>
      </c>
      <c r="N2642" s="42">
        <f>INDEX(Quaterly!$B$2:$E$63,MATCH(B2642,Quaterly!$B$2:$B$63,0),4)</f>
        <v>-0.48000000000000043</v>
      </c>
    </row>
    <row r="2643" spans="1:14" x14ac:dyDescent="0.3">
      <c r="A2643" s="23">
        <v>2642</v>
      </c>
      <c r="B2643" s="23" t="str">
        <f t="shared" si="123"/>
        <v>Q1-2020</v>
      </c>
      <c r="C2643" s="24" t="str">
        <f t="shared" si="124"/>
        <v>Q1</v>
      </c>
      <c r="D2643" s="23" t="str">
        <f t="shared" si="125"/>
        <v>3-2020</v>
      </c>
      <c r="E2643" s="25">
        <v>43906</v>
      </c>
      <c r="F2643" s="31">
        <f>INDEX(GoldPrice!$B$2:$F$4016,MATCH(E2643,GoldPrice!$B$2:$B$4016,0),5)</f>
        <v>503752.10735211149</v>
      </c>
      <c r="G2643" s="36">
        <f>INDEX(Daily!$B$2:$H$4016,MATCH(E2643,Daily!$B$2:$B$4016,0),3)</f>
        <v>-3.0300000000000011</v>
      </c>
      <c r="H2643" s="36">
        <f>INDEX(Daily!$B$2:$H$4016,MATCH(E2643,Daily!$B$2:$B$4016,0),5)</f>
        <v>17</v>
      </c>
      <c r="I2643" s="36">
        <f>INDEX(Daily!$B$2:$H$4016,MATCH(E2643,Daily!$B$2:$B$4016,0),7)</f>
        <v>-13.919999999999959</v>
      </c>
      <c r="J2643" s="39">
        <f>INDEX(Monthly!$B$2:$K$187,MATCH(D2643,Monthly!$B$2:$B$187,0),3)</f>
        <v>-8.3999999999999908E-3</v>
      </c>
      <c r="K2643" s="39">
        <f>INDEX(Monthly!$B$2:$K$187,MATCH(D2643,Monthly!$B$2:$B$187,0),5)</f>
        <v>-9.1000000000000227</v>
      </c>
      <c r="L2643" s="39">
        <f>INDEX(Monthly!$B$2:$K$187,MATCH(D2643,Monthly!$B$2:$B$187,0),7)</f>
        <v>-1.0000000000000009E-3</v>
      </c>
      <c r="M2643" s="39">
        <f>INDEX(Monthly!$B$2:$K$187,MATCH(D2643,Monthly!$B$2:$B$187,0),9)</f>
        <v>7.7180013264179755E-3</v>
      </c>
      <c r="N2643" s="42">
        <f>INDEX(Quaterly!$B$2:$E$63,MATCH(B2643,Quaterly!$B$2:$B$63,0),4)</f>
        <v>-0.48000000000000043</v>
      </c>
    </row>
    <row r="2644" spans="1:14" x14ac:dyDescent="0.3">
      <c r="A2644" s="23">
        <v>2643</v>
      </c>
      <c r="B2644" s="23" t="str">
        <f t="shared" si="123"/>
        <v>Q1-2020</v>
      </c>
      <c r="C2644" s="24" t="str">
        <f t="shared" si="124"/>
        <v>Q1</v>
      </c>
      <c r="D2644" s="23" t="str">
        <f t="shared" si="125"/>
        <v>3-2020</v>
      </c>
      <c r="E2644" s="25">
        <v>43907</v>
      </c>
      <c r="F2644" s="31">
        <f>INDEX(GoldPrice!$B$2:$F$4016,MATCH(E2644,GoldPrice!$B$2:$B$4016,0),5)</f>
        <v>-1199753.3169533201</v>
      </c>
      <c r="G2644" s="36">
        <f>INDEX(Daily!$B$2:$H$4016,MATCH(E2644,Daily!$B$2:$B$4016,0),3)</f>
        <v>-1.75</v>
      </c>
      <c r="H2644" s="36">
        <f>INDEX(Daily!$B$2:$H$4016,MATCH(E2644,Daily!$B$2:$B$4016,0),5)</f>
        <v>13</v>
      </c>
      <c r="I2644" s="36">
        <f>INDEX(Daily!$B$2:$H$4016,MATCH(E2644,Daily!$B$2:$B$4016,0),7)</f>
        <v>-2.0800000000000409</v>
      </c>
      <c r="J2644" s="39">
        <f>INDEX(Monthly!$B$2:$K$187,MATCH(D2644,Monthly!$B$2:$B$187,0),3)</f>
        <v>-8.3999999999999908E-3</v>
      </c>
      <c r="K2644" s="39">
        <f>INDEX(Monthly!$B$2:$K$187,MATCH(D2644,Monthly!$B$2:$B$187,0),5)</f>
        <v>-9.1000000000000227</v>
      </c>
      <c r="L2644" s="39">
        <f>INDEX(Monthly!$B$2:$K$187,MATCH(D2644,Monthly!$B$2:$B$187,0),7)</f>
        <v>-1.0000000000000009E-3</v>
      </c>
      <c r="M2644" s="39">
        <f>INDEX(Monthly!$B$2:$K$187,MATCH(D2644,Monthly!$B$2:$B$187,0),9)</f>
        <v>7.7180013264179755E-3</v>
      </c>
      <c r="N2644" s="42">
        <f>INDEX(Quaterly!$B$2:$E$63,MATCH(B2644,Quaterly!$B$2:$B$63,0),4)</f>
        <v>-0.48000000000000043</v>
      </c>
    </row>
    <row r="2645" spans="1:14" x14ac:dyDescent="0.3">
      <c r="A2645" s="23">
        <v>2644</v>
      </c>
      <c r="B2645" s="23" t="str">
        <f t="shared" si="123"/>
        <v>Q1-2020</v>
      </c>
      <c r="C2645" s="24" t="str">
        <f t="shared" si="124"/>
        <v>Q1</v>
      </c>
      <c r="D2645" s="23" t="str">
        <f t="shared" si="125"/>
        <v>3-2020</v>
      </c>
      <c r="E2645" s="25">
        <v>43908</v>
      </c>
      <c r="F2645" s="31">
        <f>INDEX(GoldPrice!$B$2:$F$4016,MATCH(E2645,GoldPrice!$B$2:$B$4016,0),5)</f>
        <v>987093.2526932545</v>
      </c>
      <c r="G2645" s="36">
        <f>INDEX(Daily!$B$2:$H$4016,MATCH(E2645,Daily!$B$2:$B$4016,0),3)</f>
        <v>-6.5799999999999983</v>
      </c>
      <c r="H2645" s="36">
        <f>INDEX(Daily!$B$2:$H$4016,MATCH(E2645,Daily!$B$2:$B$4016,0),5)</f>
        <v>44</v>
      </c>
      <c r="I2645" s="36">
        <f>INDEX(Daily!$B$2:$H$4016,MATCH(E2645,Daily!$B$2:$B$4016,0),7)</f>
        <v>1.8799999999999955</v>
      </c>
      <c r="J2645" s="39">
        <f>INDEX(Monthly!$B$2:$K$187,MATCH(D2645,Monthly!$B$2:$B$187,0),3)</f>
        <v>-8.3999999999999908E-3</v>
      </c>
      <c r="K2645" s="39">
        <f>INDEX(Monthly!$B$2:$K$187,MATCH(D2645,Monthly!$B$2:$B$187,0),5)</f>
        <v>-9.1000000000000227</v>
      </c>
      <c r="L2645" s="39">
        <f>INDEX(Monthly!$B$2:$K$187,MATCH(D2645,Monthly!$B$2:$B$187,0),7)</f>
        <v>-1.0000000000000009E-3</v>
      </c>
      <c r="M2645" s="39">
        <f>INDEX(Monthly!$B$2:$K$187,MATCH(D2645,Monthly!$B$2:$B$187,0),9)</f>
        <v>7.7180013264179755E-3</v>
      </c>
      <c r="N2645" s="42">
        <f>INDEX(Quaterly!$B$2:$E$63,MATCH(B2645,Quaterly!$B$2:$B$63,0),4)</f>
        <v>-0.48000000000000043</v>
      </c>
    </row>
    <row r="2646" spans="1:14" x14ac:dyDescent="0.3">
      <c r="A2646" s="23">
        <v>2645</v>
      </c>
      <c r="B2646" s="23" t="str">
        <f t="shared" si="123"/>
        <v>Q1-2020</v>
      </c>
      <c r="C2646" s="24" t="str">
        <f t="shared" si="124"/>
        <v>Q1</v>
      </c>
      <c r="D2646" s="23" t="str">
        <f t="shared" si="125"/>
        <v>3-2020</v>
      </c>
      <c r="E2646" s="25">
        <v>43909</v>
      </c>
      <c r="F2646" s="31">
        <f>INDEX(GoldPrice!$B$2:$F$4016,MATCH(E2646,GoldPrice!$B$2:$B$4016,0),5)</f>
        <v>-1153364.8081648052</v>
      </c>
      <c r="G2646" s="36">
        <f>INDEX(Daily!$B$2:$H$4016,MATCH(E2646,Daily!$B$2:$B$4016,0),3)</f>
        <v>4.8499999999999979</v>
      </c>
      <c r="H2646" s="36">
        <f>INDEX(Daily!$B$2:$H$4016,MATCH(E2646,Daily!$B$2:$B$4016,0),5)</f>
        <v>72</v>
      </c>
      <c r="I2646" s="36">
        <f>INDEX(Daily!$B$2:$H$4016,MATCH(E2646,Daily!$B$2:$B$4016,0),7)</f>
        <v>-21.719999999999914</v>
      </c>
      <c r="J2646" s="39">
        <f>INDEX(Monthly!$B$2:$K$187,MATCH(D2646,Monthly!$B$2:$B$187,0),3)</f>
        <v>-8.3999999999999908E-3</v>
      </c>
      <c r="K2646" s="39">
        <f>INDEX(Monthly!$B$2:$K$187,MATCH(D2646,Monthly!$B$2:$B$187,0),5)</f>
        <v>-9.1000000000000227</v>
      </c>
      <c r="L2646" s="39">
        <f>INDEX(Monthly!$B$2:$K$187,MATCH(D2646,Monthly!$B$2:$B$187,0),7)</f>
        <v>-1.0000000000000009E-3</v>
      </c>
      <c r="M2646" s="39">
        <f>INDEX(Monthly!$B$2:$K$187,MATCH(D2646,Monthly!$B$2:$B$187,0),9)</f>
        <v>7.7180013264179755E-3</v>
      </c>
      <c r="N2646" s="42">
        <f>INDEX(Quaterly!$B$2:$E$63,MATCH(B2646,Quaterly!$B$2:$B$63,0),4)</f>
        <v>-0.48000000000000043</v>
      </c>
    </row>
    <row r="2647" spans="1:14" x14ac:dyDescent="0.3">
      <c r="A2647" s="23">
        <v>2646</v>
      </c>
      <c r="B2647" s="23" t="str">
        <f t="shared" si="123"/>
        <v>Q1-2020</v>
      </c>
      <c r="C2647" s="24" t="str">
        <f t="shared" si="124"/>
        <v>Q1</v>
      </c>
      <c r="D2647" s="23" t="str">
        <f t="shared" si="125"/>
        <v>3-2020</v>
      </c>
      <c r="E2647" s="25">
        <v>43910</v>
      </c>
      <c r="F2647" s="31">
        <f>INDEX(GoldPrice!$B$2:$F$4016,MATCH(E2647,GoldPrice!$B$2:$B$4016,0),5)</f>
        <v>891347.11774711311</v>
      </c>
      <c r="G2647" s="36">
        <f>INDEX(Daily!$B$2:$H$4016,MATCH(E2647,Daily!$B$2:$B$4016,0),3)</f>
        <v>-2.7899999999999991</v>
      </c>
      <c r="H2647" s="36">
        <f>INDEX(Daily!$B$2:$H$4016,MATCH(E2647,Daily!$B$2:$B$4016,0),5)</f>
        <v>101</v>
      </c>
      <c r="I2647" s="36">
        <f>INDEX(Daily!$B$2:$H$4016,MATCH(E2647,Daily!$B$2:$B$4016,0),7)</f>
        <v>-16.210000000000036</v>
      </c>
      <c r="J2647" s="39">
        <f>INDEX(Monthly!$B$2:$K$187,MATCH(D2647,Monthly!$B$2:$B$187,0),3)</f>
        <v>-8.3999999999999908E-3</v>
      </c>
      <c r="K2647" s="39">
        <f>INDEX(Monthly!$B$2:$K$187,MATCH(D2647,Monthly!$B$2:$B$187,0),5)</f>
        <v>-9.1000000000000227</v>
      </c>
      <c r="L2647" s="39">
        <f>INDEX(Monthly!$B$2:$K$187,MATCH(D2647,Monthly!$B$2:$B$187,0),7)</f>
        <v>-1.0000000000000009E-3</v>
      </c>
      <c r="M2647" s="39">
        <f>INDEX(Monthly!$B$2:$K$187,MATCH(D2647,Monthly!$B$2:$B$187,0),9)</f>
        <v>7.7180013264179755E-3</v>
      </c>
      <c r="N2647" s="42">
        <f>INDEX(Quaterly!$B$2:$E$63,MATCH(B2647,Quaterly!$B$2:$B$63,0),4)</f>
        <v>-0.48000000000000043</v>
      </c>
    </row>
    <row r="2648" spans="1:14" x14ac:dyDescent="0.3">
      <c r="A2648" s="23">
        <v>2647</v>
      </c>
      <c r="B2648" s="23" t="str">
        <f t="shared" si="123"/>
        <v>Q1-2020</v>
      </c>
      <c r="C2648" s="24" t="str">
        <f t="shared" si="124"/>
        <v>Q1</v>
      </c>
      <c r="D2648" s="23" t="str">
        <f t="shared" si="125"/>
        <v>3-2020</v>
      </c>
      <c r="E2648" s="25">
        <v>43913</v>
      </c>
      <c r="F2648" s="31">
        <f>INDEX(GoldPrice!$B$2:$F$4016,MATCH(E2648,GoldPrice!$B$2:$B$4016,0),5)</f>
        <v>-1722451.3324513324</v>
      </c>
      <c r="G2648" s="36">
        <f>INDEX(Daily!$B$2:$H$4016,MATCH(E2648,Daily!$B$2:$B$4016,0),3)</f>
        <v>0.92999999999999972</v>
      </c>
      <c r="H2648" s="36">
        <f>INDEX(Daily!$B$2:$H$4016,MATCH(E2648,Daily!$B$2:$B$4016,0),5)</f>
        <v>85</v>
      </c>
      <c r="I2648" s="36">
        <f>INDEX(Daily!$B$2:$H$4016,MATCH(E2648,Daily!$B$2:$B$4016,0),7)</f>
        <v>-43.139999999999986</v>
      </c>
      <c r="J2648" s="39">
        <f>INDEX(Monthly!$B$2:$K$187,MATCH(D2648,Monthly!$B$2:$B$187,0),3)</f>
        <v>-8.3999999999999908E-3</v>
      </c>
      <c r="K2648" s="39">
        <f>INDEX(Monthly!$B$2:$K$187,MATCH(D2648,Monthly!$B$2:$B$187,0),5)</f>
        <v>-9.1000000000000227</v>
      </c>
      <c r="L2648" s="39">
        <f>INDEX(Monthly!$B$2:$K$187,MATCH(D2648,Monthly!$B$2:$B$187,0),7)</f>
        <v>-1.0000000000000009E-3</v>
      </c>
      <c r="M2648" s="39">
        <f>INDEX(Monthly!$B$2:$K$187,MATCH(D2648,Monthly!$B$2:$B$187,0),9)</f>
        <v>7.7180013264179755E-3</v>
      </c>
      <c r="N2648" s="42">
        <f>INDEX(Quaterly!$B$2:$E$63,MATCH(B2648,Quaterly!$B$2:$B$63,0),4)</f>
        <v>-0.48000000000000043</v>
      </c>
    </row>
    <row r="2649" spans="1:14" x14ac:dyDescent="0.3">
      <c r="A2649" s="23">
        <v>2648</v>
      </c>
      <c r="B2649" s="23" t="str">
        <f t="shared" si="123"/>
        <v>Q1-2020</v>
      </c>
      <c r="C2649" s="24" t="str">
        <f t="shared" si="124"/>
        <v>Q1</v>
      </c>
      <c r="D2649" s="23" t="str">
        <f t="shared" si="125"/>
        <v>3-2020</v>
      </c>
      <c r="E2649" s="25">
        <v>43914</v>
      </c>
      <c r="F2649" s="31">
        <f>INDEX(GoldPrice!$B$2:$F$4016,MATCH(E2649,GoldPrice!$B$2:$B$4016,0),5)</f>
        <v>-1708815.7248157226</v>
      </c>
      <c r="G2649" s="36">
        <f>INDEX(Daily!$B$2:$H$4016,MATCH(E2649,Daily!$B$2:$B$4016,0),3)</f>
        <v>0.65000000000000213</v>
      </c>
      <c r="H2649" s="36">
        <f>INDEX(Daily!$B$2:$H$4016,MATCH(E2649,Daily!$B$2:$B$4016,0),5)</f>
        <v>40</v>
      </c>
      <c r="I2649" s="36">
        <f>INDEX(Daily!$B$2:$H$4016,MATCH(E2649,Daily!$B$2:$B$4016,0),7)</f>
        <v>-7.3799999999999955</v>
      </c>
      <c r="J2649" s="39">
        <f>INDEX(Monthly!$B$2:$K$187,MATCH(D2649,Monthly!$B$2:$B$187,0),3)</f>
        <v>-8.3999999999999908E-3</v>
      </c>
      <c r="K2649" s="39">
        <f>INDEX(Monthly!$B$2:$K$187,MATCH(D2649,Monthly!$B$2:$B$187,0),5)</f>
        <v>-9.1000000000000227</v>
      </c>
      <c r="L2649" s="39">
        <f>INDEX(Monthly!$B$2:$K$187,MATCH(D2649,Monthly!$B$2:$B$187,0),7)</f>
        <v>-1.0000000000000009E-3</v>
      </c>
      <c r="M2649" s="39">
        <f>INDEX(Monthly!$B$2:$K$187,MATCH(D2649,Monthly!$B$2:$B$187,0),9)</f>
        <v>7.7180013264179755E-3</v>
      </c>
      <c r="N2649" s="42">
        <f>INDEX(Quaterly!$B$2:$E$63,MATCH(B2649,Quaterly!$B$2:$B$63,0),4)</f>
        <v>-0.48000000000000043</v>
      </c>
    </row>
    <row r="2650" spans="1:14" x14ac:dyDescent="0.3">
      <c r="A2650" s="23">
        <v>2649</v>
      </c>
      <c r="B2650" s="23" t="str">
        <f t="shared" si="123"/>
        <v>Q1-2020</v>
      </c>
      <c r="C2650" s="24" t="str">
        <f t="shared" si="124"/>
        <v>Q1</v>
      </c>
      <c r="D2650" s="23" t="str">
        <f t="shared" si="125"/>
        <v>3-2020</v>
      </c>
      <c r="E2650" s="25">
        <v>43915</v>
      </c>
      <c r="F2650" s="31">
        <f>INDEX(GoldPrice!$B$2:$F$4016,MATCH(E2650,GoldPrice!$B$2:$B$4016,0),5)</f>
        <v>1372678.8886788897</v>
      </c>
      <c r="G2650" s="36">
        <f>INDEX(Daily!$B$2:$H$4016,MATCH(E2650,Daily!$B$2:$B$4016,0),3)</f>
        <v>0.47999999999999687</v>
      </c>
      <c r="H2650" s="36">
        <f>INDEX(Daily!$B$2:$H$4016,MATCH(E2650,Daily!$B$2:$B$4016,0),5)</f>
        <v>20</v>
      </c>
      <c r="I2650" s="36">
        <f>INDEX(Daily!$B$2:$H$4016,MATCH(E2650,Daily!$B$2:$B$4016,0),7)</f>
        <v>31.039999999999964</v>
      </c>
      <c r="J2650" s="39">
        <f>INDEX(Monthly!$B$2:$K$187,MATCH(D2650,Monthly!$B$2:$B$187,0),3)</f>
        <v>-8.3999999999999908E-3</v>
      </c>
      <c r="K2650" s="39">
        <f>INDEX(Monthly!$B$2:$K$187,MATCH(D2650,Monthly!$B$2:$B$187,0),5)</f>
        <v>-9.1000000000000227</v>
      </c>
      <c r="L2650" s="39">
        <f>INDEX(Monthly!$B$2:$K$187,MATCH(D2650,Monthly!$B$2:$B$187,0),7)</f>
        <v>-1.0000000000000009E-3</v>
      </c>
      <c r="M2650" s="39">
        <f>INDEX(Monthly!$B$2:$K$187,MATCH(D2650,Monthly!$B$2:$B$187,0),9)</f>
        <v>7.7180013264179755E-3</v>
      </c>
      <c r="N2650" s="42">
        <f>INDEX(Quaterly!$B$2:$E$63,MATCH(B2650,Quaterly!$B$2:$B$63,0),4)</f>
        <v>-0.48000000000000043</v>
      </c>
    </row>
    <row r="2651" spans="1:14" x14ac:dyDescent="0.3">
      <c r="A2651" s="23">
        <v>2650</v>
      </c>
      <c r="B2651" s="23" t="str">
        <f t="shared" si="123"/>
        <v>Q1-2020</v>
      </c>
      <c r="C2651" s="24" t="str">
        <f t="shared" si="124"/>
        <v>Q1</v>
      </c>
      <c r="D2651" s="23" t="str">
        <f t="shared" si="125"/>
        <v>3-2020</v>
      </c>
      <c r="E2651" s="25">
        <v>43916</v>
      </c>
      <c r="F2651" s="31">
        <f>INDEX(GoldPrice!$B$2:$F$4016,MATCH(E2651,GoldPrice!$B$2:$B$4016,0),5)</f>
        <v>-192530.33453033492</v>
      </c>
      <c r="G2651" s="36">
        <f>INDEX(Daily!$B$2:$H$4016,MATCH(E2651,Daily!$B$2:$B$4016,0),3)</f>
        <v>-1.889999999999997</v>
      </c>
      <c r="H2651" s="36">
        <f>INDEX(Daily!$B$2:$H$4016,MATCH(E2651,Daily!$B$2:$B$4016,0),5)</f>
        <v>20</v>
      </c>
      <c r="I2651" s="36">
        <f>INDEX(Daily!$B$2:$H$4016,MATCH(E2651,Daily!$B$2:$B$4016,0),7)</f>
        <v>3.9600000000000364</v>
      </c>
      <c r="J2651" s="39">
        <f>INDEX(Monthly!$B$2:$K$187,MATCH(D2651,Monthly!$B$2:$B$187,0),3)</f>
        <v>-8.3999999999999908E-3</v>
      </c>
      <c r="K2651" s="39">
        <f>INDEX(Monthly!$B$2:$K$187,MATCH(D2651,Monthly!$B$2:$B$187,0),5)</f>
        <v>-9.1000000000000227</v>
      </c>
      <c r="L2651" s="39">
        <f>INDEX(Monthly!$B$2:$K$187,MATCH(D2651,Monthly!$B$2:$B$187,0),7)</f>
        <v>-1.0000000000000009E-3</v>
      </c>
      <c r="M2651" s="39">
        <f>INDEX(Monthly!$B$2:$K$187,MATCH(D2651,Monthly!$B$2:$B$187,0),9)</f>
        <v>7.7180013264179755E-3</v>
      </c>
      <c r="N2651" s="42">
        <f>INDEX(Quaterly!$B$2:$E$63,MATCH(B2651,Quaterly!$B$2:$B$63,0),4)</f>
        <v>-0.48000000000000043</v>
      </c>
    </row>
    <row r="2652" spans="1:14" x14ac:dyDescent="0.3">
      <c r="A2652" s="23">
        <v>2651</v>
      </c>
      <c r="B2652" s="23" t="str">
        <f t="shared" si="123"/>
        <v>Q1-2020</v>
      </c>
      <c r="C2652" s="24" t="str">
        <f t="shared" si="124"/>
        <v>Q1</v>
      </c>
      <c r="D2652" s="23" t="str">
        <f t="shared" si="125"/>
        <v>3-2020</v>
      </c>
      <c r="E2652" s="25">
        <v>43917</v>
      </c>
      <c r="F2652" s="31">
        <f>INDEX(GoldPrice!$B$2:$F$4016,MATCH(E2652,GoldPrice!$B$2:$B$4016,0),5)</f>
        <v>1217846.5318465307</v>
      </c>
      <c r="G2652" s="36">
        <f>INDEX(Daily!$B$2:$H$4016,MATCH(E2652,Daily!$B$2:$B$4016,0),3)</f>
        <v>-1.0899999999999999</v>
      </c>
      <c r="H2652" s="36">
        <f>INDEX(Daily!$B$2:$H$4016,MATCH(E2652,Daily!$B$2:$B$4016,0),5)</f>
        <v>0</v>
      </c>
      <c r="I2652" s="36">
        <f>INDEX(Daily!$B$2:$H$4016,MATCH(E2652,Daily!$B$2:$B$4016,0),7)</f>
        <v>1.8499999999999091</v>
      </c>
      <c r="J2652" s="39">
        <f>INDEX(Monthly!$B$2:$K$187,MATCH(D2652,Monthly!$B$2:$B$187,0),3)</f>
        <v>-8.3999999999999908E-3</v>
      </c>
      <c r="K2652" s="39">
        <f>INDEX(Monthly!$B$2:$K$187,MATCH(D2652,Monthly!$B$2:$B$187,0),5)</f>
        <v>-9.1000000000000227</v>
      </c>
      <c r="L2652" s="39">
        <f>INDEX(Monthly!$B$2:$K$187,MATCH(D2652,Monthly!$B$2:$B$187,0),7)</f>
        <v>-1.0000000000000009E-3</v>
      </c>
      <c r="M2652" s="39">
        <f>INDEX(Monthly!$B$2:$K$187,MATCH(D2652,Monthly!$B$2:$B$187,0),9)</f>
        <v>7.7180013264179755E-3</v>
      </c>
      <c r="N2652" s="42">
        <f>INDEX(Quaterly!$B$2:$E$63,MATCH(B2652,Quaterly!$B$2:$B$63,0),4)</f>
        <v>-0.48000000000000043</v>
      </c>
    </row>
    <row r="2653" spans="1:14" x14ac:dyDescent="0.3">
      <c r="A2653" s="23">
        <v>2652</v>
      </c>
      <c r="B2653" s="23" t="str">
        <f t="shared" si="123"/>
        <v>Q1-2020</v>
      </c>
      <c r="C2653" s="24" t="str">
        <f t="shared" si="124"/>
        <v>Q1</v>
      </c>
      <c r="D2653" s="23" t="str">
        <f t="shared" si="125"/>
        <v>3-2020</v>
      </c>
      <c r="E2653" s="25">
        <v>43920</v>
      </c>
      <c r="F2653" s="31">
        <f>INDEX(GoldPrice!$B$2:$F$4016,MATCH(E2653,GoldPrice!$B$2:$B$4016,0),5)</f>
        <v>9403.1374031379819</v>
      </c>
      <c r="G2653" s="36">
        <f>INDEX(Daily!$B$2:$H$4016,MATCH(E2653,Daily!$B$2:$B$4016,0),3)</f>
        <v>-1.4200000000000017</v>
      </c>
      <c r="H2653" s="36">
        <f>INDEX(Daily!$B$2:$H$4016,MATCH(E2653,Daily!$B$2:$B$4016,0),5)</f>
        <v>20</v>
      </c>
      <c r="I2653" s="36">
        <f>INDEX(Daily!$B$2:$H$4016,MATCH(E2653,Daily!$B$2:$B$4016,0),7)</f>
        <v>-33.799999999999955</v>
      </c>
      <c r="J2653" s="39">
        <f>INDEX(Monthly!$B$2:$K$187,MATCH(D2653,Monthly!$B$2:$B$187,0),3)</f>
        <v>-8.3999999999999908E-3</v>
      </c>
      <c r="K2653" s="39">
        <f>INDEX(Monthly!$B$2:$K$187,MATCH(D2653,Monthly!$B$2:$B$187,0),5)</f>
        <v>-9.1000000000000227</v>
      </c>
      <c r="L2653" s="39">
        <f>INDEX(Monthly!$B$2:$K$187,MATCH(D2653,Monthly!$B$2:$B$187,0),7)</f>
        <v>-1.0000000000000009E-3</v>
      </c>
      <c r="M2653" s="39">
        <f>INDEX(Monthly!$B$2:$K$187,MATCH(D2653,Monthly!$B$2:$B$187,0),9)</f>
        <v>7.7180013264179755E-3</v>
      </c>
      <c r="N2653" s="42">
        <f>INDEX(Quaterly!$B$2:$E$63,MATCH(B2653,Quaterly!$B$2:$B$63,0),4)</f>
        <v>-0.48000000000000043</v>
      </c>
    </row>
    <row r="2654" spans="1:14" x14ac:dyDescent="0.3">
      <c r="A2654" s="23">
        <v>2653</v>
      </c>
      <c r="B2654" s="23" t="str">
        <f t="shared" si="123"/>
        <v>Q1-2020</v>
      </c>
      <c r="C2654" s="24" t="str">
        <f t="shared" si="124"/>
        <v>Q1</v>
      </c>
      <c r="D2654" s="23" t="str">
        <f t="shared" si="125"/>
        <v>3-2020</v>
      </c>
      <c r="E2654" s="25">
        <v>43921</v>
      </c>
      <c r="F2654" s="31">
        <f>INDEX(GoldPrice!$B$2:$F$4016,MATCH(E2654,GoldPrice!$B$2:$B$4016,0),5)</f>
        <v>718582.95218295231</v>
      </c>
      <c r="G2654" s="36">
        <f>INDEX(Daily!$B$2:$H$4016,MATCH(E2654,Daily!$B$2:$B$4016,0),3)</f>
        <v>0.39000000000000057</v>
      </c>
      <c r="H2654" s="36">
        <f>INDEX(Daily!$B$2:$H$4016,MATCH(E2654,Daily!$B$2:$B$4016,0),5)</f>
        <v>-24</v>
      </c>
      <c r="I2654" s="36">
        <f>INDEX(Daily!$B$2:$H$4016,MATCH(E2654,Daily!$B$2:$B$4016,0),7)</f>
        <v>0.26999999999998181</v>
      </c>
      <c r="J2654" s="39">
        <f>INDEX(Monthly!$B$2:$K$187,MATCH(D2654,Monthly!$B$2:$B$187,0),3)</f>
        <v>-8.3999999999999908E-3</v>
      </c>
      <c r="K2654" s="39">
        <f>INDEX(Monthly!$B$2:$K$187,MATCH(D2654,Monthly!$B$2:$B$187,0),5)</f>
        <v>-9.1000000000000227</v>
      </c>
      <c r="L2654" s="39">
        <f>INDEX(Monthly!$B$2:$K$187,MATCH(D2654,Monthly!$B$2:$B$187,0),7)</f>
        <v>-1.0000000000000009E-3</v>
      </c>
      <c r="M2654" s="39">
        <f>INDEX(Monthly!$B$2:$K$187,MATCH(D2654,Monthly!$B$2:$B$187,0),9)</f>
        <v>7.7180013264179755E-3</v>
      </c>
      <c r="N2654" s="42">
        <f>INDEX(Quaterly!$B$2:$E$63,MATCH(B2654,Quaterly!$B$2:$B$63,0),4)</f>
        <v>-0.48000000000000043</v>
      </c>
    </row>
    <row r="2655" spans="1:14" x14ac:dyDescent="0.3">
      <c r="A2655" s="23">
        <v>2654</v>
      </c>
      <c r="B2655" s="23" t="str">
        <f t="shared" si="123"/>
        <v>Q2-2020</v>
      </c>
      <c r="C2655" s="24" t="str">
        <f t="shared" si="124"/>
        <v>Q2</v>
      </c>
      <c r="D2655" s="23" t="str">
        <f t="shared" si="125"/>
        <v>4-2020</v>
      </c>
      <c r="E2655" s="25">
        <v>43922</v>
      </c>
      <c r="F2655" s="31">
        <f>INDEX(GoldPrice!$B$2:$F$4016,MATCH(E2655,GoldPrice!$B$2:$B$4016,0),5)</f>
        <v>-6139.557739559561</v>
      </c>
      <c r="G2655" s="36">
        <f>INDEX(Daily!$B$2:$H$4016,MATCH(E2655,Daily!$B$2:$B$4016,0),3)</f>
        <v>-0.17000000000000171</v>
      </c>
      <c r="H2655" s="36">
        <f>INDEX(Daily!$B$2:$H$4016,MATCH(E2655,Daily!$B$2:$B$4016,0),5)</f>
        <v>-26</v>
      </c>
      <c r="I2655" s="36">
        <f>INDEX(Daily!$B$2:$H$4016,MATCH(E2655,Daily!$B$2:$B$4016,0),7)</f>
        <v>17.700000000000045</v>
      </c>
      <c r="J2655" s="39">
        <f>INDEX(Monthly!$B$2:$K$187,MATCH(D2655,Monthly!$B$2:$B$187,0),3)</f>
        <v>-1.8100000000000005E-2</v>
      </c>
      <c r="K2655" s="39">
        <f>INDEX(Monthly!$B$2:$K$187,MATCH(D2655,Monthly!$B$2:$B$187,0),5)</f>
        <v>31.299999999999955</v>
      </c>
      <c r="L2655" s="39">
        <f>INDEX(Monthly!$B$2:$K$187,MATCH(D2655,Monthly!$B$2:$B$187,0),7)</f>
        <v>0</v>
      </c>
      <c r="M2655" s="39">
        <f>INDEX(Monthly!$B$2:$K$187,MATCH(D2655,Monthly!$B$2:$B$187,0),9)</f>
        <v>2.2547976221715311E-3</v>
      </c>
      <c r="N2655" s="42">
        <f>INDEX(Quaterly!$B$2:$E$63,MATCH(B2655,Quaterly!$B$2:$B$63,0),4)</f>
        <v>4.3599999999999994</v>
      </c>
    </row>
    <row r="2656" spans="1:14" x14ac:dyDescent="0.3">
      <c r="A2656" s="23">
        <v>2655</v>
      </c>
      <c r="B2656" s="23" t="str">
        <f t="shared" si="123"/>
        <v>Q2-2020</v>
      </c>
      <c r="C2656" s="24" t="str">
        <f t="shared" si="124"/>
        <v>Q2</v>
      </c>
      <c r="D2656" s="23" t="str">
        <f t="shared" si="125"/>
        <v>4-2020</v>
      </c>
      <c r="E2656" s="25">
        <v>43923</v>
      </c>
      <c r="F2656" s="31">
        <f>INDEX(GoldPrice!$B$2:$F$4016,MATCH(E2656,GoldPrice!$B$2:$B$4016,0),5)</f>
        <v>-1228546.3185463212</v>
      </c>
      <c r="G2656" s="36">
        <f>INDEX(Daily!$B$2:$H$4016,MATCH(E2656,Daily!$B$2:$B$4016,0),3)</f>
        <v>5.0100000000000016</v>
      </c>
      <c r="H2656" s="36">
        <f>INDEX(Daily!$B$2:$H$4016,MATCH(E2656,Daily!$B$2:$B$4016,0),5)</f>
        <v>0</v>
      </c>
      <c r="I2656" s="36">
        <f>INDEX(Daily!$B$2:$H$4016,MATCH(E2656,Daily!$B$2:$B$4016,0),7)</f>
        <v>-2.408571428571463</v>
      </c>
      <c r="J2656" s="39">
        <f>INDEX(Monthly!$B$2:$K$187,MATCH(D2656,Monthly!$B$2:$B$187,0),3)</f>
        <v>-1.8100000000000005E-2</v>
      </c>
      <c r="K2656" s="39">
        <f>INDEX(Monthly!$B$2:$K$187,MATCH(D2656,Monthly!$B$2:$B$187,0),5)</f>
        <v>31.299999999999955</v>
      </c>
      <c r="L2656" s="39">
        <f>INDEX(Monthly!$B$2:$K$187,MATCH(D2656,Monthly!$B$2:$B$187,0),7)</f>
        <v>0</v>
      </c>
      <c r="M2656" s="39">
        <f>INDEX(Monthly!$B$2:$K$187,MATCH(D2656,Monthly!$B$2:$B$187,0),9)</f>
        <v>2.2547976221715311E-3</v>
      </c>
      <c r="N2656" s="42">
        <f>INDEX(Quaterly!$B$2:$E$63,MATCH(B2656,Quaterly!$B$2:$B$63,0),4)</f>
        <v>4.3599999999999994</v>
      </c>
    </row>
    <row r="2657" spans="1:14" x14ac:dyDescent="0.3">
      <c r="A2657" s="23">
        <v>2656</v>
      </c>
      <c r="B2657" s="23" t="str">
        <f t="shared" si="123"/>
        <v>Q2-2020</v>
      </c>
      <c r="C2657" s="24" t="str">
        <f t="shared" si="124"/>
        <v>Q2</v>
      </c>
      <c r="D2657" s="23" t="str">
        <f t="shared" si="125"/>
        <v>4-2020</v>
      </c>
      <c r="E2657" s="25">
        <v>43924</v>
      </c>
      <c r="F2657" s="31">
        <f>INDEX(GoldPrice!$B$2:$F$4016,MATCH(E2657,GoldPrice!$B$2:$B$4016,0),5)</f>
        <v>268159.24615925178</v>
      </c>
      <c r="G2657" s="36">
        <f>INDEX(Daily!$B$2:$H$4016,MATCH(E2657,Daily!$B$2:$B$4016,0),3)</f>
        <v>3.0199999999999996</v>
      </c>
      <c r="H2657" s="36">
        <f>INDEX(Daily!$B$2:$H$4016,MATCH(E2657,Daily!$B$2:$B$4016,0),5)</f>
        <v>-40</v>
      </c>
      <c r="I2657" s="36">
        <f>INDEX(Daily!$B$2:$H$4016,MATCH(E2657,Daily!$B$2:$B$4016,0),7)</f>
        <v>23.978571428571399</v>
      </c>
      <c r="J2657" s="39">
        <f>INDEX(Monthly!$B$2:$K$187,MATCH(D2657,Monthly!$B$2:$B$187,0),3)</f>
        <v>-1.8100000000000005E-2</v>
      </c>
      <c r="K2657" s="39">
        <f>INDEX(Monthly!$B$2:$K$187,MATCH(D2657,Monthly!$B$2:$B$187,0),5)</f>
        <v>31.299999999999955</v>
      </c>
      <c r="L2657" s="39">
        <f>INDEX(Monthly!$B$2:$K$187,MATCH(D2657,Monthly!$B$2:$B$187,0),7)</f>
        <v>0</v>
      </c>
      <c r="M2657" s="39">
        <f>INDEX(Monthly!$B$2:$K$187,MATCH(D2657,Monthly!$B$2:$B$187,0),9)</f>
        <v>2.2547976221715311E-3</v>
      </c>
      <c r="N2657" s="42">
        <f>INDEX(Quaterly!$B$2:$E$63,MATCH(B2657,Quaterly!$B$2:$B$63,0),4)</f>
        <v>4.3599999999999994</v>
      </c>
    </row>
    <row r="2658" spans="1:14" x14ac:dyDescent="0.3">
      <c r="A2658" s="23">
        <v>2657</v>
      </c>
      <c r="B2658" s="23" t="str">
        <f t="shared" si="123"/>
        <v>Q2-2020</v>
      </c>
      <c r="C2658" s="24" t="str">
        <f t="shared" si="124"/>
        <v>Q2</v>
      </c>
      <c r="D2658" s="23" t="str">
        <f t="shared" si="125"/>
        <v>4-2020</v>
      </c>
      <c r="E2658" s="25">
        <v>43927</v>
      </c>
      <c r="F2658" s="31">
        <f>INDEX(GoldPrice!$B$2:$F$4016,MATCH(E2658,GoldPrice!$B$2:$B$4016,0),5)</f>
        <v>-681445.85144585371</v>
      </c>
      <c r="G2658" s="36">
        <f>INDEX(Daily!$B$2:$H$4016,MATCH(E2658,Daily!$B$2:$B$4016,0),3)</f>
        <v>-2.2600000000000016</v>
      </c>
      <c r="H2658" s="36">
        <f>INDEX(Daily!$B$2:$H$4016,MATCH(E2658,Daily!$B$2:$B$4016,0),5)</f>
        <v>-110</v>
      </c>
      <c r="I2658" s="36">
        <f>INDEX(Daily!$B$2:$H$4016,MATCH(E2658,Daily!$B$2:$B$4016,0),7)</f>
        <v>34.950000000000045</v>
      </c>
      <c r="J2658" s="39">
        <f>INDEX(Monthly!$B$2:$K$187,MATCH(D2658,Monthly!$B$2:$B$187,0),3)</f>
        <v>-1.8100000000000005E-2</v>
      </c>
      <c r="K2658" s="39">
        <f>INDEX(Monthly!$B$2:$K$187,MATCH(D2658,Monthly!$B$2:$B$187,0),5)</f>
        <v>31.299999999999955</v>
      </c>
      <c r="L2658" s="39">
        <f>INDEX(Monthly!$B$2:$K$187,MATCH(D2658,Monthly!$B$2:$B$187,0),7)</f>
        <v>0</v>
      </c>
      <c r="M2658" s="39">
        <f>INDEX(Monthly!$B$2:$K$187,MATCH(D2658,Monthly!$B$2:$B$187,0),9)</f>
        <v>2.2547976221715311E-3</v>
      </c>
      <c r="N2658" s="42">
        <f>INDEX(Quaterly!$B$2:$E$63,MATCH(B2658,Quaterly!$B$2:$B$63,0),4)</f>
        <v>4.3599999999999994</v>
      </c>
    </row>
    <row r="2659" spans="1:14" x14ac:dyDescent="0.3">
      <c r="A2659" s="23">
        <v>2658</v>
      </c>
      <c r="B2659" s="23" t="str">
        <f t="shared" si="123"/>
        <v>Q2-2020</v>
      </c>
      <c r="C2659" s="24" t="str">
        <f t="shared" si="124"/>
        <v>Q2</v>
      </c>
      <c r="D2659" s="23" t="str">
        <f t="shared" si="125"/>
        <v>4-2020</v>
      </c>
      <c r="E2659" s="25">
        <v>43928</v>
      </c>
      <c r="F2659" s="31">
        <f>INDEX(GoldPrice!$B$2:$F$4016,MATCH(E2659,GoldPrice!$B$2:$B$4016,0),5)</f>
        <v>303606.12360612303</v>
      </c>
      <c r="G2659" s="36">
        <f>INDEX(Daily!$B$2:$H$4016,MATCH(E2659,Daily!$B$2:$B$4016,0),3)</f>
        <v>-2.4499999999999993</v>
      </c>
      <c r="H2659" s="36">
        <f>INDEX(Daily!$B$2:$H$4016,MATCH(E2659,Daily!$B$2:$B$4016,0),5)</f>
        <v>10</v>
      </c>
      <c r="I2659" s="36">
        <f>INDEX(Daily!$B$2:$H$4016,MATCH(E2659,Daily!$B$2:$B$4016,0),7)</f>
        <v>9.9400000000000546</v>
      </c>
      <c r="J2659" s="39">
        <f>INDEX(Monthly!$B$2:$K$187,MATCH(D2659,Monthly!$B$2:$B$187,0),3)</f>
        <v>-1.8100000000000005E-2</v>
      </c>
      <c r="K2659" s="39">
        <f>INDEX(Monthly!$B$2:$K$187,MATCH(D2659,Monthly!$B$2:$B$187,0),5)</f>
        <v>31.299999999999955</v>
      </c>
      <c r="L2659" s="39">
        <f>INDEX(Monthly!$B$2:$K$187,MATCH(D2659,Monthly!$B$2:$B$187,0),7)</f>
        <v>0</v>
      </c>
      <c r="M2659" s="39">
        <f>INDEX(Monthly!$B$2:$K$187,MATCH(D2659,Monthly!$B$2:$B$187,0),9)</f>
        <v>2.2547976221715311E-3</v>
      </c>
      <c r="N2659" s="42">
        <f>INDEX(Quaterly!$B$2:$E$63,MATCH(B2659,Quaterly!$B$2:$B$63,0),4)</f>
        <v>4.3599999999999994</v>
      </c>
    </row>
    <row r="2660" spans="1:14" x14ac:dyDescent="0.3">
      <c r="A2660" s="23">
        <v>2659</v>
      </c>
      <c r="B2660" s="23" t="str">
        <f t="shared" si="123"/>
        <v>Q2-2020</v>
      </c>
      <c r="C2660" s="24" t="str">
        <f t="shared" si="124"/>
        <v>Q2</v>
      </c>
      <c r="D2660" s="23" t="str">
        <f t="shared" si="125"/>
        <v>4-2020</v>
      </c>
      <c r="E2660" s="25">
        <v>43929</v>
      </c>
      <c r="F2660" s="31">
        <f>INDEX(GoldPrice!$B$2:$F$4016,MATCH(E2660,GoldPrice!$B$2:$B$4016,0),5)</f>
        <v>-236541.29654129595</v>
      </c>
      <c r="G2660" s="36">
        <f>INDEX(Daily!$B$2:$H$4016,MATCH(E2660,Daily!$B$2:$B$4016,0),3)</f>
        <v>1.4600000000000009</v>
      </c>
      <c r="H2660" s="36">
        <f>INDEX(Daily!$B$2:$H$4016,MATCH(E2660,Daily!$B$2:$B$4016,0),5)</f>
        <v>100</v>
      </c>
      <c r="I2660" s="36">
        <f>INDEX(Daily!$B$2:$H$4016,MATCH(E2660,Daily!$B$2:$B$4016,0),7)</f>
        <v>1.3299999999999272</v>
      </c>
      <c r="J2660" s="39">
        <f>INDEX(Monthly!$B$2:$K$187,MATCH(D2660,Monthly!$B$2:$B$187,0),3)</f>
        <v>-1.8100000000000005E-2</v>
      </c>
      <c r="K2660" s="39">
        <f>INDEX(Monthly!$B$2:$K$187,MATCH(D2660,Monthly!$B$2:$B$187,0),5)</f>
        <v>31.299999999999955</v>
      </c>
      <c r="L2660" s="39">
        <f>INDEX(Monthly!$B$2:$K$187,MATCH(D2660,Monthly!$B$2:$B$187,0),7)</f>
        <v>0</v>
      </c>
      <c r="M2660" s="39">
        <f>INDEX(Monthly!$B$2:$K$187,MATCH(D2660,Monthly!$B$2:$B$187,0),9)</f>
        <v>2.2547976221715311E-3</v>
      </c>
      <c r="N2660" s="42">
        <f>INDEX(Quaterly!$B$2:$E$63,MATCH(B2660,Quaterly!$B$2:$B$63,0),4)</f>
        <v>4.3599999999999994</v>
      </c>
    </row>
    <row r="2661" spans="1:14" x14ac:dyDescent="0.3">
      <c r="A2661" s="23">
        <v>2660</v>
      </c>
      <c r="B2661" s="23" t="str">
        <f t="shared" si="123"/>
        <v>Q2-2020</v>
      </c>
      <c r="C2661" s="24" t="str">
        <f t="shared" si="124"/>
        <v>Q2</v>
      </c>
      <c r="D2661" s="23" t="str">
        <f t="shared" si="125"/>
        <v>4-2020</v>
      </c>
      <c r="E2661" s="25">
        <v>43930</v>
      </c>
      <c r="F2661" s="31">
        <f>INDEX(GoldPrice!$B$2:$F$4016,MATCH(E2661,GoldPrice!$B$2:$B$4016,0),5)</f>
        <v>-1229131.052731052</v>
      </c>
      <c r="G2661" s="36">
        <f>INDEX(Daily!$B$2:$H$4016,MATCH(E2661,Daily!$B$2:$B$4016,0),3)</f>
        <v>-2.3299999999999983</v>
      </c>
      <c r="H2661" s="36">
        <f>INDEX(Daily!$B$2:$H$4016,MATCH(E2661,Daily!$B$2:$B$4016,0),5)</f>
        <v>-62</v>
      </c>
      <c r="I2661" s="36">
        <f>INDEX(Daily!$B$2:$H$4016,MATCH(E2661,Daily!$B$2:$B$4016,0),7)</f>
        <v>12.310000000000059</v>
      </c>
      <c r="J2661" s="39">
        <f>INDEX(Monthly!$B$2:$K$187,MATCH(D2661,Monthly!$B$2:$B$187,0),3)</f>
        <v>-1.8100000000000005E-2</v>
      </c>
      <c r="K2661" s="39">
        <f>INDEX(Monthly!$B$2:$K$187,MATCH(D2661,Monthly!$B$2:$B$187,0),5)</f>
        <v>31.299999999999955</v>
      </c>
      <c r="L2661" s="39">
        <f>INDEX(Monthly!$B$2:$K$187,MATCH(D2661,Monthly!$B$2:$B$187,0),7)</f>
        <v>0</v>
      </c>
      <c r="M2661" s="39">
        <f>INDEX(Monthly!$B$2:$K$187,MATCH(D2661,Monthly!$B$2:$B$187,0),9)</f>
        <v>2.2547976221715311E-3</v>
      </c>
      <c r="N2661" s="42">
        <f>INDEX(Quaterly!$B$2:$E$63,MATCH(B2661,Quaterly!$B$2:$B$63,0),4)</f>
        <v>4.3599999999999994</v>
      </c>
    </row>
    <row r="2662" spans="1:14" x14ac:dyDescent="0.3">
      <c r="A2662" s="23">
        <v>2661</v>
      </c>
      <c r="B2662" s="23" t="str">
        <f t="shared" si="123"/>
        <v>Q2-2020</v>
      </c>
      <c r="C2662" s="24" t="str">
        <f t="shared" si="124"/>
        <v>Q2</v>
      </c>
      <c r="D2662" s="23" t="str">
        <f t="shared" si="125"/>
        <v>4-2020</v>
      </c>
      <c r="E2662" s="25">
        <v>43931</v>
      </c>
      <c r="F2662" s="31">
        <f>INDEX(GoldPrice!$B$2:$F$4016,MATCH(E2662,GoldPrice!$B$2:$B$4016,0),5)</f>
        <v>1410151.7509517521</v>
      </c>
      <c r="G2662" s="36">
        <f>INDEX(Daily!$B$2:$H$4016,MATCH(E2662,Daily!$B$2:$B$4016,0),3)</f>
        <v>0.47999999999999687</v>
      </c>
      <c r="H2662" s="36">
        <f>INDEX(Daily!$B$2:$H$4016,MATCH(E2662,Daily!$B$2:$B$4016,0),5)</f>
        <v>-53</v>
      </c>
      <c r="I2662" s="36">
        <f>INDEX(Daily!$B$2:$H$4016,MATCH(E2662,Daily!$B$2:$B$4016,0),7)</f>
        <v>-2.3899999999999864</v>
      </c>
      <c r="J2662" s="39">
        <f>INDEX(Monthly!$B$2:$K$187,MATCH(D2662,Monthly!$B$2:$B$187,0),3)</f>
        <v>-1.8100000000000005E-2</v>
      </c>
      <c r="K2662" s="39">
        <f>INDEX(Monthly!$B$2:$K$187,MATCH(D2662,Monthly!$B$2:$B$187,0),5)</f>
        <v>31.299999999999955</v>
      </c>
      <c r="L2662" s="39">
        <f>INDEX(Monthly!$B$2:$K$187,MATCH(D2662,Monthly!$B$2:$B$187,0),7)</f>
        <v>0</v>
      </c>
      <c r="M2662" s="39">
        <f>INDEX(Monthly!$B$2:$K$187,MATCH(D2662,Monthly!$B$2:$B$187,0),9)</f>
        <v>2.2547976221715311E-3</v>
      </c>
      <c r="N2662" s="42">
        <f>INDEX(Quaterly!$B$2:$E$63,MATCH(B2662,Quaterly!$B$2:$B$63,0),4)</f>
        <v>4.3599999999999994</v>
      </c>
    </row>
    <row r="2663" spans="1:14" x14ac:dyDescent="0.3">
      <c r="A2663" s="23">
        <v>2662</v>
      </c>
      <c r="B2663" s="23" t="str">
        <f t="shared" si="123"/>
        <v>Q2-2020</v>
      </c>
      <c r="C2663" s="24" t="str">
        <f t="shared" si="124"/>
        <v>Q2</v>
      </c>
      <c r="D2663" s="23" t="str">
        <f t="shared" si="125"/>
        <v>4-2020</v>
      </c>
      <c r="E2663" s="25">
        <v>43934</v>
      </c>
      <c r="F2663" s="31">
        <f>INDEX(GoldPrice!$B$2:$F$4016,MATCH(E2663,GoldPrice!$B$2:$B$4016,0),5)</f>
        <v>-1488993.5577935614</v>
      </c>
      <c r="G2663" s="36">
        <f>INDEX(Daily!$B$2:$H$4016,MATCH(E2663,Daily!$B$2:$B$4016,0),3)</f>
        <v>-0.82999999999999829</v>
      </c>
      <c r="H2663" s="36">
        <f>INDEX(Daily!$B$2:$H$4016,MATCH(E2663,Daily!$B$2:$B$4016,0),5)</f>
        <v>-3</v>
      </c>
      <c r="I2663" s="36">
        <f>INDEX(Daily!$B$2:$H$4016,MATCH(E2663,Daily!$B$2:$B$4016,0),7)</f>
        <v>7.8499999999999091</v>
      </c>
      <c r="J2663" s="39">
        <f>INDEX(Monthly!$B$2:$K$187,MATCH(D2663,Monthly!$B$2:$B$187,0),3)</f>
        <v>-1.8100000000000005E-2</v>
      </c>
      <c r="K2663" s="39">
        <f>INDEX(Monthly!$B$2:$K$187,MATCH(D2663,Monthly!$B$2:$B$187,0),5)</f>
        <v>31.299999999999955</v>
      </c>
      <c r="L2663" s="39">
        <f>INDEX(Monthly!$B$2:$K$187,MATCH(D2663,Monthly!$B$2:$B$187,0),7)</f>
        <v>0</v>
      </c>
      <c r="M2663" s="39">
        <f>INDEX(Monthly!$B$2:$K$187,MATCH(D2663,Monthly!$B$2:$B$187,0),9)</f>
        <v>2.2547976221715311E-3</v>
      </c>
      <c r="N2663" s="42">
        <f>INDEX(Quaterly!$B$2:$E$63,MATCH(B2663,Quaterly!$B$2:$B$63,0),4)</f>
        <v>4.3599999999999994</v>
      </c>
    </row>
    <row r="2664" spans="1:14" x14ac:dyDescent="0.3">
      <c r="A2664" s="23">
        <v>2663</v>
      </c>
      <c r="B2664" s="23" t="str">
        <f t="shared" si="123"/>
        <v>Q2-2020</v>
      </c>
      <c r="C2664" s="24" t="str">
        <f t="shared" si="124"/>
        <v>Q2</v>
      </c>
      <c r="D2664" s="23" t="str">
        <f t="shared" si="125"/>
        <v>4-2020</v>
      </c>
      <c r="E2664" s="25">
        <v>43935</v>
      </c>
      <c r="F2664" s="31">
        <f>INDEX(GoldPrice!$B$2:$F$4016,MATCH(E2664,GoldPrice!$B$2:$B$4016,0),5)</f>
        <v>437401.54980155081</v>
      </c>
      <c r="G2664" s="36">
        <f>INDEX(Daily!$B$2:$H$4016,MATCH(E2664,Daily!$B$2:$B$4016,0),3)</f>
        <v>-2.3000000000000007</v>
      </c>
      <c r="H2664" s="36">
        <f>INDEX(Daily!$B$2:$H$4016,MATCH(E2664,Daily!$B$2:$B$4016,0),5)</f>
        <v>39</v>
      </c>
      <c r="I2664" s="36">
        <f>INDEX(Daily!$B$2:$H$4016,MATCH(E2664,Daily!$B$2:$B$4016,0),7)</f>
        <v>1.6200000000000045</v>
      </c>
      <c r="J2664" s="39">
        <f>INDEX(Monthly!$B$2:$K$187,MATCH(D2664,Monthly!$B$2:$B$187,0),3)</f>
        <v>-1.8100000000000005E-2</v>
      </c>
      <c r="K2664" s="39">
        <f>INDEX(Monthly!$B$2:$K$187,MATCH(D2664,Monthly!$B$2:$B$187,0),5)</f>
        <v>31.299999999999955</v>
      </c>
      <c r="L2664" s="39">
        <f>INDEX(Monthly!$B$2:$K$187,MATCH(D2664,Monthly!$B$2:$B$187,0),7)</f>
        <v>0</v>
      </c>
      <c r="M2664" s="39">
        <f>INDEX(Monthly!$B$2:$K$187,MATCH(D2664,Monthly!$B$2:$B$187,0),9)</f>
        <v>2.2547976221715311E-3</v>
      </c>
      <c r="N2664" s="42">
        <f>INDEX(Quaterly!$B$2:$E$63,MATCH(B2664,Quaterly!$B$2:$B$63,0),4)</f>
        <v>4.3599999999999994</v>
      </c>
    </row>
    <row r="2665" spans="1:14" x14ac:dyDescent="0.3">
      <c r="A2665" s="23">
        <v>2664</v>
      </c>
      <c r="B2665" s="23" t="str">
        <f t="shared" si="123"/>
        <v>Q2-2020</v>
      </c>
      <c r="C2665" s="24" t="str">
        <f t="shared" si="124"/>
        <v>Q2</v>
      </c>
      <c r="D2665" s="23" t="str">
        <f t="shared" si="125"/>
        <v>4-2020</v>
      </c>
      <c r="E2665" s="25">
        <v>43936</v>
      </c>
      <c r="F2665" s="31">
        <f>INDEX(GoldPrice!$B$2:$F$4016,MATCH(E2665,GoldPrice!$B$2:$B$4016,0),5)</f>
        <v>563929.46512946486</v>
      </c>
      <c r="G2665" s="36">
        <f>INDEX(Daily!$B$2:$H$4016,MATCH(E2665,Daily!$B$2:$B$4016,0),3)</f>
        <v>-0.23999999999999844</v>
      </c>
      <c r="H2665" s="36">
        <f>INDEX(Daily!$B$2:$H$4016,MATCH(E2665,Daily!$B$2:$B$4016,0),5)</f>
        <v>-31</v>
      </c>
      <c r="I2665" s="36">
        <f>INDEX(Daily!$B$2:$H$4016,MATCH(E2665,Daily!$B$2:$B$4016,0),7)</f>
        <v>9.8100000000000591</v>
      </c>
      <c r="J2665" s="39">
        <f>INDEX(Monthly!$B$2:$K$187,MATCH(D2665,Monthly!$B$2:$B$187,0),3)</f>
        <v>-1.8100000000000005E-2</v>
      </c>
      <c r="K2665" s="39">
        <f>INDEX(Monthly!$B$2:$K$187,MATCH(D2665,Monthly!$B$2:$B$187,0),5)</f>
        <v>31.299999999999955</v>
      </c>
      <c r="L2665" s="39">
        <f>INDEX(Monthly!$B$2:$K$187,MATCH(D2665,Monthly!$B$2:$B$187,0),7)</f>
        <v>0</v>
      </c>
      <c r="M2665" s="39">
        <f>INDEX(Monthly!$B$2:$K$187,MATCH(D2665,Monthly!$B$2:$B$187,0),9)</f>
        <v>2.2547976221715311E-3</v>
      </c>
      <c r="N2665" s="42">
        <f>INDEX(Quaterly!$B$2:$E$63,MATCH(B2665,Quaterly!$B$2:$B$63,0),4)</f>
        <v>4.3599999999999994</v>
      </c>
    </row>
    <row r="2666" spans="1:14" x14ac:dyDescent="0.3">
      <c r="A2666" s="23">
        <v>2665</v>
      </c>
      <c r="B2666" s="23" t="str">
        <f t="shared" si="123"/>
        <v>Q2-2020</v>
      </c>
      <c r="C2666" s="24" t="str">
        <f t="shared" si="124"/>
        <v>Q2</v>
      </c>
      <c r="D2666" s="23" t="str">
        <f t="shared" si="125"/>
        <v>4-2020</v>
      </c>
      <c r="E2666" s="25">
        <v>43937</v>
      </c>
      <c r="F2666" s="31">
        <f>INDEX(GoldPrice!$B$2:$F$4016,MATCH(E2666,GoldPrice!$B$2:$B$4016,0),5)</f>
        <v>-229499.52749952674</v>
      </c>
      <c r="G2666" s="36">
        <f>INDEX(Daily!$B$2:$H$4016,MATCH(E2666,Daily!$B$2:$B$4016,0),3)</f>
        <v>0</v>
      </c>
      <c r="H2666" s="36">
        <f>INDEX(Daily!$B$2:$H$4016,MATCH(E2666,Daily!$B$2:$B$4016,0),5)</f>
        <v>0</v>
      </c>
      <c r="I2666" s="36">
        <f>INDEX(Daily!$B$2:$H$4016,MATCH(E2666,Daily!$B$2:$B$4016,0),7)</f>
        <v>3.4800000000000182</v>
      </c>
      <c r="J2666" s="39">
        <f>INDEX(Monthly!$B$2:$K$187,MATCH(D2666,Monthly!$B$2:$B$187,0),3)</f>
        <v>-1.8100000000000005E-2</v>
      </c>
      <c r="K2666" s="39">
        <f>INDEX(Monthly!$B$2:$K$187,MATCH(D2666,Monthly!$B$2:$B$187,0),5)</f>
        <v>31.299999999999955</v>
      </c>
      <c r="L2666" s="39">
        <f>INDEX(Monthly!$B$2:$K$187,MATCH(D2666,Monthly!$B$2:$B$187,0),7)</f>
        <v>0</v>
      </c>
      <c r="M2666" s="39">
        <f>INDEX(Monthly!$B$2:$K$187,MATCH(D2666,Monthly!$B$2:$B$187,0),9)</f>
        <v>2.2547976221715311E-3</v>
      </c>
      <c r="N2666" s="42">
        <f>INDEX(Quaterly!$B$2:$E$63,MATCH(B2666,Quaterly!$B$2:$B$63,0),4)</f>
        <v>4.3599999999999994</v>
      </c>
    </row>
    <row r="2667" spans="1:14" x14ac:dyDescent="0.3">
      <c r="A2667" s="23">
        <v>2666</v>
      </c>
      <c r="B2667" s="23" t="str">
        <f t="shared" si="123"/>
        <v>Q2-2020</v>
      </c>
      <c r="C2667" s="24" t="str">
        <f t="shared" si="124"/>
        <v>Q2</v>
      </c>
      <c r="D2667" s="23" t="str">
        <f t="shared" si="125"/>
        <v>4-2020</v>
      </c>
      <c r="E2667" s="25">
        <v>43938</v>
      </c>
      <c r="F2667" s="31">
        <f>INDEX(GoldPrice!$B$2:$F$4016,MATCH(E2667,GoldPrice!$B$2:$B$4016,0),5)</f>
        <v>473317.10451710224</v>
      </c>
      <c r="G2667" s="36">
        <f>INDEX(Daily!$B$2:$H$4016,MATCH(E2667,Daily!$B$2:$B$4016,0),3)</f>
        <v>-1.6000000000000014</v>
      </c>
      <c r="H2667" s="36">
        <f>INDEX(Daily!$B$2:$H$4016,MATCH(E2667,Daily!$B$2:$B$4016,0),5)</f>
        <v>-16</v>
      </c>
      <c r="I2667" s="36">
        <f>INDEX(Daily!$B$2:$H$4016,MATCH(E2667,Daily!$B$2:$B$4016,0),7)</f>
        <v>8.8999999999999773</v>
      </c>
      <c r="J2667" s="39">
        <f>INDEX(Monthly!$B$2:$K$187,MATCH(D2667,Monthly!$B$2:$B$187,0),3)</f>
        <v>-1.8100000000000005E-2</v>
      </c>
      <c r="K2667" s="39">
        <f>INDEX(Monthly!$B$2:$K$187,MATCH(D2667,Monthly!$B$2:$B$187,0),5)</f>
        <v>31.299999999999955</v>
      </c>
      <c r="L2667" s="39">
        <f>INDEX(Monthly!$B$2:$K$187,MATCH(D2667,Monthly!$B$2:$B$187,0),7)</f>
        <v>0</v>
      </c>
      <c r="M2667" s="39">
        <f>INDEX(Monthly!$B$2:$K$187,MATCH(D2667,Monthly!$B$2:$B$187,0),9)</f>
        <v>2.2547976221715311E-3</v>
      </c>
      <c r="N2667" s="42">
        <f>INDEX(Quaterly!$B$2:$E$63,MATCH(B2667,Quaterly!$B$2:$B$63,0),4)</f>
        <v>4.3599999999999994</v>
      </c>
    </row>
    <row r="2668" spans="1:14" x14ac:dyDescent="0.3">
      <c r="A2668" s="23">
        <v>2667</v>
      </c>
      <c r="B2668" s="23" t="str">
        <f t="shared" si="123"/>
        <v>Q2-2020</v>
      </c>
      <c r="C2668" s="24" t="str">
        <f t="shared" si="124"/>
        <v>Q2</v>
      </c>
      <c r="D2668" s="23" t="str">
        <f t="shared" si="125"/>
        <v>4-2020</v>
      </c>
      <c r="E2668" s="25">
        <v>43941</v>
      </c>
      <c r="F2668" s="31">
        <f>INDEX(GoldPrice!$B$2:$F$4016,MATCH(E2668,GoldPrice!$B$2:$B$4016,0),5)</f>
        <v>-353032.84823284671</v>
      </c>
      <c r="G2668" s="36">
        <f>INDEX(Daily!$B$2:$H$4016,MATCH(E2668,Daily!$B$2:$B$4016,0),3)</f>
        <v>-55.900000000000006</v>
      </c>
      <c r="H2668" s="36">
        <f>INDEX(Daily!$B$2:$H$4016,MATCH(E2668,Daily!$B$2:$B$4016,0),5)</f>
        <v>26</v>
      </c>
      <c r="I2668" s="36">
        <f>INDEX(Daily!$B$2:$H$4016,MATCH(E2668,Daily!$B$2:$B$4016,0),7)</f>
        <v>5.3700000000000045</v>
      </c>
      <c r="J2668" s="39">
        <f>INDEX(Monthly!$B$2:$K$187,MATCH(D2668,Monthly!$B$2:$B$187,0),3)</f>
        <v>-1.8100000000000005E-2</v>
      </c>
      <c r="K2668" s="39">
        <f>INDEX(Monthly!$B$2:$K$187,MATCH(D2668,Monthly!$B$2:$B$187,0),5)</f>
        <v>31.299999999999955</v>
      </c>
      <c r="L2668" s="39">
        <f>INDEX(Monthly!$B$2:$K$187,MATCH(D2668,Monthly!$B$2:$B$187,0),7)</f>
        <v>0</v>
      </c>
      <c r="M2668" s="39">
        <f>INDEX(Monthly!$B$2:$K$187,MATCH(D2668,Monthly!$B$2:$B$187,0),9)</f>
        <v>2.2547976221715311E-3</v>
      </c>
      <c r="N2668" s="42">
        <f>INDEX(Quaterly!$B$2:$E$63,MATCH(B2668,Quaterly!$B$2:$B$63,0),4)</f>
        <v>4.3599999999999994</v>
      </c>
    </row>
    <row r="2669" spans="1:14" x14ac:dyDescent="0.3">
      <c r="A2669" s="23">
        <v>2668</v>
      </c>
      <c r="B2669" s="23" t="str">
        <f t="shared" si="123"/>
        <v>Q2-2020</v>
      </c>
      <c r="C2669" s="24" t="str">
        <f t="shared" si="124"/>
        <v>Q2</v>
      </c>
      <c r="D2669" s="23" t="str">
        <f t="shared" si="125"/>
        <v>4-2020</v>
      </c>
      <c r="E2669" s="25">
        <v>43942</v>
      </c>
      <c r="F2669" s="31">
        <f>INDEX(GoldPrice!$B$2:$F$4016,MATCH(E2669,GoldPrice!$B$2:$B$4016,0),5)</f>
        <v>302153.09015309066</v>
      </c>
      <c r="G2669" s="36">
        <f>INDEX(Daily!$B$2:$H$4016,MATCH(E2669,Daily!$B$2:$B$4016,0),3)</f>
        <v>47.64</v>
      </c>
      <c r="H2669" s="36">
        <f>INDEX(Daily!$B$2:$H$4016,MATCH(E2669,Daily!$B$2:$B$4016,0),5)</f>
        <v>10</v>
      </c>
      <c r="I2669" s="36">
        <f>INDEX(Daily!$B$2:$H$4016,MATCH(E2669,Daily!$B$2:$B$4016,0),7)</f>
        <v>-28.129999999999995</v>
      </c>
      <c r="J2669" s="39">
        <f>INDEX(Monthly!$B$2:$K$187,MATCH(D2669,Monthly!$B$2:$B$187,0),3)</f>
        <v>-1.8100000000000005E-2</v>
      </c>
      <c r="K2669" s="39">
        <f>INDEX(Monthly!$B$2:$K$187,MATCH(D2669,Monthly!$B$2:$B$187,0),5)</f>
        <v>31.299999999999955</v>
      </c>
      <c r="L2669" s="39">
        <f>INDEX(Monthly!$B$2:$K$187,MATCH(D2669,Monthly!$B$2:$B$187,0),7)</f>
        <v>0</v>
      </c>
      <c r="M2669" s="39">
        <f>INDEX(Monthly!$B$2:$K$187,MATCH(D2669,Monthly!$B$2:$B$187,0),9)</f>
        <v>2.2547976221715311E-3</v>
      </c>
      <c r="N2669" s="42">
        <f>INDEX(Quaterly!$B$2:$E$63,MATCH(B2669,Quaterly!$B$2:$B$63,0),4)</f>
        <v>4.3599999999999994</v>
      </c>
    </row>
    <row r="2670" spans="1:14" x14ac:dyDescent="0.3">
      <c r="A2670" s="23">
        <v>2669</v>
      </c>
      <c r="B2670" s="23" t="str">
        <f t="shared" si="123"/>
        <v>Q2-2020</v>
      </c>
      <c r="C2670" s="24" t="str">
        <f t="shared" si="124"/>
        <v>Q2</v>
      </c>
      <c r="D2670" s="23" t="str">
        <f t="shared" si="125"/>
        <v>4-2020</v>
      </c>
      <c r="E2670" s="25">
        <v>43943</v>
      </c>
      <c r="F2670" s="31">
        <f>INDEX(GoldPrice!$B$2:$F$4016,MATCH(E2670,GoldPrice!$B$2:$B$4016,0),5)</f>
        <v>-920487.84728784859</v>
      </c>
      <c r="G2670" s="36">
        <f>INDEX(Daily!$B$2:$H$4016,MATCH(E2670,Daily!$B$2:$B$4016,0),3)</f>
        <v>3.7699999999999996</v>
      </c>
      <c r="H2670" s="36">
        <f>INDEX(Daily!$B$2:$H$4016,MATCH(E2670,Daily!$B$2:$B$4016,0),5)</f>
        <v>19</v>
      </c>
      <c r="I2670" s="36">
        <f>INDEX(Daily!$B$2:$H$4016,MATCH(E2670,Daily!$B$2:$B$4016,0),7)</f>
        <v>2.0799999999999272</v>
      </c>
      <c r="J2670" s="39">
        <f>INDEX(Monthly!$B$2:$K$187,MATCH(D2670,Monthly!$B$2:$B$187,0),3)</f>
        <v>-1.8100000000000005E-2</v>
      </c>
      <c r="K2670" s="39">
        <f>INDEX(Monthly!$B$2:$K$187,MATCH(D2670,Monthly!$B$2:$B$187,0),5)</f>
        <v>31.299999999999955</v>
      </c>
      <c r="L2670" s="39">
        <f>INDEX(Monthly!$B$2:$K$187,MATCH(D2670,Monthly!$B$2:$B$187,0),7)</f>
        <v>0</v>
      </c>
      <c r="M2670" s="39">
        <f>INDEX(Monthly!$B$2:$K$187,MATCH(D2670,Monthly!$B$2:$B$187,0),9)</f>
        <v>2.2547976221715311E-3</v>
      </c>
      <c r="N2670" s="42">
        <f>INDEX(Quaterly!$B$2:$E$63,MATCH(B2670,Quaterly!$B$2:$B$63,0),4)</f>
        <v>4.3599999999999994</v>
      </c>
    </row>
    <row r="2671" spans="1:14" x14ac:dyDescent="0.3">
      <c r="A2671" s="23">
        <v>2670</v>
      </c>
      <c r="B2671" s="23" t="str">
        <f t="shared" si="123"/>
        <v>Q2-2020</v>
      </c>
      <c r="C2671" s="24" t="str">
        <f t="shared" si="124"/>
        <v>Q2</v>
      </c>
      <c r="D2671" s="23" t="str">
        <f t="shared" si="125"/>
        <v>4-2020</v>
      </c>
      <c r="E2671" s="25">
        <v>43944</v>
      </c>
      <c r="F2671" s="31">
        <f>INDEX(GoldPrice!$B$2:$F$4016,MATCH(E2671,GoldPrice!$B$2:$B$4016,0),5)</f>
        <v>210487.0912870951</v>
      </c>
      <c r="G2671" s="36">
        <f>INDEX(Daily!$B$2:$H$4016,MATCH(E2671,Daily!$B$2:$B$4016,0),3)</f>
        <v>2.7200000000000006</v>
      </c>
      <c r="H2671" s="36">
        <f>INDEX(Daily!$B$2:$H$4016,MATCH(E2671,Daily!$B$2:$B$4016,0),5)</f>
        <v>6</v>
      </c>
      <c r="I2671" s="36">
        <f>INDEX(Daily!$B$2:$H$4016,MATCH(E2671,Daily!$B$2:$B$4016,0),7)</f>
        <v>4.9900000000000091</v>
      </c>
      <c r="J2671" s="39">
        <f>INDEX(Monthly!$B$2:$K$187,MATCH(D2671,Monthly!$B$2:$B$187,0),3)</f>
        <v>-1.8100000000000005E-2</v>
      </c>
      <c r="K2671" s="39">
        <f>INDEX(Monthly!$B$2:$K$187,MATCH(D2671,Monthly!$B$2:$B$187,0),5)</f>
        <v>31.299999999999955</v>
      </c>
      <c r="L2671" s="39">
        <f>INDEX(Monthly!$B$2:$K$187,MATCH(D2671,Monthly!$B$2:$B$187,0),7)</f>
        <v>0</v>
      </c>
      <c r="M2671" s="39">
        <f>INDEX(Monthly!$B$2:$K$187,MATCH(D2671,Monthly!$B$2:$B$187,0),9)</f>
        <v>2.2547976221715311E-3</v>
      </c>
      <c r="N2671" s="42">
        <f>INDEX(Quaterly!$B$2:$E$63,MATCH(B2671,Quaterly!$B$2:$B$63,0),4)</f>
        <v>4.3599999999999994</v>
      </c>
    </row>
    <row r="2672" spans="1:14" x14ac:dyDescent="0.3">
      <c r="A2672" s="23">
        <v>2671</v>
      </c>
      <c r="B2672" s="23" t="str">
        <f t="shared" si="123"/>
        <v>Q2-2020</v>
      </c>
      <c r="C2672" s="24" t="str">
        <f t="shared" si="124"/>
        <v>Q2</v>
      </c>
      <c r="D2672" s="23" t="str">
        <f t="shared" si="125"/>
        <v>4-2020</v>
      </c>
      <c r="E2672" s="25">
        <v>43945</v>
      </c>
      <c r="F2672" s="31">
        <f>INDEX(GoldPrice!$B$2:$F$4016,MATCH(E2672,GoldPrice!$B$2:$B$4016,0),5)</f>
        <v>147936.49593649432</v>
      </c>
      <c r="G2672" s="36">
        <f>INDEX(Daily!$B$2:$H$4016,MATCH(E2672,Daily!$B$2:$B$4016,0),3)</f>
        <v>0.44000000000000128</v>
      </c>
      <c r="H2672" s="36">
        <f>INDEX(Daily!$B$2:$H$4016,MATCH(E2672,Daily!$B$2:$B$4016,0),5)</f>
        <v>20</v>
      </c>
      <c r="I2672" s="36">
        <f>INDEX(Daily!$B$2:$H$4016,MATCH(E2672,Daily!$B$2:$B$4016,0),7)</f>
        <v>2.75</v>
      </c>
      <c r="J2672" s="39">
        <f>INDEX(Monthly!$B$2:$K$187,MATCH(D2672,Monthly!$B$2:$B$187,0),3)</f>
        <v>-1.8100000000000005E-2</v>
      </c>
      <c r="K2672" s="39">
        <f>INDEX(Monthly!$B$2:$K$187,MATCH(D2672,Monthly!$B$2:$B$187,0),5)</f>
        <v>31.299999999999955</v>
      </c>
      <c r="L2672" s="39">
        <f>INDEX(Monthly!$B$2:$K$187,MATCH(D2672,Monthly!$B$2:$B$187,0),7)</f>
        <v>0</v>
      </c>
      <c r="M2672" s="39">
        <f>INDEX(Monthly!$B$2:$K$187,MATCH(D2672,Monthly!$B$2:$B$187,0),9)</f>
        <v>2.2547976221715311E-3</v>
      </c>
      <c r="N2672" s="42">
        <f>INDEX(Quaterly!$B$2:$E$63,MATCH(B2672,Quaterly!$B$2:$B$63,0),4)</f>
        <v>4.3599999999999994</v>
      </c>
    </row>
    <row r="2673" spans="1:14" x14ac:dyDescent="0.3">
      <c r="A2673" s="23">
        <v>2672</v>
      </c>
      <c r="B2673" s="23" t="str">
        <f t="shared" si="123"/>
        <v>Q2-2020</v>
      </c>
      <c r="C2673" s="24" t="str">
        <f t="shared" si="124"/>
        <v>Q2</v>
      </c>
      <c r="D2673" s="23" t="str">
        <f t="shared" si="125"/>
        <v>4-2020</v>
      </c>
      <c r="E2673" s="25">
        <v>43948</v>
      </c>
      <c r="F2673" s="31">
        <f>INDEX(GoldPrice!$B$2:$F$4016,MATCH(E2673,GoldPrice!$B$2:$B$4016,0),5)</f>
        <v>620839.53883953765</v>
      </c>
      <c r="G2673" s="36">
        <f>INDEX(Daily!$B$2:$H$4016,MATCH(E2673,Daily!$B$2:$B$4016,0),3)</f>
        <v>-4.1600000000000019</v>
      </c>
      <c r="H2673" s="36">
        <f>INDEX(Daily!$B$2:$H$4016,MATCH(E2673,Daily!$B$2:$B$4016,0),5)</f>
        <v>-50</v>
      </c>
      <c r="I2673" s="36">
        <f>INDEX(Daily!$B$2:$H$4016,MATCH(E2673,Daily!$B$2:$B$4016,0),7)</f>
        <v>-5.8899999999999864</v>
      </c>
      <c r="J2673" s="39">
        <f>INDEX(Monthly!$B$2:$K$187,MATCH(D2673,Monthly!$B$2:$B$187,0),3)</f>
        <v>-1.8100000000000005E-2</v>
      </c>
      <c r="K2673" s="39">
        <f>INDEX(Monthly!$B$2:$K$187,MATCH(D2673,Monthly!$B$2:$B$187,0),5)</f>
        <v>31.299999999999955</v>
      </c>
      <c r="L2673" s="39">
        <f>INDEX(Monthly!$B$2:$K$187,MATCH(D2673,Monthly!$B$2:$B$187,0),7)</f>
        <v>0</v>
      </c>
      <c r="M2673" s="39">
        <f>INDEX(Monthly!$B$2:$K$187,MATCH(D2673,Monthly!$B$2:$B$187,0),9)</f>
        <v>2.2547976221715311E-3</v>
      </c>
      <c r="N2673" s="42">
        <f>INDEX(Quaterly!$B$2:$E$63,MATCH(B2673,Quaterly!$B$2:$B$63,0),4)</f>
        <v>4.3599999999999994</v>
      </c>
    </row>
    <row r="2674" spans="1:14" x14ac:dyDescent="0.3">
      <c r="A2674" s="23">
        <v>2673</v>
      </c>
      <c r="B2674" s="23" t="str">
        <f t="shared" si="123"/>
        <v>Q2-2020</v>
      </c>
      <c r="C2674" s="24" t="str">
        <f t="shared" si="124"/>
        <v>Q2</v>
      </c>
      <c r="D2674" s="23" t="str">
        <f t="shared" si="125"/>
        <v>4-2020</v>
      </c>
      <c r="E2674" s="25">
        <v>43949</v>
      </c>
      <c r="F2674" s="31">
        <f>INDEX(GoldPrice!$B$2:$F$4016,MATCH(E2674,GoldPrice!$B$2:$B$4016,0),5)</f>
        <v>-258364.39236439019</v>
      </c>
      <c r="G2674" s="36">
        <f>INDEX(Daily!$B$2:$H$4016,MATCH(E2674,Daily!$B$2:$B$4016,0),3)</f>
        <v>-0.4399999999999995</v>
      </c>
      <c r="H2674" s="36">
        <f>INDEX(Daily!$B$2:$H$4016,MATCH(E2674,Daily!$B$2:$B$4016,0),5)</f>
        <v>-13</v>
      </c>
      <c r="I2674" s="36">
        <f>INDEX(Daily!$B$2:$H$4016,MATCH(E2674,Daily!$B$2:$B$4016,0),7)</f>
        <v>-3.5599999999999454</v>
      </c>
      <c r="J2674" s="39">
        <f>INDEX(Monthly!$B$2:$K$187,MATCH(D2674,Monthly!$B$2:$B$187,0),3)</f>
        <v>-1.8100000000000005E-2</v>
      </c>
      <c r="K2674" s="39">
        <f>INDEX(Monthly!$B$2:$K$187,MATCH(D2674,Monthly!$B$2:$B$187,0),5)</f>
        <v>31.299999999999955</v>
      </c>
      <c r="L2674" s="39">
        <f>INDEX(Monthly!$B$2:$K$187,MATCH(D2674,Monthly!$B$2:$B$187,0),7)</f>
        <v>0</v>
      </c>
      <c r="M2674" s="39">
        <f>INDEX(Monthly!$B$2:$K$187,MATCH(D2674,Monthly!$B$2:$B$187,0),9)</f>
        <v>2.2547976221715311E-3</v>
      </c>
      <c r="N2674" s="42">
        <f>INDEX(Quaterly!$B$2:$E$63,MATCH(B2674,Quaterly!$B$2:$B$63,0),4)</f>
        <v>4.3599999999999994</v>
      </c>
    </row>
    <row r="2675" spans="1:14" x14ac:dyDescent="0.3">
      <c r="A2675" s="23">
        <v>2674</v>
      </c>
      <c r="B2675" s="23" t="str">
        <f t="shared" si="123"/>
        <v>Q2-2020</v>
      </c>
      <c r="C2675" s="24" t="str">
        <f t="shared" si="124"/>
        <v>Q2</v>
      </c>
      <c r="D2675" s="23" t="str">
        <f t="shared" si="125"/>
        <v>4-2020</v>
      </c>
      <c r="E2675" s="25">
        <v>43950</v>
      </c>
      <c r="F2675" s="31">
        <f>INDEX(GoldPrice!$B$2:$F$4016,MATCH(E2675,GoldPrice!$B$2:$B$4016,0),5)</f>
        <v>293856.20865620673</v>
      </c>
      <c r="G2675" s="36">
        <f>INDEX(Daily!$B$2:$H$4016,MATCH(E2675,Daily!$B$2:$B$4016,0),3)</f>
        <v>2.7200000000000006</v>
      </c>
      <c r="H2675" s="36">
        <f>INDEX(Daily!$B$2:$H$4016,MATCH(E2675,Daily!$B$2:$B$4016,0),5)</f>
        <v>-14</v>
      </c>
      <c r="I2675" s="36">
        <f>INDEX(Daily!$B$2:$H$4016,MATCH(E2675,Daily!$B$2:$B$4016,0),7)</f>
        <v>1.8999999999999773</v>
      </c>
      <c r="J2675" s="39">
        <f>INDEX(Monthly!$B$2:$K$187,MATCH(D2675,Monthly!$B$2:$B$187,0),3)</f>
        <v>-1.8100000000000005E-2</v>
      </c>
      <c r="K2675" s="39">
        <f>INDEX(Monthly!$B$2:$K$187,MATCH(D2675,Monthly!$B$2:$B$187,0),5)</f>
        <v>31.299999999999955</v>
      </c>
      <c r="L2675" s="39">
        <f>INDEX(Monthly!$B$2:$K$187,MATCH(D2675,Monthly!$B$2:$B$187,0),7)</f>
        <v>0</v>
      </c>
      <c r="M2675" s="39">
        <f>INDEX(Monthly!$B$2:$K$187,MATCH(D2675,Monthly!$B$2:$B$187,0),9)</f>
        <v>2.2547976221715311E-3</v>
      </c>
      <c r="N2675" s="42">
        <f>INDEX(Quaterly!$B$2:$E$63,MATCH(B2675,Quaterly!$B$2:$B$63,0),4)</f>
        <v>4.3599999999999994</v>
      </c>
    </row>
    <row r="2676" spans="1:14" x14ac:dyDescent="0.3">
      <c r="A2676" s="23">
        <v>2675</v>
      </c>
      <c r="B2676" s="23" t="str">
        <f t="shared" si="123"/>
        <v>Q2-2020</v>
      </c>
      <c r="C2676" s="24" t="str">
        <f t="shared" si="124"/>
        <v>Q2</v>
      </c>
      <c r="D2676" s="23" t="str">
        <f t="shared" si="125"/>
        <v>4-2020</v>
      </c>
      <c r="E2676" s="25">
        <v>43951</v>
      </c>
      <c r="F2676" s="31">
        <f>INDEX(GoldPrice!$B$2:$F$4016,MATCH(E2676,GoldPrice!$B$2:$B$4016,0),5)</f>
        <v>140062.44566244632</v>
      </c>
      <c r="G2676" s="36">
        <f>INDEX(Daily!$B$2:$H$4016,MATCH(E2676,Daily!$B$2:$B$4016,0),3)</f>
        <v>-1.1442857142857132</v>
      </c>
      <c r="H2676" s="36">
        <f>INDEX(Daily!$B$2:$H$4016,MATCH(E2676,Daily!$B$2:$B$4016,0),5)</f>
        <v>0</v>
      </c>
      <c r="I2676" s="36">
        <f>INDEX(Daily!$B$2:$H$4016,MATCH(E2676,Daily!$B$2:$B$4016,0),7)</f>
        <v>1.3785714285713766</v>
      </c>
      <c r="J2676" s="39">
        <f>INDEX(Monthly!$B$2:$K$187,MATCH(D2676,Monthly!$B$2:$B$187,0),3)</f>
        <v>-1.8100000000000005E-2</v>
      </c>
      <c r="K2676" s="39">
        <f>INDEX(Monthly!$B$2:$K$187,MATCH(D2676,Monthly!$B$2:$B$187,0),5)</f>
        <v>31.299999999999955</v>
      </c>
      <c r="L2676" s="39">
        <f>INDEX(Monthly!$B$2:$K$187,MATCH(D2676,Monthly!$B$2:$B$187,0),7)</f>
        <v>0</v>
      </c>
      <c r="M2676" s="39">
        <f>INDEX(Monthly!$B$2:$K$187,MATCH(D2676,Monthly!$B$2:$B$187,0),9)</f>
        <v>2.2547976221715311E-3</v>
      </c>
      <c r="N2676" s="42">
        <f>INDEX(Quaterly!$B$2:$E$63,MATCH(B2676,Quaterly!$B$2:$B$63,0),4)</f>
        <v>4.3599999999999994</v>
      </c>
    </row>
    <row r="2677" spans="1:14" x14ac:dyDescent="0.3">
      <c r="A2677" s="23">
        <v>2676</v>
      </c>
      <c r="B2677" s="23" t="str">
        <f t="shared" si="123"/>
        <v>Q2-2020</v>
      </c>
      <c r="C2677" s="24" t="str">
        <f t="shared" si="124"/>
        <v>Q2</v>
      </c>
      <c r="D2677" s="23" t="str">
        <f t="shared" si="125"/>
        <v>5-2020</v>
      </c>
      <c r="E2677" s="25">
        <v>43952</v>
      </c>
      <c r="F2677" s="31">
        <f>INDEX(GoldPrice!$B$2:$F$4016,MATCH(E2677,GoldPrice!$B$2:$B$4016,0),5)</f>
        <v>-139572.18997219205</v>
      </c>
      <c r="G2677" s="36">
        <f>INDEX(Daily!$B$2:$H$4016,MATCH(E2677,Daily!$B$2:$B$4016,0),3)</f>
        <v>0.55795918367346964</v>
      </c>
      <c r="H2677" s="36">
        <f>INDEX(Daily!$B$2:$H$4016,MATCH(E2677,Daily!$B$2:$B$4016,0),5)</f>
        <v>0</v>
      </c>
      <c r="I2677" s="36">
        <f>INDEX(Daily!$B$2:$H$4016,MATCH(E2677,Daily!$B$2:$B$4016,0),7)</f>
        <v>0.52122448979605451</v>
      </c>
      <c r="J2677" s="39">
        <f>INDEX(Monthly!$B$2:$K$187,MATCH(D2677,Monthly!$B$2:$B$187,0),3)</f>
        <v>-4.0000000000001146E-4</v>
      </c>
      <c r="K2677" s="39">
        <f>INDEX(Monthly!$B$2:$K$187,MATCH(D2677,Monthly!$B$2:$B$187,0),5)</f>
        <v>3.7000000000000455</v>
      </c>
      <c r="L2677" s="39">
        <f>INDEX(Monthly!$B$2:$K$187,MATCH(D2677,Monthly!$B$2:$B$187,0),7)</f>
        <v>0</v>
      </c>
      <c r="M2677" s="39">
        <f>INDEX(Monthly!$B$2:$K$187,MATCH(D2677,Monthly!$B$2:$B$187,0),9)</f>
        <v>1.3693939756237995E-2</v>
      </c>
      <c r="N2677" s="42">
        <f>INDEX(Quaterly!$B$2:$E$63,MATCH(B2677,Quaterly!$B$2:$B$63,0),4)</f>
        <v>4.3599999999999994</v>
      </c>
    </row>
    <row r="2678" spans="1:14" x14ac:dyDescent="0.3">
      <c r="A2678" s="23">
        <v>2677</v>
      </c>
      <c r="B2678" s="23" t="str">
        <f t="shared" si="123"/>
        <v>Q2-2020</v>
      </c>
      <c r="C2678" s="24" t="str">
        <f t="shared" si="124"/>
        <v>Q2</v>
      </c>
      <c r="D2678" s="23" t="str">
        <f t="shared" si="125"/>
        <v>5-2020</v>
      </c>
      <c r="E2678" s="25">
        <v>43955</v>
      </c>
      <c r="F2678" s="31">
        <f>INDEX(GoldPrice!$B$2:$F$4016,MATCH(E2678,GoldPrice!$B$2:$B$4016,0),5)</f>
        <v>-334417.90641790256</v>
      </c>
      <c r="G2678" s="36">
        <f>INDEX(Daily!$B$2:$H$4016,MATCH(E2678,Daily!$B$2:$B$4016,0),3)</f>
        <v>3.9063265306122421</v>
      </c>
      <c r="H2678" s="36">
        <f>INDEX(Daily!$B$2:$H$4016,MATCH(E2678,Daily!$B$2:$B$4016,0),5)</f>
        <v>17</v>
      </c>
      <c r="I2678" s="36">
        <f>INDEX(Daily!$B$2:$H$4016,MATCH(E2678,Daily!$B$2:$B$4016,0),7)</f>
        <v>-8.5397959183674175</v>
      </c>
      <c r="J2678" s="39">
        <f>INDEX(Monthly!$B$2:$K$187,MATCH(D2678,Monthly!$B$2:$B$187,0),3)</f>
        <v>-4.0000000000001146E-4</v>
      </c>
      <c r="K2678" s="39">
        <f>INDEX(Monthly!$B$2:$K$187,MATCH(D2678,Monthly!$B$2:$B$187,0),5)</f>
        <v>3.7000000000000455</v>
      </c>
      <c r="L2678" s="39">
        <f>INDEX(Monthly!$B$2:$K$187,MATCH(D2678,Monthly!$B$2:$B$187,0),7)</f>
        <v>0</v>
      </c>
      <c r="M2678" s="39">
        <f>INDEX(Monthly!$B$2:$K$187,MATCH(D2678,Monthly!$B$2:$B$187,0),9)</f>
        <v>1.3693939756237995E-2</v>
      </c>
      <c r="N2678" s="42">
        <f>INDEX(Quaterly!$B$2:$E$63,MATCH(B2678,Quaterly!$B$2:$B$63,0),4)</f>
        <v>4.3599999999999994</v>
      </c>
    </row>
    <row r="2679" spans="1:14" x14ac:dyDescent="0.3">
      <c r="A2679" s="23">
        <v>2678</v>
      </c>
      <c r="B2679" s="23" t="str">
        <f t="shared" si="123"/>
        <v>Q2-2020</v>
      </c>
      <c r="C2679" s="24" t="str">
        <f t="shared" si="124"/>
        <v>Q2</v>
      </c>
      <c r="D2679" s="23" t="str">
        <f t="shared" si="125"/>
        <v>5-2020</v>
      </c>
      <c r="E2679" s="25">
        <v>43956</v>
      </c>
      <c r="F2679" s="31">
        <f>INDEX(GoldPrice!$B$2:$F$4016,MATCH(E2679,GoldPrice!$B$2:$B$4016,0),5)</f>
        <v>75235.758835759014</v>
      </c>
      <c r="G2679" s="36">
        <f>INDEX(Daily!$B$2:$H$4016,MATCH(E2679,Daily!$B$2:$B$4016,0),3)</f>
        <v>3.3200000000000003</v>
      </c>
      <c r="H2679" s="36">
        <f>INDEX(Daily!$B$2:$H$4016,MATCH(E2679,Daily!$B$2:$B$4016,0),5)</f>
        <v>-24</v>
      </c>
      <c r="I2679" s="36">
        <f>INDEX(Daily!$B$2:$H$4016,MATCH(E2679,Daily!$B$2:$B$4016,0),7)</f>
        <v>1.6899999999999409</v>
      </c>
      <c r="J2679" s="39">
        <f>INDEX(Monthly!$B$2:$K$187,MATCH(D2679,Monthly!$B$2:$B$187,0),3)</f>
        <v>-4.0000000000001146E-4</v>
      </c>
      <c r="K2679" s="39">
        <f>INDEX(Monthly!$B$2:$K$187,MATCH(D2679,Monthly!$B$2:$B$187,0),5)</f>
        <v>3.7000000000000455</v>
      </c>
      <c r="L2679" s="39">
        <f>INDEX(Monthly!$B$2:$K$187,MATCH(D2679,Monthly!$B$2:$B$187,0),7)</f>
        <v>0</v>
      </c>
      <c r="M2679" s="39">
        <f>INDEX(Monthly!$B$2:$K$187,MATCH(D2679,Monthly!$B$2:$B$187,0),9)</f>
        <v>1.3693939756237995E-2</v>
      </c>
      <c r="N2679" s="42">
        <f>INDEX(Quaterly!$B$2:$E$63,MATCH(B2679,Quaterly!$B$2:$B$63,0),4)</f>
        <v>4.3599999999999994</v>
      </c>
    </row>
    <row r="2680" spans="1:14" x14ac:dyDescent="0.3">
      <c r="A2680" s="23">
        <v>2679</v>
      </c>
      <c r="B2680" s="23" t="str">
        <f t="shared" si="123"/>
        <v>Q2-2020</v>
      </c>
      <c r="C2680" s="24" t="str">
        <f t="shared" si="124"/>
        <v>Q2</v>
      </c>
      <c r="D2680" s="23" t="str">
        <f t="shared" si="125"/>
        <v>5-2020</v>
      </c>
      <c r="E2680" s="25">
        <v>43957</v>
      </c>
      <c r="F2680" s="31">
        <f>INDEX(GoldPrice!$B$2:$F$4016,MATCH(E2680,GoldPrice!$B$2:$B$4016,0),5)</f>
        <v>355120.61992061883</v>
      </c>
      <c r="G2680" s="36">
        <f>INDEX(Daily!$B$2:$H$4016,MATCH(E2680,Daily!$B$2:$B$4016,0),3)</f>
        <v>2.7699999999999996</v>
      </c>
      <c r="H2680" s="36">
        <f>INDEX(Daily!$B$2:$H$4016,MATCH(E2680,Daily!$B$2:$B$4016,0),5)</f>
        <v>2</v>
      </c>
      <c r="I2680" s="36">
        <f>INDEX(Daily!$B$2:$H$4016,MATCH(E2680,Daily!$B$2:$B$4016,0),7)</f>
        <v>18.430000000000064</v>
      </c>
      <c r="J2680" s="39">
        <f>INDEX(Monthly!$B$2:$K$187,MATCH(D2680,Monthly!$B$2:$B$187,0),3)</f>
        <v>-4.0000000000001146E-4</v>
      </c>
      <c r="K2680" s="39">
        <f>INDEX(Monthly!$B$2:$K$187,MATCH(D2680,Monthly!$B$2:$B$187,0),5)</f>
        <v>3.7000000000000455</v>
      </c>
      <c r="L2680" s="39">
        <f>INDEX(Monthly!$B$2:$K$187,MATCH(D2680,Monthly!$B$2:$B$187,0),7)</f>
        <v>0</v>
      </c>
      <c r="M2680" s="39">
        <f>INDEX(Monthly!$B$2:$K$187,MATCH(D2680,Monthly!$B$2:$B$187,0),9)</f>
        <v>1.3693939756237995E-2</v>
      </c>
      <c r="N2680" s="42">
        <f>INDEX(Quaterly!$B$2:$E$63,MATCH(B2680,Quaterly!$B$2:$B$63,0),4)</f>
        <v>4.3599999999999994</v>
      </c>
    </row>
    <row r="2681" spans="1:14" x14ac:dyDescent="0.3">
      <c r="A2681" s="23">
        <v>2680</v>
      </c>
      <c r="B2681" s="23" t="str">
        <f t="shared" si="123"/>
        <v>Q2-2020</v>
      </c>
      <c r="C2681" s="24" t="str">
        <f t="shared" si="124"/>
        <v>Q2</v>
      </c>
      <c r="D2681" s="23" t="str">
        <f t="shared" si="125"/>
        <v>5-2020</v>
      </c>
      <c r="E2681" s="25">
        <v>43958</v>
      </c>
      <c r="F2681" s="31">
        <f>INDEX(GoldPrice!$B$2:$F$4016,MATCH(E2681,GoldPrice!$B$2:$B$4016,0),5)</f>
        <v>-768416.85881685838</v>
      </c>
      <c r="G2681" s="36">
        <f>INDEX(Daily!$B$2:$H$4016,MATCH(E2681,Daily!$B$2:$B$4016,0),3)</f>
        <v>-0.2099999999999973</v>
      </c>
      <c r="H2681" s="36">
        <f>INDEX(Daily!$B$2:$H$4016,MATCH(E2681,Daily!$B$2:$B$4016,0),5)</f>
        <v>2</v>
      </c>
      <c r="I2681" s="36">
        <f>INDEX(Daily!$B$2:$H$4016,MATCH(E2681,Daily!$B$2:$B$4016,0),7)</f>
        <v>13.949999999999932</v>
      </c>
      <c r="J2681" s="39">
        <f>INDEX(Monthly!$B$2:$K$187,MATCH(D2681,Monthly!$B$2:$B$187,0),3)</f>
        <v>-4.0000000000001146E-4</v>
      </c>
      <c r="K2681" s="39">
        <f>INDEX(Monthly!$B$2:$K$187,MATCH(D2681,Monthly!$B$2:$B$187,0),5)</f>
        <v>3.7000000000000455</v>
      </c>
      <c r="L2681" s="39">
        <f>INDEX(Monthly!$B$2:$K$187,MATCH(D2681,Monthly!$B$2:$B$187,0),7)</f>
        <v>0</v>
      </c>
      <c r="M2681" s="39">
        <f>INDEX(Monthly!$B$2:$K$187,MATCH(D2681,Monthly!$B$2:$B$187,0),9)</f>
        <v>1.3693939756237995E-2</v>
      </c>
      <c r="N2681" s="42">
        <f>INDEX(Quaterly!$B$2:$E$63,MATCH(B2681,Quaterly!$B$2:$B$63,0),4)</f>
        <v>4.3599999999999994</v>
      </c>
    </row>
    <row r="2682" spans="1:14" x14ac:dyDescent="0.3">
      <c r="A2682" s="23">
        <v>2681</v>
      </c>
      <c r="B2682" s="23" t="str">
        <f t="shared" si="123"/>
        <v>Q2-2020</v>
      </c>
      <c r="C2682" s="24" t="str">
        <f t="shared" si="124"/>
        <v>Q2</v>
      </c>
      <c r="D2682" s="23" t="str">
        <f t="shared" si="125"/>
        <v>5-2020</v>
      </c>
      <c r="E2682" s="25">
        <v>43959</v>
      </c>
      <c r="F2682" s="31">
        <f>INDEX(GoldPrice!$B$2:$F$4016,MATCH(E2682,GoldPrice!$B$2:$B$4016,0),5)</f>
        <v>272789.79398978874</v>
      </c>
      <c r="G2682" s="36">
        <f>INDEX(Daily!$B$2:$H$4016,MATCH(E2682,Daily!$B$2:$B$4016,0),3)</f>
        <v>-0.23000000000000043</v>
      </c>
      <c r="H2682" s="36">
        <f>INDEX(Daily!$B$2:$H$4016,MATCH(E2682,Daily!$B$2:$B$4016,0),5)</f>
        <v>-48</v>
      </c>
      <c r="I2682" s="36">
        <f>INDEX(Daily!$B$2:$H$4016,MATCH(E2682,Daily!$B$2:$B$4016,0),7)</f>
        <v>17.190000000000055</v>
      </c>
      <c r="J2682" s="39">
        <f>INDEX(Monthly!$B$2:$K$187,MATCH(D2682,Monthly!$B$2:$B$187,0),3)</f>
        <v>-4.0000000000001146E-4</v>
      </c>
      <c r="K2682" s="39">
        <f>INDEX(Monthly!$B$2:$K$187,MATCH(D2682,Monthly!$B$2:$B$187,0),5)</f>
        <v>3.7000000000000455</v>
      </c>
      <c r="L2682" s="39">
        <f>INDEX(Monthly!$B$2:$K$187,MATCH(D2682,Monthly!$B$2:$B$187,0),7)</f>
        <v>0</v>
      </c>
      <c r="M2682" s="39">
        <f>INDEX(Monthly!$B$2:$K$187,MATCH(D2682,Monthly!$B$2:$B$187,0),9)</f>
        <v>1.3693939756237995E-2</v>
      </c>
      <c r="N2682" s="42">
        <f>INDEX(Quaterly!$B$2:$E$63,MATCH(B2682,Quaterly!$B$2:$B$63,0),4)</f>
        <v>4.3599999999999994</v>
      </c>
    </row>
    <row r="2683" spans="1:14" x14ac:dyDescent="0.3">
      <c r="A2683" s="23">
        <v>2682</v>
      </c>
      <c r="B2683" s="23" t="str">
        <f t="shared" si="123"/>
        <v>Q2-2020</v>
      </c>
      <c r="C2683" s="24" t="str">
        <f t="shared" si="124"/>
        <v>Q2</v>
      </c>
      <c r="D2683" s="23" t="str">
        <f t="shared" si="125"/>
        <v>5-2020</v>
      </c>
      <c r="E2683" s="25">
        <v>43962</v>
      </c>
      <c r="F2683" s="31">
        <f>INDEX(GoldPrice!$B$2:$F$4016,MATCH(E2683,GoldPrice!$B$2:$B$4016,0),5)</f>
        <v>378516.87771688029</v>
      </c>
      <c r="G2683" s="36">
        <f>INDEX(Daily!$B$2:$H$4016,MATCH(E2683,Daily!$B$2:$B$4016,0),3)</f>
        <v>-3.8543731778425681</v>
      </c>
      <c r="H2683" s="36">
        <f>INDEX(Daily!$B$2:$H$4016,MATCH(E2683,Daily!$B$2:$B$4016,0),5)</f>
        <v>-55</v>
      </c>
      <c r="I2683" s="36">
        <f>INDEX(Daily!$B$2:$H$4016,MATCH(E2683,Daily!$B$2:$B$4016,0),7)</f>
        <v>14.600000000000023</v>
      </c>
      <c r="J2683" s="39">
        <f>INDEX(Monthly!$B$2:$K$187,MATCH(D2683,Monthly!$B$2:$B$187,0),3)</f>
        <v>-4.0000000000001146E-4</v>
      </c>
      <c r="K2683" s="39">
        <f>INDEX(Monthly!$B$2:$K$187,MATCH(D2683,Monthly!$B$2:$B$187,0),5)</f>
        <v>3.7000000000000455</v>
      </c>
      <c r="L2683" s="39">
        <f>INDEX(Monthly!$B$2:$K$187,MATCH(D2683,Monthly!$B$2:$B$187,0),7)</f>
        <v>0</v>
      </c>
      <c r="M2683" s="39">
        <f>INDEX(Monthly!$B$2:$K$187,MATCH(D2683,Monthly!$B$2:$B$187,0),9)</f>
        <v>1.3693939756237995E-2</v>
      </c>
      <c r="N2683" s="42">
        <f>INDEX(Quaterly!$B$2:$E$63,MATCH(B2683,Quaterly!$B$2:$B$63,0),4)</f>
        <v>4.3599999999999994</v>
      </c>
    </row>
    <row r="2684" spans="1:14" x14ac:dyDescent="0.3">
      <c r="A2684" s="23">
        <v>2683</v>
      </c>
      <c r="B2684" s="23" t="str">
        <f t="shared" si="123"/>
        <v>Q2-2020</v>
      </c>
      <c r="C2684" s="24" t="str">
        <f t="shared" si="124"/>
        <v>Q2</v>
      </c>
      <c r="D2684" s="23" t="str">
        <f t="shared" si="125"/>
        <v>5-2020</v>
      </c>
      <c r="E2684" s="25">
        <v>43963</v>
      </c>
      <c r="F2684" s="31">
        <f>INDEX(GoldPrice!$B$2:$F$4016,MATCH(E2684,GoldPrice!$B$2:$B$4016,0),5)</f>
        <v>-220754.41315441206</v>
      </c>
      <c r="G2684" s="36">
        <f>INDEX(Daily!$B$2:$H$4016,MATCH(E2684,Daily!$B$2:$B$4016,0),3)</f>
        <v>0.89427321949187899</v>
      </c>
      <c r="H2684" s="36">
        <f>INDEX(Daily!$B$2:$H$4016,MATCH(E2684,Daily!$B$2:$B$4016,0),5)</f>
        <v>8</v>
      </c>
      <c r="I2684" s="36">
        <f>INDEX(Daily!$B$2:$H$4016,MATCH(E2684,Daily!$B$2:$B$4016,0),7)</f>
        <v>6.9900000000000091</v>
      </c>
      <c r="J2684" s="39">
        <f>INDEX(Monthly!$B$2:$K$187,MATCH(D2684,Monthly!$B$2:$B$187,0),3)</f>
        <v>-4.0000000000001146E-4</v>
      </c>
      <c r="K2684" s="39">
        <f>INDEX(Monthly!$B$2:$K$187,MATCH(D2684,Monthly!$B$2:$B$187,0),5)</f>
        <v>3.7000000000000455</v>
      </c>
      <c r="L2684" s="39">
        <f>INDEX(Monthly!$B$2:$K$187,MATCH(D2684,Monthly!$B$2:$B$187,0),7)</f>
        <v>0</v>
      </c>
      <c r="M2684" s="39">
        <f>INDEX(Monthly!$B$2:$K$187,MATCH(D2684,Monthly!$B$2:$B$187,0),9)</f>
        <v>1.3693939756237995E-2</v>
      </c>
      <c r="N2684" s="42">
        <f>INDEX(Quaterly!$B$2:$E$63,MATCH(B2684,Quaterly!$B$2:$B$63,0),4)</f>
        <v>4.3599999999999994</v>
      </c>
    </row>
    <row r="2685" spans="1:14" x14ac:dyDescent="0.3">
      <c r="A2685" s="23">
        <v>2684</v>
      </c>
      <c r="B2685" s="23" t="str">
        <f t="shared" si="123"/>
        <v>Q2-2020</v>
      </c>
      <c r="C2685" s="24" t="str">
        <f t="shared" si="124"/>
        <v>Q2</v>
      </c>
      <c r="D2685" s="23" t="str">
        <f t="shared" si="125"/>
        <v>5-2020</v>
      </c>
      <c r="E2685" s="25">
        <v>43964</v>
      </c>
      <c r="F2685" s="31">
        <f>INDEX(GoldPrice!$B$2:$F$4016,MATCH(E2685,GoldPrice!$B$2:$B$4016,0),5)</f>
        <v>-39583.292383294553</v>
      </c>
      <c r="G2685" s="36">
        <f>INDEX(Daily!$B$2:$H$4016,MATCH(E2685,Daily!$B$2:$B$4016,0),3)</f>
        <v>4.5300999583506893</v>
      </c>
      <c r="H2685" s="36">
        <f>INDEX(Daily!$B$2:$H$4016,MATCH(E2685,Daily!$B$2:$B$4016,0),5)</f>
        <v>17</v>
      </c>
      <c r="I2685" s="36">
        <f>INDEX(Daily!$B$2:$H$4016,MATCH(E2685,Daily!$B$2:$B$4016,0),7)</f>
        <v>-1.1100000000000136</v>
      </c>
      <c r="J2685" s="39">
        <f>INDEX(Monthly!$B$2:$K$187,MATCH(D2685,Monthly!$B$2:$B$187,0),3)</f>
        <v>-4.0000000000001146E-4</v>
      </c>
      <c r="K2685" s="39">
        <f>INDEX(Monthly!$B$2:$K$187,MATCH(D2685,Monthly!$B$2:$B$187,0),5)</f>
        <v>3.7000000000000455</v>
      </c>
      <c r="L2685" s="39">
        <f>INDEX(Monthly!$B$2:$K$187,MATCH(D2685,Monthly!$B$2:$B$187,0),7)</f>
        <v>0</v>
      </c>
      <c r="M2685" s="39">
        <f>INDEX(Monthly!$B$2:$K$187,MATCH(D2685,Monthly!$B$2:$B$187,0),9)</f>
        <v>1.3693939756237995E-2</v>
      </c>
      <c r="N2685" s="42">
        <f>INDEX(Quaterly!$B$2:$E$63,MATCH(B2685,Quaterly!$B$2:$B$63,0),4)</f>
        <v>4.3599999999999994</v>
      </c>
    </row>
    <row r="2686" spans="1:14" x14ac:dyDescent="0.3">
      <c r="A2686" s="23">
        <v>2685</v>
      </c>
      <c r="B2686" s="23" t="str">
        <f t="shared" si="123"/>
        <v>Q2-2020</v>
      </c>
      <c r="C2686" s="24" t="str">
        <f t="shared" si="124"/>
        <v>Q2</v>
      </c>
      <c r="D2686" s="23" t="str">
        <f t="shared" si="125"/>
        <v>5-2020</v>
      </c>
      <c r="E2686" s="25">
        <v>43965</v>
      </c>
      <c r="F2686" s="31">
        <f>INDEX(GoldPrice!$B$2:$F$4016,MATCH(E2686,GoldPrice!$B$2:$B$4016,0),5)</f>
        <v>-331080.47628047317</v>
      </c>
      <c r="G2686" s="36">
        <f>INDEX(Daily!$B$2:$H$4016,MATCH(E2686,Daily!$B$2:$B$4016,0),3)</f>
        <v>-0.14000000000000057</v>
      </c>
      <c r="H2686" s="36">
        <f>INDEX(Daily!$B$2:$H$4016,MATCH(E2686,Daily!$B$2:$B$4016,0),5)</f>
        <v>3</v>
      </c>
      <c r="I2686" s="36">
        <f>INDEX(Daily!$B$2:$H$4016,MATCH(E2686,Daily!$B$2:$B$4016,0),7)</f>
        <v>-1.8100000000000591</v>
      </c>
      <c r="J2686" s="39">
        <f>INDEX(Monthly!$B$2:$K$187,MATCH(D2686,Monthly!$B$2:$B$187,0),3)</f>
        <v>-4.0000000000001146E-4</v>
      </c>
      <c r="K2686" s="39">
        <f>INDEX(Monthly!$B$2:$K$187,MATCH(D2686,Monthly!$B$2:$B$187,0),5)</f>
        <v>3.7000000000000455</v>
      </c>
      <c r="L2686" s="39">
        <f>INDEX(Monthly!$B$2:$K$187,MATCH(D2686,Monthly!$B$2:$B$187,0),7)</f>
        <v>0</v>
      </c>
      <c r="M2686" s="39">
        <f>INDEX(Monthly!$B$2:$K$187,MATCH(D2686,Monthly!$B$2:$B$187,0),9)</f>
        <v>1.3693939756237995E-2</v>
      </c>
      <c r="N2686" s="42">
        <f>INDEX(Quaterly!$B$2:$E$63,MATCH(B2686,Quaterly!$B$2:$B$63,0),4)</f>
        <v>4.3599999999999994</v>
      </c>
    </row>
    <row r="2687" spans="1:14" x14ac:dyDescent="0.3">
      <c r="A2687" s="23">
        <v>2686</v>
      </c>
      <c r="B2687" s="23" t="str">
        <f t="shared" si="123"/>
        <v>Q2-2020</v>
      </c>
      <c r="C2687" s="24" t="str">
        <f t="shared" si="124"/>
        <v>Q2</v>
      </c>
      <c r="D2687" s="23" t="str">
        <f t="shared" si="125"/>
        <v>5-2020</v>
      </c>
      <c r="E2687" s="25">
        <v>43966</v>
      </c>
      <c r="F2687" s="31">
        <f>INDEX(GoldPrice!$B$2:$F$4016,MATCH(E2687,GoldPrice!$B$2:$B$4016,0),5)</f>
        <v>-76712.908712908626</v>
      </c>
      <c r="G2687" s="36">
        <f>INDEX(Daily!$B$2:$H$4016,MATCH(E2687,Daily!$B$2:$B$4016,0),3)</f>
        <v>2.1099999999999994</v>
      </c>
      <c r="H2687" s="36">
        <f>INDEX(Daily!$B$2:$H$4016,MATCH(E2687,Daily!$B$2:$B$4016,0),5)</f>
        <v>5</v>
      </c>
      <c r="I2687" s="36">
        <f>INDEX(Daily!$B$2:$H$4016,MATCH(E2687,Daily!$B$2:$B$4016,0),7)</f>
        <v>-5.3700000000000045</v>
      </c>
      <c r="J2687" s="39">
        <f>INDEX(Monthly!$B$2:$K$187,MATCH(D2687,Monthly!$B$2:$B$187,0),3)</f>
        <v>-4.0000000000001146E-4</v>
      </c>
      <c r="K2687" s="39">
        <f>INDEX(Monthly!$B$2:$K$187,MATCH(D2687,Monthly!$B$2:$B$187,0),5)</f>
        <v>3.7000000000000455</v>
      </c>
      <c r="L2687" s="39">
        <f>INDEX(Monthly!$B$2:$K$187,MATCH(D2687,Monthly!$B$2:$B$187,0),7)</f>
        <v>0</v>
      </c>
      <c r="M2687" s="39">
        <f>INDEX(Monthly!$B$2:$K$187,MATCH(D2687,Monthly!$B$2:$B$187,0),9)</f>
        <v>1.3693939756237995E-2</v>
      </c>
      <c r="N2687" s="42">
        <f>INDEX(Quaterly!$B$2:$E$63,MATCH(B2687,Quaterly!$B$2:$B$63,0),4)</f>
        <v>4.3599999999999994</v>
      </c>
    </row>
    <row r="2688" spans="1:14" x14ac:dyDescent="0.3">
      <c r="A2688" s="23">
        <v>2687</v>
      </c>
      <c r="B2688" s="23" t="str">
        <f t="shared" si="123"/>
        <v>Q2-2020</v>
      </c>
      <c r="C2688" s="24" t="str">
        <f t="shared" si="124"/>
        <v>Q2</v>
      </c>
      <c r="D2688" s="23" t="str">
        <f t="shared" si="125"/>
        <v>5-2020</v>
      </c>
      <c r="E2688" s="25">
        <v>43969</v>
      </c>
      <c r="F2688" s="31">
        <f>INDEX(GoldPrice!$B$2:$F$4016,MATCH(E2688,GoldPrice!$B$2:$B$4016,0),5)</f>
        <v>853635.30523530766</v>
      </c>
      <c r="G2688" s="36">
        <f>INDEX(Daily!$B$2:$H$4016,MATCH(E2688,Daily!$B$2:$B$4016,0),3)</f>
        <v>3.16</v>
      </c>
      <c r="H2688" s="36">
        <f>INDEX(Daily!$B$2:$H$4016,MATCH(E2688,Daily!$B$2:$B$4016,0),5)</f>
        <v>-17</v>
      </c>
      <c r="I2688" s="36">
        <f>INDEX(Daily!$B$2:$H$4016,MATCH(E2688,Daily!$B$2:$B$4016,0),7)</f>
        <v>9.9800000000000182</v>
      </c>
      <c r="J2688" s="39">
        <f>INDEX(Monthly!$B$2:$K$187,MATCH(D2688,Monthly!$B$2:$B$187,0),3)</f>
        <v>-4.0000000000001146E-4</v>
      </c>
      <c r="K2688" s="39">
        <f>INDEX(Monthly!$B$2:$K$187,MATCH(D2688,Monthly!$B$2:$B$187,0),5)</f>
        <v>3.7000000000000455</v>
      </c>
      <c r="L2688" s="39">
        <f>INDEX(Monthly!$B$2:$K$187,MATCH(D2688,Monthly!$B$2:$B$187,0),7)</f>
        <v>0</v>
      </c>
      <c r="M2688" s="39">
        <f>INDEX(Monthly!$B$2:$K$187,MATCH(D2688,Monthly!$B$2:$B$187,0),9)</f>
        <v>1.3693939756237995E-2</v>
      </c>
      <c r="N2688" s="42">
        <f>INDEX(Quaterly!$B$2:$E$63,MATCH(B2688,Quaterly!$B$2:$B$63,0),4)</f>
        <v>4.3599999999999994</v>
      </c>
    </row>
    <row r="2689" spans="1:14" x14ac:dyDescent="0.3">
      <c r="A2689" s="23">
        <v>2688</v>
      </c>
      <c r="B2689" s="23" t="str">
        <f t="shared" si="123"/>
        <v>Q2-2020</v>
      </c>
      <c r="C2689" s="24" t="str">
        <f t="shared" si="124"/>
        <v>Q2</v>
      </c>
      <c r="D2689" s="23" t="str">
        <f t="shared" si="125"/>
        <v>5-2020</v>
      </c>
      <c r="E2689" s="25">
        <v>43970</v>
      </c>
      <c r="F2689" s="31">
        <f>INDEX(GoldPrice!$B$2:$F$4016,MATCH(E2689,GoldPrice!$B$2:$B$4016,0),5)</f>
        <v>-262079.45567945763</v>
      </c>
      <c r="G2689" s="36">
        <f>INDEX(Daily!$B$2:$H$4016,MATCH(E2689,Daily!$B$2:$B$4016,0),3)</f>
        <v>1.3300000000000018</v>
      </c>
      <c r="H2689" s="36">
        <f>INDEX(Daily!$B$2:$H$4016,MATCH(E2689,Daily!$B$2:$B$4016,0),5)</f>
        <v>-43</v>
      </c>
      <c r="I2689" s="36">
        <f>INDEX(Daily!$B$2:$H$4016,MATCH(E2689,Daily!$B$2:$B$4016,0),7)</f>
        <v>8.9099999999999682</v>
      </c>
      <c r="J2689" s="39">
        <f>INDEX(Monthly!$B$2:$K$187,MATCH(D2689,Monthly!$B$2:$B$187,0),3)</f>
        <v>-4.0000000000001146E-4</v>
      </c>
      <c r="K2689" s="39">
        <f>INDEX(Monthly!$B$2:$K$187,MATCH(D2689,Monthly!$B$2:$B$187,0),5)</f>
        <v>3.7000000000000455</v>
      </c>
      <c r="L2689" s="39">
        <f>INDEX(Monthly!$B$2:$K$187,MATCH(D2689,Monthly!$B$2:$B$187,0),7)</f>
        <v>0</v>
      </c>
      <c r="M2689" s="39">
        <f>INDEX(Monthly!$B$2:$K$187,MATCH(D2689,Monthly!$B$2:$B$187,0),9)</f>
        <v>1.3693939756237995E-2</v>
      </c>
      <c r="N2689" s="42">
        <f>INDEX(Quaterly!$B$2:$E$63,MATCH(B2689,Quaterly!$B$2:$B$63,0),4)</f>
        <v>4.3599999999999994</v>
      </c>
    </row>
    <row r="2690" spans="1:14" x14ac:dyDescent="0.3">
      <c r="A2690" s="23">
        <v>2689</v>
      </c>
      <c r="B2690" s="23" t="str">
        <f t="shared" si="123"/>
        <v>Q2-2020</v>
      </c>
      <c r="C2690" s="24" t="str">
        <f t="shared" si="124"/>
        <v>Q2</v>
      </c>
      <c r="D2690" s="23" t="str">
        <f t="shared" si="125"/>
        <v>5-2020</v>
      </c>
      <c r="E2690" s="25">
        <v>43971</v>
      </c>
      <c r="F2690" s="31">
        <f>INDEX(GoldPrice!$B$2:$F$4016,MATCH(E2690,GoldPrice!$B$2:$B$4016,0),5)</f>
        <v>-29624.267624270171</v>
      </c>
      <c r="G2690" s="36">
        <f>INDEX(Daily!$B$2:$H$4016,MATCH(E2690,Daily!$B$2:$B$4016,0),3)</f>
        <v>-0.22000000000000242</v>
      </c>
      <c r="H2690" s="36">
        <f>INDEX(Daily!$B$2:$H$4016,MATCH(E2690,Daily!$B$2:$B$4016,0),5)</f>
        <v>-25</v>
      </c>
      <c r="I2690" s="36">
        <f>INDEX(Daily!$B$2:$H$4016,MATCH(E2690,Daily!$B$2:$B$4016,0),7)</f>
        <v>6.9900000000000091</v>
      </c>
      <c r="J2690" s="39">
        <f>INDEX(Monthly!$B$2:$K$187,MATCH(D2690,Monthly!$B$2:$B$187,0),3)</f>
        <v>-4.0000000000001146E-4</v>
      </c>
      <c r="K2690" s="39">
        <f>INDEX(Monthly!$B$2:$K$187,MATCH(D2690,Monthly!$B$2:$B$187,0),5)</f>
        <v>3.7000000000000455</v>
      </c>
      <c r="L2690" s="39">
        <f>INDEX(Monthly!$B$2:$K$187,MATCH(D2690,Monthly!$B$2:$B$187,0),7)</f>
        <v>0</v>
      </c>
      <c r="M2690" s="39">
        <f>INDEX(Monthly!$B$2:$K$187,MATCH(D2690,Monthly!$B$2:$B$187,0),9)</f>
        <v>1.3693939756237995E-2</v>
      </c>
      <c r="N2690" s="42">
        <f>INDEX(Quaterly!$B$2:$E$63,MATCH(B2690,Quaterly!$B$2:$B$63,0),4)</f>
        <v>4.3599999999999994</v>
      </c>
    </row>
    <row r="2691" spans="1:14" x14ac:dyDescent="0.3">
      <c r="A2691" s="23">
        <v>2690</v>
      </c>
      <c r="B2691" s="23" t="str">
        <f t="shared" ref="B2691:B2754" si="126">C2691&amp;"-"&amp;YEAR(E2691)</f>
        <v>Q2-2020</v>
      </c>
      <c r="C2691" s="24" t="str">
        <f t="shared" ref="C2691:C2754" si="127">IF(MONTH(E2691)&lt;=3,"Q1",IF(MONTH(E2691)&lt;=6,"Q2",IF(MONTH(E2691)&lt;=9,"Q3","Q4")))</f>
        <v>Q2</v>
      </c>
      <c r="D2691" s="23" t="str">
        <f t="shared" ref="D2691:D2754" si="128">MONTH(E2691)&amp;"-"&amp;YEAR(E2691)</f>
        <v>5-2020</v>
      </c>
      <c r="E2691" s="25">
        <v>43972</v>
      </c>
      <c r="F2691" s="31">
        <f>INDEX(GoldPrice!$B$2:$F$4016,MATCH(E2691,GoldPrice!$B$2:$B$4016,0),5)</f>
        <v>423019.84501984715</v>
      </c>
      <c r="G2691" s="36">
        <f>INDEX(Daily!$B$2:$H$4016,MATCH(E2691,Daily!$B$2:$B$4016,0),3)</f>
        <v>1.8000000000000007</v>
      </c>
      <c r="H2691" s="36">
        <f>INDEX(Daily!$B$2:$H$4016,MATCH(E2691,Daily!$B$2:$B$4016,0),5)</f>
        <v>5</v>
      </c>
      <c r="I2691" s="36">
        <f>INDEX(Daily!$B$2:$H$4016,MATCH(E2691,Daily!$B$2:$B$4016,0),7)</f>
        <v>9.82000000000005</v>
      </c>
      <c r="J2691" s="39">
        <f>INDEX(Monthly!$B$2:$K$187,MATCH(D2691,Monthly!$B$2:$B$187,0),3)</f>
        <v>-4.0000000000001146E-4</v>
      </c>
      <c r="K2691" s="39">
        <f>INDEX(Monthly!$B$2:$K$187,MATCH(D2691,Monthly!$B$2:$B$187,0),5)</f>
        <v>3.7000000000000455</v>
      </c>
      <c r="L2691" s="39">
        <f>INDEX(Monthly!$B$2:$K$187,MATCH(D2691,Monthly!$B$2:$B$187,0),7)</f>
        <v>0</v>
      </c>
      <c r="M2691" s="39">
        <f>INDEX(Monthly!$B$2:$K$187,MATCH(D2691,Monthly!$B$2:$B$187,0),9)</f>
        <v>1.3693939756237995E-2</v>
      </c>
      <c r="N2691" s="42">
        <f>INDEX(Quaterly!$B$2:$E$63,MATCH(B2691,Quaterly!$B$2:$B$63,0),4)</f>
        <v>4.3599999999999994</v>
      </c>
    </row>
    <row r="2692" spans="1:14" x14ac:dyDescent="0.3">
      <c r="A2692" s="23">
        <v>2691</v>
      </c>
      <c r="B2692" s="23" t="str">
        <f t="shared" si="126"/>
        <v>Q2-2020</v>
      </c>
      <c r="C2692" s="24" t="str">
        <f t="shared" si="127"/>
        <v>Q2</v>
      </c>
      <c r="D2692" s="23" t="str">
        <f t="shared" si="128"/>
        <v>5-2020</v>
      </c>
      <c r="E2692" s="25">
        <v>43973</v>
      </c>
      <c r="F2692" s="31">
        <f>INDEX(GoldPrice!$B$2:$F$4016,MATCH(E2692,GoldPrice!$B$2:$B$4016,0),5)</f>
        <v>-387611.56681156531</v>
      </c>
      <c r="G2692" s="36">
        <f>INDEX(Daily!$B$2:$H$4016,MATCH(E2692,Daily!$B$2:$B$4016,0),3)</f>
        <v>-0.42000000000000171</v>
      </c>
      <c r="H2692" s="36">
        <f>INDEX(Daily!$B$2:$H$4016,MATCH(E2692,Daily!$B$2:$B$4016,0),5)</f>
        <v>-8</v>
      </c>
      <c r="I2692" s="36">
        <f>INDEX(Daily!$B$2:$H$4016,MATCH(E2692,Daily!$B$2:$B$4016,0),7)</f>
        <v>-9.9900000000000091</v>
      </c>
      <c r="J2692" s="39">
        <f>INDEX(Monthly!$B$2:$K$187,MATCH(D2692,Monthly!$B$2:$B$187,0),3)</f>
        <v>-4.0000000000001146E-4</v>
      </c>
      <c r="K2692" s="39">
        <f>INDEX(Monthly!$B$2:$K$187,MATCH(D2692,Monthly!$B$2:$B$187,0),5)</f>
        <v>3.7000000000000455</v>
      </c>
      <c r="L2692" s="39">
        <f>INDEX(Monthly!$B$2:$K$187,MATCH(D2692,Monthly!$B$2:$B$187,0),7)</f>
        <v>0</v>
      </c>
      <c r="M2692" s="39">
        <f>INDEX(Monthly!$B$2:$K$187,MATCH(D2692,Monthly!$B$2:$B$187,0),9)</f>
        <v>1.3693939756237995E-2</v>
      </c>
      <c r="N2692" s="42">
        <f>INDEX(Quaterly!$B$2:$E$63,MATCH(B2692,Quaterly!$B$2:$B$63,0),4)</f>
        <v>4.3599999999999994</v>
      </c>
    </row>
    <row r="2693" spans="1:14" x14ac:dyDescent="0.3">
      <c r="A2693" s="23">
        <v>2692</v>
      </c>
      <c r="B2693" s="23" t="str">
        <f t="shared" si="126"/>
        <v>Q2-2020</v>
      </c>
      <c r="C2693" s="24" t="str">
        <f t="shared" si="127"/>
        <v>Q2</v>
      </c>
      <c r="D2693" s="23" t="str">
        <f t="shared" si="128"/>
        <v>5-2020</v>
      </c>
      <c r="E2693" s="25">
        <v>43976</v>
      </c>
      <c r="F2693" s="31">
        <f>INDEX(GoldPrice!$B$2:$F$4016,MATCH(E2693,GoldPrice!$B$2:$B$4016,0),5)</f>
        <v>-80750.29835030064</v>
      </c>
      <c r="G2693" s="36">
        <f>INDEX(Daily!$B$2:$H$4016,MATCH(E2693,Daily!$B$2:$B$4016,0),3)</f>
        <v>-0.10000000000000142</v>
      </c>
      <c r="H2693" s="36">
        <f>INDEX(Daily!$B$2:$H$4016,MATCH(E2693,Daily!$B$2:$B$4016,0),5)</f>
        <v>45</v>
      </c>
      <c r="I2693" s="36">
        <f>INDEX(Daily!$B$2:$H$4016,MATCH(E2693,Daily!$B$2:$B$4016,0),7)</f>
        <v>6.2999999999999545</v>
      </c>
      <c r="J2693" s="39">
        <f>INDEX(Monthly!$B$2:$K$187,MATCH(D2693,Monthly!$B$2:$B$187,0),3)</f>
        <v>-4.0000000000001146E-4</v>
      </c>
      <c r="K2693" s="39">
        <f>INDEX(Monthly!$B$2:$K$187,MATCH(D2693,Monthly!$B$2:$B$187,0),5)</f>
        <v>3.7000000000000455</v>
      </c>
      <c r="L2693" s="39">
        <f>INDEX(Monthly!$B$2:$K$187,MATCH(D2693,Monthly!$B$2:$B$187,0),7)</f>
        <v>0</v>
      </c>
      <c r="M2693" s="39">
        <f>INDEX(Monthly!$B$2:$K$187,MATCH(D2693,Monthly!$B$2:$B$187,0),9)</f>
        <v>1.3693939756237995E-2</v>
      </c>
      <c r="N2693" s="42">
        <f>INDEX(Quaterly!$B$2:$E$63,MATCH(B2693,Quaterly!$B$2:$B$63,0),4)</f>
        <v>4.3599999999999994</v>
      </c>
    </row>
    <row r="2694" spans="1:14" x14ac:dyDescent="0.3">
      <c r="A2694" s="23">
        <v>2693</v>
      </c>
      <c r="B2694" s="23" t="str">
        <f t="shared" si="126"/>
        <v>Q2-2020</v>
      </c>
      <c r="C2694" s="24" t="str">
        <f t="shared" si="127"/>
        <v>Q2</v>
      </c>
      <c r="D2694" s="23" t="str">
        <f t="shared" si="128"/>
        <v>5-2020</v>
      </c>
      <c r="E2694" s="25">
        <v>43977</v>
      </c>
      <c r="F2694" s="31">
        <f>INDEX(GoldPrice!$B$2:$F$4016,MATCH(E2694,GoldPrice!$B$2:$B$4016,0),5)</f>
        <v>665999.1359991394</v>
      </c>
      <c r="G2694" s="36">
        <f>INDEX(Daily!$B$2:$H$4016,MATCH(E2694,Daily!$B$2:$B$4016,0),3)</f>
        <v>0.96000000000000085</v>
      </c>
      <c r="H2694" s="36">
        <f>INDEX(Daily!$B$2:$H$4016,MATCH(E2694,Daily!$B$2:$B$4016,0),5)</f>
        <v>24</v>
      </c>
      <c r="I2694" s="36">
        <f>INDEX(Daily!$B$2:$H$4016,MATCH(E2694,Daily!$B$2:$B$4016,0),7)</f>
        <v>10.090000000000032</v>
      </c>
      <c r="J2694" s="39">
        <f>INDEX(Monthly!$B$2:$K$187,MATCH(D2694,Monthly!$B$2:$B$187,0),3)</f>
        <v>-4.0000000000001146E-4</v>
      </c>
      <c r="K2694" s="39">
        <f>INDEX(Monthly!$B$2:$K$187,MATCH(D2694,Monthly!$B$2:$B$187,0),5)</f>
        <v>3.7000000000000455</v>
      </c>
      <c r="L2694" s="39">
        <f>INDEX(Monthly!$B$2:$K$187,MATCH(D2694,Monthly!$B$2:$B$187,0),7)</f>
        <v>0</v>
      </c>
      <c r="M2694" s="39">
        <f>INDEX(Monthly!$B$2:$K$187,MATCH(D2694,Monthly!$B$2:$B$187,0),9)</f>
        <v>1.3693939756237995E-2</v>
      </c>
      <c r="N2694" s="42">
        <f>INDEX(Quaterly!$B$2:$E$63,MATCH(B2694,Quaterly!$B$2:$B$63,0),4)</f>
        <v>4.3599999999999994</v>
      </c>
    </row>
    <row r="2695" spans="1:14" x14ac:dyDescent="0.3">
      <c r="A2695" s="23">
        <v>2694</v>
      </c>
      <c r="B2695" s="23" t="str">
        <f t="shared" si="126"/>
        <v>Q2-2020</v>
      </c>
      <c r="C2695" s="24" t="str">
        <f t="shared" si="127"/>
        <v>Q2</v>
      </c>
      <c r="D2695" s="23" t="str">
        <f t="shared" si="128"/>
        <v>5-2020</v>
      </c>
      <c r="E2695" s="25">
        <v>43978</v>
      </c>
      <c r="F2695" s="31">
        <f>INDEX(GoldPrice!$B$2:$F$4016,MATCH(E2695,GoldPrice!$B$2:$B$4016,0),5)</f>
        <v>-282808.31600831822</v>
      </c>
      <c r="G2695" s="36">
        <f>INDEX(Daily!$B$2:$H$4016,MATCH(E2695,Daily!$B$2:$B$4016,0),3)</f>
        <v>-0.21000000000000085</v>
      </c>
      <c r="H2695" s="36">
        <f>INDEX(Daily!$B$2:$H$4016,MATCH(E2695,Daily!$B$2:$B$4016,0),5)</f>
        <v>-11</v>
      </c>
      <c r="I2695" s="36">
        <f>INDEX(Daily!$B$2:$H$4016,MATCH(E2695,Daily!$B$2:$B$4016,0),7)</f>
        <v>-11.649999999999977</v>
      </c>
      <c r="J2695" s="39">
        <f>INDEX(Monthly!$B$2:$K$187,MATCH(D2695,Monthly!$B$2:$B$187,0),3)</f>
        <v>-4.0000000000001146E-4</v>
      </c>
      <c r="K2695" s="39">
        <f>INDEX(Monthly!$B$2:$K$187,MATCH(D2695,Monthly!$B$2:$B$187,0),5)</f>
        <v>3.7000000000000455</v>
      </c>
      <c r="L2695" s="39">
        <f>INDEX(Monthly!$B$2:$K$187,MATCH(D2695,Monthly!$B$2:$B$187,0),7)</f>
        <v>0</v>
      </c>
      <c r="M2695" s="39">
        <f>INDEX(Monthly!$B$2:$K$187,MATCH(D2695,Monthly!$B$2:$B$187,0),9)</f>
        <v>1.3693939756237995E-2</v>
      </c>
      <c r="N2695" s="42">
        <f>INDEX(Quaterly!$B$2:$E$63,MATCH(B2695,Quaterly!$B$2:$B$63,0),4)</f>
        <v>4.3599999999999994</v>
      </c>
    </row>
    <row r="2696" spans="1:14" x14ac:dyDescent="0.3">
      <c r="A2696" s="23">
        <v>2695</v>
      </c>
      <c r="B2696" s="23" t="str">
        <f t="shared" si="126"/>
        <v>Q2-2020</v>
      </c>
      <c r="C2696" s="24" t="str">
        <f t="shared" si="127"/>
        <v>Q2</v>
      </c>
      <c r="D2696" s="23" t="str">
        <f t="shared" si="128"/>
        <v>5-2020</v>
      </c>
      <c r="E2696" s="25">
        <v>43979</v>
      </c>
      <c r="F2696" s="31">
        <f>INDEX(GoldPrice!$B$2:$F$4016,MATCH(E2696,GoldPrice!$B$2:$B$4016,0),5)</f>
        <v>-20519.750519752502</v>
      </c>
      <c r="G2696" s="36">
        <f>INDEX(Daily!$B$2:$H$4016,MATCH(E2696,Daily!$B$2:$B$4016,0),3)</f>
        <v>-0.76999999999999602</v>
      </c>
      <c r="H2696" s="36">
        <f>INDEX(Daily!$B$2:$H$4016,MATCH(E2696,Daily!$B$2:$B$4016,0),5)</f>
        <v>-25</v>
      </c>
      <c r="I2696" s="36">
        <f>INDEX(Daily!$B$2:$H$4016,MATCH(E2696,Daily!$B$2:$B$4016,0),7)</f>
        <v>3.9099999999999682</v>
      </c>
      <c r="J2696" s="39">
        <f>INDEX(Monthly!$B$2:$K$187,MATCH(D2696,Monthly!$B$2:$B$187,0),3)</f>
        <v>-4.0000000000001146E-4</v>
      </c>
      <c r="K2696" s="39">
        <f>INDEX(Monthly!$B$2:$K$187,MATCH(D2696,Monthly!$B$2:$B$187,0),5)</f>
        <v>3.7000000000000455</v>
      </c>
      <c r="L2696" s="39">
        <f>INDEX(Monthly!$B$2:$K$187,MATCH(D2696,Monthly!$B$2:$B$187,0),7)</f>
        <v>0</v>
      </c>
      <c r="M2696" s="39">
        <f>INDEX(Monthly!$B$2:$K$187,MATCH(D2696,Monthly!$B$2:$B$187,0),9)</f>
        <v>1.3693939756237995E-2</v>
      </c>
      <c r="N2696" s="42">
        <f>INDEX(Quaterly!$B$2:$E$63,MATCH(B2696,Quaterly!$B$2:$B$63,0),4)</f>
        <v>4.3599999999999994</v>
      </c>
    </row>
    <row r="2697" spans="1:14" x14ac:dyDescent="0.3">
      <c r="A2697" s="23">
        <v>2696</v>
      </c>
      <c r="B2697" s="23" t="str">
        <f t="shared" si="126"/>
        <v>Q2-2020</v>
      </c>
      <c r="C2697" s="24" t="str">
        <f t="shared" si="127"/>
        <v>Q2</v>
      </c>
      <c r="D2697" s="23" t="str">
        <f t="shared" si="128"/>
        <v>5-2020</v>
      </c>
      <c r="E2697" s="25">
        <v>43980</v>
      </c>
      <c r="F2697" s="31">
        <f>INDEX(GoldPrice!$B$2:$F$4016,MATCH(E2697,GoldPrice!$B$2:$B$4016,0),5)</f>
        <v>-409447.7414477393</v>
      </c>
      <c r="G2697" s="36">
        <f>INDEX(Daily!$B$2:$H$4016,MATCH(E2697,Daily!$B$2:$B$4016,0),3)</f>
        <v>0.24000000000000199</v>
      </c>
      <c r="H2697" s="36">
        <f>INDEX(Daily!$B$2:$H$4016,MATCH(E2697,Daily!$B$2:$B$4016,0),5)</f>
        <v>-20</v>
      </c>
      <c r="I2697" s="36">
        <f>INDEX(Daily!$B$2:$H$4016,MATCH(E2697,Daily!$B$2:$B$4016,0),7)</f>
        <v>3.0800000000000409</v>
      </c>
      <c r="J2697" s="39">
        <f>INDEX(Monthly!$B$2:$K$187,MATCH(D2697,Monthly!$B$2:$B$187,0),3)</f>
        <v>-4.0000000000001146E-4</v>
      </c>
      <c r="K2697" s="39">
        <f>INDEX(Monthly!$B$2:$K$187,MATCH(D2697,Monthly!$B$2:$B$187,0),5)</f>
        <v>3.7000000000000455</v>
      </c>
      <c r="L2697" s="39">
        <f>INDEX(Monthly!$B$2:$K$187,MATCH(D2697,Monthly!$B$2:$B$187,0),7)</f>
        <v>0</v>
      </c>
      <c r="M2697" s="39">
        <f>INDEX(Monthly!$B$2:$K$187,MATCH(D2697,Monthly!$B$2:$B$187,0),9)</f>
        <v>1.3693939756237995E-2</v>
      </c>
      <c r="N2697" s="42">
        <f>INDEX(Quaterly!$B$2:$E$63,MATCH(B2697,Quaterly!$B$2:$B$63,0),4)</f>
        <v>4.3599999999999994</v>
      </c>
    </row>
    <row r="2698" spans="1:14" x14ac:dyDescent="0.3">
      <c r="A2698" s="23">
        <v>2697</v>
      </c>
      <c r="B2698" s="23" t="str">
        <f t="shared" si="126"/>
        <v>Q2-2020</v>
      </c>
      <c r="C2698" s="24" t="str">
        <f t="shared" si="127"/>
        <v>Q2</v>
      </c>
      <c r="D2698" s="23" t="str">
        <f t="shared" si="128"/>
        <v>6-2020</v>
      </c>
      <c r="E2698" s="25">
        <v>43983</v>
      </c>
      <c r="F2698" s="31">
        <f>INDEX(GoldPrice!$B$2:$F$4016,MATCH(E2698,GoldPrice!$B$2:$B$4016,0),5)</f>
        <v>330435.83443583176</v>
      </c>
      <c r="G2698" s="36">
        <f>INDEX(Daily!$B$2:$H$4016,MATCH(E2698,Daily!$B$2:$B$4016,0),3)</f>
        <v>1.8899999999999935</v>
      </c>
      <c r="H2698" s="36">
        <f>INDEX(Daily!$B$2:$H$4016,MATCH(E2698,Daily!$B$2:$B$4016,0),5)</f>
        <v>-20</v>
      </c>
      <c r="I2698" s="36">
        <f>INDEX(Daily!$B$2:$H$4016,MATCH(E2698,Daily!$B$2:$B$4016,0),7)</f>
        <v>14.199999999999932</v>
      </c>
      <c r="J2698" s="39">
        <f>INDEX(Monthly!$B$2:$K$187,MATCH(D2698,Monthly!$B$2:$B$187,0),3)</f>
        <v>7.5999999999999956E-3</v>
      </c>
      <c r="K2698" s="39">
        <f>INDEX(Monthly!$B$2:$K$187,MATCH(D2698,Monthly!$B$2:$B$187,0),5)</f>
        <v>13.899999999999977</v>
      </c>
      <c r="L2698" s="39">
        <f>INDEX(Monthly!$B$2:$K$187,MATCH(D2698,Monthly!$B$2:$B$187,0),7)</f>
        <v>0</v>
      </c>
      <c r="M2698" s="39">
        <f>INDEX(Monthly!$B$2:$K$187,MATCH(D2698,Monthly!$B$2:$B$187,0),9)</f>
        <v>1.7230778969583926E-2</v>
      </c>
      <c r="N2698" s="42">
        <f>INDEX(Quaterly!$B$2:$E$63,MATCH(B2698,Quaterly!$B$2:$B$63,0),4)</f>
        <v>4.3599999999999994</v>
      </c>
    </row>
    <row r="2699" spans="1:14" x14ac:dyDescent="0.3">
      <c r="A2699" s="23">
        <v>2698</v>
      </c>
      <c r="B2699" s="23" t="str">
        <f t="shared" si="126"/>
        <v>Q2-2020</v>
      </c>
      <c r="C2699" s="24" t="str">
        <f t="shared" si="127"/>
        <v>Q2</v>
      </c>
      <c r="D2699" s="23" t="str">
        <f t="shared" si="128"/>
        <v>6-2020</v>
      </c>
      <c r="E2699" s="25">
        <v>43984</v>
      </c>
      <c r="F2699" s="31">
        <f>INDEX(GoldPrice!$B$2:$F$4016,MATCH(E2699,GoldPrice!$B$2:$B$4016,0),5)</f>
        <v>-119304.55490455404</v>
      </c>
      <c r="G2699" s="36">
        <f>INDEX(Daily!$B$2:$H$4016,MATCH(E2699,Daily!$B$2:$B$4016,0),3)</f>
        <v>0.24000000000000199</v>
      </c>
      <c r="H2699" s="36">
        <f>INDEX(Daily!$B$2:$H$4016,MATCH(E2699,Daily!$B$2:$B$4016,0),5)</f>
        <v>-7</v>
      </c>
      <c r="I2699" s="36">
        <f>INDEX(Daily!$B$2:$H$4016,MATCH(E2699,Daily!$B$2:$B$4016,0),7)</f>
        <v>-3.8700000000000045</v>
      </c>
      <c r="J2699" s="39">
        <f>INDEX(Monthly!$B$2:$K$187,MATCH(D2699,Monthly!$B$2:$B$187,0),3)</f>
        <v>7.5999999999999956E-3</v>
      </c>
      <c r="K2699" s="39">
        <f>INDEX(Monthly!$B$2:$K$187,MATCH(D2699,Monthly!$B$2:$B$187,0),5)</f>
        <v>13.899999999999977</v>
      </c>
      <c r="L2699" s="39">
        <f>INDEX(Monthly!$B$2:$K$187,MATCH(D2699,Monthly!$B$2:$B$187,0),7)</f>
        <v>0</v>
      </c>
      <c r="M2699" s="39">
        <f>INDEX(Monthly!$B$2:$K$187,MATCH(D2699,Monthly!$B$2:$B$187,0),9)</f>
        <v>1.7230778969583926E-2</v>
      </c>
      <c r="N2699" s="42">
        <f>INDEX(Quaterly!$B$2:$E$63,MATCH(B2699,Quaterly!$B$2:$B$63,0),4)</f>
        <v>4.3599999999999994</v>
      </c>
    </row>
    <row r="2700" spans="1:14" x14ac:dyDescent="0.3">
      <c r="A2700" s="23">
        <v>2699</v>
      </c>
      <c r="B2700" s="23" t="str">
        <f t="shared" si="126"/>
        <v>Q2-2020</v>
      </c>
      <c r="C2700" s="24" t="str">
        <f t="shared" si="127"/>
        <v>Q2</v>
      </c>
      <c r="D2700" s="23" t="str">
        <f t="shared" si="128"/>
        <v>6-2020</v>
      </c>
      <c r="E2700" s="25">
        <v>43985</v>
      </c>
      <c r="F2700" s="31">
        <f>INDEX(GoldPrice!$B$2:$F$4016,MATCH(E2700,GoldPrice!$B$2:$B$4016,0),5)</f>
        <v>692687.65828765929</v>
      </c>
      <c r="G2700" s="36">
        <f>INDEX(Daily!$B$2:$H$4016,MATCH(E2700,Daily!$B$2:$B$4016,0),3)</f>
        <v>2.1200000000000045</v>
      </c>
      <c r="H2700" s="36">
        <f>INDEX(Daily!$B$2:$H$4016,MATCH(E2700,Daily!$B$2:$B$4016,0),5)</f>
        <v>7</v>
      </c>
      <c r="I2700" s="36">
        <f>INDEX(Daily!$B$2:$H$4016,MATCH(E2700,Daily!$B$2:$B$4016,0),7)</f>
        <v>6.3700000000000045</v>
      </c>
      <c r="J2700" s="39">
        <f>INDEX(Monthly!$B$2:$K$187,MATCH(D2700,Monthly!$B$2:$B$187,0),3)</f>
        <v>7.5999999999999956E-3</v>
      </c>
      <c r="K2700" s="39">
        <f>INDEX(Monthly!$B$2:$K$187,MATCH(D2700,Monthly!$B$2:$B$187,0),5)</f>
        <v>13.899999999999977</v>
      </c>
      <c r="L2700" s="39">
        <f>INDEX(Monthly!$B$2:$K$187,MATCH(D2700,Monthly!$B$2:$B$187,0),7)</f>
        <v>0</v>
      </c>
      <c r="M2700" s="39">
        <f>INDEX(Monthly!$B$2:$K$187,MATCH(D2700,Monthly!$B$2:$B$187,0),9)</f>
        <v>1.7230778969583926E-2</v>
      </c>
      <c r="N2700" s="42">
        <f>INDEX(Quaterly!$B$2:$E$63,MATCH(B2700,Quaterly!$B$2:$B$63,0),4)</f>
        <v>4.3599999999999994</v>
      </c>
    </row>
    <row r="2701" spans="1:14" x14ac:dyDescent="0.3">
      <c r="A2701" s="23">
        <v>2700</v>
      </c>
      <c r="B2701" s="23" t="str">
        <f t="shared" si="126"/>
        <v>Q2-2020</v>
      </c>
      <c r="C2701" s="24" t="str">
        <f t="shared" si="127"/>
        <v>Q2</v>
      </c>
      <c r="D2701" s="23" t="str">
        <f t="shared" si="128"/>
        <v>6-2020</v>
      </c>
      <c r="E2701" s="25">
        <v>43986</v>
      </c>
      <c r="F2701" s="31">
        <f>INDEX(GoldPrice!$B$2:$F$4016,MATCH(E2701,GoldPrice!$B$2:$B$4016,0),5)</f>
        <v>-474933.05613305792</v>
      </c>
      <c r="G2701" s="36">
        <f>INDEX(Daily!$B$2:$H$4016,MATCH(E2701,Daily!$B$2:$B$4016,0),3)</f>
        <v>-1.0200000000000031</v>
      </c>
      <c r="H2701" s="36">
        <f>INDEX(Daily!$B$2:$H$4016,MATCH(E2701,Daily!$B$2:$B$4016,0),5)</f>
        <v>3</v>
      </c>
      <c r="I2701" s="36">
        <f>INDEX(Daily!$B$2:$H$4016,MATCH(E2701,Daily!$B$2:$B$4016,0),7)</f>
        <v>2.7300000000000182</v>
      </c>
      <c r="J2701" s="39">
        <f>INDEX(Monthly!$B$2:$K$187,MATCH(D2701,Monthly!$B$2:$B$187,0),3)</f>
        <v>7.5999999999999956E-3</v>
      </c>
      <c r="K2701" s="39">
        <f>INDEX(Monthly!$B$2:$K$187,MATCH(D2701,Monthly!$B$2:$B$187,0),5)</f>
        <v>13.899999999999977</v>
      </c>
      <c r="L2701" s="39">
        <f>INDEX(Monthly!$B$2:$K$187,MATCH(D2701,Monthly!$B$2:$B$187,0),7)</f>
        <v>0</v>
      </c>
      <c r="M2701" s="39">
        <f>INDEX(Monthly!$B$2:$K$187,MATCH(D2701,Monthly!$B$2:$B$187,0),9)</f>
        <v>1.7230778969583926E-2</v>
      </c>
      <c r="N2701" s="42">
        <f>INDEX(Quaterly!$B$2:$E$63,MATCH(B2701,Quaterly!$B$2:$B$63,0),4)</f>
        <v>4.3599999999999994</v>
      </c>
    </row>
    <row r="2702" spans="1:14" x14ac:dyDescent="0.3">
      <c r="A2702" s="23">
        <v>2701</v>
      </c>
      <c r="B2702" s="23" t="str">
        <f t="shared" si="126"/>
        <v>Q2-2020</v>
      </c>
      <c r="C2702" s="24" t="str">
        <f t="shared" si="127"/>
        <v>Q2</v>
      </c>
      <c r="D2702" s="23" t="str">
        <f t="shared" si="128"/>
        <v>6-2020</v>
      </c>
      <c r="E2702" s="25">
        <v>43987</v>
      </c>
      <c r="F2702" s="31">
        <f>INDEX(GoldPrice!$B$2:$F$4016,MATCH(E2702,GoldPrice!$B$2:$B$4016,0),5)</f>
        <v>811095.9742959775</v>
      </c>
      <c r="G2702" s="36">
        <f>INDEX(Daily!$B$2:$H$4016,MATCH(E2702,Daily!$B$2:$B$4016,0),3)</f>
        <v>1.7999999999999972</v>
      </c>
      <c r="H2702" s="36">
        <f>INDEX(Daily!$B$2:$H$4016,MATCH(E2702,Daily!$B$2:$B$4016,0),5)</f>
        <v>-8</v>
      </c>
      <c r="I2702" s="36">
        <f>INDEX(Daily!$B$2:$H$4016,MATCH(E2702,Daily!$B$2:$B$4016,0),7)</f>
        <v>2.32000000000005</v>
      </c>
      <c r="J2702" s="39">
        <f>INDEX(Monthly!$B$2:$K$187,MATCH(D2702,Monthly!$B$2:$B$187,0),3)</f>
        <v>7.5999999999999956E-3</v>
      </c>
      <c r="K2702" s="39">
        <f>INDEX(Monthly!$B$2:$K$187,MATCH(D2702,Monthly!$B$2:$B$187,0),5)</f>
        <v>13.899999999999977</v>
      </c>
      <c r="L2702" s="39">
        <f>INDEX(Monthly!$B$2:$K$187,MATCH(D2702,Monthly!$B$2:$B$187,0),7)</f>
        <v>0</v>
      </c>
      <c r="M2702" s="39">
        <f>INDEX(Monthly!$B$2:$K$187,MATCH(D2702,Monthly!$B$2:$B$187,0),9)</f>
        <v>1.7230778969583926E-2</v>
      </c>
      <c r="N2702" s="42">
        <f>INDEX(Quaterly!$B$2:$E$63,MATCH(B2702,Quaterly!$B$2:$B$63,0),4)</f>
        <v>4.3599999999999994</v>
      </c>
    </row>
    <row r="2703" spans="1:14" x14ac:dyDescent="0.3">
      <c r="A2703" s="23">
        <v>2702</v>
      </c>
      <c r="B2703" s="23" t="str">
        <f t="shared" si="126"/>
        <v>Q2-2020</v>
      </c>
      <c r="C2703" s="24" t="str">
        <f t="shared" si="127"/>
        <v>Q2</v>
      </c>
      <c r="D2703" s="23" t="str">
        <f t="shared" si="128"/>
        <v>6-2020</v>
      </c>
      <c r="E2703" s="25">
        <v>43990</v>
      </c>
      <c r="F2703" s="31">
        <f>INDEX(GoldPrice!$B$2:$F$4016,MATCH(E2703,GoldPrice!$B$2:$B$4016,0),5)</f>
        <v>-538535.62653562799</v>
      </c>
      <c r="G2703" s="36">
        <f>INDEX(Daily!$B$2:$H$4016,MATCH(E2703,Daily!$B$2:$B$4016,0),3)</f>
        <v>1.480000000000004</v>
      </c>
      <c r="H2703" s="36">
        <f>INDEX(Daily!$B$2:$H$4016,MATCH(E2703,Daily!$B$2:$B$4016,0),5)</f>
        <v>0</v>
      </c>
      <c r="I2703" s="36">
        <f>INDEX(Daily!$B$2:$H$4016,MATCH(E2703,Daily!$B$2:$B$4016,0),7)</f>
        <v>13.699999999999932</v>
      </c>
      <c r="J2703" s="39">
        <f>INDEX(Monthly!$B$2:$K$187,MATCH(D2703,Monthly!$B$2:$B$187,0),3)</f>
        <v>7.5999999999999956E-3</v>
      </c>
      <c r="K2703" s="39">
        <f>INDEX(Monthly!$B$2:$K$187,MATCH(D2703,Monthly!$B$2:$B$187,0),5)</f>
        <v>13.899999999999977</v>
      </c>
      <c r="L2703" s="39">
        <f>INDEX(Monthly!$B$2:$K$187,MATCH(D2703,Monthly!$B$2:$B$187,0),7)</f>
        <v>0</v>
      </c>
      <c r="M2703" s="39">
        <f>INDEX(Monthly!$B$2:$K$187,MATCH(D2703,Monthly!$B$2:$B$187,0),9)</f>
        <v>1.7230778969583926E-2</v>
      </c>
      <c r="N2703" s="42">
        <f>INDEX(Quaterly!$B$2:$E$63,MATCH(B2703,Quaterly!$B$2:$B$63,0),4)</f>
        <v>4.3599999999999994</v>
      </c>
    </row>
    <row r="2704" spans="1:14" x14ac:dyDescent="0.3">
      <c r="A2704" s="23">
        <v>2703</v>
      </c>
      <c r="B2704" s="23" t="str">
        <f t="shared" si="126"/>
        <v>Q2-2020</v>
      </c>
      <c r="C2704" s="24" t="str">
        <f t="shared" si="127"/>
        <v>Q2</v>
      </c>
      <c r="D2704" s="23" t="str">
        <f t="shared" si="128"/>
        <v>6-2020</v>
      </c>
      <c r="E2704" s="25">
        <v>43991</v>
      </c>
      <c r="F2704" s="31">
        <f>INDEX(GoldPrice!$B$2:$F$4016,MATCH(E2704,GoldPrice!$B$2:$B$4016,0),5)</f>
        <v>-973509.35550935566</v>
      </c>
      <c r="G2704" s="36">
        <f>INDEX(Daily!$B$2:$H$4016,MATCH(E2704,Daily!$B$2:$B$4016,0),3)</f>
        <v>-0.91000000000000369</v>
      </c>
      <c r="H2704" s="36">
        <f>INDEX(Daily!$B$2:$H$4016,MATCH(E2704,Daily!$B$2:$B$4016,0),5)</f>
        <v>-50</v>
      </c>
      <c r="I2704" s="36">
        <f>INDEX(Daily!$B$2:$H$4016,MATCH(E2704,Daily!$B$2:$B$4016,0),7)</f>
        <v>-0.49000000000000909</v>
      </c>
      <c r="J2704" s="39">
        <f>INDEX(Monthly!$B$2:$K$187,MATCH(D2704,Monthly!$B$2:$B$187,0),3)</f>
        <v>7.5999999999999956E-3</v>
      </c>
      <c r="K2704" s="39">
        <f>INDEX(Monthly!$B$2:$K$187,MATCH(D2704,Monthly!$B$2:$B$187,0),5)</f>
        <v>13.899999999999977</v>
      </c>
      <c r="L2704" s="39">
        <f>INDEX(Monthly!$B$2:$K$187,MATCH(D2704,Monthly!$B$2:$B$187,0),7)</f>
        <v>0</v>
      </c>
      <c r="M2704" s="39">
        <f>INDEX(Monthly!$B$2:$K$187,MATCH(D2704,Monthly!$B$2:$B$187,0),9)</f>
        <v>1.7230778969583926E-2</v>
      </c>
      <c r="N2704" s="42">
        <f>INDEX(Quaterly!$B$2:$E$63,MATCH(B2704,Quaterly!$B$2:$B$63,0),4)</f>
        <v>4.3599999999999994</v>
      </c>
    </row>
    <row r="2705" spans="1:14" x14ac:dyDescent="0.3">
      <c r="A2705" s="23">
        <v>2704</v>
      </c>
      <c r="B2705" s="23" t="str">
        <f t="shared" si="126"/>
        <v>Q2-2020</v>
      </c>
      <c r="C2705" s="24" t="str">
        <f t="shared" si="127"/>
        <v>Q2</v>
      </c>
      <c r="D2705" s="23" t="str">
        <f t="shared" si="128"/>
        <v>6-2020</v>
      </c>
      <c r="E2705" s="25">
        <v>43992</v>
      </c>
      <c r="F2705" s="31">
        <f>INDEX(GoldPrice!$B$2:$F$4016,MATCH(E2705,GoldPrice!$B$2:$B$4016,0),5)</f>
        <v>893989.03798903897</v>
      </c>
      <c r="G2705" s="36">
        <f>INDEX(Daily!$B$2:$H$4016,MATCH(E2705,Daily!$B$2:$B$4016,0),3)</f>
        <v>-0.35999999999999943</v>
      </c>
      <c r="H2705" s="36">
        <f>INDEX(Daily!$B$2:$H$4016,MATCH(E2705,Daily!$B$2:$B$4016,0),5)</f>
        <v>-15</v>
      </c>
      <c r="I2705" s="36">
        <f>INDEX(Daily!$B$2:$H$4016,MATCH(E2705,Daily!$B$2:$B$4016,0),7)</f>
        <v>0.57000000000005002</v>
      </c>
      <c r="J2705" s="39">
        <f>INDEX(Monthly!$B$2:$K$187,MATCH(D2705,Monthly!$B$2:$B$187,0),3)</f>
        <v>7.5999999999999956E-3</v>
      </c>
      <c r="K2705" s="39">
        <f>INDEX(Monthly!$B$2:$K$187,MATCH(D2705,Monthly!$B$2:$B$187,0),5)</f>
        <v>13.899999999999977</v>
      </c>
      <c r="L2705" s="39">
        <f>INDEX(Monthly!$B$2:$K$187,MATCH(D2705,Monthly!$B$2:$B$187,0),7)</f>
        <v>0</v>
      </c>
      <c r="M2705" s="39">
        <f>INDEX(Monthly!$B$2:$K$187,MATCH(D2705,Monthly!$B$2:$B$187,0),9)</f>
        <v>1.7230778969583926E-2</v>
      </c>
      <c r="N2705" s="42">
        <f>INDEX(Quaterly!$B$2:$E$63,MATCH(B2705,Quaterly!$B$2:$B$63,0),4)</f>
        <v>4.3599999999999994</v>
      </c>
    </row>
    <row r="2706" spans="1:14" x14ac:dyDescent="0.3">
      <c r="A2706" s="23">
        <v>2705</v>
      </c>
      <c r="B2706" s="23" t="str">
        <f t="shared" si="126"/>
        <v>Q2-2020</v>
      </c>
      <c r="C2706" s="24" t="str">
        <f t="shared" si="127"/>
        <v>Q2</v>
      </c>
      <c r="D2706" s="23" t="str">
        <f t="shared" si="128"/>
        <v>6-2020</v>
      </c>
      <c r="E2706" s="25">
        <v>43993</v>
      </c>
      <c r="F2706" s="31">
        <f>INDEX(GoldPrice!$B$2:$F$4016,MATCH(E2706,GoldPrice!$B$2:$B$4016,0),5)</f>
        <v>-280576.82857682928</v>
      </c>
      <c r="G2706" s="36">
        <f>INDEX(Daily!$B$2:$H$4016,MATCH(E2706,Daily!$B$2:$B$4016,0),3)</f>
        <v>1.0200000000000031</v>
      </c>
      <c r="H2706" s="36">
        <f>INDEX(Daily!$B$2:$H$4016,MATCH(E2706,Daily!$B$2:$B$4016,0),5)</f>
        <v>25</v>
      </c>
      <c r="I2706" s="36">
        <f>INDEX(Daily!$B$2:$H$4016,MATCH(E2706,Daily!$B$2:$B$4016,0),7)</f>
        <v>-32.629999999999995</v>
      </c>
      <c r="J2706" s="39">
        <f>INDEX(Monthly!$B$2:$K$187,MATCH(D2706,Monthly!$B$2:$B$187,0),3)</f>
        <v>7.5999999999999956E-3</v>
      </c>
      <c r="K2706" s="39">
        <f>INDEX(Monthly!$B$2:$K$187,MATCH(D2706,Monthly!$B$2:$B$187,0),5)</f>
        <v>13.899999999999977</v>
      </c>
      <c r="L2706" s="39">
        <f>INDEX(Monthly!$B$2:$K$187,MATCH(D2706,Monthly!$B$2:$B$187,0),7)</f>
        <v>0</v>
      </c>
      <c r="M2706" s="39">
        <f>INDEX(Monthly!$B$2:$K$187,MATCH(D2706,Monthly!$B$2:$B$187,0),9)</f>
        <v>1.7230778969583926E-2</v>
      </c>
      <c r="N2706" s="42">
        <f>INDEX(Quaterly!$B$2:$E$63,MATCH(B2706,Quaterly!$B$2:$B$63,0),4)</f>
        <v>4.3599999999999994</v>
      </c>
    </row>
    <row r="2707" spans="1:14" x14ac:dyDescent="0.3">
      <c r="A2707" s="23">
        <v>2706</v>
      </c>
      <c r="B2707" s="23" t="str">
        <f t="shared" si="126"/>
        <v>Q2-2020</v>
      </c>
      <c r="C2707" s="24" t="str">
        <f t="shared" si="127"/>
        <v>Q2</v>
      </c>
      <c r="D2707" s="23" t="str">
        <f t="shared" si="128"/>
        <v>6-2020</v>
      </c>
      <c r="E2707" s="25">
        <v>43994</v>
      </c>
      <c r="F2707" s="31">
        <f>INDEX(GoldPrice!$B$2:$F$4016,MATCH(E2707,GoldPrice!$B$2:$B$4016,0),5)</f>
        <v>-20847.325647324324</v>
      </c>
      <c r="G2707" s="36">
        <f>INDEX(Daily!$B$2:$H$4016,MATCH(E2707,Daily!$B$2:$B$4016,0),3)</f>
        <v>-3.9100000000000037</v>
      </c>
      <c r="H2707" s="36">
        <f>INDEX(Daily!$B$2:$H$4016,MATCH(E2707,Daily!$B$2:$B$4016,0),5)</f>
        <v>-9</v>
      </c>
      <c r="I2707" s="36">
        <f>INDEX(Daily!$B$2:$H$4016,MATCH(E2707,Daily!$B$2:$B$4016,0),7)</f>
        <v>-3.8500000000000227</v>
      </c>
      <c r="J2707" s="39">
        <f>INDEX(Monthly!$B$2:$K$187,MATCH(D2707,Monthly!$B$2:$B$187,0),3)</f>
        <v>7.5999999999999956E-3</v>
      </c>
      <c r="K2707" s="39">
        <f>INDEX(Monthly!$B$2:$K$187,MATCH(D2707,Monthly!$B$2:$B$187,0),5)</f>
        <v>13.899999999999977</v>
      </c>
      <c r="L2707" s="39">
        <f>INDEX(Monthly!$B$2:$K$187,MATCH(D2707,Monthly!$B$2:$B$187,0),7)</f>
        <v>0</v>
      </c>
      <c r="M2707" s="39">
        <f>INDEX(Monthly!$B$2:$K$187,MATCH(D2707,Monthly!$B$2:$B$187,0),9)</f>
        <v>1.7230778969583926E-2</v>
      </c>
      <c r="N2707" s="42">
        <f>INDEX(Quaterly!$B$2:$E$63,MATCH(B2707,Quaterly!$B$2:$B$63,0),4)</f>
        <v>4.3599999999999994</v>
      </c>
    </row>
    <row r="2708" spans="1:14" x14ac:dyDescent="0.3">
      <c r="A2708" s="23">
        <v>2707</v>
      </c>
      <c r="B2708" s="23" t="str">
        <f t="shared" si="126"/>
        <v>Q2-2020</v>
      </c>
      <c r="C2708" s="24" t="str">
        <f t="shared" si="127"/>
        <v>Q2</v>
      </c>
      <c r="D2708" s="23" t="str">
        <f t="shared" si="128"/>
        <v>6-2020</v>
      </c>
      <c r="E2708" s="25">
        <v>43997</v>
      </c>
      <c r="F2708" s="31">
        <f>INDEX(GoldPrice!$B$2:$F$4016,MATCH(E2708,GoldPrice!$B$2:$B$4016,0),5)</f>
        <v>169686.10848610848</v>
      </c>
      <c r="G2708" s="36">
        <f>INDEX(Daily!$B$2:$H$4016,MATCH(E2708,Daily!$B$2:$B$4016,0),3)</f>
        <v>1.4299999999999997</v>
      </c>
      <c r="H2708" s="36">
        <f>INDEX(Daily!$B$2:$H$4016,MATCH(E2708,Daily!$B$2:$B$4016,0),5)</f>
        <v>14</v>
      </c>
      <c r="I2708" s="36">
        <f>INDEX(Daily!$B$2:$H$4016,MATCH(E2708,Daily!$B$2:$B$4016,0),7)</f>
        <v>-31.049999999999955</v>
      </c>
      <c r="J2708" s="39">
        <f>INDEX(Monthly!$B$2:$K$187,MATCH(D2708,Monthly!$B$2:$B$187,0),3)</f>
        <v>7.5999999999999956E-3</v>
      </c>
      <c r="K2708" s="39">
        <f>INDEX(Monthly!$B$2:$K$187,MATCH(D2708,Monthly!$B$2:$B$187,0),5)</f>
        <v>13.899999999999977</v>
      </c>
      <c r="L2708" s="39">
        <f>INDEX(Monthly!$B$2:$K$187,MATCH(D2708,Monthly!$B$2:$B$187,0),7)</f>
        <v>0</v>
      </c>
      <c r="M2708" s="39">
        <f>INDEX(Monthly!$B$2:$K$187,MATCH(D2708,Monthly!$B$2:$B$187,0),9)</f>
        <v>1.7230778969583926E-2</v>
      </c>
      <c r="N2708" s="42">
        <f>INDEX(Quaterly!$B$2:$E$63,MATCH(B2708,Quaterly!$B$2:$B$63,0),4)</f>
        <v>4.3599999999999994</v>
      </c>
    </row>
    <row r="2709" spans="1:14" x14ac:dyDescent="0.3">
      <c r="A2709" s="23">
        <v>2708</v>
      </c>
      <c r="B2709" s="23" t="str">
        <f t="shared" si="126"/>
        <v>Q2-2020</v>
      </c>
      <c r="C2709" s="24" t="str">
        <f t="shared" si="127"/>
        <v>Q2</v>
      </c>
      <c r="D2709" s="23" t="str">
        <f t="shared" si="128"/>
        <v>6-2020</v>
      </c>
      <c r="E2709" s="25">
        <v>43998</v>
      </c>
      <c r="F2709" s="31">
        <f>INDEX(GoldPrice!$B$2:$F$4016,MATCH(E2709,GoldPrice!$B$2:$B$4016,0),5)</f>
        <v>-200179.55017955229</v>
      </c>
      <c r="G2709" s="36">
        <f>INDEX(Daily!$B$2:$H$4016,MATCH(E2709,Daily!$B$2:$B$4016,0),3)</f>
        <v>0.82000000000000028</v>
      </c>
      <c r="H2709" s="36">
        <f>INDEX(Daily!$B$2:$H$4016,MATCH(E2709,Daily!$B$2:$B$4016,0),5)</f>
        <v>-10</v>
      </c>
      <c r="I2709" s="36">
        <f>INDEX(Daily!$B$2:$H$4016,MATCH(E2709,Daily!$B$2:$B$4016,0),7)</f>
        <v>23.659999999999968</v>
      </c>
      <c r="J2709" s="39">
        <f>INDEX(Monthly!$B$2:$K$187,MATCH(D2709,Monthly!$B$2:$B$187,0),3)</f>
        <v>7.5999999999999956E-3</v>
      </c>
      <c r="K2709" s="39">
        <f>INDEX(Monthly!$B$2:$K$187,MATCH(D2709,Monthly!$B$2:$B$187,0),5)</f>
        <v>13.899999999999977</v>
      </c>
      <c r="L2709" s="39">
        <f>INDEX(Monthly!$B$2:$K$187,MATCH(D2709,Monthly!$B$2:$B$187,0),7)</f>
        <v>0</v>
      </c>
      <c r="M2709" s="39">
        <f>INDEX(Monthly!$B$2:$K$187,MATCH(D2709,Monthly!$B$2:$B$187,0),9)</f>
        <v>1.7230778969583926E-2</v>
      </c>
      <c r="N2709" s="42">
        <f>INDEX(Quaterly!$B$2:$E$63,MATCH(B2709,Quaterly!$B$2:$B$63,0),4)</f>
        <v>4.3599999999999994</v>
      </c>
    </row>
    <row r="2710" spans="1:14" x14ac:dyDescent="0.3">
      <c r="A2710" s="23">
        <v>2709</v>
      </c>
      <c r="B2710" s="23" t="str">
        <f t="shared" si="126"/>
        <v>Q2-2020</v>
      </c>
      <c r="C2710" s="24" t="str">
        <f t="shared" si="127"/>
        <v>Q2</v>
      </c>
      <c r="D2710" s="23" t="str">
        <f t="shared" si="128"/>
        <v>6-2020</v>
      </c>
      <c r="E2710" s="25">
        <v>43999</v>
      </c>
      <c r="F2710" s="31">
        <f>INDEX(GoldPrice!$B$2:$F$4016,MATCH(E2710,GoldPrice!$B$2:$B$4016,0),5)</f>
        <v>-44679.417879421264</v>
      </c>
      <c r="G2710" s="36">
        <f>INDEX(Daily!$B$2:$H$4016,MATCH(E2710,Daily!$B$2:$B$4016,0),3)</f>
        <v>2.0000000000003126E-2</v>
      </c>
      <c r="H2710" s="36">
        <f>INDEX(Daily!$B$2:$H$4016,MATCH(E2710,Daily!$B$2:$B$4016,0),5)</f>
        <v>-14</v>
      </c>
      <c r="I2710" s="36">
        <f>INDEX(Daily!$B$2:$H$4016,MATCH(E2710,Daily!$B$2:$B$4016,0),7)</f>
        <v>-1.6899999999999409</v>
      </c>
      <c r="J2710" s="39">
        <f>INDEX(Monthly!$B$2:$K$187,MATCH(D2710,Monthly!$B$2:$B$187,0),3)</f>
        <v>7.5999999999999956E-3</v>
      </c>
      <c r="K2710" s="39">
        <f>INDEX(Monthly!$B$2:$K$187,MATCH(D2710,Monthly!$B$2:$B$187,0),5)</f>
        <v>13.899999999999977</v>
      </c>
      <c r="L2710" s="39">
        <f>INDEX(Monthly!$B$2:$K$187,MATCH(D2710,Monthly!$B$2:$B$187,0),7)</f>
        <v>0</v>
      </c>
      <c r="M2710" s="39">
        <f>INDEX(Monthly!$B$2:$K$187,MATCH(D2710,Monthly!$B$2:$B$187,0),9)</f>
        <v>1.7230778969583926E-2</v>
      </c>
      <c r="N2710" s="42">
        <f>INDEX(Quaterly!$B$2:$E$63,MATCH(B2710,Quaterly!$B$2:$B$63,0),4)</f>
        <v>4.3599999999999994</v>
      </c>
    </row>
    <row r="2711" spans="1:14" x14ac:dyDescent="0.3">
      <c r="A2711" s="23">
        <v>2710</v>
      </c>
      <c r="B2711" s="23" t="str">
        <f t="shared" si="126"/>
        <v>Q2-2020</v>
      </c>
      <c r="C2711" s="24" t="str">
        <f t="shared" si="127"/>
        <v>Q2</v>
      </c>
      <c r="D2711" s="23" t="str">
        <f t="shared" si="128"/>
        <v>6-2020</v>
      </c>
      <c r="E2711" s="25">
        <v>44000</v>
      </c>
      <c r="F2711" s="31">
        <f>INDEX(GoldPrice!$B$2:$F$4016,MATCH(E2711,GoldPrice!$B$2:$B$4016,0),5)</f>
        <v>58903.950103953481</v>
      </c>
      <c r="G2711" s="36">
        <f>INDEX(Daily!$B$2:$H$4016,MATCH(E2711,Daily!$B$2:$B$4016,0),3)</f>
        <v>0.88000000000000256</v>
      </c>
      <c r="H2711" s="36">
        <f>INDEX(Daily!$B$2:$H$4016,MATCH(E2711,Daily!$B$2:$B$4016,0),5)</f>
        <v>14</v>
      </c>
      <c r="I2711" s="36">
        <f>INDEX(Daily!$B$2:$H$4016,MATCH(E2711,Daily!$B$2:$B$4016,0),7)</f>
        <v>0.82999999999992724</v>
      </c>
      <c r="J2711" s="39">
        <f>INDEX(Monthly!$B$2:$K$187,MATCH(D2711,Monthly!$B$2:$B$187,0),3)</f>
        <v>7.5999999999999956E-3</v>
      </c>
      <c r="K2711" s="39">
        <f>INDEX(Monthly!$B$2:$K$187,MATCH(D2711,Monthly!$B$2:$B$187,0),5)</f>
        <v>13.899999999999977</v>
      </c>
      <c r="L2711" s="39">
        <f>INDEX(Monthly!$B$2:$K$187,MATCH(D2711,Monthly!$B$2:$B$187,0),7)</f>
        <v>0</v>
      </c>
      <c r="M2711" s="39">
        <f>INDEX(Monthly!$B$2:$K$187,MATCH(D2711,Monthly!$B$2:$B$187,0),9)</f>
        <v>1.7230778969583926E-2</v>
      </c>
      <c r="N2711" s="42">
        <f>INDEX(Quaterly!$B$2:$E$63,MATCH(B2711,Quaterly!$B$2:$B$63,0),4)</f>
        <v>4.3599999999999994</v>
      </c>
    </row>
    <row r="2712" spans="1:14" x14ac:dyDescent="0.3">
      <c r="A2712" s="23">
        <v>2711</v>
      </c>
      <c r="B2712" s="23" t="str">
        <f t="shared" si="126"/>
        <v>Q2-2020</v>
      </c>
      <c r="C2712" s="24" t="str">
        <f t="shared" si="127"/>
        <v>Q2</v>
      </c>
      <c r="D2712" s="23" t="str">
        <f t="shared" si="128"/>
        <v>6-2020</v>
      </c>
      <c r="E2712" s="25">
        <v>44001</v>
      </c>
      <c r="F2712" s="31">
        <f>INDEX(GoldPrice!$B$2:$F$4016,MATCH(E2712,GoldPrice!$B$2:$B$4016,0),5)</f>
        <v>-206836.51483651251</v>
      </c>
      <c r="G2712" s="36">
        <f>INDEX(Daily!$B$2:$H$4016,MATCH(E2712,Daily!$B$2:$B$4016,0),3)</f>
        <v>0.90999999999999659</v>
      </c>
      <c r="H2712" s="36">
        <f>INDEX(Daily!$B$2:$H$4016,MATCH(E2712,Daily!$B$2:$B$4016,0),5)</f>
        <v>5</v>
      </c>
      <c r="I2712" s="36">
        <f>INDEX(Daily!$B$2:$H$4016,MATCH(E2712,Daily!$B$2:$B$4016,0),7)</f>
        <v>13.289999999999964</v>
      </c>
      <c r="J2712" s="39">
        <f>INDEX(Monthly!$B$2:$K$187,MATCH(D2712,Monthly!$B$2:$B$187,0),3)</f>
        <v>7.5999999999999956E-3</v>
      </c>
      <c r="K2712" s="39">
        <f>INDEX(Monthly!$B$2:$K$187,MATCH(D2712,Monthly!$B$2:$B$187,0),5)</f>
        <v>13.899999999999977</v>
      </c>
      <c r="L2712" s="39">
        <f>INDEX(Monthly!$B$2:$K$187,MATCH(D2712,Monthly!$B$2:$B$187,0),7)</f>
        <v>0</v>
      </c>
      <c r="M2712" s="39">
        <f>INDEX(Monthly!$B$2:$K$187,MATCH(D2712,Monthly!$B$2:$B$187,0),9)</f>
        <v>1.7230778969583926E-2</v>
      </c>
      <c r="N2712" s="42">
        <f>INDEX(Quaterly!$B$2:$E$63,MATCH(B2712,Quaterly!$B$2:$B$63,0),4)</f>
        <v>4.3599999999999994</v>
      </c>
    </row>
    <row r="2713" spans="1:14" x14ac:dyDescent="0.3">
      <c r="A2713" s="23">
        <v>2712</v>
      </c>
      <c r="B2713" s="23" t="str">
        <f t="shared" si="126"/>
        <v>Q2-2020</v>
      </c>
      <c r="C2713" s="24" t="str">
        <f t="shared" si="127"/>
        <v>Q2</v>
      </c>
      <c r="D2713" s="23" t="str">
        <f t="shared" si="128"/>
        <v>6-2020</v>
      </c>
      <c r="E2713" s="25">
        <v>44004</v>
      </c>
      <c r="F2713" s="31">
        <f>INDEX(GoldPrice!$B$2:$F$4016,MATCH(E2713,GoldPrice!$B$2:$B$4016,0),5)</f>
        <v>-82905.688905689865</v>
      </c>
      <c r="G2713" s="36">
        <f>INDEX(Daily!$B$2:$H$4016,MATCH(E2713,Daily!$B$2:$B$4016,0),3)</f>
        <v>0.71000000000000085</v>
      </c>
      <c r="H2713" s="36">
        <f>INDEX(Daily!$B$2:$H$4016,MATCH(E2713,Daily!$B$2:$B$4016,0),5)</f>
        <v>-5</v>
      </c>
      <c r="I2713" s="36">
        <f>INDEX(Daily!$B$2:$H$4016,MATCH(E2713,Daily!$B$2:$B$4016,0),7)</f>
        <v>2.7200000000000273</v>
      </c>
      <c r="J2713" s="39">
        <f>INDEX(Monthly!$B$2:$K$187,MATCH(D2713,Monthly!$B$2:$B$187,0),3)</f>
        <v>7.5999999999999956E-3</v>
      </c>
      <c r="K2713" s="39">
        <f>INDEX(Monthly!$B$2:$K$187,MATCH(D2713,Monthly!$B$2:$B$187,0),5)</f>
        <v>13.899999999999977</v>
      </c>
      <c r="L2713" s="39">
        <f>INDEX(Monthly!$B$2:$K$187,MATCH(D2713,Monthly!$B$2:$B$187,0),7)</f>
        <v>0</v>
      </c>
      <c r="M2713" s="39">
        <f>INDEX(Monthly!$B$2:$K$187,MATCH(D2713,Monthly!$B$2:$B$187,0),9)</f>
        <v>1.7230778969583926E-2</v>
      </c>
      <c r="N2713" s="42">
        <f>INDEX(Quaterly!$B$2:$E$63,MATCH(B2713,Quaterly!$B$2:$B$63,0),4)</f>
        <v>4.3599999999999994</v>
      </c>
    </row>
    <row r="2714" spans="1:14" x14ac:dyDescent="0.3">
      <c r="A2714" s="23">
        <v>2713</v>
      </c>
      <c r="B2714" s="23" t="str">
        <f t="shared" si="126"/>
        <v>Q2-2020</v>
      </c>
      <c r="C2714" s="24" t="str">
        <f t="shared" si="127"/>
        <v>Q2</v>
      </c>
      <c r="D2714" s="23" t="str">
        <f t="shared" si="128"/>
        <v>6-2020</v>
      </c>
      <c r="E2714" s="25">
        <v>44005</v>
      </c>
      <c r="F2714" s="31">
        <f>INDEX(GoldPrice!$B$2:$F$4016,MATCH(E2714,GoldPrice!$B$2:$B$4016,0),5)</f>
        <v>-224239.50103950128</v>
      </c>
      <c r="G2714" s="36">
        <f>INDEX(Daily!$B$2:$H$4016,MATCH(E2714,Daily!$B$2:$B$4016,0),3)</f>
        <v>-0.50999999999999801</v>
      </c>
      <c r="H2714" s="36">
        <f>INDEX(Daily!$B$2:$H$4016,MATCH(E2714,Daily!$B$2:$B$4016,0),5)</f>
        <v>3</v>
      </c>
      <c r="I2714" s="36">
        <f>INDEX(Daily!$B$2:$H$4016,MATCH(E2714,Daily!$B$2:$B$4016,0),7)</f>
        <v>-3.0799999999999272</v>
      </c>
      <c r="J2714" s="39">
        <f>INDEX(Monthly!$B$2:$K$187,MATCH(D2714,Monthly!$B$2:$B$187,0),3)</f>
        <v>7.5999999999999956E-3</v>
      </c>
      <c r="K2714" s="39">
        <f>INDEX(Monthly!$B$2:$K$187,MATCH(D2714,Monthly!$B$2:$B$187,0),5)</f>
        <v>13.899999999999977</v>
      </c>
      <c r="L2714" s="39">
        <f>INDEX(Monthly!$B$2:$K$187,MATCH(D2714,Monthly!$B$2:$B$187,0),7)</f>
        <v>0</v>
      </c>
      <c r="M2714" s="39">
        <f>INDEX(Monthly!$B$2:$K$187,MATCH(D2714,Monthly!$B$2:$B$187,0),9)</f>
        <v>1.7230778969583926E-2</v>
      </c>
      <c r="N2714" s="42">
        <f>INDEX(Quaterly!$B$2:$E$63,MATCH(B2714,Quaterly!$B$2:$B$63,0),4)</f>
        <v>4.3599999999999994</v>
      </c>
    </row>
    <row r="2715" spans="1:14" x14ac:dyDescent="0.3">
      <c r="A2715" s="23">
        <v>2714</v>
      </c>
      <c r="B2715" s="23" t="str">
        <f t="shared" si="126"/>
        <v>Q2-2020</v>
      </c>
      <c r="C2715" s="24" t="str">
        <f t="shared" si="127"/>
        <v>Q2</v>
      </c>
      <c r="D2715" s="23" t="str">
        <f t="shared" si="128"/>
        <v>6-2020</v>
      </c>
      <c r="E2715" s="25">
        <v>44006</v>
      </c>
      <c r="F2715" s="31">
        <f>INDEX(GoldPrice!$B$2:$F$4016,MATCH(E2715,GoldPrice!$B$2:$B$4016,0),5)</f>
        <v>354588.01738801599</v>
      </c>
      <c r="G2715" s="36">
        <f>INDEX(Daily!$B$2:$H$4016,MATCH(E2715,Daily!$B$2:$B$4016,0),3)</f>
        <v>-1.9400000000000048</v>
      </c>
      <c r="H2715" s="36">
        <f>INDEX(Daily!$B$2:$H$4016,MATCH(E2715,Daily!$B$2:$B$4016,0),5)</f>
        <v>-18</v>
      </c>
      <c r="I2715" s="36">
        <f>INDEX(Daily!$B$2:$H$4016,MATCH(E2715,Daily!$B$2:$B$4016,0),7)</f>
        <v>-8.4900000000000091</v>
      </c>
      <c r="J2715" s="39">
        <f>INDEX(Monthly!$B$2:$K$187,MATCH(D2715,Monthly!$B$2:$B$187,0),3)</f>
        <v>7.5999999999999956E-3</v>
      </c>
      <c r="K2715" s="39">
        <f>INDEX(Monthly!$B$2:$K$187,MATCH(D2715,Monthly!$B$2:$B$187,0),5)</f>
        <v>13.899999999999977</v>
      </c>
      <c r="L2715" s="39">
        <f>INDEX(Monthly!$B$2:$K$187,MATCH(D2715,Monthly!$B$2:$B$187,0),7)</f>
        <v>0</v>
      </c>
      <c r="M2715" s="39">
        <f>INDEX(Monthly!$B$2:$K$187,MATCH(D2715,Monthly!$B$2:$B$187,0),9)</f>
        <v>1.7230778969583926E-2</v>
      </c>
      <c r="N2715" s="42">
        <f>INDEX(Quaterly!$B$2:$E$63,MATCH(B2715,Quaterly!$B$2:$B$63,0),4)</f>
        <v>4.3599999999999994</v>
      </c>
    </row>
    <row r="2716" spans="1:14" x14ac:dyDescent="0.3">
      <c r="A2716" s="23">
        <v>2715</v>
      </c>
      <c r="B2716" s="23" t="str">
        <f t="shared" si="126"/>
        <v>Q2-2020</v>
      </c>
      <c r="C2716" s="24" t="str">
        <f t="shared" si="127"/>
        <v>Q2</v>
      </c>
      <c r="D2716" s="23" t="str">
        <f t="shared" si="128"/>
        <v>6-2020</v>
      </c>
      <c r="E2716" s="25">
        <v>44007</v>
      </c>
      <c r="F2716" s="31">
        <f>INDEX(GoldPrice!$B$2:$F$4016,MATCH(E2716,GoldPrice!$B$2:$B$4016,0),5)</f>
        <v>27563.182763185352</v>
      </c>
      <c r="G2716" s="36">
        <f>INDEX(Daily!$B$2:$H$4016,MATCH(E2716,Daily!$B$2:$B$4016,0),3)</f>
        <v>0.71000000000000085</v>
      </c>
      <c r="H2716" s="36">
        <f>INDEX(Daily!$B$2:$H$4016,MATCH(E2716,Daily!$B$2:$B$4016,0),5)</f>
        <v>13</v>
      </c>
      <c r="I2716" s="36">
        <f>INDEX(Daily!$B$2:$H$4016,MATCH(E2716,Daily!$B$2:$B$4016,0),7)</f>
        <v>-5.1200000000000045</v>
      </c>
      <c r="J2716" s="39">
        <f>INDEX(Monthly!$B$2:$K$187,MATCH(D2716,Monthly!$B$2:$B$187,0),3)</f>
        <v>7.5999999999999956E-3</v>
      </c>
      <c r="K2716" s="39">
        <f>INDEX(Monthly!$B$2:$K$187,MATCH(D2716,Monthly!$B$2:$B$187,0),5)</f>
        <v>13.899999999999977</v>
      </c>
      <c r="L2716" s="39">
        <f>INDEX(Monthly!$B$2:$K$187,MATCH(D2716,Monthly!$B$2:$B$187,0),7)</f>
        <v>0</v>
      </c>
      <c r="M2716" s="39">
        <f>INDEX(Monthly!$B$2:$K$187,MATCH(D2716,Monthly!$B$2:$B$187,0),9)</f>
        <v>1.7230778969583926E-2</v>
      </c>
      <c r="N2716" s="42">
        <f>INDEX(Quaterly!$B$2:$E$63,MATCH(B2716,Quaterly!$B$2:$B$63,0),4)</f>
        <v>4.3599999999999994</v>
      </c>
    </row>
    <row r="2717" spans="1:14" x14ac:dyDescent="0.3">
      <c r="A2717" s="23">
        <v>2716</v>
      </c>
      <c r="B2717" s="23" t="str">
        <f t="shared" si="126"/>
        <v>Q2-2020</v>
      </c>
      <c r="C2717" s="24" t="str">
        <f t="shared" si="127"/>
        <v>Q2</v>
      </c>
      <c r="D2717" s="23" t="str">
        <f t="shared" si="128"/>
        <v>6-2020</v>
      </c>
      <c r="E2717" s="25">
        <v>44008</v>
      </c>
      <c r="F2717" s="31">
        <f>INDEX(GoldPrice!$B$2:$F$4016,MATCH(E2717,GoldPrice!$B$2:$B$4016,0),5)</f>
        <v>-205150.78435078636</v>
      </c>
      <c r="G2717" s="36">
        <f>INDEX(Daily!$B$2:$H$4016,MATCH(E2717,Daily!$B$2:$B$4016,0),3)</f>
        <v>-0.22999999999999687</v>
      </c>
      <c r="H2717" s="36">
        <f>INDEX(Daily!$B$2:$H$4016,MATCH(E2717,Daily!$B$2:$B$4016,0),5)</f>
        <v>2</v>
      </c>
      <c r="I2717" s="36">
        <f>INDEX(Daily!$B$2:$H$4016,MATCH(E2717,Daily!$B$2:$B$4016,0),7)</f>
        <v>-2.6100000000000136</v>
      </c>
      <c r="J2717" s="39">
        <f>INDEX(Monthly!$B$2:$K$187,MATCH(D2717,Monthly!$B$2:$B$187,0),3)</f>
        <v>7.5999999999999956E-3</v>
      </c>
      <c r="K2717" s="39">
        <f>INDEX(Monthly!$B$2:$K$187,MATCH(D2717,Monthly!$B$2:$B$187,0),5)</f>
        <v>13.899999999999977</v>
      </c>
      <c r="L2717" s="39">
        <f>INDEX(Monthly!$B$2:$K$187,MATCH(D2717,Monthly!$B$2:$B$187,0),7)</f>
        <v>0</v>
      </c>
      <c r="M2717" s="39">
        <f>INDEX(Monthly!$B$2:$K$187,MATCH(D2717,Monthly!$B$2:$B$187,0),9)</f>
        <v>1.7230778969583926E-2</v>
      </c>
      <c r="N2717" s="42">
        <f>INDEX(Quaterly!$B$2:$E$63,MATCH(B2717,Quaterly!$B$2:$B$63,0),4)</f>
        <v>4.3599999999999994</v>
      </c>
    </row>
    <row r="2718" spans="1:14" x14ac:dyDescent="0.3">
      <c r="A2718" s="23">
        <v>2717</v>
      </c>
      <c r="B2718" s="23" t="str">
        <f t="shared" si="126"/>
        <v>Q2-2020</v>
      </c>
      <c r="C2718" s="24" t="str">
        <f t="shared" si="127"/>
        <v>Q2</v>
      </c>
      <c r="D2718" s="23" t="str">
        <f t="shared" si="128"/>
        <v>6-2020</v>
      </c>
      <c r="E2718" s="25">
        <v>44011</v>
      </c>
      <c r="F2718" s="31">
        <f>INDEX(GoldPrice!$B$2:$F$4016,MATCH(E2718,GoldPrice!$B$2:$B$4016,0),5)</f>
        <v>135743.41334341466</v>
      </c>
      <c r="G2718" s="36">
        <f>INDEX(Daily!$B$2:$H$4016,MATCH(E2718,Daily!$B$2:$B$4016,0),3)</f>
        <v>1.2100000000000009</v>
      </c>
      <c r="H2718" s="36">
        <f>INDEX(Daily!$B$2:$H$4016,MATCH(E2718,Daily!$B$2:$B$4016,0),5)</f>
        <v>-12</v>
      </c>
      <c r="I2718" s="36">
        <f>INDEX(Daily!$B$2:$H$4016,MATCH(E2718,Daily!$B$2:$B$4016,0),7)</f>
        <v>-22.620000000000005</v>
      </c>
      <c r="J2718" s="39">
        <f>INDEX(Monthly!$B$2:$K$187,MATCH(D2718,Monthly!$B$2:$B$187,0),3)</f>
        <v>7.5999999999999956E-3</v>
      </c>
      <c r="K2718" s="39">
        <f>INDEX(Monthly!$B$2:$K$187,MATCH(D2718,Monthly!$B$2:$B$187,0),5)</f>
        <v>13.899999999999977</v>
      </c>
      <c r="L2718" s="39">
        <f>INDEX(Monthly!$B$2:$K$187,MATCH(D2718,Monthly!$B$2:$B$187,0),7)</f>
        <v>0</v>
      </c>
      <c r="M2718" s="39">
        <f>INDEX(Monthly!$B$2:$K$187,MATCH(D2718,Monthly!$B$2:$B$187,0),9)</f>
        <v>1.7230778969583926E-2</v>
      </c>
      <c r="N2718" s="42">
        <f>INDEX(Quaterly!$B$2:$E$63,MATCH(B2718,Quaterly!$B$2:$B$63,0),4)</f>
        <v>4.3599999999999994</v>
      </c>
    </row>
    <row r="2719" spans="1:14" x14ac:dyDescent="0.3">
      <c r="A2719" s="23">
        <v>2718</v>
      </c>
      <c r="B2719" s="23" t="str">
        <f t="shared" si="126"/>
        <v>Q2-2020</v>
      </c>
      <c r="C2719" s="24" t="str">
        <f t="shared" si="127"/>
        <v>Q2</v>
      </c>
      <c r="D2719" s="23" t="str">
        <f t="shared" si="128"/>
        <v>6-2020</v>
      </c>
      <c r="E2719" s="25">
        <v>44012</v>
      </c>
      <c r="F2719" s="31">
        <f>INDEX(GoldPrice!$B$2:$F$4016,MATCH(E2719,GoldPrice!$B$2:$B$4016,0),5)</f>
        <v>-347319.29691929743</v>
      </c>
      <c r="G2719" s="36">
        <f>INDEX(Daily!$B$2:$H$4016,MATCH(E2719,Daily!$B$2:$B$4016,0),3)</f>
        <v>-0.42999999999999972</v>
      </c>
      <c r="H2719" s="36">
        <f>INDEX(Daily!$B$2:$H$4016,MATCH(E2719,Daily!$B$2:$B$4016,0),5)</f>
        <v>6</v>
      </c>
      <c r="I2719" s="36">
        <f>INDEX(Daily!$B$2:$H$4016,MATCH(E2719,Daily!$B$2:$B$4016,0),7)</f>
        <v>-4.25</v>
      </c>
      <c r="J2719" s="39">
        <f>INDEX(Monthly!$B$2:$K$187,MATCH(D2719,Monthly!$B$2:$B$187,0),3)</f>
        <v>7.5999999999999956E-3</v>
      </c>
      <c r="K2719" s="39">
        <f>INDEX(Monthly!$B$2:$K$187,MATCH(D2719,Monthly!$B$2:$B$187,0),5)</f>
        <v>13.899999999999977</v>
      </c>
      <c r="L2719" s="39">
        <f>INDEX(Monthly!$B$2:$K$187,MATCH(D2719,Monthly!$B$2:$B$187,0),7)</f>
        <v>0</v>
      </c>
      <c r="M2719" s="39">
        <f>INDEX(Monthly!$B$2:$K$187,MATCH(D2719,Monthly!$B$2:$B$187,0),9)</f>
        <v>1.7230778969583926E-2</v>
      </c>
      <c r="N2719" s="42">
        <f>INDEX(Quaterly!$B$2:$E$63,MATCH(B2719,Quaterly!$B$2:$B$63,0),4)</f>
        <v>4.3599999999999994</v>
      </c>
    </row>
    <row r="2720" spans="1:14" x14ac:dyDescent="0.3">
      <c r="A2720" s="23">
        <v>2719</v>
      </c>
      <c r="B2720" s="23" t="str">
        <f t="shared" si="126"/>
        <v>Q3-2020</v>
      </c>
      <c r="C2720" s="24" t="str">
        <f t="shared" si="127"/>
        <v>Q3</v>
      </c>
      <c r="D2720" s="23" t="str">
        <f t="shared" si="128"/>
        <v>7-2020</v>
      </c>
      <c r="E2720" s="25">
        <v>44013</v>
      </c>
      <c r="F2720" s="31">
        <f>INDEX(GoldPrice!$B$2:$F$4016,MATCH(E2720,GoldPrice!$B$2:$B$4016,0),5)</f>
        <v>558676.92307692021</v>
      </c>
      <c r="G2720" s="36">
        <f>INDEX(Daily!$B$2:$H$4016,MATCH(E2720,Daily!$B$2:$B$4016,0),3)</f>
        <v>1.3799999999999955</v>
      </c>
      <c r="H2720" s="36">
        <f>INDEX(Daily!$B$2:$H$4016,MATCH(E2720,Daily!$B$2:$B$4016,0),5)</f>
        <v>-1</v>
      </c>
      <c r="I2720" s="36">
        <f>INDEX(Daily!$B$2:$H$4016,MATCH(E2720,Daily!$B$2:$B$4016,0),7)</f>
        <v>18.379999999999995</v>
      </c>
      <c r="J2720" s="39">
        <f>INDEX(Monthly!$B$2:$K$187,MATCH(D2720,Monthly!$B$2:$B$187,0),3)</f>
        <v>4.7000000000000097E-3</v>
      </c>
      <c r="K2720" s="39">
        <f>INDEX(Monthly!$B$2:$K$187,MATCH(D2720,Monthly!$B$2:$B$187,0),5)</f>
        <v>67.009999999999991</v>
      </c>
      <c r="L2720" s="39">
        <f>INDEX(Monthly!$B$2:$K$187,MATCH(D2720,Monthly!$B$2:$B$187,0),7)</f>
        <v>-1.0000000000000009E-3</v>
      </c>
      <c r="M2720" s="39">
        <f>INDEX(Monthly!$B$2:$K$187,MATCH(D2720,Monthly!$B$2:$B$187,0),9)</f>
        <v>4.0336142679227791E-3</v>
      </c>
      <c r="N2720" s="42">
        <f>INDEX(Quaterly!$B$2:$E$63,MATCH(B2720,Quaterly!$B$2:$B$63,0),4)</f>
        <v>-3.129999999999999</v>
      </c>
    </row>
    <row r="2721" spans="1:14" x14ac:dyDescent="0.3">
      <c r="A2721" s="23">
        <v>2720</v>
      </c>
      <c r="B2721" s="23" t="str">
        <f t="shared" si="126"/>
        <v>Q3-2020</v>
      </c>
      <c r="C2721" s="24" t="str">
        <f t="shared" si="127"/>
        <v>Q3</v>
      </c>
      <c r="D2721" s="23" t="str">
        <f t="shared" si="128"/>
        <v>7-2020</v>
      </c>
      <c r="E2721" s="25">
        <v>44014</v>
      </c>
      <c r="F2721" s="31">
        <f>INDEX(GoldPrice!$B$2:$F$4016,MATCH(E2721,GoldPrice!$B$2:$B$4016,0),5)</f>
        <v>-118099.33849933743</v>
      </c>
      <c r="G2721" s="36">
        <f>INDEX(Daily!$B$2:$H$4016,MATCH(E2721,Daily!$B$2:$B$4016,0),3)</f>
        <v>-1.3942857142857079</v>
      </c>
      <c r="H2721" s="36">
        <f>INDEX(Daily!$B$2:$H$4016,MATCH(E2721,Daily!$B$2:$B$4016,0),5)</f>
        <v>-1</v>
      </c>
      <c r="I2721" s="36">
        <f>INDEX(Daily!$B$2:$H$4016,MATCH(E2721,Daily!$B$2:$B$4016,0),7)</f>
        <v>-1.1100000000000136</v>
      </c>
      <c r="J2721" s="39">
        <f>INDEX(Monthly!$B$2:$K$187,MATCH(D2721,Monthly!$B$2:$B$187,0),3)</f>
        <v>4.7000000000000097E-3</v>
      </c>
      <c r="K2721" s="39">
        <f>INDEX(Monthly!$B$2:$K$187,MATCH(D2721,Monthly!$B$2:$B$187,0),5)</f>
        <v>67.009999999999991</v>
      </c>
      <c r="L2721" s="39">
        <f>INDEX(Monthly!$B$2:$K$187,MATCH(D2721,Monthly!$B$2:$B$187,0),7)</f>
        <v>-1.0000000000000009E-3</v>
      </c>
      <c r="M2721" s="39">
        <f>INDEX(Monthly!$B$2:$K$187,MATCH(D2721,Monthly!$B$2:$B$187,0),9)</f>
        <v>4.0336142679227791E-3</v>
      </c>
      <c r="N2721" s="42">
        <f>INDEX(Quaterly!$B$2:$E$63,MATCH(B2721,Quaterly!$B$2:$B$63,0),4)</f>
        <v>-3.129999999999999</v>
      </c>
    </row>
    <row r="2722" spans="1:14" x14ac:dyDescent="0.3">
      <c r="A2722" s="23">
        <v>2721</v>
      </c>
      <c r="B2722" s="23" t="str">
        <f t="shared" si="126"/>
        <v>Q3-2020</v>
      </c>
      <c r="C2722" s="24" t="str">
        <f t="shared" si="127"/>
        <v>Q3</v>
      </c>
      <c r="D2722" s="23" t="str">
        <f t="shared" si="128"/>
        <v>7-2020</v>
      </c>
      <c r="E2722" s="25">
        <v>44015</v>
      </c>
      <c r="F2722" s="31">
        <f>INDEX(GoldPrice!$B$2:$F$4016,MATCH(E2722,GoldPrice!$B$2:$B$4016,0),5)</f>
        <v>275713.8213138245</v>
      </c>
      <c r="G2722" s="36">
        <f>INDEX(Daily!$B$2:$H$4016,MATCH(E2722,Daily!$B$2:$B$4016,0),3)</f>
        <v>1.0642857142857096</v>
      </c>
      <c r="H2722" s="36">
        <f>INDEX(Daily!$B$2:$H$4016,MATCH(E2722,Daily!$B$2:$B$4016,0),5)</f>
        <v>-3</v>
      </c>
      <c r="I2722" s="36">
        <f>INDEX(Daily!$B$2:$H$4016,MATCH(E2722,Daily!$B$2:$B$4016,0),7)</f>
        <v>5.2300000000000182</v>
      </c>
      <c r="J2722" s="39">
        <f>INDEX(Monthly!$B$2:$K$187,MATCH(D2722,Monthly!$B$2:$B$187,0),3)</f>
        <v>4.7000000000000097E-3</v>
      </c>
      <c r="K2722" s="39">
        <f>INDEX(Monthly!$B$2:$K$187,MATCH(D2722,Monthly!$B$2:$B$187,0),5)</f>
        <v>67.009999999999991</v>
      </c>
      <c r="L2722" s="39">
        <f>INDEX(Monthly!$B$2:$K$187,MATCH(D2722,Monthly!$B$2:$B$187,0),7)</f>
        <v>-1.0000000000000009E-3</v>
      </c>
      <c r="M2722" s="39">
        <f>INDEX(Monthly!$B$2:$K$187,MATCH(D2722,Monthly!$B$2:$B$187,0),9)</f>
        <v>4.0336142679227791E-3</v>
      </c>
      <c r="N2722" s="42">
        <f>INDEX(Quaterly!$B$2:$E$63,MATCH(B2722,Quaterly!$B$2:$B$63,0),4)</f>
        <v>-3.129999999999999</v>
      </c>
    </row>
    <row r="2723" spans="1:14" x14ac:dyDescent="0.3">
      <c r="A2723" s="23">
        <v>2722</v>
      </c>
      <c r="B2723" s="23" t="str">
        <f t="shared" si="126"/>
        <v>Q3-2020</v>
      </c>
      <c r="C2723" s="24" t="str">
        <f t="shared" si="127"/>
        <v>Q3</v>
      </c>
      <c r="D2723" s="23" t="str">
        <f t="shared" si="128"/>
        <v>7-2020</v>
      </c>
      <c r="E2723" s="25">
        <v>44018</v>
      </c>
      <c r="F2723" s="31">
        <f>INDEX(GoldPrice!$B$2:$F$4016,MATCH(E2723,GoldPrice!$B$2:$B$4016,0),5)</f>
        <v>-33294.996895000339</v>
      </c>
      <c r="G2723" s="36">
        <f>INDEX(Daily!$B$2:$H$4016,MATCH(E2723,Daily!$B$2:$B$4016,0),3)</f>
        <v>0.31000000000000227</v>
      </c>
      <c r="H2723" s="36">
        <f>INDEX(Daily!$B$2:$H$4016,MATCH(E2723,Daily!$B$2:$B$4016,0),5)</f>
        <v>2</v>
      </c>
      <c r="I2723" s="36">
        <f>INDEX(Daily!$B$2:$H$4016,MATCH(E2723,Daily!$B$2:$B$4016,0),7)</f>
        <v>13.549999999999955</v>
      </c>
      <c r="J2723" s="39">
        <f>INDEX(Monthly!$B$2:$K$187,MATCH(D2723,Monthly!$B$2:$B$187,0),3)</f>
        <v>4.7000000000000097E-3</v>
      </c>
      <c r="K2723" s="39">
        <f>INDEX(Monthly!$B$2:$K$187,MATCH(D2723,Monthly!$B$2:$B$187,0),5)</f>
        <v>67.009999999999991</v>
      </c>
      <c r="L2723" s="39">
        <f>INDEX(Monthly!$B$2:$K$187,MATCH(D2723,Monthly!$B$2:$B$187,0),7)</f>
        <v>-1.0000000000000009E-3</v>
      </c>
      <c r="M2723" s="39">
        <f>INDEX(Monthly!$B$2:$K$187,MATCH(D2723,Monthly!$B$2:$B$187,0),9)</f>
        <v>4.0336142679227791E-3</v>
      </c>
      <c r="N2723" s="42">
        <f>INDEX(Quaterly!$B$2:$E$63,MATCH(B2723,Quaterly!$B$2:$B$63,0),4)</f>
        <v>-3.129999999999999</v>
      </c>
    </row>
    <row r="2724" spans="1:14" x14ac:dyDescent="0.3">
      <c r="A2724" s="23">
        <v>2723</v>
      </c>
      <c r="B2724" s="23" t="str">
        <f t="shared" si="126"/>
        <v>Q3-2020</v>
      </c>
      <c r="C2724" s="24" t="str">
        <f t="shared" si="127"/>
        <v>Q3</v>
      </c>
      <c r="D2724" s="23" t="str">
        <f t="shared" si="128"/>
        <v>7-2020</v>
      </c>
      <c r="E2724" s="25">
        <v>44019</v>
      </c>
      <c r="F2724" s="31">
        <f>INDEX(GoldPrice!$B$2:$F$4016,MATCH(E2724,GoldPrice!$B$2:$B$4016,0),5)</f>
        <v>173265.92326592654</v>
      </c>
      <c r="G2724" s="36">
        <f>INDEX(Daily!$B$2:$H$4016,MATCH(E2724,Daily!$B$2:$B$4016,0),3)</f>
        <v>-1.0000000000005116E-2</v>
      </c>
      <c r="H2724" s="36">
        <f>INDEX(Daily!$B$2:$H$4016,MATCH(E2724,Daily!$B$2:$B$4016,0),5)</f>
        <v>-21</v>
      </c>
      <c r="I2724" s="36">
        <f>INDEX(Daily!$B$2:$H$4016,MATCH(E2724,Daily!$B$2:$B$4016,0),7)</f>
        <v>2.2599999999999909</v>
      </c>
      <c r="J2724" s="39">
        <f>INDEX(Monthly!$B$2:$K$187,MATCH(D2724,Monthly!$B$2:$B$187,0),3)</f>
        <v>4.7000000000000097E-3</v>
      </c>
      <c r="K2724" s="39">
        <f>INDEX(Monthly!$B$2:$K$187,MATCH(D2724,Monthly!$B$2:$B$187,0),5)</f>
        <v>67.009999999999991</v>
      </c>
      <c r="L2724" s="39">
        <f>INDEX(Monthly!$B$2:$K$187,MATCH(D2724,Monthly!$B$2:$B$187,0),7)</f>
        <v>-1.0000000000000009E-3</v>
      </c>
      <c r="M2724" s="39">
        <f>INDEX(Monthly!$B$2:$K$187,MATCH(D2724,Monthly!$B$2:$B$187,0),9)</f>
        <v>4.0336142679227791E-3</v>
      </c>
      <c r="N2724" s="42">
        <f>INDEX(Quaterly!$B$2:$E$63,MATCH(B2724,Quaterly!$B$2:$B$63,0),4)</f>
        <v>-3.129999999999999</v>
      </c>
    </row>
    <row r="2725" spans="1:14" x14ac:dyDescent="0.3">
      <c r="A2725" s="23">
        <v>2724</v>
      </c>
      <c r="B2725" s="23" t="str">
        <f t="shared" si="126"/>
        <v>Q3-2020</v>
      </c>
      <c r="C2725" s="24" t="str">
        <f t="shared" si="127"/>
        <v>Q3</v>
      </c>
      <c r="D2725" s="23" t="str">
        <f t="shared" si="128"/>
        <v>7-2020</v>
      </c>
      <c r="E2725" s="25">
        <v>44020</v>
      </c>
      <c r="F2725" s="31">
        <f>INDEX(GoldPrice!$B$2:$F$4016,MATCH(E2725,GoldPrice!$B$2:$B$4016,0),5)</f>
        <v>-399002.45700245723</v>
      </c>
      <c r="G2725" s="36">
        <f>INDEX(Daily!$B$2:$H$4016,MATCH(E2725,Daily!$B$2:$B$4016,0),3)</f>
        <v>0.28000000000000114</v>
      </c>
      <c r="H2725" s="36">
        <f>INDEX(Daily!$B$2:$H$4016,MATCH(E2725,Daily!$B$2:$B$4016,0),5)</f>
        <v>8</v>
      </c>
      <c r="I2725" s="36">
        <f>INDEX(Daily!$B$2:$H$4016,MATCH(E2725,Daily!$B$2:$B$4016,0),7)</f>
        <v>1.0800000000000409</v>
      </c>
      <c r="J2725" s="39">
        <f>INDEX(Monthly!$B$2:$K$187,MATCH(D2725,Monthly!$B$2:$B$187,0),3)</f>
        <v>4.7000000000000097E-3</v>
      </c>
      <c r="K2725" s="39">
        <f>INDEX(Monthly!$B$2:$K$187,MATCH(D2725,Monthly!$B$2:$B$187,0),5)</f>
        <v>67.009999999999991</v>
      </c>
      <c r="L2725" s="39">
        <f>INDEX(Monthly!$B$2:$K$187,MATCH(D2725,Monthly!$B$2:$B$187,0),7)</f>
        <v>-1.0000000000000009E-3</v>
      </c>
      <c r="M2725" s="39">
        <f>INDEX(Monthly!$B$2:$K$187,MATCH(D2725,Monthly!$B$2:$B$187,0),9)</f>
        <v>4.0336142679227791E-3</v>
      </c>
      <c r="N2725" s="42">
        <f>INDEX(Quaterly!$B$2:$E$63,MATCH(B2725,Quaterly!$B$2:$B$63,0),4)</f>
        <v>-3.129999999999999</v>
      </c>
    </row>
    <row r="2726" spans="1:14" x14ac:dyDescent="0.3">
      <c r="A2726" s="23">
        <v>2725</v>
      </c>
      <c r="B2726" s="23" t="str">
        <f t="shared" si="126"/>
        <v>Q3-2020</v>
      </c>
      <c r="C2726" s="24" t="str">
        <f t="shared" si="127"/>
        <v>Q3</v>
      </c>
      <c r="D2726" s="23" t="str">
        <f t="shared" si="128"/>
        <v>7-2020</v>
      </c>
      <c r="E2726" s="25">
        <v>44021</v>
      </c>
      <c r="F2726" s="31">
        <f>INDEX(GoldPrice!$B$2:$F$4016,MATCH(E2726,GoldPrice!$B$2:$B$4016,0),5)</f>
        <v>491182.158382155</v>
      </c>
      <c r="G2726" s="36">
        <f>INDEX(Daily!$B$2:$H$4016,MATCH(E2726,Daily!$B$2:$B$4016,0),3)</f>
        <v>-1.2800000000000011</v>
      </c>
      <c r="H2726" s="36">
        <f>INDEX(Daily!$B$2:$H$4016,MATCH(E2726,Daily!$B$2:$B$4016,0),5)</f>
        <v>-4</v>
      </c>
      <c r="I2726" s="36">
        <f>INDEX(Daily!$B$2:$H$4016,MATCH(E2726,Daily!$B$2:$B$4016,0),7)</f>
        <v>11.960000000000036</v>
      </c>
      <c r="J2726" s="39">
        <f>INDEX(Monthly!$B$2:$K$187,MATCH(D2726,Monthly!$B$2:$B$187,0),3)</f>
        <v>4.7000000000000097E-3</v>
      </c>
      <c r="K2726" s="39">
        <f>INDEX(Monthly!$B$2:$K$187,MATCH(D2726,Monthly!$B$2:$B$187,0),5)</f>
        <v>67.009999999999991</v>
      </c>
      <c r="L2726" s="39">
        <f>INDEX(Monthly!$B$2:$K$187,MATCH(D2726,Monthly!$B$2:$B$187,0),7)</f>
        <v>-1.0000000000000009E-3</v>
      </c>
      <c r="M2726" s="39">
        <f>INDEX(Monthly!$B$2:$K$187,MATCH(D2726,Monthly!$B$2:$B$187,0),9)</f>
        <v>4.0336142679227791E-3</v>
      </c>
      <c r="N2726" s="42">
        <f>INDEX(Quaterly!$B$2:$E$63,MATCH(B2726,Quaterly!$B$2:$B$63,0),4)</f>
        <v>-3.129999999999999</v>
      </c>
    </row>
    <row r="2727" spans="1:14" x14ac:dyDescent="0.3">
      <c r="A2727" s="23">
        <v>2726</v>
      </c>
      <c r="B2727" s="23" t="str">
        <f t="shared" si="126"/>
        <v>Q3-2020</v>
      </c>
      <c r="C2727" s="24" t="str">
        <f t="shared" si="127"/>
        <v>Q3</v>
      </c>
      <c r="D2727" s="23" t="str">
        <f t="shared" si="128"/>
        <v>7-2020</v>
      </c>
      <c r="E2727" s="25">
        <v>44022</v>
      </c>
      <c r="F2727" s="31">
        <f>INDEX(GoldPrice!$B$2:$F$4016,MATCH(E2727,GoldPrice!$B$2:$B$4016,0),5)</f>
        <v>327043.20544320717</v>
      </c>
      <c r="G2727" s="36">
        <f>INDEX(Daily!$B$2:$H$4016,MATCH(E2727,Daily!$B$2:$B$4016,0),3)</f>
        <v>0.92999999999999972</v>
      </c>
      <c r="H2727" s="36">
        <f>INDEX(Daily!$B$2:$H$4016,MATCH(E2727,Daily!$B$2:$B$4016,0),5)</f>
        <v>-7</v>
      </c>
      <c r="I2727" s="36">
        <f>INDEX(Daily!$B$2:$H$4016,MATCH(E2727,Daily!$B$2:$B$4016,0),7)</f>
        <v>-5.25</v>
      </c>
      <c r="J2727" s="39">
        <f>INDEX(Monthly!$B$2:$K$187,MATCH(D2727,Monthly!$B$2:$B$187,0),3)</f>
        <v>4.7000000000000097E-3</v>
      </c>
      <c r="K2727" s="39">
        <f>INDEX(Monthly!$B$2:$K$187,MATCH(D2727,Monthly!$B$2:$B$187,0),5)</f>
        <v>67.009999999999991</v>
      </c>
      <c r="L2727" s="39">
        <f>INDEX(Monthly!$B$2:$K$187,MATCH(D2727,Monthly!$B$2:$B$187,0),7)</f>
        <v>-1.0000000000000009E-3</v>
      </c>
      <c r="M2727" s="39">
        <f>INDEX(Monthly!$B$2:$K$187,MATCH(D2727,Monthly!$B$2:$B$187,0),9)</f>
        <v>4.0336142679227791E-3</v>
      </c>
      <c r="N2727" s="42">
        <f>INDEX(Quaterly!$B$2:$E$63,MATCH(B2727,Quaterly!$B$2:$B$63,0),4)</f>
        <v>-3.129999999999999</v>
      </c>
    </row>
    <row r="2728" spans="1:14" x14ac:dyDescent="0.3">
      <c r="A2728" s="23">
        <v>2727</v>
      </c>
      <c r="B2728" s="23" t="str">
        <f t="shared" si="126"/>
        <v>Q3-2020</v>
      </c>
      <c r="C2728" s="24" t="str">
        <f t="shared" si="127"/>
        <v>Q3</v>
      </c>
      <c r="D2728" s="23" t="str">
        <f t="shared" si="128"/>
        <v>7-2020</v>
      </c>
      <c r="E2728" s="25">
        <v>44025</v>
      </c>
      <c r="F2728" s="31">
        <f>INDEX(GoldPrice!$B$2:$F$4016,MATCH(E2728,GoldPrice!$B$2:$B$4016,0),5)</f>
        <v>-207017.65261765197</v>
      </c>
      <c r="G2728" s="36">
        <f>INDEX(Daily!$B$2:$H$4016,MATCH(E2728,Daily!$B$2:$B$4016,0),3)</f>
        <v>-0.44999999999999574</v>
      </c>
      <c r="H2728" s="36">
        <f>INDEX(Daily!$B$2:$H$4016,MATCH(E2728,Daily!$B$2:$B$4016,0),5)</f>
        <v>2</v>
      </c>
      <c r="I2728" s="36">
        <f>INDEX(Daily!$B$2:$H$4016,MATCH(E2728,Daily!$B$2:$B$4016,0),7)</f>
        <v>-2.4900000000000091</v>
      </c>
      <c r="J2728" s="39">
        <f>INDEX(Monthly!$B$2:$K$187,MATCH(D2728,Monthly!$B$2:$B$187,0),3)</f>
        <v>4.7000000000000097E-3</v>
      </c>
      <c r="K2728" s="39">
        <f>INDEX(Monthly!$B$2:$K$187,MATCH(D2728,Monthly!$B$2:$B$187,0),5)</f>
        <v>67.009999999999991</v>
      </c>
      <c r="L2728" s="39">
        <f>INDEX(Monthly!$B$2:$K$187,MATCH(D2728,Monthly!$B$2:$B$187,0),7)</f>
        <v>-1.0000000000000009E-3</v>
      </c>
      <c r="M2728" s="39">
        <f>INDEX(Monthly!$B$2:$K$187,MATCH(D2728,Monthly!$B$2:$B$187,0),9)</f>
        <v>4.0336142679227791E-3</v>
      </c>
      <c r="N2728" s="42">
        <f>INDEX(Quaterly!$B$2:$E$63,MATCH(B2728,Quaterly!$B$2:$B$63,0),4)</f>
        <v>-3.129999999999999</v>
      </c>
    </row>
    <row r="2729" spans="1:14" x14ac:dyDescent="0.3">
      <c r="A2729" s="23">
        <v>2728</v>
      </c>
      <c r="B2729" s="23" t="str">
        <f t="shared" si="126"/>
        <v>Q3-2020</v>
      </c>
      <c r="C2729" s="24" t="str">
        <f t="shared" si="127"/>
        <v>Q3</v>
      </c>
      <c r="D2729" s="23" t="str">
        <f t="shared" si="128"/>
        <v>7-2020</v>
      </c>
      <c r="E2729" s="25">
        <v>44026</v>
      </c>
      <c r="F2729" s="31">
        <f>INDEX(GoldPrice!$B$2:$F$4016,MATCH(E2729,GoldPrice!$B$2:$B$4016,0),5)</f>
        <v>-135728.29332829639</v>
      </c>
      <c r="G2729" s="36">
        <f>INDEX(Daily!$B$2:$H$4016,MATCH(E2729,Daily!$B$2:$B$4016,0),3)</f>
        <v>0.18999999999999773</v>
      </c>
      <c r="H2729" s="36">
        <f>INDEX(Daily!$B$2:$H$4016,MATCH(E2729,Daily!$B$2:$B$4016,0),5)</f>
        <v>2</v>
      </c>
      <c r="I2729" s="36">
        <f>INDEX(Daily!$B$2:$H$4016,MATCH(E2729,Daily!$B$2:$B$4016,0),7)</f>
        <v>-0.61000000000001364</v>
      </c>
      <c r="J2729" s="39">
        <f>INDEX(Monthly!$B$2:$K$187,MATCH(D2729,Monthly!$B$2:$B$187,0),3)</f>
        <v>4.7000000000000097E-3</v>
      </c>
      <c r="K2729" s="39">
        <f>INDEX(Monthly!$B$2:$K$187,MATCH(D2729,Monthly!$B$2:$B$187,0),5)</f>
        <v>67.009999999999991</v>
      </c>
      <c r="L2729" s="39">
        <f>INDEX(Monthly!$B$2:$K$187,MATCH(D2729,Monthly!$B$2:$B$187,0),7)</f>
        <v>-1.0000000000000009E-3</v>
      </c>
      <c r="M2729" s="39">
        <f>INDEX(Monthly!$B$2:$K$187,MATCH(D2729,Monthly!$B$2:$B$187,0),9)</f>
        <v>4.0336142679227791E-3</v>
      </c>
      <c r="N2729" s="42">
        <f>INDEX(Quaterly!$B$2:$E$63,MATCH(B2729,Quaterly!$B$2:$B$63,0),4)</f>
        <v>-3.129999999999999</v>
      </c>
    </row>
    <row r="2730" spans="1:14" x14ac:dyDescent="0.3">
      <c r="A2730" s="23">
        <v>2729</v>
      </c>
      <c r="B2730" s="23" t="str">
        <f t="shared" si="126"/>
        <v>Q3-2020</v>
      </c>
      <c r="C2730" s="24" t="str">
        <f t="shared" si="127"/>
        <v>Q3</v>
      </c>
      <c r="D2730" s="23" t="str">
        <f t="shared" si="128"/>
        <v>7-2020</v>
      </c>
      <c r="E2730" s="25">
        <v>44027</v>
      </c>
      <c r="F2730" s="31">
        <f>INDEX(GoldPrice!$B$2:$F$4016,MATCH(E2730,GoldPrice!$B$2:$B$4016,0),5)</f>
        <v>123241.27764127776</v>
      </c>
      <c r="G2730" s="36">
        <f>INDEX(Daily!$B$2:$H$4016,MATCH(E2730,Daily!$B$2:$B$4016,0),3)</f>
        <v>0.91000000000000369</v>
      </c>
      <c r="H2730" s="36">
        <f>INDEX(Daily!$B$2:$H$4016,MATCH(E2730,Daily!$B$2:$B$4016,0),5)</f>
        <v>2</v>
      </c>
      <c r="I2730" s="36">
        <f>INDEX(Daily!$B$2:$H$4016,MATCH(E2730,Daily!$B$2:$B$4016,0),7)</f>
        <v>1.7999999999999545</v>
      </c>
      <c r="J2730" s="39">
        <f>INDEX(Monthly!$B$2:$K$187,MATCH(D2730,Monthly!$B$2:$B$187,0),3)</f>
        <v>4.7000000000000097E-3</v>
      </c>
      <c r="K2730" s="39">
        <f>INDEX(Monthly!$B$2:$K$187,MATCH(D2730,Monthly!$B$2:$B$187,0),5)</f>
        <v>67.009999999999991</v>
      </c>
      <c r="L2730" s="39">
        <f>INDEX(Monthly!$B$2:$K$187,MATCH(D2730,Monthly!$B$2:$B$187,0),7)</f>
        <v>-1.0000000000000009E-3</v>
      </c>
      <c r="M2730" s="39">
        <f>INDEX(Monthly!$B$2:$K$187,MATCH(D2730,Monthly!$B$2:$B$187,0),9)</f>
        <v>4.0336142679227791E-3</v>
      </c>
      <c r="N2730" s="42">
        <f>INDEX(Quaterly!$B$2:$E$63,MATCH(B2730,Quaterly!$B$2:$B$63,0),4)</f>
        <v>-3.129999999999999</v>
      </c>
    </row>
    <row r="2731" spans="1:14" x14ac:dyDescent="0.3">
      <c r="A2731" s="23">
        <v>2730</v>
      </c>
      <c r="B2731" s="23" t="str">
        <f t="shared" si="126"/>
        <v>Q3-2020</v>
      </c>
      <c r="C2731" s="24" t="str">
        <f t="shared" si="127"/>
        <v>Q3</v>
      </c>
      <c r="D2731" s="23" t="str">
        <f t="shared" si="128"/>
        <v>7-2020</v>
      </c>
      <c r="E2731" s="25">
        <v>44028</v>
      </c>
      <c r="F2731" s="31">
        <f>INDEX(GoldPrice!$B$2:$F$4016,MATCH(E2731,GoldPrice!$B$2:$B$4016,0),5)</f>
        <v>221225.02362502366</v>
      </c>
      <c r="G2731" s="36">
        <f>INDEX(Daily!$B$2:$H$4016,MATCH(E2731,Daily!$B$2:$B$4016,0),3)</f>
        <v>-0.45000000000000284</v>
      </c>
      <c r="H2731" s="36">
        <f>INDEX(Daily!$B$2:$H$4016,MATCH(E2731,Daily!$B$2:$B$4016,0),5)</f>
        <v>1</v>
      </c>
      <c r="I2731" s="36">
        <f>INDEX(Daily!$B$2:$H$4016,MATCH(E2731,Daily!$B$2:$B$4016,0),7)</f>
        <v>6.9200000000000728</v>
      </c>
      <c r="J2731" s="39">
        <f>INDEX(Monthly!$B$2:$K$187,MATCH(D2731,Monthly!$B$2:$B$187,0),3)</f>
        <v>4.7000000000000097E-3</v>
      </c>
      <c r="K2731" s="39">
        <f>INDEX(Monthly!$B$2:$K$187,MATCH(D2731,Monthly!$B$2:$B$187,0),5)</f>
        <v>67.009999999999991</v>
      </c>
      <c r="L2731" s="39">
        <f>INDEX(Monthly!$B$2:$K$187,MATCH(D2731,Monthly!$B$2:$B$187,0),7)</f>
        <v>-1.0000000000000009E-3</v>
      </c>
      <c r="M2731" s="39">
        <f>INDEX(Monthly!$B$2:$K$187,MATCH(D2731,Monthly!$B$2:$B$187,0),9)</f>
        <v>4.0336142679227791E-3</v>
      </c>
      <c r="N2731" s="42">
        <f>INDEX(Quaterly!$B$2:$E$63,MATCH(B2731,Quaterly!$B$2:$B$63,0),4)</f>
        <v>-3.129999999999999</v>
      </c>
    </row>
    <row r="2732" spans="1:14" x14ac:dyDescent="0.3">
      <c r="A2732" s="23">
        <v>2731</v>
      </c>
      <c r="B2732" s="23" t="str">
        <f t="shared" si="126"/>
        <v>Q3-2020</v>
      </c>
      <c r="C2732" s="24" t="str">
        <f t="shared" si="127"/>
        <v>Q3</v>
      </c>
      <c r="D2732" s="23" t="str">
        <f t="shared" si="128"/>
        <v>7-2020</v>
      </c>
      <c r="E2732" s="25">
        <v>44029</v>
      </c>
      <c r="F2732" s="31">
        <f>INDEX(GoldPrice!$B$2:$F$4016,MATCH(E2732,GoldPrice!$B$2:$B$4016,0),5)</f>
        <v>-107829.8998298943</v>
      </c>
      <c r="G2732" s="36">
        <f>INDEX(Daily!$B$2:$H$4016,MATCH(E2732,Daily!$B$2:$B$4016,0),3)</f>
        <v>-0.15999999999999659</v>
      </c>
      <c r="H2732" s="36">
        <f>INDEX(Daily!$B$2:$H$4016,MATCH(E2732,Daily!$B$2:$B$4016,0),5)</f>
        <v>7</v>
      </c>
      <c r="I2732" s="36">
        <f>INDEX(Daily!$B$2:$H$4016,MATCH(E2732,Daily!$B$2:$B$4016,0),7)</f>
        <v>-4.8100000000000591</v>
      </c>
      <c r="J2732" s="39">
        <f>INDEX(Monthly!$B$2:$K$187,MATCH(D2732,Monthly!$B$2:$B$187,0),3)</f>
        <v>4.7000000000000097E-3</v>
      </c>
      <c r="K2732" s="39">
        <f>INDEX(Monthly!$B$2:$K$187,MATCH(D2732,Monthly!$B$2:$B$187,0),5)</f>
        <v>67.009999999999991</v>
      </c>
      <c r="L2732" s="39">
        <f>INDEX(Monthly!$B$2:$K$187,MATCH(D2732,Monthly!$B$2:$B$187,0),7)</f>
        <v>-1.0000000000000009E-3</v>
      </c>
      <c r="M2732" s="39">
        <f>INDEX(Monthly!$B$2:$K$187,MATCH(D2732,Monthly!$B$2:$B$187,0),9)</f>
        <v>4.0336142679227791E-3</v>
      </c>
      <c r="N2732" s="42">
        <f>INDEX(Quaterly!$B$2:$E$63,MATCH(B2732,Quaterly!$B$2:$B$63,0),4)</f>
        <v>-3.129999999999999</v>
      </c>
    </row>
    <row r="2733" spans="1:14" x14ac:dyDescent="0.3">
      <c r="A2733" s="23">
        <v>2732</v>
      </c>
      <c r="B2733" s="23" t="str">
        <f t="shared" si="126"/>
        <v>Q3-2020</v>
      </c>
      <c r="C2733" s="24" t="str">
        <f t="shared" si="127"/>
        <v>Q3</v>
      </c>
      <c r="D2733" s="23" t="str">
        <f t="shared" si="128"/>
        <v>7-2020</v>
      </c>
      <c r="E2733" s="25">
        <v>44032</v>
      </c>
      <c r="F2733" s="31">
        <f>INDEX(GoldPrice!$B$2:$F$4016,MATCH(E2733,GoldPrice!$B$2:$B$4016,0),5)</f>
        <v>-119127.87752788141</v>
      </c>
      <c r="G2733" s="36">
        <f>INDEX(Daily!$B$2:$H$4016,MATCH(E2733,Daily!$B$2:$B$4016,0),3)</f>
        <v>0</v>
      </c>
      <c r="H2733" s="36">
        <f>INDEX(Daily!$B$2:$H$4016,MATCH(E2733,Daily!$B$2:$B$4016,0),5)</f>
        <v>-3</v>
      </c>
      <c r="I2733" s="36">
        <f>INDEX(Daily!$B$2:$H$4016,MATCH(E2733,Daily!$B$2:$B$4016,0),7)</f>
        <v>-10.620000000000005</v>
      </c>
      <c r="J2733" s="39">
        <f>INDEX(Monthly!$B$2:$K$187,MATCH(D2733,Monthly!$B$2:$B$187,0),3)</f>
        <v>4.7000000000000097E-3</v>
      </c>
      <c r="K2733" s="39">
        <f>INDEX(Monthly!$B$2:$K$187,MATCH(D2733,Monthly!$B$2:$B$187,0),5)</f>
        <v>67.009999999999991</v>
      </c>
      <c r="L2733" s="39">
        <f>INDEX(Monthly!$B$2:$K$187,MATCH(D2733,Monthly!$B$2:$B$187,0),7)</f>
        <v>-1.0000000000000009E-3</v>
      </c>
      <c r="M2733" s="39">
        <f>INDEX(Monthly!$B$2:$K$187,MATCH(D2733,Monthly!$B$2:$B$187,0),9)</f>
        <v>4.0336142679227791E-3</v>
      </c>
      <c r="N2733" s="42">
        <f>INDEX(Quaterly!$B$2:$E$63,MATCH(B2733,Quaterly!$B$2:$B$63,0),4)</f>
        <v>-3.129999999999999</v>
      </c>
    </row>
    <row r="2734" spans="1:14" x14ac:dyDescent="0.3">
      <c r="A2734" s="23">
        <v>2733</v>
      </c>
      <c r="B2734" s="23" t="str">
        <f t="shared" si="126"/>
        <v>Q3-2020</v>
      </c>
      <c r="C2734" s="24" t="str">
        <f t="shared" si="127"/>
        <v>Q3</v>
      </c>
      <c r="D2734" s="23" t="str">
        <f t="shared" si="128"/>
        <v>7-2020</v>
      </c>
      <c r="E2734" s="25">
        <v>44033</v>
      </c>
      <c r="F2734" s="31">
        <f>INDEX(GoldPrice!$B$2:$F$4016,MATCH(E2734,GoldPrice!$B$2:$B$4016,0),5)</f>
        <v>-173406.01020601019</v>
      </c>
      <c r="G2734" s="36">
        <f>INDEX(Daily!$B$2:$H$4016,MATCH(E2734,Daily!$B$2:$B$4016,0),3)</f>
        <v>1.3699999999999974</v>
      </c>
      <c r="H2734" s="36">
        <f>INDEX(Daily!$B$2:$H$4016,MATCH(E2734,Daily!$B$2:$B$4016,0),5)</f>
        <v>-8</v>
      </c>
      <c r="I2734" s="36">
        <f>INDEX(Daily!$B$2:$H$4016,MATCH(E2734,Daily!$B$2:$B$4016,0),7)</f>
        <v>0.29000000000007731</v>
      </c>
      <c r="J2734" s="39">
        <f>INDEX(Monthly!$B$2:$K$187,MATCH(D2734,Monthly!$B$2:$B$187,0),3)</f>
        <v>4.7000000000000097E-3</v>
      </c>
      <c r="K2734" s="39">
        <f>INDEX(Monthly!$B$2:$K$187,MATCH(D2734,Monthly!$B$2:$B$187,0),5)</f>
        <v>67.009999999999991</v>
      </c>
      <c r="L2734" s="39">
        <f>INDEX(Monthly!$B$2:$K$187,MATCH(D2734,Monthly!$B$2:$B$187,0),7)</f>
        <v>-1.0000000000000009E-3</v>
      </c>
      <c r="M2734" s="39">
        <f>INDEX(Monthly!$B$2:$K$187,MATCH(D2734,Monthly!$B$2:$B$187,0),9)</f>
        <v>4.0336142679227791E-3</v>
      </c>
      <c r="N2734" s="42">
        <f>INDEX(Quaterly!$B$2:$E$63,MATCH(B2734,Quaterly!$B$2:$B$63,0),4)</f>
        <v>-3.129999999999999</v>
      </c>
    </row>
    <row r="2735" spans="1:14" x14ac:dyDescent="0.3">
      <c r="A2735" s="23">
        <v>2734</v>
      </c>
      <c r="B2735" s="23" t="str">
        <f t="shared" si="126"/>
        <v>Q3-2020</v>
      </c>
      <c r="C2735" s="24" t="str">
        <f t="shared" si="127"/>
        <v>Q3</v>
      </c>
      <c r="D2735" s="23" t="str">
        <f t="shared" si="128"/>
        <v>7-2020</v>
      </c>
      <c r="E2735" s="25">
        <v>44034</v>
      </c>
      <c r="F2735" s="31">
        <f>INDEX(GoldPrice!$B$2:$F$4016,MATCH(E2735,GoldPrice!$B$2:$B$4016,0),5)</f>
        <v>1564090.0396900401</v>
      </c>
      <c r="G2735" s="36">
        <f>INDEX(Daily!$B$2:$H$4016,MATCH(E2735,Daily!$B$2:$B$4016,0),3)</f>
        <v>-6.0000000000002274E-2</v>
      </c>
      <c r="H2735" s="36">
        <f>INDEX(Daily!$B$2:$H$4016,MATCH(E2735,Daily!$B$2:$B$4016,0),5)</f>
        <v>4</v>
      </c>
      <c r="I2735" s="36">
        <f>INDEX(Daily!$B$2:$H$4016,MATCH(E2735,Daily!$B$2:$B$4016,0),7)</f>
        <v>-6.6100000000000136</v>
      </c>
      <c r="J2735" s="39">
        <f>INDEX(Monthly!$B$2:$K$187,MATCH(D2735,Monthly!$B$2:$B$187,0),3)</f>
        <v>4.7000000000000097E-3</v>
      </c>
      <c r="K2735" s="39">
        <f>INDEX(Monthly!$B$2:$K$187,MATCH(D2735,Monthly!$B$2:$B$187,0),5)</f>
        <v>67.009999999999991</v>
      </c>
      <c r="L2735" s="39">
        <f>INDEX(Monthly!$B$2:$K$187,MATCH(D2735,Monthly!$B$2:$B$187,0),7)</f>
        <v>-1.0000000000000009E-3</v>
      </c>
      <c r="M2735" s="39">
        <f>INDEX(Monthly!$B$2:$K$187,MATCH(D2735,Monthly!$B$2:$B$187,0),9)</f>
        <v>4.0336142679227791E-3</v>
      </c>
      <c r="N2735" s="42">
        <f>INDEX(Quaterly!$B$2:$E$63,MATCH(B2735,Quaterly!$B$2:$B$63,0),4)</f>
        <v>-3.129999999999999</v>
      </c>
    </row>
    <row r="2736" spans="1:14" x14ac:dyDescent="0.3">
      <c r="A2736" s="23">
        <v>2735</v>
      </c>
      <c r="B2736" s="23" t="str">
        <f t="shared" si="126"/>
        <v>Q3-2020</v>
      </c>
      <c r="C2736" s="24" t="str">
        <f t="shared" si="127"/>
        <v>Q3</v>
      </c>
      <c r="D2736" s="23" t="str">
        <f t="shared" si="128"/>
        <v>7-2020</v>
      </c>
      <c r="E2736" s="25">
        <v>44035</v>
      </c>
      <c r="F2736" s="31">
        <f>INDEX(GoldPrice!$B$2:$F$4016,MATCH(E2736,GoldPrice!$B$2:$B$4016,0),5)</f>
        <v>-92465.394065394998</v>
      </c>
      <c r="G2736" s="36">
        <f>INDEX(Daily!$B$2:$H$4016,MATCH(E2736,Daily!$B$2:$B$4016,0),3)</f>
        <v>-0.82999999999999829</v>
      </c>
      <c r="H2736" s="36">
        <f>INDEX(Daily!$B$2:$H$4016,MATCH(E2736,Daily!$B$2:$B$4016,0),5)</f>
        <v>-4</v>
      </c>
      <c r="I2736" s="36">
        <f>INDEX(Daily!$B$2:$H$4016,MATCH(E2736,Daily!$B$2:$B$4016,0),7)</f>
        <v>1.6699999999999591</v>
      </c>
      <c r="J2736" s="39">
        <f>INDEX(Monthly!$B$2:$K$187,MATCH(D2736,Monthly!$B$2:$B$187,0),3)</f>
        <v>4.7000000000000097E-3</v>
      </c>
      <c r="K2736" s="39">
        <f>INDEX(Monthly!$B$2:$K$187,MATCH(D2736,Monthly!$B$2:$B$187,0),5)</f>
        <v>67.009999999999991</v>
      </c>
      <c r="L2736" s="39">
        <f>INDEX(Monthly!$B$2:$K$187,MATCH(D2736,Monthly!$B$2:$B$187,0),7)</f>
        <v>-1.0000000000000009E-3</v>
      </c>
      <c r="M2736" s="39">
        <f>INDEX(Monthly!$B$2:$K$187,MATCH(D2736,Monthly!$B$2:$B$187,0),9)</f>
        <v>4.0336142679227791E-3</v>
      </c>
      <c r="N2736" s="42">
        <f>INDEX(Quaterly!$B$2:$E$63,MATCH(B2736,Quaterly!$B$2:$B$63,0),4)</f>
        <v>-3.129999999999999</v>
      </c>
    </row>
    <row r="2737" spans="1:14" x14ac:dyDescent="0.3">
      <c r="A2737" s="23">
        <v>2736</v>
      </c>
      <c r="B2737" s="23" t="str">
        <f t="shared" si="126"/>
        <v>Q3-2020</v>
      </c>
      <c r="C2737" s="24" t="str">
        <f t="shared" si="127"/>
        <v>Q3</v>
      </c>
      <c r="D2737" s="23" t="str">
        <f t="shared" si="128"/>
        <v>7-2020</v>
      </c>
      <c r="E2737" s="25">
        <v>44036</v>
      </c>
      <c r="F2737" s="31">
        <f>INDEX(GoldPrice!$B$2:$F$4016,MATCH(E2737,GoldPrice!$B$2:$B$4016,0),5)</f>
        <v>1413474.2014742047</v>
      </c>
      <c r="G2737" s="36">
        <f>INDEX(Daily!$B$2:$H$4016,MATCH(E2737,Daily!$B$2:$B$4016,0),3)</f>
        <v>0.21999999999999886</v>
      </c>
      <c r="H2737" s="36">
        <f>INDEX(Daily!$B$2:$H$4016,MATCH(E2737,Daily!$B$2:$B$4016,0),5)</f>
        <v>-5</v>
      </c>
      <c r="I2737" s="36">
        <f>INDEX(Daily!$B$2:$H$4016,MATCH(E2737,Daily!$B$2:$B$4016,0),7)</f>
        <v>-27.590000000000032</v>
      </c>
      <c r="J2737" s="39">
        <f>INDEX(Monthly!$B$2:$K$187,MATCH(D2737,Monthly!$B$2:$B$187,0),3)</f>
        <v>4.7000000000000097E-3</v>
      </c>
      <c r="K2737" s="39">
        <f>INDEX(Monthly!$B$2:$K$187,MATCH(D2737,Monthly!$B$2:$B$187,0),5)</f>
        <v>67.009999999999991</v>
      </c>
      <c r="L2737" s="39">
        <f>INDEX(Monthly!$B$2:$K$187,MATCH(D2737,Monthly!$B$2:$B$187,0),7)</f>
        <v>-1.0000000000000009E-3</v>
      </c>
      <c r="M2737" s="39">
        <f>INDEX(Monthly!$B$2:$K$187,MATCH(D2737,Monthly!$B$2:$B$187,0),9)</f>
        <v>4.0336142679227791E-3</v>
      </c>
      <c r="N2737" s="42">
        <f>INDEX(Quaterly!$B$2:$E$63,MATCH(B2737,Quaterly!$B$2:$B$63,0),4)</f>
        <v>-3.129999999999999</v>
      </c>
    </row>
    <row r="2738" spans="1:14" x14ac:dyDescent="0.3">
      <c r="A2738" s="23">
        <v>2737</v>
      </c>
      <c r="B2738" s="23" t="str">
        <f t="shared" si="126"/>
        <v>Q3-2020</v>
      </c>
      <c r="C2738" s="24" t="str">
        <f t="shared" si="127"/>
        <v>Q3</v>
      </c>
      <c r="D2738" s="23" t="str">
        <f t="shared" si="128"/>
        <v>7-2020</v>
      </c>
      <c r="E2738" s="25">
        <v>44039</v>
      </c>
      <c r="F2738" s="31">
        <f>INDEX(GoldPrice!$B$2:$F$4016,MATCH(E2738,GoldPrice!$B$2:$B$4016,0),5)</f>
        <v>1430806.274806276</v>
      </c>
      <c r="G2738" s="36">
        <f>INDEX(Daily!$B$2:$H$4016,MATCH(E2738,Daily!$B$2:$B$4016,0),3)</f>
        <v>0.31000000000000227</v>
      </c>
      <c r="H2738" s="36">
        <f>INDEX(Daily!$B$2:$H$4016,MATCH(E2738,Daily!$B$2:$B$4016,0),5)</f>
        <v>6</v>
      </c>
      <c r="I2738" s="36">
        <f>INDEX(Daily!$B$2:$H$4016,MATCH(E2738,Daily!$B$2:$B$4016,0),7)</f>
        <v>-43.990000000000009</v>
      </c>
      <c r="J2738" s="39">
        <f>INDEX(Monthly!$B$2:$K$187,MATCH(D2738,Monthly!$B$2:$B$187,0),3)</f>
        <v>4.7000000000000097E-3</v>
      </c>
      <c r="K2738" s="39">
        <f>INDEX(Monthly!$B$2:$K$187,MATCH(D2738,Monthly!$B$2:$B$187,0),5)</f>
        <v>67.009999999999991</v>
      </c>
      <c r="L2738" s="39">
        <f>INDEX(Monthly!$B$2:$K$187,MATCH(D2738,Monthly!$B$2:$B$187,0),7)</f>
        <v>-1.0000000000000009E-3</v>
      </c>
      <c r="M2738" s="39">
        <f>INDEX(Monthly!$B$2:$K$187,MATCH(D2738,Monthly!$B$2:$B$187,0),9)</f>
        <v>4.0336142679227791E-3</v>
      </c>
      <c r="N2738" s="42">
        <f>INDEX(Quaterly!$B$2:$E$63,MATCH(B2738,Quaterly!$B$2:$B$63,0),4)</f>
        <v>-3.129999999999999</v>
      </c>
    </row>
    <row r="2739" spans="1:14" x14ac:dyDescent="0.3">
      <c r="A2739" s="23">
        <v>2738</v>
      </c>
      <c r="B2739" s="23" t="str">
        <f t="shared" si="126"/>
        <v>Q3-2020</v>
      </c>
      <c r="C2739" s="24" t="str">
        <f t="shared" si="127"/>
        <v>Q3</v>
      </c>
      <c r="D2739" s="23" t="str">
        <f t="shared" si="128"/>
        <v>7-2020</v>
      </c>
      <c r="E2739" s="25">
        <v>44040</v>
      </c>
      <c r="F2739" s="31">
        <f>INDEX(GoldPrice!$B$2:$F$4016,MATCH(E2739,GoldPrice!$B$2:$B$4016,0),5)</f>
        <v>296081.64808164537</v>
      </c>
      <c r="G2739" s="36">
        <f>INDEX(Daily!$B$2:$H$4016,MATCH(E2739,Daily!$B$2:$B$4016,0),3)</f>
        <v>-0.56000000000000227</v>
      </c>
      <c r="H2739" s="36">
        <f>INDEX(Daily!$B$2:$H$4016,MATCH(E2739,Daily!$B$2:$B$4016,0),5)</f>
        <v>-11</v>
      </c>
      <c r="I2739" s="36">
        <f>INDEX(Daily!$B$2:$H$4016,MATCH(E2739,Daily!$B$2:$B$4016,0),7)</f>
        <v>28.190000000000055</v>
      </c>
      <c r="J2739" s="39">
        <f>INDEX(Monthly!$B$2:$K$187,MATCH(D2739,Monthly!$B$2:$B$187,0),3)</f>
        <v>4.7000000000000097E-3</v>
      </c>
      <c r="K2739" s="39">
        <f>INDEX(Monthly!$B$2:$K$187,MATCH(D2739,Monthly!$B$2:$B$187,0),5)</f>
        <v>67.009999999999991</v>
      </c>
      <c r="L2739" s="39">
        <f>INDEX(Monthly!$B$2:$K$187,MATCH(D2739,Monthly!$B$2:$B$187,0),7)</f>
        <v>-1.0000000000000009E-3</v>
      </c>
      <c r="M2739" s="39">
        <f>INDEX(Monthly!$B$2:$K$187,MATCH(D2739,Monthly!$B$2:$B$187,0),9)</f>
        <v>4.0336142679227791E-3</v>
      </c>
      <c r="N2739" s="42">
        <f>INDEX(Quaterly!$B$2:$E$63,MATCH(B2739,Quaterly!$B$2:$B$63,0),4)</f>
        <v>-3.129999999999999</v>
      </c>
    </row>
    <row r="2740" spans="1:14" x14ac:dyDescent="0.3">
      <c r="A2740" s="23">
        <v>2739</v>
      </c>
      <c r="B2740" s="23" t="str">
        <f t="shared" si="126"/>
        <v>Q3-2020</v>
      </c>
      <c r="C2740" s="24" t="str">
        <f t="shared" si="127"/>
        <v>Q3</v>
      </c>
      <c r="D2740" s="23" t="str">
        <f t="shared" si="128"/>
        <v>7-2020</v>
      </c>
      <c r="E2740" s="25">
        <v>44041</v>
      </c>
      <c r="F2740" s="31">
        <f>INDEX(GoldPrice!$B$2:$F$4016,MATCH(E2740,GoldPrice!$B$2:$B$4016,0),5)</f>
        <v>118470.23247022927</v>
      </c>
      <c r="G2740" s="36">
        <f>INDEX(Daily!$B$2:$H$4016,MATCH(E2740,Daily!$B$2:$B$4016,0),3)</f>
        <v>0.23000000000000398</v>
      </c>
      <c r="H2740" s="36">
        <f>INDEX(Daily!$B$2:$H$4016,MATCH(E2740,Daily!$B$2:$B$4016,0),5)</f>
        <v>5</v>
      </c>
      <c r="I2740" s="36">
        <f>INDEX(Daily!$B$2:$H$4016,MATCH(E2740,Daily!$B$2:$B$4016,0),7)</f>
        <v>-22.519999999999982</v>
      </c>
      <c r="J2740" s="39">
        <f>INDEX(Monthly!$B$2:$K$187,MATCH(D2740,Monthly!$B$2:$B$187,0),3)</f>
        <v>4.7000000000000097E-3</v>
      </c>
      <c r="K2740" s="39">
        <f>INDEX(Monthly!$B$2:$K$187,MATCH(D2740,Monthly!$B$2:$B$187,0),5)</f>
        <v>67.009999999999991</v>
      </c>
      <c r="L2740" s="39">
        <f>INDEX(Monthly!$B$2:$K$187,MATCH(D2740,Monthly!$B$2:$B$187,0),7)</f>
        <v>-1.0000000000000009E-3</v>
      </c>
      <c r="M2740" s="39">
        <f>INDEX(Monthly!$B$2:$K$187,MATCH(D2740,Monthly!$B$2:$B$187,0),9)</f>
        <v>4.0336142679227791E-3</v>
      </c>
      <c r="N2740" s="42">
        <f>INDEX(Quaterly!$B$2:$E$63,MATCH(B2740,Quaterly!$B$2:$B$63,0),4)</f>
        <v>-3.129999999999999</v>
      </c>
    </row>
    <row r="2741" spans="1:14" x14ac:dyDescent="0.3">
      <c r="A2741" s="23">
        <v>2740</v>
      </c>
      <c r="B2741" s="23" t="str">
        <f t="shared" si="126"/>
        <v>Q3-2020</v>
      </c>
      <c r="C2741" s="24" t="str">
        <f t="shared" si="127"/>
        <v>Q3</v>
      </c>
      <c r="D2741" s="23" t="str">
        <f t="shared" si="128"/>
        <v>7-2020</v>
      </c>
      <c r="E2741" s="25">
        <v>44042</v>
      </c>
      <c r="F2741" s="31">
        <f>INDEX(GoldPrice!$B$2:$F$4016,MATCH(E2741,GoldPrice!$B$2:$B$4016,0),5)</f>
        <v>296227.55622755736</v>
      </c>
      <c r="G2741" s="36">
        <f>INDEX(Daily!$B$2:$H$4016,MATCH(E2741,Daily!$B$2:$B$4016,0),3)</f>
        <v>-1.3500000000000014</v>
      </c>
      <c r="H2741" s="36">
        <f>INDEX(Daily!$B$2:$H$4016,MATCH(E2741,Daily!$B$2:$B$4016,0),5)</f>
        <v>0</v>
      </c>
      <c r="I2741" s="36">
        <f>INDEX(Daily!$B$2:$H$4016,MATCH(E2741,Daily!$B$2:$B$4016,0),7)</f>
        <v>10.289999999999964</v>
      </c>
      <c r="J2741" s="39">
        <f>INDEX(Monthly!$B$2:$K$187,MATCH(D2741,Monthly!$B$2:$B$187,0),3)</f>
        <v>4.7000000000000097E-3</v>
      </c>
      <c r="K2741" s="39">
        <f>INDEX(Monthly!$B$2:$K$187,MATCH(D2741,Monthly!$B$2:$B$187,0),5)</f>
        <v>67.009999999999991</v>
      </c>
      <c r="L2741" s="39">
        <f>INDEX(Monthly!$B$2:$K$187,MATCH(D2741,Monthly!$B$2:$B$187,0),7)</f>
        <v>-1.0000000000000009E-3</v>
      </c>
      <c r="M2741" s="39">
        <f>INDEX(Monthly!$B$2:$K$187,MATCH(D2741,Monthly!$B$2:$B$187,0),9)</f>
        <v>4.0336142679227791E-3</v>
      </c>
      <c r="N2741" s="42">
        <f>INDEX(Quaterly!$B$2:$E$63,MATCH(B2741,Quaterly!$B$2:$B$63,0),4)</f>
        <v>-3.129999999999999</v>
      </c>
    </row>
    <row r="2742" spans="1:14" x14ac:dyDescent="0.3">
      <c r="A2742" s="23">
        <v>2741</v>
      </c>
      <c r="B2742" s="23" t="str">
        <f t="shared" si="126"/>
        <v>Q3-2020</v>
      </c>
      <c r="C2742" s="24" t="str">
        <f t="shared" si="127"/>
        <v>Q3</v>
      </c>
      <c r="D2742" s="23" t="str">
        <f t="shared" si="128"/>
        <v>7-2020</v>
      </c>
      <c r="E2742" s="25">
        <v>44043</v>
      </c>
      <c r="F2742" s="31">
        <f>INDEX(GoldPrice!$B$2:$F$4016,MATCH(E2742,GoldPrice!$B$2:$B$4016,0),5)</f>
        <v>-351747.11774711311</v>
      </c>
      <c r="G2742" s="36">
        <f>INDEX(Daily!$B$2:$H$4016,MATCH(E2742,Daily!$B$2:$B$4016,0),3)</f>
        <v>0.35000000000000142</v>
      </c>
      <c r="H2742" s="36">
        <f>INDEX(Daily!$B$2:$H$4016,MATCH(E2742,Daily!$B$2:$B$4016,0),5)</f>
        <v>-5</v>
      </c>
      <c r="I2742" s="36">
        <f>INDEX(Daily!$B$2:$H$4016,MATCH(E2742,Daily!$B$2:$B$4016,0),7)</f>
        <v>-2.7400000000000091</v>
      </c>
      <c r="J2742" s="39">
        <f>INDEX(Monthly!$B$2:$K$187,MATCH(D2742,Monthly!$B$2:$B$187,0),3)</f>
        <v>4.7000000000000097E-3</v>
      </c>
      <c r="K2742" s="39">
        <f>INDEX(Monthly!$B$2:$K$187,MATCH(D2742,Monthly!$B$2:$B$187,0),5)</f>
        <v>67.009999999999991</v>
      </c>
      <c r="L2742" s="39">
        <f>INDEX(Monthly!$B$2:$K$187,MATCH(D2742,Monthly!$B$2:$B$187,0),7)</f>
        <v>-1.0000000000000009E-3</v>
      </c>
      <c r="M2742" s="39">
        <f>INDEX(Monthly!$B$2:$K$187,MATCH(D2742,Monthly!$B$2:$B$187,0),9)</f>
        <v>4.0336142679227791E-3</v>
      </c>
      <c r="N2742" s="42">
        <f>INDEX(Quaterly!$B$2:$E$63,MATCH(B2742,Quaterly!$B$2:$B$63,0),4)</f>
        <v>-3.129999999999999</v>
      </c>
    </row>
    <row r="2743" spans="1:14" x14ac:dyDescent="0.3">
      <c r="A2743" s="23">
        <v>2742</v>
      </c>
      <c r="B2743" s="23" t="str">
        <f t="shared" si="126"/>
        <v>Q3-2020</v>
      </c>
      <c r="C2743" s="24" t="str">
        <f t="shared" si="127"/>
        <v>Q3</v>
      </c>
      <c r="D2743" s="23" t="str">
        <f t="shared" si="128"/>
        <v>8-2020</v>
      </c>
      <c r="E2743" s="25">
        <v>44046</v>
      </c>
      <c r="F2743" s="31">
        <f>INDEX(GoldPrice!$B$2:$F$4016,MATCH(E2743,GoldPrice!$B$2:$B$4016,0),5)</f>
        <v>43947.079947076738</v>
      </c>
      <c r="G2743" s="36">
        <f>INDEX(Daily!$B$2:$H$4016,MATCH(E2743,Daily!$B$2:$B$4016,0),3)</f>
        <v>0.73999999999999488</v>
      </c>
      <c r="H2743" s="36">
        <f>INDEX(Daily!$B$2:$H$4016,MATCH(E2743,Daily!$B$2:$B$4016,0),5)</f>
        <v>0</v>
      </c>
      <c r="I2743" s="36">
        <f>INDEX(Daily!$B$2:$H$4016,MATCH(E2743,Daily!$B$2:$B$4016,0),7)</f>
        <v>16.259999999999991</v>
      </c>
      <c r="J2743" s="39">
        <f>INDEX(Monthly!$B$2:$K$187,MATCH(D2743,Monthly!$B$2:$B$187,0),3)</f>
        <v>-0.13539999999999999</v>
      </c>
      <c r="K2743" s="39">
        <f>INDEX(Monthly!$B$2:$K$187,MATCH(D2743,Monthly!$B$2:$B$187,0),5)</f>
        <v>-0.29999999999995453</v>
      </c>
      <c r="L2743" s="39">
        <f>INDEX(Monthly!$B$2:$K$187,MATCH(D2743,Monthly!$B$2:$B$187,0),7)</f>
        <v>0</v>
      </c>
      <c r="M2743" s="39">
        <f>INDEX(Monthly!$B$2:$K$187,MATCH(D2743,Monthly!$B$2:$B$187,0),9)</f>
        <v>1.3580046729807367E-2</v>
      </c>
      <c r="N2743" s="42">
        <f>INDEX(Quaterly!$B$2:$E$63,MATCH(B2743,Quaterly!$B$2:$B$63,0),4)</f>
        <v>-3.129999999999999</v>
      </c>
    </row>
    <row r="2744" spans="1:14" x14ac:dyDescent="0.3">
      <c r="A2744" s="23">
        <v>2743</v>
      </c>
      <c r="B2744" s="23" t="str">
        <f t="shared" si="126"/>
        <v>Q3-2020</v>
      </c>
      <c r="C2744" s="24" t="str">
        <f t="shared" si="127"/>
        <v>Q3</v>
      </c>
      <c r="D2744" s="23" t="str">
        <f t="shared" si="128"/>
        <v>8-2020</v>
      </c>
      <c r="E2744" s="25">
        <v>44047</v>
      </c>
      <c r="F2744" s="31">
        <f>INDEX(GoldPrice!$B$2:$F$4016,MATCH(E2744,GoldPrice!$B$2:$B$4016,0),5)</f>
        <v>175853.33585333824</v>
      </c>
      <c r="G2744" s="36">
        <f>INDEX(Daily!$B$2:$H$4016,MATCH(E2744,Daily!$B$2:$B$4016,0),3)</f>
        <v>0.69000000000000483</v>
      </c>
      <c r="H2744" s="36">
        <f>INDEX(Daily!$B$2:$H$4016,MATCH(E2744,Daily!$B$2:$B$4016,0),5)</f>
        <v>5</v>
      </c>
      <c r="I2744" s="36">
        <f>INDEX(Daily!$B$2:$H$4016,MATCH(E2744,Daily!$B$2:$B$4016,0),7)</f>
        <v>12.920000000000073</v>
      </c>
      <c r="J2744" s="39">
        <f>INDEX(Monthly!$B$2:$K$187,MATCH(D2744,Monthly!$B$2:$B$187,0),3)</f>
        <v>-0.13539999999999999</v>
      </c>
      <c r="K2744" s="39">
        <f>INDEX(Monthly!$B$2:$K$187,MATCH(D2744,Monthly!$B$2:$B$187,0),5)</f>
        <v>-0.29999999999995453</v>
      </c>
      <c r="L2744" s="39">
        <f>INDEX(Monthly!$B$2:$K$187,MATCH(D2744,Monthly!$B$2:$B$187,0),7)</f>
        <v>0</v>
      </c>
      <c r="M2744" s="39">
        <f>INDEX(Monthly!$B$2:$K$187,MATCH(D2744,Monthly!$B$2:$B$187,0),9)</f>
        <v>1.3580046729807367E-2</v>
      </c>
      <c r="N2744" s="42">
        <f>INDEX(Quaterly!$B$2:$E$63,MATCH(B2744,Quaterly!$B$2:$B$63,0),4)</f>
        <v>-3.129999999999999</v>
      </c>
    </row>
    <row r="2745" spans="1:14" x14ac:dyDescent="0.3">
      <c r="A2745" s="23">
        <v>2744</v>
      </c>
      <c r="B2745" s="23" t="str">
        <f t="shared" si="126"/>
        <v>Q3-2020</v>
      </c>
      <c r="C2745" s="24" t="str">
        <f t="shared" si="127"/>
        <v>Q3</v>
      </c>
      <c r="D2745" s="23" t="str">
        <f t="shared" si="128"/>
        <v>8-2020</v>
      </c>
      <c r="E2745" s="25">
        <v>44048</v>
      </c>
      <c r="F2745" s="31">
        <f>INDEX(GoldPrice!$B$2:$F$4016,MATCH(E2745,GoldPrice!$B$2:$B$4016,0),5)</f>
        <v>-122321.98072198033</v>
      </c>
      <c r="G2745" s="36">
        <f>INDEX(Daily!$B$2:$H$4016,MATCH(E2745,Daily!$B$2:$B$4016,0),3)</f>
        <v>0.48999999999999488</v>
      </c>
      <c r="H2745" s="36">
        <f>INDEX(Daily!$B$2:$H$4016,MATCH(E2745,Daily!$B$2:$B$4016,0),5)</f>
        <v>-1</v>
      </c>
      <c r="I2745" s="36">
        <f>INDEX(Daily!$B$2:$H$4016,MATCH(E2745,Daily!$B$2:$B$4016,0),7)</f>
        <v>10.229999999999905</v>
      </c>
      <c r="J2745" s="39">
        <f>INDEX(Monthly!$B$2:$K$187,MATCH(D2745,Monthly!$B$2:$B$187,0),3)</f>
        <v>-0.13539999999999999</v>
      </c>
      <c r="K2745" s="39">
        <f>INDEX(Monthly!$B$2:$K$187,MATCH(D2745,Monthly!$B$2:$B$187,0),5)</f>
        <v>-0.29999999999995453</v>
      </c>
      <c r="L2745" s="39">
        <f>INDEX(Monthly!$B$2:$K$187,MATCH(D2745,Monthly!$B$2:$B$187,0),7)</f>
        <v>0</v>
      </c>
      <c r="M2745" s="39">
        <f>INDEX(Monthly!$B$2:$K$187,MATCH(D2745,Monthly!$B$2:$B$187,0),9)</f>
        <v>1.3580046729807367E-2</v>
      </c>
      <c r="N2745" s="42">
        <f>INDEX(Quaterly!$B$2:$E$63,MATCH(B2745,Quaterly!$B$2:$B$63,0),4)</f>
        <v>-3.129999999999999</v>
      </c>
    </row>
    <row r="2746" spans="1:14" x14ac:dyDescent="0.3">
      <c r="A2746" s="23">
        <v>2745</v>
      </c>
      <c r="B2746" s="23" t="str">
        <f t="shared" si="126"/>
        <v>Q3-2020</v>
      </c>
      <c r="C2746" s="24" t="str">
        <f t="shared" si="127"/>
        <v>Q3</v>
      </c>
      <c r="D2746" s="23" t="str">
        <f t="shared" si="128"/>
        <v>8-2020</v>
      </c>
      <c r="E2746" s="25">
        <v>44049</v>
      </c>
      <c r="F2746" s="31">
        <f>INDEX(GoldPrice!$B$2:$F$4016,MATCH(E2746,GoldPrice!$B$2:$B$4016,0),5)</f>
        <v>1944151.8805518821</v>
      </c>
      <c r="G2746" s="36">
        <f>INDEX(Daily!$B$2:$H$4016,MATCH(E2746,Daily!$B$2:$B$4016,0),3)</f>
        <v>-0.23999999999999488</v>
      </c>
      <c r="H2746" s="36">
        <f>INDEX(Daily!$B$2:$H$4016,MATCH(E2746,Daily!$B$2:$B$4016,0),5)</f>
        <v>-1</v>
      </c>
      <c r="I2746" s="36">
        <f>INDEX(Daily!$B$2:$H$4016,MATCH(E2746,Daily!$B$2:$B$4016,0),7)</f>
        <v>2.2400000000000091</v>
      </c>
      <c r="J2746" s="39">
        <f>INDEX(Monthly!$B$2:$K$187,MATCH(D2746,Monthly!$B$2:$B$187,0),3)</f>
        <v>-0.13539999999999999</v>
      </c>
      <c r="K2746" s="39">
        <f>INDEX(Monthly!$B$2:$K$187,MATCH(D2746,Monthly!$B$2:$B$187,0),5)</f>
        <v>-0.29999999999995453</v>
      </c>
      <c r="L2746" s="39">
        <f>INDEX(Monthly!$B$2:$K$187,MATCH(D2746,Monthly!$B$2:$B$187,0),7)</f>
        <v>0</v>
      </c>
      <c r="M2746" s="39">
        <f>INDEX(Monthly!$B$2:$K$187,MATCH(D2746,Monthly!$B$2:$B$187,0),9)</f>
        <v>1.3580046729807367E-2</v>
      </c>
      <c r="N2746" s="42">
        <f>INDEX(Quaterly!$B$2:$E$63,MATCH(B2746,Quaterly!$B$2:$B$63,0),4)</f>
        <v>-3.129999999999999</v>
      </c>
    </row>
    <row r="2747" spans="1:14" x14ac:dyDescent="0.3">
      <c r="A2747" s="23">
        <v>2746</v>
      </c>
      <c r="B2747" s="23" t="str">
        <f t="shared" si="126"/>
        <v>Q3-2020</v>
      </c>
      <c r="C2747" s="24" t="str">
        <f t="shared" si="127"/>
        <v>Q3</v>
      </c>
      <c r="D2747" s="23" t="str">
        <f t="shared" si="128"/>
        <v>8-2020</v>
      </c>
      <c r="E2747" s="25">
        <v>44050</v>
      </c>
      <c r="F2747" s="31">
        <f>INDEX(GoldPrice!$B$2:$F$4016,MATCH(E2747,GoldPrice!$B$2:$B$4016,0),5)</f>
        <v>1725278.5484785438</v>
      </c>
      <c r="G2747" s="36">
        <f>INDEX(Daily!$B$2:$H$4016,MATCH(E2747,Daily!$B$2:$B$4016,0),3)</f>
        <v>-0.73000000000000398</v>
      </c>
      <c r="H2747" s="36">
        <f>INDEX(Daily!$B$2:$H$4016,MATCH(E2747,Daily!$B$2:$B$4016,0),5)</f>
        <v>0</v>
      </c>
      <c r="I2747" s="36">
        <f>INDEX(Daily!$B$2:$H$4016,MATCH(E2747,Daily!$B$2:$B$4016,0),7)</f>
        <v>1.4200000000000728</v>
      </c>
      <c r="J2747" s="39">
        <f>INDEX(Monthly!$B$2:$K$187,MATCH(D2747,Monthly!$B$2:$B$187,0),3)</f>
        <v>-0.13539999999999999</v>
      </c>
      <c r="K2747" s="39">
        <f>INDEX(Monthly!$B$2:$K$187,MATCH(D2747,Monthly!$B$2:$B$187,0),5)</f>
        <v>-0.29999999999995453</v>
      </c>
      <c r="L2747" s="39">
        <f>INDEX(Monthly!$B$2:$K$187,MATCH(D2747,Monthly!$B$2:$B$187,0),7)</f>
        <v>0</v>
      </c>
      <c r="M2747" s="39">
        <f>INDEX(Monthly!$B$2:$K$187,MATCH(D2747,Monthly!$B$2:$B$187,0),9)</f>
        <v>1.3580046729807367E-2</v>
      </c>
      <c r="N2747" s="42">
        <f>INDEX(Quaterly!$B$2:$E$63,MATCH(B2747,Quaterly!$B$2:$B$63,0),4)</f>
        <v>-3.129999999999999</v>
      </c>
    </row>
    <row r="2748" spans="1:14" x14ac:dyDescent="0.3">
      <c r="A2748" s="23">
        <v>2747</v>
      </c>
      <c r="B2748" s="23" t="str">
        <f t="shared" si="126"/>
        <v>Q3-2020</v>
      </c>
      <c r="C2748" s="24" t="str">
        <f t="shared" si="127"/>
        <v>Q3</v>
      </c>
      <c r="D2748" s="23" t="str">
        <f t="shared" si="128"/>
        <v>8-2020</v>
      </c>
      <c r="E2748" s="25">
        <v>44053</v>
      </c>
      <c r="F2748" s="31">
        <f>INDEX(GoldPrice!$B$2:$F$4016,MATCH(E2748,GoldPrice!$B$2:$B$4016,0),5)</f>
        <v>-4365927.5751275718</v>
      </c>
      <c r="G2748" s="36">
        <f>INDEX(Daily!$B$2:$H$4016,MATCH(E2748,Daily!$B$2:$B$4016,0),3)</f>
        <v>0.71999999999999886</v>
      </c>
      <c r="H2748" s="36">
        <f>INDEX(Daily!$B$2:$H$4016,MATCH(E2748,Daily!$B$2:$B$4016,0),5)</f>
        <v>-3</v>
      </c>
      <c r="I2748" s="36">
        <f>INDEX(Daily!$B$2:$H$4016,MATCH(E2748,Daily!$B$2:$B$4016,0),7)</f>
        <v>1.7400000000000091</v>
      </c>
      <c r="J2748" s="39">
        <f>INDEX(Monthly!$B$2:$K$187,MATCH(D2748,Monthly!$B$2:$B$187,0),3)</f>
        <v>-0.13539999999999999</v>
      </c>
      <c r="K2748" s="39">
        <f>INDEX(Monthly!$B$2:$K$187,MATCH(D2748,Monthly!$B$2:$B$187,0),5)</f>
        <v>-0.29999999999995453</v>
      </c>
      <c r="L2748" s="39">
        <f>INDEX(Monthly!$B$2:$K$187,MATCH(D2748,Monthly!$B$2:$B$187,0),7)</f>
        <v>0</v>
      </c>
      <c r="M2748" s="39">
        <f>INDEX(Monthly!$B$2:$K$187,MATCH(D2748,Monthly!$B$2:$B$187,0),9)</f>
        <v>1.3580046729807367E-2</v>
      </c>
      <c r="N2748" s="42">
        <f>INDEX(Quaterly!$B$2:$E$63,MATCH(B2748,Quaterly!$B$2:$B$63,0),4)</f>
        <v>-3.129999999999999</v>
      </c>
    </row>
    <row r="2749" spans="1:14" x14ac:dyDescent="0.3">
      <c r="A2749" s="23">
        <v>2748</v>
      </c>
      <c r="B2749" s="23" t="str">
        <f t="shared" si="126"/>
        <v>Q3-2020</v>
      </c>
      <c r="C2749" s="24" t="str">
        <f t="shared" si="127"/>
        <v>Q3</v>
      </c>
      <c r="D2749" s="23" t="str">
        <f t="shared" si="128"/>
        <v>8-2020</v>
      </c>
      <c r="E2749" s="25">
        <v>44054</v>
      </c>
      <c r="F2749" s="31">
        <f>INDEX(GoldPrice!$B$2:$F$4016,MATCH(E2749,GoldPrice!$B$2:$B$4016,0),5)</f>
        <v>-1197826.0442260429</v>
      </c>
      <c r="G2749" s="36">
        <f>INDEX(Daily!$B$2:$H$4016,MATCH(E2749,Daily!$B$2:$B$4016,0),3)</f>
        <v>-0.32999999999999829</v>
      </c>
      <c r="H2749" s="36">
        <f>INDEX(Daily!$B$2:$H$4016,MATCH(E2749,Daily!$B$2:$B$4016,0),5)</f>
        <v>4</v>
      </c>
      <c r="I2749" s="36">
        <f>INDEX(Daily!$B$2:$H$4016,MATCH(E2749,Daily!$B$2:$B$4016,0),7)</f>
        <v>-0.12000000000000455</v>
      </c>
      <c r="J2749" s="39">
        <f>INDEX(Monthly!$B$2:$K$187,MATCH(D2749,Monthly!$B$2:$B$187,0),3)</f>
        <v>-0.13539999999999999</v>
      </c>
      <c r="K2749" s="39">
        <f>INDEX(Monthly!$B$2:$K$187,MATCH(D2749,Monthly!$B$2:$B$187,0),5)</f>
        <v>-0.29999999999995453</v>
      </c>
      <c r="L2749" s="39">
        <f>INDEX(Monthly!$B$2:$K$187,MATCH(D2749,Monthly!$B$2:$B$187,0),7)</f>
        <v>0</v>
      </c>
      <c r="M2749" s="39">
        <f>INDEX(Monthly!$B$2:$K$187,MATCH(D2749,Monthly!$B$2:$B$187,0),9)</f>
        <v>1.3580046729807367E-2</v>
      </c>
      <c r="N2749" s="42">
        <f>INDEX(Quaterly!$B$2:$E$63,MATCH(B2749,Quaterly!$B$2:$B$63,0),4)</f>
        <v>-3.129999999999999</v>
      </c>
    </row>
    <row r="2750" spans="1:14" x14ac:dyDescent="0.3">
      <c r="A2750" s="23">
        <v>2749</v>
      </c>
      <c r="B2750" s="23" t="str">
        <f t="shared" si="126"/>
        <v>Q3-2020</v>
      </c>
      <c r="C2750" s="24" t="str">
        <f t="shared" si="127"/>
        <v>Q3</v>
      </c>
      <c r="D2750" s="23" t="str">
        <f t="shared" si="128"/>
        <v>8-2020</v>
      </c>
      <c r="E2750" s="25">
        <v>44055</v>
      </c>
      <c r="F2750" s="31">
        <f>INDEX(GoldPrice!$B$2:$F$4016,MATCH(E2750,GoldPrice!$B$2:$B$4016,0),5)</f>
        <v>858242.22264222056</v>
      </c>
      <c r="G2750" s="36">
        <f>INDEX(Daily!$B$2:$H$4016,MATCH(E2750,Daily!$B$2:$B$4016,0),3)</f>
        <v>1.0600000000000023</v>
      </c>
      <c r="H2750" s="36">
        <f>INDEX(Daily!$B$2:$H$4016,MATCH(E2750,Daily!$B$2:$B$4016,0),5)</f>
        <v>1</v>
      </c>
      <c r="I2750" s="36">
        <f>INDEX(Daily!$B$2:$H$4016,MATCH(E2750,Daily!$B$2:$B$4016,0),7)</f>
        <v>3.8399999999999181</v>
      </c>
      <c r="J2750" s="39">
        <f>INDEX(Monthly!$B$2:$K$187,MATCH(D2750,Monthly!$B$2:$B$187,0),3)</f>
        <v>-0.13539999999999999</v>
      </c>
      <c r="K2750" s="39">
        <f>INDEX(Monthly!$B$2:$K$187,MATCH(D2750,Monthly!$B$2:$B$187,0),5)</f>
        <v>-0.29999999999995453</v>
      </c>
      <c r="L2750" s="39">
        <f>INDEX(Monthly!$B$2:$K$187,MATCH(D2750,Monthly!$B$2:$B$187,0),7)</f>
        <v>0</v>
      </c>
      <c r="M2750" s="39">
        <f>INDEX(Monthly!$B$2:$K$187,MATCH(D2750,Monthly!$B$2:$B$187,0),9)</f>
        <v>1.3580046729807367E-2</v>
      </c>
      <c r="N2750" s="42">
        <f>INDEX(Quaterly!$B$2:$E$63,MATCH(B2750,Quaterly!$B$2:$B$63,0),4)</f>
        <v>-3.129999999999999</v>
      </c>
    </row>
    <row r="2751" spans="1:14" x14ac:dyDescent="0.3">
      <c r="A2751" s="23">
        <v>2750</v>
      </c>
      <c r="B2751" s="23" t="str">
        <f t="shared" si="126"/>
        <v>Q3-2020</v>
      </c>
      <c r="C2751" s="24" t="str">
        <f t="shared" si="127"/>
        <v>Q3</v>
      </c>
      <c r="D2751" s="23" t="str">
        <f t="shared" si="128"/>
        <v>8-2020</v>
      </c>
      <c r="E2751" s="25">
        <v>44056</v>
      </c>
      <c r="F2751" s="31">
        <f>INDEX(GoldPrice!$B$2:$F$4016,MATCH(E2751,GoldPrice!$B$2:$B$4016,0),5)</f>
        <v>-980463.65526366234</v>
      </c>
      <c r="G2751" s="36">
        <f>INDEX(Daily!$B$2:$H$4016,MATCH(E2751,Daily!$B$2:$B$4016,0),3)</f>
        <v>-0.42999999999999972</v>
      </c>
      <c r="H2751" s="36">
        <f>INDEX(Daily!$B$2:$H$4016,MATCH(E2751,Daily!$B$2:$B$4016,0),5)</f>
        <v>-1</v>
      </c>
      <c r="I2751" s="36">
        <f>INDEX(Daily!$B$2:$H$4016,MATCH(E2751,Daily!$B$2:$B$4016,0),7)</f>
        <v>8.1299999999999955</v>
      </c>
      <c r="J2751" s="39">
        <f>INDEX(Monthly!$B$2:$K$187,MATCH(D2751,Monthly!$B$2:$B$187,0),3)</f>
        <v>-0.13539999999999999</v>
      </c>
      <c r="K2751" s="39">
        <f>INDEX(Monthly!$B$2:$K$187,MATCH(D2751,Monthly!$B$2:$B$187,0),5)</f>
        <v>-0.29999999999995453</v>
      </c>
      <c r="L2751" s="39">
        <f>INDEX(Monthly!$B$2:$K$187,MATCH(D2751,Monthly!$B$2:$B$187,0),7)</f>
        <v>0</v>
      </c>
      <c r="M2751" s="39">
        <f>INDEX(Monthly!$B$2:$K$187,MATCH(D2751,Monthly!$B$2:$B$187,0),9)</f>
        <v>1.3580046729807367E-2</v>
      </c>
      <c r="N2751" s="42">
        <f>INDEX(Quaterly!$B$2:$E$63,MATCH(B2751,Quaterly!$B$2:$B$63,0),4)</f>
        <v>-3.129999999999999</v>
      </c>
    </row>
    <row r="2752" spans="1:14" x14ac:dyDescent="0.3">
      <c r="A2752" s="23">
        <v>2751</v>
      </c>
      <c r="B2752" s="23" t="str">
        <f t="shared" si="126"/>
        <v>Q3-2020</v>
      </c>
      <c r="C2752" s="24" t="str">
        <f t="shared" si="127"/>
        <v>Q3</v>
      </c>
      <c r="D2752" s="23" t="str">
        <f t="shared" si="128"/>
        <v>8-2020</v>
      </c>
      <c r="E2752" s="25">
        <v>44057</v>
      </c>
      <c r="F2752" s="31">
        <f>INDEX(GoldPrice!$B$2:$F$4016,MATCH(E2752,GoldPrice!$B$2:$B$4016,0),5)</f>
        <v>745135.36193536967</v>
      </c>
      <c r="G2752" s="36">
        <f>INDEX(Daily!$B$2:$H$4016,MATCH(E2752,Daily!$B$2:$B$4016,0),3)</f>
        <v>-0.23000000000000398</v>
      </c>
      <c r="H2752" s="36">
        <f>INDEX(Daily!$B$2:$H$4016,MATCH(E2752,Daily!$B$2:$B$4016,0),5)</f>
        <v>0</v>
      </c>
      <c r="I2752" s="36">
        <f>INDEX(Daily!$B$2:$H$4016,MATCH(E2752,Daily!$B$2:$B$4016,0),7)</f>
        <v>-4.3099999999999454</v>
      </c>
      <c r="J2752" s="39">
        <f>INDEX(Monthly!$B$2:$K$187,MATCH(D2752,Monthly!$B$2:$B$187,0),3)</f>
        <v>-0.13539999999999999</v>
      </c>
      <c r="K2752" s="39">
        <f>INDEX(Monthly!$B$2:$K$187,MATCH(D2752,Monthly!$B$2:$B$187,0),5)</f>
        <v>-0.29999999999995453</v>
      </c>
      <c r="L2752" s="39">
        <f>INDEX(Monthly!$B$2:$K$187,MATCH(D2752,Monthly!$B$2:$B$187,0),7)</f>
        <v>0</v>
      </c>
      <c r="M2752" s="39">
        <f>INDEX(Monthly!$B$2:$K$187,MATCH(D2752,Monthly!$B$2:$B$187,0),9)</f>
        <v>1.3580046729807367E-2</v>
      </c>
      <c r="N2752" s="42">
        <f>INDEX(Quaterly!$B$2:$E$63,MATCH(B2752,Quaterly!$B$2:$B$63,0),4)</f>
        <v>-3.129999999999999</v>
      </c>
    </row>
    <row r="2753" spans="1:14" x14ac:dyDescent="0.3">
      <c r="A2753" s="23">
        <v>2752</v>
      </c>
      <c r="B2753" s="23" t="str">
        <f t="shared" si="126"/>
        <v>Q3-2020</v>
      </c>
      <c r="C2753" s="24" t="str">
        <f t="shared" si="127"/>
        <v>Q3</v>
      </c>
      <c r="D2753" s="23" t="str">
        <f t="shared" si="128"/>
        <v>8-2020</v>
      </c>
      <c r="E2753" s="25">
        <v>44060</v>
      </c>
      <c r="F2753" s="31">
        <f>INDEX(GoldPrice!$B$2:$F$4016,MATCH(E2753,GoldPrice!$B$2:$B$4016,0),5)</f>
        <v>-520938.95293895155</v>
      </c>
      <c r="G2753" s="36">
        <f>INDEX(Daily!$B$2:$H$4016,MATCH(E2753,Daily!$B$2:$B$4016,0),3)</f>
        <v>0.88000000000000256</v>
      </c>
      <c r="H2753" s="36">
        <f>INDEX(Daily!$B$2:$H$4016,MATCH(E2753,Daily!$B$2:$B$4016,0),5)</f>
        <v>0</v>
      </c>
      <c r="I2753" s="36">
        <f>INDEX(Daily!$B$2:$H$4016,MATCH(E2753,Daily!$B$2:$B$4016,0),7)</f>
        <v>-0.59000000000003183</v>
      </c>
      <c r="J2753" s="39">
        <f>INDEX(Monthly!$B$2:$K$187,MATCH(D2753,Monthly!$B$2:$B$187,0),3)</f>
        <v>-0.13539999999999999</v>
      </c>
      <c r="K2753" s="39">
        <f>INDEX(Monthly!$B$2:$K$187,MATCH(D2753,Monthly!$B$2:$B$187,0),5)</f>
        <v>-0.29999999999995453</v>
      </c>
      <c r="L2753" s="39">
        <f>INDEX(Monthly!$B$2:$K$187,MATCH(D2753,Monthly!$B$2:$B$187,0),7)</f>
        <v>0</v>
      </c>
      <c r="M2753" s="39">
        <f>INDEX(Monthly!$B$2:$K$187,MATCH(D2753,Monthly!$B$2:$B$187,0),9)</f>
        <v>1.3580046729807367E-2</v>
      </c>
      <c r="N2753" s="42">
        <f>INDEX(Quaterly!$B$2:$E$63,MATCH(B2753,Quaterly!$B$2:$B$63,0),4)</f>
        <v>-3.129999999999999</v>
      </c>
    </row>
    <row r="2754" spans="1:14" x14ac:dyDescent="0.3">
      <c r="A2754" s="23">
        <v>2753</v>
      </c>
      <c r="B2754" s="23" t="str">
        <f t="shared" si="126"/>
        <v>Q3-2020</v>
      </c>
      <c r="C2754" s="24" t="str">
        <f t="shared" si="127"/>
        <v>Q3</v>
      </c>
      <c r="D2754" s="23" t="str">
        <f t="shared" si="128"/>
        <v>8-2020</v>
      </c>
      <c r="E2754" s="25">
        <v>44061</v>
      </c>
      <c r="F2754" s="31">
        <f>INDEX(GoldPrice!$B$2:$F$4016,MATCH(E2754,GoldPrice!$B$2:$B$4016,0),5)</f>
        <v>1397718.3141183108</v>
      </c>
      <c r="G2754" s="36">
        <f>INDEX(Daily!$B$2:$H$4016,MATCH(E2754,Daily!$B$2:$B$4016,0),3)</f>
        <v>0</v>
      </c>
      <c r="H2754" s="36">
        <f>INDEX(Daily!$B$2:$H$4016,MATCH(E2754,Daily!$B$2:$B$4016,0),5)</f>
        <v>0</v>
      </c>
      <c r="I2754" s="36">
        <f>INDEX(Daily!$B$2:$H$4016,MATCH(E2754,Daily!$B$2:$B$4016,0),7)</f>
        <v>-3.7200000000000273</v>
      </c>
      <c r="J2754" s="39">
        <f>INDEX(Monthly!$B$2:$K$187,MATCH(D2754,Monthly!$B$2:$B$187,0),3)</f>
        <v>-0.13539999999999999</v>
      </c>
      <c r="K2754" s="39">
        <f>INDEX(Monthly!$B$2:$K$187,MATCH(D2754,Monthly!$B$2:$B$187,0),5)</f>
        <v>-0.29999999999995453</v>
      </c>
      <c r="L2754" s="39">
        <f>INDEX(Monthly!$B$2:$K$187,MATCH(D2754,Monthly!$B$2:$B$187,0),7)</f>
        <v>0</v>
      </c>
      <c r="M2754" s="39">
        <f>INDEX(Monthly!$B$2:$K$187,MATCH(D2754,Monthly!$B$2:$B$187,0),9)</f>
        <v>1.3580046729807367E-2</v>
      </c>
      <c r="N2754" s="42">
        <f>INDEX(Quaterly!$B$2:$E$63,MATCH(B2754,Quaterly!$B$2:$B$63,0),4)</f>
        <v>-3.129999999999999</v>
      </c>
    </row>
    <row r="2755" spans="1:14" x14ac:dyDescent="0.3">
      <c r="A2755" s="23">
        <v>2754</v>
      </c>
      <c r="B2755" s="23" t="str">
        <f t="shared" ref="B2755:B2818" si="129">C2755&amp;"-"&amp;YEAR(E2755)</f>
        <v>Q3-2020</v>
      </c>
      <c r="C2755" s="24" t="str">
        <f t="shared" ref="C2755:C2818" si="130">IF(MONTH(E2755)&lt;=3,"Q1",IF(MONTH(E2755)&lt;=6,"Q2",IF(MONTH(E2755)&lt;=9,"Q3","Q4")))</f>
        <v>Q3</v>
      </c>
      <c r="D2755" s="23" t="str">
        <f t="shared" ref="D2755:D2818" si="131">MONTH(E2755)&amp;"-"&amp;YEAR(E2755)</f>
        <v>8-2020</v>
      </c>
      <c r="E2755" s="25">
        <v>44062</v>
      </c>
      <c r="F2755" s="31">
        <f>INDEX(GoldPrice!$B$2:$F$4016,MATCH(E2755,GoldPrice!$B$2:$B$4016,0),5)</f>
        <v>-486953.84615384787</v>
      </c>
      <c r="G2755" s="36">
        <f>INDEX(Daily!$B$2:$H$4016,MATCH(E2755,Daily!$B$2:$B$4016,0),3)</f>
        <v>3.9999999999999147E-2</v>
      </c>
      <c r="H2755" s="36">
        <f>INDEX(Daily!$B$2:$H$4016,MATCH(E2755,Daily!$B$2:$B$4016,0),5)</f>
        <v>0</v>
      </c>
      <c r="I2755" s="36">
        <f>INDEX(Daily!$B$2:$H$4016,MATCH(E2755,Daily!$B$2:$B$4016,0),7)</f>
        <v>4.7800000000000864</v>
      </c>
      <c r="J2755" s="39">
        <f>INDEX(Monthly!$B$2:$K$187,MATCH(D2755,Monthly!$B$2:$B$187,0),3)</f>
        <v>-0.13539999999999999</v>
      </c>
      <c r="K2755" s="39">
        <f>INDEX(Monthly!$B$2:$K$187,MATCH(D2755,Monthly!$B$2:$B$187,0),5)</f>
        <v>-0.29999999999995453</v>
      </c>
      <c r="L2755" s="39">
        <f>INDEX(Monthly!$B$2:$K$187,MATCH(D2755,Monthly!$B$2:$B$187,0),7)</f>
        <v>0</v>
      </c>
      <c r="M2755" s="39">
        <f>INDEX(Monthly!$B$2:$K$187,MATCH(D2755,Monthly!$B$2:$B$187,0),9)</f>
        <v>1.3580046729807367E-2</v>
      </c>
      <c r="N2755" s="42">
        <f>INDEX(Quaterly!$B$2:$E$63,MATCH(B2755,Quaterly!$B$2:$B$63,0),4)</f>
        <v>-3.129999999999999</v>
      </c>
    </row>
    <row r="2756" spans="1:14" x14ac:dyDescent="0.3">
      <c r="A2756" s="23">
        <v>2755</v>
      </c>
      <c r="B2756" s="23" t="str">
        <f t="shared" si="129"/>
        <v>Q3-2020</v>
      </c>
      <c r="C2756" s="24" t="str">
        <f t="shared" si="130"/>
        <v>Q3</v>
      </c>
      <c r="D2756" s="23" t="str">
        <f t="shared" si="131"/>
        <v>8-2020</v>
      </c>
      <c r="E2756" s="25">
        <v>44063</v>
      </c>
      <c r="F2756" s="31">
        <f>INDEX(GoldPrice!$B$2:$F$4016,MATCH(E2756,GoldPrice!$B$2:$B$4016,0),5)</f>
        <v>-63762.91816291213</v>
      </c>
      <c r="G2756" s="36">
        <f>INDEX(Daily!$B$2:$H$4016,MATCH(E2756,Daily!$B$2:$B$4016,0),3)</f>
        <v>-0.35000000000000142</v>
      </c>
      <c r="H2756" s="36">
        <f>INDEX(Daily!$B$2:$H$4016,MATCH(E2756,Daily!$B$2:$B$4016,0),5)</f>
        <v>0</v>
      </c>
      <c r="I2756" s="36">
        <f>INDEX(Daily!$B$2:$H$4016,MATCH(E2756,Daily!$B$2:$B$4016,0),7)</f>
        <v>-3</v>
      </c>
      <c r="J2756" s="39">
        <f>INDEX(Monthly!$B$2:$K$187,MATCH(D2756,Monthly!$B$2:$B$187,0),3)</f>
        <v>-0.13539999999999999</v>
      </c>
      <c r="K2756" s="39">
        <f>INDEX(Monthly!$B$2:$K$187,MATCH(D2756,Monthly!$B$2:$B$187,0),5)</f>
        <v>-0.29999999999995453</v>
      </c>
      <c r="L2756" s="39">
        <f>INDEX(Monthly!$B$2:$K$187,MATCH(D2756,Monthly!$B$2:$B$187,0),7)</f>
        <v>0</v>
      </c>
      <c r="M2756" s="39">
        <f>INDEX(Monthly!$B$2:$K$187,MATCH(D2756,Monthly!$B$2:$B$187,0),9)</f>
        <v>1.3580046729807367E-2</v>
      </c>
      <c r="N2756" s="42">
        <f>INDEX(Quaterly!$B$2:$E$63,MATCH(B2756,Quaterly!$B$2:$B$63,0),4)</f>
        <v>-3.129999999999999</v>
      </c>
    </row>
    <row r="2757" spans="1:14" x14ac:dyDescent="0.3">
      <c r="A2757" s="23">
        <v>2756</v>
      </c>
      <c r="B2757" s="23" t="str">
        <f t="shared" si="129"/>
        <v>Q3-2020</v>
      </c>
      <c r="C2757" s="24" t="str">
        <f t="shared" si="130"/>
        <v>Q3</v>
      </c>
      <c r="D2757" s="23" t="str">
        <f t="shared" si="131"/>
        <v>8-2020</v>
      </c>
      <c r="E2757" s="25">
        <v>44064</v>
      </c>
      <c r="F2757" s="31">
        <f>INDEX(GoldPrice!$B$2:$F$4016,MATCH(E2757,GoldPrice!$B$2:$B$4016,0),5)</f>
        <v>284521.79172178358</v>
      </c>
      <c r="G2757" s="36">
        <f>INDEX(Daily!$B$2:$H$4016,MATCH(E2757,Daily!$B$2:$B$4016,0),3)</f>
        <v>-0.23999999999999488</v>
      </c>
      <c r="H2757" s="36">
        <f>INDEX(Daily!$B$2:$H$4016,MATCH(E2757,Daily!$B$2:$B$4016,0),5)</f>
        <v>1</v>
      </c>
      <c r="I2757" s="36">
        <f>INDEX(Daily!$B$2:$H$4016,MATCH(E2757,Daily!$B$2:$B$4016,0),7)</f>
        <v>6.5699999999999363</v>
      </c>
      <c r="J2757" s="39">
        <f>INDEX(Monthly!$B$2:$K$187,MATCH(D2757,Monthly!$B$2:$B$187,0),3)</f>
        <v>-0.13539999999999999</v>
      </c>
      <c r="K2757" s="39">
        <f>INDEX(Monthly!$B$2:$K$187,MATCH(D2757,Monthly!$B$2:$B$187,0),5)</f>
        <v>-0.29999999999995453</v>
      </c>
      <c r="L2757" s="39">
        <f>INDEX(Monthly!$B$2:$K$187,MATCH(D2757,Monthly!$B$2:$B$187,0),7)</f>
        <v>0</v>
      </c>
      <c r="M2757" s="39">
        <f>INDEX(Monthly!$B$2:$K$187,MATCH(D2757,Monthly!$B$2:$B$187,0),9)</f>
        <v>1.3580046729807367E-2</v>
      </c>
      <c r="N2757" s="42">
        <f>INDEX(Quaterly!$B$2:$E$63,MATCH(B2757,Quaterly!$B$2:$B$63,0),4)</f>
        <v>-3.129999999999999</v>
      </c>
    </row>
    <row r="2758" spans="1:14" x14ac:dyDescent="0.3">
      <c r="A2758" s="23">
        <v>2757</v>
      </c>
      <c r="B2758" s="23" t="str">
        <f t="shared" si="129"/>
        <v>Q3-2020</v>
      </c>
      <c r="C2758" s="24" t="str">
        <f t="shared" si="130"/>
        <v>Q3</v>
      </c>
      <c r="D2758" s="23" t="str">
        <f t="shared" si="131"/>
        <v>8-2020</v>
      </c>
      <c r="E2758" s="25">
        <v>44067</v>
      </c>
      <c r="F2758" s="31">
        <f>INDEX(GoldPrice!$B$2:$F$4016,MATCH(E2758,GoldPrice!$B$2:$B$4016,0),5)</f>
        <v>-82024.494424492121</v>
      </c>
      <c r="G2758" s="36">
        <f>INDEX(Daily!$B$2:$H$4016,MATCH(E2758,Daily!$B$2:$B$4016,0),3)</f>
        <v>3.9999999999999147E-2</v>
      </c>
      <c r="H2758" s="36">
        <f>INDEX(Daily!$B$2:$H$4016,MATCH(E2758,Daily!$B$2:$B$4016,0),5)</f>
        <v>2</v>
      </c>
      <c r="I2758" s="36">
        <f>INDEX(Daily!$B$2:$H$4016,MATCH(E2758,Daily!$B$2:$B$4016,0),7)</f>
        <v>13.899999999999977</v>
      </c>
      <c r="J2758" s="39">
        <f>INDEX(Monthly!$B$2:$K$187,MATCH(D2758,Monthly!$B$2:$B$187,0),3)</f>
        <v>-0.13539999999999999</v>
      </c>
      <c r="K2758" s="39">
        <f>INDEX(Monthly!$B$2:$K$187,MATCH(D2758,Monthly!$B$2:$B$187,0),5)</f>
        <v>-0.29999999999995453</v>
      </c>
      <c r="L2758" s="39">
        <f>INDEX(Monthly!$B$2:$K$187,MATCH(D2758,Monthly!$B$2:$B$187,0),7)</f>
        <v>0</v>
      </c>
      <c r="M2758" s="39">
        <f>INDEX(Monthly!$B$2:$K$187,MATCH(D2758,Monthly!$B$2:$B$187,0),9)</f>
        <v>1.3580046729807367E-2</v>
      </c>
      <c r="N2758" s="42">
        <f>INDEX(Quaterly!$B$2:$E$63,MATCH(B2758,Quaterly!$B$2:$B$63,0),4)</f>
        <v>-3.129999999999999</v>
      </c>
    </row>
    <row r="2759" spans="1:14" x14ac:dyDescent="0.3">
      <c r="A2759" s="23">
        <v>2758</v>
      </c>
      <c r="B2759" s="23" t="str">
        <f t="shared" si="129"/>
        <v>Q3-2020</v>
      </c>
      <c r="C2759" s="24" t="str">
        <f t="shared" si="130"/>
        <v>Q3</v>
      </c>
      <c r="D2759" s="23" t="str">
        <f t="shared" si="131"/>
        <v>8-2020</v>
      </c>
      <c r="E2759" s="25">
        <v>44068</v>
      </c>
      <c r="F2759" s="31">
        <f>INDEX(GoldPrice!$B$2:$F$4016,MATCH(E2759,GoldPrice!$B$2:$B$4016,0),5)</f>
        <v>288714.34511434659</v>
      </c>
      <c r="G2759" s="36">
        <f>INDEX(Daily!$B$2:$H$4016,MATCH(E2759,Daily!$B$2:$B$4016,0),3)</f>
        <v>0.96999999999999886</v>
      </c>
      <c r="H2759" s="36">
        <f>INDEX(Daily!$B$2:$H$4016,MATCH(E2759,Daily!$B$2:$B$4016,0),5)</f>
        <v>-7</v>
      </c>
      <c r="I2759" s="36">
        <f>INDEX(Daily!$B$2:$H$4016,MATCH(E2759,Daily!$B$2:$B$4016,0),7)</f>
        <v>5.4400000000000546</v>
      </c>
      <c r="J2759" s="39">
        <f>INDEX(Monthly!$B$2:$K$187,MATCH(D2759,Monthly!$B$2:$B$187,0),3)</f>
        <v>-0.13539999999999999</v>
      </c>
      <c r="K2759" s="39">
        <f>INDEX(Monthly!$B$2:$K$187,MATCH(D2759,Monthly!$B$2:$B$187,0),5)</f>
        <v>-0.29999999999995453</v>
      </c>
      <c r="L2759" s="39">
        <f>INDEX(Monthly!$B$2:$K$187,MATCH(D2759,Monthly!$B$2:$B$187,0),7)</f>
        <v>0</v>
      </c>
      <c r="M2759" s="39">
        <f>INDEX(Monthly!$B$2:$K$187,MATCH(D2759,Monthly!$B$2:$B$187,0),9)</f>
        <v>1.3580046729807367E-2</v>
      </c>
      <c r="N2759" s="42">
        <f>INDEX(Quaterly!$B$2:$E$63,MATCH(B2759,Quaterly!$B$2:$B$63,0),4)</f>
        <v>-3.129999999999999</v>
      </c>
    </row>
    <row r="2760" spans="1:14" x14ac:dyDescent="0.3">
      <c r="A2760" s="23">
        <v>2759</v>
      </c>
      <c r="B2760" s="23" t="str">
        <f t="shared" si="129"/>
        <v>Q3-2020</v>
      </c>
      <c r="C2760" s="24" t="str">
        <f t="shared" si="130"/>
        <v>Q3</v>
      </c>
      <c r="D2760" s="23" t="str">
        <f t="shared" si="131"/>
        <v>8-2020</v>
      </c>
      <c r="E2760" s="25">
        <v>44069</v>
      </c>
      <c r="F2760" s="31">
        <f>INDEX(GoldPrice!$B$2:$F$4016,MATCH(E2760,GoldPrice!$B$2:$B$4016,0),5)</f>
        <v>-912096.61689661816</v>
      </c>
      <c r="G2760" s="36">
        <f>INDEX(Daily!$B$2:$H$4016,MATCH(E2760,Daily!$B$2:$B$4016,0),3)</f>
        <v>3.9999999999999147E-2</v>
      </c>
      <c r="H2760" s="36">
        <f>INDEX(Daily!$B$2:$H$4016,MATCH(E2760,Daily!$B$2:$B$4016,0),5)</f>
        <v>4</v>
      </c>
      <c r="I2760" s="36">
        <f>INDEX(Daily!$B$2:$H$4016,MATCH(E2760,Daily!$B$2:$B$4016,0),7)</f>
        <v>-0.64999999999997726</v>
      </c>
      <c r="J2760" s="39">
        <f>INDEX(Monthly!$B$2:$K$187,MATCH(D2760,Monthly!$B$2:$B$187,0),3)</f>
        <v>-0.13539999999999999</v>
      </c>
      <c r="K2760" s="39">
        <f>INDEX(Monthly!$B$2:$K$187,MATCH(D2760,Monthly!$B$2:$B$187,0),5)</f>
        <v>-0.29999999999995453</v>
      </c>
      <c r="L2760" s="39">
        <f>INDEX(Monthly!$B$2:$K$187,MATCH(D2760,Monthly!$B$2:$B$187,0),7)</f>
        <v>0</v>
      </c>
      <c r="M2760" s="39">
        <f>INDEX(Monthly!$B$2:$K$187,MATCH(D2760,Monthly!$B$2:$B$187,0),9)</f>
        <v>1.3580046729807367E-2</v>
      </c>
      <c r="N2760" s="42">
        <f>INDEX(Quaterly!$B$2:$E$63,MATCH(B2760,Quaterly!$B$2:$B$63,0),4)</f>
        <v>-3.129999999999999</v>
      </c>
    </row>
    <row r="2761" spans="1:14" x14ac:dyDescent="0.3">
      <c r="A2761" s="23">
        <v>2760</v>
      </c>
      <c r="B2761" s="23" t="str">
        <f t="shared" si="129"/>
        <v>Q3-2020</v>
      </c>
      <c r="C2761" s="24" t="str">
        <f t="shared" si="130"/>
        <v>Q3</v>
      </c>
      <c r="D2761" s="23" t="str">
        <f t="shared" si="131"/>
        <v>8-2020</v>
      </c>
      <c r="E2761" s="25">
        <v>44070</v>
      </c>
      <c r="F2761" s="31">
        <f>INDEX(GoldPrice!$B$2:$F$4016,MATCH(E2761,GoldPrice!$B$2:$B$4016,0),5)</f>
        <v>484623.62502362579</v>
      </c>
      <c r="G2761" s="36">
        <f>INDEX(Daily!$B$2:$H$4016,MATCH(E2761,Daily!$B$2:$B$4016,0),3)</f>
        <v>-0.35000000000000142</v>
      </c>
      <c r="H2761" s="36">
        <f>INDEX(Daily!$B$2:$H$4016,MATCH(E2761,Daily!$B$2:$B$4016,0),5)</f>
        <v>0</v>
      </c>
      <c r="I2761" s="36">
        <f>INDEX(Daily!$B$2:$H$4016,MATCH(E2761,Daily!$B$2:$B$4016,0),7)</f>
        <v>1.2400000000000091</v>
      </c>
      <c r="J2761" s="39">
        <f>INDEX(Monthly!$B$2:$K$187,MATCH(D2761,Monthly!$B$2:$B$187,0),3)</f>
        <v>-0.13539999999999999</v>
      </c>
      <c r="K2761" s="39">
        <f>INDEX(Monthly!$B$2:$K$187,MATCH(D2761,Monthly!$B$2:$B$187,0),5)</f>
        <v>-0.29999999999995453</v>
      </c>
      <c r="L2761" s="39">
        <f>INDEX(Monthly!$B$2:$K$187,MATCH(D2761,Monthly!$B$2:$B$187,0),7)</f>
        <v>0</v>
      </c>
      <c r="M2761" s="39">
        <f>INDEX(Monthly!$B$2:$K$187,MATCH(D2761,Monthly!$B$2:$B$187,0),9)</f>
        <v>1.3580046729807367E-2</v>
      </c>
      <c r="N2761" s="42">
        <f>INDEX(Quaterly!$B$2:$E$63,MATCH(B2761,Quaterly!$B$2:$B$63,0),4)</f>
        <v>-3.129999999999999</v>
      </c>
    </row>
    <row r="2762" spans="1:14" x14ac:dyDescent="0.3">
      <c r="A2762" s="23">
        <v>2761</v>
      </c>
      <c r="B2762" s="23" t="str">
        <f t="shared" si="129"/>
        <v>Q3-2020</v>
      </c>
      <c r="C2762" s="24" t="str">
        <f t="shared" si="130"/>
        <v>Q3</v>
      </c>
      <c r="D2762" s="23" t="str">
        <f t="shared" si="131"/>
        <v>8-2020</v>
      </c>
      <c r="E2762" s="25">
        <v>44071</v>
      </c>
      <c r="F2762" s="31">
        <f>INDEX(GoldPrice!$B$2:$F$4016,MATCH(E2762,GoldPrice!$B$2:$B$4016,0),5)</f>
        <v>-153341.14534114301</v>
      </c>
      <c r="G2762" s="36">
        <f>INDEX(Daily!$B$2:$H$4016,MATCH(E2762,Daily!$B$2:$B$4016,0),3)</f>
        <v>-7.0000000000000284E-2</v>
      </c>
      <c r="H2762" s="36">
        <f>INDEX(Daily!$B$2:$H$4016,MATCH(E2762,Daily!$B$2:$B$4016,0),5)</f>
        <v>0</v>
      </c>
      <c r="I2762" s="36">
        <f>INDEX(Daily!$B$2:$H$4016,MATCH(E2762,Daily!$B$2:$B$4016,0),7)</f>
        <v>4.2699999999999818</v>
      </c>
      <c r="J2762" s="39">
        <f>INDEX(Monthly!$B$2:$K$187,MATCH(D2762,Monthly!$B$2:$B$187,0),3)</f>
        <v>-0.13539999999999999</v>
      </c>
      <c r="K2762" s="39">
        <f>INDEX(Monthly!$B$2:$K$187,MATCH(D2762,Monthly!$B$2:$B$187,0),5)</f>
        <v>-0.29999999999995453</v>
      </c>
      <c r="L2762" s="39">
        <f>INDEX(Monthly!$B$2:$K$187,MATCH(D2762,Monthly!$B$2:$B$187,0),7)</f>
        <v>0</v>
      </c>
      <c r="M2762" s="39">
        <f>INDEX(Monthly!$B$2:$K$187,MATCH(D2762,Monthly!$B$2:$B$187,0),9)</f>
        <v>1.3580046729807367E-2</v>
      </c>
      <c r="N2762" s="42">
        <f>INDEX(Quaterly!$B$2:$E$63,MATCH(B2762,Quaterly!$B$2:$B$63,0),4)</f>
        <v>-3.129999999999999</v>
      </c>
    </row>
    <row r="2763" spans="1:14" x14ac:dyDescent="0.3">
      <c r="A2763" s="23">
        <v>2762</v>
      </c>
      <c r="B2763" s="23" t="str">
        <f t="shared" si="129"/>
        <v>Q3-2020</v>
      </c>
      <c r="C2763" s="24" t="str">
        <f t="shared" si="130"/>
        <v>Q3</v>
      </c>
      <c r="D2763" s="23" t="str">
        <f t="shared" si="131"/>
        <v>8-2020</v>
      </c>
      <c r="E2763" s="25">
        <v>44074</v>
      </c>
      <c r="F2763" s="31">
        <f>INDEX(GoldPrice!$B$2:$F$4016,MATCH(E2763,GoldPrice!$B$2:$B$4016,0),5)</f>
        <v>447441.31544131786</v>
      </c>
      <c r="G2763" s="36">
        <f>INDEX(Daily!$B$2:$H$4016,MATCH(E2763,Daily!$B$2:$B$4016,0),3)</f>
        <v>-0.35999999999999943</v>
      </c>
      <c r="H2763" s="36">
        <f>INDEX(Daily!$B$2:$H$4016,MATCH(E2763,Daily!$B$2:$B$4016,0),5)</f>
        <v>0</v>
      </c>
      <c r="I2763" s="36">
        <f>INDEX(Daily!$B$2:$H$4016,MATCH(E2763,Daily!$B$2:$B$4016,0),7)</f>
        <v>2.6699999999999591</v>
      </c>
      <c r="J2763" s="39">
        <f>INDEX(Monthly!$B$2:$K$187,MATCH(D2763,Monthly!$B$2:$B$187,0),3)</f>
        <v>-0.13539999999999999</v>
      </c>
      <c r="K2763" s="39">
        <f>INDEX(Monthly!$B$2:$K$187,MATCH(D2763,Monthly!$B$2:$B$187,0),5)</f>
        <v>-0.29999999999995453</v>
      </c>
      <c r="L2763" s="39">
        <f>INDEX(Monthly!$B$2:$K$187,MATCH(D2763,Monthly!$B$2:$B$187,0),7)</f>
        <v>0</v>
      </c>
      <c r="M2763" s="39">
        <f>INDEX(Monthly!$B$2:$K$187,MATCH(D2763,Monthly!$B$2:$B$187,0),9)</f>
        <v>1.3580046729807367E-2</v>
      </c>
      <c r="N2763" s="42">
        <f>INDEX(Quaterly!$B$2:$E$63,MATCH(B2763,Quaterly!$B$2:$B$63,0),4)</f>
        <v>-3.129999999999999</v>
      </c>
    </row>
    <row r="2764" spans="1:14" x14ac:dyDescent="0.3">
      <c r="A2764" s="23">
        <v>2763</v>
      </c>
      <c r="B2764" s="23" t="str">
        <f t="shared" si="129"/>
        <v>Q3-2020</v>
      </c>
      <c r="C2764" s="24" t="str">
        <f t="shared" si="130"/>
        <v>Q3</v>
      </c>
      <c r="D2764" s="23" t="str">
        <f t="shared" si="131"/>
        <v>9-2020</v>
      </c>
      <c r="E2764" s="25">
        <v>44075</v>
      </c>
      <c r="F2764" s="31">
        <f>INDEX(GoldPrice!$B$2:$F$4016,MATCH(E2764,GoldPrice!$B$2:$B$4016,0),5)</f>
        <v>289488.26308825612</v>
      </c>
      <c r="G2764" s="36">
        <f>INDEX(Daily!$B$2:$H$4016,MATCH(E2764,Daily!$B$2:$B$4016,0),3)</f>
        <v>0.14999999999999858</v>
      </c>
      <c r="H2764" s="36">
        <f>INDEX(Daily!$B$2:$H$4016,MATCH(E2764,Daily!$B$2:$B$4016,0),5)</f>
        <v>0</v>
      </c>
      <c r="I2764" s="36">
        <f>INDEX(Daily!$B$2:$H$4016,MATCH(E2764,Daily!$B$2:$B$4016,0),7)</f>
        <v>10.080000000000041</v>
      </c>
      <c r="J2764" s="39">
        <f>INDEX(Monthly!$B$2:$K$187,MATCH(D2764,Monthly!$B$2:$B$187,0),3)</f>
        <v>1.3000000000000025E-3</v>
      </c>
      <c r="K2764" s="39">
        <f>INDEX(Monthly!$B$2:$K$187,MATCH(D2764,Monthly!$B$2:$B$187,0),5)</f>
        <v>-24.019999999999982</v>
      </c>
      <c r="L2764" s="39">
        <f>INDEX(Monthly!$B$2:$K$187,MATCH(D2764,Monthly!$B$2:$B$187,0),7)</f>
        <v>-2.0000000000000018E-3</v>
      </c>
      <c r="M2764" s="39">
        <f>INDEX(Monthly!$B$2:$K$187,MATCH(D2764,Monthly!$B$2:$B$187,0),9)</f>
        <v>1.4898284445377078E-2</v>
      </c>
      <c r="N2764" s="42">
        <f>INDEX(Quaterly!$B$2:$E$63,MATCH(B2764,Quaterly!$B$2:$B$63,0),4)</f>
        <v>-3.129999999999999</v>
      </c>
    </row>
    <row r="2765" spans="1:14" x14ac:dyDescent="0.3">
      <c r="A2765" s="23">
        <v>2764</v>
      </c>
      <c r="B2765" s="23" t="str">
        <f t="shared" si="129"/>
        <v>Q3-2020</v>
      </c>
      <c r="C2765" s="24" t="str">
        <f t="shared" si="130"/>
        <v>Q3</v>
      </c>
      <c r="D2765" s="23" t="str">
        <f t="shared" si="131"/>
        <v>9-2020</v>
      </c>
      <c r="E2765" s="25">
        <v>44076</v>
      </c>
      <c r="F2765" s="31">
        <f>INDEX(GoldPrice!$B$2:$F$4016,MATCH(E2765,GoldPrice!$B$2:$B$4016,0),5)</f>
        <v>592161.17936117947</v>
      </c>
      <c r="G2765" s="36">
        <f>INDEX(Daily!$B$2:$H$4016,MATCH(E2765,Daily!$B$2:$B$4016,0),3)</f>
        <v>-1.25</v>
      </c>
      <c r="H2765" s="36">
        <f>INDEX(Daily!$B$2:$H$4016,MATCH(E2765,Daily!$B$2:$B$4016,0),5)</f>
        <v>0</v>
      </c>
      <c r="I2765" s="36">
        <f>INDEX(Daily!$B$2:$H$4016,MATCH(E2765,Daily!$B$2:$B$4016,0),7)</f>
        <v>-14.110000000000014</v>
      </c>
      <c r="J2765" s="39">
        <f>INDEX(Monthly!$B$2:$K$187,MATCH(D2765,Monthly!$B$2:$B$187,0),3)</f>
        <v>1.3000000000000025E-3</v>
      </c>
      <c r="K2765" s="39">
        <f>INDEX(Monthly!$B$2:$K$187,MATCH(D2765,Monthly!$B$2:$B$187,0),5)</f>
        <v>-24.019999999999982</v>
      </c>
      <c r="L2765" s="39">
        <f>INDEX(Monthly!$B$2:$K$187,MATCH(D2765,Monthly!$B$2:$B$187,0),7)</f>
        <v>-2.0000000000000018E-3</v>
      </c>
      <c r="M2765" s="39">
        <f>INDEX(Monthly!$B$2:$K$187,MATCH(D2765,Monthly!$B$2:$B$187,0),9)</f>
        <v>1.4898284445377078E-2</v>
      </c>
      <c r="N2765" s="42">
        <f>INDEX(Quaterly!$B$2:$E$63,MATCH(B2765,Quaterly!$B$2:$B$63,0),4)</f>
        <v>-3.129999999999999</v>
      </c>
    </row>
    <row r="2766" spans="1:14" x14ac:dyDescent="0.3">
      <c r="A2766" s="23">
        <v>2765</v>
      </c>
      <c r="B2766" s="23" t="str">
        <f t="shared" si="129"/>
        <v>Q3-2020</v>
      </c>
      <c r="C2766" s="24" t="str">
        <f t="shared" si="130"/>
        <v>Q3</v>
      </c>
      <c r="D2766" s="23" t="str">
        <f t="shared" si="131"/>
        <v>9-2020</v>
      </c>
      <c r="E2766" s="25">
        <v>44077</v>
      </c>
      <c r="F2766" s="31">
        <f>INDEX(GoldPrice!$B$2:$F$4016,MATCH(E2766,GoldPrice!$B$2:$B$4016,0),5)</f>
        <v>-780866.98166697472</v>
      </c>
      <c r="G2766" s="36">
        <f>INDEX(Daily!$B$2:$H$4016,MATCH(E2766,Daily!$B$2:$B$4016,0),3)</f>
        <v>-0.22999999999999687</v>
      </c>
      <c r="H2766" s="36">
        <f>INDEX(Daily!$B$2:$H$4016,MATCH(E2766,Daily!$B$2:$B$4016,0),5)</f>
        <v>0</v>
      </c>
      <c r="I2766" s="36">
        <f>INDEX(Daily!$B$2:$H$4016,MATCH(E2766,Daily!$B$2:$B$4016,0),7)</f>
        <v>26.350000000000023</v>
      </c>
      <c r="J2766" s="39">
        <f>INDEX(Monthly!$B$2:$K$187,MATCH(D2766,Monthly!$B$2:$B$187,0),3)</f>
        <v>1.3000000000000025E-3</v>
      </c>
      <c r="K2766" s="39">
        <f>INDEX(Monthly!$B$2:$K$187,MATCH(D2766,Monthly!$B$2:$B$187,0),5)</f>
        <v>-24.019999999999982</v>
      </c>
      <c r="L2766" s="39">
        <f>INDEX(Monthly!$B$2:$K$187,MATCH(D2766,Monthly!$B$2:$B$187,0),7)</f>
        <v>-2.0000000000000018E-3</v>
      </c>
      <c r="M2766" s="39">
        <f>INDEX(Monthly!$B$2:$K$187,MATCH(D2766,Monthly!$B$2:$B$187,0),9)</f>
        <v>1.4898284445377078E-2</v>
      </c>
      <c r="N2766" s="42">
        <f>INDEX(Quaterly!$B$2:$E$63,MATCH(B2766,Quaterly!$B$2:$B$63,0),4)</f>
        <v>-3.129999999999999</v>
      </c>
    </row>
    <row r="2767" spans="1:14" x14ac:dyDescent="0.3">
      <c r="A2767" s="23">
        <v>2766</v>
      </c>
      <c r="B2767" s="23" t="str">
        <f t="shared" si="129"/>
        <v>Q3-2020</v>
      </c>
      <c r="C2767" s="24" t="str">
        <f t="shared" si="130"/>
        <v>Q3</v>
      </c>
      <c r="D2767" s="23" t="str">
        <f t="shared" si="131"/>
        <v>9-2020</v>
      </c>
      <c r="E2767" s="25">
        <v>44078</v>
      </c>
      <c r="F2767" s="31">
        <f>INDEX(GoldPrice!$B$2:$F$4016,MATCH(E2767,GoldPrice!$B$2:$B$4016,0),5)</f>
        <v>-40995.501795507967</v>
      </c>
      <c r="G2767" s="36">
        <f>INDEX(Daily!$B$2:$H$4016,MATCH(E2767,Daily!$B$2:$B$4016,0),3)</f>
        <v>-1.509999999999998</v>
      </c>
      <c r="H2767" s="36">
        <f>INDEX(Daily!$B$2:$H$4016,MATCH(E2767,Daily!$B$2:$B$4016,0),5)</f>
        <v>4</v>
      </c>
      <c r="I2767" s="36">
        <f>INDEX(Daily!$B$2:$H$4016,MATCH(E2767,Daily!$B$2:$B$4016,0),7)</f>
        <v>-2.4300000000000637</v>
      </c>
      <c r="J2767" s="39">
        <f>INDEX(Monthly!$B$2:$K$187,MATCH(D2767,Monthly!$B$2:$B$187,0),3)</f>
        <v>1.3000000000000025E-3</v>
      </c>
      <c r="K2767" s="39">
        <f>INDEX(Monthly!$B$2:$K$187,MATCH(D2767,Monthly!$B$2:$B$187,0),5)</f>
        <v>-24.019999999999982</v>
      </c>
      <c r="L2767" s="39">
        <f>INDEX(Monthly!$B$2:$K$187,MATCH(D2767,Monthly!$B$2:$B$187,0),7)</f>
        <v>-2.0000000000000018E-3</v>
      </c>
      <c r="M2767" s="39">
        <f>INDEX(Monthly!$B$2:$K$187,MATCH(D2767,Monthly!$B$2:$B$187,0),9)</f>
        <v>1.4898284445377078E-2</v>
      </c>
      <c r="N2767" s="42">
        <f>INDEX(Quaterly!$B$2:$E$63,MATCH(B2767,Quaterly!$B$2:$B$63,0),4)</f>
        <v>-3.129999999999999</v>
      </c>
    </row>
    <row r="2768" spans="1:14" x14ac:dyDescent="0.3">
      <c r="A2768" s="23">
        <v>2767</v>
      </c>
      <c r="B2768" s="23" t="str">
        <f t="shared" si="129"/>
        <v>Q3-2020</v>
      </c>
      <c r="C2768" s="24" t="str">
        <f t="shared" si="130"/>
        <v>Q3</v>
      </c>
      <c r="D2768" s="23" t="str">
        <f t="shared" si="131"/>
        <v>9-2020</v>
      </c>
      <c r="E2768" s="25">
        <v>44081</v>
      </c>
      <c r="F2768" s="31">
        <f>INDEX(GoldPrice!$B$2:$F$4016,MATCH(E2768,GoldPrice!$B$2:$B$4016,0),5)</f>
        <v>-546906.15330614895</v>
      </c>
      <c r="G2768" s="36">
        <f>INDEX(Daily!$B$2:$H$4016,MATCH(E2768,Daily!$B$2:$B$4016,0),3)</f>
        <v>-0.67000000000000171</v>
      </c>
      <c r="H2768" s="36">
        <f>INDEX(Daily!$B$2:$H$4016,MATCH(E2768,Daily!$B$2:$B$4016,0),5)</f>
        <v>-4</v>
      </c>
      <c r="I2768" s="36">
        <f>INDEX(Daily!$B$2:$H$4016,MATCH(E2768,Daily!$B$2:$B$4016,0),7)</f>
        <v>-13.289999999999964</v>
      </c>
      <c r="J2768" s="39">
        <f>INDEX(Monthly!$B$2:$K$187,MATCH(D2768,Monthly!$B$2:$B$187,0),3)</f>
        <v>1.3000000000000025E-3</v>
      </c>
      <c r="K2768" s="39">
        <f>INDEX(Monthly!$B$2:$K$187,MATCH(D2768,Monthly!$B$2:$B$187,0),5)</f>
        <v>-24.019999999999982</v>
      </c>
      <c r="L2768" s="39">
        <f>INDEX(Monthly!$B$2:$K$187,MATCH(D2768,Monthly!$B$2:$B$187,0),7)</f>
        <v>-2.0000000000000018E-3</v>
      </c>
      <c r="M2768" s="39">
        <f>INDEX(Monthly!$B$2:$K$187,MATCH(D2768,Monthly!$B$2:$B$187,0),9)</f>
        <v>1.4898284445377078E-2</v>
      </c>
      <c r="N2768" s="42">
        <f>INDEX(Quaterly!$B$2:$E$63,MATCH(B2768,Quaterly!$B$2:$B$63,0),4)</f>
        <v>-3.129999999999999</v>
      </c>
    </row>
    <row r="2769" spans="1:14" x14ac:dyDescent="0.3">
      <c r="A2769" s="23">
        <v>2768</v>
      </c>
      <c r="B2769" s="23" t="str">
        <f t="shared" si="129"/>
        <v>Q3-2020</v>
      </c>
      <c r="C2769" s="24" t="str">
        <f t="shared" si="130"/>
        <v>Q3</v>
      </c>
      <c r="D2769" s="23" t="str">
        <f t="shared" si="131"/>
        <v>9-2020</v>
      </c>
      <c r="E2769" s="25">
        <v>44082</v>
      </c>
      <c r="F2769" s="31">
        <f>INDEX(GoldPrice!$B$2:$F$4016,MATCH(E2769,GoldPrice!$B$2:$B$4016,0),5)</f>
        <v>90373.323973320425</v>
      </c>
      <c r="G2769" s="36">
        <f>INDEX(Daily!$B$2:$H$4016,MATCH(E2769,Daily!$B$2:$B$4016,0),3)</f>
        <v>-2.3400000000000034</v>
      </c>
      <c r="H2769" s="36">
        <f>INDEX(Daily!$B$2:$H$4016,MATCH(E2769,Daily!$B$2:$B$4016,0),5)</f>
        <v>2</v>
      </c>
      <c r="I2769" s="36">
        <f>INDEX(Daily!$B$2:$H$4016,MATCH(E2769,Daily!$B$2:$B$4016,0),7)</f>
        <v>1.8899999999999864</v>
      </c>
      <c r="J2769" s="39">
        <f>INDEX(Monthly!$B$2:$K$187,MATCH(D2769,Monthly!$B$2:$B$187,0),3)</f>
        <v>1.3000000000000025E-3</v>
      </c>
      <c r="K2769" s="39">
        <f>INDEX(Monthly!$B$2:$K$187,MATCH(D2769,Monthly!$B$2:$B$187,0),5)</f>
        <v>-24.019999999999982</v>
      </c>
      <c r="L2769" s="39">
        <f>INDEX(Monthly!$B$2:$K$187,MATCH(D2769,Monthly!$B$2:$B$187,0),7)</f>
        <v>-2.0000000000000018E-3</v>
      </c>
      <c r="M2769" s="39">
        <f>INDEX(Monthly!$B$2:$K$187,MATCH(D2769,Monthly!$B$2:$B$187,0),9)</f>
        <v>1.4898284445377078E-2</v>
      </c>
      <c r="N2769" s="42">
        <f>INDEX(Quaterly!$B$2:$E$63,MATCH(B2769,Quaterly!$B$2:$B$63,0),4)</f>
        <v>-3.129999999999999</v>
      </c>
    </row>
    <row r="2770" spans="1:14" x14ac:dyDescent="0.3">
      <c r="A2770" s="23">
        <v>2769</v>
      </c>
      <c r="B2770" s="23" t="str">
        <f t="shared" si="129"/>
        <v>Q3-2020</v>
      </c>
      <c r="C2770" s="24" t="str">
        <f t="shared" si="130"/>
        <v>Q3</v>
      </c>
      <c r="D2770" s="23" t="str">
        <f t="shared" si="131"/>
        <v>9-2020</v>
      </c>
      <c r="E2770" s="25">
        <v>44083</v>
      </c>
      <c r="F2770" s="31">
        <f>INDEX(GoldPrice!$B$2:$F$4016,MATCH(E2770,GoldPrice!$B$2:$B$4016,0),5)</f>
        <v>-153526.36552636325</v>
      </c>
      <c r="G2770" s="36">
        <f>INDEX(Daily!$B$2:$H$4016,MATCH(E2770,Daily!$B$2:$B$4016,0),3)</f>
        <v>1.2899999999999991</v>
      </c>
      <c r="H2770" s="36">
        <f>INDEX(Daily!$B$2:$H$4016,MATCH(E2770,Daily!$B$2:$B$4016,0),5)</f>
        <v>-1</v>
      </c>
      <c r="I2770" s="36">
        <f>INDEX(Daily!$B$2:$H$4016,MATCH(E2770,Daily!$B$2:$B$4016,0),7)</f>
        <v>-0.81999999999993634</v>
      </c>
      <c r="J2770" s="39">
        <f>INDEX(Monthly!$B$2:$K$187,MATCH(D2770,Monthly!$B$2:$B$187,0),3)</f>
        <v>1.3000000000000025E-3</v>
      </c>
      <c r="K2770" s="39">
        <f>INDEX(Monthly!$B$2:$K$187,MATCH(D2770,Monthly!$B$2:$B$187,0),5)</f>
        <v>-24.019999999999982</v>
      </c>
      <c r="L2770" s="39">
        <f>INDEX(Monthly!$B$2:$K$187,MATCH(D2770,Monthly!$B$2:$B$187,0),7)</f>
        <v>-2.0000000000000018E-3</v>
      </c>
      <c r="M2770" s="39">
        <f>INDEX(Monthly!$B$2:$K$187,MATCH(D2770,Monthly!$B$2:$B$187,0),9)</f>
        <v>1.4898284445377078E-2</v>
      </c>
      <c r="N2770" s="42">
        <f>INDEX(Quaterly!$B$2:$E$63,MATCH(B2770,Quaterly!$B$2:$B$63,0),4)</f>
        <v>-3.129999999999999</v>
      </c>
    </row>
    <row r="2771" spans="1:14" x14ac:dyDescent="0.3">
      <c r="A2771" s="23">
        <v>2770</v>
      </c>
      <c r="B2771" s="23" t="str">
        <f t="shared" si="129"/>
        <v>Q3-2020</v>
      </c>
      <c r="C2771" s="24" t="str">
        <f t="shared" si="130"/>
        <v>Q3</v>
      </c>
      <c r="D2771" s="23" t="str">
        <f t="shared" si="131"/>
        <v>9-2020</v>
      </c>
      <c r="E2771" s="25">
        <v>44084</v>
      </c>
      <c r="F2771" s="31">
        <f>INDEX(GoldPrice!$B$2:$F$4016,MATCH(E2771,GoldPrice!$B$2:$B$4016,0),5)</f>
        <v>87250.425250425935</v>
      </c>
      <c r="G2771" s="36">
        <f>INDEX(Daily!$B$2:$H$4016,MATCH(E2771,Daily!$B$2:$B$4016,0),3)</f>
        <v>-0.75</v>
      </c>
      <c r="H2771" s="36">
        <f>INDEX(Daily!$B$2:$H$4016,MATCH(E2771,Daily!$B$2:$B$4016,0),5)</f>
        <v>-2.5</v>
      </c>
      <c r="I2771" s="36">
        <f>INDEX(Daily!$B$2:$H$4016,MATCH(E2771,Daily!$B$2:$B$4016,0),7)</f>
        <v>-0.5</v>
      </c>
      <c r="J2771" s="39">
        <f>INDEX(Monthly!$B$2:$K$187,MATCH(D2771,Monthly!$B$2:$B$187,0),3)</f>
        <v>1.3000000000000025E-3</v>
      </c>
      <c r="K2771" s="39">
        <f>INDEX(Monthly!$B$2:$K$187,MATCH(D2771,Monthly!$B$2:$B$187,0),5)</f>
        <v>-24.019999999999982</v>
      </c>
      <c r="L2771" s="39">
        <f>INDEX(Monthly!$B$2:$K$187,MATCH(D2771,Monthly!$B$2:$B$187,0),7)</f>
        <v>-2.0000000000000018E-3</v>
      </c>
      <c r="M2771" s="39">
        <f>INDEX(Monthly!$B$2:$K$187,MATCH(D2771,Monthly!$B$2:$B$187,0),9)</f>
        <v>1.4898284445377078E-2</v>
      </c>
      <c r="N2771" s="42">
        <f>INDEX(Quaterly!$B$2:$E$63,MATCH(B2771,Quaterly!$B$2:$B$63,0),4)</f>
        <v>-3.129999999999999</v>
      </c>
    </row>
    <row r="2772" spans="1:14" x14ac:dyDescent="0.3">
      <c r="A2772" s="23">
        <v>2771</v>
      </c>
      <c r="B2772" s="23" t="str">
        <f t="shared" si="129"/>
        <v>Q3-2020</v>
      </c>
      <c r="C2772" s="24" t="str">
        <f t="shared" si="130"/>
        <v>Q3</v>
      </c>
      <c r="D2772" s="23" t="str">
        <f t="shared" si="131"/>
        <v>9-2020</v>
      </c>
      <c r="E2772" s="25">
        <v>44085</v>
      </c>
      <c r="F2772" s="31">
        <f>INDEX(GoldPrice!$B$2:$F$4016,MATCH(E2772,GoldPrice!$B$2:$B$4016,0),5)</f>
        <v>135104.74390474707</v>
      </c>
      <c r="G2772" s="36">
        <f>INDEX(Daily!$B$2:$H$4016,MATCH(E2772,Daily!$B$2:$B$4016,0),3)</f>
        <v>3.0000000000001137E-2</v>
      </c>
      <c r="H2772" s="36">
        <f>INDEX(Daily!$B$2:$H$4016,MATCH(E2772,Daily!$B$2:$B$4016,0),5)</f>
        <v>1.5</v>
      </c>
      <c r="I2772" s="36">
        <f>INDEX(Daily!$B$2:$H$4016,MATCH(E2772,Daily!$B$2:$B$4016,0),7)</f>
        <v>0.14999999999997726</v>
      </c>
      <c r="J2772" s="39">
        <f>INDEX(Monthly!$B$2:$K$187,MATCH(D2772,Monthly!$B$2:$B$187,0),3)</f>
        <v>1.3000000000000025E-3</v>
      </c>
      <c r="K2772" s="39">
        <f>INDEX(Monthly!$B$2:$K$187,MATCH(D2772,Monthly!$B$2:$B$187,0),5)</f>
        <v>-24.019999999999982</v>
      </c>
      <c r="L2772" s="39">
        <f>INDEX(Monthly!$B$2:$K$187,MATCH(D2772,Monthly!$B$2:$B$187,0),7)</f>
        <v>-2.0000000000000018E-3</v>
      </c>
      <c r="M2772" s="39">
        <f>INDEX(Monthly!$B$2:$K$187,MATCH(D2772,Monthly!$B$2:$B$187,0),9)</f>
        <v>1.4898284445377078E-2</v>
      </c>
      <c r="N2772" s="42">
        <f>INDEX(Quaterly!$B$2:$E$63,MATCH(B2772,Quaterly!$B$2:$B$63,0),4)</f>
        <v>-3.129999999999999</v>
      </c>
    </row>
    <row r="2773" spans="1:14" x14ac:dyDescent="0.3">
      <c r="A2773" s="23">
        <v>2772</v>
      </c>
      <c r="B2773" s="23" t="str">
        <f t="shared" si="129"/>
        <v>Q3-2020</v>
      </c>
      <c r="C2773" s="24" t="str">
        <f t="shared" si="130"/>
        <v>Q3</v>
      </c>
      <c r="D2773" s="23" t="str">
        <f t="shared" si="131"/>
        <v>9-2020</v>
      </c>
      <c r="E2773" s="25">
        <v>44088</v>
      </c>
      <c r="F2773" s="31">
        <f>INDEX(GoldPrice!$B$2:$F$4016,MATCH(E2773,GoldPrice!$B$2:$B$4016,0),5)</f>
        <v>-319525.83632583916</v>
      </c>
      <c r="G2773" s="36">
        <f>INDEX(Daily!$B$2:$H$4016,MATCH(E2773,Daily!$B$2:$B$4016,0),3)</f>
        <v>-7.0000000000000284E-2</v>
      </c>
      <c r="H2773" s="36">
        <f>INDEX(Daily!$B$2:$H$4016,MATCH(E2773,Daily!$B$2:$B$4016,0),5)</f>
        <v>1</v>
      </c>
      <c r="I2773" s="36">
        <f>INDEX(Daily!$B$2:$H$4016,MATCH(E2773,Daily!$B$2:$B$4016,0),7)</f>
        <v>5.6000000000000227</v>
      </c>
      <c r="J2773" s="39">
        <f>INDEX(Monthly!$B$2:$K$187,MATCH(D2773,Monthly!$B$2:$B$187,0),3)</f>
        <v>1.3000000000000025E-3</v>
      </c>
      <c r="K2773" s="39">
        <f>INDEX(Monthly!$B$2:$K$187,MATCH(D2773,Monthly!$B$2:$B$187,0),5)</f>
        <v>-24.019999999999982</v>
      </c>
      <c r="L2773" s="39">
        <f>INDEX(Monthly!$B$2:$K$187,MATCH(D2773,Monthly!$B$2:$B$187,0),7)</f>
        <v>-2.0000000000000018E-3</v>
      </c>
      <c r="M2773" s="39">
        <f>INDEX(Monthly!$B$2:$K$187,MATCH(D2773,Monthly!$B$2:$B$187,0),9)</f>
        <v>1.4898284445377078E-2</v>
      </c>
      <c r="N2773" s="42">
        <f>INDEX(Quaterly!$B$2:$E$63,MATCH(B2773,Quaterly!$B$2:$B$63,0),4)</f>
        <v>-3.129999999999999</v>
      </c>
    </row>
    <row r="2774" spans="1:14" x14ac:dyDescent="0.3">
      <c r="A2774" s="23">
        <v>2773</v>
      </c>
      <c r="B2774" s="23" t="str">
        <f t="shared" si="129"/>
        <v>Q3-2020</v>
      </c>
      <c r="C2774" s="24" t="str">
        <f t="shared" si="130"/>
        <v>Q3</v>
      </c>
      <c r="D2774" s="23" t="str">
        <f t="shared" si="131"/>
        <v>9-2020</v>
      </c>
      <c r="E2774" s="25">
        <v>44089</v>
      </c>
      <c r="F2774" s="31">
        <f>INDEX(GoldPrice!$B$2:$F$4016,MATCH(E2774,GoldPrice!$B$2:$B$4016,0),5)</f>
        <v>143934.98393498361</v>
      </c>
      <c r="G2774" s="36">
        <f>INDEX(Daily!$B$2:$H$4016,MATCH(E2774,Daily!$B$2:$B$4016,0),3)</f>
        <v>1.0200000000000031</v>
      </c>
      <c r="H2774" s="36">
        <f>INDEX(Daily!$B$2:$H$4016,MATCH(E2774,Daily!$B$2:$B$4016,0),5)</f>
        <v>0</v>
      </c>
      <c r="I2774" s="36">
        <f>INDEX(Daily!$B$2:$H$4016,MATCH(E2774,Daily!$B$2:$B$4016,0),7)</f>
        <v>1.6899999999999409</v>
      </c>
      <c r="J2774" s="39">
        <f>INDEX(Monthly!$B$2:$K$187,MATCH(D2774,Monthly!$B$2:$B$187,0),3)</f>
        <v>1.3000000000000025E-3</v>
      </c>
      <c r="K2774" s="39">
        <f>INDEX(Monthly!$B$2:$K$187,MATCH(D2774,Monthly!$B$2:$B$187,0),5)</f>
        <v>-24.019999999999982</v>
      </c>
      <c r="L2774" s="39">
        <f>INDEX(Monthly!$B$2:$K$187,MATCH(D2774,Monthly!$B$2:$B$187,0),7)</f>
        <v>-2.0000000000000018E-3</v>
      </c>
      <c r="M2774" s="39">
        <f>INDEX(Monthly!$B$2:$K$187,MATCH(D2774,Monthly!$B$2:$B$187,0),9)</f>
        <v>1.4898284445377078E-2</v>
      </c>
      <c r="N2774" s="42">
        <f>INDEX(Quaterly!$B$2:$E$63,MATCH(B2774,Quaterly!$B$2:$B$63,0),4)</f>
        <v>-3.129999999999999</v>
      </c>
    </row>
    <row r="2775" spans="1:14" x14ac:dyDescent="0.3">
      <c r="A2775" s="23">
        <v>2774</v>
      </c>
      <c r="B2775" s="23" t="str">
        <f t="shared" si="129"/>
        <v>Q3-2020</v>
      </c>
      <c r="C2775" s="24" t="str">
        <f t="shared" si="130"/>
        <v>Q3</v>
      </c>
      <c r="D2775" s="23" t="str">
        <f t="shared" si="131"/>
        <v>9-2020</v>
      </c>
      <c r="E2775" s="25">
        <v>44090</v>
      </c>
      <c r="F2775" s="31">
        <f>INDEX(GoldPrice!$B$2:$F$4016,MATCH(E2775,GoldPrice!$B$2:$B$4016,0),5)</f>
        <v>-22774.976374976337</v>
      </c>
      <c r="G2775" s="36">
        <f>INDEX(Daily!$B$2:$H$4016,MATCH(E2775,Daily!$B$2:$B$4016,0),3)</f>
        <v>1.8799999999999955</v>
      </c>
      <c r="H2775" s="36">
        <f>INDEX(Daily!$B$2:$H$4016,MATCH(E2775,Daily!$B$2:$B$4016,0),5)</f>
        <v>3</v>
      </c>
      <c r="I2775" s="36">
        <f>INDEX(Daily!$B$2:$H$4016,MATCH(E2775,Daily!$B$2:$B$4016,0),7)</f>
        <v>1.2100000000000364</v>
      </c>
      <c r="J2775" s="39">
        <f>INDEX(Monthly!$B$2:$K$187,MATCH(D2775,Monthly!$B$2:$B$187,0),3)</f>
        <v>1.3000000000000025E-3</v>
      </c>
      <c r="K2775" s="39">
        <f>INDEX(Monthly!$B$2:$K$187,MATCH(D2775,Monthly!$B$2:$B$187,0),5)</f>
        <v>-24.019999999999982</v>
      </c>
      <c r="L2775" s="39">
        <f>INDEX(Monthly!$B$2:$K$187,MATCH(D2775,Monthly!$B$2:$B$187,0),7)</f>
        <v>-2.0000000000000018E-3</v>
      </c>
      <c r="M2775" s="39">
        <f>INDEX(Monthly!$B$2:$K$187,MATCH(D2775,Monthly!$B$2:$B$187,0),9)</f>
        <v>1.4898284445377078E-2</v>
      </c>
      <c r="N2775" s="42">
        <f>INDEX(Quaterly!$B$2:$E$63,MATCH(B2775,Quaterly!$B$2:$B$63,0),4)</f>
        <v>-3.129999999999999</v>
      </c>
    </row>
    <row r="2776" spans="1:14" x14ac:dyDescent="0.3">
      <c r="A2776" s="23">
        <v>2775</v>
      </c>
      <c r="B2776" s="23" t="str">
        <f t="shared" si="129"/>
        <v>Q3-2020</v>
      </c>
      <c r="C2776" s="24" t="str">
        <f t="shared" si="130"/>
        <v>Q3</v>
      </c>
      <c r="D2776" s="23" t="str">
        <f t="shared" si="131"/>
        <v>9-2020</v>
      </c>
      <c r="E2776" s="25">
        <v>44091</v>
      </c>
      <c r="F2776" s="31">
        <f>INDEX(GoldPrice!$B$2:$F$4016,MATCH(E2776,GoldPrice!$B$2:$B$4016,0),5)</f>
        <v>115689.35928935558</v>
      </c>
      <c r="G2776" s="36">
        <f>INDEX(Daily!$B$2:$H$4016,MATCH(E2776,Daily!$B$2:$B$4016,0),3)</f>
        <v>0.81000000000000227</v>
      </c>
      <c r="H2776" s="36">
        <f>INDEX(Daily!$B$2:$H$4016,MATCH(E2776,Daily!$B$2:$B$4016,0),5)</f>
        <v>-8</v>
      </c>
      <c r="I2776" s="36">
        <f>INDEX(Daily!$B$2:$H$4016,MATCH(E2776,Daily!$B$2:$B$4016,0),7)</f>
        <v>-3.4300000000000637</v>
      </c>
      <c r="J2776" s="39">
        <f>INDEX(Monthly!$B$2:$K$187,MATCH(D2776,Monthly!$B$2:$B$187,0),3)</f>
        <v>1.3000000000000025E-3</v>
      </c>
      <c r="K2776" s="39">
        <f>INDEX(Monthly!$B$2:$K$187,MATCH(D2776,Monthly!$B$2:$B$187,0),5)</f>
        <v>-24.019999999999982</v>
      </c>
      <c r="L2776" s="39">
        <f>INDEX(Monthly!$B$2:$K$187,MATCH(D2776,Monthly!$B$2:$B$187,0),7)</f>
        <v>-2.0000000000000018E-3</v>
      </c>
      <c r="M2776" s="39">
        <f>INDEX(Monthly!$B$2:$K$187,MATCH(D2776,Monthly!$B$2:$B$187,0),9)</f>
        <v>1.4898284445377078E-2</v>
      </c>
      <c r="N2776" s="42">
        <f>INDEX(Quaterly!$B$2:$E$63,MATCH(B2776,Quaterly!$B$2:$B$63,0),4)</f>
        <v>-3.129999999999999</v>
      </c>
    </row>
    <row r="2777" spans="1:14" x14ac:dyDescent="0.3">
      <c r="A2777" s="23">
        <v>2776</v>
      </c>
      <c r="B2777" s="23" t="str">
        <f t="shared" si="129"/>
        <v>Q3-2020</v>
      </c>
      <c r="C2777" s="24" t="str">
        <f t="shared" si="130"/>
        <v>Q3</v>
      </c>
      <c r="D2777" s="23" t="str">
        <f t="shared" si="131"/>
        <v>9-2020</v>
      </c>
      <c r="E2777" s="25">
        <v>44092</v>
      </c>
      <c r="F2777" s="31">
        <f>INDEX(GoldPrice!$B$2:$F$4016,MATCH(E2777,GoldPrice!$B$2:$B$4016,0),5)</f>
        <v>-211950.10395010561</v>
      </c>
      <c r="G2777" s="36">
        <f>INDEX(Daily!$B$2:$H$4016,MATCH(E2777,Daily!$B$2:$B$4016,0),3)</f>
        <v>0</v>
      </c>
      <c r="H2777" s="36">
        <f>INDEX(Daily!$B$2:$H$4016,MATCH(E2777,Daily!$B$2:$B$4016,0),5)</f>
        <v>0</v>
      </c>
      <c r="I2777" s="36">
        <f>INDEX(Daily!$B$2:$H$4016,MATCH(E2777,Daily!$B$2:$B$4016,0),7)</f>
        <v>6.9100000000000819</v>
      </c>
      <c r="J2777" s="39">
        <f>INDEX(Monthly!$B$2:$K$187,MATCH(D2777,Monthly!$B$2:$B$187,0),3)</f>
        <v>1.3000000000000025E-3</v>
      </c>
      <c r="K2777" s="39">
        <f>INDEX(Monthly!$B$2:$K$187,MATCH(D2777,Monthly!$B$2:$B$187,0),5)</f>
        <v>-24.019999999999982</v>
      </c>
      <c r="L2777" s="39">
        <f>INDEX(Monthly!$B$2:$K$187,MATCH(D2777,Monthly!$B$2:$B$187,0),7)</f>
        <v>-2.0000000000000018E-3</v>
      </c>
      <c r="M2777" s="39">
        <f>INDEX(Monthly!$B$2:$K$187,MATCH(D2777,Monthly!$B$2:$B$187,0),9)</f>
        <v>1.4898284445377078E-2</v>
      </c>
      <c r="N2777" s="42">
        <f>INDEX(Quaterly!$B$2:$E$63,MATCH(B2777,Quaterly!$B$2:$B$63,0),4)</f>
        <v>-3.129999999999999</v>
      </c>
    </row>
    <row r="2778" spans="1:14" x14ac:dyDescent="0.3">
      <c r="A2778" s="23">
        <v>2777</v>
      </c>
      <c r="B2778" s="23" t="str">
        <f t="shared" si="129"/>
        <v>Q3-2020</v>
      </c>
      <c r="C2778" s="24" t="str">
        <f t="shared" si="130"/>
        <v>Q3</v>
      </c>
      <c r="D2778" s="23" t="str">
        <f t="shared" si="131"/>
        <v>9-2020</v>
      </c>
      <c r="E2778" s="25">
        <v>44095</v>
      </c>
      <c r="F2778" s="31">
        <f>INDEX(GoldPrice!$B$2:$F$4016,MATCH(E2778,GoldPrice!$B$2:$B$4016,0),5)</f>
        <v>930093.29049329087</v>
      </c>
      <c r="G2778" s="36">
        <f>INDEX(Daily!$B$2:$H$4016,MATCH(E2778,Daily!$B$2:$B$4016,0),3)</f>
        <v>-1.6599999999999966</v>
      </c>
      <c r="H2778" s="36">
        <f>INDEX(Daily!$B$2:$H$4016,MATCH(E2778,Daily!$B$2:$B$4016,0),5)</f>
        <v>8</v>
      </c>
      <c r="I2778" s="36">
        <f>INDEX(Daily!$B$2:$H$4016,MATCH(E2778,Daily!$B$2:$B$4016,0),7)</f>
        <v>6.9900000000000091</v>
      </c>
      <c r="J2778" s="39">
        <f>INDEX(Monthly!$B$2:$K$187,MATCH(D2778,Monthly!$B$2:$B$187,0),3)</f>
        <v>1.3000000000000025E-3</v>
      </c>
      <c r="K2778" s="39">
        <f>INDEX(Monthly!$B$2:$K$187,MATCH(D2778,Monthly!$B$2:$B$187,0),5)</f>
        <v>-24.019999999999982</v>
      </c>
      <c r="L2778" s="39">
        <f>INDEX(Monthly!$B$2:$K$187,MATCH(D2778,Monthly!$B$2:$B$187,0),7)</f>
        <v>-2.0000000000000018E-3</v>
      </c>
      <c r="M2778" s="39">
        <f>INDEX(Monthly!$B$2:$K$187,MATCH(D2778,Monthly!$B$2:$B$187,0),9)</f>
        <v>1.4898284445377078E-2</v>
      </c>
      <c r="N2778" s="42">
        <f>INDEX(Quaterly!$B$2:$E$63,MATCH(B2778,Quaterly!$B$2:$B$63,0),4)</f>
        <v>-3.129999999999999</v>
      </c>
    </row>
    <row r="2779" spans="1:14" x14ac:dyDescent="0.3">
      <c r="A2779" s="23">
        <v>2778</v>
      </c>
      <c r="B2779" s="23" t="str">
        <f t="shared" si="129"/>
        <v>Q3-2020</v>
      </c>
      <c r="C2779" s="24" t="str">
        <f t="shared" si="130"/>
        <v>Q3</v>
      </c>
      <c r="D2779" s="23" t="str">
        <f t="shared" si="131"/>
        <v>9-2020</v>
      </c>
      <c r="E2779" s="25">
        <v>44096</v>
      </c>
      <c r="F2779" s="31">
        <f>INDEX(GoldPrice!$B$2:$F$4016,MATCH(E2779,GoldPrice!$B$2:$B$4016,0),5)</f>
        <v>-353005.93460593</v>
      </c>
      <c r="G2779" s="36">
        <f>INDEX(Daily!$B$2:$H$4016,MATCH(E2779,Daily!$B$2:$B$4016,0),3)</f>
        <v>0.28999999999999915</v>
      </c>
      <c r="H2779" s="36">
        <f>INDEX(Daily!$B$2:$H$4016,MATCH(E2779,Daily!$B$2:$B$4016,0),5)</f>
        <v>-1</v>
      </c>
      <c r="I2779" s="36">
        <f>INDEX(Daily!$B$2:$H$4016,MATCH(E2779,Daily!$B$2:$B$4016,0),7)</f>
        <v>-1.75</v>
      </c>
      <c r="J2779" s="39">
        <f>INDEX(Monthly!$B$2:$K$187,MATCH(D2779,Monthly!$B$2:$B$187,0),3)</f>
        <v>1.3000000000000025E-3</v>
      </c>
      <c r="K2779" s="39">
        <f>INDEX(Monthly!$B$2:$K$187,MATCH(D2779,Monthly!$B$2:$B$187,0),5)</f>
        <v>-24.019999999999982</v>
      </c>
      <c r="L2779" s="39">
        <f>INDEX(Monthly!$B$2:$K$187,MATCH(D2779,Monthly!$B$2:$B$187,0),7)</f>
        <v>-2.0000000000000018E-3</v>
      </c>
      <c r="M2779" s="39">
        <f>INDEX(Monthly!$B$2:$K$187,MATCH(D2779,Monthly!$B$2:$B$187,0),9)</f>
        <v>1.4898284445377078E-2</v>
      </c>
      <c r="N2779" s="42">
        <f>INDEX(Quaterly!$B$2:$E$63,MATCH(B2779,Quaterly!$B$2:$B$63,0),4)</f>
        <v>-3.129999999999999</v>
      </c>
    </row>
    <row r="2780" spans="1:14" x14ac:dyDescent="0.3">
      <c r="A2780" s="23">
        <v>2779</v>
      </c>
      <c r="B2780" s="23" t="str">
        <f t="shared" si="129"/>
        <v>Q3-2020</v>
      </c>
      <c r="C2780" s="24" t="str">
        <f t="shared" si="130"/>
        <v>Q3</v>
      </c>
      <c r="D2780" s="23" t="str">
        <f t="shared" si="131"/>
        <v>9-2020</v>
      </c>
      <c r="E2780" s="25">
        <v>44097</v>
      </c>
      <c r="F2780" s="31">
        <f>INDEX(GoldPrice!$B$2:$F$4016,MATCH(E2780,GoldPrice!$B$2:$B$4016,0),5)</f>
        <v>366846.11604611576</v>
      </c>
      <c r="G2780" s="36">
        <f>INDEX(Daily!$B$2:$H$4016,MATCH(E2780,Daily!$B$2:$B$4016,0),3)</f>
        <v>0.32999999999999829</v>
      </c>
      <c r="H2780" s="36">
        <f>INDEX(Daily!$B$2:$H$4016,MATCH(E2780,Daily!$B$2:$B$4016,0),5)</f>
        <v>8</v>
      </c>
      <c r="I2780" s="36">
        <f>INDEX(Daily!$B$2:$H$4016,MATCH(E2780,Daily!$B$2:$B$4016,0),7)</f>
        <v>6.3099999999999454</v>
      </c>
      <c r="J2780" s="39">
        <f>INDEX(Monthly!$B$2:$K$187,MATCH(D2780,Monthly!$B$2:$B$187,0),3)</f>
        <v>1.3000000000000025E-3</v>
      </c>
      <c r="K2780" s="39">
        <f>INDEX(Monthly!$B$2:$K$187,MATCH(D2780,Monthly!$B$2:$B$187,0),5)</f>
        <v>-24.019999999999982</v>
      </c>
      <c r="L2780" s="39">
        <f>INDEX(Monthly!$B$2:$K$187,MATCH(D2780,Monthly!$B$2:$B$187,0),7)</f>
        <v>-2.0000000000000018E-3</v>
      </c>
      <c r="M2780" s="39">
        <f>INDEX(Monthly!$B$2:$K$187,MATCH(D2780,Monthly!$B$2:$B$187,0),9)</f>
        <v>1.4898284445377078E-2</v>
      </c>
      <c r="N2780" s="42">
        <f>INDEX(Quaterly!$B$2:$E$63,MATCH(B2780,Quaterly!$B$2:$B$63,0),4)</f>
        <v>-3.129999999999999</v>
      </c>
    </row>
    <row r="2781" spans="1:14" x14ac:dyDescent="0.3">
      <c r="A2781" s="23">
        <v>2780</v>
      </c>
      <c r="B2781" s="23" t="str">
        <f t="shared" si="129"/>
        <v>Q3-2020</v>
      </c>
      <c r="C2781" s="24" t="str">
        <f t="shared" si="130"/>
        <v>Q3</v>
      </c>
      <c r="D2781" s="23" t="str">
        <f t="shared" si="131"/>
        <v>9-2020</v>
      </c>
      <c r="E2781" s="25">
        <v>44098</v>
      </c>
      <c r="F2781" s="31">
        <f>INDEX(GoldPrice!$B$2:$F$4016,MATCH(E2781,GoldPrice!$B$2:$B$4016,0),5)</f>
        <v>-995821.73502173275</v>
      </c>
      <c r="G2781" s="36">
        <f>INDEX(Daily!$B$2:$H$4016,MATCH(E2781,Daily!$B$2:$B$4016,0),3)</f>
        <v>0.38000000000000256</v>
      </c>
      <c r="H2781" s="36">
        <f>INDEX(Daily!$B$2:$H$4016,MATCH(E2781,Daily!$B$2:$B$4016,0),5)</f>
        <v>-1</v>
      </c>
      <c r="I2781" s="36">
        <f>INDEX(Daily!$B$2:$H$4016,MATCH(E2781,Daily!$B$2:$B$4016,0),7)</f>
        <v>-3.9199999999999591</v>
      </c>
      <c r="J2781" s="39">
        <f>INDEX(Monthly!$B$2:$K$187,MATCH(D2781,Monthly!$B$2:$B$187,0),3)</f>
        <v>1.3000000000000025E-3</v>
      </c>
      <c r="K2781" s="39">
        <f>INDEX(Monthly!$B$2:$K$187,MATCH(D2781,Monthly!$B$2:$B$187,0),5)</f>
        <v>-24.019999999999982</v>
      </c>
      <c r="L2781" s="39">
        <f>INDEX(Monthly!$B$2:$K$187,MATCH(D2781,Monthly!$B$2:$B$187,0),7)</f>
        <v>-2.0000000000000018E-3</v>
      </c>
      <c r="M2781" s="39">
        <f>INDEX(Monthly!$B$2:$K$187,MATCH(D2781,Monthly!$B$2:$B$187,0),9)</f>
        <v>1.4898284445377078E-2</v>
      </c>
      <c r="N2781" s="42">
        <f>INDEX(Quaterly!$B$2:$E$63,MATCH(B2781,Quaterly!$B$2:$B$63,0),4)</f>
        <v>-3.129999999999999</v>
      </c>
    </row>
    <row r="2782" spans="1:14" x14ac:dyDescent="0.3">
      <c r="A2782" s="23">
        <v>2781</v>
      </c>
      <c r="B2782" s="23" t="str">
        <f t="shared" si="129"/>
        <v>Q3-2020</v>
      </c>
      <c r="C2782" s="24" t="str">
        <f t="shared" si="130"/>
        <v>Q3</v>
      </c>
      <c r="D2782" s="23" t="str">
        <f t="shared" si="131"/>
        <v>9-2020</v>
      </c>
      <c r="E2782" s="25">
        <v>44099</v>
      </c>
      <c r="F2782" s="31">
        <f>INDEX(GoldPrice!$B$2:$F$4016,MATCH(E2782,GoldPrice!$B$2:$B$4016,0),5)</f>
        <v>775956.52995652333</v>
      </c>
      <c r="G2782" s="36">
        <f>INDEX(Daily!$B$2:$H$4016,MATCH(E2782,Daily!$B$2:$B$4016,0),3)</f>
        <v>-6.0000000000002274E-2</v>
      </c>
      <c r="H2782" s="36">
        <f>INDEX(Daily!$B$2:$H$4016,MATCH(E2782,Daily!$B$2:$B$4016,0),5)</f>
        <v>7</v>
      </c>
      <c r="I2782" s="36">
        <f>INDEX(Daily!$B$2:$H$4016,MATCH(E2782,Daily!$B$2:$B$4016,0),7)</f>
        <v>-0.31000000000005912</v>
      </c>
      <c r="J2782" s="39">
        <f>INDEX(Monthly!$B$2:$K$187,MATCH(D2782,Monthly!$B$2:$B$187,0),3)</f>
        <v>1.3000000000000025E-3</v>
      </c>
      <c r="K2782" s="39">
        <f>INDEX(Monthly!$B$2:$K$187,MATCH(D2782,Monthly!$B$2:$B$187,0),5)</f>
        <v>-24.019999999999982</v>
      </c>
      <c r="L2782" s="39">
        <f>INDEX(Monthly!$B$2:$K$187,MATCH(D2782,Monthly!$B$2:$B$187,0),7)</f>
        <v>-2.0000000000000018E-3</v>
      </c>
      <c r="M2782" s="39">
        <f>INDEX(Monthly!$B$2:$K$187,MATCH(D2782,Monthly!$B$2:$B$187,0),9)</f>
        <v>1.4898284445377078E-2</v>
      </c>
      <c r="N2782" s="42">
        <f>INDEX(Quaterly!$B$2:$E$63,MATCH(B2782,Quaterly!$B$2:$B$63,0),4)</f>
        <v>-3.129999999999999</v>
      </c>
    </row>
    <row r="2783" spans="1:14" x14ac:dyDescent="0.3">
      <c r="A2783" s="23">
        <v>2782</v>
      </c>
      <c r="B2783" s="23" t="str">
        <f t="shared" si="129"/>
        <v>Q3-2020</v>
      </c>
      <c r="C2783" s="24" t="str">
        <f t="shared" si="130"/>
        <v>Q3</v>
      </c>
      <c r="D2783" s="23" t="str">
        <f t="shared" si="131"/>
        <v>9-2020</v>
      </c>
      <c r="E2783" s="25">
        <v>44102</v>
      </c>
      <c r="F2783" s="31">
        <f>INDEX(GoldPrice!$B$2:$F$4016,MATCH(E2783,GoldPrice!$B$2:$B$4016,0),5)</f>
        <v>-560491.92969192564</v>
      </c>
      <c r="G2783" s="36">
        <f>INDEX(Daily!$B$2:$H$4016,MATCH(E2783,Daily!$B$2:$B$4016,0),3)</f>
        <v>-5.8571428571426054E-2</v>
      </c>
      <c r="H2783" s="36">
        <f>INDEX(Daily!$B$2:$H$4016,MATCH(E2783,Daily!$B$2:$B$4016,0),5)</f>
        <v>-3</v>
      </c>
      <c r="I2783" s="36">
        <f>INDEX(Daily!$B$2:$H$4016,MATCH(E2783,Daily!$B$2:$B$4016,0),7)</f>
        <v>4.2300000000000182</v>
      </c>
      <c r="J2783" s="39">
        <f>INDEX(Monthly!$B$2:$K$187,MATCH(D2783,Monthly!$B$2:$B$187,0),3)</f>
        <v>1.3000000000000025E-3</v>
      </c>
      <c r="K2783" s="39">
        <f>INDEX(Monthly!$B$2:$K$187,MATCH(D2783,Monthly!$B$2:$B$187,0),5)</f>
        <v>-24.019999999999982</v>
      </c>
      <c r="L2783" s="39">
        <f>INDEX(Monthly!$B$2:$K$187,MATCH(D2783,Monthly!$B$2:$B$187,0),7)</f>
        <v>-2.0000000000000018E-3</v>
      </c>
      <c r="M2783" s="39">
        <f>INDEX(Monthly!$B$2:$K$187,MATCH(D2783,Monthly!$B$2:$B$187,0),9)</f>
        <v>1.4898284445377078E-2</v>
      </c>
      <c r="N2783" s="42">
        <f>INDEX(Quaterly!$B$2:$E$63,MATCH(B2783,Quaterly!$B$2:$B$63,0),4)</f>
        <v>-3.129999999999999</v>
      </c>
    </row>
    <row r="2784" spans="1:14" x14ac:dyDescent="0.3">
      <c r="A2784" s="23">
        <v>2783</v>
      </c>
      <c r="B2784" s="23" t="str">
        <f t="shared" si="129"/>
        <v>Q3-2020</v>
      </c>
      <c r="C2784" s="24" t="str">
        <f t="shared" si="130"/>
        <v>Q3</v>
      </c>
      <c r="D2784" s="23" t="str">
        <f t="shared" si="131"/>
        <v>9-2020</v>
      </c>
      <c r="E2784" s="25">
        <v>44103</v>
      </c>
      <c r="F2784" s="31">
        <f>INDEX(GoldPrice!$B$2:$F$4016,MATCH(E2784,GoldPrice!$B$2:$B$4016,0),5)</f>
        <v>-129762.3133623153</v>
      </c>
      <c r="G2784" s="36">
        <f>INDEX(Daily!$B$2:$H$4016,MATCH(E2784,Daily!$B$2:$B$4016,0),3)</f>
        <v>-0.9014285714285748</v>
      </c>
      <c r="H2784" s="36">
        <f>INDEX(Daily!$B$2:$H$4016,MATCH(E2784,Daily!$B$2:$B$4016,0),5)</f>
        <v>2</v>
      </c>
      <c r="I2784" s="36">
        <f>INDEX(Daily!$B$2:$H$4016,MATCH(E2784,Daily!$B$2:$B$4016,0),7)</f>
        <v>-8.5199999999999818</v>
      </c>
      <c r="J2784" s="39">
        <f>INDEX(Monthly!$B$2:$K$187,MATCH(D2784,Monthly!$B$2:$B$187,0),3)</f>
        <v>1.3000000000000025E-3</v>
      </c>
      <c r="K2784" s="39">
        <f>INDEX(Monthly!$B$2:$K$187,MATCH(D2784,Monthly!$B$2:$B$187,0),5)</f>
        <v>-24.019999999999982</v>
      </c>
      <c r="L2784" s="39">
        <f>INDEX(Monthly!$B$2:$K$187,MATCH(D2784,Monthly!$B$2:$B$187,0),7)</f>
        <v>-2.0000000000000018E-3</v>
      </c>
      <c r="M2784" s="39">
        <f>INDEX(Monthly!$B$2:$K$187,MATCH(D2784,Monthly!$B$2:$B$187,0),9)</f>
        <v>1.4898284445377078E-2</v>
      </c>
      <c r="N2784" s="42">
        <f>INDEX(Quaterly!$B$2:$E$63,MATCH(B2784,Quaterly!$B$2:$B$63,0),4)</f>
        <v>-3.129999999999999</v>
      </c>
    </row>
    <row r="2785" spans="1:14" x14ac:dyDescent="0.3">
      <c r="A2785" s="23">
        <v>2784</v>
      </c>
      <c r="B2785" s="23" t="str">
        <f t="shared" si="129"/>
        <v>Q3-2020</v>
      </c>
      <c r="C2785" s="24" t="str">
        <f t="shared" si="130"/>
        <v>Q3</v>
      </c>
      <c r="D2785" s="23" t="str">
        <f t="shared" si="131"/>
        <v>9-2020</v>
      </c>
      <c r="E2785" s="25">
        <v>44104</v>
      </c>
      <c r="F2785" s="31">
        <f>INDEX(GoldPrice!$B$2:$F$4016,MATCH(E2785,GoldPrice!$B$2:$B$4016,0),5)</f>
        <v>182057.834057834</v>
      </c>
      <c r="G2785" s="36">
        <f>INDEX(Daily!$B$2:$H$4016,MATCH(E2785,Daily!$B$2:$B$4016,0),3)</f>
        <v>0.92999999999999972</v>
      </c>
      <c r="H2785" s="36">
        <f>INDEX(Daily!$B$2:$H$4016,MATCH(E2785,Daily!$B$2:$B$4016,0),5)</f>
        <v>-9</v>
      </c>
      <c r="I2785" s="36">
        <f>INDEX(Daily!$B$2:$H$4016,MATCH(E2785,Daily!$B$2:$B$4016,0),7)</f>
        <v>1.2300000000000182</v>
      </c>
      <c r="J2785" s="39">
        <f>INDEX(Monthly!$B$2:$K$187,MATCH(D2785,Monthly!$B$2:$B$187,0),3)</f>
        <v>1.3000000000000025E-3</v>
      </c>
      <c r="K2785" s="39">
        <f>INDEX(Monthly!$B$2:$K$187,MATCH(D2785,Monthly!$B$2:$B$187,0),5)</f>
        <v>-24.019999999999982</v>
      </c>
      <c r="L2785" s="39">
        <f>INDEX(Monthly!$B$2:$K$187,MATCH(D2785,Monthly!$B$2:$B$187,0),7)</f>
        <v>-2.0000000000000018E-3</v>
      </c>
      <c r="M2785" s="39">
        <f>INDEX(Monthly!$B$2:$K$187,MATCH(D2785,Monthly!$B$2:$B$187,0),9)</f>
        <v>1.4898284445377078E-2</v>
      </c>
      <c r="N2785" s="42">
        <f>INDEX(Quaterly!$B$2:$E$63,MATCH(B2785,Quaterly!$B$2:$B$63,0),4)</f>
        <v>-3.129999999999999</v>
      </c>
    </row>
    <row r="2786" spans="1:14" x14ac:dyDescent="0.3">
      <c r="A2786" s="23">
        <v>2785</v>
      </c>
      <c r="B2786" s="23" t="str">
        <f t="shared" si="129"/>
        <v>Q4-2020</v>
      </c>
      <c r="C2786" s="24" t="str">
        <f t="shared" si="130"/>
        <v>Q4</v>
      </c>
      <c r="D2786" s="23" t="str">
        <f t="shared" si="131"/>
        <v>10-2020</v>
      </c>
      <c r="E2786" s="25">
        <v>44105</v>
      </c>
      <c r="F2786" s="31">
        <f>INDEX(GoldPrice!$B$2:$F$4016,MATCH(E2786,GoldPrice!$B$2:$B$4016,0),5)</f>
        <v>73631.298431295902</v>
      </c>
      <c r="G2786" s="36">
        <f>INDEX(Daily!$B$2:$H$4016,MATCH(E2786,Daily!$B$2:$B$4016,0),3)</f>
        <v>-1.5</v>
      </c>
      <c r="H2786" s="36">
        <f>INDEX(Daily!$B$2:$H$4016,MATCH(E2786,Daily!$B$2:$B$4016,0),5)</f>
        <v>7</v>
      </c>
      <c r="I2786" s="36">
        <f>INDEX(Daily!$B$2:$H$4016,MATCH(E2786,Daily!$B$2:$B$4016,0),7)</f>
        <v>8.8799999999999955</v>
      </c>
      <c r="J2786" s="39">
        <f>INDEX(Monthly!$B$2:$K$187,MATCH(D2786,Monthly!$B$2:$B$187,0),3)</f>
        <v>8.9999999999999802E-4</v>
      </c>
      <c r="K2786" s="39">
        <f>INDEX(Monthly!$B$2:$K$187,MATCH(D2786,Monthly!$B$2:$B$187,0),5)</f>
        <v>-8.6900000000000546</v>
      </c>
      <c r="L2786" s="39">
        <f>INDEX(Monthly!$B$2:$K$187,MATCH(D2786,Monthly!$B$2:$B$187,0),7)</f>
        <v>-9.9999999999998701E-4</v>
      </c>
      <c r="M2786" s="39">
        <f>INDEX(Monthly!$B$2:$K$187,MATCH(D2786,Monthly!$B$2:$B$187,0),9)</f>
        <v>6.1278823350084067E-3</v>
      </c>
      <c r="N2786" s="42">
        <f>INDEX(Quaterly!$B$2:$E$63,MATCH(B2786,Quaterly!$B$2:$B$63,0),4)</f>
        <v>9.9999999999999645E-2</v>
      </c>
    </row>
    <row r="2787" spans="1:14" x14ac:dyDescent="0.3">
      <c r="A2787" s="23">
        <v>2786</v>
      </c>
      <c r="B2787" s="23" t="str">
        <f t="shared" si="129"/>
        <v>Q4-2020</v>
      </c>
      <c r="C2787" s="24" t="str">
        <f t="shared" si="130"/>
        <v>Q4</v>
      </c>
      <c r="D2787" s="23" t="str">
        <f t="shared" si="131"/>
        <v>10-2020</v>
      </c>
      <c r="E2787" s="25">
        <v>44106</v>
      </c>
      <c r="F2787" s="31">
        <f>INDEX(GoldPrice!$B$2:$F$4016,MATCH(E2787,GoldPrice!$B$2:$B$4016,0),5)</f>
        <v>539437.53543753549</v>
      </c>
      <c r="G2787" s="36">
        <f>INDEX(Daily!$B$2:$H$4016,MATCH(E2787,Daily!$B$2:$B$4016,0),3)</f>
        <v>-1.6700000000000017</v>
      </c>
      <c r="H2787" s="36">
        <f>INDEX(Daily!$B$2:$H$4016,MATCH(E2787,Daily!$B$2:$B$4016,0),5)</f>
        <v>3</v>
      </c>
      <c r="I2787" s="36">
        <f>INDEX(Daily!$B$2:$H$4016,MATCH(E2787,Daily!$B$2:$B$4016,0),7)</f>
        <v>-4.1800000000000637</v>
      </c>
      <c r="J2787" s="39">
        <f>INDEX(Monthly!$B$2:$K$187,MATCH(D2787,Monthly!$B$2:$B$187,0),3)</f>
        <v>8.9999999999999802E-4</v>
      </c>
      <c r="K2787" s="39">
        <f>INDEX(Monthly!$B$2:$K$187,MATCH(D2787,Monthly!$B$2:$B$187,0),5)</f>
        <v>-8.6900000000000546</v>
      </c>
      <c r="L2787" s="39">
        <f>INDEX(Monthly!$B$2:$K$187,MATCH(D2787,Monthly!$B$2:$B$187,0),7)</f>
        <v>-9.9999999999998701E-4</v>
      </c>
      <c r="M2787" s="39">
        <f>INDEX(Monthly!$B$2:$K$187,MATCH(D2787,Monthly!$B$2:$B$187,0),9)</f>
        <v>6.1278823350084067E-3</v>
      </c>
      <c r="N2787" s="42">
        <f>INDEX(Quaterly!$B$2:$E$63,MATCH(B2787,Quaterly!$B$2:$B$63,0),4)</f>
        <v>9.9999999999999645E-2</v>
      </c>
    </row>
    <row r="2788" spans="1:14" x14ac:dyDescent="0.3">
      <c r="A2788" s="23">
        <v>2787</v>
      </c>
      <c r="B2788" s="23" t="str">
        <f t="shared" si="129"/>
        <v>Q4-2020</v>
      </c>
      <c r="C2788" s="24" t="str">
        <f t="shared" si="130"/>
        <v>Q4</v>
      </c>
      <c r="D2788" s="23" t="str">
        <f t="shared" si="131"/>
        <v>10-2020</v>
      </c>
      <c r="E2788" s="25">
        <v>44109</v>
      </c>
      <c r="F2788" s="31">
        <f>INDEX(GoldPrice!$B$2:$F$4016,MATCH(E2788,GoldPrice!$B$2:$B$4016,0),5)</f>
        <v>-332998.90379890054</v>
      </c>
      <c r="G2788" s="36">
        <f>INDEX(Daily!$B$2:$H$4016,MATCH(E2788,Daily!$B$2:$B$4016,0),3)</f>
        <v>2.1700000000000017</v>
      </c>
      <c r="H2788" s="36">
        <f>INDEX(Daily!$B$2:$H$4016,MATCH(E2788,Daily!$B$2:$B$4016,0),5)</f>
        <v>12</v>
      </c>
      <c r="I2788" s="36">
        <f>INDEX(Daily!$B$2:$H$4016,MATCH(E2788,Daily!$B$2:$B$4016,0),7)</f>
        <v>4.7699999999999818</v>
      </c>
      <c r="J2788" s="39">
        <f>INDEX(Monthly!$B$2:$K$187,MATCH(D2788,Monthly!$B$2:$B$187,0),3)</f>
        <v>8.9999999999999802E-4</v>
      </c>
      <c r="K2788" s="39">
        <f>INDEX(Monthly!$B$2:$K$187,MATCH(D2788,Monthly!$B$2:$B$187,0),5)</f>
        <v>-8.6900000000000546</v>
      </c>
      <c r="L2788" s="39">
        <f>INDEX(Monthly!$B$2:$K$187,MATCH(D2788,Monthly!$B$2:$B$187,0),7)</f>
        <v>-9.9999999999998701E-4</v>
      </c>
      <c r="M2788" s="39">
        <f>INDEX(Monthly!$B$2:$K$187,MATCH(D2788,Monthly!$B$2:$B$187,0),9)</f>
        <v>6.1278823350084067E-3</v>
      </c>
      <c r="N2788" s="42">
        <f>INDEX(Quaterly!$B$2:$E$63,MATCH(B2788,Quaterly!$B$2:$B$63,0),4)</f>
        <v>9.9999999999999645E-2</v>
      </c>
    </row>
    <row r="2789" spans="1:14" x14ac:dyDescent="0.3">
      <c r="A2789" s="23">
        <v>2788</v>
      </c>
      <c r="B2789" s="23" t="str">
        <f t="shared" si="129"/>
        <v>Q4-2020</v>
      </c>
      <c r="C2789" s="24" t="str">
        <f t="shared" si="130"/>
        <v>Q4</v>
      </c>
      <c r="D2789" s="23" t="str">
        <f t="shared" si="131"/>
        <v>10-2020</v>
      </c>
      <c r="E2789" s="25">
        <v>44110</v>
      </c>
      <c r="F2789" s="31">
        <f>INDEX(GoldPrice!$B$2:$F$4016,MATCH(E2789,GoldPrice!$B$2:$B$4016,0),5)</f>
        <v>197098.46909846738</v>
      </c>
      <c r="G2789" s="36">
        <f>INDEX(Daily!$B$2:$H$4016,MATCH(E2789,Daily!$B$2:$B$4016,0),3)</f>
        <v>1.4500000000000028</v>
      </c>
      <c r="H2789" s="36">
        <f>INDEX(Daily!$B$2:$H$4016,MATCH(E2789,Daily!$B$2:$B$4016,0),5)</f>
        <v>2</v>
      </c>
      <c r="I2789" s="36">
        <f>INDEX(Daily!$B$2:$H$4016,MATCH(E2789,Daily!$B$2:$B$4016,0),7)</f>
        <v>0.99000000000000909</v>
      </c>
      <c r="J2789" s="39">
        <f>INDEX(Monthly!$B$2:$K$187,MATCH(D2789,Monthly!$B$2:$B$187,0),3)</f>
        <v>8.9999999999999802E-4</v>
      </c>
      <c r="K2789" s="39">
        <f>INDEX(Monthly!$B$2:$K$187,MATCH(D2789,Monthly!$B$2:$B$187,0),5)</f>
        <v>-8.6900000000000546</v>
      </c>
      <c r="L2789" s="39">
        <f>INDEX(Monthly!$B$2:$K$187,MATCH(D2789,Monthly!$B$2:$B$187,0),7)</f>
        <v>-9.9999999999998701E-4</v>
      </c>
      <c r="M2789" s="39">
        <f>INDEX(Monthly!$B$2:$K$187,MATCH(D2789,Monthly!$B$2:$B$187,0),9)</f>
        <v>6.1278823350084067E-3</v>
      </c>
      <c r="N2789" s="42">
        <f>INDEX(Quaterly!$B$2:$E$63,MATCH(B2789,Quaterly!$B$2:$B$63,0),4)</f>
        <v>9.9999999999999645E-2</v>
      </c>
    </row>
    <row r="2790" spans="1:14" x14ac:dyDescent="0.3">
      <c r="A2790" s="23">
        <v>2789</v>
      </c>
      <c r="B2790" s="23" t="str">
        <f t="shared" si="129"/>
        <v>Q4-2020</v>
      </c>
      <c r="C2790" s="24" t="str">
        <f t="shared" si="130"/>
        <v>Q4</v>
      </c>
      <c r="D2790" s="23" t="str">
        <f t="shared" si="131"/>
        <v>10-2020</v>
      </c>
      <c r="E2790" s="25">
        <v>44111</v>
      </c>
      <c r="F2790" s="31">
        <f>INDEX(GoldPrice!$B$2:$F$4016,MATCH(E2790,GoldPrice!$B$2:$B$4016,0),5)</f>
        <v>157002.45700245723</v>
      </c>
      <c r="G2790" s="36">
        <f>INDEX(Daily!$B$2:$H$4016,MATCH(E2790,Daily!$B$2:$B$4016,0),3)</f>
        <v>-0.71999999999999886</v>
      </c>
      <c r="H2790" s="36">
        <f>INDEX(Daily!$B$2:$H$4016,MATCH(E2790,Daily!$B$2:$B$4016,0),5)</f>
        <v>0</v>
      </c>
      <c r="I2790" s="36">
        <f>INDEX(Daily!$B$2:$H$4016,MATCH(E2790,Daily!$B$2:$B$4016,0),7)</f>
        <v>4.0500000000000682</v>
      </c>
      <c r="J2790" s="39">
        <f>INDEX(Monthly!$B$2:$K$187,MATCH(D2790,Monthly!$B$2:$B$187,0),3)</f>
        <v>8.9999999999999802E-4</v>
      </c>
      <c r="K2790" s="39">
        <f>INDEX(Monthly!$B$2:$K$187,MATCH(D2790,Monthly!$B$2:$B$187,0),5)</f>
        <v>-8.6900000000000546</v>
      </c>
      <c r="L2790" s="39">
        <f>INDEX(Monthly!$B$2:$K$187,MATCH(D2790,Monthly!$B$2:$B$187,0),7)</f>
        <v>-9.9999999999998701E-4</v>
      </c>
      <c r="M2790" s="39">
        <f>INDEX(Monthly!$B$2:$K$187,MATCH(D2790,Monthly!$B$2:$B$187,0),9)</f>
        <v>6.1278823350084067E-3</v>
      </c>
      <c r="N2790" s="42">
        <f>INDEX(Quaterly!$B$2:$E$63,MATCH(B2790,Quaterly!$B$2:$B$63,0),4)</f>
        <v>9.9999999999999645E-2</v>
      </c>
    </row>
    <row r="2791" spans="1:14" x14ac:dyDescent="0.3">
      <c r="A2791" s="23">
        <v>2790</v>
      </c>
      <c r="B2791" s="23" t="str">
        <f t="shared" si="129"/>
        <v>Q4-2020</v>
      </c>
      <c r="C2791" s="24" t="str">
        <f t="shared" si="130"/>
        <v>Q4</v>
      </c>
      <c r="D2791" s="23" t="str">
        <f t="shared" si="131"/>
        <v>10-2020</v>
      </c>
      <c r="E2791" s="25">
        <v>44112</v>
      </c>
      <c r="F2791" s="31">
        <f>INDEX(GoldPrice!$B$2:$F$4016,MATCH(E2791,GoldPrice!$B$2:$B$4016,0),5)</f>
        <v>-117726.02532602474</v>
      </c>
      <c r="G2791" s="36">
        <f>INDEX(Daily!$B$2:$H$4016,MATCH(E2791,Daily!$B$2:$B$4016,0),3)</f>
        <v>0</v>
      </c>
      <c r="H2791" s="36">
        <f>INDEX(Daily!$B$2:$H$4016,MATCH(E2791,Daily!$B$2:$B$4016,0),5)</f>
        <v>-14</v>
      </c>
      <c r="I2791" s="36">
        <f>INDEX(Daily!$B$2:$H$4016,MATCH(E2791,Daily!$B$2:$B$4016,0),7)</f>
        <v>-0.87999999999999545</v>
      </c>
      <c r="J2791" s="39">
        <f>INDEX(Monthly!$B$2:$K$187,MATCH(D2791,Monthly!$B$2:$B$187,0),3)</f>
        <v>8.9999999999999802E-4</v>
      </c>
      <c r="K2791" s="39">
        <f>INDEX(Monthly!$B$2:$K$187,MATCH(D2791,Monthly!$B$2:$B$187,0),5)</f>
        <v>-8.6900000000000546</v>
      </c>
      <c r="L2791" s="39">
        <f>INDEX(Monthly!$B$2:$K$187,MATCH(D2791,Monthly!$B$2:$B$187,0),7)</f>
        <v>-9.9999999999998701E-4</v>
      </c>
      <c r="M2791" s="39">
        <f>INDEX(Monthly!$B$2:$K$187,MATCH(D2791,Monthly!$B$2:$B$187,0),9)</f>
        <v>6.1278823350084067E-3</v>
      </c>
      <c r="N2791" s="42">
        <f>INDEX(Quaterly!$B$2:$E$63,MATCH(B2791,Quaterly!$B$2:$B$63,0),4)</f>
        <v>9.9999999999999645E-2</v>
      </c>
    </row>
    <row r="2792" spans="1:14" x14ac:dyDescent="0.3">
      <c r="A2792" s="23">
        <v>2791</v>
      </c>
      <c r="B2792" s="23" t="str">
        <f t="shared" si="129"/>
        <v>Q4-2020</v>
      </c>
      <c r="C2792" s="24" t="str">
        <f t="shared" si="130"/>
        <v>Q4</v>
      </c>
      <c r="D2792" s="23" t="str">
        <f t="shared" si="131"/>
        <v>10-2020</v>
      </c>
      <c r="E2792" s="25">
        <v>44113</v>
      </c>
      <c r="F2792" s="31">
        <f>INDEX(GoldPrice!$B$2:$F$4016,MATCH(E2792,GoldPrice!$B$2:$B$4016,0),5)</f>
        <v>-225789.0001890026</v>
      </c>
      <c r="G2792" s="36">
        <f>INDEX(Daily!$B$2:$H$4016,MATCH(E2792,Daily!$B$2:$B$4016,0),3)</f>
        <v>0.64999999999999858</v>
      </c>
      <c r="H2792" s="36">
        <f>INDEX(Daily!$B$2:$H$4016,MATCH(E2792,Daily!$B$2:$B$4016,0),5)</f>
        <v>-11</v>
      </c>
      <c r="I2792" s="36">
        <f>INDEX(Daily!$B$2:$H$4016,MATCH(E2792,Daily!$B$2:$B$4016,0),7)</f>
        <v>5.1599999999999682</v>
      </c>
      <c r="J2792" s="39">
        <f>INDEX(Monthly!$B$2:$K$187,MATCH(D2792,Monthly!$B$2:$B$187,0),3)</f>
        <v>8.9999999999999802E-4</v>
      </c>
      <c r="K2792" s="39">
        <f>INDEX(Monthly!$B$2:$K$187,MATCH(D2792,Monthly!$B$2:$B$187,0),5)</f>
        <v>-8.6900000000000546</v>
      </c>
      <c r="L2792" s="39">
        <f>INDEX(Monthly!$B$2:$K$187,MATCH(D2792,Monthly!$B$2:$B$187,0),7)</f>
        <v>-9.9999999999998701E-4</v>
      </c>
      <c r="M2792" s="39">
        <f>INDEX(Monthly!$B$2:$K$187,MATCH(D2792,Monthly!$B$2:$B$187,0),9)</f>
        <v>6.1278823350084067E-3</v>
      </c>
      <c r="N2792" s="42">
        <f>INDEX(Quaterly!$B$2:$E$63,MATCH(B2792,Quaterly!$B$2:$B$63,0),4)</f>
        <v>9.9999999999999645E-2</v>
      </c>
    </row>
    <row r="2793" spans="1:14" x14ac:dyDescent="0.3">
      <c r="A2793" s="23">
        <v>2792</v>
      </c>
      <c r="B2793" s="23" t="str">
        <f t="shared" si="129"/>
        <v>Q4-2020</v>
      </c>
      <c r="C2793" s="24" t="str">
        <f t="shared" si="130"/>
        <v>Q4</v>
      </c>
      <c r="D2793" s="23" t="str">
        <f t="shared" si="131"/>
        <v>10-2020</v>
      </c>
      <c r="E2793" s="25">
        <v>44116</v>
      </c>
      <c r="F2793" s="31">
        <f>INDEX(GoldPrice!$B$2:$F$4016,MATCH(E2793,GoldPrice!$B$2:$B$4016,0),5)</f>
        <v>-99665.469665467739</v>
      </c>
      <c r="G2793" s="36">
        <f>INDEX(Daily!$B$2:$H$4016,MATCH(E2793,Daily!$B$2:$B$4016,0),3)</f>
        <v>-1.1700000000000017</v>
      </c>
      <c r="H2793" s="36">
        <f>INDEX(Daily!$B$2:$H$4016,MATCH(E2793,Daily!$B$2:$B$4016,0),5)</f>
        <v>-2</v>
      </c>
      <c r="I2793" s="36">
        <f>INDEX(Daily!$B$2:$H$4016,MATCH(E2793,Daily!$B$2:$B$4016,0),7)</f>
        <v>1.8300000000000409</v>
      </c>
      <c r="J2793" s="39">
        <f>INDEX(Monthly!$B$2:$K$187,MATCH(D2793,Monthly!$B$2:$B$187,0),3)</f>
        <v>8.9999999999999802E-4</v>
      </c>
      <c r="K2793" s="39">
        <f>INDEX(Monthly!$B$2:$K$187,MATCH(D2793,Monthly!$B$2:$B$187,0),5)</f>
        <v>-8.6900000000000546</v>
      </c>
      <c r="L2793" s="39">
        <f>INDEX(Monthly!$B$2:$K$187,MATCH(D2793,Monthly!$B$2:$B$187,0),7)</f>
        <v>-9.9999999999998701E-4</v>
      </c>
      <c r="M2793" s="39">
        <f>INDEX(Monthly!$B$2:$K$187,MATCH(D2793,Monthly!$B$2:$B$187,0),9)</f>
        <v>6.1278823350084067E-3</v>
      </c>
      <c r="N2793" s="42">
        <f>INDEX(Quaterly!$B$2:$E$63,MATCH(B2793,Quaterly!$B$2:$B$63,0),4)</f>
        <v>9.9999999999999645E-2</v>
      </c>
    </row>
    <row r="2794" spans="1:14" x14ac:dyDescent="0.3">
      <c r="A2794" s="23">
        <v>2793</v>
      </c>
      <c r="B2794" s="23" t="str">
        <f t="shared" si="129"/>
        <v>Q4-2020</v>
      </c>
      <c r="C2794" s="24" t="str">
        <f t="shared" si="130"/>
        <v>Q4</v>
      </c>
      <c r="D2794" s="23" t="str">
        <f t="shared" si="131"/>
        <v>10-2020</v>
      </c>
      <c r="E2794" s="25">
        <v>44117</v>
      </c>
      <c r="F2794" s="31">
        <f>INDEX(GoldPrice!$B$2:$F$4016,MATCH(E2794,GoldPrice!$B$2:$B$4016,0),5)</f>
        <v>697195.61519561708</v>
      </c>
      <c r="G2794" s="36">
        <f>INDEX(Daily!$B$2:$H$4016,MATCH(E2794,Daily!$B$2:$B$4016,0),3)</f>
        <v>0.77000000000000313</v>
      </c>
      <c r="H2794" s="36">
        <f>INDEX(Daily!$B$2:$H$4016,MATCH(E2794,Daily!$B$2:$B$4016,0),5)</f>
        <v>-1</v>
      </c>
      <c r="I2794" s="36">
        <f>INDEX(Daily!$B$2:$H$4016,MATCH(E2794,Daily!$B$2:$B$4016,0),7)</f>
        <v>4.0299999999999727</v>
      </c>
      <c r="J2794" s="39">
        <f>INDEX(Monthly!$B$2:$K$187,MATCH(D2794,Monthly!$B$2:$B$187,0),3)</f>
        <v>8.9999999999999802E-4</v>
      </c>
      <c r="K2794" s="39">
        <f>INDEX(Monthly!$B$2:$K$187,MATCH(D2794,Monthly!$B$2:$B$187,0),5)</f>
        <v>-8.6900000000000546</v>
      </c>
      <c r="L2794" s="39">
        <f>INDEX(Monthly!$B$2:$K$187,MATCH(D2794,Monthly!$B$2:$B$187,0),7)</f>
        <v>-9.9999999999998701E-4</v>
      </c>
      <c r="M2794" s="39">
        <f>INDEX(Monthly!$B$2:$K$187,MATCH(D2794,Monthly!$B$2:$B$187,0),9)</f>
        <v>6.1278823350084067E-3</v>
      </c>
      <c r="N2794" s="42">
        <f>INDEX(Quaterly!$B$2:$E$63,MATCH(B2794,Quaterly!$B$2:$B$63,0),4)</f>
        <v>9.9999999999999645E-2</v>
      </c>
    </row>
    <row r="2795" spans="1:14" x14ac:dyDescent="0.3">
      <c r="A2795" s="23">
        <v>2794</v>
      </c>
      <c r="B2795" s="23" t="str">
        <f t="shared" si="129"/>
        <v>Q4-2020</v>
      </c>
      <c r="C2795" s="24" t="str">
        <f t="shared" si="130"/>
        <v>Q4</v>
      </c>
      <c r="D2795" s="23" t="str">
        <f t="shared" si="131"/>
        <v>10-2020</v>
      </c>
      <c r="E2795" s="25">
        <v>44118</v>
      </c>
      <c r="F2795" s="31">
        <f>INDEX(GoldPrice!$B$2:$F$4016,MATCH(E2795,GoldPrice!$B$2:$B$4016,0),5)</f>
        <v>-421404.64940464869</v>
      </c>
      <c r="G2795" s="36">
        <f>INDEX(Daily!$B$2:$H$4016,MATCH(E2795,Daily!$B$2:$B$4016,0),3)</f>
        <v>0.83999999999999631</v>
      </c>
      <c r="H2795" s="36">
        <f>INDEX(Daily!$B$2:$H$4016,MATCH(E2795,Daily!$B$2:$B$4016,0),5)</f>
        <v>-2</v>
      </c>
      <c r="I2795" s="36">
        <f>INDEX(Daily!$B$2:$H$4016,MATCH(E2795,Daily!$B$2:$B$4016,0),7)</f>
        <v>10.319999999999936</v>
      </c>
      <c r="J2795" s="39">
        <f>INDEX(Monthly!$B$2:$K$187,MATCH(D2795,Monthly!$B$2:$B$187,0),3)</f>
        <v>8.9999999999999802E-4</v>
      </c>
      <c r="K2795" s="39">
        <f>INDEX(Monthly!$B$2:$K$187,MATCH(D2795,Monthly!$B$2:$B$187,0),5)</f>
        <v>-8.6900000000000546</v>
      </c>
      <c r="L2795" s="39">
        <f>INDEX(Monthly!$B$2:$K$187,MATCH(D2795,Monthly!$B$2:$B$187,0),7)</f>
        <v>-9.9999999999998701E-4</v>
      </c>
      <c r="M2795" s="39">
        <f>INDEX(Monthly!$B$2:$K$187,MATCH(D2795,Monthly!$B$2:$B$187,0),9)</f>
        <v>6.1278823350084067E-3</v>
      </c>
      <c r="N2795" s="42">
        <f>INDEX(Quaterly!$B$2:$E$63,MATCH(B2795,Quaterly!$B$2:$B$63,0),4)</f>
        <v>9.9999999999999645E-2</v>
      </c>
    </row>
    <row r="2796" spans="1:14" x14ac:dyDescent="0.3">
      <c r="A2796" s="23">
        <v>2795</v>
      </c>
      <c r="B2796" s="23" t="str">
        <f t="shared" si="129"/>
        <v>Q4-2020</v>
      </c>
      <c r="C2796" s="24" t="str">
        <f t="shared" si="130"/>
        <v>Q4</v>
      </c>
      <c r="D2796" s="23" t="str">
        <f t="shared" si="131"/>
        <v>10-2020</v>
      </c>
      <c r="E2796" s="25">
        <v>44119</v>
      </c>
      <c r="F2796" s="31">
        <f>INDEX(GoldPrice!$B$2:$F$4016,MATCH(E2796,GoldPrice!$B$2:$B$4016,0),5)</f>
        <v>-126094.50009450316</v>
      </c>
      <c r="G2796" s="36">
        <f>INDEX(Daily!$B$2:$H$4016,MATCH(E2796,Daily!$B$2:$B$4016,0),3)</f>
        <v>-7.9999999999998295E-2</v>
      </c>
      <c r="H2796" s="36">
        <f>INDEX(Daily!$B$2:$H$4016,MATCH(E2796,Daily!$B$2:$B$4016,0),5)</f>
        <v>-5</v>
      </c>
      <c r="I2796" s="36">
        <f>INDEX(Daily!$B$2:$H$4016,MATCH(E2796,Daily!$B$2:$B$4016,0),7)</f>
        <v>2.5800000000000409</v>
      </c>
      <c r="J2796" s="39">
        <f>INDEX(Monthly!$B$2:$K$187,MATCH(D2796,Monthly!$B$2:$B$187,0),3)</f>
        <v>8.9999999999999802E-4</v>
      </c>
      <c r="K2796" s="39">
        <f>INDEX(Monthly!$B$2:$K$187,MATCH(D2796,Monthly!$B$2:$B$187,0),5)</f>
        <v>-8.6900000000000546</v>
      </c>
      <c r="L2796" s="39">
        <f>INDEX(Monthly!$B$2:$K$187,MATCH(D2796,Monthly!$B$2:$B$187,0),7)</f>
        <v>-9.9999999999998701E-4</v>
      </c>
      <c r="M2796" s="39">
        <f>INDEX(Monthly!$B$2:$K$187,MATCH(D2796,Monthly!$B$2:$B$187,0),9)</f>
        <v>6.1278823350084067E-3</v>
      </c>
      <c r="N2796" s="42">
        <f>INDEX(Quaterly!$B$2:$E$63,MATCH(B2796,Quaterly!$B$2:$B$63,0),4)</f>
        <v>9.9999999999999645E-2</v>
      </c>
    </row>
    <row r="2797" spans="1:14" x14ac:dyDescent="0.3">
      <c r="A2797" s="23">
        <v>2796</v>
      </c>
      <c r="B2797" s="23" t="str">
        <f t="shared" si="129"/>
        <v>Q4-2020</v>
      </c>
      <c r="C2797" s="24" t="str">
        <f t="shared" si="130"/>
        <v>Q4</v>
      </c>
      <c r="D2797" s="23" t="str">
        <f t="shared" si="131"/>
        <v>10-2020</v>
      </c>
      <c r="E2797" s="25">
        <v>44120</v>
      </c>
      <c r="F2797" s="31">
        <f>INDEX(GoldPrice!$B$2:$F$4016,MATCH(E2797,GoldPrice!$B$2:$B$4016,0),5)</f>
        <v>134854.65885465965</v>
      </c>
      <c r="G2797" s="36">
        <f>INDEX(Daily!$B$2:$H$4016,MATCH(E2797,Daily!$B$2:$B$4016,0),3)</f>
        <v>-7.9999999999998295E-2</v>
      </c>
      <c r="H2797" s="36">
        <f>INDEX(Daily!$B$2:$H$4016,MATCH(E2797,Daily!$B$2:$B$4016,0),5)</f>
        <v>5</v>
      </c>
      <c r="I2797" s="36">
        <f>INDEX(Daily!$B$2:$H$4016,MATCH(E2797,Daily!$B$2:$B$4016,0),7)</f>
        <v>0.53999999999996362</v>
      </c>
      <c r="J2797" s="39">
        <f>INDEX(Monthly!$B$2:$K$187,MATCH(D2797,Monthly!$B$2:$B$187,0),3)</f>
        <v>8.9999999999999802E-4</v>
      </c>
      <c r="K2797" s="39">
        <f>INDEX(Monthly!$B$2:$K$187,MATCH(D2797,Monthly!$B$2:$B$187,0),5)</f>
        <v>-8.6900000000000546</v>
      </c>
      <c r="L2797" s="39">
        <f>INDEX(Monthly!$B$2:$K$187,MATCH(D2797,Monthly!$B$2:$B$187,0),7)</f>
        <v>-9.9999999999998701E-4</v>
      </c>
      <c r="M2797" s="39">
        <f>INDEX(Monthly!$B$2:$K$187,MATCH(D2797,Monthly!$B$2:$B$187,0),9)</f>
        <v>6.1278823350084067E-3</v>
      </c>
      <c r="N2797" s="42">
        <f>INDEX(Quaterly!$B$2:$E$63,MATCH(B2797,Quaterly!$B$2:$B$63,0),4)</f>
        <v>9.9999999999999645E-2</v>
      </c>
    </row>
    <row r="2798" spans="1:14" x14ac:dyDescent="0.3">
      <c r="A2798" s="23">
        <v>2797</v>
      </c>
      <c r="B2798" s="23" t="str">
        <f t="shared" si="129"/>
        <v>Q4-2020</v>
      </c>
      <c r="C2798" s="24" t="str">
        <f t="shared" si="130"/>
        <v>Q4</v>
      </c>
      <c r="D2798" s="23" t="str">
        <f t="shared" si="131"/>
        <v>10-2020</v>
      </c>
      <c r="E2798" s="25">
        <v>44123</v>
      </c>
      <c r="F2798" s="31">
        <f>INDEX(GoldPrice!$B$2:$F$4016,MATCH(E2798,GoldPrice!$B$2:$B$4016,0),5)</f>
        <v>1886.2218862213194</v>
      </c>
      <c r="G2798" s="36">
        <f>INDEX(Daily!$B$2:$H$4016,MATCH(E2798,Daily!$B$2:$B$4016,0),3)</f>
        <v>-5.0000000000004263E-2</v>
      </c>
      <c r="H2798" s="36">
        <f>INDEX(Daily!$B$2:$H$4016,MATCH(E2798,Daily!$B$2:$B$4016,0),5)</f>
        <v>0</v>
      </c>
      <c r="I2798" s="36">
        <f>INDEX(Daily!$B$2:$H$4016,MATCH(E2798,Daily!$B$2:$B$4016,0),7)</f>
        <v>0.39000000000010004</v>
      </c>
      <c r="J2798" s="39">
        <f>INDEX(Monthly!$B$2:$K$187,MATCH(D2798,Monthly!$B$2:$B$187,0),3)</f>
        <v>8.9999999999999802E-4</v>
      </c>
      <c r="K2798" s="39">
        <f>INDEX(Monthly!$B$2:$K$187,MATCH(D2798,Monthly!$B$2:$B$187,0),5)</f>
        <v>-8.6900000000000546</v>
      </c>
      <c r="L2798" s="39">
        <f>INDEX(Monthly!$B$2:$K$187,MATCH(D2798,Monthly!$B$2:$B$187,0),7)</f>
        <v>-9.9999999999998701E-4</v>
      </c>
      <c r="M2798" s="39">
        <f>INDEX(Monthly!$B$2:$K$187,MATCH(D2798,Monthly!$B$2:$B$187,0),9)</f>
        <v>6.1278823350084067E-3</v>
      </c>
      <c r="N2798" s="42">
        <f>INDEX(Quaterly!$B$2:$E$63,MATCH(B2798,Quaterly!$B$2:$B$63,0),4)</f>
        <v>9.9999999999999645E-2</v>
      </c>
    </row>
    <row r="2799" spans="1:14" x14ac:dyDescent="0.3">
      <c r="A2799" s="23">
        <v>2798</v>
      </c>
      <c r="B2799" s="23" t="str">
        <f t="shared" si="129"/>
        <v>Q4-2020</v>
      </c>
      <c r="C2799" s="24" t="str">
        <f t="shared" si="130"/>
        <v>Q4</v>
      </c>
      <c r="D2799" s="23" t="str">
        <f t="shared" si="131"/>
        <v>10-2020</v>
      </c>
      <c r="E2799" s="25">
        <v>44124</v>
      </c>
      <c r="F2799" s="31">
        <f>INDEX(GoldPrice!$B$2:$F$4016,MATCH(E2799,GoldPrice!$B$2:$B$4016,0),5)</f>
        <v>-75858.325458325446</v>
      </c>
      <c r="G2799" s="36">
        <f>INDEX(Daily!$B$2:$H$4016,MATCH(E2799,Daily!$B$2:$B$4016,0),3)</f>
        <v>0.63000000000000256</v>
      </c>
      <c r="H2799" s="36">
        <f>INDEX(Daily!$B$2:$H$4016,MATCH(E2799,Daily!$B$2:$B$4016,0),5)</f>
        <v>4</v>
      </c>
      <c r="I2799" s="36">
        <f>INDEX(Daily!$B$2:$H$4016,MATCH(E2799,Daily!$B$2:$B$4016,0),7)</f>
        <v>0.7299999999999045</v>
      </c>
      <c r="J2799" s="39">
        <f>INDEX(Monthly!$B$2:$K$187,MATCH(D2799,Monthly!$B$2:$B$187,0),3)</f>
        <v>8.9999999999999802E-4</v>
      </c>
      <c r="K2799" s="39">
        <f>INDEX(Monthly!$B$2:$K$187,MATCH(D2799,Monthly!$B$2:$B$187,0),5)</f>
        <v>-8.6900000000000546</v>
      </c>
      <c r="L2799" s="39">
        <f>INDEX(Monthly!$B$2:$K$187,MATCH(D2799,Monthly!$B$2:$B$187,0),7)</f>
        <v>-9.9999999999998701E-4</v>
      </c>
      <c r="M2799" s="39">
        <f>INDEX(Monthly!$B$2:$K$187,MATCH(D2799,Monthly!$B$2:$B$187,0),9)</f>
        <v>6.1278823350084067E-3</v>
      </c>
      <c r="N2799" s="42">
        <f>INDEX(Quaterly!$B$2:$E$63,MATCH(B2799,Quaterly!$B$2:$B$63,0),4)</f>
        <v>9.9999999999999645E-2</v>
      </c>
    </row>
    <row r="2800" spans="1:14" x14ac:dyDescent="0.3">
      <c r="A2800" s="23">
        <v>2799</v>
      </c>
      <c r="B2800" s="23" t="str">
        <f t="shared" si="129"/>
        <v>Q4-2020</v>
      </c>
      <c r="C2800" s="24" t="str">
        <f t="shared" si="130"/>
        <v>Q4</v>
      </c>
      <c r="D2800" s="23" t="str">
        <f t="shared" si="131"/>
        <v>10-2020</v>
      </c>
      <c r="E2800" s="25">
        <v>44125</v>
      </c>
      <c r="F2800" s="31">
        <f>INDEX(GoldPrice!$B$2:$F$4016,MATCH(E2800,GoldPrice!$B$2:$B$4016,0),5)</f>
        <v>-195921.45152144507</v>
      </c>
      <c r="G2800" s="36">
        <f>INDEX(Daily!$B$2:$H$4016,MATCH(E2800,Daily!$B$2:$B$4016,0),3)</f>
        <v>-1.4299999999999997</v>
      </c>
      <c r="H2800" s="36">
        <f>INDEX(Daily!$B$2:$H$4016,MATCH(E2800,Daily!$B$2:$B$4016,0),5)</f>
        <v>-2</v>
      </c>
      <c r="I2800" s="36">
        <f>INDEX(Daily!$B$2:$H$4016,MATCH(E2800,Daily!$B$2:$B$4016,0),7)</f>
        <v>-5.3899999999999864</v>
      </c>
      <c r="J2800" s="39">
        <f>INDEX(Monthly!$B$2:$K$187,MATCH(D2800,Monthly!$B$2:$B$187,0),3)</f>
        <v>8.9999999999999802E-4</v>
      </c>
      <c r="K2800" s="39">
        <f>INDEX(Monthly!$B$2:$K$187,MATCH(D2800,Monthly!$B$2:$B$187,0),5)</f>
        <v>-8.6900000000000546</v>
      </c>
      <c r="L2800" s="39">
        <f>INDEX(Monthly!$B$2:$K$187,MATCH(D2800,Monthly!$B$2:$B$187,0),7)</f>
        <v>-9.9999999999998701E-4</v>
      </c>
      <c r="M2800" s="39">
        <f>INDEX(Monthly!$B$2:$K$187,MATCH(D2800,Monthly!$B$2:$B$187,0),9)</f>
        <v>6.1278823350084067E-3</v>
      </c>
      <c r="N2800" s="42">
        <f>INDEX(Quaterly!$B$2:$E$63,MATCH(B2800,Quaterly!$B$2:$B$63,0),4)</f>
        <v>9.9999999999999645E-2</v>
      </c>
    </row>
    <row r="2801" spans="1:14" x14ac:dyDescent="0.3">
      <c r="A2801" s="23">
        <v>2800</v>
      </c>
      <c r="B2801" s="23" t="str">
        <f t="shared" si="129"/>
        <v>Q4-2020</v>
      </c>
      <c r="C2801" s="24" t="str">
        <f t="shared" si="130"/>
        <v>Q4</v>
      </c>
      <c r="D2801" s="23" t="str">
        <f t="shared" si="131"/>
        <v>10-2020</v>
      </c>
      <c r="E2801" s="25">
        <v>44126</v>
      </c>
      <c r="F2801" s="31">
        <f>INDEX(GoldPrice!$B$2:$F$4016,MATCH(E2801,GoldPrice!$B$2:$B$4016,0),5)</f>
        <v>413200.22680022195</v>
      </c>
      <c r="G2801" s="36">
        <f>INDEX(Daily!$B$2:$H$4016,MATCH(E2801,Daily!$B$2:$B$4016,0),3)</f>
        <v>0.60999999999999943</v>
      </c>
      <c r="H2801" s="36">
        <f>INDEX(Daily!$B$2:$H$4016,MATCH(E2801,Daily!$B$2:$B$4016,0),5)</f>
        <v>-1</v>
      </c>
      <c r="I2801" s="36">
        <f>INDEX(Daily!$B$2:$H$4016,MATCH(E2801,Daily!$B$2:$B$4016,0),7)</f>
        <v>10.870000000000005</v>
      </c>
      <c r="J2801" s="39">
        <f>INDEX(Monthly!$B$2:$K$187,MATCH(D2801,Monthly!$B$2:$B$187,0),3)</f>
        <v>8.9999999999999802E-4</v>
      </c>
      <c r="K2801" s="39">
        <f>INDEX(Monthly!$B$2:$K$187,MATCH(D2801,Monthly!$B$2:$B$187,0),5)</f>
        <v>-8.6900000000000546</v>
      </c>
      <c r="L2801" s="39">
        <f>INDEX(Monthly!$B$2:$K$187,MATCH(D2801,Monthly!$B$2:$B$187,0),7)</f>
        <v>-9.9999999999998701E-4</v>
      </c>
      <c r="M2801" s="39">
        <f>INDEX(Monthly!$B$2:$K$187,MATCH(D2801,Monthly!$B$2:$B$187,0),9)</f>
        <v>6.1278823350084067E-3</v>
      </c>
      <c r="N2801" s="42">
        <f>INDEX(Quaterly!$B$2:$E$63,MATCH(B2801,Quaterly!$B$2:$B$63,0),4)</f>
        <v>9.9999999999999645E-2</v>
      </c>
    </row>
    <row r="2802" spans="1:14" x14ac:dyDescent="0.3">
      <c r="A2802" s="23">
        <v>2801</v>
      </c>
      <c r="B2802" s="23" t="str">
        <f t="shared" si="129"/>
        <v>Q4-2020</v>
      </c>
      <c r="C2802" s="24" t="str">
        <f t="shared" si="130"/>
        <v>Q4</v>
      </c>
      <c r="D2802" s="23" t="str">
        <f t="shared" si="131"/>
        <v>10-2020</v>
      </c>
      <c r="E2802" s="25">
        <v>44127</v>
      </c>
      <c r="F2802" s="31">
        <f>INDEX(GoldPrice!$B$2:$F$4016,MATCH(E2802,GoldPrice!$B$2:$B$4016,0),5)</f>
        <v>-115768.96616896614</v>
      </c>
      <c r="G2802" s="36">
        <f>INDEX(Daily!$B$2:$H$4016,MATCH(E2802,Daily!$B$2:$B$4016,0),3)</f>
        <v>-0.78999999999999915</v>
      </c>
      <c r="H2802" s="36">
        <f>INDEX(Daily!$B$2:$H$4016,MATCH(E2802,Daily!$B$2:$B$4016,0),5)</f>
        <v>0</v>
      </c>
      <c r="I2802" s="36">
        <f>INDEX(Daily!$B$2:$H$4016,MATCH(E2802,Daily!$B$2:$B$4016,0),7)</f>
        <v>11.360000000000014</v>
      </c>
      <c r="J2802" s="39">
        <f>INDEX(Monthly!$B$2:$K$187,MATCH(D2802,Monthly!$B$2:$B$187,0),3)</f>
        <v>8.9999999999999802E-4</v>
      </c>
      <c r="K2802" s="39">
        <f>INDEX(Monthly!$B$2:$K$187,MATCH(D2802,Monthly!$B$2:$B$187,0),5)</f>
        <v>-8.6900000000000546</v>
      </c>
      <c r="L2802" s="39">
        <f>INDEX(Monthly!$B$2:$K$187,MATCH(D2802,Monthly!$B$2:$B$187,0),7)</f>
        <v>-9.9999999999998701E-4</v>
      </c>
      <c r="M2802" s="39">
        <f>INDEX(Monthly!$B$2:$K$187,MATCH(D2802,Monthly!$B$2:$B$187,0),9)</f>
        <v>6.1278823350084067E-3</v>
      </c>
      <c r="N2802" s="42">
        <f>INDEX(Quaterly!$B$2:$E$63,MATCH(B2802,Quaterly!$B$2:$B$63,0),4)</f>
        <v>9.9999999999999645E-2</v>
      </c>
    </row>
    <row r="2803" spans="1:14" x14ac:dyDescent="0.3">
      <c r="A2803" s="23">
        <v>2802</v>
      </c>
      <c r="B2803" s="23" t="str">
        <f t="shared" si="129"/>
        <v>Q4-2020</v>
      </c>
      <c r="C2803" s="24" t="str">
        <f t="shared" si="130"/>
        <v>Q4</v>
      </c>
      <c r="D2803" s="23" t="str">
        <f t="shared" si="131"/>
        <v>10-2020</v>
      </c>
      <c r="E2803" s="25">
        <v>44130</v>
      </c>
      <c r="F2803" s="31">
        <f>INDEX(GoldPrice!$B$2:$F$4016,MATCH(E2803,GoldPrice!$B$2:$B$4016,0),5)</f>
        <v>-10826.308826308697</v>
      </c>
      <c r="G2803" s="36">
        <f>INDEX(Daily!$B$2:$H$4016,MATCH(E2803,Daily!$B$2:$B$4016,0),3)</f>
        <v>-1.2899999999999991</v>
      </c>
      <c r="H2803" s="36">
        <f>INDEX(Daily!$B$2:$H$4016,MATCH(E2803,Daily!$B$2:$B$4016,0),5)</f>
        <v>-1</v>
      </c>
      <c r="I2803" s="36">
        <f>INDEX(Daily!$B$2:$H$4016,MATCH(E2803,Daily!$B$2:$B$4016,0),7)</f>
        <v>-10.460000000000036</v>
      </c>
      <c r="J2803" s="39">
        <f>INDEX(Monthly!$B$2:$K$187,MATCH(D2803,Monthly!$B$2:$B$187,0),3)</f>
        <v>8.9999999999999802E-4</v>
      </c>
      <c r="K2803" s="39">
        <f>INDEX(Monthly!$B$2:$K$187,MATCH(D2803,Monthly!$B$2:$B$187,0),5)</f>
        <v>-8.6900000000000546</v>
      </c>
      <c r="L2803" s="39">
        <f>INDEX(Monthly!$B$2:$K$187,MATCH(D2803,Monthly!$B$2:$B$187,0),7)</f>
        <v>-9.9999999999998701E-4</v>
      </c>
      <c r="M2803" s="39">
        <f>INDEX(Monthly!$B$2:$K$187,MATCH(D2803,Monthly!$B$2:$B$187,0),9)</f>
        <v>6.1278823350084067E-3</v>
      </c>
      <c r="N2803" s="42">
        <f>INDEX(Quaterly!$B$2:$E$63,MATCH(B2803,Quaterly!$B$2:$B$63,0),4)</f>
        <v>9.9999999999999645E-2</v>
      </c>
    </row>
    <row r="2804" spans="1:14" x14ac:dyDescent="0.3">
      <c r="A2804" s="23">
        <v>2803</v>
      </c>
      <c r="B2804" s="23" t="str">
        <f t="shared" si="129"/>
        <v>Q4-2020</v>
      </c>
      <c r="C2804" s="24" t="str">
        <f t="shared" si="130"/>
        <v>Q4</v>
      </c>
      <c r="D2804" s="23" t="str">
        <f t="shared" si="131"/>
        <v>10-2020</v>
      </c>
      <c r="E2804" s="25">
        <v>44131</v>
      </c>
      <c r="F2804" s="31">
        <f>INDEX(GoldPrice!$B$2:$F$4016,MATCH(E2804,GoldPrice!$B$2:$B$4016,0),5)</f>
        <v>-106873.93687393889</v>
      </c>
      <c r="G2804" s="36">
        <f>INDEX(Daily!$B$2:$H$4016,MATCH(E2804,Daily!$B$2:$B$4016,0),3)</f>
        <v>1.009999999999998</v>
      </c>
      <c r="H2804" s="36">
        <f>INDEX(Daily!$B$2:$H$4016,MATCH(E2804,Daily!$B$2:$B$4016,0),5)</f>
        <v>0</v>
      </c>
      <c r="I2804" s="36">
        <f>INDEX(Daily!$B$2:$H$4016,MATCH(E2804,Daily!$B$2:$B$4016,0),7)</f>
        <v>-4.3299999999999272</v>
      </c>
      <c r="J2804" s="39">
        <f>INDEX(Monthly!$B$2:$K$187,MATCH(D2804,Monthly!$B$2:$B$187,0),3)</f>
        <v>8.9999999999999802E-4</v>
      </c>
      <c r="K2804" s="39">
        <f>INDEX(Monthly!$B$2:$K$187,MATCH(D2804,Monthly!$B$2:$B$187,0),5)</f>
        <v>-8.6900000000000546</v>
      </c>
      <c r="L2804" s="39">
        <f>INDEX(Monthly!$B$2:$K$187,MATCH(D2804,Monthly!$B$2:$B$187,0),7)</f>
        <v>-9.9999999999998701E-4</v>
      </c>
      <c r="M2804" s="39">
        <f>INDEX(Monthly!$B$2:$K$187,MATCH(D2804,Monthly!$B$2:$B$187,0),9)</f>
        <v>6.1278823350084067E-3</v>
      </c>
      <c r="N2804" s="42">
        <f>INDEX(Quaterly!$B$2:$E$63,MATCH(B2804,Quaterly!$B$2:$B$63,0),4)</f>
        <v>9.9999999999999645E-2</v>
      </c>
    </row>
    <row r="2805" spans="1:14" x14ac:dyDescent="0.3">
      <c r="A2805" s="23">
        <v>2804</v>
      </c>
      <c r="B2805" s="23" t="str">
        <f t="shared" si="129"/>
        <v>Q4-2020</v>
      </c>
      <c r="C2805" s="24" t="str">
        <f t="shared" si="130"/>
        <v>Q4</v>
      </c>
      <c r="D2805" s="23" t="str">
        <f t="shared" si="131"/>
        <v>10-2020</v>
      </c>
      <c r="E2805" s="25">
        <v>44132</v>
      </c>
      <c r="F2805" s="31">
        <f>INDEX(GoldPrice!$B$2:$F$4016,MATCH(E2805,GoldPrice!$B$2:$B$4016,0),5)</f>
        <v>619743.94254394248</v>
      </c>
      <c r="G2805" s="36">
        <f>INDEX(Daily!$B$2:$H$4016,MATCH(E2805,Daily!$B$2:$B$4016,0),3)</f>
        <v>-2.1799999999999997</v>
      </c>
      <c r="H2805" s="36">
        <f>INDEX(Daily!$B$2:$H$4016,MATCH(E2805,Daily!$B$2:$B$4016,0),5)</f>
        <v>1</v>
      </c>
      <c r="I2805" s="36">
        <f>INDEX(Daily!$B$2:$H$4016,MATCH(E2805,Daily!$B$2:$B$4016,0),7)</f>
        <v>-25.420000000000073</v>
      </c>
      <c r="J2805" s="39">
        <f>INDEX(Monthly!$B$2:$K$187,MATCH(D2805,Monthly!$B$2:$B$187,0),3)</f>
        <v>8.9999999999999802E-4</v>
      </c>
      <c r="K2805" s="39">
        <f>INDEX(Monthly!$B$2:$K$187,MATCH(D2805,Monthly!$B$2:$B$187,0),5)</f>
        <v>-8.6900000000000546</v>
      </c>
      <c r="L2805" s="39">
        <f>INDEX(Monthly!$B$2:$K$187,MATCH(D2805,Monthly!$B$2:$B$187,0),7)</f>
        <v>-9.9999999999998701E-4</v>
      </c>
      <c r="M2805" s="39">
        <f>INDEX(Monthly!$B$2:$K$187,MATCH(D2805,Monthly!$B$2:$B$187,0),9)</f>
        <v>6.1278823350084067E-3</v>
      </c>
      <c r="N2805" s="42">
        <f>INDEX(Quaterly!$B$2:$E$63,MATCH(B2805,Quaterly!$B$2:$B$63,0),4)</f>
        <v>9.9999999999999645E-2</v>
      </c>
    </row>
    <row r="2806" spans="1:14" x14ac:dyDescent="0.3">
      <c r="A2806" s="23">
        <v>2805</v>
      </c>
      <c r="B2806" s="23" t="str">
        <f t="shared" si="129"/>
        <v>Q4-2020</v>
      </c>
      <c r="C2806" s="24" t="str">
        <f t="shared" si="130"/>
        <v>Q4</v>
      </c>
      <c r="D2806" s="23" t="str">
        <f t="shared" si="131"/>
        <v>10-2020</v>
      </c>
      <c r="E2806" s="25">
        <v>44133</v>
      </c>
      <c r="F2806" s="31">
        <f>INDEX(GoldPrice!$B$2:$F$4016,MATCH(E2806,GoldPrice!$B$2:$B$4016,0),5)</f>
        <v>94185.749385751784</v>
      </c>
      <c r="G2806" s="36">
        <f>INDEX(Daily!$B$2:$H$4016,MATCH(E2806,Daily!$B$2:$B$4016,0),3)</f>
        <v>-1.2199999999999989</v>
      </c>
      <c r="H2806" s="36">
        <f>INDEX(Daily!$B$2:$H$4016,MATCH(E2806,Daily!$B$2:$B$4016,0),5)</f>
        <v>-6</v>
      </c>
      <c r="I2806" s="36">
        <f>INDEX(Daily!$B$2:$H$4016,MATCH(E2806,Daily!$B$2:$B$4016,0),7)</f>
        <v>-1.9699999999999136</v>
      </c>
      <c r="J2806" s="39">
        <f>INDEX(Monthly!$B$2:$K$187,MATCH(D2806,Monthly!$B$2:$B$187,0),3)</f>
        <v>8.9999999999999802E-4</v>
      </c>
      <c r="K2806" s="39">
        <f>INDEX(Monthly!$B$2:$K$187,MATCH(D2806,Monthly!$B$2:$B$187,0),5)</f>
        <v>-8.6900000000000546</v>
      </c>
      <c r="L2806" s="39">
        <f>INDEX(Monthly!$B$2:$K$187,MATCH(D2806,Monthly!$B$2:$B$187,0),7)</f>
        <v>-9.9999999999998701E-4</v>
      </c>
      <c r="M2806" s="39">
        <f>INDEX(Monthly!$B$2:$K$187,MATCH(D2806,Monthly!$B$2:$B$187,0),9)</f>
        <v>6.1278823350084067E-3</v>
      </c>
      <c r="N2806" s="42">
        <f>INDEX(Quaterly!$B$2:$E$63,MATCH(B2806,Quaterly!$B$2:$B$63,0),4)</f>
        <v>9.9999999999999645E-2</v>
      </c>
    </row>
    <row r="2807" spans="1:14" x14ac:dyDescent="0.3">
      <c r="A2807" s="23">
        <v>2806</v>
      </c>
      <c r="B2807" s="23" t="str">
        <f t="shared" si="129"/>
        <v>Q4-2020</v>
      </c>
      <c r="C2807" s="24" t="str">
        <f t="shared" si="130"/>
        <v>Q4</v>
      </c>
      <c r="D2807" s="23" t="str">
        <f t="shared" si="131"/>
        <v>10-2020</v>
      </c>
      <c r="E2807" s="25">
        <v>44134</v>
      </c>
      <c r="F2807" s="31">
        <f>INDEX(GoldPrice!$B$2:$F$4016,MATCH(E2807,GoldPrice!$B$2:$B$4016,0),5)</f>
        <v>-170888.30088829994</v>
      </c>
      <c r="G2807" s="36">
        <f>INDEX(Daily!$B$2:$H$4016,MATCH(E2807,Daily!$B$2:$B$4016,0),3)</f>
        <v>-0.38000000000000256</v>
      </c>
      <c r="H2807" s="36">
        <f>INDEX(Daily!$B$2:$H$4016,MATCH(E2807,Daily!$B$2:$B$4016,0),5)</f>
        <v>10</v>
      </c>
      <c r="I2807" s="36">
        <f>INDEX(Daily!$B$2:$H$4016,MATCH(E2807,Daily!$B$2:$B$4016,0),7)</f>
        <v>6.3899999999999864</v>
      </c>
      <c r="J2807" s="39">
        <f>INDEX(Monthly!$B$2:$K$187,MATCH(D2807,Monthly!$B$2:$B$187,0),3)</f>
        <v>8.9999999999999802E-4</v>
      </c>
      <c r="K2807" s="39">
        <f>INDEX(Monthly!$B$2:$K$187,MATCH(D2807,Monthly!$B$2:$B$187,0),5)</f>
        <v>-8.6900000000000546</v>
      </c>
      <c r="L2807" s="39">
        <f>INDEX(Monthly!$B$2:$K$187,MATCH(D2807,Monthly!$B$2:$B$187,0),7)</f>
        <v>-9.9999999999998701E-4</v>
      </c>
      <c r="M2807" s="39">
        <f>INDEX(Monthly!$B$2:$K$187,MATCH(D2807,Monthly!$B$2:$B$187,0),9)</f>
        <v>6.1278823350084067E-3</v>
      </c>
      <c r="N2807" s="42">
        <f>INDEX(Quaterly!$B$2:$E$63,MATCH(B2807,Quaterly!$B$2:$B$63,0),4)</f>
        <v>9.9999999999999645E-2</v>
      </c>
    </row>
    <row r="2808" spans="1:14" x14ac:dyDescent="0.3">
      <c r="A2808" s="23">
        <v>2807</v>
      </c>
      <c r="B2808" s="23" t="str">
        <f t="shared" si="129"/>
        <v>Q4-2020</v>
      </c>
      <c r="C2808" s="24" t="str">
        <f t="shared" si="130"/>
        <v>Q4</v>
      </c>
      <c r="D2808" s="23" t="str">
        <f t="shared" si="131"/>
        <v>11-2020</v>
      </c>
      <c r="E2808" s="25">
        <v>44137</v>
      </c>
      <c r="F2808" s="31">
        <f>INDEX(GoldPrice!$B$2:$F$4016,MATCH(E2808,GoldPrice!$B$2:$B$4016,0),5)</f>
        <v>26474.163674157113</v>
      </c>
      <c r="G2808" s="36">
        <f>INDEX(Daily!$B$2:$H$4016,MATCH(E2808,Daily!$B$2:$B$4016,0),3)</f>
        <v>1.0200000000000031</v>
      </c>
      <c r="H2808" s="36">
        <f>INDEX(Daily!$B$2:$H$4016,MATCH(E2808,Daily!$B$2:$B$4016,0),5)</f>
        <v>-3</v>
      </c>
      <c r="I2808" s="36">
        <f>INDEX(Daily!$B$2:$H$4016,MATCH(E2808,Daily!$B$2:$B$4016,0),7)</f>
        <v>8.2099999999999227</v>
      </c>
      <c r="J2808" s="39">
        <f>INDEX(Monthly!$B$2:$K$187,MATCH(D2808,Monthly!$B$2:$B$187,0),3)</f>
        <v>-9.9999999999999395E-5</v>
      </c>
      <c r="K2808" s="39">
        <f>INDEX(Monthly!$B$2:$K$187,MATCH(D2808,Monthly!$B$2:$B$187,0),5)</f>
        <v>-27.200000000000045</v>
      </c>
      <c r="L2808" s="39">
        <f>INDEX(Monthly!$B$2:$K$187,MATCH(D2808,Monthly!$B$2:$B$187,0),7)</f>
        <v>-1.0000000000000009E-3</v>
      </c>
      <c r="M2808" s="39">
        <f>INDEX(Monthly!$B$2:$K$187,MATCH(D2808,Monthly!$B$2:$B$187,0),9)</f>
        <v>1.4918307806154009E-2</v>
      </c>
      <c r="N2808" s="42">
        <f>INDEX(Quaterly!$B$2:$E$63,MATCH(B2808,Quaterly!$B$2:$B$63,0),4)</f>
        <v>9.9999999999999645E-2</v>
      </c>
    </row>
    <row r="2809" spans="1:14" x14ac:dyDescent="0.3">
      <c r="A2809" s="23">
        <v>2808</v>
      </c>
      <c r="B2809" s="23" t="str">
        <f t="shared" si="129"/>
        <v>Q4-2020</v>
      </c>
      <c r="C2809" s="24" t="str">
        <f t="shared" si="130"/>
        <v>Q4</v>
      </c>
      <c r="D2809" s="23" t="str">
        <f t="shared" si="131"/>
        <v>11-2020</v>
      </c>
      <c r="E2809" s="25">
        <v>44138</v>
      </c>
      <c r="F2809" s="31">
        <f>INDEX(GoldPrice!$B$2:$F$4016,MATCH(E2809,GoldPrice!$B$2:$B$4016,0),5)</f>
        <v>-215702.28690228239</v>
      </c>
      <c r="G2809" s="36">
        <f>INDEX(Daily!$B$2:$H$4016,MATCH(E2809,Daily!$B$2:$B$4016,0),3)</f>
        <v>0.84999999999999432</v>
      </c>
      <c r="H2809" s="36">
        <f>INDEX(Daily!$B$2:$H$4016,MATCH(E2809,Daily!$B$2:$B$4016,0),5)</f>
        <v>-1</v>
      </c>
      <c r="I2809" s="36">
        <f>INDEX(Daily!$B$2:$H$4016,MATCH(E2809,Daily!$B$2:$B$4016,0),7)</f>
        <v>1.7300000000000182</v>
      </c>
      <c r="J2809" s="39">
        <f>INDEX(Monthly!$B$2:$K$187,MATCH(D2809,Monthly!$B$2:$B$187,0),3)</f>
        <v>-9.9999999999999395E-5</v>
      </c>
      <c r="K2809" s="39">
        <f>INDEX(Monthly!$B$2:$K$187,MATCH(D2809,Monthly!$B$2:$B$187,0),5)</f>
        <v>-27.200000000000045</v>
      </c>
      <c r="L2809" s="39">
        <f>INDEX(Monthly!$B$2:$K$187,MATCH(D2809,Monthly!$B$2:$B$187,0),7)</f>
        <v>-1.0000000000000009E-3</v>
      </c>
      <c r="M2809" s="39">
        <f>INDEX(Monthly!$B$2:$K$187,MATCH(D2809,Monthly!$B$2:$B$187,0),9)</f>
        <v>1.4918307806154009E-2</v>
      </c>
      <c r="N2809" s="42">
        <f>INDEX(Quaterly!$B$2:$E$63,MATCH(B2809,Quaterly!$B$2:$B$63,0),4)</f>
        <v>9.9999999999999645E-2</v>
      </c>
    </row>
    <row r="2810" spans="1:14" x14ac:dyDescent="0.3">
      <c r="A2810" s="23">
        <v>2809</v>
      </c>
      <c r="B2810" s="23" t="str">
        <f t="shared" si="129"/>
        <v>Q4-2020</v>
      </c>
      <c r="C2810" s="24" t="str">
        <f t="shared" si="130"/>
        <v>Q4</v>
      </c>
      <c r="D2810" s="23" t="str">
        <f t="shared" si="131"/>
        <v>11-2020</v>
      </c>
      <c r="E2810" s="25">
        <v>44139</v>
      </c>
      <c r="F2810" s="31">
        <f>INDEX(GoldPrice!$B$2:$F$4016,MATCH(E2810,GoldPrice!$B$2:$B$4016,0),5)</f>
        <v>-106457.07805707678</v>
      </c>
      <c r="G2810" s="36">
        <f>INDEX(Daily!$B$2:$H$4016,MATCH(E2810,Daily!$B$2:$B$4016,0),3)</f>
        <v>1.490000000000002</v>
      </c>
      <c r="H2810" s="36">
        <f>INDEX(Daily!$B$2:$H$4016,MATCH(E2810,Daily!$B$2:$B$4016,0),5)</f>
        <v>0</v>
      </c>
      <c r="I2810" s="36">
        <f>INDEX(Daily!$B$2:$H$4016,MATCH(E2810,Daily!$B$2:$B$4016,0),7)</f>
        <v>4.3500000000000227</v>
      </c>
      <c r="J2810" s="39">
        <f>INDEX(Monthly!$B$2:$K$187,MATCH(D2810,Monthly!$B$2:$B$187,0),3)</f>
        <v>-9.9999999999999395E-5</v>
      </c>
      <c r="K2810" s="39">
        <f>INDEX(Monthly!$B$2:$K$187,MATCH(D2810,Monthly!$B$2:$B$187,0),5)</f>
        <v>-27.200000000000045</v>
      </c>
      <c r="L2810" s="39">
        <f>INDEX(Monthly!$B$2:$K$187,MATCH(D2810,Monthly!$B$2:$B$187,0),7)</f>
        <v>-1.0000000000000009E-3</v>
      </c>
      <c r="M2810" s="39">
        <f>INDEX(Monthly!$B$2:$K$187,MATCH(D2810,Monthly!$B$2:$B$187,0),9)</f>
        <v>1.4918307806154009E-2</v>
      </c>
      <c r="N2810" s="42">
        <f>INDEX(Quaterly!$B$2:$E$63,MATCH(B2810,Quaterly!$B$2:$B$63,0),4)</f>
        <v>9.9999999999999645E-2</v>
      </c>
    </row>
    <row r="2811" spans="1:14" x14ac:dyDescent="0.3">
      <c r="A2811" s="23">
        <v>2810</v>
      </c>
      <c r="B2811" s="23" t="str">
        <f t="shared" si="129"/>
        <v>Q4-2020</v>
      </c>
      <c r="C2811" s="24" t="str">
        <f t="shared" si="130"/>
        <v>Q4</v>
      </c>
      <c r="D2811" s="23" t="str">
        <f t="shared" si="131"/>
        <v>11-2020</v>
      </c>
      <c r="E2811" s="25">
        <v>44140</v>
      </c>
      <c r="F2811" s="31">
        <f>INDEX(GoldPrice!$B$2:$F$4016,MATCH(E2811,GoldPrice!$B$2:$B$4016,0),5)</f>
        <v>-686847.77924778312</v>
      </c>
      <c r="G2811" s="36">
        <f>INDEX(Daily!$B$2:$H$4016,MATCH(E2811,Daily!$B$2:$B$4016,0),3)</f>
        <v>-0.35999999999999943</v>
      </c>
      <c r="H2811" s="36">
        <f>INDEX(Daily!$B$2:$H$4016,MATCH(E2811,Daily!$B$2:$B$4016,0),5)</f>
        <v>-1</v>
      </c>
      <c r="I2811" s="36">
        <f>INDEX(Daily!$B$2:$H$4016,MATCH(E2811,Daily!$B$2:$B$4016,0),7)</f>
        <v>-2.0099999999999909</v>
      </c>
      <c r="J2811" s="39">
        <f>INDEX(Monthly!$B$2:$K$187,MATCH(D2811,Monthly!$B$2:$B$187,0),3)</f>
        <v>-9.9999999999999395E-5</v>
      </c>
      <c r="K2811" s="39">
        <f>INDEX(Monthly!$B$2:$K$187,MATCH(D2811,Monthly!$B$2:$B$187,0),5)</f>
        <v>-27.200000000000045</v>
      </c>
      <c r="L2811" s="39">
        <f>INDEX(Monthly!$B$2:$K$187,MATCH(D2811,Monthly!$B$2:$B$187,0),7)</f>
        <v>-1.0000000000000009E-3</v>
      </c>
      <c r="M2811" s="39">
        <f>INDEX(Monthly!$B$2:$K$187,MATCH(D2811,Monthly!$B$2:$B$187,0),9)</f>
        <v>1.4918307806154009E-2</v>
      </c>
      <c r="N2811" s="42">
        <f>INDEX(Quaterly!$B$2:$E$63,MATCH(B2811,Quaterly!$B$2:$B$63,0),4)</f>
        <v>9.9999999999999645E-2</v>
      </c>
    </row>
    <row r="2812" spans="1:14" x14ac:dyDescent="0.3">
      <c r="A2812" s="23">
        <v>2811</v>
      </c>
      <c r="B2812" s="23" t="str">
        <f t="shared" si="129"/>
        <v>Q4-2020</v>
      </c>
      <c r="C2812" s="24" t="str">
        <f t="shared" si="130"/>
        <v>Q4</v>
      </c>
      <c r="D2812" s="23" t="str">
        <f t="shared" si="131"/>
        <v>11-2020</v>
      </c>
      <c r="E2812" s="25">
        <v>44141</v>
      </c>
      <c r="F2812" s="31">
        <f>INDEX(GoldPrice!$B$2:$F$4016,MATCH(E2812,GoldPrice!$B$2:$B$4016,0),5)</f>
        <v>110923.98412398994</v>
      </c>
      <c r="G2812" s="36">
        <f>INDEX(Daily!$B$2:$H$4016,MATCH(E2812,Daily!$B$2:$B$4016,0),3)</f>
        <v>-1.6499999999999986</v>
      </c>
      <c r="H2812" s="36">
        <f>INDEX(Daily!$B$2:$H$4016,MATCH(E2812,Daily!$B$2:$B$4016,0),5)</f>
        <v>1</v>
      </c>
      <c r="I2812" s="36">
        <f>INDEX(Daily!$B$2:$H$4016,MATCH(E2812,Daily!$B$2:$B$4016,0),7)</f>
        <v>0.53999999999996362</v>
      </c>
      <c r="J2812" s="39">
        <f>INDEX(Monthly!$B$2:$K$187,MATCH(D2812,Monthly!$B$2:$B$187,0),3)</f>
        <v>-9.9999999999999395E-5</v>
      </c>
      <c r="K2812" s="39">
        <f>INDEX(Monthly!$B$2:$K$187,MATCH(D2812,Monthly!$B$2:$B$187,0),5)</f>
        <v>-27.200000000000045</v>
      </c>
      <c r="L2812" s="39">
        <f>INDEX(Monthly!$B$2:$K$187,MATCH(D2812,Monthly!$B$2:$B$187,0),7)</f>
        <v>-1.0000000000000009E-3</v>
      </c>
      <c r="M2812" s="39">
        <f>INDEX(Monthly!$B$2:$K$187,MATCH(D2812,Monthly!$B$2:$B$187,0),9)</f>
        <v>1.4918307806154009E-2</v>
      </c>
      <c r="N2812" s="42">
        <f>INDEX(Quaterly!$B$2:$E$63,MATCH(B2812,Quaterly!$B$2:$B$63,0),4)</f>
        <v>9.9999999999999645E-2</v>
      </c>
    </row>
    <row r="2813" spans="1:14" x14ac:dyDescent="0.3">
      <c r="A2813" s="23">
        <v>2812</v>
      </c>
      <c r="B2813" s="23" t="str">
        <f t="shared" si="129"/>
        <v>Q4-2020</v>
      </c>
      <c r="C2813" s="24" t="str">
        <f t="shared" si="130"/>
        <v>Q4</v>
      </c>
      <c r="D2813" s="23" t="str">
        <f t="shared" si="131"/>
        <v>11-2020</v>
      </c>
      <c r="E2813" s="25">
        <v>44144</v>
      </c>
      <c r="F2813" s="31">
        <f>INDEX(GoldPrice!$B$2:$F$4016,MATCH(E2813,GoldPrice!$B$2:$B$4016,0),5)</f>
        <v>1959702.3625023589</v>
      </c>
      <c r="G2813" s="36">
        <f>INDEX(Daily!$B$2:$H$4016,MATCH(E2813,Daily!$B$2:$B$4016,0),3)</f>
        <v>3.1499999999999986</v>
      </c>
      <c r="H2813" s="36">
        <f>INDEX(Daily!$B$2:$H$4016,MATCH(E2813,Daily!$B$2:$B$4016,0),5)</f>
        <v>-6</v>
      </c>
      <c r="I2813" s="36">
        <f>INDEX(Daily!$B$2:$H$4016,MATCH(E2813,Daily!$B$2:$B$4016,0),7)</f>
        <v>13.700000000000045</v>
      </c>
      <c r="J2813" s="39">
        <f>INDEX(Monthly!$B$2:$K$187,MATCH(D2813,Monthly!$B$2:$B$187,0),3)</f>
        <v>-9.9999999999999395E-5</v>
      </c>
      <c r="K2813" s="39">
        <f>INDEX(Monthly!$B$2:$K$187,MATCH(D2813,Monthly!$B$2:$B$187,0),5)</f>
        <v>-27.200000000000045</v>
      </c>
      <c r="L2813" s="39">
        <f>INDEX(Monthly!$B$2:$K$187,MATCH(D2813,Monthly!$B$2:$B$187,0),7)</f>
        <v>-1.0000000000000009E-3</v>
      </c>
      <c r="M2813" s="39">
        <f>INDEX(Monthly!$B$2:$K$187,MATCH(D2813,Monthly!$B$2:$B$187,0),9)</f>
        <v>1.4918307806154009E-2</v>
      </c>
      <c r="N2813" s="42">
        <f>INDEX(Quaterly!$B$2:$E$63,MATCH(B2813,Quaterly!$B$2:$B$63,0),4)</f>
        <v>9.9999999999999645E-2</v>
      </c>
    </row>
    <row r="2814" spans="1:14" x14ac:dyDescent="0.3">
      <c r="A2814" s="23">
        <v>2813</v>
      </c>
      <c r="B2814" s="23" t="str">
        <f t="shared" si="129"/>
        <v>Q4-2020</v>
      </c>
      <c r="C2814" s="24" t="str">
        <f t="shared" si="130"/>
        <v>Q4</v>
      </c>
      <c r="D2814" s="23" t="str">
        <f t="shared" si="131"/>
        <v>11-2020</v>
      </c>
      <c r="E2814" s="25">
        <v>44145</v>
      </c>
      <c r="F2814" s="31">
        <f>INDEX(GoldPrice!$B$2:$F$4016,MATCH(E2814,GoldPrice!$B$2:$B$4016,0),5)</f>
        <v>-1043120.5443205461</v>
      </c>
      <c r="G2814" s="36">
        <f>INDEX(Daily!$B$2:$H$4016,MATCH(E2814,Daily!$B$2:$B$4016,0),3)</f>
        <v>1.0700000000000003</v>
      </c>
      <c r="H2814" s="36">
        <f>INDEX(Daily!$B$2:$H$4016,MATCH(E2814,Daily!$B$2:$B$4016,0),5)</f>
        <v>3</v>
      </c>
      <c r="I2814" s="36">
        <f>INDEX(Daily!$B$2:$H$4016,MATCH(E2814,Daily!$B$2:$B$4016,0),7)</f>
        <v>-9.0000000000031832E-2</v>
      </c>
      <c r="J2814" s="39">
        <f>INDEX(Monthly!$B$2:$K$187,MATCH(D2814,Monthly!$B$2:$B$187,0),3)</f>
        <v>-9.9999999999999395E-5</v>
      </c>
      <c r="K2814" s="39">
        <f>INDEX(Monthly!$B$2:$K$187,MATCH(D2814,Monthly!$B$2:$B$187,0),5)</f>
        <v>-27.200000000000045</v>
      </c>
      <c r="L2814" s="39">
        <f>INDEX(Monthly!$B$2:$K$187,MATCH(D2814,Monthly!$B$2:$B$187,0),7)</f>
        <v>-1.0000000000000009E-3</v>
      </c>
      <c r="M2814" s="39">
        <f>INDEX(Monthly!$B$2:$K$187,MATCH(D2814,Monthly!$B$2:$B$187,0),9)</f>
        <v>1.4918307806154009E-2</v>
      </c>
      <c r="N2814" s="42">
        <f>INDEX(Quaterly!$B$2:$E$63,MATCH(B2814,Quaterly!$B$2:$B$63,0),4)</f>
        <v>9.9999999999999645E-2</v>
      </c>
    </row>
    <row r="2815" spans="1:14" x14ac:dyDescent="0.3">
      <c r="A2815" s="23">
        <v>2814</v>
      </c>
      <c r="B2815" s="23" t="str">
        <f t="shared" si="129"/>
        <v>Q4-2020</v>
      </c>
      <c r="C2815" s="24" t="str">
        <f t="shared" si="130"/>
        <v>Q4</v>
      </c>
      <c r="D2815" s="23" t="str">
        <f t="shared" si="131"/>
        <v>11-2020</v>
      </c>
      <c r="E2815" s="25">
        <v>44146</v>
      </c>
      <c r="F2815" s="31">
        <f>INDEX(GoldPrice!$B$2:$F$4016,MATCH(E2815,GoldPrice!$B$2:$B$4016,0),5)</f>
        <v>334713.05991306156</v>
      </c>
      <c r="G2815" s="36">
        <f>INDEX(Daily!$B$2:$H$4016,MATCH(E2815,Daily!$B$2:$B$4016,0),3)</f>
        <v>9.0000000000003411E-2</v>
      </c>
      <c r="H2815" s="36">
        <f>INDEX(Daily!$B$2:$H$4016,MATCH(E2815,Daily!$B$2:$B$4016,0),5)</f>
        <v>2</v>
      </c>
      <c r="I2815" s="36">
        <f>INDEX(Daily!$B$2:$H$4016,MATCH(E2815,Daily!$B$2:$B$4016,0),7)</f>
        <v>0.32000000000005002</v>
      </c>
      <c r="J2815" s="39">
        <f>INDEX(Monthly!$B$2:$K$187,MATCH(D2815,Monthly!$B$2:$B$187,0),3)</f>
        <v>-9.9999999999999395E-5</v>
      </c>
      <c r="K2815" s="39">
        <f>INDEX(Monthly!$B$2:$K$187,MATCH(D2815,Monthly!$B$2:$B$187,0),5)</f>
        <v>-27.200000000000045</v>
      </c>
      <c r="L2815" s="39">
        <f>INDEX(Monthly!$B$2:$K$187,MATCH(D2815,Monthly!$B$2:$B$187,0),7)</f>
        <v>-1.0000000000000009E-3</v>
      </c>
      <c r="M2815" s="39">
        <f>INDEX(Monthly!$B$2:$K$187,MATCH(D2815,Monthly!$B$2:$B$187,0),9)</f>
        <v>1.4918307806154009E-2</v>
      </c>
      <c r="N2815" s="42">
        <f>INDEX(Quaterly!$B$2:$E$63,MATCH(B2815,Quaterly!$B$2:$B$63,0),4)</f>
        <v>9.9999999999999645E-2</v>
      </c>
    </row>
    <row r="2816" spans="1:14" x14ac:dyDescent="0.3">
      <c r="A2816" s="23">
        <v>2815</v>
      </c>
      <c r="B2816" s="23" t="str">
        <f t="shared" si="129"/>
        <v>Q4-2020</v>
      </c>
      <c r="C2816" s="24" t="str">
        <f t="shared" si="130"/>
        <v>Q4</v>
      </c>
      <c r="D2816" s="23" t="str">
        <f t="shared" si="131"/>
        <v>11-2020</v>
      </c>
      <c r="E2816" s="25">
        <v>44147</v>
      </c>
      <c r="F2816" s="31">
        <f>INDEX(GoldPrice!$B$2:$F$4016,MATCH(E2816,GoldPrice!$B$2:$B$4016,0),5)</f>
        <v>-288491.77849177644</v>
      </c>
      <c r="G2816" s="36">
        <f>INDEX(Daily!$B$2:$H$4016,MATCH(E2816,Daily!$B$2:$B$4016,0),3)</f>
        <v>-0.3300000000000054</v>
      </c>
      <c r="H2816" s="36">
        <f>INDEX(Daily!$B$2:$H$4016,MATCH(E2816,Daily!$B$2:$B$4016,0),5)</f>
        <v>0</v>
      </c>
      <c r="I2816" s="36">
        <f>INDEX(Daily!$B$2:$H$4016,MATCH(E2816,Daily!$B$2:$B$4016,0),7)</f>
        <v>7.0599999999999454</v>
      </c>
      <c r="J2816" s="39">
        <f>INDEX(Monthly!$B$2:$K$187,MATCH(D2816,Monthly!$B$2:$B$187,0),3)</f>
        <v>-9.9999999999999395E-5</v>
      </c>
      <c r="K2816" s="39">
        <f>INDEX(Monthly!$B$2:$K$187,MATCH(D2816,Monthly!$B$2:$B$187,0),5)</f>
        <v>-27.200000000000045</v>
      </c>
      <c r="L2816" s="39">
        <f>INDEX(Monthly!$B$2:$K$187,MATCH(D2816,Monthly!$B$2:$B$187,0),7)</f>
        <v>-1.0000000000000009E-3</v>
      </c>
      <c r="M2816" s="39">
        <f>INDEX(Monthly!$B$2:$K$187,MATCH(D2816,Monthly!$B$2:$B$187,0),9)</f>
        <v>1.4918307806154009E-2</v>
      </c>
      <c r="N2816" s="42">
        <f>INDEX(Quaterly!$B$2:$E$63,MATCH(B2816,Quaterly!$B$2:$B$63,0),4)</f>
        <v>9.9999999999999645E-2</v>
      </c>
    </row>
    <row r="2817" spans="1:14" x14ac:dyDescent="0.3">
      <c r="A2817" s="23">
        <v>2816</v>
      </c>
      <c r="B2817" s="23" t="str">
        <f t="shared" si="129"/>
        <v>Q4-2020</v>
      </c>
      <c r="C2817" s="24" t="str">
        <f t="shared" si="130"/>
        <v>Q4</v>
      </c>
      <c r="D2817" s="23" t="str">
        <f t="shared" si="131"/>
        <v>11-2020</v>
      </c>
      <c r="E2817" s="25">
        <v>44148</v>
      </c>
      <c r="F2817" s="31">
        <f>INDEX(GoldPrice!$B$2:$F$4016,MATCH(E2817,GoldPrice!$B$2:$B$4016,0),5)</f>
        <v>-229516.15951615945</v>
      </c>
      <c r="G2817" s="36">
        <f>INDEX(Daily!$B$2:$H$4016,MATCH(E2817,Daily!$B$2:$B$4016,0),3)</f>
        <v>-0.98999999999999488</v>
      </c>
      <c r="H2817" s="36">
        <f>INDEX(Daily!$B$2:$H$4016,MATCH(E2817,Daily!$B$2:$B$4016,0),5)</f>
        <v>0</v>
      </c>
      <c r="I2817" s="36">
        <f>INDEX(Daily!$B$2:$H$4016,MATCH(E2817,Daily!$B$2:$B$4016,0),7)</f>
        <v>7.0099999999999909</v>
      </c>
      <c r="J2817" s="39">
        <f>INDEX(Monthly!$B$2:$K$187,MATCH(D2817,Monthly!$B$2:$B$187,0),3)</f>
        <v>-9.9999999999999395E-5</v>
      </c>
      <c r="K2817" s="39">
        <f>INDEX(Monthly!$B$2:$K$187,MATCH(D2817,Monthly!$B$2:$B$187,0),5)</f>
        <v>-27.200000000000045</v>
      </c>
      <c r="L2817" s="39">
        <f>INDEX(Monthly!$B$2:$K$187,MATCH(D2817,Monthly!$B$2:$B$187,0),7)</f>
        <v>-1.0000000000000009E-3</v>
      </c>
      <c r="M2817" s="39">
        <f>INDEX(Monthly!$B$2:$K$187,MATCH(D2817,Monthly!$B$2:$B$187,0),9)</f>
        <v>1.4918307806154009E-2</v>
      </c>
      <c r="N2817" s="42">
        <f>INDEX(Quaterly!$B$2:$E$63,MATCH(B2817,Quaterly!$B$2:$B$63,0),4)</f>
        <v>9.9999999999999645E-2</v>
      </c>
    </row>
    <row r="2818" spans="1:14" x14ac:dyDescent="0.3">
      <c r="A2818" s="23">
        <v>2817</v>
      </c>
      <c r="B2818" s="23" t="str">
        <f t="shared" si="129"/>
        <v>Q4-2020</v>
      </c>
      <c r="C2818" s="24" t="str">
        <f t="shared" si="130"/>
        <v>Q4</v>
      </c>
      <c r="D2818" s="23" t="str">
        <f t="shared" si="131"/>
        <v>11-2020</v>
      </c>
      <c r="E2818" s="25">
        <v>44151</v>
      </c>
      <c r="F2818" s="31">
        <f>INDEX(GoldPrice!$B$2:$F$4016,MATCH(E2818,GoldPrice!$B$2:$B$4016,0),5)</f>
        <v>21967.491967491806</v>
      </c>
      <c r="G2818" s="36">
        <f>INDEX(Daily!$B$2:$H$4016,MATCH(E2818,Daily!$B$2:$B$4016,0),3)</f>
        <v>1.2100000000000009</v>
      </c>
      <c r="H2818" s="36">
        <f>INDEX(Daily!$B$2:$H$4016,MATCH(E2818,Daily!$B$2:$B$4016,0),5)</f>
        <v>0</v>
      </c>
      <c r="I2818" s="36">
        <f>INDEX(Daily!$B$2:$H$4016,MATCH(E2818,Daily!$B$2:$B$4016,0),7)</f>
        <v>-15.5</v>
      </c>
      <c r="J2818" s="39">
        <f>INDEX(Monthly!$B$2:$K$187,MATCH(D2818,Monthly!$B$2:$B$187,0),3)</f>
        <v>-9.9999999999999395E-5</v>
      </c>
      <c r="K2818" s="39">
        <f>INDEX(Monthly!$B$2:$K$187,MATCH(D2818,Monthly!$B$2:$B$187,0),5)</f>
        <v>-27.200000000000045</v>
      </c>
      <c r="L2818" s="39">
        <f>INDEX(Monthly!$B$2:$K$187,MATCH(D2818,Monthly!$B$2:$B$187,0),7)</f>
        <v>-1.0000000000000009E-3</v>
      </c>
      <c r="M2818" s="39">
        <f>INDEX(Monthly!$B$2:$K$187,MATCH(D2818,Monthly!$B$2:$B$187,0),9)</f>
        <v>1.4918307806154009E-2</v>
      </c>
      <c r="N2818" s="42">
        <f>INDEX(Quaterly!$B$2:$E$63,MATCH(B2818,Quaterly!$B$2:$B$63,0),4)</f>
        <v>9.9999999999999645E-2</v>
      </c>
    </row>
    <row r="2819" spans="1:14" x14ac:dyDescent="0.3">
      <c r="A2819" s="23">
        <v>2818</v>
      </c>
      <c r="B2819" s="23" t="str">
        <f t="shared" ref="B2819:B2882" si="132">C2819&amp;"-"&amp;YEAR(E2819)</f>
        <v>Q4-2020</v>
      </c>
      <c r="C2819" s="24" t="str">
        <f t="shared" ref="C2819:C2882" si="133">IF(MONTH(E2819)&lt;=3,"Q1",IF(MONTH(E2819)&lt;=6,"Q2",IF(MONTH(E2819)&lt;=9,"Q3","Q4")))</f>
        <v>Q4</v>
      </c>
      <c r="D2819" s="23" t="str">
        <f t="shared" ref="D2819:D2882" si="134">MONTH(E2819)&amp;"-"&amp;YEAR(E2819)</f>
        <v>11-2020</v>
      </c>
      <c r="E2819" s="25">
        <v>44152</v>
      </c>
      <c r="F2819" s="31">
        <f>INDEX(GoldPrice!$B$2:$F$4016,MATCH(E2819,GoldPrice!$B$2:$B$4016,0),5)</f>
        <v>-33846.909846909344</v>
      </c>
      <c r="G2819" s="36">
        <f>INDEX(Daily!$B$2:$H$4016,MATCH(E2819,Daily!$B$2:$B$4016,0),3)</f>
        <v>8.9999999999996305E-2</v>
      </c>
      <c r="H2819" s="36">
        <f>INDEX(Daily!$B$2:$H$4016,MATCH(E2819,Daily!$B$2:$B$4016,0),5)</f>
        <v>-12</v>
      </c>
      <c r="I2819" s="36">
        <f>INDEX(Daily!$B$2:$H$4016,MATCH(E2819,Daily!$B$2:$B$4016,0),7)</f>
        <v>18.110000000000014</v>
      </c>
      <c r="J2819" s="39">
        <f>INDEX(Monthly!$B$2:$K$187,MATCH(D2819,Monthly!$B$2:$B$187,0),3)</f>
        <v>-9.9999999999999395E-5</v>
      </c>
      <c r="K2819" s="39">
        <f>INDEX(Monthly!$B$2:$K$187,MATCH(D2819,Monthly!$B$2:$B$187,0),5)</f>
        <v>-27.200000000000045</v>
      </c>
      <c r="L2819" s="39">
        <f>INDEX(Monthly!$B$2:$K$187,MATCH(D2819,Monthly!$B$2:$B$187,0),7)</f>
        <v>-1.0000000000000009E-3</v>
      </c>
      <c r="M2819" s="39">
        <f>INDEX(Monthly!$B$2:$K$187,MATCH(D2819,Monthly!$B$2:$B$187,0),9)</f>
        <v>1.4918307806154009E-2</v>
      </c>
      <c r="N2819" s="42">
        <f>INDEX(Quaterly!$B$2:$E$63,MATCH(B2819,Quaterly!$B$2:$B$63,0),4)</f>
        <v>9.9999999999999645E-2</v>
      </c>
    </row>
    <row r="2820" spans="1:14" x14ac:dyDescent="0.3">
      <c r="A2820" s="23">
        <v>2819</v>
      </c>
      <c r="B2820" s="23" t="str">
        <f t="shared" si="132"/>
        <v>Q4-2020</v>
      </c>
      <c r="C2820" s="24" t="str">
        <f t="shared" si="133"/>
        <v>Q4</v>
      </c>
      <c r="D2820" s="23" t="str">
        <f t="shared" si="134"/>
        <v>11-2020</v>
      </c>
      <c r="E2820" s="25">
        <v>44153</v>
      </c>
      <c r="F2820" s="31">
        <f>INDEX(GoldPrice!$B$2:$F$4016,MATCH(E2820,GoldPrice!$B$2:$B$4016,0),5)</f>
        <v>196872.80287280306</v>
      </c>
      <c r="G2820" s="36">
        <f>INDEX(Daily!$B$2:$H$4016,MATCH(E2820,Daily!$B$2:$B$4016,0),3)</f>
        <v>0.39000000000000057</v>
      </c>
      <c r="H2820" s="36">
        <f>INDEX(Daily!$B$2:$H$4016,MATCH(E2820,Daily!$B$2:$B$4016,0),5)</f>
        <v>-3</v>
      </c>
      <c r="I2820" s="36">
        <f>INDEX(Daily!$B$2:$H$4016,MATCH(E2820,Daily!$B$2:$B$4016,0),7)</f>
        <v>4.6299999999999955</v>
      </c>
      <c r="J2820" s="39">
        <f>INDEX(Monthly!$B$2:$K$187,MATCH(D2820,Monthly!$B$2:$B$187,0),3)</f>
        <v>-9.9999999999999395E-5</v>
      </c>
      <c r="K2820" s="39">
        <f>INDEX(Monthly!$B$2:$K$187,MATCH(D2820,Monthly!$B$2:$B$187,0),5)</f>
        <v>-27.200000000000045</v>
      </c>
      <c r="L2820" s="39">
        <f>INDEX(Monthly!$B$2:$K$187,MATCH(D2820,Monthly!$B$2:$B$187,0),7)</f>
        <v>-1.0000000000000009E-3</v>
      </c>
      <c r="M2820" s="39">
        <f>INDEX(Monthly!$B$2:$K$187,MATCH(D2820,Monthly!$B$2:$B$187,0),9)</f>
        <v>1.4918307806154009E-2</v>
      </c>
      <c r="N2820" s="42">
        <f>INDEX(Quaterly!$B$2:$E$63,MATCH(B2820,Quaterly!$B$2:$B$63,0),4)</f>
        <v>9.9999999999999645E-2</v>
      </c>
    </row>
    <row r="2821" spans="1:14" x14ac:dyDescent="0.3">
      <c r="A2821" s="23">
        <v>2820</v>
      </c>
      <c r="B2821" s="23" t="str">
        <f t="shared" si="132"/>
        <v>Q4-2020</v>
      </c>
      <c r="C2821" s="24" t="str">
        <f t="shared" si="133"/>
        <v>Q4</v>
      </c>
      <c r="D2821" s="23" t="str">
        <f t="shared" si="134"/>
        <v>11-2020</v>
      </c>
      <c r="E2821" s="25">
        <v>44154</v>
      </c>
      <c r="F2821" s="31">
        <f>INDEX(GoldPrice!$B$2:$F$4016,MATCH(E2821,GoldPrice!$B$2:$B$4016,0),5)</f>
        <v>-5400.5670005679131</v>
      </c>
      <c r="G2821" s="36">
        <f>INDEX(Daily!$B$2:$H$4016,MATCH(E2821,Daily!$B$2:$B$4016,0),3)</f>
        <v>-7.9999999999998295E-2</v>
      </c>
      <c r="H2821" s="36">
        <f>INDEX(Daily!$B$2:$H$4016,MATCH(E2821,Daily!$B$2:$B$4016,0),5)</f>
        <v>16</v>
      </c>
      <c r="I2821" s="36">
        <f>INDEX(Daily!$B$2:$H$4016,MATCH(E2821,Daily!$B$2:$B$4016,0),7)</f>
        <v>9.7300000000000182</v>
      </c>
      <c r="J2821" s="39">
        <f>INDEX(Monthly!$B$2:$K$187,MATCH(D2821,Monthly!$B$2:$B$187,0),3)</f>
        <v>-9.9999999999999395E-5</v>
      </c>
      <c r="K2821" s="39">
        <f>INDEX(Monthly!$B$2:$K$187,MATCH(D2821,Monthly!$B$2:$B$187,0),5)</f>
        <v>-27.200000000000045</v>
      </c>
      <c r="L2821" s="39">
        <f>INDEX(Monthly!$B$2:$K$187,MATCH(D2821,Monthly!$B$2:$B$187,0),7)</f>
        <v>-1.0000000000000009E-3</v>
      </c>
      <c r="M2821" s="39">
        <f>INDEX(Monthly!$B$2:$K$187,MATCH(D2821,Monthly!$B$2:$B$187,0),9)</f>
        <v>1.4918307806154009E-2</v>
      </c>
      <c r="N2821" s="42">
        <f>INDEX(Quaterly!$B$2:$E$63,MATCH(B2821,Quaterly!$B$2:$B$63,0),4)</f>
        <v>9.9999999999999645E-2</v>
      </c>
    </row>
    <row r="2822" spans="1:14" x14ac:dyDescent="0.3">
      <c r="A2822" s="23">
        <v>2821</v>
      </c>
      <c r="B2822" s="23" t="str">
        <f t="shared" si="132"/>
        <v>Q4-2020</v>
      </c>
      <c r="C2822" s="24" t="str">
        <f t="shared" si="133"/>
        <v>Q4</v>
      </c>
      <c r="D2822" s="23" t="str">
        <f t="shared" si="134"/>
        <v>11-2020</v>
      </c>
      <c r="E2822" s="25">
        <v>44155</v>
      </c>
      <c r="F2822" s="31">
        <f>INDEX(GoldPrice!$B$2:$F$4016,MATCH(E2822,GoldPrice!$B$2:$B$4016,0),5)</f>
        <v>-151492.34549234807</v>
      </c>
      <c r="G2822" s="36">
        <f>INDEX(Daily!$B$2:$H$4016,MATCH(E2822,Daily!$B$2:$B$4016,0),3)</f>
        <v>0.40999999999999659</v>
      </c>
      <c r="H2822" s="36">
        <f>INDEX(Daily!$B$2:$H$4016,MATCH(E2822,Daily!$B$2:$B$4016,0),5)</f>
        <v>0</v>
      </c>
      <c r="I2822" s="36">
        <f>INDEX(Daily!$B$2:$H$4016,MATCH(E2822,Daily!$B$2:$B$4016,0),7)</f>
        <v>6.7400000000000091</v>
      </c>
      <c r="J2822" s="39">
        <f>INDEX(Monthly!$B$2:$K$187,MATCH(D2822,Monthly!$B$2:$B$187,0),3)</f>
        <v>-9.9999999999999395E-5</v>
      </c>
      <c r="K2822" s="39">
        <f>INDEX(Monthly!$B$2:$K$187,MATCH(D2822,Monthly!$B$2:$B$187,0),5)</f>
        <v>-27.200000000000045</v>
      </c>
      <c r="L2822" s="39">
        <f>INDEX(Monthly!$B$2:$K$187,MATCH(D2822,Monthly!$B$2:$B$187,0),7)</f>
        <v>-1.0000000000000009E-3</v>
      </c>
      <c r="M2822" s="39">
        <f>INDEX(Monthly!$B$2:$K$187,MATCH(D2822,Monthly!$B$2:$B$187,0),9)</f>
        <v>1.4918307806154009E-2</v>
      </c>
      <c r="N2822" s="42">
        <f>INDEX(Quaterly!$B$2:$E$63,MATCH(B2822,Quaterly!$B$2:$B$63,0),4)</f>
        <v>9.9999999999999645E-2</v>
      </c>
    </row>
    <row r="2823" spans="1:14" x14ac:dyDescent="0.3">
      <c r="A2823" s="23">
        <v>2822</v>
      </c>
      <c r="B2823" s="23" t="str">
        <f t="shared" si="132"/>
        <v>Q4-2020</v>
      </c>
      <c r="C2823" s="24" t="str">
        <f t="shared" si="133"/>
        <v>Q4</v>
      </c>
      <c r="D2823" s="23" t="str">
        <f t="shared" si="134"/>
        <v>11-2020</v>
      </c>
      <c r="E2823" s="25">
        <v>44158</v>
      </c>
      <c r="F2823" s="31">
        <f>INDEX(GoldPrice!$B$2:$F$4016,MATCH(E2823,GoldPrice!$B$2:$B$4016,0),5)</f>
        <v>528343.98034398258</v>
      </c>
      <c r="G2823" s="36">
        <f>INDEX(Daily!$B$2:$H$4016,MATCH(E2823,Daily!$B$2:$B$4016,0),3)</f>
        <v>0.91000000000000369</v>
      </c>
      <c r="H2823" s="36">
        <f>INDEX(Daily!$B$2:$H$4016,MATCH(E2823,Daily!$B$2:$B$4016,0),5)</f>
        <v>1</v>
      </c>
      <c r="I2823" s="36">
        <f>INDEX(Daily!$B$2:$H$4016,MATCH(E2823,Daily!$B$2:$B$4016,0),7)</f>
        <v>4.1900000000000546</v>
      </c>
      <c r="J2823" s="39">
        <f>INDEX(Monthly!$B$2:$K$187,MATCH(D2823,Monthly!$B$2:$B$187,0),3)</f>
        <v>-9.9999999999999395E-5</v>
      </c>
      <c r="K2823" s="39">
        <f>INDEX(Monthly!$B$2:$K$187,MATCH(D2823,Monthly!$B$2:$B$187,0),5)</f>
        <v>-27.200000000000045</v>
      </c>
      <c r="L2823" s="39">
        <f>INDEX(Monthly!$B$2:$K$187,MATCH(D2823,Monthly!$B$2:$B$187,0),7)</f>
        <v>-1.0000000000000009E-3</v>
      </c>
      <c r="M2823" s="39">
        <f>INDEX(Monthly!$B$2:$K$187,MATCH(D2823,Monthly!$B$2:$B$187,0),9)</f>
        <v>1.4918307806154009E-2</v>
      </c>
      <c r="N2823" s="42">
        <f>INDEX(Quaterly!$B$2:$E$63,MATCH(B2823,Quaterly!$B$2:$B$63,0),4)</f>
        <v>9.9999999999999645E-2</v>
      </c>
    </row>
    <row r="2824" spans="1:14" x14ac:dyDescent="0.3">
      <c r="A2824" s="23">
        <v>2823</v>
      </c>
      <c r="B2824" s="23" t="str">
        <f t="shared" si="132"/>
        <v>Q4-2020</v>
      </c>
      <c r="C2824" s="24" t="str">
        <f t="shared" si="133"/>
        <v>Q4</v>
      </c>
      <c r="D2824" s="23" t="str">
        <f t="shared" si="134"/>
        <v>11-2020</v>
      </c>
      <c r="E2824" s="25">
        <v>44159</v>
      </c>
      <c r="F2824" s="31">
        <f>INDEX(GoldPrice!$B$2:$F$4016,MATCH(E2824,GoldPrice!$B$2:$B$4016,0),5)</f>
        <v>-6304.4415044412017</v>
      </c>
      <c r="G2824" s="36">
        <f>INDEX(Daily!$B$2:$H$4016,MATCH(E2824,Daily!$B$2:$B$4016,0),3)</f>
        <v>1.8499999999999943</v>
      </c>
      <c r="H2824" s="36">
        <f>INDEX(Daily!$B$2:$H$4016,MATCH(E2824,Daily!$B$2:$B$4016,0),5)</f>
        <v>-26</v>
      </c>
      <c r="I2824" s="36">
        <f>INDEX(Daily!$B$2:$H$4016,MATCH(E2824,Daily!$B$2:$B$4016,0),7)</f>
        <v>1.5699999999999363</v>
      </c>
      <c r="J2824" s="39">
        <f>INDEX(Monthly!$B$2:$K$187,MATCH(D2824,Monthly!$B$2:$B$187,0),3)</f>
        <v>-9.9999999999999395E-5</v>
      </c>
      <c r="K2824" s="39">
        <f>INDEX(Monthly!$B$2:$K$187,MATCH(D2824,Monthly!$B$2:$B$187,0),5)</f>
        <v>-27.200000000000045</v>
      </c>
      <c r="L2824" s="39">
        <f>INDEX(Monthly!$B$2:$K$187,MATCH(D2824,Monthly!$B$2:$B$187,0),7)</f>
        <v>-1.0000000000000009E-3</v>
      </c>
      <c r="M2824" s="39">
        <f>INDEX(Monthly!$B$2:$K$187,MATCH(D2824,Monthly!$B$2:$B$187,0),9)</f>
        <v>1.4918307806154009E-2</v>
      </c>
      <c r="N2824" s="42">
        <f>INDEX(Quaterly!$B$2:$E$63,MATCH(B2824,Quaterly!$B$2:$B$63,0),4)</f>
        <v>9.9999999999999645E-2</v>
      </c>
    </row>
    <row r="2825" spans="1:14" x14ac:dyDescent="0.3">
      <c r="A2825" s="23">
        <v>2824</v>
      </c>
      <c r="B2825" s="23" t="str">
        <f t="shared" si="132"/>
        <v>Q4-2020</v>
      </c>
      <c r="C2825" s="24" t="str">
        <f t="shared" si="133"/>
        <v>Q4</v>
      </c>
      <c r="D2825" s="23" t="str">
        <f t="shared" si="134"/>
        <v>11-2020</v>
      </c>
      <c r="E2825" s="25">
        <v>44160</v>
      </c>
      <c r="F2825" s="31">
        <f>INDEX(GoldPrice!$B$2:$F$4016,MATCH(E2825,GoldPrice!$B$2:$B$4016,0),5)</f>
        <v>-678037.95123795047</v>
      </c>
      <c r="G2825" s="36">
        <f>INDEX(Daily!$B$2:$H$4016,MATCH(E2825,Daily!$B$2:$B$4016,0),3)</f>
        <v>0.80000000000000426</v>
      </c>
      <c r="H2825" s="36">
        <f>INDEX(Daily!$B$2:$H$4016,MATCH(E2825,Daily!$B$2:$B$4016,0),5)</f>
        <v>9</v>
      </c>
      <c r="I2825" s="36">
        <f>INDEX(Daily!$B$2:$H$4016,MATCH(E2825,Daily!$B$2:$B$4016,0),7)</f>
        <v>4.1800000000000637</v>
      </c>
      <c r="J2825" s="39">
        <f>INDEX(Monthly!$B$2:$K$187,MATCH(D2825,Monthly!$B$2:$B$187,0),3)</f>
        <v>-9.9999999999999395E-5</v>
      </c>
      <c r="K2825" s="39">
        <f>INDEX(Monthly!$B$2:$K$187,MATCH(D2825,Monthly!$B$2:$B$187,0),5)</f>
        <v>-27.200000000000045</v>
      </c>
      <c r="L2825" s="39">
        <f>INDEX(Monthly!$B$2:$K$187,MATCH(D2825,Monthly!$B$2:$B$187,0),7)</f>
        <v>-1.0000000000000009E-3</v>
      </c>
      <c r="M2825" s="39">
        <f>INDEX(Monthly!$B$2:$K$187,MATCH(D2825,Monthly!$B$2:$B$187,0),9)</f>
        <v>1.4918307806154009E-2</v>
      </c>
      <c r="N2825" s="42">
        <f>INDEX(Quaterly!$B$2:$E$63,MATCH(B2825,Quaterly!$B$2:$B$63,0),4)</f>
        <v>9.9999999999999645E-2</v>
      </c>
    </row>
    <row r="2826" spans="1:14" x14ac:dyDescent="0.3">
      <c r="A2826" s="23">
        <v>2825</v>
      </c>
      <c r="B2826" s="23" t="str">
        <f t="shared" si="132"/>
        <v>Q4-2020</v>
      </c>
      <c r="C2826" s="24" t="str">
        <f t="shared" si="133"/>
        <v>Q4</v>
      </c>
      <c r="D2826" s="23" t="str">
        <f t="shared" si="134"/>
        <v>11-2020</v>
      </c>
      <c r="E2826" s="25">
        <v>44161</v>
      </c>
      <c r="F2826" s="31">
        <f>INDEX(GoldPrice!$B$2:$F$4016,MATCH(E2826,GoldPrice!$B$2:$B$4016,0),5)</f>
        <v>-559317.23411723599</v>
      </c>
      <c r="G2826" s="36">
        <f>INDEX(Daily!$B$2:$H$4016,MATCH(E2826,Daily!$B$2:$B$4016,0),3)</f>
        <v>-1.2199999999999989</v>
      </c>
      <c r="H2826" s="36">
        <f>INDEX(Daily!$B$2:$H$4016,MATCH(E2826,Daily!$B$2:$B$4016,0),5)</f>
        <v>4</v>
      </c>
      <c r="I2826" s="36">
        <f>INDEX(Daily!$B$2:$H$4016,MATCH(E2826,Daily!$B$2:$B$4016,0),7)</f>
        <v>6.0299999999999727</v>
      </c>
      <c r="J2826" s="39">
        <f>INDEX(Monthly!$B$2:$K$187,MATCH(D2826,Monthly!$B$2:$B$187,0),3)</f>
        <v>-9.9999999999999395E-5</v>
      </c>
      <c r="K2826" s="39">
        <f>INDEX(Monthly!$B$2:$K$187,MATCH(D2826,Monthly!$B$2:$B$187,0),5)</f>
        <v>-27.200000000000045</v>
      </c>
      <c r="L2826" s="39">
        <f>INDEX(Monthly!$B$2:$K$187,MATCH(D2826,Monthly!$B$2:$B$187,0),7)</f>
        <v>-1.0000000000000009E-3</v>
      </c>
      <c r="M2826" s="39">
        <f>INDEX(Monthly!$B$2:$K$187,MATCH(D2826,Monthly!$B$2:$B$187,0),9)</f>
        <v>1.4918307806154009E-2</v>
      </c>
      <c r="N2826" s="42">
        <f>INDEX(Quaterly!$B$2:$E$63,MATCH(B2826,Quaterly!$B$2:$B$63,0),4)</f>
        <v>9.9999999999999645E-2</v>
      </c>
    </row>
    <row r="2827" spans="1:14" x14ac:dyDescent="0.3">
      <c r="A2827" s="23">
        <v>2826</v>
      </c>
      <c r="B2827" s="23" t="str">
        <f t="shared" si="132"/>
        <v>Q4-2020</v>
      </c>
      <c r="C2827" s="24" t="str">
        <f t="shared" si="133"/>
        <v>Q4</v>
      </c>
      <c r="D2827" s="23" t="str">
        <f t="shared" si="134"/>
        <v>11-2020</v>
      </c>
      <c r="E2827" s="25">
        <v>44162</v>
      </c>
      <c r="F2827" s="31">
        <f>INDEX(GoldPrice!$B$2:$F$4016,MATCH(E2827,GoldPrice!$B$2:$B$4016,0),5)</f>
        <v>1076030.8988308981</v>
      </c>
      <c r="G2827" s="36">
        <f>INDEX(Daily!$B$2:$H$4016,MATCH(E2827,Daily!$B$2:$B$4016,0),3)</f>
        <v>1.0399999999999991</v>
      </c>
      <c r="H2827" s="36">
        <f>INDEX(Daily!$B$2:$H$4016,MATCH(E2827,Daily!$B$2:$B$4016,0),5)</f>
        <v>-4</v>
      </c>
      <c r="I2827" s="36">
        <f>INDEX(Daily!$B$2:$H$4016,MATCH(E2827,Daily!$B$2:$B$4016,0),7)</f>
        <v>4.25</v>
      </c>
      <c r="J2827" s="39">
        <f>INDEX(Monthly!$B$2:$K$187,MATCH(D2827,Monthly!$B$2:$B$187,0),3)</f>
        <v>-9.9999999999999395E-5</v>
      </c>
      <c r="K2827" s="39">
        <f>INDEX(Monthly!$B$2:$K$187,MATCH(D2827,Monthly!$B$2:$B$187,0),5)</f>
        <v>-27.200000000000045</v>
      </c>
      <c r="L2827" s="39">
        <f>INDEX(Monthly!$B$2:$K$187,MATCH(D2827,Monthly!$B$2:$B$187,0),7)</f>
        <v>-1.0000000000000009E-3</v>
      </c>
      <c r="M2827" s="39">
        <f>INDEX(Monthly!$B$2:$K$187,MATCH(D2827,Monthly!$B$2:$B$187,0),9)</f>
        <v>1.4918307806154009E-2</v>
      </c>
      <c r="N2827" s="42">
        <f>INDEX(Quaterly!$B$2:$E$63,MATCH(B2827,Quaterly!$B$2:$B$63,0),4)</f>
        <v>9.9999999999999645E-2</v>
      </c>
    </row>
    <row r="2828" spans="1:14" x14ac:dyDescent="0.3">
      <c r="A2828" s="23">
        <v>2827</v>
      </c>
      <c r="B2828" s="23" t="str">
        <f t="shared" si="132"/>
        <v>Q4-2020</v>
      </c>
      <c r="C2828" s="24" t="str">
        <f t="shared" si="133"/>
        <v>Q4</v>
      </c>
      <c r="D2828" s="23" t="str">
        <f t="shared" si="134"/>
        <v>11-2020</v>
      </c>
      <c r="E2828" s="25">
        <v>44165</v>
      </c>
      <c r="F2828" s="31">
        <f>INDEX(GoldPrice!$B$2:$F$4016,MATCH(E2828,GoldPrice!$B$2:$B$4016,0),5)</f>
        <v>-1014595.7285957262</v>
      </c>
      <c r="G2828" s="36">
        <f>INDEX(Daily!$B$2:$H$4016,MATCH(E2828,Daily!$B$2:$B$4016,0),3)</f>
        <v>-0.18999999999999773</v>
      </c>
      <c r="H2828" s="36">
        <f>INDEX(Daily!$B$2:$H$4016,MATCH(E2828,Daily!$B$2:$B$4016,0),5)</f>
        <v>-20</v>
      </c>
      <c r="I2828" s="36">
        <f>INDEX(Daily!$B$2:$H$4016,MATCH(E2828,Daily!$B$2:$B$4016,0),7)</f>
        <v>-7.1399999999999864</v>
      </c>
      <c r="J2828" s="39">
        <f>INDEX(Monthly!$B$2:$K$187,MATCH(D2828,Monthly!$B$2:$B$187,0),3)</f>
        <v>-9.9999999999999395E-5</v>
      </c>
      <c r="K2828" s="39">
        <f>INDEX(Monthly!$B$2:$K$187,MATCH(D2828,Monthly!$B$2:$B$187,0),5)</f>
        <v>-27.200000000000045</v>
      </c>
      <c r="L2828" s="39">
        <f>INDEX(Monthly!$B$2:$K$187,MATCH(D2828,Monthly!$B$2:$B$187,0),7)</f>
        <v>-1.0000000000000009E-3</v>
      </c>
      <c r="M2828" s="39">
        <f>INDEX(Monthly!$B$2:$K$187,MATCH(D2828,Monthly!$B$2:$B$187,0),9)</f>
        <v>1.4918307806154009E-2</v>
      </c>
      <c r="N2828" s="42">
        <f>INDEX(Quaterly!$B$2:$E$63,MATCH(B2828,Quaterly!$B$2:$B$63,0),4)</f>
        <v>9.9999999999999645E-2</v>
      </c>
    </row>
    <row r="2829" spans="1:14" x14ac:dyDescent="0.3">
      <c r="A2829" s="23">
        <v>2828</v>
      </c>
      <c r="B2829" s="23" t="str">
        <f t="shared" si="132"/>
        <v>Q4-2020</v>
      </c>
      <c r="C2829" s="24" t="str">
        <f t="shared" si="133"/>
        <v>Q4</v>
      </c>
      <c r="D2829" s="23" t="str">
        <f t="shared" si="134"/>
        <v>12-2020</v>
      </c>
      <c r="E2829" s="25">
        <v>44166</v>
      </c>
      <c r="F2829" s="31">
        <f>INDEX(GoldPrice!$B$2:$F$4016,MATCH(E2829,GoldPrice!$B$2:$B$4016,0),5)</f>
        <v>-106678.05707805604</v>
      </c>
      <c r="G2829" s="36">
        <f>INDEX(Daily!$B$2:$H$4016,MATCH(E2829,Daily!$B$2:$B$4016,0),3)</f>
        <v>-0.79000000000000625</v>
      </c>
      <c r="H2829" s="36">
        <f>INDEX(Daily!$B$2:$H$4016,MATCH(E2829,Daily!$B$2:$B$4016,0),5)</f>
        <v>-11</v>
      </c>
      <c r="I2829" s="36">
        <f>INDEX(Daily!$B$2:$H$4016,MATCH(E2829,Daily!$B$2:$B$4016,0),7)</f>
        <v>5.7899999999999636</v>
      </c>
      <c r="J2829" s="39">
        <f>INDEX(Monthly!$B$2:$K$187,MATCH(D2829,Monthly!$B$2:$B$187,0),3)</f>
        <v>1.0999999999999968E-3</v>
      </c>
      <c r="K2829" s="39">
        <f>INDEX(Monthly!$B$2:$K$187,MATCH(D2829,Monthly!$B$2:$B$187,0),5)</f>
        <v>37.210000000000036</v>
      </c>
      <c r="L2829" s="39">
        <f>INDEX(Monthly!$B$2:$K$187,MATCH(D2829,Monthly!$B$2:$B$187,0),7)</f>
        <v>-1.0000000000000009E-3</v>
      </c>
      <c r="M2829" s="39">
        <f>INDEX(Monthly!$B$2:$K$187,MATCH(D2829,Monthly!$B$2:$B$187,0),9)</f>
        <v>3.1919999798142716E-2</v>
      </c>
      <c r="N2829" s="42">
        <f>INDEX(Quaterly!$B$2:$E$63,MATCH(B2829,Quaterly!$B$2:$B$63,0),4)</f>
        <v>9.9999999999999645E-2</v>
      </c>
    </row>
    <row r="2830" spans="1:14" x14ac:dyDescent="0.3">
      <c r="A2830" s="23">
        <v>2829</v>
      </c>
      <c r="B2830" s="23" t="str">
        <f t="shared" si="132"/>
        <v>Q4-2020</v>
      </c>
      <c r="C2830" s="24" t="str">
        <f t="shared" si="133"/>
        <v>Q4</v>
      </c>
      <c r="D2830" s="23" t="str">
        <f t="shared" si="134"/>
        <v>12-2020</v>
      </c>
      <c r="E2830" s="25">
        <v>44167</v>
      </c>
      <c r="F2830" s="31">
        <f>INDEX(GoldPrice!$B$2:$F$4016,MATCH(E2830,GoldPrice!$B$2:$B$4016,0),5)</f>
        <v>597167.71876771376</v>
      </c>
      <c r="G2830" s="36">
        <f>INDEX(Daily!$B$2:$H$4016,MATCH(E2830,Daily!$B$2:$B$4016,0),3)</f>
        <v>0.73000000000000398</v>
      </c>
      <c r="H2830" s="36">
        <f>INDEX(Daily!$B$2:$H$4016,MATCH(E2830,Daily!$B$2:$B$4016,0),5)</f>
        <v>0</v>
      </c>
      <c r="I2830" s="36">
        <f>INDEX(Daily!$B$2:$H$4016,MATCH(E2830,Daily!$B$2:$B$4016,0),7)</f>
        <v>5.4500000000000455</v>
      </c>
      <c r="J2830" s="39">
        <f>INDEX(Monthly!$B$2:$K$187,MATCH(D2830,Monthly!$B$2:$B$187,0),3)</f>
        <v>1.0999999999999968E-3</v>
      </c>
      <c r="K2830" s="39">
        <f>INDEX(Monthly!$B$2:$K$187,MATCH(D2830,Monthly!$B$2:$B$187,0),5)</f>
        <v>37.210000000000036</v>
      </c>
      <c r="L2830" s="39">
        <f>INDEX(Monthly!$B$2:$K$187,MATCH(D2830,Monthly!$B$2:$B$187,0),7)</f>
        <v>-1.0000000000000009E-3</v>
      </c>
      <c r="M2830" s="39">
        <f>INDEX(Monthly!$B$2:$K$187,MATCH(D2830,Monthly!$B$2:$B$187,0),9)</f>
        <v>3.1919999798142716E-2</v>
      </c>
      <c r="N2830" s="42">
        <f>INDEX(Quaterly!$B$2:$E$63,MATCH(B2830,Quaterly!$B$2:$B$63,0),4)</f>
        <v>9.9999999999999645E-2</v>
      </c>
    </row>
    <row r="2831" spans="1:14" x14ac:dyDescent="0.3">
      <c r="A2831" s="23">
        <v>2830</v>
      </c>
      <c r="B2831" s="23" t="str">
        <f t="shared" si="132"/>
        <v>Q4-2020</v>
      </c>
      <c r="C2831" s="24" t="str">
        <f t="shared" si="133"/>
        <v>Q4</v>
      </c>
      <c r="D2831" s="23" t="str">
        <f t="shared" si="134"/>
        <v>12-2020</v>
      </c>
      <c r="E2831" s="25">
        <v>44168</v>
      </c>
      <c r="F2831" s="31">
        <f>INDEX(GoldPrice!$B$2:$F$4016,MATCH(E2831,GoldPrice!$B$2:$B$4016,0),5)</f>
        <v>211464.97826498002</v>
      </c>
      <c r="G2831" s="36">
        <f>INDEX(Daily!$B$2:$H$4016,MATCH(E2831,Daily!$B$2:$B$4016,0),3)</f>
        <v>0.35999999999999943</v>
      </c>
      <c r="H2831" s="36">
        <f>INDEX(Daily!$B$2:$H$4016,MATCH(E2831,Daily!$B$2:$B$4016,0),5)</f>
        <v>-4</v>
      </c>
      <c r="I2831" s="36">
        <f>INDEX(Daily!$B$2:$H$4016,MATCH(E2831,Daily!$B$2:$B$4016,0),7)</f>
        <v>5.4799999999999045</v>
      </c>
      <c r="J2831" s="39">
        <f>INDEX(Monthly!$B$2:$K$187,MATCH(D2831,Monthly!$B$2:$B$187,0),3)</f>
        <v>1.0999999999999968E-3</v>
      </c>
      <c r="K2831" s="39">
        <f>INDEX(Monthly!$B$2:$K$187,MATCH(D2831,Monthly!$B$2:$B$187,0),5)</f>
        <v>37.210000000000036</v>
      </c>
      <c r="L2831" s="39">
        <f>INDEX(Monthly!$B$2:$K$187,MATCH(D2831,Monthly!$B$2:$B$187,0),7)</f>
        <v>-1.0000000000000009E-3</v>
      </c>
      <c r="M2831" s="39">
        <f>INDEX(Monthly!$B$2:$K$187,MATCH(D2831,Monthly!$B$2:$B$187,0),9)</f>
        <v>3.1919999798142716E-2</v>
      </c>
      <c r="N2831" s="42">
        <f>INDEX(Quaterly!$B$2:$E$63,MATCH(B2831,Quaterly!$B$2:$B$63,0),4)</f>
        <v>9.9999999999999645E-2</v>
      </c>
    </row>
    <row r="2832" spans="1:14" x14ac:dyDescent="0.3">
      <c r="A2832" s="23">
        <v>2831</v>
      </c>
      <c r="B2832" s="23" t="str">
        <f t="shared" si="132"/>
        <v>Q4-2020</v>
      </c>
      <c r="C2832" s="24" t="str">
        <f t="shared" si="133"/>
        <v>Q4</v>
      </c>
      <c r="D2832" s="23" t="str">
        <f t="shared" si="134"/>
        <v>12-2020</v>
      </c>
      <c r="E2832" s="25">
        <v>44169</v>
      </c>
      <c r="F2832" s="31">
        <f>INDEX(GoldPrice!$B$2:$F$4016,MATCH(E2832,GoldPrice!$B$2:$B$4016,0),5)</f>
        <v>-141205.44320544228</v>
      </c>
      <c r="G2832" s="36">
        <f>INDEX(Daily!$B$2:$H$4016,MATCH(E2832,Daily!$B$2:$B$4016,0),3)</f>
        <v>0.61999999999999744</v>
      </c>
      <c r="H2832" s="36">
        <f>INDEX(Daily!$B$2:$H$4016,MATCH(E2832,Daily!$B$2:$B$4016,0),5)</f>
        <v>5</v>
      </c>
      <c r="I2832" s="36">
        <f>INDEX(Daily!$B$2:$H$4016,MATCH(E2832,Daily!$B$2:$B$4016,0),7)</f>
        <v>1.6900000000000546</v>
      </c>
      <c r="J2832" s="39">
        <f>INDEX(Monthly!$B$2:$K$187,MATCH(D2832,Monthly!$B$2:$B$187,0),3)</f>
        <v>1.0999999999999968E-3</v>
      </c>
      <c r="K2832" s="39">
        <f>INDEX(Monthly!$B$2:$K$187,MATCH(D2832,Monthly!$B$2:$B$187,0),5)</f>
        <v>37.210000000000036</v>
      </c>
      <c r="L2832" s="39">
        <f>INDEX(Monthly!$B$2:$K$187,MATCH(D2832,Monthly!$B$2:$B$187,0),7)</f>
        <v>-1.0000000000000009E-3</v>
      </c>
      <c r="M2832" s="39">
        <f>INDEX(Monthly!$B$2:$K$187,MATCH(D2832,Monthly!$B$2:$B$187,0),9)</f>
        <v>3.1919999798142716E-2</v>
      </c>
      <c r="N2832" s="42">
        <f>INDEX(Quaterly!$B$2:$E$63,MATCH(B2832,Quaterly!$B$2:$B$63,0),4)</f>
        <v>9.9999999999999645E-2</v>
      </c>
    </row>
    <row r="2833" spans="1:14" x14ac:dyDescent="0.3">
      <c r="A2833" s="23">
        <v>2832</v>
      </c>
      <c r="B2833" s="23" t="str">
        <f t="shared" si="132"/>
        <v>Q4-2020</v>
      </c>
      <c r="C2833" s="24" t="str">
        <f t="shared" si="133"/>
        <v>Q4</v>
      </c>
      <c r="D2833" s="23" t="str">
        <f t="shared" si="134"/>
        <v>12-2020</v>
      </c>
      <c r="E2833" s="25">
        <v>44172</v>
      </c>
      <c r="F2833" s="31">
        <f>INDEX(GoldPrice!$B$2:$F$4016,MATCH(E2833,GoldPrice!$B$2:$B$4016,0),5)</f>
        <v>-598672.53827254102</v>
      </c>
      <c r="G2833" s="36">
        <f>INDEX(Daily!$B$2:$H$4016,MATCH(E2833,Daily!$B$2:$B$4016,0),3)</f>
        <v>-0.5</v>
      </c>
      <c r="H2833" s="36">
        <f>INDEX(Daily!$B$2:$H$4016,MATCH(E2833,Daily!$B$2:$B$4016,0),5)</f>
        <v>-3</v>
      </c>
      <c r="I2833" s="36">
        <f>INDEX(Daily!$B$2:$H$4016,MATCH(E2833,Daily!$B$2:$B$4016,0),7)</f>
        <v>8.4900000000000091</v>
      </c>
      <c r="J2833" s="39">
        <f>INDEX(Monthly!$B$2:$K$187,MATCH(D2833,Monthly!$B$2:$B$187,0),3)</f>
        <v>1.0999999999999968E-3</v>
      </c>
      <c r="K2833" s="39">
        <f>INDEX(Monthly!$B$2:$K$187,MATCH(D2833,Monthly!$B$2:$B$187,0),5)</f>
        <v>37.210000000000036</v>
      </c>
      <c r="L2833" s="39">
        <f>INDEX(Monthly!$B$2:$K$187,MATCH(D2833,Monthly!$B$2:$B$187,0),7)</f>
        <v>-1.0000000000000009E-3</v>
      </c>
      <c r="M2833" s="39">
        <f>INDEX(Monthly!$B$2:$K$187,MATCH(D2833,Monthly!$B$2:$B$187,0),9)</f>
        <v>3.1919999798142716E-2</v>
      </c>
      <c r="N2833" s="42">
        <f>INDEX(Quaterly!$B$2:$E$63,MATCH(B2833,Quaterly!$B$2:$B$63,0),4)</f>
        <v>9.9999999999999645E-2</v>
      </c>
    </row>
    <row r="2834" spans="1:14" x14ac:dyDescent="0.3">
      <c r="A2834" s="23">
        <v>2833</v>
      </c>
      <c r="B2834" s="23" t="str">
        <f t="shared" si="132"/>
        <v>Q4-2020</v>
      </c>
      <c r="C2834" s="24" t="str">
        <f t="shared" si="133"/>
        <v>Q4</v>
      </c>
      <c r="D2834" s="23" t="str">
        <f t="shared" si="134"/>
        <v>12-2020</v>
      </c>
      <c r="E2834" s="25">
        <v>44173</v>
      </c>
      <c r="F2834" s="31">
        <f>INDEX(GoldPrice!$B$2:$F$4016,MATCH(E2834,GoldPrice!$B$2:$B$4016,0),5)</f>
        <v>141229.40842941403</v>
      </c>
      <c r="G2834" s="36">
        <f>INDEX(Daily!$B$2:$H$4016,MATCH(E2834,Daily!$B$2:$B$4016,0),3)</f>
        <v>-0.15999999999999659</v>
      </c>
      <c r="H2834" s="36">
        <f>INDEX(Daily!$B$2:$H$4016,MATCH(E2834,Daily!$B$2:$B$4016,0),5)</f>
        <v>1</v>
      </c>
      <c r="I2834" s="36">
        <f>INDEX(Daily!$B$2:$H$4016,MATCH(E2834,Daily!$B$2:$B$4016,0),7)</f>
        <v>-0.72000000000002728</v>
      </c>
      <c r="J2834" s="39">
        <f>INDEX(Monthly!$B$2:$K$187,MATCH(D2834,Monthly!$B$2:$B$187,0),3)</f>
        <v>1.0999999999999968E-3</v>
      </c>
      <c r="K2834" s="39">
        <f>INDEX(Monthly!$B$2:$K$187,MATCH(D2834,Monthly!$B$2:$B$187,0),5)</f>
        <v>37.210000000000036</v>
      </c>
      <c r="L2834" s="39">
        <f>INDEX(Monthly!$B$2:$K$187,MATCH(D2834,Monthly!$B$2:$B$187,0),7)</f>
        <v>-1.0000000000000009E-3</v>
      </c>
      <c r="M2834" s="39">
        <f>INDEX(Monthly!$B$2:$K$187,MATCH(D2834,Monthly!$B$2:$B$187,0),9)</f>
        <v>3.1919999798142716E-2</v>
      </c>
      <c r="N2834" s="42">
        <f>INDEX(Quaterly!$B$2:$E$63,MATCH(B2834,Quaterly!$B$2:$B$63,0),4)</f>
        <v>9.9999999999999645E-2</v>
      </c>
    </row>
    <row r="2835" spans="1:14" x14ac:dyDescent="0.3">
      <c r="A2835" s="23">
        <v>2834</v>
      </c>
      <c r="B2835" s="23" t="str">
        <f t="shared" si="132"/>
        <v>Q4-2020</v>
      </c>
      <c r="C2835" s="24" t="str">
        <f t="shared" si="133"/>
        <v>Q4</v>
      </c>
      <c r="D2835" s="23" t="str">
        <f t="shared" si="134"/>
        <v>12-2020</v>
      </c>
      <c r="E2835" s="25">
        <v>44174</v>
      </c>
      <c r="F2835" s="31">
        <f>INDEX(GoldPrice!$B$2:$F$4016,MATCH(E2835,GoldPrice!$B$2:$B$4016,0),5)</f>
        <v>432949.23454923555</v>
      </c>
      <c r="G2835" s="36">
        <f>INDEX(Daily!$B$2:$H$4016,MATCH(E2835,Daily!$B$2:$B$4016,0),3)</f>
        <v>-7.9999999999998295E-2</v>
      </c>
      <c r="H2835" s="36">
        <f>INDEX(Daily!$B$2:$H$4016,MATCH(E2835,Daily!$B$2:$B$4016,0),5)</f>
        <v>0</v>
      </c>
      <c r="I2835" s="36">
        <f>INDEX(Daily!$B$2:$H$4016,MATCH(E2835,Daily!$B$2:$B$4016,0),7)</f>
        <v>9.8700000000001182</v>
      </c>
      <c r="J2835" s="39">
        <f>INDEX(Monthly!$B$2:$K$187,MATCH(D2835,Monthly!$B$2:$B$187,0),3)</f>
        <v>1.0999999999999968E-3</v>
      </c>
      <c r="K2835" s="39">
        <f>INDEX(Monthly!$B$2:$K$187,MATCH(D2835,Monthly!$B$2:$B$187,0),5)</f>
        <v>37.210000000000036</v>
      </c>
      <c r="L2835" s="39">
        <f>INDEX(Monthly!$B$2:$K$187,MATCH(D2835,Monthly!$B$2:$B$187,0),7)</f>
        <v>-1.0000000000000009E-3</v>
      </c>
      <c r="M2835" s="39">
        <f>INDEX(Monthly!$B$2:$K$187,MATCH(D2835,Monthly!$B$2:$B$187,0),9)</f>
        <v>3.1919999798142716E-2</v>
      </c>
      <c r="N2835" s="42">
        <f>INDEX(Quaterly!$B$2:$E$63,MATCH(B2835,Quaterly!$B$2:$B$63,0),4)</f>
        <v>9.9999999999999645E-2</v>
      </c>
    </row>
    <row r="2836" spans="1:14" x14ac:dyDescent="0.3">
      <c r="A2836" s="23">
        <v>2835</v>
      </c>
      <c r="B2836" s="23" t="str">
        <f t="shared" si="132"/>
        <v>Q4-2020</v>
      </c>
      <c r="C2836" s="24" t="str">
        <f t="shared" si="133"/>
        <v>Q4</v>
      </c>
      <c r="D2836" s="23" t="str">
        <f t="shared" si="134"/>
        <v>12-2020</v>
      </c>
      <c r="E2836" s="25">
        <v>44175</v>
      </c>
      <c r="F2836" s="31">
        <f>INDEX(GoldPrice!$B$2:$F$4016,MATCH(E2836,GoldPrice!$B$2:$B$4016,0),5)</f>
        <v>-132515.21451521665</v>
      </c>
      <c r="G2836" s="36">
        <f>INDEX(Daily!$B$2:$H$4016,MATCH(E2836,Daily!$B$2:$B$4016,0),3)</f>
        <v>1.259999999999998</v>
      </c>
      <c r="H2836" s="36">
        <f>INDEX(Daily!$B$2:$H$4016,MATCH(E2836,Daily!$B$2:$B$4016,0),5)</f>
        <v>0</v>
      </c>
      <c r="I2836" s="36">
        <f>INDEX(Daily!$B$2:$H$4016,MATCH(E2836,Daily!$B$2:$B$4016,0),7)</f>
        <v>-8.2200000000000273</v>
      </c>
      <c r="J2836" s="39">
        <f>INDEX(Monthly!$B$2:$K$187,MATCH(D2836,Monthly!$B$2:$B$187,0),3)</f>
        <v>1.0999999999999968E-3</v>
      </c>
      <c r="K2836" s="39">
        <f>INDEX(Monthly!$B$2:$K$187,MATCH(D2836,Monthly!$B$2:$B$187,0),5)</f>
        <v>37.210000000000036</v>
      </c>
      <c r="L2836" s="39">
        <f>INDEX(Monthly!$B$2:$K$187,MATCH(D2836,Monthly!$B$2:$B$187,0),7)</f>
        <v>-1.0000000000000009E-3</v>
      </c>
      <c r="M2836" s="39">
        <f>INDEX(Monthly!$B$2:$K$187,MATCH(D2836,Monthly!$B$2:$B$187,0),9)</f>
        <v>3.1919999798142716E-2</v>
      </c>
      <c r="N2836" s="42">
        <f>INDEX(Quaterly!$B$2:$E$63,MATCH(B2836,Quaterly!$B$2:$B$63,0),4)</f>
        <v>9.9999999999999645E-2</v>
      </c>
    </row>
    <row r="2837" spans="1:14" x14ac:dyDescent="0.3">
      <c r="A2837" s="23">
        <v>2836</v>
      </c>
      <c r="B2837" s="23" t="str">
        <f t="shared" si="132"/>
        <v>Q4-2020</v>
      </c>
      <c r="C2837" s="24" t="str">
        <f t="shared" si="133"/>
        <v>Q4</v>
      </c>
      <c r="D2837" s="23" t="str">
        <f t="shared" si="134"/>
        <v>12-2020</v>
      </c>
      <c r="E2837" s="25">
        <v>44176</v>
      </c>
      <c r="F2837" s="31">
        <f>INDEX(GoldPrice!$B$2:$F$4016,MATCH(E2837,GoldPrice!$B$2:$B$4016,0),5)</f>
        <v>-108405.67000567168</v>
      </c>
      <c r="G2837" s="36">
        <f>INDEX(Daily!$B$2:$H$4016,MATCH(E2837,Daily!$B$2:$B$4016,0),3)</f>
        <v>-0.21000000000000085</v>
      </c>
      <c r="H2837" s="36">
        <f>INDEX(Daily!$B$2:$H$4016,MATCH(E2837,Daily!$B$2:$B$4016,0),5)</f>
        <v>0</v>
      </c>
      <c r="I2837" s="36">
        <f>INDEX(Daily!$B$2:$H$4016,MATCH(E2837,Daily!$B$2:$B$4016,0),7)</f>
        <v>15.049999999999955</v>
      </c>
      <c r="J2837" s="39">
        <f>INDEX(Monthly!$B$2:$K$187,MATCH(D2837,Monthly!$B$2:$B$187,0),3)</f>
        <v>1.0999999999999968E-3</v>
      </c>
      <c r="K2837" s="39">
        <f>INDEX(Monthly!$B$2:$K$187,MATCH(D2837,Monthly!$B$2:$B$187,0),5)</f>
        <v>37.210000000000036</v>
      </c>
      <c r="L2837" s="39">
        <f>INDEX(Monthly!$B$2:$K$187,MATCH(D2837,Monthly!$B$2:$B$187,0),7)</f>
        <v>-1.0000000000000009E-3</v>
      </c>
      <c r="M2837" s="39">
        <f>INDEX(Monthly!$B$2:$K$187,MATCH(D2837,Monthly!$B$2:$B$187,0),9)</f>
        <v>3.1919999798142716E-2</v>
      </c>
      <c r="N2837" s="42">
        <f>INDEX(Quaterly!$B$2:$E$63,MATCH(B2837,Quaterly!$B$2:$B$63,0),4)</f>
        <v>9.9999999999999645E-2</v>
      </c>
    </row>
    <row r="2838" spans="1:14" x14ac:dyDescent="0.3">
      <c r="A2838" s="23">
        <v>2837</v>
      </c>
      <c r="B2838" s="23" t="str">
        <f t="shared" si="132"/>
        <v>Q4-2020</v>
      </c>
      <c r="C2838" s="24" t="str">
        <f t="shared" si="133"/>
        <v>Q4</v>
      </c>
      <c r="D2838" s="23" t="str">
        <f t="shared" si="134"/>
        <v>12-2020</v>
      </c>
      <c r="E2838" s="25">
        <v>44179</v>
      </c>
      <c r="F2838" s="31">
        <f>INDEX(GoldPrice!$B$2:$F$4016,MATCH(E2838,GoldPrice!$B$2:$B$4016,0),5)</f>
        <v>196846.11604611203</v>
      </c>
      <c r="G2838" s="36">
        <f>INDEX(Daily!$B$2:$H$4016,MATCH(E2838,Daily!$B$2:$B$4016,0),3)</f>
        <v>0.42000000000000171</v>
      </c>
      <c r="H2838" s="36">
        <f>INDEX(Daily!$B$2:$H$4016,MATCH(E2838,Daily!$B$2:$B$4016,0),5)</f>
        <v>-2</v>
      </c>
      <c r="I2838" s="36">
        <f>INDEX(Daily!$B$2:$H$4016,MATCH(E2838,Daily!$B$2:$B$4016,0),7)</f>
        <v>18.129999999999882</v>
      </c>
      <c r="J2838" s="39">
        <f>INDEX(Monthly!$B$2:$K$187,MATCH(D2838,Monthly!$B$2:$B$187,0),3)</f>
        <v>1.0999999999999968E-3</v>
      </c>
      <c r="K2838" s="39">
        <f>INDEX(Monthly!$B$2:$K$187,MATCH(D2838,Monthly!$B$2:$B$187,0),5)</f>
        <v>37.210000000000036</v>
      </c>
      <c r="L2838" s="39">
        <f>INDEX(Monthly!$B$2:$K$187,MATCH(D2838,Monthly!$B$2:$B$187,0),7)</f>
        <v>-1.0000000000000009E-3</v>
      </c>
      <c r="M2838" s="39">
        <f>INDEX(Monthly!$B$2:$K$187,MATCH(D2838,Monthly!$B$2:$B$187,0),9)</f>
        <v>3.1919999798142716E-2</v>
      </c>
      <c r="N2838" s="42">
        <f>INDEX(Quaterly!$B$2:$E$63,MATCH(B2838,Quaterly!$B$2:$B$63,0),4)</f>
        <v>9.9999999999999645E-2</v>
      </c>
    </row>
    <row r="2839" spans="1:14" x14ac:dyDescent="0.3">
      <c r="A2839" s="23">
        <v>2838</v>
      </c>
      <c r="B2839" s="23" t="str">
        <f t="shared" si="132"/>
        <v>Q4-2020</v>
      </c>
      <c r="C2839" s="24" t="str">
        <f t="shared" si="133"/>
        <v>Q4</v>
      </c>
      <c r="D2839" s="23" t="str">
        <f t="shared" si="134"/>
        <v>12-2020</v>
      </c>
      <c r="E2839" s="25">
        <v>44180</v>
      </c>
      <c r="F2839" s="31">
        <f>INDEX(GoldPrice!$B$2:$F$4016,MATCH(E2839,GoldPrice!$B$2:$B$4016,0),5)</f>
        <v>-412605.25420524925</v>
      </c>
      <c r="G2839" s="36">
        <f>INDEX(Daily!$B$2:$H$4016,MATCH(E2839,Daily!$B$2:$B$4016,0),3)</f>
        <v>0.62999999999999545</v>
      </c>
      <c r="H2839" s="36">
        <f>INDEX(Daily!$B$2:$H$4016,MATCH(E2839,Daily!$B$2:$B$4016,0),5)</f>
        <v>0</v>
      </c>
      <c r="I2839" s="36">
        <f>INDEX(Daily!$B$2:$H$4016,MATCH(E2839,Daily!$B$2:$B$4016,0),7)</f>
        <v>-8.8199999999999363</v>
      </c>
      <c r="J2839" s="39">
        <f>INDEX(Monthly!$B$2:$K$187,MATCH(D2839,Monthly!$B$2:$B$187,0),3)</f>
        <v>1.0999999999999968E-3</v>
      </c>
      <c r="K2839" s="39">
        <f>INDEX(Monthly!$B$2:$K$187,MATCH(D2839,Monthly!$B$2:$B$187,0),5)</f>
        <v>37.210000000000036</v>
      </c>
      <c r="L2839" s="39">
        <f>INDEX(Monthly!$B$2:$K$187,MATCH(D2839,Monthly!$B$2:$B$187,0),7)</f>
        <v>-1.0000000000000009E-3</v>
      </c>
      <c r="M2839" s="39">
        <f>INDEX(Monthly!$B$2:$K$187,MATCH(D2839,Monthly!$B$2:$B$187,0),9)</f>
        <v>3.1919999798142716E-2</v>
      </c>
      <c r="N2839" s="42">
        <f>INDEX(Quaterly!$B$2:$E$63,MATCH(B2839,Quaterly!$B$2:$B$63,0),4)</f>
        <v>9.9999999999999645E-2</v>
      </c>
    </row>
    <row r="2840" spans="1:14" x14ac:dyDescent="0.3">
      <c r="A2840" s="23">
        <v>2839</v>
      </c>
      <c r="B2840" s="23" t="str">
        <f t="shared" si="132"/>
        <v>Q4-2020</v>
      </c>
      <c r="C2840" s="24" t="str">
        <f t="shared" si="133"/>
        <v>Q4</v>
      </c>
      <c r="D2840" s="23" t="str">
        <f t="shared" si="134"/>
        <v>12-2020</v>
      </c>
      <c r="E2840" s="25">
        <v>44181</v>
      </c>
      <c r="F2840" s="31">
        <f>INDEX(GoldPrice!$B$2:$F$4016,MATCH(E2840,GoldPrice!$B$2:$B$4016,0),5)</f>
        <v>183563.56076356024</v>
      </c>
      <c r="G2840" s="36">
        <f>INDEX(Daily!$B$2:$H$4016,MATCH(E2840,Daily!$B$2:$B$4016,0),3)</f>
        <v>0.20000000000000284</v>
      </c>
      <c r="H2840" s="36">
        <f>INDEX(Daily!$B$2:$H$4016,MATCH(E2840,Daily!$B$2:$B$4016,0),5)</f>
        <v>0</v>
      </c>
      <c r="I2840" s="36">
        <f>INDEX(Daily!$B$2:$H$4016,MATCH(E2840,Daily!$B$2:$B$4016,0),7)</f>
        <v>11.720000000000027</v>
      </c>
      <c r="J2840" s="39">
        <f>INDEX(Monthly!$B$2:$K$187,MATCH(D2840,Monthly!$B$2:$B$187,0),3)</f>
        <v>1.0999999999999968E-3</v>
      </c>
      <c r="K2840" s="39">
        <f>INDEX(Monthly!$B$2:$K$187,MATCH(D2840,Monthly!$B$2:$B$187,0),5)</f>
        <v>37.210000000000036</v>
      </c>
      <c r="L2840" s="39">
        <f>INDEX(Monthly!$B$2:$K$187,MATCH(D2840,Monthly!$B$2:$B$187,0),7)</f>
        <v>-1.0000000000000009E-3</v>
      </c>
      <c r="M2840" s="39">
        <f>INDEX(Monthly!$B$2:$K$187,MATCH(D2840,Monthly!$B$2:$B$187,0),9)</f>
        <v>3.1919999798142716E-2</v>
      </c>
      <c r="N2840" s="42">
        <f>INDEX(Quaterly!$B$2:$E$63,MATCH(B2840,Quaterly!$B$2:$B$63,0),4)</f>
        <v>9.9999999999999645E-2</v>
      </c>
    </row>
    <row r="2841" spans="1:14" x14ac:dyDescent="0.3">
      <c r="A2841" s="23">
        <v>2840</v>
      </c>
      <c r="B2841" s="23" t="str">
        <f t="shared" si="132"/>
        <v>Q4-2020</v>
      </c>
      <c r="C2841" s="24" t="str">
        <f t="shared" si="133"/>
        <v>Q4</v>
      </c>
      <c r="D2841" s="23" t="str">
        <f t="shared" si="134"/>
        <v>12-2020</v>
      </c>
      <c r="E2841" s="25">
        <v>44182</v>
      </c>
      <c r="F2841" s="31">
        <f>INDEX(GoldPrice!$B$2:$F$4016,MATCH(E2841,GoldPrice!$B$2:$B$4016,0),5)</f>
        <v>-385169.45756945759</v>
      </c>
      <c r="G2841" s="36">
        <f>INDEX(Daily!$B$2:$H$4016,MATCH(E2841,Daily!$B$2:$B$4016,0),3)</f>
        <v>0.53999999999999915</v>
      </c>
      <c r="H2841" s="36">
        <f>INDEX(Daily!$B$2:$H$4016,MATCH(E2841,Daily!$B$2:$B$4016,0),5)</f>
        <v>-6</v>
      </c>
      <c r="I2841" s="36">
        <f>INDEX(Daily!$B$2:$H$4016,MATCH(E2841,Daily!$B$2:$B$4016,0),7)</f>
        <v>-15.220000000000027</v>
      </c>
      <c r="J2841" s="39">
        <f>INDEX(Monthly!$B$2:$K$187,MATCH(D2841,Monthly!$B$2:$B$187,0),3)</f>
        <v>1.0999999999999968E-3</v>
      </c>
      <c r="K2841" s="39">
        <f>INDEX(Monthly!$B$2:$K$187,MATCH(D2841,Monthly!$B$2:$B$187,0),5)</f>
        <v>37.210000000000036</v>
      </c>
      <c r="L2841" s="39">
        <f>INDEX(Monthly!$B$2:$K$187,MATCH(D2841,Monthly!$B$2:$B$187,0),7)</f>
        <v>-1.0000000000000009E-3</v>
      </c>
      <c r="M2841" s="39">
        <f>INDEX(Monthly!$B$2:$K$187,MATCH(D2841,Monthly!$B$2:$B$187,0),9)</f>
        <v>3.1919999798142716E-2</v>
      </c>
      <c r="N2841" s="42">
        <f>INDEX(Quaterly!$B$2:$E$63,MATCH(B2841,Quaterly!$B$2:$B$63,0),4)</f>
        <v>9.9999999999999645E-2</v>
      </c>
    </row>
    <row r="2842" spans="1:14" x14ac:dyDescent="0.3">
      <c r="A2842" s="23">
        <v>2841</v>
      </c>
      <c r="B2842" s="23" t="str">
        <f t="shared" si="132"/>
        <v>Q4-2020</v>
      </c>
      <c r="C2842" s="24" t="str">
        <f t="shared" si="133"/>
        <v>Q4</v>
      </c>
      <c r="D2842" s="23" t="str">
        <f t="shared" si="134"/>
        <v>12-2020</v>
      </c>
      <c r="E2842" s="25">
        <v>44183</v>
      </c>
      <c r="F2842" s="31">
        <f>INDEX(GoldPrice!$B$2:$F$4016,MATCH(E2842,GoldPrice!$B$2:$B$4016,0),5)</f>
        <v>-29484.25628425926</v>
      </c>
      <c r="G2842" s="36">
        <f>INDEX(Daily!$B$2:$H$4016,MATCH(E2842,Daily!$B$2:$B$4016,0),3)</f>
        <v>0.74000000000000199</v>
      </c>
      <c r="H2842" s="36">
        <f>INDEX(Daily!$B$2:$H$4016,MATCH(E2842,Daily!$B$2:$B$4016,0),5)</f>
        <v>4</v>
      </c>
      <c r="I2842" s="36">
        <f>INDEX(Daily!$B$2:$H$4016,MATCH(E2842,Daily!$B$2:$B$4016,0),7)</f>
        <v>15.690000000000055</v>
      </c>
      <c r="J2842" s="39">
        <f>INDEX(Monthly!$B$2:$K$187,MATCH(D2842,Monthly!$B$2:$B$187,0),3)</f>
        <v>1.0999999999999968E-3</v>
      </c>
      <c r="K2842" s="39">
        <f>INDEX(Monthly!$B$2:$K$187,MATCH(D2842,Monthly!$B$2:$B$187,0),5)</f>
        <v>37.210000000000036</v>
      </c>
      <c r="L2842" s="39">
        <f>INDEX(Monthly!$B$2:$K$187,MATCH(D2842,Monthly!$B$2:$B$187,0),7)</f>
        <v>-1.0000000000000009E-3</v>
      </c>
      <c r="M2842" s="39">
        <f>INDEX(Monthly!$B$2:$K$187,MATCH(D2842,Monthly!$B$2:$B$187,0),9)</f>
        <v>3.1919999798142716E-2</v>
      </c>
      <c r="N2842" s="42">
        <f>INDEX(Quaterly!$B$2:$E$63,MATCH(B2842,Quaterly!$B$2:$B$63,0),4)</f>
        <v>9.9999999999999645E-2</v>
      </c>
    </row>
    <row r="2843" spans="1:14" x14ac:dyDescent="0.3">
      <c r="A2843" s="23">
        <v>2842</v>
      </c>
      <c r="B2843" s="23" t="str">
        <f t="shared" si="132"/>
        <v>Q4-2020</v>
      </c>
      <c r="C2843" s="24" t="str">
        <f t="shared" si="133"/>
        <v>Q4</v>
      </c>
      <c r="D2843" s="23" t="str">
        <f t="shared" si="134"/>
        <v>12-2020</v>
      </c>
      <c r="E2843" s="25">
        <v>44186</v>
      </c>
      <c r="F2843" s="31">
        <f>INDEX(GoldPrice!$B$2:$F$4016,MATCH(E2843,GoldPrice!$B$2:$B$4016,0),5)</f>
        <v>419314.15611415729</v>
      </c>
      <c r="G2843" s="36">
        <f>INDEX(Daily!$B$2:$H$4016,MATCH(E2843,Daily!$B$2:$B$4016,0),3)</f>
        <v>-1.3599999999999994</v>
      </c>
      <c r="H2843" s="36">
        <f>INDEX(Daily!$B$2:$H$4016,MATCH(E2843,Daily!$B$2:$B$4016,0),5)</f>
        <v>-4</v>
      </c>
      <c r="I2843" s="36">
        <f>INDEX(Daily!$B$2:$H$4016,MATCH(E2843,Daily!$B$2:$B$4016,0),7)</f>
        <v>13.619999999999891</v>
      </c>
      <c r="J2843" s="39">
        <f>INDEX(Monthly!$B$2:$K$187,MATCH(D2843,Monthly!$B$2:$B$187,0),3)</f>
        <v>1.0999999999999968E-3</v>
      </c>
      <c r="K2843" s="39">
        <f>INDEX(Monthly!$B$2:$K$187,MATCH(D2843,Monthly!$B$2:$B$187,0),5)</f>
        <v>37.210000000000036</v>
      </c>
      <c r="L2843" s="39">
        <f>INDEX(Monthly!$B$2:$K$187,MATCH(D2843,Monthly!$B$2:$B$187,0),7)</f>
        <v>-1.0000000000000009E-3</v>
      </c>
      <c r="M2843" s="39">
        <f>INDEX(Monthly!$B$2:$K$187,MATCH(D2843,Monthly!$B$2:$B$187,0),9)</f>
        <v>3.1919999798142716E-2</v>
      </c>
      <c r="N2843" s="42">
        <f>INDEX(Quaterly!$B$2:$E$63,MATCH(B2843,Quaterly!$B$2:$B$63,0),4)</f>
        <v>9.9999999999999645E-2</v>
      </c>
    </row>
    <row r="2844" spans="1:14" x14ac:dyDescent="0.3">
      <c r="A2844" s="23">
        <v>2843</v>
      </c>
      <c r="B2844" s="23" t="str">
        <f t="shared" si="132"/>
        <v>Q4-2020</v>
      </c>
      <c r="C2844" s="24" t="str">
        <f t="shared" si="133"/>
        <v>Q4</v>
      </c>
      <c r="D2844" s="23" t="str">
        <f t="shared" si="134"/>
        <v>12-2020</v>
      </c>
      <c r="E2844" s="25">
        <v>44187</v>
      </c>
      <c r="F2844" s="31">
        <f>INDEX(GoldPrice!$B$2:$F$4016,MATCH(E2844,GoldPrice!$B$2:$B$4016,0),5)</f>
        <v>-39645.964845959097</v>
      </c>
      <c r="G2844" s="36">
        <f>INDEX(Daily!$B$2:$H$4016,MATCH(E2844,Daily!$B$2:$B$4016,0),3)</f>
        <v>-0.71999999999999886</v>
      </c>
      <c r="H2844" s="36">
        <f>INDEX(Daily!$B$2:$H$4016,MATCH(E2844,Daily!$B$2:$B$4016,0),5)</f>
        <v>7</v>
      </c>
      <c r="I2844" s="36">
        <f>INDEX(Daily!$B$2:$H$4016,MATCH(E2844,Daily!$B$2:$B$4016,0),7)</f>
        <v>2.3700000000001182</v>
      </c>
      <c r="J2844" s="39">
        <f>INDEX(Monthly!$B$2:$K$187,MATCH(D2844,Monthly!$B$2:$B$187,0),3)</f>
        <v>1.0999999999999968E-3</v>
      </c>
      <c r="K2844" s="39">
        <f>INDEX(Monthly!$B$2:$K$187,MATCH(D2844,Monthly!$B$2:$B$187,0),5)</f>
        <v>37.210000000000036</v>
      </c>
      <c r="L2844" s="39">
        <f>INDEX(Monthly!$B$2:$K$187,MATCH(D2844,Monthly!$B$2:$B$187,0),7)</f>
        <v>-1.0000000000000009E-3</v>
      </c>
      <c r="M2844" s="39">
        <f>INDEX(Monthly!$B$2:$K$187,MATCH(D2844,Monthly!$B$2:$B$187,0),9)</f>
        <v>3.1919999798142716E-2</v>
      </c>
      <c r="N2844" s="42">
        <f>INDEX(Quaterly!$B$2:$E$63,MATCH(B2844,Quaterly!$B$2:$B$63,0),4)</f>
        <v>9.9999999999999645E-2</v>
      </c>
    </row>
    <row r="2845" spans="1:14" x14ac:dyDescent="0.3">
      <c r="A2845" s="23">
        <v>2844</v>
      </c>
      <c r="B2845" s="23" t="str">
        <f t="shared" si="132"/>
        <v>Q4-2020</v>
      </c>
      <c r="C2845" s="24" t="str">
        <f t="shared" si="133"/>
        <v>Q4</v>
      </c>
      <c r="D2845" s="23" t="str">
        <f t="shared" si="134"/>
        <v>12-2020</v>
      </c>
      <c r="E2845" s="25">
        <v>44188</v>
      </c>
      <c r="F2845" s="31">
        <f>INDEX(GoldPrice!$B$2:$F$4016,MATCH(E2845,GoldPrice!$B$2:$B$4016,0),5)</f>
        <v>-95872.462672468275</v>
      </c>
      <c r="G2845" s="36">
        <f>INDEX(Daily!$B$2:$H$4016,MATCH(E2845,Daily!$B$2:$B$4016,0),3)</f>
        <v>1.0999999999999943</v>
      </c>
      <c r="H2845" s="36">
        <f>INDEX(Daily!$B$2:$H$4016,MATCH(E2845,Daily!$B$2:$B$4016,0),5)</f>
        <v>3</v>
      </c>
      <c r="I2845" s="36">
        <f>INDEX(Daily!$B$2:$H$4016,MATCH(E2845,Daily!$B$2:$B$4016,0),7)</f>
        <v>-4.5499999999999545</v>
      </c>
      <c r="J2845" s="39">
        <f>INDEX(Monthly!$B$2:$K$187,MATCH(D2845,Monthly!$B$2:$B$187,0),3)</f>
        <v>1.0999999999999968E-3</v>
      </c>
      <c r="K2845" s="39">
        <f>INDEX(Monthly!$B$2:$K$187,MATCH(D2845,Monthly!$B$2:$B$187,0),5)</f>
        <v>37.210000000000036</v>
      </c>
      <c r="L2845" s="39">
        <f>INDEX(Monthly!$B$2:$K$187,MATCH(D2845,Monthly!$B$2:$B$187,0),7)</f>
        <v>-1.0000000000000009E-3</v>
      </c>
      <c r="M2845" s="39">
        <f>INDEX(Monthly!$B$2:$K$187,MATCH(D2845,Monthly!$B$2:$B$187,0),9)</f>
        <v>3.1919999798142716E-2</v>
      </c>
      <c r="N2845" s="42">
        <f>INDEX(Quaterly!$B$2:$E$63,MATCH(B2845,Quaterly!$B$2:$B$63,0),4)</f>
        <v>9.9999999999999645E-2</v>
      </c>
    </row>
    <row r="2846" spans="1:14" x14ac:dyDescent="0.3">
      <c r="A2846" s="23">
        <v>2845</v>
      </c>
      <c r="B2846" s="23" t="str">
        <f t="shared" si="132"/>
        <v>Q4-2020</v>
      </c>
      <c r="C2846" s="24" t="str">
        <f t="shared" si="133"/>
        <v>Q4</v>
      </c>
      <c r="D2846" s="23" t="str">
        <f t="shared" si="134"/>
        <v>12-2020</v>
      </c>
      <c r="E2846" s="25">
        <v>44189</v>
      </c>
      <c r="F2846" s="31">
        <f>INDEX(GoldPrice!$B$2:$F$4016,MATCH(E2846,GoldPrice!$B$2:$B$4016,0),5)</f>
        <v>116177.28217728436</v>
      </c>
      <c r="G2846" s="36">
        <f>INDEX(Daily!$B$2:$H$4016,MATCH(E2846,Daily!$B$2:$B$4016,0),3)</f>
        <v>0.10999999999999943</v>
      </c>
      <c r="H2846" s="36">
        <f>INDEX(Daily!$B$2:$H$4016,MATCH(E2846,Daily!$B$2:$B$4016,0),5)</f>
        <v>-5</v>
      </c>
      <c r="I2846" s="36">
        <f>INDEX(Daily!$B$2:$H$4016,MATCH(E2846,Daily!$B$2:$B$4016,0),7)</f>
        <v>-11.380000000000109</v>
      </c>
      <c r="J2846" s="39">
        <f>INDEX(Monthly!$B$2:$K$187,MATCH(D2846,Monthly!$B$2:$B$187,0),3)</f>
        <v>1.0999999999999968E-3</v>
      </c>
      <c r="K2846" s="39">
        <f>INDEX(Monthly!$B$2:$K$187,MATCH(D2846,Monthly!$B$2:$B$187,0),5)</f>
        <v>37.210000000000036</v>
      </c>
      <c r="L2846" s="39">
        <f>INDEX(Monthly!$B$2:$K$187,MATCH(D2846,Monthly!$B$2:$B$187,0),7)</f>
        <v>-1.0000000000000009E-3</v>
      </c>
      <c r="M2846" s="39">
        <f>INDEX(Monthly!$B$2:$K$187,MATCH(D2846,Monthly!$B$2:$B$187,0),9)</f>
        <v>3.1919999798142716E-2</v>
      </c>
      <c r="N2846" s="42">
        <f>INDEX(Quaterly!$B$2:$E$63,MATCH(B2846,Quaterly!$B$2:$B$63,0),4)</f>
        <v>9.9999999999999645E-2</v>
      </c>
    </row>
    <row r="2847" spans="1:14" x14ac:dyDescent="0.3">
      <c r="A2847" s="23">
        <v>2846</v>
      </c>
      <c r="B2847" s="23" t="str">
        <f t="shared" si="132"/>
        <v>Q4-2020</v>
      </c>
      <c r="C2847" s="24" t="str">
        <f t="shared" si="133"/>
        <v>Q4</v>
      </c>
      <c r="D2847" s="23" t="str">
        <f t="shared" si="134"/>
        <v>12-2020</v>
      </c>
      <c r="E2847" s="25">
        <v>44190</v>
      </c>
      <c r="F2847" s="31">
        <f>INDEX(GoldPrice!$B$2:$F$4016,MATCH(E2847,GoldPrice!$B$2:$B$4016,0),5)</f>
        <v>75296.854496851563</v>
      </c>
      <c r="G2847" s="36">
        <f>INDEX(Daily!$B$2:$H$4016,MATCH(E2847,Daily!$B$2:$B$4016,0),3)</f>
        <v>-0.17428571428571615</v>
      </c>
      <c r="H2847" s="36">
        <f>INDEX(Daily!$B$2:$H$4016,MATCH(E2847,Daily!$B$2:$B$4016,0),5)</f>
        <v>5</v>
      </c>
      <c r="I2847" s="36">
        <f>INDEX(Daily!$B$2:$H$4016,MATCH(E2847,Daily!$B$2:$B$4016,0),7)</f>
        <v>16.900000000000091</v>
      </c>
      <c r="J2847" s="39">
        <f>INDEX(Monthly!$B$2:$K$187,MATCH(D2847,Monthly!$B$2:$B$187,0),3)</f>
        <v>1.0999999999999968E-3</v>
      </c>
      <c r="K2847" s="39">
        <f>INDEX(Monthly!$B$2:$K$187,MATCH(D2847,Monthly!$B$2:$B$187,0),5)</f>
        <v>37.210000000000036</v>
      </c>
      <c r="L2847" s="39">
        <f>INDEX(Monthly!$B$2:$K$187,MATCH(D2847,Monthly!$B$2:$B$187,0),7)</f>
        <v>-1.0000000000000009E-3</v>
      </c>
      <c r="M2847" s="39">
        <f>INDEX(Monthly!$B$2:$K$187,MATCH(D2847,Monthly!$B$2:$B$187,0),9)</f>
        <v>3.1919999798142716E-2</v>
      </c>
      <c r="N2847" s="42">
        <f>INDEX(Quaterly!$B$2:$E$63,MATCH(B2847,Quaterly!$B$2:$B$63,0),4)</f>
        <v>9.9999999999999645E-2</v>
      </c>
    </row>
    <row r="2848" spans="1:14" x14ac:dyDescent="0.3">
      <c r="A2848" s="23">
        <v>2847</v>
      </c>
      <c r="B2848" s="23" t="str">
        <f t="shared" si="132"/>
        <v>Q4-2020</v>
      </c>
      <c r="C2848" s="24" t="str">
        <f t="shared" si="133"/>
        <v>Q4</v>
      </c>
      <c r="D2848" s="23" t="str">
        <f t="shared" si="134"/>
        <v>12-2020</v>
      </c>
      <c r="E2848" s="25">
        <v>44193</v>
      </c>
      <c r="F2848" s="31">
        <f>INDEX(GoldPrice!$B$2:$F$4016,MATCH(E2848,GoldPrice!$B$2:$B$4016,0),5)</f>
        <v>-78094.05729405582</v>
      </c>
      <c r="G2848" s="36">
        <f>INDEX(Daily!$B$2:$H$4016,MATCH(E2848,Daily!$B$2:$B$4016,0),3)</f>
        <v>-0.43571428571428328</v>
      </c>
      <c r="H2848" s="36">
        <f>INDEX(Daily!$B$2:$H$4016,MATCH(E2848,Daily!$B$2:$B$4016,0),5)</f>
        <v>-5</v>
      </c>
      <c r="I2848" s="36">
        <f>INDEX(Daily!$B$2:$H$4016,MATCH(E2848,Daily!$B$2:$B$4016,0),7)</f>
        <v>6.9099999999998545</v>
      </c>
      <c r="J2848" s="39">
        <f>INDEX(Monthly!$B$2:$K$187,MATCH(D2848,Monthly!$B$2:$B$187,0),3)</f>
        <v>1.0999999999999968E-3</v>
      </c>
      <c r="K2848" s="39">
        <f>INDEX(Monthly!$B$2:$K$187,MATCH(D2848,Monthly!$B$2:$B$187,0),5)</f>
        <v>37.210000000000036</v>
      </c>
      <c r="L2848" s="39">
        <f>INDEX(Monthly!$B$2:$K$187,MATCH(D2848,Monthly!$B$2:$B$187,0),7)</f>
        <v>-1.0000000000000009E-3</v>
      </c>
      <c r="M2848" s="39">
        <f>INDEX(Monthly!$B$2:$K$187,MATCH(D2848,Monthly!$B$2:$B$187,0),9)</f>
        <v>3.1919999798142716E-2</v>
      </c>
      <c r="N2848" s="42">
        <f>INDEX(Quaterly!$B$2:$E$63,MATCH(B2848,Quaterly!$B$2:$B$63,0),4)</f>
        <v>9.9999999999999645E-2</v>
      </c>
    </row>
    <row r="2849" spans="1:14" x14ac:dyDescent="0.3">
      <c r="A2849" s="23">
        <v>2848</v>
      </c>
      <c r="B2849" s="23" t="str">
        <f t="shared" si="132"/>
        <v>Q4-2020</v>
      </c>
      <c r="C2849" s="24" t="str">
        <f t="shared" si="133"/>
        <v>Q4</v>
      </c>
      <c r="D2849" s="23" t="str">
        <f t="shared" si="134"/>
        <v>12-2020</v>
      </c>
      <c r="E2849" s="25">
        <v>44194</v>
      </c>
      <c r="F2849" s="31">
        <f>INDEX(GoldPrice!$B$2:$F$4016,MATCH(E2849,GoldPrice!$B$2:$B$4016,0),5)</f>
        <v>113398.97939898074</v>
      </c>
      <c r="G2849" s="36">
        <f>INDEX(Daily!$B$2:$H$4016,MATCH(E2849,Daily!$B$2:$B$4016,0),3)</f>
        <v>0.38000000000000256</v>
      </c>
      <c r="H2849" s="36">
        <f>INDEX(Daily!$B$2:$H$4016,MATCH(E2849,Daily!$B$2:$B$4016,0),5)</f>
        <v>-5</v>
      </c>
      <c r="I2849" s="36">
        <f>INDEX(Daily!$B$2:$H$4016,MATCH(E2849,Daily!$B$2:$B$4016,0),7)</f>
        <v>8.1600000000000819</v>
      </c>
      <c r="J2849" s="39">
        <f>INDEX(Monthly!$B$2:$K$187,MATCH(D2849,Monthly!$B$2:$B$187,0),3)</f>
        <v>1.0999999999999968E-3</v>
      </c>
      <c r="K2849" s="39">
        <f>INDEX(Monthly!$B$2:$K$187,MATCH(D2849,Monthly!$B$2:$B$187,0),5)</f>
        <v>37.210000000000036</v>
      </c>
      <c r="L2849" s="39">
        <f>INDEX(Monthly!$B$2:$K$187,MATCH(D2849,Monthly!$B$2:$B$187,0),7)</f>
        <v>-1.0000000000000009E-3</v>
      </c>
      <c r="M2849" s="39">
        <f>INDEX(Monthly!$B$2:$K$187,MATCH(D2849,Monthly!$B$2:$B$187,0),9)</f>
        <v>3.1919999798142716E-2</v>
      </c>
      <c r="N2849" s="42">
        <f>INDEX(Quaterly!$B$2:$E$63,MATCH(B2849,Quaterly!$B$2:$B$63,0),4)</f>
        <v>9.9999999999999645E-2</v>
      </c>
    </row>
    <row r="2850" spans="1:14" x14ac:dyDescent="0.3">
      <c r="A2850" s="23">
        <v>2849</v>
      </c>
      <c r="B2850" s="23" t="str">
        <f t="shared" si="132"/>
        <v>Q4-2020</v>
      </c>
      <c r="C2850" s="24" t="str">
        <f t="shared" si="133"/>
        <v>Q4</v>
      </c>
      <c r="D2850" s="23" t="str">
        <f t="shared" si="134"/>
        <v>12-2020</v>
      </c>
      <c r="E2850" s="25">
        <v>44195</v>
      </c>
      <c r="F2850" s="31">
        <f>INDEX(GoldPrice!$B$2:$F$4016,MATCH(E2850,GoldPrice!$B$2:$B$4016,0),5)</f>
        <v>-151762.61576261744</v>
      </c>
      <c r="G2850" s="36">
        <f>INDEX(Daily!$B$2:$H$4016,MATCH(E2850,Daily!$B$2:$B$4016,0),3)</f>
        <v>0.39999999999999858</v>
      </c>
      <c r="H2850" s="36">
        <f>INDEX(Daily!$B$2:$H$4016,MATCH(E2850,Daily!$B$2:$B$4016,0),5)</f>
        <v>-32</v>
      </c>
      <c r="I2850" s="36">
        <f>INDEX(Daily!$B$2:$H$4016,MATCH(E2850,Daily!$B$2:$B$4016,0),7)</f>
        <v>-1.9500000000000455</v>
      </c>
      <c r="J2850" s="39">
        <f>INDEX(Monthly!$B$2:$K$187,MATCH(D2850,Monthly!$B$2:$B$187,0),3)</f>
        <v>1.0999999999999968E-3</v>
      </c>
      <c r="K2850" s="39">
        <f>INDEX(Monthly!$B$2:$K$187,MATCH(D2850,Monthly!$B$2:$B$187,0),5)</f>
        <v>37.210000000000036</v>
      </c>
      <c r="L2850" s="39">
        <f>INDEX(Monthly!$B$2:$K$187,MATCH(D2850,Monthly!$B$2:$B$187,0),7)</f>
        <v>-1.0000000000000009E-3</v>
      </c>
      <c r="M2850" s="39">
        <f>INDEX(Monthly!$B$2:$K$187,MATCH(D2850,Monthly!$B$2:$B$187,0),9)</f>
        <v>3.1919999798142716E-2</v>
      </c>
      <c r="N2850" s="42">
        <f>INDEX(Quaterly!$B$2:$E$63,MATCH(B2850,Quaterly!$B$2:$B$63,0),4)</f>
        <v>9.9999999999999645E-2</v>
      </c>
    </row>
    <row r="2851" spans="1:14" x14ac:dyDescent="0.3">
      <c r="A2851" s="23">
        <v>2850</v>
      </c>
      <c r="B2851" s="23" t="str">
        <f t="shared" si="132"/>
        <v>Q4-2020</v>
      </c>
      <c r="C2851" s="24" t="str">
        <f t="shared" si="133"/>
        <v>Q4</v>
      </c>
      <c r="D2851" s="23" t="str">
        <f t="shared" si="134"/>
        <v>12-2020</v>
      </c>
      <c r="E2851" s="25">
        <v>44196</v>
      </c>
      <c r="F2851" s="31">
        <f>INDEX(GoldPrice!$B$2:$F$4016,MATCH(E2851,GoldPrice!$B$2:$B$4016,0),5)</f>
        <v>189106.7851067856</v>
      </c>
      <c r="G2851" s="36">
        <f>INDEX(Daily!$B$2:$H$4016,MATCH(E2851,Daily!$B$2:$B$4016,0),3)</f>
        <v>0.12000000000000455</v>
      </c>
      <c r="H2851" s="36">
        <f>INDEX(Daily!$B$2:$H$4016,MATCH(E2851,Daily!$B$2:$B$4016,0),5)</f>
        <v>-18</v>
      </c>
      <c r="I2851" s="36">
        <f>INDEX(Daily!$B$2:$H$4016,MATCH(E2851,Daily!$B$2:$B$4016,0),7)</f>
        <v>6.3299999999999272</v>
      </c>
      <c r="J2851" s="39">
        <f>INDEX(Monthly!$B$2:$K$187,MATCH(D2851,Monthly!$B$2:$B$187,0),3)</f>
        <v>1.0999999999999968E-3</v>
      </c>
      <c r="K2851" s="39">
        <f>INDEX(Monthly!$B$2:$K$187,MATCH(D2851,Monthly!$B$2:$B$187,0),5)</f>
        <v>37.210000000000036</v>
      </c>
      <c r="L2851" s="39">
        <f>INDEX(Monthly!$B$2:$K$187,MATCH(D2851,Monthly!$B$2:$B$187,0),7)</f>
        <v>-1.0000000000000009E-3</v>
      </c>
      <c r="M2851" s="39">
        <f>INDEX(Monthly!$B$2:$K$187,MATCH(D2851,Monthly!$B$2:$B$187,0),9)</f>
        <v>3.1919999798142716E-2</v>
      </c>
      <c r="N2851" s="42">
        <f>INDEX(Quaterly!$B$2:$E$63,MATCH(B2851,Quaterly!$B$2:$B$63,0),4)</f>
        <v>9.9999999999999645E-2</v>
      </c>
    </row>
    <row r="2852" spans="1:14" x14ac:dyDescent="0.3">
      <c r="A2852" s="23">
        <v>2851</v>
      </c>
      <c r="B2852" s="23" t="str">
        <f t="shared" si="132"/>
        <v>Q1-2021</v>
      </c>
      <c r="C2852" s="24" t="str">
        <f t="shared" si="133"/>
        <v>Q1</v>
      </c>
      <c r="D2852" s="23" t="str">
        <f t="shared" si="134"/>
        <v>1-2021</v>
      </c>
      <c r="E2852" s="25">
        <v>44200</v>
      </c>
      <c r="F2852" s="31">
        <f>INDEX(GoldPrice!$B$2:$F$4016,MATCH(E2852,GoldPrice!$B$2:$B$4016,0),5)</f>
        <v>-199952.37195236981</v>
      </c>
      <c r="G2852" s="36">
        <f>INDEX(Daily!$B$2:$H$4016,MATCH(E2852,Daily!$B$2:$B$4016,0),3)</f>
        <v>-0.90000000000000568</v>
      </c>
      <c r="H2852" s="36">
        <f>INDEX(Daily!$B$2:$H$4016,MATCH(E2852,Daily!$B$2:$B$4016,0),5)</f>
        <v>0</v>
      </c>
      <c r="I2852" s="36">
        <f>INDEX(Daily!$B$2:$H$4016,MATCH(E2852,Daily!$B$2:$B$4016,0),7)</f>
        <v>16.600000000000136</v>
      </c>
      <c r="J2852" s="39">
        <f>INDEX(Monthly!$B$2:$K$187,MATCH(D2852,Monthly!$B$2:$B$187,0),3)</f>
        <v>6.0000000000000331E-4</v>
      </c>
      <c r="K2852" s="39">
        <f>INDEX(Monthly!$B$2:$K$187,MATCH(D2852,Monthly!$B$2:$B$187,0),5)</f>
        <v>-18.409999999999968</v>
      </c>
      <c r="L2852" s="39">
        <f>INDEX(Monthly!$B$2:$K$187,MATCH(D2852,Monthly!$B$2:$B$187,0),7)</f>
        <v>0</v>
      </c>
      <c r="M2852" s="39">
        <f>INDEX(Monthly!$B$2:$K$187,MATCH(D2852,Monthly!$B$2:$B$187,0),9)</f>
        <v>7.5360589401999153E-3</v>
      </c>
      <c r="N2852" s="42">
        <f>INDEX(Quaterly!$B$2:$E$63,MATCH(B2852,Quaterly!$B$2:$B$63,0),4)</f>
        <v>-0.53999999999999915</v>
      </c>
    </row>
    <row r="2853" spans="1:14" x14ac:dyDescent="0.3">
      <c r="A2853" s="23">
        <v>2852</v>
      </c>
      <c r="B2853" s="23" t="str">
        <f t="shared" si="132"/>
        <v>Q1-2021</v>
      </c>
      <c r="C2853" s="24" t="str">
        <f t="shared" si="133"/>
        <v>Q1</v>
      </c>
      <c r="D2853" s="23" t="str">
        <f t="shared" si="134"/>
        <v>1-2021</v>
      </c>
      <c r="E2853" s="25">
        <v>44201</v>
      </c>
      <c r="F2853" s="31">
        <f>INDEX(GoldPrice!$B$2:$F$4016,MATCH(E2853,GoldPrice!$B$2:$B$4016,0),5)</f>
        <v>195710.07371006906</v>
      </c>
      <c r="G2853" s="36">
        <f>INDEX(Daily!$B$2:$H$4016,MATCH(E2853,Daily!$B$2:$B$4016,0),3)</f>
        <v>2.3100000000000023</v>
      </c>
      <c r="H2853" s="36">
        <f>INDEX(Daily!$B$2:$H$4016,MATCH(E2853,Daily!$B$2:$B$4016,0),5)</f>
        <v>10</v>
      </c>
      <c r="I2853" s="36">
        <f>INDEX(Daily!$B$2:$H$4016,MATCH(E2853,Daily!$B$2:$B$4016,0),7)</f>
        <v>12.079999999999927</v>
      </c>
      <c r="J2853" s="39">
        <f>INDEX(Monthly!$B$2:$K$187,MATCH(D2853,Monthly!$B$2:$B$187,0),3)</f>
        <v>6.0000000000000331E-4</v>
      </c>
      <c r="K2853" s="39">
        <f>INDEX(Monthly!$B$2:$K$187,MATCH(D2853,Monthly!$B$2:$B$187,0),5)</f>
        <v>-18.409999999999968</v>
      </c>
      <c r="L2853" s="39">
        <f>INDEX(Monthly!$B$2:$K$187,MATCH(D2853,Monthly!$B$2:$B$187,0),7)</f>
        <v>0</v>
      </c>
      <c r="M2853" s="39">
        <f>INDEX(Monthly!$B$2:$K$187,MATCH(D2853,Monthly!$B$2:$B$187,0),9)</f>
        <v>7.5360589401999153E-3</v>
      </c>
      <c r="N2853" s="42">
        <f>INDEX(Quaterly!$B$2:$E$63,MATCH(B2853,Quaterly!$B$2:$B$63,0),4)</f>
        <v>-0.53999999999999915</v>
      </c>
    </row>
    <row r="2854" spans="1:14" x14ac:dyDescent="0.3">
      <c r="A2854" s="23">
        <v>2853</v>
      </c>
      <c r="B2854" s="23" t="str">
        <f t="shared" si="132"/>
        <v>Q1-2021</v>
      </c>
      <c r="C2854" s="24" t="str">
        <f t="shared" si="133"/>
        <v>Q1</v>
      </c>
      <c r="D2854" s="23" t="str">
        <f t="shared" si="134"/>
        <v>1-2021</v>
      </c>
      <c r="E2854" s="25">
        <v>44202</v>
      </c>
      <c r="F2854" s="31">
        <f>INDEX(GoldPrice!$B$2:$F$4016,MATCH(E2854,GoldPrice!$B$2:$B$4016,0),5)</f>
        <v>934725.0047250092</v>
      </c>
      <c r="G2854" s="36">
        <f>INDEX(Daily!$B$2:$H$4016,MATCH(E2854,Daily!$B$2:$B$4016,0),3)</f>
        <v>0.70000000000000284</v>
      </c>
      <c r="H2854" s="36">
        <f>INDEX(Daily!$B$2:$H$4016,MATCH(E2854,Daily!$B$2:$B$4016,0),5)</f>
        <v>10</v>
      </c>
      <c r="I2854" s="36">
        <f>INDEX(Daily!$B$2:$H$4016,MATCH(E2854,Daily!$B$2:$B$4016,0),7)</f>
        <v>10.660000000000082</v>
      </c>
      <c r="J2854" s="39">
        <f>INDEX(Monthly!$B$2:$K$187,MATCH(D2854,Monthly!$B$2:$B$187,0),3)</f>
        <v>6.0000000000000331E-4</v>
      </c>
      <c r="K2854" s="39">
        <f>INDEX(Monthly!$B$2:$K$187,MATCH(D2854,Monthly!$B$2:$B$187,0),5)</f>
        <v>-18.409999999999968</v>
      </c>
      <c r="L2854" s="39">
        <f>INDEX(Monthly!$B$2:$K$187,MATCH(D2854,Monthly!$B$2:$B$187,0),7)</f>
        <v>0</v>
      </c>
      <c r="M2854" s="39">
        <f>INDEX(Monthly!$B$2:$K$187,MATCH(D2854,Monthly!$B$2:$B$187,0),9)</f>
        <v>7.5360589401999153E-3</v>
      </c>
      <c r="N2854" s="42">
        <f>INDEX(Quaterly!$B$2:$E$63,MATCH(B2854,Quaterly!$B$2:$B$63,0),4)</f>
        <v>-0.53999999999999915</v>
      </c>
    </row>
    <row r="2855" spans="1:14" x14ac:dyDescent="0.3">
      <c r="A2855" s="23">
        <v>2854</v>
      </c>
      <c r="B2855" s="23" t="str">
        <f t="shared" si="132"/>
        <v>Q1-2021</v>
      </c>
      <c r="C2855" s="24" t="str">
        <f t="shared" si="133"/>
        <v>Q1</v>
      </c>
      <c r="D2855" s="23" t="str">
        <f t="shared" si="134"/>
        <v>1-2021</v>
      </c>
      <c r="E2855" s="25">
        <v>44203</v>
      </c>
      <c r="F2855" s="31">
        <f>INDEX(GoldPrice!$B$2:$F$4016,MATCH(E2855,GoldPrice!$B$2:$B$4016,0),5)</f>
        <v>-576914.3073143065</v>
      </c>
      <c r="G2855" s="36">
        <f>INDEX(Daily!$B$2:$H$4016,MATCH(E2855,Daily!$B$2:$B$4016,0),3)</f>
        <v>0.19999999999999574</v>
      </c>
      <c r="H2855" s="36">
        <f>INDEX(Daily!$B$2:$H$4016,MATCH(E2855,Daily!$B$2:$B$4016,0),5)</f>
        <v>-12</v>
      </c>
      <c r="I2855" s="36">
        <f>INDEX(Daily!$B$2:$H$4016,MATCH(E2855,Daily!$B$2:$B$4016,0),7)</f>
        <v>13.279999999999973</v>
      </c>
      <c r="J2855" s="39">
        <f>INDEX(Monthly!$B$2:$K$187,MATCH(D2855,Monthly!$B$2:$B$187,0),3)</f>
        <v>6.0000000000000331E-4</v>
      </c>
      <c r="K2855" s="39">
        <f>INDEX(Monthly!$B$2:$K$187,MATCH(D2855,Monthly!$B$2:$B$187,0),5)</f>
        <v>-18.409999999999968</v>
      </c>
      <c r="L2855" s="39">
        <f>INDEX(Monthly!$B$2:$K$187,MATCH(D2855,Monthly!$B$2:$B$187,0),7)</f>
        <v>0</v>
      </c>
      <c r="M2855" s="39">
        <f>INDEX(Monthly!$B$2:$K$187,MATCH(D2855,Monthly!$B$2:$B$187,0),9)</f>
        <v>7.5360589401999153E-3</v>
      </c>
      <c r="N2855" s="42">
        <f>INDEX(Quaterly!$B$2:$E$63,MATCH(B2855,Quaterly!$B$2:$B$63,0),4)</f>
        <v>-0.53999999999999915</v>
      </c>
    </row>
    <row r="2856" spans="1:14" x14ac:dyDescent="0.3">
      <c r="A2856" s="23">
        <v>2855</v>
      </c>
      <c r="B2856" s="23" t="str">
        <f t="shared" si="132"/>
        <v>Q1-2021</v>
      </c>
      <c r="C2856" s="24" t="str">
        <f t="shared" si="133"/>
        <v>Q1</v>
      </c>
      <c r="D2856" s="23" t="str">
        <f t="shared" si="134"/>
        <v>1-2021</v>
      </c>
      <c r="E2856" s="25">
        <v>44204</v>
      </c>
      <c r="F2856" s="31">
        <f>INDEX(GoldPrice!$B$2:$F$4016,MATCH(E2856,GoldPrice!$B$2:$B$4016,0),5)</f>
        <v>930993.23379322886</v>
      </c>
      <c r="G2856" s="36">
        <f>INDEX(Daily!$B$2:$H$4016,MATCH(E2856,Daily!$B$2:$B$4016,0),3)</f>
        <v>1.4100000000000037</v>
      </c>
      <c r="H2856" s="36">
        <f>INDEX(Daily!$B$2:$H$4016,MATCH(E2856,Daily!$B$2:$B$4016,0),5)</f>
        <v>-12</v>
      </c>
      <c r="I2856" s="36">
        <f>INDEX(Daily!$B$2:$H$4016,MATCH(E2856,Daily!$B$2:$B$4016,0),7)</f>
        <v>11.200000000000045</v>
      </c>
      <c r="J2856" s="39">
        <f>INDEX(Monthly!$B$2:$K$187,MATCH(D2856,Monthly!$B$2:$B$187,0),3)</f>
        <v>6.0000000000000331E-4</v>
      </c>
      <c r="K2856" s="39">
        <f>INDEX(Monthly!$B$2:$K$187,MATCH(D2856,Monthly!$B$2:$B$187,0),5)</f>
        <v>-18.409999999999968</v>
      </c>
      <c r="L2856" s="39">
        <f>INDEX(Monthly!$B$2:$K$187,MATCH(D2856,Monthly!$B$2:$B$187,0),7)</f>
        <v>0</v>
      </c>
      <c r="M2856" s="39">
        <f>INDEX(Monthly!$B$2:$K$187,MATCH(D2856,Monthly!$B$2:$B$187,0),9)</f>
        <v>7.5360589401999153E-3</v>
      </c>
      <c r="N2856" s="42">
        <f>INDEX(Quaterly!$B$2:$E$63,MATCH(B2856,Quaterly!$B$2:$B$63,0),4)</f>
        <v>-0.53999999999999915</v>
      </c>
    </row>
    <row r="2857" spans="1:14" x14ac:dyDescent="0.3">
      <c r="A2857" s="23">
        <v>2856</v>
      </c>
      <c r="B2857" s="23" t="str">
        <f t="shared" si="132"/>
        <v>Q1-2021</v>
      </c>
      <c r="C2857" s="24" t="str">
        <f t="shared" si="133"/>
        <v>Q1</v>
      </c>
      <c r="D2857" s="23" t="str">
        <f t="shared" si="134"/>
        <v>1-2021</v>
      </c>
      <c r="E2857" s="25">
        <v>44207</v>
      </c>
      <c r="F2857" s="31">
        <f>INDEX(GoldPrice!$B$2:$F$4016,MATCH(E2857,GoldPrice!$B$2:$B$4016,0),5)</f>
        <v>-147914.87431487069</v>
      </c>
      <c r="G2857" s="36">
        <f>INDEX(Daily!$B$2:$H$4016,MATCH(E2857,Daily!$B$2:$B$4016,0),3)</f>
        <v>9.9999999999980105E-3</v>
      </c>
      <c r="H2857" s="36">
        <f>INDEX(Daily!$B$2:$H$4016,MATCH(E2857,Daily!$B$2:$B$4016,0),5)</f>
        <v>-16</v>
      </c>
      <c r="I2857" s="36">
        <f>INDEX(Daily!$B$2:$H$4016,MATCH(E2857,Daily!$B$2:$B$4016,0),7)</f>
        <v>17.200000000000045</v>
      </c>
      <c r="J2857" s="39">
        <f>INDEX(Monthly!$B$2:$K$187,MATCH(D2857,Monthly!$B$2:$B$187,0),3)</f>
        <v>6.0000000000000331E-4</v>
      </c>
      <c r="K2857" s="39">
        <f>INDEX(Monthly!$B$2:$K$187,MATCH(D2857,Monthly!$B$2:$B$187,0),5)</f>
        <v>-18.409999999999968</v>
      </c>
      <c r="L2857" s="39">
        <f>INDEX(Monthly!$B$2:$K$187,MATCH(D2857,Monthly!$B$2:$B$187,0),7)</f>
        <v>0</v>
      </c>
      <c r="M2857" s="39">
        <f>INDEX(Monthly!$B$2:$K$187,MATCH(D2857,Monthly!$B$2:$B$187,0),9)</f>
        <v>7.5360589401999153E-3</v>
      </c>
      <c r="N2857" s="42">
        <f>INDEX(Quaterly!$B$2:$E$63,MATCH(B2857,Quaterly!$B$2:$B$63,0),4)</f>
        <v>-0.53999999999999915</v>
      </c>
    </row>
    <row r="2858" spans="1:14" x14ac:dyDescent="0.3">
      <c r="A2858" s="23">
        <v>2857</v>
      </c>
      <c r="B2858" s="23" t="str">
        <f t="shared" si="132"/>
        <v>Q1-2021</v>
      </c>
      <c r="C2858" s="24" t="str">
        <f t="shared" si="133"/>
        <v>Q1</v>
      </c>
      <c r="D2858" s="23" t="str">
        <f t="shared" si="134"/>
        <v>1-2021</v>
      </c>
      <c r="E2858" s="25">
        <v>44208</v>
      </c>
      <c r="F2858" s="31">
        <f>INDEX(GoldPrice!$B$2:$F$4016,MATCH(E2858,GoldPrice!$B$2:$B$4016,0),5)</f>
        <v>295854.46985447034</v>
      </c>
      <c r="G2858" s="36">
        <f>INDEX(Daily!$B$2:$H$4016,MATCH(E2858,Daily!$B$2:$B$4016,0),3)</f>
        <v>0.96000000000000085</v>
      </c>
      <c r="H2858" s="36">
        <f>INDEX(Daily!$B$2:$H$4016,MATCH(E2858,Daily!$B$2:$B$4016,0),5)</f>
        <v>15</v>
      </c>
      <c r="I2858" s="36">
        <f>INDEX(Daily!$B$2:$H$4016,MATCH(E2858,Daily!$B$2:$B$4016,0),7)</f>
        <v>7.3899999999998727</v>
      </c>
      <c r="J2858" s="39">
        <f>INDEX(Monthly!$B$2:$K$187,MATCH(D2858,Monthly!$B$2:$B$187,0),3)</f>
        <v>6.0000000000000331E-4</v>
      </c>
      <c r="K2858" s="39">
        <f>INDEX(Monthly!$B$2:$K$187,MATCH(D2858,Monthly!$B$2:$B$187,0),5)</f>
        <v>-18.409999999999968</v>
      </c>
      <c r="L2858" s="39">
        <f>INDEX(Monthly!$B$2:$K$187,MATCH(D2858,Monthly!$B$2:$B$187,0),7)</f>
        <v>0</v>
      </c>
      <c r="M2858" s="39">
        <f>INDEX(Monthly!$B$2:$K$187,MATCH(D2858,Monthly!$B$2:$B$187,0),9)</f>
        <v>7.5360589401999153E-3</v>
      </c>
      <c r="N2858" s="42">
        <f>INDEX(Quaterly!$B$2:$E$63,MATCH(B2858,Quaterly!$B$2:$B$63,0),4)</f>
        <v>-0.53999999999999915</v>
      </c>
    </row>
    <row r="2859" spans="1:14" x14ac:dyDescent="0.3">
      <c r="A2859" s="23">
        <v>2858</v>
      </c>
      <c r="B2859" s="23" t="str">
        <f t="shared" si="132"/>
        <v>Q1-2021</v>
      </c>
      <c r="C2859" s="24" t="str">
        <f t="shared" si="133"/>
        <v>Q1</v>
      </c>
      <c r="D2859" s="23" t="str">
        <f t="shared" si="134"/>
        <v>1-2021</v>
      </c>
      <c r="E2859" s="25">
        <v>44209</v>
      </c>
      <c r="F2859" s="31">
        <f>INDEX(GoldPrice!$B$2:$F$4016,MATCH(E2859,GoldPrice!$B$2:$B$4016,0),5)</f>
        <v>-335176.26157626137</v>
      </c>
      <c r="G2859" s="36">
        <f>INDEX(Daily!$B$2:$H$4016,MATCH(E2859,Daily!$B$2:$B$4016,0),3)</f>
        <v>-0.30000000000000426</v>
      </c>
      <c r="H2859" s="36">
        <f>INDEX(Daily!$B$2:$H$4016,MATCH(E2859,Daily!$B$2:$B$4016,0),5)</f>
        <v>-1</v>
      </c>
      <c r="I2859" s="36">
        <f>INDEX(Daily!$B$2:$H$4016,MATCH(E2859,Daily!$B$2:$B$4016,0),7)</f>
        <v>-6.2300000000000182</v>
      </c>
      <c r="J2859" s="39">
        <f>INDEX(Monthly!$B$2:$K$187,MATCH(D2859,Monthly!$B$2:$B$187,0),3)</f>
        <v>6.0000000000000331E-4</v>
      </c>
      <c r="K2859" s="39">
        <f>INDEX(Monthly!$B$2:$K$187,MATCH(D2859,Monthly!$B$2:$B$187,0),5)</f>
        <v>-18.409999999999968</v>
      </c>
      <c r="L2859" s="39">
        <f>INDEX(Monthly!$B$2:$K$187,MATCH(D2859,Monthly!$B$2:$B$187,0),7)</f>
        <v>0</v>
      </c>
      <c r="M2859" s="39">
        <f>INDEX(Monthly!$B$2:$K$187,MATCH(D2859,Monthly!$B$2:$B$187,0),9)</f>
        <v>7.5360589401999153E-3</v>
      </c>
      <c r="N2859" s="42">
        <f>INDEX(Quaterly!$B$2:$E$63,MATCH(B2859,Quaterly!$B$2:$B$63,0),4)</f>
        <v>-0.53999999999999915</v>
      </c>
    </row>
    <row r="2860" spans="1:14" x14ac:dyDescent="0.3">
      <c r="A2860" s="23">
        <v>2859</v>
      </c>
      <c r="B2860" s="23" t="str">
        <f t="shared" si="132"/>
        <v>Q1-2021</v>
      </c>
      <c r="C2860" s="24" t="str">
        <f t="shared" si="133"/>
        <v>Q1</v>
      </c>
      <c r="D2860" s="23" t="str">
        <f t="shared" si="134"/>
        <v>1-2021</v>
      </c>
      <c r="E2860" s="25">
        <v>44210</v>
      </c>
      <c r="F2860" s="31">
        <f>INDEX(GoldPrice!$B$2:$F$4016,MATCH(E2860,GoldPrice!$B$2:$B$4016,0),5)</f>
        <v>7540.1247401274741</v>
      </c>
      <c r="G2860" s="36">
        <f>INDEX(Daily!$B$2:$H$4016,MATCH(E2860,Daily!$B$2:$B$4016,0),3)</f>
        <v>0.66000000000000369</v>
      </c>
      <c r="H2860" s="36">
        <f>INDEX(Daily!$B$2:$H$4016,MATCH(E2860,Daily!$B$2:$B$4016,0),5)</f>
        <v>0</v>
      </c>
      <c r="I2860" s="36">
        <f>INDEX(Daily!$B$2:$H$4016,MATCH(E2860,Daily!$B$2:$B$4016,0),7)</f>
        <v>1.3500000000001364</v>
      </c>
      <c r="J2860" s="39">
        <f>INDEX(Monthly!$B$2:$K$187,MATCH(D2860,Monthly!$B$2:$B$187,0),3)</f>
        <v>6.0000000000000331E-4</v>
      </c>
      <c r="K2860" s="39">
        <f>INDEX(Monthly!$B$2:$K$187,MATCH(D2860,Monthly!$B$2:$B$187,0),5)</f>
        <v>-18.409999999999968</v>
      </c>
      <c r="L2860" s="39">
        <f>INDEX(Monthly!$B$2:$K$187,MATCH(D2860,Monthly!$B$2:$B$187,0),7)</f>
        <v>0</v>
      </c>
      <c r="M2860" s="39">
        <f>INDEX(Monthly!$B$2:$K$187,MATCH(D2860,Monthly!$B$2:$B$187,0),9)</f>
        <v>7.5360589401999153E-3</v>
      </c>
      <c r="N2860" s="42">
        <f>INDEX(Quaterly!$B$2:$E$63,MATCH(B2860,Quaterly!$B$2:$B$63,0),4)</f>
        <v>-0.53999999999999915</v>
      </c>
    </row>
    <row r="2861" spans="1:14" x14ac:dyDescent="0.3">
      <c r="A2861" s="23">
        <v>2860</v>
      </c>
      <c r="B2861" s="23" t="str">
        <f t="shared" si="132"/>
        <v>Q1-2021</v>
      </c>
      <c r="C2861" s="24" t="str">
        <f t="shared" si="133"/>
        <v>Q1</v>
      </c>
      <c r="D2861" s="23" t="str">
        <f t="shared" si="134"/>
        <v>1-2021</v>
      </c>
      <c r="E2861" s="25">
        <v>44211</v>
      </c>
      <c r="F2861" s="31">
        <f>INDEX(GoldPrice!$B$2:$F$4016,MATCH(E2861,GoldPrice!$B$2:$B$4016,0),5)</f>
        <v>514781.47798147425</v>
      </c>
      <c r="G2861" s="36">
        <f>INDEX(Daily!$B$2:$H$4016,MATCH(E2861,Daily!$B$2:$B$4016,0),3)</f>
        <v>-1.2100000000000009</v>
      </c>
      <c r="H2861" s="36">
        <f>INDEX(Daily!$B$2:$H$4016,MATCH(E2861,Daily!$B$2:$B$4016,0),5)</f>
        <v>1</v>
      </c>
      <c r="I2861" s="36">
        <f>INDEX(Daily!$B$2:$H$4016,MATCH(E2861,Daily!$B$2:$B$4016,0),7)</f>
        <v>6.7999999999999545</v>
      </c>
      <c r="J2861" s="39">
        <f>INDEX(Monthly!$B$2:$K$187,MATCH(D2861,Monthly!$B$2:$B$187,0),3)</f>
        <v>6.0000000000000331E-4</v>
      </c>
      <c r="K2861" s="39">
        <f>INDEX(Monthly!$B$2:$K$187,MATCH(D2861,Monthly!$B$2:$B$187,0),5)</f>
        <v>-18.409999999999968</v>
      </c>
      <c r="L2861" s="39">
        <f>INDEX(Monthly!$B$2:$K$187,MATCH(D2861,Monthly!$B$2:$B$187,0),7)</f>
        <v>0</v>
      </c>
      <c r="M2861" s="39">
        <f>INDEX(Monthly!$B$2:$K$187,MATCH(D2861,Monthly!$B$2:$B$187,0),9)</f>
        <v>7.5360589401999153E-3</v>
      </c>
      <c r="N2861" s="42">
        <f>INDEX(Quaterly!$B$2:$E$63,MATCH(B2861,Quaterly!$B$2:$B$63,0),4)</f>
        <v>-0.53999999999999915</v>
      </c>
    </row>
    <row r="2862" spans="1:14" x14ac:dyDescent="0.3">
      <c r="A2862" s="23">
        <v>2861</v>
      </c>
      <c r="B2862" s="23" t="str">
        <f t="shared" si="132"/>
        <v>Q1-2021</v>
      </c>
      <c r="C2862" s="24" t="str">
        <f t="shared" si="133"/>
        <v>Q1</v>
      </c>
      <c r="D2862" s="23" t="str">
        <f t="shared" si="134"/>
        <v>1-2021</v>
      </c>
      <c r="E2862" s="25">
        <v>44214</v>
      </c>
      <c r="F2862" s="31">
        <f>INDEX(GoldPrice!$B$2:$F$4016,MATCH(E2862,GoldPrice!$B$2:$B$4016,0),5)</f>
        <v>-565487.33428733051</v>
      </c>
      <c r="G2862" s="36">
        <f>INDEX(Daily!$B$2:$H$4016,MATCH(E2862,Daily!$B$2:$B$4016,0),3)</f>
        <v>-0.26999999999999602</v>
      </c>
      <c r="H2862" s="36">
        <f>INDEX(Daily!$B$2:$H$4016,MATCH(E2862,Daily!$B$2:$B$4016,0),5)</f>
        <v>4</v>
      </c>
      <c r="I2862" s="36">
        <f>INDEX(Daily!$B$2:$H$4016,MATCH(E2862,Daily!$B$2:$B$4016,0),7)</f>
        <v>-2.2599999999999909</v>
      </c>
      <c r="J2862" s="39">
        <f>INDEX(Monthly!$B$2:$K$187,MATCH(D2862,Monthly!$B$2:$B$187,0),3)</f>
        <v>6.0000000000000331E-4</v>
      </c>
      <c r="K2862" s="39">
        <f>INDEX(Monthly!$B$2:$K$187,MATCH(D2862,Monthly!$B$2:$B$187,0),5)</f>
        <v>-18.409999999999968</v>
      </c>
      <c r="L2862" s="39">
        <f>INDEX(Monthly!$B$2:$K$187,MATCH(D2862,Monthly!$B$2:$B$187,0),7)</f>
        <v>0</v>
      </c>
      <c r="M2862" s="39">
        <f>INDEX(Monthly!$B$2:$K$187,MATCH(D2862,Monthly!$B$2:$B$187,0),9)</f>
        <v>7.5360589401999153E-3</v>
      </c>
      <c r="N2862" s="42">
        <f>INDEX(Quaterly!$B$2:$E$63,MATCH(B2862,Quaterly!$B$2:$B$63,0),4)</f>
        <v>-0.53999999999999915</v>
      </c>
    </row>
    <row r="2863" spans="1:14" x14ac:dyDescent="0.3">
      <c r="A2863" s="23">
        <v>2862</v>
      </c>
      <c r="B2863" s="23" t="str">
        <f t="shared" si="132"/>
        <v>Q1-2021</v>
      </c>
      <c r="C2863" s="24" t="str">
        <f t="shared" si="133"/>
        <v>Q1</v>
      </c>
      <c r="D2863" s="23" t="str">
        <f t="shared" si="134"/>
        <v>1-2021</v>
      </c>
      <c r="E2863" s="25">
        <v>44215</v>
      </c>
      <c r="F2863" s="31">
        <f>INDEX(GoldPrice!$B$2:$F$4016,MATCH(E2863,GoldPrice!$B$2:$B$4016,0),5)</f>
        <v>182065.6748656705</v>
      </c>
      <c r="G2863" s="36">
        <f>INDEX(Daily!$B$2:$H$4016,MATCH(E2863,Daily!$B$2:$B$4016,0),3)</f>
        <v>0.88999999999999346</v>
      </c>
      <c r="H2863" s="36">
        <f>INDEX(Daily!$B$2:$H$4016,MATCH(E2863,Daily!$B$2:$B$4016,0),5)</f>
        <v>0</v>
      </c>
      <c r="I2863" s="36">
        <f>INDEX(Daily!$B$2:$H$4016,MATCH(E2863,Daily!$B$2:$B$4016,0),7)</f>
        <v>-60.940000000000055</v>
      </c>
      <c r="J2863" s="39">
        <f>INDEX(Monthly!$B$2:$K$187,MATCH(D2863,Monthly!$B$2:$B$187,0),3)</f>
        <v>6.0000000000000331E-4</v>
      </c>
      <c r="K2863" s="39">
        <f>INDEX(Monthly!$B$2:$K$187,MATCH(D2863,Monthly!$B$2:$B$187,0),5)</f>
        <v>-18.409999999999968</v>
      </c>
      <c r="L2863" s="39">
        <f>INDEX(Monthly!$B$2:$K$187,MATCH(D2863,Monthly!$B$2:$B$187,0),7)</f>
        <v>0</v>
      </c>
      <c r="M2863" s="39">
        <f>INDEX(Monthly!$B$2:$K$187,MATCH(D2863,Monthly!$B$2:$B$187,0),9)</f>
        <v>7.5360589401999153E-3</v>
      </c>
      <c r="N2863" s="42">
        <f>INDEX(Quaterly!$B$2:$E$63,MATCH(B2863,Quaterly!$B$2:$B$63,0),4)</f>
        <v>-0.53999999999999915</v>
      </c>
    </row>
    <row r="2864" spans="1:14" x14ac:dyDescent="0.3">
      <c r="A2864" s="23">
        <v>2863</v>
      </c>
      <c r="B2864" s="23" t="str">
        <f t="shared" si="132"/>
        <v>Q1-2021</v>
      </c>
      <c r="C2864" s="24" t="str">
        <f t="shared" si="133"/>
        <v>Q1</v>
      </c>
      <c r="D2864" s="23" t="str">
        <f t="shared" si="134"/>
        <v>1-2021</v>
      </c>
      <c r="E2864" s="25">
        <v>44216</v>
      </c>
      <c r="F2864" s="31">
        <f>INDEX(GoldPrice!$B$2:$F$4016,MATCH(E2864,GoldPrice!$B$2:$B$4016,0),5)</f>
        <v>-264652.65545265749</v>
      </c>
      <c r="G2864" s="36">
        <f>INDEX(Daily!$B$2:$H$4016,MATCH(E2864,Daily!$B$2:$B$4016,0),3)</f>
        <v>0.3300000000000054</v>
      </c>
      <c r="H2864" s="36">
        <f>INDEX(Daily!$B$2:$H$4016,MATCH(E2864,Daily!$B$2:$B$4016,0),5)</f>
        <v>3</v>
      </c>
      <c r="I2864" s="36">
        <f>INDEX(Daily!$B$2:$H$4016,MATCH(E2864,Daily!$B$2:$B$4016,0),7)</f>
        <v>3.6800000000000637</v>
      </c>
      <c r="J2864" s="39">
        <f>INDEX(Monthly!$B$2:$K$187,MATCH(D2864,Monthly!$B$2:$B$187,0),3)</f>
        <v>6.0000000000000331E-4</v>
      </c>
      <c r="K2864" s="39">
        <f>INDEX(Monthly!$B$2:$K$187,MATCH(D2864,Monthly!$B$2:$B$187,0),5)</f>
        <v>-18.409999999999968</v>
      </c>
      <c r="L2864" s="39">
        <f>INDEX(Monthly!$B$2:$K$187,MATCH(D2864,Monthly!$B$2:$B$187,0),7)</f>
        <v>0</v>
      </c>
      <c r="M2864" s="39">
        <f>INDEX(Monthly!$B$2:$K$187,MATCH(D2864,Monthly!$B$2:$B$187,0),9)</f>
        <v>7.5360589401999153E-3</v>
      </c>
      <c r="N2864" s="42">
        <f>INDEX(Quaterly!$B$2:$E$63,MATCH(B2864,Quaterly!$B$2:$B$63,0),4)</f>
        <v>-0.53999999999999915</v>
      </c>
    </row>
    <row r="2865" spans="1:14" x14ac:dyDescent="0.3">
      <c r="A2865" s="23">
        <v>2864</v>
      </c>
      <c r="B2865" s="23" t="str">
        <f t="shared" si="132"/>
        <v>Q1-2021</v>
      </c>
      <c r="C2865" s="24" t="str">
        <f t="shared" si="133"/>
        <v>Q1</v>
      </c>
      <c r="D2865" s="23" t="str">
        <f t="shared" si="134"/>
        <v>1-2021</v>
      </c>
      <c r="E2865" s="25">
        <v>44217</v>
      </c>
      <c r="F2865" s="31">
        <f>INDEX(GoldPrice!$B$2:$F$4016,MATCH(E2865,GoldPrice!$B$2:$B$4016,0),5)</f>
        <v>-22612.511812508106</v>
      </c>
      <c r="G2865" s="36">
        <f>INDEX(Daily!$B$2:$H$4016,MATCH(E2865,Daily!$B$2:$B$4016,0),3)</f>
        <v>-0.17999999999999972</v>
      </c>
      <c r="H2865" s="36">
        <f>INDEX(Daily!$B$2:$H$4016,MATCH(E2865,Daily!$B$2:$B$4016,0),5)</f>
        <v>-12</v>
      </c>
      <c r="I2865" s="36">
        <f>INDEX(Daily!$B$2:$H$4016,MATCH(E2865,Daily!$B$2:$B$4016,0),7)</f>
        <v>29.529999999999973</v>
      </c>
      <c r="J2865" s="39">
        <f>INDEX(Monthly!$B$2:$K$187,MATCH(D2865,Monthly!$B$2:$B$187,0),3)</f>
        <v>6.0000000000000331E-4</v>
      </c>
      <c r="K2865" s="39">
        <f>INDEX(Monthly!$B$2:$K$187,MATCH(D2865,Monthly!$B$2:$B$187,0),5)</f>
        <v>-18.409999999999968</v>
      </c>
      <c r="L2865" s="39">
        <f>INDEX(Monthly!$B$2:$K$187,MATCH(D2865,Monthly!$B$2:$B$187,0),7)</f>
        <v>0</v>
      </c>
      <c r="M2865" s="39">
        <f>INDEX(Monthly!$B$2:$K$187,MATCH(D2865,Monthly!$B$2:$B$187,0),9)</f>
        <v>7.5360589401999153E-3</v>
      </c>
      <c r="N2865" s="42">
        <f>INDEX(Quaterly!$B$2:$E$63,MATCH(B2865,Quaterly!$B$2:$B$63,0),4)</f>
        <v>-0.53999999999999915</v>
      </c>
    </row>
    <row r="2866" spans="1:14" x14ac:dyDescent="0.3">
      <c r="A2866" s="23">
        <v>2865</v>
      </c>
      <c r="B2866" s="23" t="str">
        <f t="shared" si="132"/>
        <v>Q1-2021</v>
      </c>
      <c r="C2866" s="24" t="str">
        <f t="shared" si="133"/>
        <v>Q1</v>
      </c>
      <c r="D2866" s="23" t="str">
        <f t="shared" si="134"/>
        <v>1-2021</v>
      </c>
      <c r="E2866" s="25">
        <v>44218</v>
      </c>
      <c r="F2866" s="31">
        <f>INDEX(GoldPrice!$B$2:$F$4016,MATCH(E2866,GoldPrice!$B$2:$B$4016,0),5)</f>
        <v>53331.317331314087</v>
      </c>
      <c r="G2866" s="36">
        <f>INDEX(Daily!$B$2:$H$4016,MATCH(E2866,Daily!$B$2:$B$4016,0),3)</f>
        <v>-0.85999999999999943</v>
      </c>
      <c r="H2866" s="36">
        <f>INDEX(Daily!$B$2:$H$4016,MATCH(E2866,Daily!$B$2:$B$4016,0),5)</f>
        <v>10</v>
      </c>
      <c r="I2866" s="36">
        <f>INDEX(Daily!$B$2:$H$4016,MATCH(E2866,Daily!$B$2:$B$4016,0),7)</f>
        <v>2.5699999999999363</v>
      </c>
      <c r="J2866" s="39">
        <f>INDEX(Monthly!$B$2:$K$187,MATCH(D2866,Monthly!$B$2:$B$187,0),3)</f>
        <v>6.0000000000000331E-4</v>
      </c>
      <c r="K2866" s="39">
        <f>INDEX(Monthly!$B$2:$K$187,MATCH(D2866,Monthly!$B$2:$B$187,0),5)</f>
        <v>-18.409999999999968</v>
      </c>
      <c r="L2866" s="39">
        <f>INDEX(Monthly!$B$2:$K$187,MATCH(D2866,Monthly!$B$2:$B$187,0),7)</f>
        <v>0</v>
      </c>
      <c r="M2866" s="39">
        <f>INDEX(Monthly!$B$2:$K$187,MATCH(D2866,Monthly!$B$2:$B$187,0),9)</f>
        <v>7.5360589401999153E-3</v>
      </c>
      <c r="N2866" s="42">
        <f>INDEX(Quaterly!$B$2:$E$63,MATCH(B2866,Quaterly!$B$2:$B$63,0),4)</f>
        <v>-0.53999999999999915</v>
      </c>
    </row>
    <row r="2867" spans="1:14" x14ac:dyDescent="0.3">
      <c r="A2867" s="23">
        <v>2866</v>
      </c>
      <c r="B2867" s="23" t="str">
        <f t="shared" si="132"/>
        <v>Q1-2021</v>
      </c>
      <c r="C2867" s="24" t="str">
        <f t="shared" si="133"/>
        <v>Q1</v>
      </c>
      <c r="D2867" s="23" t="str">
        <f t="shared" si="134"/>
        <v>1-2021</v>
      </c>
      <c r="E2867" s="25">
        <v>44221</v>
      </c>
      <c r="F2867" s="31">
        <f>INDEX(GoldPrice!$B$2:$F$4016,MATCH(E2867,GoldPrice!$B$2:$B$4016,0),5)</f>
        <v>127975.80797581002</v>
      </c>
      <c r="G2867" s="36">
        <f>INDEX(Daily!$B$2:$H$4016,MATCH(E2867,Daily!$B$2:$B$4016,0),3)</f>
        <v>0.5</v>
      </c>
      <c r="H2867" s="36">
        <f>INDEX(Daily!$B$2:$H$4016,MATCH(E2867,Daily!$B$2:$B$4016,0),5)</f>
        <v>-10</v>
      </c>
      <c r="I2867" s="36">
        <f>INDEX(Daily!$B$2:$H$4016,MATCH(E2867,Daily!$B$2:$B$4016,0),7)</f>
        <v>-0.73000000000001819</v>
      </c>
      <c r="J2867" s="39">
        <f>INDEX(Monthly!$B$2:$K$187,MATCH(D2867,Monthly!$B$2:$B$187,0),3)</f>
        <v>6.0000000000000331E-4</v>
      </c>
      <c r="K2867" s="39">
        <f>INDEX(Monthly!$B$2:$K$187,MATCH(D2867,Monthly!$B$2:$B$187,0),5)</f>
        <v>-18.409999999999968</v>
      </c>
      <c r="L2867" s="39">
        <f>INDEX(Monthly!$B$2:$K$187,MATCH(D2867,Monthly!$B$2:$B$187,0),7)</f>
        <v>0</v>
      </c>
      <c r="M2867" s="39">
        <f>INDEX(Monthly!$B$2:$K$187,MATCH(D2867,Monthly!$B$2:$B$187,0),9)</f>
        <v>7.5360589401999153E-3</v>
      </c>
      <c r="N2867" s="42">
        <f>INDEX(Quaterly!$B$2:$E$63,MATCH(B2867,Quaterly!$B$2:$B$63,0),4)</f>
        <v>-0.53999999999999915</v>
      </c>
    </row>
    <row r="2868" spans="1:14" x14ac:dyDescent="0.3">
      <c r="A2868" s="23">
        <v>2867</v>
      </c>
      <c r="B2868" s="23" t="str">
        <f t="shared" si="132"/>
        <v>Q1-2021</v>
      </c>
      <c r="C2868" s="24" t="str">
        <f t="shared" si="133"/>
        <v>Q1</v>
      </c>
      <c r="D2868" s="23" t="str">
        <f t="shared" si="134"/>
        <v>1-2021</v>
      </c>
      <c r="E2868" s="25">
        <v>44222</v>
      </c>
      <c r="F2868" s="31">
        <f>INDEX(GoldPrice!$B$2:$F$4016,MATCH(E2868,GoldPrice!$B$2:$B$4016,0),5)</f>
        <v>110628.00982800499</v>
      </c>
      <c r="G2868" s="36">
        <f>INDEX(Daily!$B$2:$H$4016,MATCH(E2868,Daily!$B$2:$B$4016,0),3)</f>
        <v>-0.16000000000000369</v>
      </c>
      <c r="H2868" s="36">
        <f>INDEX(Daily!$B$2:$H$4016,MATCH(E2868,Daily!$B$2:$B$4016,0),5)</f>
        <v>9</v>
      </c>
      <c r="I2868" s="36">
        <f>INDEX(Daily!$B$2:$H$4016,MATCH(E2868,Daily!$B$2:$B$4016,0),7)</f>
        <v>-29.930000000000064</v>
      </c>
      <c r="J2868" s="39">
        <f>INDEX(Monthly!$B$2:$K$187,MATCH(D2868,Monthly!$B$2:$B$187,0),3)</f>
        <v>6.0000000000000331E-4</v>
      </c>
      <c r="K2868" s="39">
        <f>INDEX(Monthly!$B$2:$K$187,MATCH(D2868,Monthly!$B$2:$B$187,0),5)</f>
        <v>-18.409999999999968</v>
      </c>
      <c r="L2868" s="39">
        <f>INDEX(Monthly!$B$2:$K$187,MATCH(D2868,Monthly!$B$2:$B$187,0),7)</f>
        <v>0</v>
      </c>
      <c r="M2868" s="39">
        <f>INDEX(Monthly!$B$2:$K$187,MATCH(D2868,Monthly!$B$2:$B$187,0),9)</f>
        <v>7.5360589401999153E-3</v>
      </c>
      <c r="N2868" s="42">
        <f>INDEX(Quaterly!$B$2:$E$63,MATCH(B2868,Quaterly!$B$2:$B$63,0),4)</f>
        <v>-0.53999999999999915</v>
      </c>
    </row>
    <row r="2869" spans="1:14" x14ac:dyDescent="0.3">
      <c r="A2869" s="23">
        <v>2868</v>
      </c>
      <c r="B2869" s="23" t="str">
        <f t="shared" si="132"/>
        <v>Q1-2021</v>
      </c>
      <c r="C2869" s="24" t="str">
        <f t="shared" si="133"/>
        <v>Q1</v>
      </c>
      <c r="D2869" s="23" t="str">
        <f t="shared" si="134"/>
        <v>1-2021</v>
      </c>
      <c r="E2869" s="25">
        <v>44223</v>
      </c>
      <c r="F2869" s="31">
        <f>INDEX(GoldPrice!$B$2:$F$4016,MATCH(E2869,GoldPrice!$B$2:$B$4016,0),5)</f>
        <v>151153.05235305429</v>
      </c>
      <c r="G2869" s="36">
        <f>INDEX(Daily!$B$2:$H$4016,MATCH(E2869,Daily!$B$2:$B$4016,0),3)</f>
        <v>0.24000000000000199</v>
      </c>
      <c r="H2869" s="36">
        <f>INDEX(Daily!$B$2:$H$4016,MATCH(E2869,Daily!$B$2:$B$4016,0),5)</f>
        <v>0</v>
      </c>
      <c r="I2869" s="36">
        <f>INDEX(Daily!$B$2:$H$4016,MATCH(E2869,Daily!$B$2:$B$4016,0),7)</f>
        <v>-38.949999999999818</v>
      </c>
      <c r="J2869" s="39">
        <f>INDEX(Monthly!$B$2:$K$187,MATCH(D2869,Monthly!$B$2:$B$187,0),3)</f>
        <v>6.0000000000000331E-4</v>
      </c>
      <c r="K2869" s="39">
        <f>INDEX(Monthly!$B$2:$K$187,MATCH(D2869,Monthly!$B$2:$B$187,0),5)</f>
        <v>-18.409999999999968</v>
      </c>
      <c r="L2869" s="39">
        <f>INDEX(Monthly!$B$2:$K$187,MATCH(D2869,Monthly!$B$2:$B$187,0),7)</f>
        <v>0</v>
      </c>
      <c r="M2869" s="39">
        <f>INDEX(Monthly!$B$2:$K$187,MATCH(D2869,Monthly!$B$2:$B$187,0),9)</f>
        <v>7.5360589401999153E-3</v>
      </c>
      <c r="N2869" s="42">
        <f>INDEX(Quaterly!$B$2:$E$63,MATCH(B2869,Quaterly!$B$2:$B$63,0),4)</f>
        <v>-0.53999999999999915</v>
      </c>
    </row>
    <row r="2870" spans="1:14" x14ac:dyDescent="0.3">
      <c r="A2870" s="23">
        <v>2869</v>
      </c>
      <c r="B2870" s="23" t="str">
        <f t="shared" si="132"/>
        <v>Q1-2021</v>
      </c>
      <c r="C2870" s="24" t="str">
        <f t="shared" si="133"/>
        <v>Q1</v>
      </c>
      <c r="D2870" s="23" t="str">
        <f t="shared" si="134"/>
        <v>1-2021</v>
      </c>
      <c r="E2870" s="25">
        <v>44224</v>
      </c>
      <c r="F2870" s="31">
        <f>INDEX(GoldPrice!$B$2:$F$4016,MATCH(E2870,GoldPrice!$B$2:$B$4016,0),5)</f>
        <v>135975.80797581002</v>
      </c>
      <c r="G2870" s="36">
        <f>INDEX(Daily!$B$2:$H$4016,MATCH(E2870,Daily!$B$2:$B$4016,0),3)</f>
        <v>-0.50999999999999801</v>
      </c>
      <c r="H2870" s="36">
        <f>INDEX(Daily!$B$2:$H$4016,MATCH(E2870,Daily!$B$2:$B$4016,0),5)</f>
        <v>-10</v>
      </c>
      <c r="I2870" s="36">
        <f>INDEX(Daily!$B$2:$H$4016,MATCH(E2870,Daily!$B$2:$B$4016,0),7)</f>
        <v>-73.230000000000018</v>
      </c>
      <c r="J2870" s="39">
        <f>INDEX(Monthly!$B$2:$K$187,MATCH(D2870,Monthly!$B$2:$B$187,0),3)</f>
        <v>6.0000000000000331E-4</v>
      </c>
      <c r="K2870" s="39">
        <f>INDEX(Monthly!$B$2:$K$187,MATCH(D2870,Monthly!$B$2:$B$187,0),5)</f>
        <v>-18.409999999999968</v>
      </c>
      <c r="L2870" s="39">
        <f>INDEX(Monthly!$B$2:$K$187,MATCH(D2870,Monthly!$B$2:$B$187,0),7)</f>
        <v>0</v>
      </c>
      <c r="M2870" s="39">
        <f>INDEX(Monthly!$B$2:$K$187,MATCH(D2870,Monthly!$B$2:$B$187,0),9)</f>
        <v>7.5360589401999153E-3</v>
      </c>
      <c r="N2870" s="42">
        <f>INDEX(Quaterly!$B$2:$E$63,MATCH(B2870,Quaterly!$B$2:$B$63,0),4)</f>
        <v>-0.53999999999999915</v>
      </c>
    </row>
    <row r="2871" spans="1:14" x14ac:dyDescent="0.3">
      <c r="A2871" s="23">
        <v>2870</v>
      </c>
      <c r="B2871" s="23" t="str">
        <f t="shared" si="132"/>
        <v>Q1-2021</v>
      </c>
      <c r="C2871" s="24" t="str">
        <f t="shared" si="133"/>
        <v>Q1</v>
      </c>
      <c r="D2871" s="23" t="str">
        <f t="shared" si="134"/>
        <v>1-2021</v>
      </c>
      <c r="E2871" s="25">
        <v>44225</v>
      </c>
      <c r="F2871" s="31">
        <f>INDEX(GoldPrice!$B$2:$F$4016,MATCH(E2871,GoldPrice!$B$2:$B$4016,0),5)</f>
        <v>-48504.479304477572</v>
      </c>
      <c r="G2871" s="36">
        <f>INDEX(Daily!$B$2:$H$4016,MATCH(E2871,Daily!$B$2:$B$4016,0),3)</f>
        <v>-0.14000000000000057</v>
      </c>
      <c r="H2871" s="36">
        <f>INDEX(Daily!$B$2:$H$4016,MATCH(E2871,Daily!$B$2:$B$4016,0),5)</f>
        <v>-11</v>
      </c>
      <c r="I2871" s="36">
        <f>INDEX(Daily!$B$2:$H$4016,MATCH(E2871,Daily!$B$2:$B$4016,0),7)</f>
        <v>32.669999999999845</v>
      </c>
      <c r="J2871" s="39">
        <f>INDEX(Monthly!$B$2:$K$187,MATCH(D2871,Monthly!$B$2:$B$187,0),3)</f>
        <v>6.0000000000000331E-4</v>
      </c>
      <c r="K2871" s="39">
        <f>INDEX(Monthly!$B$2:$K$187,MATCH(D2871,Monthly!$B$2:$B$187,0),5)</f>
        <v>-18.409999999999968</v>
      </c>
      <c r="L2871" s="39">
        <f>INDEX(Monthly!$B$2:$K$187,MATCH(D2871,Monthly!$B$2:$B$187,0),7)</f>
        <v>0</v>
      </c>
      <c r="M2871" s="39">
        <f>INDEX(Monthly!$B$2:$K$187,MATCH(D2871,Monthly!$B$2:$B$187,0),9)</f>
        <v>7.5360589401999153E-3</v>
      </c>
      <c r="N2871" s="42">
        <f>INDEX(Quaterly!$B$2:$E$63,MATCH(B2871,Quaterly!$B$2:$B$63,0),4)</f>
        <v>-0.53999999999999915</v>
      </c>
    </row>
    <row r="2872" spans="1:14" x14ac:dyDescent="0.3">
      <c r="A2872" s="23">
        <v>2871</v>
      </c>
      <c r="B2872" s="23" t="str">
        <f t="shared" si="132"/>
        <v>Q1-2021</v>
      </c>
      <c r="C2872" s="24" t="str">
        <f t="shared" si="133"/>
        <v>Q1</v>
      </c>
      <c r="D2872" s="23" t="str">
        <f t="shared" si="134"/>
        <v>2-2021</v>
      </c>
      <c r="E2872" s="25">
        <v>44228</v>
      </c>
      <c r="F2872" s="31">
        <f>INDEX(GoldPrice!$B$2:$F$4016,MATCH(E2872,GoldPrice!$B$2:$B$4016,0),5)</f>
        <v>118992.17539217323</v>
      </c>
      <c r="G2872" s="36">
        <f>INDEX(Daily!$B$2:$H$4016,MATCH(E2872,Daily!$B$2:$B$4016,0),3)</f>
        <v>1.3499999999999943</v>
      </c>
      <c r="H2872" s="36">
        <f>INDEX(Daily!$B$2:$H$4016,MATCH(E2872,Daily!$B$2:$B$4016,0),5)</f>
        <v>-3</v>
      </c>
      <c r="I2872" s="36">
        <f>INDEX(Daily!$B$2:$H$4016,MATCH(E2872,Daily!$B$2:$B$4016,0),7)</f>
        <v>-21.099999999999909</v>
      </c>
      <c r="J2872" s="39">
        <f>INDEX(Monthly!$B$2:$K$187,MATCH(D2872,Monthly!$B$2:$B$187,0),3)</f>
        <v>1.5699999999999999E-2</v>
      </c>
      <c r="K2872" s="39">
        <f>INDEX(Monthly!$B$2:$K$187,MATCH(D2872,Monthly!$B$2:$B$187,0),5)</f>
        <v>-23.269999999999982</v>
      </c>
      <c r="L2872" s="39">
        <f>INDEX(Monthly!$B$2:$K$187,MATCH(D2872,Monthly!$B$2:$B$187,0),7)</f>
        <v>0</v>
      </c>
      <c r="M2872" s="39">
        <f>INDEX(Monthly!$B$2:$K$187,MATCH(D2872,Monthly!$B$2:$B$187,0),9)</f>
        <v>2.1280028175732664E-3</v>
      </c>
      <c r="N2872" s="42">
        <f>INDEX(Quaterly!$B$2:$E$63,MATCH(B2872,Quaterly!$B$2:$B$63,0),4)</f>
        <v>-0.53999999999999915</v>
      </c>
    </row>
    <row r="2873" spans="1:14" x14ac:dyDescent="0.3">
      <c r="A2873" s="23">
        <v>2872</v>
      </c>
      <c r="B2873" s="23" t="str">
        <f t="shared" si="132"/>
        <v>Q1-2021</v>
      </c>
      <c r="C2873" s="24" t="str">
        <f t="shared" si="133"/>
        <v>Q1</v>
      </c>
      <c r="D2873" s="23" t="str">
        <f t="shared" si="134"/>
        <v>2-2021</v>
      </c>
      <c r="E2873" s="25">
        <v>44229</v>
      </c>
      <c r="F2873" s="31">
        <f>INDEX(GoldPrice!$B$2:$F$4016,MATCH(E2873,GoldPrice!$B$2:$B$4016,0),5)</f>
        <v>302797.20279720426</v>
      </c>
      <c r="G2873" s="36">
        <f>INDEX(Daily!$B$2:$H$4016,MATCH(E2873,Daily!$B$2:$B$4016,0),3)</f>
        <v>1.2100000000000009</v>
      </c>
      <c r="H2873" s="36">
        <f>INDEX(Daily!$B$2:$H$4016,MATCH(E2873,Daily!$B$2:$B$4016,0),5)</f>
        <v>-18</v>
      </c>
      <c r="I2873" s="36">
        <f>INDEX(Daily!$B$2:$H$4016,MATCH(E2873,Daily!$B$2:$B$4016,0),7)</f>
        <v>40.019999999999982</v>
      </c>
      <c r="J2873" s="39">
        <f>INDEX(Monthly!$B$2:$K$187,MATCH(D2873,Monthly!$B$2:$B$187,0),3)</f>
        <v>1.5699999999999999E-2</v>
      </c>
      <c r="K2873" s="39">
        <f>INDEX(Monthly!$B$2:$K$187,MATCH(D2873,Monthly!$B$2:$B$187,0),5)</f>
        <v>-23.269999999999982</v>
      </c>
      <c r="L2873" s="39">
        <f>INDEX(Monthly!$B$2:$K$187,MATCH(D2873,Monthly!$B$2:$B$187,0),7)</f>
        <v>0</v>
      </c>
      <c r="M2873" s="39">
        <f>INDEX(Monthly!$B$2:$K$187,MATCH(D2873,Monthly!$B$2:$B$187,0),9)</f>
        <v>2.1280028175732664E-3</v>
      </c>
      <c r="N2873" s="42">
        <f>INDEX(Quaterly!$B$2:$E$63,MATCH(B2873,Quaterly!$B$2:$B$63,0),4)</f>
        <v>-0.53999999999999915</v>
      </c>
    </row>
    <row r="2874" spans="1:14" x14ac:dyDescent="0.3">
      <c r="A2874" s="23">
        <v>2873</v>
      </c>
      <c r="B2874" s="23" t="str">
        <f t="shared" si="132"/>
        <v>Q1-2021</v>
      </c>
      <c r="C2874" s="24" t="str">
        <f t="shared" si="133"/>
        <v>Q1</v>
      </c>
      <c r="D2874" s="23" t="str">
        <f t="shared" si="134"/>
        <v>2-2021</v>
      </c>
      <c r="E2874" s="25">
        <v>44230</v>
      </c>
      <c r="F2874" s="31">
        <f>INDEX(GoldPrice!$B$2:$F$4016,MATCH(E2874,GoldPrice!$B$2:$B$4016,0),5)</f>
        <v>-19898.317898318172</v>
      </c>
      <c r="G2874" s="36">
        <f>INDEX(Daily!$B$2:$H$4016,MATCH(E2874,Daily!$B$2:$B$4016,0),3)</f>
        <v>0.92999999999999972</v>
      </c>
      <c r="H2874" s="36">
        <f>INDEX(Daily!$B$2:$H$4016,MATCH(E2874,Daily!$B$2:$B$4016,0),5)</f>
        <v>-7</v>
      </c>
      <c r="I2874" s="36">
        <f>INDEX(Daily!$B$2:$H$4016,MATCH(E2874,Daily!$B$2:$B$4016,0),7)</f>
        <v>35.759999999999991</v>
      </c>
      <c r="J2874" s="39">
        <f>INDEX(Monthly!$B$2:$K$187,MATCH(D2874,Monthly!$B$2:$B$187,0),3)</f>
        <v>1.5699999999999999E-2</v>
      </c>
      <c r="K2874" s="39">
        <f>INDEX(Monthly!$B$2:$K$187,MATCH(D2874,Monthly!$B$2:$B$187,0),5)</f>
        <v>-23.269999999999982</v>
      </c>
      <c r="L2874" s="39">
        <f>INDEX(Monthly!$B$2:$K$187,MATCH(D2874,Monthly!$B$2:$B$187,0),7)</f>
        <v>0</v>
      </c>
      <c r="M2874" s="39">
        <f>INDEX(Monthly!$B$2:$K$187,MATCH(D2874,Monthly!$B$2:$B$187,0),9)</f>
        <v>2.1280028175732664E-3</v>
      </c>
      <c r="N2874" s="42">
        <f>INDEX(Quaterly!$B$2:$E$63,MATCH(B2874,Quaterly!$B$2:$B$63,0),4)</f>
        <v>-0.53999999999999915</v>
      </c>
    </row>
    <row r="2875" spans="1:14" x14ac:dyDescent="0.3">
      <c r="A2875" s="23">
        <v>2874</v>
      </c>
      <c r="B2875" s="23" t="str">
        <f t="shared" si="132"/>
        <v>Q1-2021</v>
      </c>
      <c r="C2875" s="24" t="str">
        <f t="shared" si="133"/>
        <v>Q1</v>
      </c>
      <c r="D2875" s="23" t="str">
        <f t="shared" si="134"/>
        <v>2-2021</v>
      </c>
      <c r="E2875" s="25">
        <v>44231</v>
      </c>
      <c r="F2875" s="31">
        <f>INDEX(GoldPrice!$B$2:$F$4016,MATCH(E2875,GoldPrice!$B$2:$B$4016,0),5)</f>
        <v>660317.89831789583</v>
      </c>
      <c r="G2875" s="36">
        <f>INDEX(Daily!$B$2:$H$4016,MATCH(E2875,Daily!$B$2:$B$4016,0),3)</f>
        <v>0.53999999999999915</v>
      </c>
      <c r="H2875" s="36">
        <f>INDEX(Daily!$B$2:$H$4016,MATCH(E2875,Daily!$B$2:$B$4016,0),5)</f>
        <v>-5</v>
      </c>
      <c r="I2875" s="36">
        <f>INDEX(Daily!$B$2:$H$4016,MATCH(E2875,Daily!$B$2:$B$4016,0),7)</f>
        <v>0.90000000000009095</v>
      </c>
      <c r="J2875" s="39">
        <f>INDEX(Monthly!$B$2:$K$187,MATCH(D2875,Monthly!$B$2:$B$187,0),3)</f>
        <v>1.5699999999999999E-2</v>
      </c>
      <c r="K2875" s="39">
        <f>INDEX(Monthly!$B$2:$K$187,MATCH(D2875,Monthly!$B$2:$B$187,0),5)</f>
        <v>-23.269999999999982</v>
      </c>
      <c r="L2875" s="39">
        <f>INDEX(Monthly!$B$2:$K$187,MATCH(D2875,Monthly!$B$2:$B$187,0),7)</f>
        <v>0</v>
      </c>
      <c r="M2875" s="39">
        <f>INDEX(Monthly!$B$2:$K$187,MATCH(D2875,Monthly!$B$2:$B$187,0),9)</f>
        <v>2.1280028175732664E-3</v>
      </c>
      <c r="N2875" s="42">
        <f>INDEX(Quaterly!$B$2:$E$63,MATCH(B2875,Quaterly!$B$2:$B$63,0),4)</f>
        <v>-0.53999999999999915</v>
      </c>
    </row>
    <row r="2876" spans="1:14" x14ac:dyDescent="0.3">
      <c r="A2876" s="23">
        <v>2875</v>
      </c>
      <c r="B2876" s="23" t="str">
        <f t="shared" si="132"/>
        <v>Q1-2021</v>
      </c>
      <c r="C2876" s="24" t="str">
        <f t="shared" si="133"/>
        <v>Q1</v>
      </c>
      <c r="D2876" s="23" t="str">
        <f t="shared" si="134"/>
        <v>2-2021</v>
      </c>
      <c r="E2876" s="25">
        <v>44232</v>
      </c>
      <c r="F2876" s="31">
        <f>INDEX(GoldPrice!$B$2:$F$4016,MATCH(E2876,GoldPrice!$B$2:$B$4016,0),5)</f>
        <v>-212250.23625023291</v>
      </c>
      <c r="G2876" s="36">
        <f>INDEX(Daily!$B$2:$H$4016,MATCH(E2876,Daily!$B$2:$B$4016,0),3)</f>
        <v>0.62000000000000455</v>
      </c>
      <c r="H2876" s="36">
        <f>INDEX(Daily!$B$2:$H$4016,MATCH(E2876,Daily!$B$2:$B$4016,0),5)</f>
        <v>-15</v>
      </c>
      <c r="I2876" s="36">
        <f>INDEX(Daily!$B$2:$H$4016,MATCH(E2876,Daily!$B$2:$B$4016,0),7)</f>
        <v>14.720000000000027</v>
      </c>
      <c r="J2876" s="39">
        <f>INDEX(Monthly!$B$2:$K$187,MATCH(D2876,Monthly!$B$2:$B$187,0),3)</f>
        <v>1.5699999999999999E-2</v>
      </c>
      <c r="K2876" s="39">
        <f>INDEX(Monthly!$B$2:$K$187,MATCH(D2876,Monthly!$B$2:$B$187,0),5)</f>
        <v>-23.269999999999982</v>
      </c>
      <c r="L2876" s="39">
        <f>INDEX(Monthly!$B$2:$K$187,MATCH(D2876,Monthly!$B$2:$B$187,0),7)</f>
        <v>0</v>
      </c>
      <c r="M2876" s="39">
        <f>INDEX(Monthly!$B$2:$K$187,MATCH(D2876,Monthly!$B$2:$B$187,0),9)</f>
        <v>2.1280028175732664E-3</v>
      </c>
      <c r="N2876" s="42">
        <f>INDEX(Quaterly!$B$2:$E$63,MATCH(B2876,Quaterly!$B$2:$B$63,0),4)</f>
        <v>-0.53999999999999915</v>
      </c>
    </row>
    <row r="2877" spans="1:14" x14ac:dyDescent="0.3">
      <c r="A2877" s="23">
        <v>2876</v>
      </c>
      <c r="B2877" s="23" t="str">
        <f t="shared" si="132"/>
        <v>Q1-2021</v>
      </c>
      <c r="C2877" s="24" t="str">
        <f t="shared" si="133"/>
        <v>Q1</v>
      </c>
      <c r="D2877" s="23" t="str">
        <f t="shared" si="134"/>
        <v>2-2021</v>
      </c>
      <c r="E2877" s="25">
        <v>44235</v>
      </c>
      <c r="F2877" s="31">
        <f>INDEX(GoldPrice!$B$2:$F$4016,MATCH(E2877,GoldPrice!$B$2:$B$4016,0),5)</f>
        <v>-173600.83160083368</v>
      </c>
      <c r="G2877" s="36">
        <f>INDEX(Daily!$B$2:$H$4016,MATCH(E2877,Daily!$B$2:$B$4016,0),3)</f>
        <v>1.1199999999999974</v>
      </c>
      <c r="H2877" s="36">
        <f>INDEX(Daily!$B$2:$H$4016,MATCH(E2877,Daily!$B$2:$B$4016,0),5)</f>
        <v>-30</v>
      </c>
      <c r="I2877" s="36">
        <f>INDEX(Daily!$B$2:$H$4016,MATCH(E2877,Daily!$B$2:$B$4016,0),7)</f>
        <v>-43.730000000000018</v>
      </c>
      <c r="J2877" s="39">
        <f>INDEX(Monthly!$B$2:$K$187,MATCH(D2877,Monthly!$B$2:$B$187,0),3)</f>
        <v>1.5699999999999999E-2</v>
      </c>
      <c r="K2877" s="39">
        <f>INDEX(Monthly!$B$2:$K$187,MATCH(D2877,Monthly!$B$2:$B$187,0),5)</f>
        <v>-23.269999999999982</v>
      </c>
      <c r="L2877" s="39">
        <f>INDEX(Monthly!$B$2:$K$187,MATCH(D2877,Monthly!$B$2:$B$187,0),7)</f>
        <v>0</v>
      </c>
      <c r="M2877" s="39">
        <f>INDEX(Monthly!$B$2:$K$187,MATCH(D2877,Monthly!$B$2:$B$187,0),9)</f>
        <v>2.1280028175732664E-3</v>
      </c>
      <c r="N2877" s="42">
        <f>INDEX(Quaterly!$B$2:$E$63,MATCH(B2877,Quaterly!$B$2:$B$63,0),4)</f>
        <v>-0.53999999999999915</v>
      </c>
    </row>
    <row r="2878" spans="1:14" x14ac:dyDescent="0.3">
      <c r="A2878" s="23">
        <v>2877</v>
      </c>
      <c r="B2878" s="23" t="str">
        <f t="shared" si="132"/>
        <v>Q1-2021</v>
      </c>
      <c r="C2878" s="24" t="str">
        <f t="shared" si="133"/>
        <v>Q1</v>
      </c>
      <c r="D2878" s="23" t="str">
        <f t="shared" si="134"/>
        <v>2-2021</v>
      </c>
      <c r="E2878" s="25">
        <v>44236</v>
      </c>
      <c r="F2878" s="31">
        <f>INDEX(GoldPrice!$B$2:$F$4016,MATCH(E2878,GoldPrice!$B$2:$B$4016,0),5)</f>
        <v>-114541.67454167455</v>
      </c>
      <c r="G2878" s="36">
        <f>INDEX(Daily!$B$2:$H$4016,MATCH(E2878,Daily!$B$2:$B$4016,0),3)</f>
        <v>0.39000000000000057</v>
      </c>
      <c r="H2878" s="36">
        <f>INDEX(Daily!$B$2:$H$4016,MATCH(E2878,Daily!$B$2:$B$4016,0),5)</f>
        <v>40</v>
      </c>
      <c r="I2878" s="36">
        <f>INDEX(Daily!$B$2:$H$4016,MATCH(E2878,Daily!$B$2:$B$4016,0),7)</f>
        <v>31.75</v>
      </c>
      <c r="J2878" s="39">
        <f>INDEX(Monthly!$B$2:$K$187,MATCH(D2878,Monthly!$B$2:$B$187,0),3)</f>
        <v>1.5699999999999999E-2</v>
      </c>
      <c r="K2878" s="39">
        <f>INDEX(Monthly!$B$2:$K$187,MATCH(D2878,Monthly!$B$2:$B$187,0),5)</f>
        <v>-23.269999999999982</v>
      </c>
      <c r="L2878" s="39">
        <f>INDEX(Monthly!$B$2:$K$187,MATCH(D2878,Monthly!$B$2:$B$187,0),7)</f>
        <v>0</v>
      </c>
      <c r="M2878" s="39">
        <f>INDEX(Monthly!$B$2:$K$187,MATCH(D2878,Monthly!$B$2:$B$187,0),9)</f>
        <v>2.1280028175732664E-3</v>
      </c>
      <c r="N2878" s="42">
        <f>INDEX(Quaterly!$B$2:$E$63,MATCH(B2878,Quaterly!$B$2:$B$63,0),4)</f>
        <v>-0.53999999999999915</v>
      </c>
    </row>
    <row r="2879" spans="1:14" x14ac:dyDescent="0.3">
      <c r="A2879" s="23">
        <v>2878</v>
      </c>
      <c r="B2879" s="23" t="str">
        <f t="shared" si="132"/>
        <v>Q1-2021</v>
      </c>
      <c r="C2879" s="24" t="str">
        <f t="shared" si="133"/>
        <v>Q1</v>
      </c>
      <c r="D2879" s="23" t="str">
        <f t="shared" si="134"/>
        <v>2-2021</v>
      </c>
      <c r="E2879" s="25">
        <v>44237</v>
      </c>
      <c r="F2879" s="31">
        <f>INDEX(GoldPrice!$B$2:$F$4016,MATCH(E2879,GoldPrice!$B$2:$B$4016,0),5)</f>
        <v>-206482.27448227629</v>
      </c>
      <c r="G2879" s="36">
        <f>INDEX(Daily!$B$2:$H$4016,MATCH(E2879,Daily!$B$2:$B$4016,0),3)</f>
        <v>0.32000000000000028</v>
      </c>
      <c r="H2879" s="36">
        <f>INDEX(Daily!$B$2:$H$4016,MATCH(E2879,Daily!$B$2:$B$4016,0),5)</f>
        <v>0</v>
      </c>
      <c r="I2879" s="36">
        <f>INDEX(Daily!$B$2:$H$4016,MATCH(E2879,Daily!$B$2:$B$4016,0),7)</f>
        <v>-20.710000000000036</v>
      </c>
      <c r="J2879" s="39">
        <f>INDEX(Monthly!$B$2:$K$187,MATCH(D2879,Monthly!$B$2:$B$187,0),3)</f>
        <v>1.5699999999999999E-2</v>
      </c>
      <c r="K2879" s="39">
        <f>INDEX(Monthly!$B$2:$K$187,MATCH(D2879,Monthly!$B$2:$B$187,0),5)</f>
        <v>-23.269999999999982</v>
      </c>
      <c r="L2879" s="39">
        <f>INDEX(Monthly!$B$2:$K$187,MATCH(D2879,Monthly!$B$2:$B$187,0),7)</f>
        <v>0</v>
      </c>
      <c r="M2879" s="39">
        <f>INDEX(Monthly!$B$2:$K$187,MATCH(D2879,Monthly!$B$2:$B$187,0),9)</f>
        <v>2.1280028175732664E-3</v>
      </c>
      <c r="N2879" s="42">
        <f>INDEX(Quaterly!$B$2:$E$63,MATCH(B2879,Quaterly!$B$2:$B$63,0),4)</f>
        <v>-0.53999999999999915</v>
      </c>
    </row>
    <row r="2880" spans="1:14" x14ac:dyDescent="0.3">
      <c r="A2880" s="23">
        <v>2879</v>
      </c>
      <c r="B2880" s="23" t="str">
        <f t="shared" si="132"/>
        <v>Q1-2021</v>
      </c>
      <c r="C2880" s="24" t="str">
        <f t="shared" si="133"/>
        <v>Q1</v>
      </c>
      <c r="D2880" s="23" t="str">
        <f t="shared" si="134"/>
        <v>2-2021</v>
      </c>
      <c r="E2880" s="25">
        <v>44238</v>
      </c>
      <c r="F2880" s="31">
        <f>INDEX(GoldPrice!$B$2:$F$4016,MATCH(E2880,GoldPrice!$B$2:$B$4016,0),5)</f>
        <v>249641.17735546082</v>
      </c>
      <c r="G2880" s="36">
        <f>INDEX(Daily!$B$2:$H$4016,MATCH(E2880,Daily!$B$2:$B$4016,0),3)</f>
        <v>-0.43999999999999773</v>
      </c>
      <c r="H2880" s="36">
        <f>INDEX(Daily!$B$2:$H$4016,MATCH(E2880,Daily!$B$2:$B$4016,0),5)</f>
        <v>0</v>
      </c>
      <c r="I2880" s="36">
        <f>INDEX(Daily!$B$2:$H$4016,MATCH(E2880,Daily!$B$2:$B$4016,0),7)</f>
        <v>8.3871428571428623</v>
      </c>
      <c r="J2880" s="39">
        <f>INDEX(Monthly!$B$2:$K$187,MATCH(D2880,Monthly!$B$2:$B$187,0),3)</f>
        <v>1.5699999999999999E-2</v>
      </c>
      <c r="K2880" s="39">
        <f>INDEX(Monthly!$B$2:$K$187,MATCH(D2880,Monthly!$B$2:$B$187,0),5)</f>
        <v>-23.269999999999982</v>
      </c>
      <c r="L2880" s="39">
        <f>INDEX(Monthly!$B$2:$K$187,MATCH(D2880,Monthly!$B$2:$B$187,0),7)</f>
        <v>0</v>
      </c>
      <c r="M2880" s="39">
        <f>INDEX(Monthly!$B$2:$K$187,MATCH(D2880,Monthly!$B$2:$B$187,0),9)</f>
        <v>2.1280028175732664E-3</v>
      </c>
      <c r="N2880" s="42">
        <f>INDEX(Quaterly!$B$2:$E$63,MATCH(B2880,Quaterly!$B$2:$B$63,0),4)</f>
        <v>-0.53999999999999915</v>
      </c>
    </row>
    <row r="2881" spans="1:14" x14ac:dyDescent="0.3">
      <c r="A2881" s="23">
        <v>2880</v>
      </c>
      <c r="B2881" s="23" t="str">
        <f t="shared" si="132"/>
        <v>Q1-2021</v>
      </c>
      <c r="C2881" s="24" t="str">
        <f t="shared" si="133"/>
        <v>Q1</v>
      </c>
      <c r="D2881" s="23" t="str">
        <f t="shared" si="134"/>
        <v>2-2021</v>
      </c>
      <c r="E2881" s="25">
        <v>44239</v>
      </c>
      <c r="F2881" s="31">
        <f>INDEX(GoldPrice!$B$2:$F$4016,MATCH(E2881,GoldPrice!$B$2:$B$4016,0),5)</f>
        <v>66297.533685300499</v>
      </c>
      <c r="G2881" s="36">
        <f>INDEX(Daily!$B$2:$H$4016,MATCH(E2881,Daily!$B$2:$B$4016,0),3)</f>
        <v>1.2299999999999969</v>
      </c>
      <c r="H2881" s="36">
        <f>INDEX(Daily!$B$2:$H$4016,MATCH(E2881,Daily!$B$2:$B$4016,0),5)</f>
        <v>0</v>
      </c>
      <c r="I2881" s="36">
        <f>INDEX(Daily!$B$2:$H$4016,MATCH(E2881,Daily!$B$2:$B$4016,0),7)</f>
        <v>3.868163265306066</v>
      </c>
      <c r="J2881" s="39">
        <f>INDEX(Monthly!$B$2:$K$187,MATCH(D2881,Monthly!$B$2:$B$187,0),3)</f>
        <v>1.5699999999999999E-2</v>
      </c>
      <c r="K2881" s="39">
        <f>INDEX(Monthly!$B$2:$K$187,MATCH(D2881,Monthly!$B$2:$B$187,0),5)</f>
        <v>-23.269999999999982</v>
      </c>
      <c r="L2881" s="39">
        <f>INDEX(Monthly!$B$2:$K$187,MATCH(D2881,Monthly!$B$2:$B$187,0),7)</f>
        <v>0</v>
      </c>
      <c r="M2881" s="39">
        <f>INDEX(Monthly!$B$2:$K$187,MATCH(D2881,Monthly!$B$2:$B$187,0),9)</f>
        <v>2.1280028175732664E-3</v>
      </c>
      <c r="N2881" s="42">
        <f>INDEX(Quaterly!$B$2:$E$63,MATCH(B2881,Quaterly!$B$2:$B$63,0),4)</f>
        <v>-0.53999999999999915</v>
      </c>
    </row>
    <row r="2882" spans="1:14" x14ac:dyDescent="0.3">
      <c r="A2882" s="23">
        <v>2881</v>
      </c>
      <c r="B2882" s="23" t="str">
        <f t="shared" si="132"/>
        <v>Q1-2021</v>
      </c>
      <c r="C2882" s="24" t="str">
        <f t="shared" si="133"/>
        <v>Q1</v>
      </c>
      <c r="D2882" s="23" t="str">
        <f t="shared" si="134"/>
        <v>2-2021</v>
      </c>
      <c r="E2882" s="25">
        <v>44243</v>
      </c>
      <c r="F2882" s="31">
        <f>INDEX(GoldPrice!$B$2:$F$4016,MATCH(E2882,GoldPrice!$B$2:$B$4016,0),5)</f>
        <v>853315.06221301481</v>
      </c>
      <c r="G2882" s="36">
        <f>INDEX(Daily!$B$2:$H$4016,MATCH(E2882,Daily!$B$2:$B$4016,0),3)</f>
        <v>0.57999999999999829</v>
      </c>
      <c r="H2882" s="36">
        <f>INDEX(Daily!$B$2:$H$4016,MATCH(E2882,Daily!$B$2:$B$4016,0),5)</f>
        <v>0</v>
      </c>
      <c r="I2882" s="36">
        <f>INDEX(Daily!$B$2:$H$4016,MATCH(E2882,Daily!$B$2:$B$4016,0),7)</f>
        <v>-0.68781341107865046</v>
      </c>
      <c r="J2882" s="39">
        <f>INDEX(Monthly!$B$2:$K$187,MATCH(D2882,Monthly!$B$2:$B$187,0),3)</f>
        <v>1.5699999999999999E-2</v>
      </c>
      <c r="K2882" s="39">
        <f>INDEX(Monthly!$B$2:$K$187,MATCH(D2882,Monthly!$B$2:$B$187,0),5)</f>
        <v>-23.269999999999982</v>
      </c>
      <c r="L2882" s="39">
        <f>INDEX(Monthly!$B$2:$K$187,MATCH(D2882,Monthly!$B$2:$B$187,0),7)</f>
        <v>0</v>
      </c>
      <c r="M2882" s="39">
        <f>INDEX(Monthly!$B$2:$K$187,MATCH(D2882,Monthly!$B$2:$B$187,0),9)</f>
        <v>2.1280028175732664E-3</v>
      </c>
      <c r="N2882" s="42">
        <f>INDEX(Quaterly!$B$2:$E$63,MATCH(B2882,Quaterly!$B$2:$B$63,0),4)</f>
        <v>-0.53999999999999915</v>
      </c>
    </row>
    <row r="2883" spans="1:14" x14ac:dyDescent="0.3">
      <c r="A2883" s="23">
        <v>2882</v>
      </c>
      <c r="B2883" s="23" t="str">
        <f t="shared" ref="B2883:B2946" si="135">C2883&amp;"-"&amp;YEAR(E2883)</f>
        <v>Q1-2021</v>
      </c>
      <c r="C2883" s="24" t="str">
        <f t="shared" ref="C2883:C2946" si="136">IF(MONTH(E2883)&lt;=3,"Q1",IF(MONTH(E2883)&lt;=6,"Q2",IF(MONTH(E2883)&lt;=9,"Q3","Q4")))</f>
        <v>Q1</v>
      </c>
      <c r="D2883" s="23" t="str">
        <f t="shared" ref="D2883:D2946" si="137">MONTH(E2883)&amp;"-"&amp;YEAR(E2883)</f>
        <v>2-2021</v>
      </c>
      <c r="E2883" s="25">
        <v>44244</v>
      </c>
      <c r="F2883" s="31">
        <f>INDEX(GoldPrice!$B$2:$F$4016,MATCH(E2883,GoldPrice!$B$2:$B$4016,0),5)</f>
        <v>4024.5700245685875</v>
      </c>
      <c r="G2883" s="36">
        <f>INDEX(Daily!$B$2:$H$4016,MATCH(E2883,Daily!$B$2:$B$4016,0),3)</f>
        <v>1.0900000000000034</v>
      </c>
      <c r="H2883" s="36">
        <f>INDEX(Daily!$B$2:$H$4016,MATCH(E2883,Daily!$B$2:$B$4016,0),5)</f>
        <v>0</v>
      </c>
      <c r="I2883" s="36">
        <f>INDEX(Daily!$B$2:$H$4016,MATCH(E2883,Daily!$B$2:$B$4016,0),7)</f>
        <v>49.992507288629668</v>
      </c>
      <c r="J2883" s="39">
        <f>INDEX(Monthly!$B$2:$K$187,MATCH(D2883,Monthly!$B$2:$B$187,0),3)</f>
        <v>1.5699999999999999E-2</v>
      </c>
      <c r="K2883" s="39">
        <f>INDEX(Monthly!$B$2:$K$187,MATCH(D2883,Monthly!$B$2:$B$187,0),5)</f>
        <v>-23.269999999999982</v>
      </c>
      <c r="L2883" s="39">
        <f>INDEX(Monthly!$B$2:$K$187,MATCH(D2883,Monthly!$B$2:$B$187,0),7)</f>
        <v>0</v>
      </c>
      <c r="M2883" s="39">
        <f>INDEX(Monthly!$B$2:$K$187,MATCH(D2883,Monthly!$B$2:$B$187,0),9)</f>
        <v>2.1280028175732664E-3</v>
      </c>
      <c r="N2883" s="42">
        <f>INDEX(Quaterly!$B$2:$E$63,MATCH(B2883,Quaterly!$B$2:$B$63,0),4)</f>
        <v>-0.53999999999999915</v>
      </c>
    </row>
    <row r="2884" spans="1:14" x14ac:dyDescent="0.3">
      <c r="A2884" s="23">
        <v>2883</v>
      </c>
      <c r="B2884" s="23" t="str">
        <f t="shared" si="135"/>
        <v>Q1-2021</v>
      </c>
      <c r="C2884" s="24" t="str">
        <f t="shared" si="136"/>
        <v>Q1</v>
      </c>
      <c r="D2884" s="23" t="str">
        <f t="shared" si="137"/>
        <v>2-2021</v>
      </c>
      <c r="E2884" s="25">
        <v>44245</v>
      </c>
      <c r="F2884" s="31">
        <f>INDEX(GoldPrice!$B$2:$F$4016,MATCH(E2884,GoldPrice!$B$2:$B$4016,0),5)</f>
        <v>-446713.28671328723</v>
      </c>
      <c r="G2884" s="36">
        <f>INDEX(Daily!$B$2:$H$4016,MATCH(E2884,Daily!$B$2:$B$4016,0),3)</f>
        <v>-0.61999999999999744</v>
      </c>
      <c r="H2884" s="36">
        <f>INDEX(Daily!$B$2:$H$4016,MATCH(E2884,Daily!$B$2:$B$4016,0),5)</f>
        <v>5</v>
      </c>
      <c r="I2884" s="36">
        <f>INDEX(Daily!$B$2:$H$4016,MATCH(E2884,Daily!$B$2:$B$4016,0),7)</f>
        <v>18.600000000000136</v>
      </c>
      <c r="J2884" s="39">
        <f>INDEX(Monthly!$B$2:$K$187,MATCH(D2884,Monthly!$B$2:$B$187,0),3)</f>
        <v>1.5699999999999999E-2</v>
      </c>
      <c r="K2884" s="39">
        <f>INDEX(Monthly!$B$2:$K$187,MATCH(D2884,Monthly!$B$2:$B$187,0),5)</f>
        <v>-23.269999999999982</v>
      </c>
      <c r="L2884" s="39">
        <f>INDEX(Monthly!$B$2:$K$187,MATCH(D2884,Monthly!$B$2:$B$187,0),7)</f>
        <v>0</v>
      </c>
      <c r="M2884" s="39">
        <f>INDEX(Monthly!$B$2:$K$187,MATCH(D2884,Monthly!$B$2:$B$187,0),9)</f>
        <v>2.1280028175732664E-3</v>
      </c>
      <c r="N2884" s="42">
        <f>INDEX(Quaterly!$B$2:$E$63,MATCH(B2884,Quaterly!$B$2:$B$63,0),4)</f>
        <v>-0.53999999999999915</v>
      </c>
    </row>
    <row r="2885" spans="1:14" x14ac:dyDescent="0.3">
      <c r="A2885" s="23">
        <v>2884</v>
      </c>
      <c r="B2885" s="23" t="str">
        <f t="shared" si="135"/>
        <v>Q1-2021</v>
      </c>
      <c r="C2885" s="24" t="str">
        <f t="shared" si="136"/>
        <v>Q1</v>
      </c>
      <c r="D2885" s="23" t="str">
        <f t="shared" si="137"/>
        <v>2-2021</v>
      </c>
      <c r="E2885" s="25">
        <v>44246</v>
      </c>
      <c r="F2885" s="31">
        <f>INDEX(GoldPrice!$B$2:$F$4016,MATCH(E2885,GoldPrice!$B$2:$B$4016,0),5)</f>
        <v>-245785.97618597373</v>
      </c>
      <c r="G2885" s="36">
        <f>INDEX(Daily!$B$2:$H$4016,MATCH(E2885,Daily!$B$2:$B$4016,0),3)</f>
        <v>-1.2800000000000011</v>
      </c>
      <c r="H2885" s="36">
        <f>INDEX(Daily!$B$2:$H$4016,MATCH(E2885,Daily!$B$2:$B$4016,0),5)</f>
        <v>3</v>
      </c>
      <c r="I2885" s="36">
        <f>INDEX(Daily!$B$2:$H$4016,MATCH(E2885,Daily!$B$2:$B$4016,0),7)</f>
        <v>-0.88000000000010914</v>
      </c>
      <c r="J2885" s="39">
        <f>INDEX(Monthly!$B$2:$K$187,MATCH(D2885,Monthly!$B$2:$B$187,0),3)</f>
        <v>1.5699999999999999E-2</v>
      </c>
      <c r="K2885" s="39">
        <f>INDEX(Monthly!$B$2:$K$187,MATCH(D2885,Monthly!$B$2:$B$187,0),5)</f>
        <v>-23.269999999999982</v>
      </c>
      <c r="L2885" s="39">
        <f>INDEX(Monthly!$B$2:$K$187,MATCH(D2885,Monthly!$B$2:$B$187,0),7)</f>
        <v>0</v>
      </c>
      <c r="M2885" s="39">
        <f>INDEX(Monthly!$B$2:$K$187,MATCH(D2885,Monthly!$B$2:$B$187,0),9)</f>
        <v>2.1280028175732664E-3</v>
      </c>
      <c r="N2885" s="42">
        <f>INDEX(Quaterly!$B$2:$E$63,MATCH(B2885,Quaterly!$B$2:$B$63,0),4)</f>
        <v>-0.53999999999999915</v>
      </c>
    </row>
    <row r="2886" spans="1:14" x14ac:dyDescent="0.3">
      <c r="A2886" s="23">
        <v>2885</v>
      </c>
      <c r="B2886" s="23" t="str">
        <f t="shared" si="135"/>
        <v>Q1-2021</v>
      </c>
      <c r="C2886" s="24" t="str">
        <f t="shared" si="136"/>
        <v>Q1</v>
      </c>
      <c r="D2886" s="23" t="str">
        <f t="shared" si="137"/>
        <v>2-2021</v>
      </c>
      <c r="E2886" s="25">
        <v>44249</v>
      </c>
      <c r="F2886" s="31">
        <f>INDEX(GoldPrice!$B$2:$F$4016,MATCH(E2886,GoldPrice!$B$2:$B$4016,0),5)</f>
        <v>-540441.95804195851</v>
      </c>
      <c r="G2886" s="36">
        <f>INDEX(Daily!$B$2:$H$4016,MATCH(E2886,Daily!$B$2:$B$4016,0),3)</f>
        <v>2.4600000000000009</v>
      </c>
      <c r="H2886" s="36">
        <f>INDEX(Daily!$B$2:$H$4016,MATCH(E2886,Daily!$B$2:$B$4016,0),5)</f>
        <v>2</v>
      </c>
      <c r="I2886" s="36">
        <f>INDEX(Daily!$B$2:$H$4016,MATCH(E2886,Daily!$B$2:$B$4016,0),7)</f>
        <v>1.5399999999999636</v>
      </c>
      <c r="J2886" s="39">
        <f>INDEX(Monthly!$B$2:$K$187,MATCH(D2886,Monthly!$B$2:$B$187,0),3)</f>
        <v>1.5699999999999999E-2</v>
      </c>
      <c r="K2886" s="39">
        <f>INDEX(Monthly!$B$2:$K$187,MATCH(D2886,Monthly!$B$2:$B$187,0),5)</f>
        <v>-23.269999999999982</v>
      </c>
      <c r="L2886" s="39">
        <f>INDEX(Monthly!$B$2:$K$187,MATCH(D2886,Monthly!$B$2:$B$187,0),7)</f>
        <v>0</v>
      </c>
      <c r="M2886" s="39">
        <f>INDEX(Monthly!$B$2:$K$187,MATCH(D2886,Monthly!$B$2:$B$187,0),9)</f>
        <v>2.1280028175732664E-3</v>
      </c>
      <c r="N2886" s="42">
        <f>INDEX(Quaterly!$B$2:$E$63,MATCH(B2886,Quaterly!$B$2:$B$63,0),4)</f>
        <v>-0.53999999999999915</v>
      </c>
    </row>
    <row r="2887" spans="1:14" x14ac:dyDescent="0.3">
      <c r="A2887" s="23">
        <v>2886</v>
      </c>
      <c r="B2887" s="23" t="str">
        <f t="shared" si="135"/>
        <v>Q1-2021</v>
      </c>
      <c r="C2887" s="24" t="str">
        <f t="shared" si="136"/>
        <v>Q1</v>
      </c>
      <c r="D2887" s="23" t="str">
        <f t="shared" si="137"/>
        <v>2-2021</v>
      </c>
      <c r="E2887" s="25">
        <v>44250</v>
      </c>
      <c r="F2887" s="31">
        <f>INDEX(GoldPrice!$B$2:$F$4016,MATCH(E2887,GoldPrice!$B$2:$B$4016,0),5)</f>
        <v>333206.57720657811</v>
      </c>
      <c r="G2887" s="36">
        <f>INDEX(Daily!$B$2:$H$4016,MATCH(E2887,Daily!$B$2:$B$4016,0),3)</f>
        <v>-3.0000000000001137E-2</v>
      </c>
      <c r="H2887" s="36">
        <f>INDEX(Daily!$B$2:$H$4016,MATCH(E2887,Daily!$B$2:$B$4016,0),5)</f>
        <v>5</v>
      </c>
      <c r="I2887" s="36">
        <f>INDEX(Daily!$B$2:$H$4016,MATCH(E2887,Daily!$B$2:$B$4016,0),7)</f>
        <v>2.6000000000001364</v>
      </c>
      <c r="J2887" s="39">
        <f>INDEX(Monthly!$B$2:$K$187,MATCH(D2887,Monthly!$B$2:$B$187,0),3)</f>
        <v>1.5699999999999999E-2</v>
      </c>
      <c r="K2887" s="39">
        <f>INDEX(Monthly!$B$2:$K$187,MATCH(D2887,Monthly!$B$2:$B$187,0),5)</f>
        <v>-23.269999999999982</v>
      </c>
      <c r="L2887" s="39">
        <f>INDEX(Monthly!$B$2:$K$187,MATCH(D2887,Monthly!$B$2:$B$187,0),7)</f>
        <v>0</v>
      </c>
      <c r="M2887" s="39">
        <f>INDEX(Monthly!$B$2:$K$187,MATCH(D2887,Monthly!$B$2:$B$187,0),9)</f>
        <v>2.1280028175732664E-3</v>
      </c>
      <c r="N2887" s="42">
        <f>INDEX(Quaterly!$B$2:$E$63,MATCH(B2887,Quaterly!$B$2:$B$63,0),4)</f>
        <v>-0.53999999999999915</v>
      </c>
    </row>
    <row r="2888" spans="1:14" x14ac:dyDescent="0.3">
      <c r="A2888" s="23">
        <v>2887</v>
      </c>
      <c r="B2888" s="23" t="str">
        <f t="shared" si="135"/>
        <v>Q1-2021</v>
      </c>
      <c r="C2888" s="24" t="str">
        <f t="shared" si="136"/>
        <v>Q1</v>
      </c>
      <c r="D2888" s="23" t="str">
        <f t="shared" si="137"/>
        <v>2-2021</v>
      </c>
      <c r="E2888" s="25">
        <v>44251</v>
      </c>
      <c r="F2888" s="31">
        <f>INDEX(GoldPrice!$B$2:$F$4016,MATCH(E2888,GoldPrice!$B$2:$B$4016,0),5)</f>
        <v>46045.738045737147</v>
      </c>
      <c r="G2888" s="36">
        <f>INDEX(Daily!$B$2:$H$4016,MATCH(E2888,Daily!$B$2:$B$4016,0),3)</f>
        <v>1.5499999999999972</v>
      </c>
      <c r="H2888" s="36">
        <f>INDEX(Daily!$B$2:$H$4016,MATCH(E2888,Daily!$B$2:$B$4016,0),5)</f>
        <v>-5</v>
      </c>
      <c r="I2888" s="36">
        <f>INDEX(Daily!$B$2:$H$4016,MATCH(E2888,Daily!$B$2:$B$4016,0),7)</f>
        <v>-15.630000000000109</v>
      </c>
      <c r="J2888" s="39">
        <f>INDEX(Monthly!$B$2:$K$187,MATCH(D2888,Monthly!$B$2:$B$187,0),3)</f>
        <v>1.5699999999999999E-2</v>
      </c>
      <c r="K2888" s="39">
        <f>INDEX(Monthly!$B$2:$K$187,MATCH(D2888,Monthly!$B$2:$B$187,0),5)</f>
        <v>-23.269999999999982</v>
      </c>
      <c r="L2888" s="39">
        <f>INDEX(Monthly!$B$2:$K$187,MATCH(D2888,Monthly!$B$2:$B$187,0),7)</f>
        <v>0</v>
      </c>
      <c r="M2888" s="39">
        <f>INDEX(Monthly!$B$2:$K$187,MATCH(D2888,Monthly!$B$2:$B$187,0),9)</f>
        <v>2.1280028175732664E-3</v>
      </c>
      <c r="N2888" s="42">
        <f>INDEX(Quaterly!$B$2:$E$63,MATCH(B2888,Quaterly!$B$2:$B$63,0),4)</f>
        <v>-0.53999999999999915</v>
      </c>
    </row>
    <row r="2889" spans="1:14" x14ac:dyDescent="0.3">
      <c r="A2889" s="23">
        <v>2888</v>
      </c>
      <c r="B2889" s="23" t="str">
        <f t="shared" si="135"/>
        <v>Q1-2021</v>
      </c>
      <c r="C2889" s="24" t="str">
        <f t="shared" si="136"/>
        <v>Q1</v>
      </c>
      <c r="D2889" s="23" t="str">
        <f t="shared" si="137"/>
        <v>2-2021</v>
      </c>
      <c r="E2889" s="25">
        <v>44252</v>
      </c>
      <c r="F2889" s="31">
        <f>INDEX(GoldPrice!$B$2:$F$4016,MATCH(E2889,GoldPrice!$B$2:$B$4016,0),5)</f>
        <v>326161.78416178375</v>
      </c>
      <c r="G2889" s="36">
        <f>INDEX(Daily!$B$2:$H$4016,MATCH(E2889,Daily!$B$2:$B$4016,0),3)</f>
        <v>0.31000000000000227</v>
      </c>
      <c r="H2889" s="36">
        <f>INDEX(Daily!$B$2:$H$4016,MATCH(E2889,Daily!$B$2:$B$4016,0),5)</f>
        <v>5</v>
      </c>
      <c r="I2889" s="36">
        <f>INDEX(Daily!$B$2:$H$4016,MATCH(E2889,Daily!$B$2:$B$4016,0),7)</f>
        <v>3.4200000000000728</v>
      </c>
      <c r="J2889" s="39">
        <f>INDEX(Monthly!$B$2:$K$187,MATCH(D2889,Monthly!$B$2:$B$187,0),3)</f>
        <v>1.5699999999999999E-2</v>
      </c>
      <c r="K2889" s="39">
        <f>INDEX(Monthly!$B$2:$K$187,MATCH(D2889,Monthly!$B$2:$B$187,0),5)</f>
        <v>-23.269999999999982</v>
      </c>
      <c r="L2889" s="39">
        <f>INDEX(Monthly!$B$2:$K$187,MATCH(D2889,Monthly!$B$2:$B$187,0),7)</f>
        <v>0</v>
      </c>
      <c r="M2889" s="39">
        <f>INDEX(Monthly!$B$2:$K$187,MATCH(D2889,Monthly!$B$2:$B$187,0),9)</f>
        <v>2.1280028175732664E-3</v>
      </c>
      <c r="N2889" s="42">
        <f>INDEX(Quaterly!$B$2:$E$63,MATCH(B2889,Quaterly!$B$2:$B$63,0),4)</f>
        <v>-0.53999999999999915</v>
      </c>
    </row>
    <row r="2890" spans="1:14" x14ac:dyDescent="0.3">
      <c r="A2890" s="23">
        <v>2889</v>
      </c>
      <c r="B2890" s="23" t="str">
        <f t="shared" si="135"/>
        <v>Q1-2021</v>
      </c>
      <c r="C2890" s="24" t="str">
        <f t="shared" si="136"/>
        <v>Q1</v>
      </c>
      <c r="D2890" s="23" t="str">
        <f t="shared" si="137"/>
        <v>2-2021</v>
      </c>
      <c r="E2890" s="25">
        <v>44253</v>
      </c>
      <c r="F2890" s="31">
        <f>INDEX(GoldPrice!$B$2:$F$4016,MATCH(E2890,GoldPrice!$B$2:$B$4016,0),5)</f>
        <v>719004.72500472516</v>
      </c>
      <c r="G2890" s="36">
        <f>INDEX(Daily!$B$2:$H$4016,MATCH(E2890,Daily!$B$2:$B$4016,0),3)</f>
        <v>-2.0300000000000011</v>
      </c>
      <c r="H2890" s="36">
        <f>INDEX(Daily!$B$2:$H$4016,MATCH(E2890,Daily!$B$2:$B$4016,0),5)</f>
        <v>-10</v>
      </c>
      <c r="I2890" s="36">
        <f>INDEX(Daily!$B$2:$H$4016,MATCH(E2890,Daily!$B$2:$B$4016,0),7)</f>
        <v>3.0399999999999636</v>
      </c>
      <c r="J2890" s="39">
        <f>INDEX(Monthly!$B$2:$K$187,MATCH(D2890,Monthly!$B$2:$B$187,0),3)</f>
        <v>1.5699999999999999E-2</v>
      </c>
      <c r="K2890" s="39">
        <f>INDEX(Monthly!$B$2:$K$187,MATCH(D2890,Monthly!$B$2:$B$187,0),5)</f>
        <v>-23.269999999999982</v>
      </c>
      <c r="L2890" s="39">
        <f>INDEX(Monthly!$B$2:$K$187,MATCH(D2890,Monthly!$B$2:$B$187,0),7)</f>
        <v>0</v>
      </c>
      <c r="M2890" s="39">
        <f>INDEX(Monthly!$B$2:$K$187,MATCH(D2890,Monthly!$B$2:$B$187,0),9)</f>
        <v>2.1280028175732664E-3</v>
      </c>
      <c r="N2890" s="42">
        <f>INDEX(Quaterly!$B$2:$E$63,MATCH(B2890,Quaterly!$B$2:$B$63,0),4)</f>
        <v>-0.53999999999999915</v>
      </c>
    </row>
    <row r="2891" spans="1:14" x14ac:dyDescent="0.3">
      <c r="A2891" s="23">
        <v>2890</v>
      </c>
      <c r="B2891" s="23" t="str">
        <f t="shared" si="135"/>
        <v>Q1-2021</v>
      </c>
      <c r="C2891" s="24" t="str">
        <f t="shared" si="136"/>
        <v>Q1</v>
      </c>
      <c r="D2891" s="23" t="str">
        <f t="shared" si="137"/>
        <v>3-2021</v>
      </c>
      <c r="E2891" s="25">
        <v>44256</v>
      </c>
      <c r="F2891" s="31">
        <f>INDEX(GoldPrice!$B$2:$F$4016,MATCH(E2891,GoldPrice!$B$2:$B$4016,0),5)</f>
        <v>-9074.6550746560097</v>
      </c>
      <c r="G2891" s="36">
        <f>INDEX(Daily!$B$2:$H$4016,MATCH(E2891,Daily!$B$2:$B$4016,0),3)</f>
        <v>-0.85999999999999943</v>
      </c>
      <c r="H2891" s="36">
        <f>INDEX(Daily!$B$2:$H$4016,MATCH(E2891,Daily!$B$2:$B$4016,0),5)</f>
        <v>5</v>
      </c>
      <c r="I2891" s="36">
        <f>INDEX(Daily!$B$2:$H$4016,MATCH(E2891,Daily!$B$2:$B$4016,0),7)</f>
        <v>17.700000000000045</v>
      </c>
      <c r="J2891" s="39">
        <f>INDEX(Monthly!$B$2:$K$187,MATCH(D2891,Monthly!$B$2:$B$187,0),3)</f>
        <v>-2.7999999999999969E-3</v>
      </c>
      <c r="K2891" s="39">
        <f>INDEX(Monthly!$B$2:$K$187,MATCH(D2891,Monthly!$B$2:$B$187,0),5)</f>
        <v>-28.170000000000073</v>
      </c>
      <c r="L2891" s="39">
        <f>INDEX(Monthly!$B$2:$K$187,MATCH(D2891,Monthly!$B$2:$B$187,0),7)</f>
        <v>-1.0000000000000009E-3</v>
      </c>
      <c r="M2891" s="39">
        <f>INDEX(Monthly!$B$2:$K$187,MATCH(D2891,Monthly!$B$2:$B$187,0),9)</f>
        <v>9.8901605951738653E-3</v>
      </c>
      <c r="N2891" s="42">
        <f>INDEX(Quaterly!$B$2:$E$63,MATCH(B2891,Quaterly!$B$2:$B$63,0),4)</f>
        <v>-0.53999999999999915</v>
      </c>
    </row>
    <row r="2892" spans="1:14" x14ac:dyDescent="0.3">
      <c r="A2892" s="23">
        <v>2891</v>
      </c>
      <c r="B2892" s="23" t="str">
        <f t="shared" si="135"/>
        <v>Q1-2021</v>
      </c>
      <c r="C2892" s="24" t="str">
        <f t="shared" si="136"/>
        <v>Q1</v>
      </c>
      <c r="D2892" s="23" t="str">
        <f t="shared" si="137"/>
        <v>3-2021</v>
      </c>
      <c r="E2892" s="25">
        <v>44257</v>
      </c>
      <c r="F2892" s="31">
        <f>INDEX(GoldPrice!$B$2:$F$4016,MATCH(E2892,GoldPrice!$B$2:$B$4016,0),5)</f>
        <v>-337093.70629370213</v>
      </c>
      <c r="G2892" s="36">
        <f>INDEX(Daily!$B$2:$H$4016,MATCH(E2892,Daily!$B$2:$B$4016,0),3)</f>
        <v>-0.89000000000000057</v>
      </c>
      <c r="H2892" s="36">
        <f>INDEX(Daily!$B$2:$H$4016,MATCH(E2892,Daily!$B$2:$B$4016,0),5)</f>
        <v>2</v>
      </c>
      <c r="I2892" s="36">
        <f>INDEX(Daily!$B$2:$H$4016,MATCH(E2892,Daily!$B$2:$B$4016,0),7)</f>
        <v>0.4399999999998272</v>
      </c>
      <c r="J2892" s="39">
        <f>INDEX(Monthly!$B$2:$K$187,MATCH(D2892,Monthly!$B$2:$B$187,0),3)</f>
        <v>-2.7999999999999969E-3</v>
      </c>
      <c r="K2892" s="39">
        <f>INDEX(Monthly!$B$2:$K$187,MATCH(D2892,Monthly!$B$2:$B$187,0),5)</f>
        <v>-28.170000000000073</v>
      </c>
      <c r="L2892" s="39">
        <f>INDEX(Monthly!$B$2:$K$187,MATCH(D2892,Monthly!$B$2:$B$187,0),7)</f>
        <v>-1.0000000000000009E-3</v>
      </c>
      <c r="M2892" s="39">
        <f>INDEX(Monthly!$B$2:$K$187,MATCH(D2892,Monthly!$B$2:$B$187,0),9)</f>
        <v>9.8901605951738653E-3</v>
      </c>
      <c r="N2892" s="42">
        <f>INDEX(Quaterly!$B$2:$E$63,MATCH(B2892,Quaterly!$B$2:$B$63,0),4)</f>
        <v>-0.53999999999999915</v>
      </c>
    </row>
    <row r="2893" spans="1:14" x14ac:dyDescent="0.3">
      <c r="A2893" s="23">
        <v>2892</v>
      </c>
      <c r="B2893" s="23" t="str">
        <f t="shared" si="135"/>
        <v>Q1-2021</v>
      </c>
      <c r="C2893" s="24" t="str">
        <f t="shared" si="136"/>
        <v>Q1</v>
      </c>
      <c r="D2893" s="23" t="str">
        <f t="shared" si="137"/>
        <v>3-2021</v>
      </c>
      <c r="E2893" s="25">
        <v>44258</v>
      </c>
      <c r="F2893" s="31">
        <f>INDEX(GoldPrice!$B$2:$F$4016,MATCH(E2893,GoldPrice!$B$2:$B$4016,0),5)</f>
        <v>212396.29559629038</v>
      </c>
      <c r="G2893" s="36">
        <f>INDEX(Daily!$B$2:$H$4016,MATCH(E2893,Daily!$B$2:$B$4016,0),3)</f>
        <v>1.5300000000000011</v>
      </c>
      <c r="H2893" s="36">
        <f>INDEX(Daily!$B$2:$H$4016,MATCH(E2893,Daily!$B$2:$B$4016,0),5)</f>
        <v>-2</v>
      </c>
      <c r="I2893" s="36">
        <f>INDEX(Daily!$B$2:$H$4016,MATCH(E2893,Daily!$B$2:$B$4016,0),7)</f>
        <v>0.34000000000014552</v>
      </c>
      <c r="J2893" s="39">
        <f>INDEX(Monthly!$B$2:$K$187,MATCH(D2893,Monthly!$B$2:$B$187,0),3)</f>
        <v>-2.7999999999999969E-3</v>
      </c>
      <c r="K2893" s="39">
        <f>INDEX(Monthly!$B$2:$K$187,MATCH(D2893,Monthly!$B$2:$B$187,0),5)</f>
        <v>-28.170000000000073</v>
      </c>
      <c r="L2893" s="39">
        <f>INDEX(Monthly!$B$2:$K$187,MATCH(D2893,Monthly!$B$2:$B$187,0),7)</f>
        <v>-1.0000000000000009E-3</v>
      </c>
      <c r="M2893" s="39">
        <f>INDEX(Monthly!$B$2:$K$187,MATCH(D2893,Monthly!$B$2:$B$187,0),9)</f>
        <v>9.8901605951738653E-3</v>
      </c>
      <c r="N2893" s="42">
        <f>INDEX(Quaterly!$B$2:$E$63,MATCH(B2893,Quaterly!$B$2:$B$63,0),4)</f>
        <v>-0.53999999999999915</v>
      </c>
    </row>
    <row r="2894" spans="1:14" x14ac:dyDescent="0.3">
      <c r="A2894" s="23">
        <v>2893</v>
      </c>
      <c r="B2894" s="23" t="str">
        <f t="shared" si="135"/>
        <v>Q1-2021</v>
      </c>
      <c r="C2894" s="24" t="str">
        <f t="shared" si="136"/>
        <v>Q1</v>
      </c>
      <c r="D2894" s="23" t="str">
        <f t="shared" si="137"/>
        <v>3-2021</v>
      </c>
      <c r="E2894" s="25">
        <v>44259</v>
      </c>
      <c r="F2894" s="31">
        <f>INDEX(GoldPrice!$B$2:$F$4016,MATCH(E2894,GoldPrice!$B$2:$B$4016,0),5)</f>
        <v>264072.7272727266</v>
      </c>
      <c r="G2894" s="36">
        <f>INDEX(Daily!$B$2:$H$4016,MATCH(E2894,Daily!$B$2:$B$4016,0),3)</f>
        <v>2.5499999999999972</v>
      </c>
      <c r="H2894" s="36">
        <f>INDEX(Daily!$B$2:$H$4016,MATCH(E2894,Daily!$B$2:$B$4016,0),5)</f>
        <v>-1</v>
      </c>
      <c r="I2894" s="36">
        <f>INDEX(Daily!$B$2:$H$4016,MATCH(E2894,Daily!$B$2:$B$4016,0),7)</f>
        <v>-18.430000000000064</v>
      </c>
      <c r="J2894" s="39">
        <f>INDEX(Monthly!$B$2:$K$187,MATCH(D2894,Monthly!$B$2:$B$187,0),3)</f>
        <v>-2.7999999999999969E-3</v>
      </c>
      <c r="K2894" s="39">
        <f>INDEX(Monthly!$B$2:$K$187,MATCH(D2894,Monthly!$B$2:$B$187,0),5)</f>
        <v>-28.170000000000073</v>
      </c>
      <c r="L2894" s="39">
        <f>INDEX(Monthly!$B$2:$K$187,MATCH(D2894,Monthly!$B$2:$B$187,0),7)</f>
        <v>-1.0000000000000009E-3</v>
      </c>
      <c r="M2894" s="39">
        <f>INDEX(Monthly!$B$2:$K$187,MATCH(D2894,Monthly!$B$2:$B$187,0),9)</f>
        <v>9.8901605951738653E-3</v>
      </c>
      <c r="N2894" s="42">
        <f>INDEX(Quaterly!$B$2:$E$63,MATCH(B2894,Quaterly!$B$2:$B$63,0),4)</f>
        <v>-0.53999999999999915</v>
      </c>
    </row>
    <row r="2895" spans="1:14" x14ac:dyDescent="0.3">
      <c r="A2895" s="23">
        <v>2894</v>
      </c>
      <c r="B2895" s="23" t="str">
        <f t="shared" si="135"/>
        <v>Q1-2021</v>
      </c>
      <c r="C2895" s="24" t="str">
        <f t="shared" si="136"/>
        <v>Q1</v>
      </c>
      <c r="D2895" s="23" t="str">
        <f t="shared" si="137"/>
        <v>3-2021</v>
      </c>
      <c r="E2895" s="25">
        <v>44260</v>
      </c>
      <c r="F2895" s="31">
        <f>INDEX(GoldPrice!$B$2:$F$4016,MATCH(E2895,GoldPrice!$B$2:$B$4016,0),5)</f>
        <v>-479686.4108864069</v>
      </c>
      <c r="G2895" s="36">
        <f>INDEX(Daily!$B$2:$H$4016,MATCH(E2895,Daily!$B$2:$B$4016,0),3)</f>
        <v>2.2600000000000051</v>
      </c>
      <c r="H2895" s="36">
        <f>INDEX(Daily!$B$2:$H$4016,MATCH(E2895,Daily!$B$2:$B$4016,0),5)</f>
        <v>14</v>
      </c>
      <c r="I2895" s="36">
        <f>INDEX(Daily!$B$2:$H$4016,MATCH(E2895,Daily!$B$2:$B$4016,0),7)</f>
        <v>0.17000000000007276</v>
      </c>
      <c r="J2895" s="39">
        <f>INDEX(Monthly!$B$2:$K$187,MATCH(D2895,Monthly!$B$2:$B$187,0),3)</f>
        <v>-2.7999999999999969E-3</v>
      </c>
      <c r="K2895" s="39">
        <f>INDEX(Monthly!$B$2:$K$187,MATCH(D2895,Monthly!$B$2:$B$187,0),5)</f>
        <v>-28.170000000000073</v>
      </c>
      <c r="L2895" s="39">
        <f>INDEX(Monthly!$B$2:$K$187,MATCH(D2895,Monthly!$B$2:$B$187,0),7)</f>
        <v>-1.0000000000000009E-3</v>
      </c>
      <c r="M2895" s="39">
        <f>INDEX(Monthly!$B$2:$K$187,MATCH(D2895,Monthly!$B$2:$B$187,0),9)</f>
        <v>9.8901605951738653E-3</v>
      </c>
      <c r="N2895" s="42">
        <f>INDEX(Quaterly!$B$2:$E$63,MATCH(B2895,Quaterly!$B$2:$B$63,0),4)</f>
        <v>-0.53999999999999915</v>
      </c>
    </row>
    <row r="2896" spans="1:14" x14ac:dyDescent="0.3">
      <c r="A2896" s="23">
        <v>2895</v>
      </c>
      <c r="B2896" s="23" t="str">
        <f t="shared" si="135"/>
        <v>Q1-2021</v>
      </c>
      <c r="C2896" s="24" t="str">
        <f t="shared" si="136"/>
        <v>Q1</v>
      </c>
      <c r="D2896" s="23" t="str">
        <f t="shared" si="137"/>
        <v>3-2021</v>
      </c>
      <c r="E2896" s="25">
        <v>44263</v>
      </c>
      <c r="F2896" s="31">
        <f>INDEX(GoldPrice!$B$2:$F$4016,MATCH(E2896,GoldPrice!$B$2:$B$4016,0),5)</f>
        <v>363629.9376299344</v>
      </c>
      <c r="G2896" s="36">
        <f>INDEX(Daily!$B$2:$H$4016,MATCH(E2896,Daily!$B$2:$B$4016,0),3)</f>
        <v>-1.0400000000000063</v>
      </c>
      <c r="H2896" s="36">
        <f>INDEX(Daily!$B$2:$H$4016,MATCH(E2896,Daily!$B$2:$B$4016,0),5)</f>
        <v>-8</v>
      </c>
      <c r="I2896" s="36">
        <f>INDEX(Daily!$B$2:$H$4016,MATCH(E2896,Daily!$B$2:$B$4016,0),7)</f>
        <v>-0.42000000000007276</v>
      </c>
      <c r="J2896" s="39">
        <f>INDEX(Monthly!$B$2:$K$187,MATCH(D2896,Monthly!$B$2:$B$187,0),3)</f>
        <v>-2.7999999999999969E-3</v>
      </c>
      <c r="K2896" s="39">
        <f>INDEX(Monthly!$B$2:$K$187,MATCH(D2896,Monthly!$B$2:$B$187,0),5)</f>
        <v>-28.170000000000073</v>
      </c>
      <c r="L2896" s="39">
        <f>INDEX(Monthly!$B$2:$K$187,MATCH(D2896,Monthly!$B$2:$B$187,0),7)</f>
        <v>-1.0000000000000009E-3</v>
      </c>
      <c r="M2896" s="39">
        <f>INDEX(Monthly!$B$2:$K$187,MATCH(D2896,Monthly!$B$2:$B$187,0),9)</f>
        <v>9.8901605951738653E-3</v>
      </c>
      <c r="N2896" s="42">
        <f>INDEX(Quaterly!$B$2:$E$63,MATCH(B2896,Quaterly!$B$2:$B$63,0),4)</f>
        <v>-0.53999999999999915</v>
      </c>
    </row>
    <row r="2897" spans="1:14" x14ac:dyDescent="0.3">
      <c r="A2897" s="23">
        <v>2896</v>
      </c>
      <c r="B2897" s="23" t="str">
        <f t="shared" si="135"/>
        <v>Q1-2021</v>
      </c>
      <c r="C2897" s="24" t="str">
        <f t="shared" si="136"/>
        <v>Q1</v>
      </c>
      <c r="D2897" s="23" t="str">
        <f t="shared" si="137"/>
        <v>3-2021</v>
      </c>
      <c r="E2897" s="25">
        <v>44264</v>
      </c>
      <c r="F2897" s="31">
        <f>INDEX(GoldPrice!$B$2:$F$4016,MATCH(E2897,GoldPrice!$B$2:$B$4016,0),5)</f>
        <v>-1072550.3685503677</v>
      </c>
      <c r="G2897" s="36">
        <f>INDEX(Daily!$B$2:$H$4016,MATCH(E2897,Daily!$B$2:$B$4016,0),3)</f>
        <v>-1.039999999999992</v>
      </c>
      <c r="H2897" s="36">
        <f>INDEX(Daily!$B$2:$H$4016,MATCH(E2897,Daily!$B$2:$B$4016,0),5)</f>
        <v>35</v>
      </c>
      <c r="I2897" s="36">
        <f>INDEX(Daily!$B$2:$H$4016,MATCH(E2897,Daily!$B$2:$B$4016,0),7)</f>
        <v>-6.2999999999999545</v>
      </c>
      <c r="J2897" s="39">
        <f>INDEX(Monthly!$B$2:$K$187,MATCH(D2897,Monthly!$B$2:$B$187,0),3)</f>
        <v>-2.7999999999999969E-3</v>
      </c>
      <c r="K2897" s="39">
        <f>INDEX(Monthly!$B$2:$K$187,MATCH(D2897,Monthly!$B$2:$B$187,0),5)</f>
        <v>-28.170000000000073</v>
      </c>
      <c r="L2897" s="39">
        <f>INDEX(Monthly!$B$2:$K$187,MATCH(D2897,Monthly!$B$2:$B$187,0),7)</f>
        <v>-1.0000000000000009E-3</v>
      </c>
      <c r="M2897" s="39">
        <f>INDEX(Monthly!$B$2:$K$187,MATCH(D2897,Monthly!$B$2:$B$187,0),9)</f>
        <v>9.8901605951738653E-3</v>
      </c>
      <c r="N2897" s="42">
        <f>INDEX(Quaterly!$B$2:$E$63,MATCH(B2897,Quaterly!$B$2:$B$63,0),4)</f>
        <v>-0.53999999999999915</v>
      </c>
    </row>
    <row r="2898" spans="1:14" x14ac:dyDescent="0.3">
      <c r="A2898" s="23">
        <v>2897</v>
      </c>
      <c r="B2898" s="23" t="str">
        <f t="shared" si="135"/>
        <v>Q1-2021</v>
      </c>
      <c r="C2898" s="24" t="str">
        <f t="shared" si="136"/>
        <v>Q1</v>
      </c>
      <c r="D2898" s="23" t="str">
        <f t="shared" si="137"/>
        <v>3-2021</v>
      </c>
      <c r="E2898" s="25">
        <v>44265</v>
      </c>
      <c r="F2898" s="31">
        <f>INDEX(GoldPrice!$B$2:$F$4016,MATCH(E2898,GoldPrice!$B$2:$B$4016,0),5)</f>
        <v>154988.09298809245</v>
      </c>
      <c r="G2898" s="36">
        <f>INDEX(Daily!$B$2:$H$4016,MATCH(E2898,Daily!$B$2:$B$4016,0),3)</f>
        <v>0.42999999999999261</v>
      </c>
      <c r="H2898" s="36">
        <f>INDEX(Daily!$B$2:$H$4016,MATCH(E2898,Daily!$B$2:$B$4016,0),5)</f>
        <v>-8</v>
      </c>
      <c r="I2898" s="36">
        <f>INDEX(Daily!$B$2:$H$4016,MATCH(E2898,Daily!$B$2:$B$4016,0),7)</f>
        <v>8.1099999999999</v>
      </c>
      <c r="J2898" s="39">
        <f>INDEX(Monthly!$B$2:$K$187,MATCH(D2898,Monthly!$B$2:$B$187,0),3)</f>
        <v>-2.7999999999999969E-3</v>
      </c>
      <c r="K2898" s="39">
        <f>INDEX(Monthly!$B$2:$K$187,MATCH(D2898,Monthly!$B$2:$B$187,0),5)</f>
        <v>-28.170000000000073</v>
      </c>
      <c r="L2898" s="39">
        <f>INDEX(Monthly!$B$2:$K$187,MATCH(D2898,Monthly!$B$2:$B$187,0),7)</f>
        <v>-1.0000000000000009E-3</v>
      </c>
      <c r="M2898" s="39">
        <f>INDEX(Monthly!$B$2:$K$187,MATCH(D2898,Monthly!$B$2:$B$187,0),9)</f>
        <v>9.8901605951738653E-3</v>
      </c>
      <c r="N2898" s="42">
        <f>INDEX(Quaterly!$B$2:$E$63,MATCH(B2898,Quaterly!$B$2:$B$63,0),4)</f>
        <v>-0.53999999999999915</v>
      </c>
    </row>
    <row r="2899" spans="1:14" x14ac:dyDescent="0.3">
      <c r="A2899" s="23">
        <v>2898</v>
      </c>
      <c r="B2899" s="23" t="str">
        <f t="shared" si="135"/>
        <v>Q1-2021</v>
      </c>
      <c r="C2899" s="24" t="str">
        <f t="shared" si="136"/>
        <v>Q1</v>
      </c>
      <c r="D2899" s="23" t="str">
        <f t="shared" si="137"/>
        <v>3-2021</v>
      </c>
      <c r="E2899" s="25">
        <v>44266</v>
      </c>
      <c r="F2899" s="31">
        <f>INDEX(GoldPrice!$B$2:$F$4016,MATCH(E2899,GoldPrice!$B$2:$B$4016,0),5)</f>
        <v>407360.1965602003</v>
      </c>
      <c r="G2899" s="36">
        <f>INDEX(Daily!$B$2:$H$4016,MATCH(E2899,Daily!$B$2:$B$4016,0),3)</f>
        <v>1.5799999999999983</v>
      </c>
      <c r="H2899" s="36">
        <f>INDEX(Daily!$B$2:$H$4016,MATCH(E2899,Daily!$B$2:$B$4016,0),5)</f>
        <v>-1</v>
      </c>
      <c r="I2899" s="36">
        <f>INDEX(Daily!$B$2:$H$4016,MATCH(E2899,Daily!$B$2:$B$4016,0),7)</f>
        <v>11.650000000000091</v>
      </c>
      <c r="J2899" s="39">
        <f>INDEX(Monthly!$B$2:$K$187,MATCH(D2899,Monthly!$B$2:$B$187,0),3)</f>
        <v>-2.7999999999999969E-3</v>
      </c>
      <c r="K2899" s="39">
        <f>INDEX(Monthly!$B$2:$K$187,MATCH(D2899,Monthly!$B$2:$B$187,0),5)</f>
        <v>-28.170000000000073</v>
      </c>
      <c r="L2899" s="39">
        <f>INDEX(Monthly!$B$2:$K$187,MATCH(D2899,Monthly!$B$2:$B$187,0),7)</f>
        <v>-1.0000000000000009E-3</v>
      </c>
      <c r="M2899" s="39">
        <f>INDEX(Monthly!$B$2:$K$187,MATCH(D2899,Monthly!$B$2:$B$187,0),9)</f>
        <v>9.8901605951738653E-3</v>
      </c>
      <c r="N2899" s="42">
        <f>INDEX(Quaterly!$B$2:$E$63,MATCH(B2899,Quaterly!$B$2:$B$63,0),4)</f>
        <v>-0.53999999999999915</v>
      </c>
    </row>
    <row r="2900" spans="1:14" x14ac:dyDescent="0.3">
      <c r="A2900" s="23">
        <v>2899</v>
      </c>
      <c r="B2900" s="23" t="str">
        <f t="shared" si="135"/>
        <v>Q1-2021</v>
      </c>
      <c r="C2900" s="24" t="str">
        <f t="shared" si="136"/>
        <v>Q1</v>
      </c>
      <c r="D2900" s="23" t="str">
        <f t="shared" si="137"/>
        <v>3-2021</v>
      </c>
      <c r="E2900" s="25">
        <v>44267</v>
      </c>
      <c r="F2900" s="31">
        <f>INDEX(GoldPrice!$B$2:$F$4016,MATCH(E2900,GoldPrice!$B$2:$B$4016,0),5)</f>
        <v>-156405.36760536954</v>
      </c>
      <c r="G2900" s="36">
        <f>INDEX(Daily!$B$2:$H$4016,MATCH(E2900,Daily!$B$2:$B$4016,0),3)</f>
        <v>-0.40999999999999659</v>
      </c>
      <c r="H2900" s="36">
        <f>INDEX(Daily!$B$2:$H$4016,MATCH(E2900,Daily!$B$2:$B$4016,0),5)</f>
        <v>4</v>
      </c>
      <c r="I2900" s="36">
        <f>INDEX(Daily!$B$2:$H$4016,MATCH(E2900,Daily!$B$2:$B$4016,0),7)</f>
        <v>-0.17000000000007276</v>
      </c>
      <c r="J2900" s="39">
        <f>INDEX(Monthly!$B$2:$K$187,MATCH(D2900,Monthly!$B$2:$B$187,0),3)</f>
        <v>-2.7999999999999969E-3</v>
      </c>
      <c r="K2900" s="39">
        <f>INDEX(Monthly!$B$2:$K$187,MATCH(D2900,Monthly!$B$2:$B$187,0),5)</f>
        <v>-28.170000000000073</v>
      </c>
      <c r="L2900" s="39">
        <f>INDEX(Monthly!$B$2:$K$187,MATCH(D2900,Monthly!$B$2:$B$187,0),7)</f>
        <v>-1.0000000000000009E-3</v>
      </c>
      <c r="M2900" s="39">
        <f>INDEX(Monthly!$B$2:$K$187,MATCH(D2900,Monthly!$B$2:$B$187,0),9)</f>
        <v>9.8901605951738653E-3</v>
      </c>
      <c r="N2900" s="42">
        <f>INDEX(Quaterly!$B$2:$E$63,MATCH(B2900,Quaterly!$B$2:$B$63,0),4)</f>
        <v>-0.53999999999999915</v>
      </c>
    </row>
    <row r="2901" spans="1:14" x14ac:dyDescent="0.3">
      <c r="A2901" s="23">
        <v>2900</v>
      </c>
      <c r="B2901" s="23" t="str">
        <f t="shared" si="135"/>
        <v>Q1-2021</v>
      </c>
      <c r="C2901" s="24" t="str">
        <f t="shared" si="136"/>
        <v>Q1</v>
      </c>
      <c r="D2901" s="23" t="str">
        <f t="shared" si="137"/>
        <v>3-2021</v>
      </c>
      <c r="E2901" s="25">
        <v>44270</v>
      </c>
      <c r="F2901" s="31">
        <f>INDEX(GoldPrice!$B$2:$F$4016,MATCH(E2901,GoldPrice!$B$2:$B$4016,0),5)</f>
        <v>-97821.508221507072</v>
      </c>
      <c r="G2901" s="36">
        <f>INDEX(Daily!$B$2:$H$4016,MATCH(E2901,Daily!$B$2:$B$4016,0),3)</f>
        <v>-0.21999999999999886</v>
      </c>
      <c r="H2901" s="36">
        <f>INDEX(Daily!$B$2:$H$4016,MATCH(E2901,Daily!$B$2:$B$4016,0),5)</f>
        <v>26</v>
      </c>
      <c r="I2901" s="36">
        <f>INDEX(Daily!$B$2:$H$4016,MATCH(E2901,Daily!$B$2:$B$4016,0),7)</f>
        <v>3</v>
      </c>
      <c r="J2901" s="39">
        <f>INDEX(Monthly!$B$2:$K$187,MATCH(D2901,Monthly!$B$2:$B$187,0),3)</f>
        <v>-2.7999999999999969E-3</v>
      </c>
      <c r="K2901" s="39">
        <f>INDEX(Monthly!$B$2:$K$187,MATCH(D2901,Monthly!$B$2:$B$187,0),5)</f>
        <v>-28.170000000000073</v>
      </c>
      <c r="L2901" s="39">
        <f>INDEX(Monthly!$B$2:$K$187,MATCH(D2901,Monthly!$B$2:$B$187,0),7)</f>
        <v>-1.0000000000000009E-3</v>
      </c>
      <c r="M2901" s="39">
        <f>INDEX(Monthly!$B$2:$K$187,MATCH(D2901,Monthly!$B$2:$B$187,0),9)</f>
        <v>9.8901605951738653E-3</v>
      </c>
      <c r="N2901" s="42">
        <f>INDEX(Quaterly!$B$2:$E$63,MATCH(B2901,Quaterly!$B$2:$B$63,0),4)</f>
        <v>-0.53999999999999915</v>
      </c>
    </row>
    <row r="2902" spans="1:14" x14ac:dyDescent="0.3">
      <c r="A2902" s="23">
        <v>2901</v>
      </c>
      <c r="B2902" s="23" t="str">
        <f t="shared" si="135"/>
        <v>Q1-2021</v>
      </c>
      <c r="C2902" s="24" t="str">
        <f t="shared" si="136"/>
        <v>Q1</v>
      </c>
      <c r="D2902" s="23" t="str">
        <f t="shared" si="137"/>
        <v>3-2021</v>
      </c>
      <c r="E2902" s="25">
        <v>44271</v>
      </c>
      <c r="F2902" s="31">
        <f>INDEX(GoldPrice!$B$2:$F$4016,MATCH(E2902,GoldPrice!$B$2:$B$4016,0),5)</f>
        <v>-80972.06577206403</v>
      </c>
      <c r="G2902" s="36">
        <f>INDEX(Daily!$B$2:$H$4016,MATCH(E2902,Daily!$B$2:$B$4016,0),3)</f>
        <v>-0.59000000000000341</v>
      </c>
      <c r="H2902" s="36">
        <f>INDEX(Daily!$B$2:$H$4016,MATCH(E2902,Daily!$B$2:$B$4016,0),5)</f>
        <v>1</v>
      </c>
      <c r="I2902" s="36">
        <f>INDEX(Daily!$B$2:$H$4016,MATCH(E2902,Daily!$B$2:$B$4016,0),7)</f>
        <v>-4.6599999999998545</v>
      </c>
      <c r="J2902" s="39">
        <f>INDEX(Monthly!$B$2:$K$187,MATCH(D2902,Monthly!$B$2:$B$187,0),3)</f>
        <v>-2.7999999999999969E-3</v>
      </c>
      <c r="K2902" s="39">
        <f>INDEX(Monthly!$B$2:$K$187,MATCH(D2902,Monthly!$B$2:$B$187,0),5)</f>
        <v>-28.170000000000073</v>
      </c>
      <c r="L2902" s="39">
        <f>INDEX(Monthly!$B$2:$K$187,MATCH(D2902,Monthly!$B$2:$B$187,0),7)</f>
        <v>-1.0000000000000009E-3</v>
      </c>
      <c r="M2902" s="39">
        <f>INDEX(Monthly!$B$2:$K$187,MATCH(D2902,Monthly!$B$2:$B$187,0),9)</f>
        <v>9.8901605951738653E-3</v>
      </c>
      <c r="N2902" s="42">
        <f>INDEX(Quaterly!$B$2:$E$63,MATCH(B2902,Quaterly!$B$2:$B$63,0),4)</f>
        <v>-0.53999999999999915</v>
      </c>
    </row>
    <row r="2903" spans="1:14" x14ac:dyDescent="0.3">
      <c r="A2903" s="23">
        <v>2902</v>
      </c>
      <c r="B2903" s="23" t="str">
        <f t="shared" si="135"/>
        <v>Q1-2021</v>
      </c>
      <c r="C2903" s="24" t="str">
        <f t="shared" si="136"/>
        <v>Q1</v>
      </c>
      <c r="D2903" s="23" t="str">
        <f t="shared" si="137"/>
        <v>3-2021</v>
      </c>
      <c r="E2903" s="25">
        <v>44272</v>
      </c>
      <c r="F2903" s="31">
        <f>INDEX(GoldPrice!$B$2:$F$4016,MATCH(E2903,GoldPrice!$B$2:$B$4016,0),5)</f>
        <v>114612.1338121295</v>
      </c>
      <c r="G2903" s="36">
        <f>INDEX(Daily!$B$2:$H$4016,MATCH(E2903,Daily!$B$2:$B$4016,0),3)</f>
        <v>-0.20000000000000284</v>
      </c>
      <c r="H2903" s="36">
        <f>INDEX(Daily!$B$2:$H$4016,MATCH(E2903,Daily!$B$2:$B$4016,0),5)</f>
        <v>-37</v>
      </c>
      <c r="I2903" s="36">
        <f>INDEX(Daily!$B$2:$H$4016,MATCH(E2903,Daily!$B$2:$B$4016,0),7)</f>
        <v>6.1899999999998272</v>
      </c>
      <c r="J2903" s="39">
        <f>INDEX(Monthly!$B$2:$K$187,MATCH(D2903,Monthly!$B$2:$B$187,0),3)</f>
        <v>-2.7999999999999969E-3</v>
      </c>
      <c r="K2903" s="39">
        <f>INDEX(Monthly!$B$2:$K$187,MATCH(D2903,Monthly!$B$2:$B$187,0),5)</f>
        <v>-28.170000000000073</v>
      </c>
      <c r="L2903" s="39">
        <f>INDEX(Monthly!$B$2:$K$187,MATCH(D2903,Monthly!$B$2:$B$187,0),7)</f>
        <v>-1.0000000000000009E-3</v>
      </c>
      <c r="M2903" s="39">
        <f>INDEX(Monthly!$B$2:$K$187,MATCH(D2903,Monthly!$B$2:$B$187,0),9)</f>
        <v>9.8901605951738653E-3</v>
      </c>
      <c r="N2903" s="42">
        <f>INDEX(Quaterly!$B$2:$E$63,MATCH(B2903,Quaterly!$B$2:$B$63,0),4)</f>
        <v>-0.53999999999999915</v>
      </c>
    </row>
    <row r="2904" spans="1:14" x14ac:dyDescent="0.3">
      <c r="A2904" s="23">
        <v>2903</v>
      </c>
      <c r="B2904" s="23" t="str">
        <f t="shared" si="135"/>
        <v>Q1-2021</v>
      </c>
      <c r="C2904" s="24" t="str">
        <f t="shared" si="136"/>
        <v>Q1</v>
      </c>
      <c r="D2904" s="23" t="str">
        <f t="shared" si="137"/>
        <v>3-2021</v>
      </c>
      <c r="E2904" s="25">
        <v>44273</v>
      </c>
      <c r="F2904" s="31">
        <f>INDEX(GoldPrice!$B$2:$F$4016,MATCH(E2904,GoldPrice!$B$2:$B$4016,0),5)</f>
        <v>-270269.89226989076</v>
      </c>
      <c r="G2904" s="36">
        <f>INDEX(Daily!$B$2:$H$4016,MATCH(E2904,Daily!$B$2:$B$4016,0),3)</f>
        <v>-4.5999999999999943</v>
      </c>
      <c r="H2904" s="36">
        <f>INDEX(Daily!$B$2:$H$4016,MATCH(E2904,Daily!$B$2:$B$4016,0),5)</f>
        <v>20</v>
      </c>
      <c r="I2904" s="36">
        <f>INDEX(Daily!$B$2:$H$4016,MATCH(E2904,Daily!$B$2:$B$4016,0),7)</f>
        <v>14.850000000000136</v>
      </c>
      <c r="J2904" s="39">
        <f>INDEX(Monthly!$B$2:$K$187,MATCH(D2904,Monthly!$B$2:$B$187,0),3)</f>
        <v>-2.7999999999999969E-3</v>
      </c>
      <c r="K2904" s="39">
        <f>INDEX(Monthly!$B$2:$K$187,MATCH(D2904,Monthly!$B$2:$B$187,0),5)</f>
        <v>-28.170000000000073</v>
      </c>
      <c r="L2904" s="39">
        <f>INDEX(Monthly!$B$2:$K$187,MATCH(D2904,Monthly!$B$2:$B$187,0),7)</f>
        <v>-1.0000000000000009E-3</v>
      </c>
      <c r="M2904" s="39">
        <f>INDEX(Monthly!$B$2:$K$187,MATCH(D2904,Monthly!$B$2:$B$187,0),9)</f>
        <v>9.8901605951738653E-3</v>
      </c>
      <c r="N2904" s="42">
        <f>INDEX(Quaterly!$B$2:$E$63,MATCH(B2904,Quaterly!$B$2:$B$63,0),4)</f>
        <v>-0.53999999999999915</v>
      </c>
    </row>
    <row r="2905" spans="1:14" x14ac:dyDescent="0.3">
      <c r="A2905" s="23">
        <v>2904</v>
      </c>
      <c r="B2905" s="23" t="str">
        <f t="shared" si="135"/>
        <v>Q1-2021</v>
      </c>
      <c r="C2905" s="24" t="str">
        <f t="shared" si="136"/>
        <v>Q1</v>
      </c>
      <c r="D2905" s="23" t="str">
        <f t="shared" si="137"/>
        <v>3-2021</v>
      </c>
      <c r="E2905" s="25">
        <v>44274</v>
      </c>
      <c r="F2905" s="31">
        <f>INDEX(GoldPrice!$B$2:$F$4016,MATCH(E2905,GoldPrice!$B$2:$B$4016,0),5)</f>
        <v>-170953.84615384787</v>
      </c>
      <c r="G2905" s="36">
        <f>INDEX(Daily!$B$2:$H$4016,MATCH(E2905,Daily!$B$2:$B$4016,0),3)</f>
        <v>1.4200000000000017</v>
      </c>
      <c r="H2905" s="36">
        <f>INDEX(Daily!$B$2:$H$4016,MATCH(E2905,Daily!$B$2:$B$4016,0),5)</f>
        <v>8</v>
      </c>
      <c r="I2905" s="36">
        <f>INDEX(Daily!$B$2:$H$4016,MATCH(E2905,Daily!$B$2:$B$4016,0),7)</f>
        <v>-6.8900000000001</v>
      </c>
      <c r="J2905" s="39">
        <f>INDEX(Monthly!$B$2:$K$187,MATCH(D2905,Monthly!$B$2:$B$187,0),3)</f>
        <v>-2.7999999999999969E-3</v>
      </c>
      <c r="K2905" s="39">
        <f>INDEX(Monthly!$B$2:$K$187,MATCH(D2905,Monthly!$B$2:$B$187,0),5)</f>
        <v>-28.170000000000073</v>
      </c>
      <c r="L2905" s="39">
        <f>INDEX(Monthly!$B$2:$K$187,MATCH(D2905,Monthly!$B$2:$B$187,0),7)</f>
        <v>-1.0000000000000009E-3</v>
      </c>
      <c r="M2905" s="39">
        <f>INDEX(Monthly!$B$2:$K$187,MATCH(D2905,Monthly!$B$2:$B$187,0),9)</f>
        <v>9.8901605951738653E-3</v>
      </c>
      <c r="N2905" s="42">
        <f>INDEX(Quaterly!$B$2:$E$63,MATCH(B2905,Quaterly!$B$2:$B$63,0),4)</f>
        <v>-0.53999999999999915</v>
      </c>
    </row>
    <row r="2906" spans="1:14" x14ac:dyDescent="0.3">
      <c r="A2906" s="23">
        <v>2905</v>
      </c>
      <c r="B2906" s="23" t="str">
        <f t="shared" si="135"/>
        <v>Q1-2021</v>
      </c>
      <c r="C2906" s="24" t="str">
        <f t="shared" si="136"/>
        <v>Q1</v>
      </c>
      <c r="D2906" s="23" t="str">
        <f t="shared" si="137"/>
        <v>3-2021</v>
      </c>
      <c r="E2906" s="25">
        <v>44277</v>
      </c>
      <c r="F2906" s="31">
        <f>INDEX(GoldPrice!$B$2:$F$4016,MATCH(E2906,GoldPrice!$B$2:$B$4016,0),5)</f>
        <v>8854.2052542082965</v>
      </c>
      <c r="G2906" s="36">
        <f>INDEX(Daily!$B$2:$H$4016,MATCH(E2906,Daily!$B$2:$B$4016,0),3)</f>
        <v>0.14000000000000057</v>
      </c>
      <c r="H2906" s="36">
        <f>INDEX(Daily!$B$2:$H$4016,MATCH(E2906,Daily!$B$2:$B$4016,0),5)</f>
        <v>3</v>
      </c>
      <c r="I2906" s="36">
        <f>INDEX(Daily!$B$2:$H$4016,MATCH(E2906,Daily!$B$2:$B$4016,0),7)</f>
        <v>0.38000000000010914</v>
      </c>
      <c r="J2906" s="39">
        <f>INDEX(Monthly!$B$2:$K$187,MATCH(D2906,Monthly!$B$2:$B$187,0),3)</f>
        <v>-2.7999999999999969E-3</v>
      </c>
      <c r="K2906" s="39">
        <f>INDEX(Monthly!$B$2:$K$187,MATCH(D2906,Monthly!$B$2:$B$187,0),5)</f>
        <v>-28.170000000000073</v>
      </c>
      <c r="L2906" s="39">
        <f>INDEX(Monthly!$B$2:$K$187,MATCH(D2906,Monthly!$B$2:$B$187,0),7)</f>
        <v>-1.0000000000000009E-3</v>
      </c>
      <c r="M2906" s="39">
        <f>INDEX(Monthly!$B$2:$K$187,MATCH(D2906,Monthly!$B$2:$B$187,0),9)</f>
        <v>9.8901605951738653E-3</v>
      </c>
      <c r="N2906" s="42">
        <f>INDEX(Quaterly!$B$2:$E$63,MATCH(B2906,Quaterly!$B$2:$B$63,0),4)</f>
        <v>-0.53999999999999915</v>
      </c>
    </row>
    <row r="2907" spans="1:14" x14ac:dyDescent="0.3">
      <c r="A2907" s="23">
        <v>2906</v>
      </c>
      <c r="B2907" s="23" t="str">
        <f t="shared" si="135"/>
        <v>Q1-2021</v>
      </c>
      <c r="C2907" s="24" t="str">
        <f t="shared" si="136"/>
        <v>Q1</v>
      </c>
      <c r="D2907" s="23" t="str">
        <f t="shared" si="137"/>
        <v>3-2021</v>
      </c>
      <c r="E2907" s="25">
        <v>44278</v>
      </c>
      <c r="F2907" s="31">
        <f>INDEX(GoldPrice!$B$2:$F$4016,MATCH(E2907,GoldPrice!$B$2:$B$4016,0),5)</f>
        <v>386358.94915894791</v>
      </c>
      <c r="G2907" s="36">
        <f>INDEX(Daily!$B$2:$H$4016,MATCH(E2907,Daily!$B$2:$B$4016,0),3)</f>
        <v>-3.8000000000000043</v>
      </c>
      <c r="H2907" s="36">
        <f>INDEX(Daily!$B$2:$H$4016,MATCH(E2907,Daily!$B$2:$B$4016,0),5)</f>
        <v>-6</v>
      </c>
      <c r="I2907" s="36">
        <f>INDEX(Daily!$B$2:$H$4016,MATCH(E2907,Daily!$B$2:$B$4016,0),7)</f>
        <v>-10.980000000000018</v>
      </c>
      <c r="J2907" s="39">
        <f>INDEX(Monthly!$B$2:$K$187,MATCH(D2907,Monthly!$B$2:$B$187,0),3)</f>
        <v>-2.7999999999999969E-3</v>
      </c>
      <c r="K2907" s="39">
        <f>INDEX(Monthly!$B$2:$K$187,MATCH(D2907,Monthly!$B$2:$B$187,0),5)</f>
        <v>-28.170000000000073</v>
      </c>
      <c r="L2907" s="39">
        <f>INDEX(Monthly!$B$2:$K$187,MATCH(D2907,Monthly!$B$2:$B$187,0),7)</f>
        <v>-1.0000000000000009E-3</v>
      </c>
      <c r="M2907" s="39">
        <f>INDEX(Monthly!$B$2:$K$187,MATCH(D2907,Monthly!$B$2:$B$187,0),9)</f>
        <v>9.8901605951738653E-3</v>
      </c>
      <c r="N2907" s="42">
        <f>INDEX(Quaterly!$B$2:$E$63,MATCH(B2907,Quaterly!$B$2:$B$63,0),4)</f>
        <v>-0.53999999999999915</v>
      </c>
    </row>
    <row r="2908" spans="1:14" x14ac:dyDescent="0.3">
      <c r="A2908" s="23">
        <v>2907</v>
      </c>
      <c r="B2908" s="23" t="str">
        <f t="shared" si="135"/>
        <v>Q1-2021</v>
      </c>
      <c r="C2908" s="24" t="str">
        <f t="shared" si="136"/>
        <v>Q1</v>
      </c>
      <c r="D2908" s="23" t="str">
        <f t="shared" si="137"/>
        <v>3-2021</v>
      </c>
      <c r="E2908" s="25">
        <v>44279</v>
      </c>
      <c r="F2908" s="31">
        <f>INDEX(GoldPrice!$B$2:$F$4016,MATCH(E2908,GoldPrice!$B$2:$B$4016,0),5)</f>
        <v>-256116.42411642522</v>
      </c>
      <c r="G2908" s="36">
        <f>INDEX(Daily!$B$2:$H$4016,MATCH(E2908,Daily!$B$2:$B$4016,0),3)</f>
        <v>3.4200000000000017</v>
      </c>
      <c r="H2908" s="36">
        <f>INDEX(Daily!$B$2:$H$4016,MATCH(E2908,Daily!$B$2:$B$4016,0),5)</f>
        <v>10</v>
      </c>
      <c r="I2908" s="36">
        <f>INDEX(Daily!$B$2:$H$4016,MATCH(E2908,Daily!$B$2:$B$4016,0),7)</f>
        <v>-21.6400000000001</v>
      </c>
      <c r="J2908" s="39">
        <f>INDEX(Monthly!$B$2:$K$187,MATCH(D2908,Monthly!$B$2:$B$187,0),3)</f>
        <v>-2.7999999999999969E-3</v>
      </c>
      <c r="K2908" s="39">
        <f>INDEX(Monthly!$B$2:$K$187,MATCH(D2908,Monthly!$B$2:$B$187,0),5)</f>
        <v>-28.170000000000073</v>
      </c>
      <c r="L2908" s="39">
        <f>INDEX(Monthly!$B$2:$K$187,MATCH(D2908,Monthly!$B$2:$B$187,0),7)</f>
        <v>-1.0000000000000009E-3</v>
      </c>
      <c r="M2908" s="39">
        <f>INDEX(Monthly!$B$2:$K$187,MATCH(D2908,Monthly!$B$2:$B$187,0),9)</f>
        <v>9.8901605951738653E-3</v>
      </c>
      <c r="N2908" s="42">
        <f>INDEX(Quaterly!$B$2:$E$63,MATCH(B2908,Quaterly!$B$2:$B$63,0),4)</f>
        <v>-0.53999999999999915</v>
      </c>
    </row>
    <row r="2909" spans="1:14" x14ac:dyDescent="0.3">
      <c r="A2909" s="23">
        <v>2908</v>
      </c>
      <c r="B2909" s="23" t="str">
        <f t="shared" si="135"/>
        <v>Q1-2021</v>
      </c>
      <c r="C2909" s="24" t="str">
        <f t="shared" si="136"/>
        <v>Q1</v>
      </c>
      <c r="D2909" s="23" t="str">
        <f t="shared" si="137"/>
        <v>3-2021</v>
      </c>
      <c r="E2909" s="25">
        <v>44280</v>
      </c>
      <c r="F2909" s="31">
        <f>INDEX(GoldPrice!$B$2:$F$4016,MATCH(E2909,GoldPrice!$B$2:$B$4016,0),5)</f>
        <v>114371.87677187473</v>
      </c>
      <c r="G2909" s="36">
        <f>INDEX(Daily!$B$2:$H$4016,MATCH(E2909,Daily!$B$2:$B$4016,0),3)</f>
        <v>-2.6199999999999974</v>
      </c>
      <c r="H2909" s="36">
        <f>INDEX(Daily!$B$2:$H$4016,MATCH(E2909,Daily!$B$2:$B$4016,0),5)</f>
        <v>4</v>
      </c>
      <c r="I2909" s="36">
        <f>INDEX(Daily!$B$2:$H$4016,MATCH(E2909,Daily!$B$2:$B$4016,0),7)</f>
        <v>1.2899999999999636</v>
      </c>
      <c r="J2909" s="39">
        <f>INDEX(Monthly!$B$2:$K$187,MATCH(D2909,Monthly!$B$2:$B$187,0),3)</f>
        <v>-2.7999999999999969E-3</v>
      </c>
      <c r="K2909" s="39">
        <f>INDEX(Monthly!$B$2:$K$187,MATCH(D2909,Monthly!$B$2:$B$187,0),5)</f>
        <v>-28.170000000000073</v>
      </c>
      <c r="L2909" s="39">
        <f>INDEX(Monthly!$B$2:$K$187,MATCH(D2909,Monthly!$B$2:$B$187,0),7)</f>
        <v>-1.0000000000000009E-3</v>
      </c>
      <c r="M2909" s="39">
        <f>INDEX(Monthly!$B$2:$K$187,MATCH(D2909,Monthly!$B$2:$B$187,0),9)</f>
        <v>9.8901605951738653E-3</v>
      </c>
      <c r="N2909" s="42">
        <f>INDEX(Quaterly!$B$2:$E$63,MATCH(B2909,Quaterly!$B$2:$B$63,0),4)</f>
        <v>-0.53999999999999915</v>
      </c>
    </row>
    <row r="2910" spans="1:14" x14ac:dyDescent="0.3">
      <c r="A2910" s="23">
        <v>2909</v>
      </c>
      <c r="B2910" s="23" t="str">
        <f t="shared" si="135"/>
        <v>Q1-2021</v>
      </c>
      <c r="C2910" s="24" t="str">
        <f t="shared" si="136"/>
        <v>Q1</v>
      </c>
      <c r="D2910" s="23" t="str">
        <f t="shared" si="137"/>
        <v>3-2021</v>
      </c>
      <c r="E2910" s="25">
        <v>44281</v>
      </c>
      <c r="F2910" s="31">
        <f>INDEX(GoldPrice!$B$2:$F$4016,MATCH(E2910,GoldPrice!$B$2:$B$4016,0),5)</f>
        <v>-307396.10659610853</v>
      </c>
      <c r="G2910" s="36">
        <f>INDEX(Daily!$B$2:$H$4016,MATCH(E2910,Daily!$B$2:$B$4016,0),3)</f>
        <v>2.4099999999999966</v>
      </c>
      <c r="H2910" s="36">
        <f>INDEX(Daily!$B$2:$H$4016,MATCH(E2910,Daily!$B$2:$B$4016,0),5)</f>
        <v>0</v>
      </c>
      <c r="I2910" s="36">
        <f>INDEX(Daily!$B$2:$H$4016,MATCH(E2910,Daily!$B$2:$B$4016,0),7)</f>
        <v>-0.88999999999987267</v>
      </c>
      <c r="J2910" s="39">
        <f>INDEX(Monthly!$B$2:$K$187,MATCH(D2910,Monthly!$B$2:$B$187,0),3)</f>
        <v>-2.7999999999999969E-3</v>
      </c>
      <c r="K2910" s="39">
        <f>INDEX(Monthly!$B$2:$K$187,MATCH(D2910,Monthly!$B$2:$B$187,0),5)</f>
        <v>-28.170000000000073</v>
      </c>
      <c r="L2910" s="39">
        <f>INDEX(Monthly!$B$2:$K$187,MATCH(D2910,Monthly!$B$2:$B$187,0),7)</f>
        <v>-1.0000000000000009E-3</v>
      </c>
      <c r="M2910" s="39">
        <f>INDEX(Monthly!$B$2:$K$187,MATCH(D2910,Monthly!$B$2:$B$187,0),9)</f>
        <v>9.8901605951738653E-3</v>
      </c>
      <c r="N2910" s="42">
        <f>INDEX(Quaterly!$B$2:$E$63,MATCH(B2910,Quaterly!$B$2:$B$63,0),4)</f>
        <v>-0.53999999999999915</v>
      </c>
    </row>
    <row r="2911" spans="1:14" x14ac:dyDescent="0.3">
      <c r="A2911" s="23">
        <v>2910</v>
      </c>
      <c r="B2911" s="23" t="str">
        <f t="shared" si="135"/>
        <v>Q1-2021</v>
      </c>
      <c r="C2911" s="24" t="str">
        <f t="shared" si="136"/>
        <v>Q1</v>
      </c>
      <c r="D2911" s="23" t="str">
        <f t="shared" si="137"/>
        <v>3-2021</v>
      </c>
      <c r="E2911" s="25">
        <v>44284</v>
      </c>
      <c r="F2911" s="31">
        <f>INDEX(GoldPrice!$B$2:$F$4016,MATCH(E2911,GoldPrice!$B$2:$B$4016,0),5)</f>
        <v>238896.46569646895</v>
      </c>
      <c r="G2911" s="36">
        <f>INDEX(Daily!$B$2:$H$4016,MATCH(E2911,Daily!$B$2:$B$4016,0),3)</f>
        <v>0.59000000000000341</v>
      </c>
      <c r="H2911" s="36">
        <f>INDEX(Daily!$B$2:$H$4016,MATCH(E2911,Daily!$B$2:$B$4016,0),5)</f>
        <v>-14</v>
      </c>
      <c r="I2911" s="36">
        <f>INDEX(Daily!$B$2:$H$4016,MATCH(E2911,Daily!$B$2:$B$4016,0),7)</f>
        <v>13.470000000000027</v>
      </c>
      <c r="J2911" s="39">
        <f>INDEX(Monthly!$B$2:$K$187,MATCH(D2911,Monthly!$B$2:$B$187,0),3)</f>
        <v>-2.7999999999999969E-3</v>
      </c>
      <c r="K2911" s="39">
        <f>INDEX(Monthly!$B$2:$K$187,MATCH(D2911,Monthly!$B$2:$B$187,0),5)</f>
        <v>-28.170000000000073</v>
      </c>
      <c r="L2911" s="39">
        <f>INDEX(Monthly!$B$2:$K$187,MATCH(D2911,Monthly!$B$2:$B$187,0),7)</f>
        <v>-1.0000000000000009E-3</v>
      </c>
      <c r="M2911" s="39">
        <f>INDEX(Monthly!$B$2:$K$187,MATCH(D2911,Monthly!$B$2:$B$187,0),9)</f>
        <v>9.8901605951738653E-3</v>
      </c>
      <c r="N2911" s="42">
        <f>INDEX(Quaterly!$B$2:$E$63,MATCH(B2911,Quaterly!$B$2:$B$63,0),4)</f>
        <v>-0.53999999999999915</v>
      </c>
    </row>
    <row r="2912" spans="1:14" x14ac:dyDescent="0.3">
      <c r="A2912" s="23">
        <v>2911</v>
      </c>
      <c r="B2912" s="23" t="str">
        <f t="shared" si="135"/>
        <v>Q1-2021</v>
      </c>
      <c r="C2912" s="24" t="str">
        <f t="shared" si="136"/>
        <v>Q1</v>
      </c>
      <c r="D2912" s="23" t="str">
        <f t="shared" si="137"/>
        <v>3-2021</v>
      </c>
      <c r="E2912" s="25">
        <v>44285</v>
      </c>
      <c r="F2912" s="31">
        <f>INDEX(GoldPrice!$B$2:$F$4016,MATCH(E2912,GoldPrice!$B$2:$B$4016,0),5)</f>
        <v>171834.43583443761</v>
      </c>
      <c r="G2912" s="36">
        <f>INDEX(Daily!$B$2:$H$4016,MATCH(E2912,Daily!$B$2:$B$4016,0),3)</f>
        <v>-1.0100000000000051</v>
      </c>
      <c r="H2912" s="36">
        <f>INDEX(Daily!$B$2:$H$4016,MATCH(E2912,Daily!$B$2:$B$4016,0),5)</f>
        <v>0</v>
      </c>
      <c r="I2912" s="36">
        <f>INDEX(Daily!$B$2:$H$4016,MATCH(E2912,Daily!$B$2:$B$4016,0),7)</f>
        <v>10.679999999999836</v>
      </c>
      <c r="J2912" s="39">
        <f>INDEX(Monthly!$B$2:$K$187,MATCH(D2912,Monthly!$B$2:$B$187,0),3)</f>
        <v>-2.7999999999999969E-3</v>
      </c>
      <c r="K2912" s="39">
        <f>INDEX(Monthly!$B$2:$K$187,MATCH(D2912,Monthly!$B$2:$B$187,0),5)</f>
        <v>-28.170000000000073</v>
      </c>
      <c r="L2912" s="39">
        <f>INDEX(Monthly!$B$2:$K$187,MATCH(D2912,Monthly!$B$2:$B$187,0),7)</f>
        <v>-1.0000000000000009E-3</v>
      </c>
      <c r="M2912" s="39">
        <f>INDEX(Monthly!$B$2:$K$187,MATCH(D2912,Monthly!$B$2:$B$187,0),9)</f>
        <v>9.8901605951738653E-3</v>
      </c>
      <c r="N2912" s="42">
        <f>INDEX(Quaterly!$B$2:$E$63,MATCH(B2912,Quaterly!$B$2:$B$63,0),4)</f>
        <v>-0.53999999999999915</v>
      </c>
    </row>
    <row r="2913" spans="1:14" x14ac:dyDescent="0.3">
      <c r="A2913" s="23">
        <v>2912</v>
      </c>
      <c r="B2913" s="23" t="str">
        <f t="shared" si="135"/>
        <v>Q1-2021</v>
      </c>
      <c r="C2913" s="24" t="str">
        <f t="shared" si="136"/>
        <v>Q1</v>
      </c>
      <c r="D2913" s="23" t="str">
        <f t="shared" si="137"/>
        <v>3-2021</v>
      </c>
      <c r="E2913" s="25">
        <v>44286</v>
      </c>
      <c r="F2913" s="31">
        <f>INDEX(GoldPrice!$B$2:$F$4016,MATCH(E2913,GoldPrice!$B$2:$B$4016,0),5)</f>
        <v>-876666.56586656347</v>
      </c>
      <c r="G2913" s="36">
        <f>INDEX(Daily!$B$2:$H$4016,MATCH(E2913,Daily!$B$2:$B$4016,0),3)</f>
        <v>-1.3900000000000006</v>
      </c>
      <c r="H2913" s="36">
        <f>INDEX(Daily!$B$2:$H$4016,MATCH(E2913,Daily!$B$2:$B$4016,0),5)</f>
        <v>4</v>
      </c>
      <c r="I2913" s="36">
        <f>INDEX(Daily!$B$2:$H$4016,MATCH(E2913,Daily!$B$2:$B$4016,0),7)</f>
        <v>5.0800000000001546</v>
      </c>
      <c r="J2913" s="39">
        <f>INDEX(Monthly!$B$2:$K$187,MATCH(D2913,Monthly!$B$2:$B$187,0),3)</f>
        <v>-2.7999999999999969E-3</v>
      </c>
      <c r="K2913" s="39">
        <f>INDEX(Monthly!$B$2:$K$187,MATCH(D2913,Monthly!$B$2:$B$187,0),5)</f>
        <v>-28.170000000000073</v>
      </c>
      <c r="L2913" s="39">
        <f>INDEX(Monthly!$B$2:$K$187,MATCH(D2913,Monthly!$B$2:$B$187,0),7)</f>
        <v>-1.0000000000000009E-3</v>
      </c>
      <c r="M2913" s="39">
        <f>INDEX(Monthly!$B$2:$K$187,MATCH(D2913,Monthly!$B$2:$B$187,0),9)</f>
        <v>9.8901605951738653E-3</v>
      </c>
      <c r="N2913" s="42">
        <f>INDEX(Quaterly!$B$2:$E$63,MATCH(B2913,Quaterly!$B$2:$B$63,0),4)</f>
        <v>-0.53999999999999915</v>
      </c>
    </row>
    <row r="2914" spans="1:14" x14ac:dyDescent="0.3">
      <c r="A2914" s="23">
        <v>2913</v>
      </c>
      <c r="B2914" s="23" t="str">
        <f t="shared" si="135"/>
        <v>Q2-2021</v>
      </c>
      <c r="C2914" s="24" t="str">
        <f t="shared" si="136"/>
        <v>Q2</v>
      </c>
      <c r="D2914" s="23" t="str">
        <f t="shared" si="137"/>
        <v>4-2021</v>
      </c>
      <c r="E2914" s="25">
        <v>44287</v>
      </c>
      <c r="F2914" s="31">
        <f>INDEX(GoldPrice!$B$2:$F$4016,MATCH(E2914,GoldPrice!$B$2:$B$4016,0),5)</f>
        <v>190208.80740880594</v>
      </c>
      <c r="G2914" s="36">
        <f>INDEX(Daily!$B$2:$H$4016,MATCH(E2914,Daily!$B$2:$B$4016,0),3)</f>
        <v>2.2900000000000063</v>
      </c>
      <c r="H2914" s="36">
        <f>INDEX(Daily!$B$2:$H$4016,MATCH(E2914,Daily!$B$2:$B$4016,0),5)</f>
        <v>-9</v>
      </c>
      <c r="I2914" s="36">
        <f>INDEX(Daily!$B$2:$H$4016,MATCH(E2914,Daily!$B$2:$B$4016,0),7)</f>
        <v>24.659999999999854</v>
      </c>
      <c r="J2914" s="39">
        <f>INDEX(Monthly!$B$2:$K$187,MATCH(D2914,Monthly!$B$2:$B$187,0),3)</f>
        <v>-4.0000000000000452E-4</v>
      </c>
      <c r="K2914" s="39">
        <f>INDEX(Monthly!$B$2:$K$187,MATCH(D2914,Monthly!$B$2:$B$187,0),5)</f>
        <v>32.940000000000055</v>
      </c>
      <c r="L2914" s="39">
        <f>INDEX(Monthly!$B$2:$K$187,MATCH(D2914,Monthly!$B$2:$B$187,0),7)</f>
        <v>0</v>
      </c>
      <c r="M2914" s="39">
        <f>INDEX(Monthly!$B$2:$K$187,MATCH(D2914,Monthly!$B$2:$B$187,0),9)</f>
        <v>9.2898597164894157E-3</v>
      </c>
      <c r="N2914" s="42">
        <f>INDEX(Quaterly!$B$2:$E$63,MATCH(B2914,Quaterly!$B$2:$B$63,0),4)</f>
        <v>4.4299999999999979</v>
      </c>
    </row>
    <row r="2915" spans="1:14" x14ac:dyDescent="0.3">
      <c r="A2915" s="23">
        <v>2914</v>
      </c>
      <c r="B2915" s="23" t="str">
        <f t="shared" si="135"/>
        <v>Q2-2021</v>
      </c>
      <c r="C2915" s="24" t="str">
        <f t="shared" si="136"/>
        <v>Q2</v>
      </c>
      <c r="D2915" s="23" t="str">
        <f t="shared" si="137"/>
        <v>4-2021</v>
      </c>
      <c r="E2915" s="25">
        <v>44288</v>
      </c>
      <c r="F2915" s="31">
        <f>INDEX(GoldPrice!$B$2:$F$4016,MATCH(E2915,GoldPrice!$B$2:$B$4016,0),5)</f>
        <v>584067.59726759419</v>
      </c>
      <c r="G2915" s="36">
        <f>INDEX(Daily!$B$2:$H$4016,MATCH(E2915,Daily!$B$2:$B$4016,0),3)</f>
        <v>-0.96000000000000085</v>
      </c>
      <c r="H2915" s="36">
        <f>INDEX(Daily!$B$2:$H$4016,MATCH(E2915,Daily!$B$2:$B$4016,0),5)</f>
        <v>8</v>
      </c>
      <c r="I2915" s="36">
        <f>INDEX(Daily!$B$2:$H$4016,MATCH(E2915,Daily!$B$2:$B$4016,0),7)</f>
        <v>8.3500000000001364</v>
      </c>
      <c r="J2915" s="39">
        <f>INDEX(Monthly!$B$2:$K$187,MATCH(D2915,Monthly!$B$2:$B$187,0),3)</f>
        <v>-4.0000000000000452E-4</v>
      </c>
      <c r="K2915" s="39">
        <f>INDEX(Monthly!$B$2:$K$187,MATCH(D2915,Monthly!$B$2:$B$187,0),5)</f>
        <v>32.940000000000055</v>
      </c>
      <c r="L2915" s="39">
        <f>INDEX(Monthly!$B$2:$K$187,MATCH(D2915,Monthly!$B$2:$B$187,0),7)</f>
        <v>0</v>
      </c>
      <c r="M2915" s="39">
        <f>INDEX(Monthly!$B$2:$K$187,MATCH(D2915,Monthly!$B$2:$B$187,0),9)</f>
        <v>9.2898597164894157E-3</v>
      </c>
      <c r="N2915" s="42">
        <f>INDEX(Quaterly!$B$2:$E$63,MATCH(B2915,Quaterly!$B$2:$B$63,0),4)</f>
        <v>4.4299999999999979</v>
      </c>
    </row>
    <row r="2916" spans="1:14" x14ac:dyDescent="0.3">
      <c r="A2916" s="23">
        <v>2915</v>
      </c>
      <c r="B2916" s="23" t="str">
        <f t="shared" si="135"/>
        <v>Q2-2021</v>
      </c>
      <c r="C2916" s="24" t="str">
        <f t="shared" si="136"/>
        <v>Q2</v>
      </c>
      <c r="D2916" s="23" t="str">
        <f t="shared" si="137"/>
        <v>4-2021</v>
      </c>
      <c r="E2916" s="25">
        <v>44291</v>
      </c>
      <c r="F2916" s="31">
        <f>INDEX(GoldPrice!$B$2:$F$4016,MATCH(E2916,GoldPrice!$B$2:$B$4016,0),5)</f>
        <v>-411064.76226476207</v>
      </c>
      <c r="G2916" s="36">
        <f>INDEX(Daily!$B$2:$H$4016,MATCH(E2916,Daily!$B$2:$B$4016,0),3)</f>
        <v>-1.8400000000000034</v>
      </c>
      <c r="H2916" s="36">
        <f>INDEX(Daily!$B$2:$H$4016,MATCH(E2916,Daily!$B$2:$B$4016,0),5)</f>
        <v>6</v>
      </c>
      <c r="I2916" s="36">
        <f>INDEX(Daily!$B$2:$H$4016,MATCH(E2916,Daily!$B$2:$B$4016,0),7)</f>
        <v>11.599999999999909</v>
      </c>
      <c r="J2916" s="39">
        <f>INDEX(Monthly!$B$2:$K$187,MATCH(D2916,Monthly!$B$2:$B$187,0),3)</f>
        <v>-4.0000000000000452E-4</v>
      </c>
      <c r="K2916" s="39">
        <f>INDEX(Monthly!$B$2:$K$187,MATCH(D2916,Monthly!$B$2:$B$187,0),5)</f>
        <v>32.940000000000055</v>
      </c>
      <c r="L2916" s="39">
        <f>INDEX(Monthly!$B$2:$K$187,MATCH(D2916,Monthly!$B$2:$B$187,0),7)</f>
        <v>0</v>
      </c>
      <c r="M2916" s="39">
        <f>INDEX(Monthly!$B$2:$K$187,MATCH(D2916,Monthly!$B$2:$B$187,0),9)</f>
        <v>9.2898597164894157E-3</v>
      </c>
      <c r="N2916" s="42">
        <f>INDEX(Quaterly!$B$2:$E$63,MATCH(B2916,Quaterly!$B$2:$B$63,0),4)</f>
        <v>4.4299999999999979</v>
      </c>
    </row>
    <row r="2917" spans="1:14" x14ac:dyDescent="0.3">
      <c r="A2917" s="23">
        <v>2916</v>
      </c>
      <c r="B2917" s="23" t="str">
        <f t="shared" si="135"/>
        <v>Q2-2021</v>
      </c>
      <c r="C2917" s="24" t="str">
        <f t="shared" si="136"/>
        <v>Q2</v>
      </c>
      <c r="D2917" s="23" t="str">
        <f t="shared" si="137"/>
        <v>4-2021</v>
      </c>
      <c r="E2917" s="25">
        <v>44292</v>
      </c>
      <c r="F2917" s="31">
        <f>INDEX(GoldPrice!$B$2:$F$4016,MATCH(E2917,GoldPrice!$B$2:$B$4016,0),5)</f>
        <v>-117474.57947457954</v>
      </c>
      <c r="G2917" s="36">
        <f>INDEX(Daily!$B$2:$H$4016,MATCH(E2917,Daily!$B$2:$B$4016,0),3)</f>
        <v>0.67999999999999972</v>
      </c>
      <c r="H2917" s="36">
        <f>INDEX(Daily!$B$2:$H$4016,MATCH(E2917,Daily!$B$2:$B$4016,0),5)</f>
        <v>11</v>
      </c>
      <c r="I2917" s="36">
        <f>INDEX(Daily!$B$2:$H$4016,MATCH(E2917,Daily!$B$2:$B$4016,0),7)</f>
        <v>3.9100000000000819</v>
      </c>
      <c r="J2917" s="39">
        <f>INDEX(Monthly!$B$2:$K$187,MATCH(D2917,Monthly!$B$2:$B$187,0),3)</f>
        <v>-4.0000000000000452E-4</v>
      </c>
      <c r="K2917" s="39">
        <f>INDEX(Monthly!$B$2:$K$187,MATCH(D2917,Monthly!$B$2:$B$187,0),5)</f>
        <v>32.940000000000055</v>
      </c>
      <c r="L2917" s="39">
        <f>INDEX(Monthly!$B$2:$K$187,MATCH(D2917,Monthly!$B$2:$B$187,0),7)</f>
        <v>0</v>
      </c>
      <c r="M2917" s="39">
        <f>INDEX(Monthly!$B$2:$K$187,MATCH(D2917,Monthly!$B$2:$B$187,0),9)</f>
        <v>9.2898597164894157E-3</v>
      </c>
      <c r="N2917" s="42">
        <f>INDEX(Quaterly!$B$2:$E$63,MATCH(B2917,Quaterly!$B$2:$B$63,0),4)</f>
        <v>4.4299999999999979</v>
      </c>
    </row>
    <row r="2918" spans="1:14" x14ac:dyDescent="0.3">
      <c r="A2918" s="23">
        <v>2917</v>
      </c>
      <c r="B2918" s="23" t="str">
        <f t="shared" si="135"/>
        <v>Q2-2021</v>
      </c>
      <c r="C2918" s="24" t="str">
        <f t="shared" si="136"/>
        <v>Q2</v>
      </c>
      <c r="D2918" s="23" t="str">
        <f t="shared" si="137"/>
        <v>4-2021</v>
      </c>
      <c r="E2918" s="25">
        <v>44293</v>
      </c>
      <c r="F2918" s="31">
        <f>INDEX(GoldPrice!$B$2:$F$4016,MATCH(E2918,GoldPrice!$B$2:$B$4016,0),5)</f>
        <v>24438.480438482016</v>
      </c>
      <c r="G2918" s="36">
        <f>INDEX(Daily!$B$2:$H$4016,MATCH(E2918,Daily!$B$2:$B$4016,0),3)</f>
        <v>0.44000000000000483</v>
      </c>
      <c r="H2918" s="36">
        <f>INDEX(Daily!$B$2:$H$4016,MATCH(E2918,Daily!$B$2:$B$4016,0),5)</f>
        <v>0</v>
      </c>
      <c r="I2918" s="36">
        <f>INDEX(Daily!$B$2:$H$4016,MATCH(E2918,Daily!$B$2:$B$4016,0),7)</f>
        <v>2.4200000000000728</v>
      </c>
      <c r="J2918" s="39">
        <f>INDEX(Monthly!$B$2:$K$187,MATCH(D2918,Monthly!$B$2:$B$187,0),3)</f>
        <v>-4.0000000000000452E-4</v>
      </c>
      <c r="K2918" s="39">
        <f>INDEX(Monthly!$B$2:$K$187,MATCH(D2918,Monthly!$B$2:$B$187,0),5)</f>
        <v>32.940000000000055</v>
      </c>
      <c r="L2918" s="39">
        <f>INDEX(Monthly!$B$2:$K$187,MATCH(D2918,Monthly!$B$2:$B$187,0),7)</f>
        <v>0</v>
      </c>
      <c r="M2918" s="39">
        <f>INDEX(Monthly!$B$2:$K$187,MATCH(D2918,Monthly!$B$2:$B$187,0),9)</f>
        <v>9.2898597164894157E-3</v>
      </c>
      <c r="N2918" s="42">
        <f>INDEX(Quaterly!$B$2:$E$63,MATCH(B2918,Quaterly!$B$2:$B$63,0),4)</f>
        <v>4.4299999999999979</v>
      </c>
    </row>
    <row r="2919" spans="1:14" x14ac:dyDescent="0.3">
      <c r="A2919" s="23">
        <v>2918</v>
      </c>
      <c r="B2919" s="23" t="str">
        <f t="shared" si="135"/>
        <v>Q2-2021</v>
      </c>
      <c r="C2919" s="24" t="str">
        <f t="shared" si="136"/>
        <v>Q2</v>
      </c>
      <c r="D2919" s="23" t="str">
        <f t="shared" si="137"/>
        <v>4-2021</v>
      </c>
      <c r="E2919" s="25">
        <v>44294</v>
      </c>
      <c r="F2919" s="31">
        <f>INDEX(GoldPrice!$B$2:$F$4016,MATCH(E2919,GoldPrice!$B$2:$B$4016,0),5)</f>
        <v>-284875.4488754496</v>
      </c>
      <c r="G2919" s="36">
        <f>INDEX(Daily!$B$2:$H$4016,MATCH(E2919,Daily!$B$2:$B$4016,0),3)</f>
        <v>-0.17000000000000171</v>
      </c>
      <c r="H2919" s="36">
        <f>INDEX(Daily!$B$2:$H$4016,MATCH(E2919,Daily!$B$2:$B$4016,0),5)</f>
        <v>-5</v>
      </c>
      <c r="I2919" s="36">
        <f>INDEX(Daily!$B$2:$H$4016,MATCH(E2919,Daily!$B$2:$B$4016,0),7)</f>
        <v>-7.4900000000000091</v>
      </c>
      <c r="J2919" s="39">
        <f>INDEX(Monthly!$B$2:$K$187,MATCH(D2919,Monthly!$B$2:$B$187,0),3)</f>
        <v>-4.0000000000000452E-4</v>
      </c>
      <c r="K2919" s="39">
        <f>INDEX(Monthly!$B$2:$K$187,MATCH(D2919,Monthly!$B$2:$B$187,0),5)</f>
        <v>32.940000000000055</v>
      </c>
      <c r="L2919" s="39">
        <f>INDEX(Monthly!$B$2:$K$187,MATCH(D2919,Monthly!$B$2:$B$187,0),7)</f>
        <v>0</v>
      </c>
      <c r="M2919" s="39">
        <f>INDEX(Monthly!$B$2:$K$187,MATCH(D2919,Monthly!$B$2:$B$187,0),9)</f>
        <v>9.2898597164894157E-3</v>
      </c>
      <c r="N2919" s="42">
        <f>INDEX(Quaterly!$B$2:$E$63,MATCH(B2919,Quaterly!$B$2:$B$63,0),4)</f>
        <v>4.4299999999999979</v>
      </c>
    </row>
    <row r="2920" spans="1:14" x14ac:dyDescent="0.3">
      <c r="A2920" s="23">
        <v>2919</v>
      </c>
      <c r="B2920" s="23" t="str">
        <f t="shared" si="135"/>
        <v>Q2-2021</v>
      </c>
      <c r="C2920" s="24" t="str">
        <f t="shared" si="136"/>
        <v>Q2</v>
      </c>
      <c r="D2920" s="23" t="str">
        <f t="shared" si="137"/>
        <v>4-2021</v>
      </c>
      <c r="E2920" s="25">
        <v>44295</v>
      </c>
      <c r="F2920" s="31">
        <f>INDEX(GoldPrice!$B$2:$F$4016,MATCH(E2920,GoldPrice!$B$2:$B$4016,0),5)</f>
        <v>261964.46796446666</v>
      </c>
      <c r="G2920" s="36">
        <f>INDEX(Daily!$B$2:$H$4016,MATCH(E2920,Daily!$B$2:$B$4016,0),3)</f>
        <v>-0.28000000000000114</v>
      </c>
      <c r="H2920" s="36">
        <f>INDEX(Daily!$B$2:$H$4016,MATCH(E2920,Daily!$B$2:$B$4016,0),5)</f>
        <v>-20</v>
      </c>
      <c r="I2920" s="36">
        <f>INDEX(Daily!$B$2:$H$4016,MATCH(E2920,Daily!$B$2:$B$4016,0),7)</f>
        <v>-3.2300000000000182</v>
      </c>
      <c r="J2920" s="39">
        <f>INDEX(Monthly!$B$2:$K$187,MATCH(D2920,Monthly!$B$2:$B$187,0),3)</f>
        <v>-4.0000000000000452E-4</v>
      </c>
      <c r="K2920" s="39">
        <f>INDEX(Monthly!$B$2:$K$187,MATCH(D2920,Monthly!$B$2:$B$187,0),5)</f>
        <v>32.940000000000055</v>
      </c>
      <c r="L2920" s="39">
        <f>INDEX(Monthly!$B$2:$K$187,MATCH(D2920,Monthly!$B$2:$B$187,0),7)</f>
        <v>0</v>
      </c>
      <c r="M2920" s="39">
        <f>INDEX(Monthly!$B$2:$K$187,MATCH(D2920,Monthly!$B$2:$B$187,0),9)</f>
        <v>9.2898597164894157E-3</v>
      </c>
      <c r="N2920" s="42">
        <f>INDEX(Quaterly!$B$2:$E$63,MATCH(B2920,Quaterly!$B$2:$B$63,0),4)</f>
        <v>4.4299999999999979</v>
      </c>
    </row>
    <row r="2921" spans="1:14" x14ac:dyDescent="0.3">
      <c r="A2921" s="23">
        <v>2920</v>
      </c>
      <c r="B2921" s="23" t="str">
        <f t="shared" si="135"/>
        <v>Q2-2021</v>
      </c>
      <c r="C2921" s="24" t="str">
        <f t="shared" si="136"/>
        <v>Q2</v>
      </c>
      <c r="D2921" s="23" t="str">
        <f t="shared" si="137"/>
        <v>4-2021</v>
      </c>
      <c r="E2921" s="25">
        <v>44298</v>
      </c>
      <c r="F2921" s="31">
        <f>INDEX(GoldPrice!$B$2:$F$4016,MATCH(E2921,GoldPrice!$B$2:$B$4016,0),5)</f>
        <v>208372.02797203138</v>
      </c>
      <c r="G2921" s="36">
        <f>INDEX(Daily!$B$2:$H$4016,MATCH(E2921,Daily!$B$2:$B$4016,0),3)</f>
        <v>0.38000000000000256</v>
      </c>
      <c r="H2921" s="36">
        <f>INDEX(Daily!$B$2:$H$4016,MATCH(E2921,Daily!$B$2:$B$4016,0),5)</f>
        <v>2</v>
      </c>
      <c r="I2921" s="36">
        <f>INDEX(Daily!$B$2:$H$4016,MATCH(E2921,Daily!$B$2:$B$4016,0),7)</f>
        <v>20.789999999999964</v>
      </c>
      <c r="J2921" s="39">
        <f>INDEX(Monthly!$B$2:$K$187,MATCH(D2921,Monthly!$B$2:$B$187,0),3)</f>
        <v>-4.0000000000000452E-4</v>
      </c>
      <c r="K2921" s="39">
        <f>INDEX(Monthly!$B$2:$K$187,MATCH(D2921,Monthly!$B$2:$B$187,0),5)</f>
        <v>32.940000000000055</v>
      </c>
      <c r="L2921" s="39">
        <f>INDEX(Monthly!$B$2:$K$187,MATCH(D2921,Monthly!$B$2:$B$187,0),7)</f>
        <v>0</v>
      </c>
      <c r="M2921" s="39">
        <f>INDEX(Monthly!$B$2:$K$187,MATCH(D2921,Monthly!$B$2:$B$187,0),9)</f>
        <v>9.2898597164894157E-3</v>
      </c>
      <c r="N2921" s="42">
        <f>INDEX(Quaterly!$B$2:$E$63,MATCH(B2921,Quaterly!$B$2:$B$63,0),4)</f>
        <v>4.4299999999999979</v>
      </c>
    </row>
    <row r="2922" spans="1:14" x14ac:dyDescent="0.3">
      <c r="A2922" s="23">
        <v>2921</v>
      </c>
      <c r="B2922" s="23" t="str">
        <f t="shared" si="135"/>
        <v>Q2-2021</v>
      </c>
      <c r="C2922" s="24" t="str">
        <f t="shared" si="136"/>
        <v>Q2</v>
      </c>
      <c r="D2922" s="23" t="str">
        <f t="shared" si="137"/>
        <v>4-2021</v>
      </c>
      <c r="E2922" s="25">
        <v>44299</v>
      </c>
      <c r="F2922" s="31">
        <f>INDEX(GoldPrice!$B$2:$F$4016,MATCH(E2922,GoldPrice!$B$2:$B$4016,0),5)</f>
        <v>-314220.29862030223</v>
      </c>
      <c r="G2922" s="36">
        <f>INDEX(Daily!$B$2:$H$4016,MATCH(E2922,Daily!$B$2:$B$4016,0),3)</f>
        <v>0.47999999999999687</v>
      </c>
      <c r="H2922" s="36">
        <f>INDEX(Daily!$B$2:$H$4016,MATCH(E2922,Daily!$B$2:$B$4016,0),5)</f>
        <v>2</v>
      </c>
      <c r="I2922" s="36">
        <f>INDEX(Daily!$B$2:$H$4016,MATCH(E2922,Daily!$B$2:$B$4016,0),7)</f>
        <v>-4.1200000000001182</v>
      </c>
      <c r="J2922" s="39">
        <f>INDEX(Monthly!$B$2:$K$187,MATCH(D2922,Monthly!$B$2:$B$187,0),3)</f>
        <v>-4.0000000000000452E-4</v>
      </c>
      <c r="K2922" s="39">
        <f>INDEX(Monthly!$B$2:$K$187,MATCH(D2922,Monthly!$B$2:$B$187,0),5)</f>
        <v>32.940000000000055</v>
      </c>
      <c r="L2922" s="39">
        <f>INDEX(Monthly!$B$2:$K$187,MATCH(D2922,Monthly!$B$2:$B$187,0),7)</f>
        <v>0</v>
      </c>
      <c r="M2922" s="39">
        <f>INDEX(Monthly!$B$2:$K$187,MATCH(D2922,Monthly!$B$2:$B$187,0),9)</f>
        <v>9.2898597164894157E-3</v>
      </c>
      <c r="N2922" s="42">
        <f>INDEX(Quaterly!$B$2:$E$63,MATCH(B2922,Quaterly!$B$2:$B$63,0),4)</f>
        <v>4.4299999999999979</v>
      </c>
    </row>
    <row r="2923" spans="1:14" x14ac:dyDescent="0.3">
      <c r="A2923" s="23">
        <v>2922</v>
      </c>
      <c r="B2923" s="23" t="str">
        <f t="shared" si="135"/>
        <v>Q2-2021</v>
      </c>
      <c r="C2923" s="24" t="str">
        <f t="shared" si="136"/>
        <v>Q2</v>
      </c>
      <c r="D2923" s="23" t="str">
        <f t="shared" si="137"/>
        <v>4-2021</v>
      </c>
      <c r="E2923" s="25">
        <v>44300</v>
      </c>
      <c r="F2923" s="31">
        <f>INDEX(GoldPrice!$B$2:$F$4016,MATCH(E2923,GoldPrice!$B$2:$B$4016,0),5)</f>
        <v>285269.77886977792</v>
      </c>
      <c r="G2923" s="36">
        <f>INDEX(Daily!$B$2:$H$4016,MATCH(E2923,Daily!$B$2:$B$4016,0),3)</f>
        <v>2.9699999999999989</v>
      </c>
      <c r="H2923" s="36">
        <f>INDEX(Daily!$B$2:$H$4016,MATCH(E2923,Daily!$B$2:$B$4016,0),5)</f>
        <v>9</v>
      </c>
      <c r="I2923" s="36">
        <f>INDEX(Daily!$B$2:$H$4016,MATCH(E2923,Daily!$B$2:$B$4016,0),7)</f>
        <v>7.5399999999999636</v>
      </c>
      <c r="J2923" s="39">
        <f>INDEX(Monthly!$B$2:$K$187,MATCH(D2923,Monthly!$B$2:$B$187,0),3)</f>
        <v>-4.0000000000000452E-4</v>
      </c>
      <c r="K2923" s="39">
        <f>INDEX(Monthly!$B$2:$K$187,MATCH(D2923,Monthly!$B$2:$B$187,0),5)</f>
        <v>32.940000000000055</v>
      </c>
      <c r="L2923" s="39">
        <f>INDEX(Monthly!$B$2:$K$187,MATCH(D2923,Monthly!$B$2:$B$187,0),7)</f>
        <v>0</v>
      </c>
      <c r="M2923" s="39">
        <f>INDEX(Monthly!$B$2:$K$187,MATCH(D2923,Monthly!$B$2:$B$187,0),9)</f>
        <v>9.2898597164894157E-3</v>
      </c>
      <c r="N2923" s="42">
        <f>INDEX(Quaterly!$B$2:$E$63,MATCH(B2923,Quaterly!$B$2:$B$63,0),4)</f>
        <v>4.4299999999999979</v>
      </c>
    </row>
    <row r="2924" spans="1:14" x14ac:dyDescent="0.3">
      <c r="A2924" s="23">
        <v>2923</v>
      </c>
      <c r="B2924" s="23" t="str">
        <f t="shared" si="135"/>
        <v>Q2-2021</v>
      </c>
      <c r="C2924" s="24" t="str">
        <f t="shared" si="136"/>
        <v>Q2</v>
      </c>
      <c r="D2924" s="23" t="str">
        <f t="shared" si="137"/>
        <v>4-2021</v>
      </c>
      <c r="E2924" s="25">
        <v>44301</v>
      </c>
      <c r="F2924" s="31">
        <f>INDEX(GoldPrice!$B$2:$F$4016,MATCH(E2924,GoldPrice!$B$2:$B$4016,0),5)</f>
        <v>-525459.83745983616</v>
      </c>
      <c r="G2924" s="36">
        <f>INDEX(Daily!$B$2:$H$4016,MATCH(E2924,Daily!$B$2:$B$4016,0),3)</f>
        <v>0.31000000000000227</v>
      </c>
      <c r="H2924" s="36">
        <f>INDEX(Daily!$B$2:$H$4016,MATCH(E2924,Daily!$B$2:$B$4016,0),5)</f>
        <v>-5</v>
      </c>
      <c r="I2924" s="36">
        <f>INDEX(Daily!$B$2:$H$4016,MATCH(E2924,Daily!$B$2:$B$4016,0),7)</f>
        <v>-8.6199999999998909</v>
      </c>
      <c r="J2924" s="39">
        <f>INDEX(Monthly!$B$2:$K$187,MATCH(D2924,Monthly!$B$2:$B$187,0),3)</f>
        <v>-4.0000000000000452E-4</v>
      </c>
      <c r="K2924" s="39">
        <f>INDEX(Monthly!$B$2:$K$187,MATCH(D2924,Monthly!$B$2:$B$187,0),5)</f>
        <v>32.940000000000055</v>
      </c>
      <c r="L2924" s="39">
        <f>INDEX(Monthly!$B$2:$K$187,MATCH(D2924,Monthly!$B$2:$B$187,0),7)</f>
        <v>0</v>
      </c>
      <c r="M2924" s="39">
        <f>INDEX(Monthly!$B$2:$K$187,MATCH(D2924,Monthly!$B$2:$B$187,0),9)</f>
        <v>9.2898597164894157E-3</v>
      </c>
      <c r="N2924" s="42">
        <f>INDEX(Quaterly!$B$2:$E$63,MATCH(B2924,Quaterly!$B$2:$B$63,0),4)</f>
        <v>4.4299999999999979</v>
      </c>
    </row>
    <row r="2925" spans="1:14" x14ac:dyDescent="0.3">
      <c r="A2925" s="23">
        <v>2924</v>
      </c>
      <c r="B2925" s="23" t="str">
        <f t="shared" si="135"/>
        <v>Q2-2021</v>
      </c>
      <c r="C2925" s="24" t="str">
        <f t="shared" si="136"/>
        <v>Q2</v>
      </c>
      <c r="D2925" s="23" t="str">
        <f t="shared" si="137"/>
        <v>4-2021</v>
      </c>
      <c r="E2925" s="25">
        <v>44302</v>
      </c>
      <c r="F2925" s="31">
        <f>INDEX(GoldPrice!$B$2:$F$4016,MATCH(E2925,GoldPrice!$B$2:$B$4016,0),5)</f>
        <v>-79158.041958041489</v>
      </c>
      <c r="G2925" s="36">
        <f>INDEX(Daily!$B$2:$H$4016,MATCH(E2925,Daily!$B$2:$B$4016,0),3)</f>
        <v>-0.32999999999999829</v>
      </c>
      <c r="H2925" s="36">
        <f>INDEX(Daily!$B$2:$H$4016,MATCH(E2925,Daily!$B$2:$B$4016,0),5)</f>
        <v>-6</v>
      </c>
      <c r="I2925" s="36">
        <f>INDEX(Daily!$B$2:$H$4016,MATCH(E2925,Daily!$B$2:$B$4016,0),7)</f>
        <v>-8.5399999999999636</v>
      </c>
      <c r="J2925" s="39">
        <f>INDEX(Monthly!$B$2:$K$187,MATCH(D2925,Monthly!$B$2:$B$187,0),3)</f>
        <v>-4.0000000000000452E-4</v>
      </c>
      <c r="K2925" s="39">
        <f>INDEX(Monthly!$B$2:$K$187,MATCH(D2925,Monthly!$B$2:$B$187,0),5)</f>
        <v>32.940000000000055</v>
      </c>
      <c r="L2925" s="39">
        <f>INDEX(Monthly!$B$2:$K$187,MATCH(D2925,Monthly!$B$2:$B$187,0),7)</f>
        <v>0</v>
      </c>
      <c r="M2925" s="39">
        <f>INDEX(Monthly!$B$2:$K$187,MATCH(D2925,Monthly!$B$2:$B$187,0),9)</f>
        <v>9.2898597164894157E-3</v>
      </c>
      <c r="N2925" s="42">
        <f>INDEX(Quaterly!$B$2:$E$63,MATCH(B2925,Quaterly!$B$2:$B$63,0),4)</f>
        <v>4.4299999999999979</v>
      </c>
    </row>
    <row r="2926" spans="1:14" x14ac:dyDescent="0.3">
      <c r="A2926" s="23">
        <v>2925</v>
      </c>
      <c r="B2926" s="23" t="str">
        <f t="shared" si="135"/>
        <v>Q2-2021</v>
      </c>
      <c r="C2926" s="24" t="str">
        <f t="shared" si="136"/>
        <v>Q2</v>
      </c>
      <c r="D2926" s="23" t="str">
        <f t="shared" si="137"/>
        <v>4-2021</v>
      </c>
      <c r="E2926" s="25">
        <v>44305</v>
      </c>
      <c r="F2926" s="31">
        <f>INDEX(GoldPrice!$B$2:$F$4016,MATCH(E2926,GoldPrice!$B$2:$B$4016,0),5)</f>
        <v>689385.22018522024</v>
      </c>
      <c r="G2926" s="36">
        <f>INDEX(Daily!$B$2:$H$4016,MATCH(E2926,Daily!$B$2:$B$4016,0),3)</f>
        <v>0.25</v>
      </c>
      <c r="H2926" s="36">
        <f>INDEX(Daily!$B$2:$H$4016,MATCH(E2926,Daily!$B$2:$B$4016,0),5)</f>
        <v>6</v>
      </c>
      <c r="I2926" s="36">
        <f>INDEX(Daily!$B$2:$H$4016,MATCH(E2926,Daily!$B$2:$B$4016,0),7)</f>
        <v>21.869999999999891</v>
      </c>
      <c r="J2926" s="39">
        <f>INDEX(Monthly!$B$2:$K$187,MATCH(D2926,Monthly!$B$2:$B$187,0),3)</f>
        <v>-4.0000000000000452E-4</v>
      </c>
      <c r="K2926" s="39">
        <f>INDEX(Monthly!$B$2:$K$187,MATCH(D2926,Monthly!$B$2:$B$187,0),5)</f>
        <v>32.940000000000055</v>
      </c>
      <c r="L2926" s="39">
        <f>INDEX(Monthly!$B$2:$K$187,MATCH(D2926,Monthly!$B$2:$B$187,0),7)</f>
        <v>0</v>
      </c>
      <c r="M2926" s="39">
        <f>INDEX(Monthly!$B$2:$K$187,MATCH(D2926,Monthly!$B$2:$B$187,0),9)</f>
        <v>9.2898597164894157E-3</v>
      </c>
      <c r="N2926" s="42">
        <f>INDEX(Quaterly!$B$2:$E$63,MATCH(B2926,Quaterly!$B$2:$B$63,0),4)</f>
        <v>4.4299999999999979</v>
      </c>
    </row>
    <row r="2927" spans="1:14" x14ac:dyDescent="0.3">
      <c r="A2927" s="23">
        <v>2926</v>
      </c>
      <c r="B2927" s="23" t="str">
        <f t="shared" si="135"/>
        <v>Q2-2021</v>
      </c>
      <c r="C2927" s="24" t="str">
        <f t="shared" si="136"/>
        <v>Q2</v>
      </c>
      <c r="D2927" s="23" t="str">
        <f t="shared" si="137"/>
        <v>4-2021</v>
      </c>
      <c r="E2927" s="25">
        <v>44306</v>
      </c>
      <c r="F2927" s="31">
        <f>INDEX(GoldPrice!$B$2:$F$4016,MATCH(E2927,GoldPrice!$B$2:$B$4016,0),5)</f>
        <v>-319144.96314495802</v>
      </c>
      <c r="G2927" s="36">
        <f>INDEX(Daily!$B$2:$H$4016,MATCH(E2927,Daily!$B$2:$B$4016,0),3)</f>
        <v>-0.71000000000000085</v>
      </c>
      <c r="H2927" s="36">
        <f>INDEX(Daily!$B$2:$H$4016,MATCH(E2927,Daily!$B$2:$B$4016,0),5)</f>
        <v>1</v>
      </c>
      <c r="I2927" s="36">
        <f>INDEX(Daily!$B$2:$H$4016,MATCH(E2927,Daily!$B$2:$B$4016,0),7)</f>
        <v>7.7000000000000455</v>
      </c>
      <c r="J2927" s="39">
        <f>INDEX(Monthly!$B$2:$K$187,MATCH(D2927,Monthly!$B$2:$B$187,0),3)</f>
        <v>-4.0000000000000452E-4</v>
      </c>
      <c r="K2927" s="39">
        <f>INDEX(Monthly!$B$2:$K$187,MATCH(D2927,Monthly!$B$2:$B$187,0),5)</f>
        <v>32.940000000000055</v>
      </c>
      <c r="L2927" s="39">
        <f>INDEX(Monthly!$B$2:$K$187,MATCH(D2927,Monthly!$B$2:$B$187,0),7)</f>
        <v>0</v>
      </c>
      <c r="M2927" s="39">
        <f>INDEX(Monthly!$B$2:$K$187,MATCH(D2927,Monthly!$B$2:$B$187,0),9)</f>
        <v>9.2898597164894157E-3</v>
      </c>
      <c r="N2927" s="42">
        <f>INDEX(Quaterly!$B$2:$E$63,MATCH(B2927,Quaterly!$B$2:$B$63,0),4)</f>
        <v>4.4299999999999979</v>
      </c>
    </row>
    <row r="2928" spans="1:14" x14ac:dyDescent="0.3">
      <c r="A2928" s="23">
        <v>2927</v>
      </c>
      <c r="B2928" s="23" t="str">
        <f t="shared" si="135"/>
        <v>Q2-2021</v>
      </c>
      <c r="C2928" s="24" t="str">
        <f t="shared" si="136"/>
        <v>Q2</v>
      </c>
      <c r="D2928" s="23" t="str">
        <f t="shared" si="137"/>
        <v>4-2021</v>
      </c>
      <c r="E2928" s="25">
        <v>44307</v>
      </c>
      <c r="F2928" s="31">
        <f>INDEX(GoldPrice!$B$2:$F$4016,MATCH(E2928,GoldPrice!$B$2:$B$4016,0),5)</f>
        <v>-261659.42165942118</v>
      </c>
      <c r="G2928" s="36">
        <f>INDEX(Daily!$B$2:$H$4016,MATCH(E2928,Daily!$B$2:$B$4016,0),3)</f>
        <v>-1.3200000000000003</v>
      </c>
      <c r="H2928" s="36">
        <f>INDEX(Daily!$B$2:$H$4016,MATCH(E2928,Daily!$B$2:$B$4016,0),5)</f>
        <v>0</v>
      </c>
      <c r="I2928" s="36">
        <f>INDEX(Daily!$B$2:$H$4016,MATCH(E2928,Daily!$B$2:$B$4016,0),7)</f>
        <v>-15.212857142857274</v>
      </c>
      <c r="J2928" s="39">
        <f>INDEX(Monthly!$B$2:$K$187,MATCH(D2928,Monthly!$B$2:$B$187,0),3)</f>
        <v>-4.0000000000000452E-4</v>
      </c>
      <c r="K2928" s="39">
        <f>INDEX(Monthly!$B$2:$K$187,MATCH(D2928,Monthly!$B$2:$B$187,0),5)</f>
        <v>32.940000000000055</v>
      </c>
      <c r="L2928" s="39">
        <f>INDEX(Monthly!$B$2:$K$187,MATCH(D2928,Monthly!$B$2:$B$187,0),7)</f>
        <v>0</v>
      </c>
      <c r="M2928" s="39">
        <f>INDEX(Monthly!$B$2:$K$187,MATCH(D2928,Monthly!$B$2:$B$187,0),9)</f>
        <v>9.2898597164894157E-3</v>
      </c>
      <c r="N2928" s="42">
        <f>INDEX(Quaterly!$B$2:$E$63,MATCH(B2928,Quaterly!$B$2:$B$63,0),4)</f>
        <v>4.4299999999999979</v>
      </c>
    </row>
    <row r="2929" spans="1:14" x14ac:dyDescent="0.3">
      <c r="A2929" s="23">
        <v>2928</v>
      </c>
      <c r="B2929" s="23" t="str">
        <f t="shared" si="135"/>
        <v>Q2-2021</v>
      </c>
      <c r="C2929" s="24" t="str">
        <f t="shared" si="136"/>
        <v>Q2</v>
      </c>
      <c r="D2929" s="23" t="str">
        <f t="shared" si="137"/>
        <v>4-2021</v>
      </c>
      <c r="E2929" s="25">
        <v>44308</v>
      </c>
      <c r="F2929" s="31">
        <f>INDEX(GoldPrice!$B$2:$F$4016,MATCH(E2929,GoldPrice!$B$2:$B$4016,0),5)</f>
        <v>229014.32621432096</v>
      </c>
      <c r="G2929" s="36">
        <f>INDEX(Daily!$B$2:$H$4016,MATCH(E2929,Daily!$B$2:$B$4016,0),3)</f>
        <v>7.9999999999998295E-2</v>
      </c>
      <c r="H2929" s="36">
        <f>INDEX(Daily!$B$2:$H$4016,MATCH(E2929,Daily!$B$2:$B$4016,0),5)</f>
        <v>-4</v>
      </c>
      <c r="I2929" s="36">
        <f>INDEX(Daily!$B$2:$H$4016,MATCH(E2929,Daily!$B$2:$B$4016,0),7)</f>
        <v>-25.247142857142762</v>
      </c>
      <c r="J2929" s="39">
        <f>INDEX(Monthly!$B$2:$K$187,MATCH(D2929,Monthly!$B$2:$B$187,0),3)</f>
        <v>-4.0000000000000452E-4</v>
      </c>
      <c r="K2929" s="39">
        <f>INDEX(Monthly!$B$2:$K$187,MATCH(D2929,Monthly!$B$2:$B$187,0),5)</f>
        <v>32.940000000000055</v>
      </c>
      <c r="L2929" s="39">
        <f>INDEX(Monthly!$B$2:$K$187,MATCH(D2929,Monthly!$B$2:$B$187,0),7)</f>
        <v>0</v>
      </c>
      <c r="M2929" s="39">
        <f>INDEX(Monthly!$B$2:$K$187,MATCH(D2929,Monthly!$B$2:$B$187,0),9)</f>
        <v>9.2898597164894157E-3</v>
      </c>
      <c r="N2929" s="42">
        <f>INDEX(Quaterly!$B$2:$E$63,MATCH(B2929,Quaterly!$B$2:$B$63,0),4)</f>
        <v>4.4299999999999979</v>
      </c>
    </row>
    <row r="2930" spans="1:14" x14ac:dyDescent="0.3">
      <c r="A2930" s="23">
        <v>2929</v>
      </c>
      <c r="B2930" s="23" t="str">
        <f t="shared" si="135"/>
        <v>Q2-2021</v>
      </c>
      <c r="C2930" s="24" t="str">
        <f t="shared" si="136"/>
        <v>Q2</v>
      </c>
      <c r="D2930" s="23" t="str">
        <f t="shared" si="137"/>
        <v>4-2021</v>
      </c>
      <c r="E2930" s="25">
        <v>44309</v>
      </c>
      <c r="F2930" s="31">
        <f>INDEX(GoldPrice!$B$2:$F$4016,MATCH(E2930,GoldPrice!$B$2:$B$4016,0),5)</f>
        <v>-6748.0627480633557</v>
      </c>
      <c r="G2930" s="36">
        <f>INDEX(Daily!$B$2:$H$4016,MATCH(E2930,Daily!$B$2:$B$4016,0),3)</f>
        <v>0.71000000000000085</v>
      </c>
      <c r="H2930" s="36">
        <f>INDEX(Daily!$B$2:$H$4016,MATCH(E2930,Daily!$B$2:$B$4016,0),5)</f>
        <v>0</v>
      </c>
      <c r="I2930" s="36">
        <f>INDEX(Daily!$B$2:$H$4016,MATCH(E2930,Daily!$B$2:$B$4016,0),7)</f>
        <v>20.710000000000036</v>
      </c>
      <c r="J2930" s="39">
        <f>INDEX(Monthly!$B$2:$K$187,MATCH(D2930,Monthly!$B$2:$B$187,0),3)</f>
        <v>-4.0000000000000452E-4</v>
      </c>
      <c r="K2930" s="39">
        <f>INDEX(Monthly!$B$2:$K$187,MATCH(D2930,Monthly!$B$2:$B$187,0),5)</f>
        <v>32.940000000000055</v>
      </c>
      <c r="L2930" s="39">
        <f>INDEX(Monthly!$B$2:$K$187,MATCH(D2930,Monthly!$B$2:$B$187,0),7)</f>
        <v>0</v>
      </c>
      <c r="M2930" s="39">
        <f>INDEX(Monthly!$B$2:$K$187,MATCH(D2930,Monthly!$B$2:$B$187,0),9)</f>
        <v>9.2898597164894157E-3</v>
      </c>
      <c r="N2930" s="42">
        <f>INDEX(Quaterly!$B$2:$E$63,MATCH(B2930,Quaterly!$B$2:$B$63,0),4)</f>
        <v>4.4299999999999979</v>
      </c>
    </row>
    <row r="2931" spans="1:14" x14ac:dyDescent="0.3">
      <c r="A2931" s="23">
        <v>2930</v>
      </c>
      <c r="B2931" s="23" t="str">
        <f t="shared" si="135"/>
        <v>Q2-2021</v>
      </c>
      <c r="C2931" s="24" t="str">
        <f t="shared" si="136"/>
        <v>Q2</v>
      </c>
      <c r="D2931" s="23" t="str">
        <f t="shared" si="137"/>
        <v>4-2021</v>
      </c>
      <c r="E2931" s="25">
        <v>44312</v>
      </c>
      <c r="F2931" s="31">
        <f>INDEX(GoldPrice!$B$2:$F$4016,MATCH(E2931,GoldPrice!$B$2:$B$4016,0),5)</f>
        <v>-248017.76601776481</v>
      </c>
      <c r="G2931" s="36">
        <f>INDEX(Daily!$B$2:$H$4016,MATCH(E2931,Daily!$B$2:$B$4016,0),3)</f>
        <v>-0.23000000000000398</v>
      </c>
      <c r="H2931" s="36">
        <f>INDEX(Daily!$B$2:$H$4016,MATCH(E2931,Daily!$B$2:$B$4016,0),5)</f>
        <v>-30</v>
      </c>
      <c r="I2931" s="36">
        <f>INDEX(Daily!$B$2:$H$4016,MATCH(E2931,Daily!$B$2:$B$4016,0),7)</f>
        <v>-32.759999999999991</v>
      </c>
      <c r="J2931" s="39">
        <f>INDEX(Monthly!$B$2:$K$187,MATCH(D2931,Monthly!$B$2:$B$187,0),3)</f>
        <v>-4.0000000000000452E-4</v>
      </c>
      <c r="K2931" s="39">
        <f>INDEX(Monthly!$B$2:$K$187,MATCH(D2931,Monthly!$B$2:$B$187,0),5)</f>
        <v>32.940000000000055</v>
      </c>
      <c r="L2931" s="39">
        <f>INDEX(Monthly!$B$2:$K$187,MATCH(D2931,Monthly!$B$2:$B$187,0),7)</f>
        <v>0</v>
      </c>
      <c r="M2931" s="39">
        <f>INDEX(Monthly!$B$2:$K$187,MATCH(D2931,Monthly!$B$2:$B$187,0),9)</f>
        <v>9.2898597164894157E-3</v>
      </c>
      <c r="N2931" s="42">
        <f>INDEX(Quaterly!$B$2:$E$63,MATCH(B2931,Quaterly!$B$2:$B$63,0),4)</f>
        <v>4.4299999999999979</v>
      </c>
    </row>
    <row r="2932" spans="1:14" x14ac:dyDescent="0.3">
      <c r="A2932" s="23">
        <v>2931</v>
      </c>
      <c r="B2932" s="23" t="str">
        <f t="shared" si="135"/>
        <v>Q2-2021</v>
      </c>
      <c r="C2932" s="24" t="str">
        <f t="shared" si="136"/>
        <v>Q2</v>
      </c>
      <c r="D2932" s="23" t="str">
        <f t="shared" si="137"/>
        <v>4-2021</v>
      </c>
      <c r="E2932" s="25">
        <v>44313</v>
      </c>
      <c r="F2932" s="31">
        <f>INDEX(GoldPrice!$B$2:$F$4016,MATCH(E2932,GoldPrice!$B$2:$B$4016,0),5)</f>
        <v>168213.57021357119</v>
      </c>
      <c r="G2932" s="36">
        <f>INDEX(Daily!$B$2:$H$4016,MATCH(E2932,Daily!$B$2:$B$4016,0),3)</f>
        <v>1.0300000000000011</v>
      </c>
      <c r="H2932" s="36">
        <f>INDEX(Daily!$B$2:$H$4016,MATCH(E2932,Daily!$B$2:$B$4016,0),5)</f>
        <v>2</v>
      </c>
      <c r="I2932" s="36">
        <f>INDEX(Daily!$B$2:$H$4016,MATCH(E2932,Daily!$B$2:$B$4016,0),7)</f>
        <v>3.9800000000000182</v>
      </c>
      <c r="J2932" s="39">
        <f>INDEX(Monthly!$B$2:$K$187,MATCH(D2932,Monthly!$B$2:$B$187,0),3)</f>
        <v>-4.0000000000000452E-4</v>
      </c>
      <c r="K2932" s="39">
        <f>INDEX(Monthly!$B$2:$K$187,MATCH(D2932,Monthly!$B$2:$B$187,0),5)</f>
        <v>32.940000000000055</v>
      </c>
      <c r="L2932" s="39">
        <f>INDEX(Monthly!$B$2:$K$187,MATCH(D2932,Monthly!$B$2:$B$187,0),7)</f>
        <v>0</v>
      </c>
      <c r="M2932" s="39">
        <f>INDEX(Monthly!$B$2:$K$187,MATCH(D2932,Monthly!$B$2:$B$187,0),9)</f>
        <v>9.2898597164894157E-3</v>
      </c>
      <c r="N2932" s="42">
        <f>INDEX(Quaterly!$B$2:$E$63,MATCH(B2932,Quaterly!$B$2:$B$63,0),4)</f>
        <v>4.4299999999999979</v>
      </c>
    </row>
    <row r="2933" spans="1:14" x14ac:dyDescent="0.3">
      <c r="A2933" s="23">
        <v>2932</v>
      </c>
      <c r="B2933" s="23" t="str">
        <f t="shared" si="135"/>
        <v>Q2-2021</v>
      </c>
      <c r="C2933" s="24" t="str">
        <f t="shared" si="136"/>
        <v>Q2</v>
      </c>
      <c r="D2933" s="23" t="str">
        <f t="shared" si="137"/>
        <v>4-2021</v>
      </c>
      <c r="E2933" s="25">
        <v>44314</v>
      </c>
      <c r="F2933" s="31">
        <f>INDEX(GoldPrice!$B$2:$F$4016,MATCH(E2933,GoldPrice!$B$2:$B$4016,0),5)</f>
        <v>76912.190512191504</v>
      </c>
      <c r="G2933" s="36">
        <f>INDEX(Daily!$B$2:$H$4016,MATCH(E2933,Daily!$B$2:$B$4016,0),3)</f>
        <v>0.92000000000000171</v>
      </c>
      <c r="H2933" s="36">
        <f>INDEX(Daily!$B$2:$H$4016,MATCH(E2933,Daily!$B$2:$B$4016,0),5)</f>
        <v>5</v>
      </c>
      <c r="I2933" s="36">
        <f>INDEX(Daily!$B$2:$H$4016,MATCH(E2933,Daily!$B$2:$B$4016,0),7)</f>
        <v>9.7999999999999545</v>
      </c>
      <c r="J2933" s="39">
        <f>INDEX(Monthly!$B$2:$K$187,MATCH(D2933,Monthly!$B$2:$B$187,0),3)</f>
        <v>-4.0000000000000452E-4</v>
      </c>
      <c r="K2933" s="39">
        <f>INDEX(Monthly!$B$2:$K$187,MATCH(D2933,Monthly!$B$2:$B$187,0),5)</f>
        <v>32.940000000000055</v>
      </c>
      <c r="L2933" s="39">
        <f>INDEX(Monthly!$B$2:$K$187,MATCH(D2933,Monthly!$B$2:$B$187,0),7)</f>
        <v>0</v>
      </c>
      <c r="M2933" s="39">
        <f>INDEX(Monthly!$B$2:$K$187,MATCH(D2933,Monthly!$B$2:$B$187,0),9)</f>
        <v>9.2898597164894157E-3</v>
      </c>
      <c r="N2933" s="42">
        <f>INDEX(Quaterly!$B$2:$E$63,MATCH(B2933,Quaterly!$B$2:$B$63,0),4)</f>
        <v>4.4299999999999979</v>
      </c>
    </row>
    <row r="2934" spans="1:14" x14ac:dyDescent="0.3">
      <c r="A2934" s="23">
        <v>2933</v>
      </c>
      <c r="B2934" s="23" t="str">
        <f t="shared" si="135"/>
        <v>Q2-2021</v>
      </c>
      <c r="C2934" s="24" t="str">
        <f t="shared" si="136"/>
        <v>Q2</v>
      </c>
      <c r="D2934" s="23" t="str">
        <f t="shared" si="137"/>
        <v>4-2021</v>
      </c>
      <c r="E2934" s="25">
        <v>44315</v>
      </c>
      <c r="F2934" s="31">
        <f>INDEX(GoldPrice!$B$2:$F$4016,MATCH(E2934,GoldPrice!$B$2:$B$4016,0),5)</f>
        <v>79503.307503305376</v>
      </c>
      <c r="G2934" s="36">
        <f>INDEX(Daily!$B$2:$H$4016,MATCH(E2934,Daily!$B$2:$B$4016,0),3)</f>
        <v>1.1500000000000057</v>
      </c>
      <c r="H2934" s="36">
        <f>INDEX(Daily!$B$2:$H$4016,MATCH(E2934,Daily!$B$2:$B$4016,0),5)</f>
        <v>7</v>
      </c>
      <c r="I2934" s="36">
        <f>INDEX(Daily!$B$2:$H$4016,MATCH(E2934,Daily!$B$2:$B$4016,0),7)</f>
        <v>9.8400000000001455</v>
      </c>
      <c r="J2934" s="39">
        <f>INDEX(Monthly!$B$2:$K$187,MATCH(D2934,Monthly!$B$2:$B$187,0),3)</f>
        <v>-4.0000000000000452E-4</v>
      </c>
      <c r="K2934" s="39">
        <f>INDEX(Monthly!$B$2:$K$187,MATCH(D2934,Monthly!$B$2:$B$187,0),5)</f>
        <v>32.940000000000055</v>
      </c>
      <c r="L2934" s="39">
        <f>INDEX(Monthly!$B$2:$K$187,MATCH(D2934,Monthly!$B$2:$B$187,0),7)</f>
        <v>0</v>
      </c>
      <c r="M2934" s="39">
        <f>INDEX(Monthly!$B$2:$K$187,MATCH(D2934,Monthly!$B$2:$B$187,0),9)</f>
        <v>9.2898597164894157E-3</v>
      </c>
      <c r="N2934" s="42">
        <f>INDEX(Quaterly!$B$2:$E$63,MATCH(B2934,Quaterly!$B$2:$B$63,0),4)</f>
        <v>4.4299999999999979</v>
      </c>
    </row>
    <row r="2935" spans="1:14" x14ac:dyDescent="0.3">
      <c r="A2935" s="23">
        <v>2934</v>
      </c>
      <c r="B2935" s="23" t="str">
        <f t="shared" si="135"/>
        <v>Q2-2021</v>
      </c>
      <c r="C2935" s="24" t="str">
        <f t="shared" si="136"/>
        <v>Q2</v>
      </c>
      <c r="D2935" s="23" t="str">
        <f t="shared" si="137"/>
        <v>4-2021</v>
      </c>
      <c r="E2935" s="25">
        <v>44316</v>
      </c>
      <c r="F2935" s="31">
        <f>INDEX(GoldPrice!$B$2:$F$4016,MATCH(E2935,GoldPrice!$B$2:$B$4016,0),5)</f>
        <v>53943.073143076152</v>
      </c>
      <c r="G2935" s="36">
        <f>INDEX(Daily!$B$2:$H$4016,MATCH(E2935,Daily!$B$2:$B$4016,0),3)</f>
        <v>-1.4300000000000068</v>
      </c>
      <c r="H2935" s="36">
        <f>INDEX(Daily!$B$2:$H$4016,MATCH(E2935,Daily!$B$2:$B$4016,0),5)</f>
        <v>0</v>
      </c>
      <c r="I2935" s="36">
        <f>INDEX(Daily!$B$2:$H$4016,MATCH(E2935,Daily!$B$2:$B$4016,0),7)</f>
        <v>-5.9789795918370601</v>
      </c>
      <c r="J2935" s="39">
        <f>INDEX(Monthly!$B$2:$K$187,MATCH(D2935,Monthly!$B$2:$B$187,0),3)</f>
        <v>-4.0000000000000452E-4</v>
      </c>
      <c r="K2935" s="39">
        <f>INDEX(Monthly!$B$2:$K$187,MATCH(D2935,Monthly!$B$2:$B$187,0),5)</f>
        <v>32.940000000000055</v>
      </c>
      <c r="L2935" s="39">
        <f>INDEX(Monthly!$B$2:$K$187,MATCH(D2935,Monthly!$B$2:$B$187,0),7)</f>
        <v>0</v>
      </c>
      <c r="M2935" s="39">
        <f>INDEX(Monthly!$B$2:$K$187,MATCH(D2935,Monthly!$B$2:$B$187,0),9)</f>
        <v>9.2898597164894157E-3</v>
      </c>
      <c r="N2935" s="42">
        <f>INDEX(Quaterly!$B$2:$E$63,MATCH(B2935,Quaterly!$B$2:$B$63,0),4)</f>
        <v>4.4299999999999979</v>
      </c>
    </row>
    <row r="2936" spans="1:14" x14ac:dyDescent="0.3">
      <c r="A2936" s="23">
        <v>2935</v>
      </c>
      <c r="B2936" s="23" t="str">
        <f t="shared" si="135"/>
        <v>Q2-2021</v>
      </c>
      <c r="C2936" s="24" t="str">
        <f t="shared" si="136"/>
        <v>Q2</v>
      </c>
      <c r="D2936" s="23" t="str">
        <f t="shared" si="137"/>
        <v>5-2021</v>
      </c>
      <c r="E2936" s="25">
        <v>44319</v>
      </c>
      <c r="F2936" s="31">
        <f>INDEX(GoldPrice!$B$2:$F$4016,MATCH(E2936,GoldPrice!$B$2:$B$4016,0),5)</f>
        <v>-360035.07843508199</v>
      </c>
      <c r="G2936" s="36">
        <f>INDEX(Daily!$B$2:$H$4016,MATCH(E2936,Daily!$B$2:$B$4016,0),3)</f>
        <v>0.90999999999999659</v>
      </c>
      <c r="H2936" s="36">
        <f>INDEX(Daily!$B$2:$H$4016,MATCH(E2936,Daily!$B$2:$B$4016,0),5)</f>
        <v>0</v>
      </c>
      <c r="I2936" s="36">
        <f>INDEX(Daily!$B$2:$H$4016,MATCH(E2936,Daily!$B$2:$B$4016,0),7)</f>
        <v>-2.8080174927110875</v>
      </c>
      <c r="J2936" s="39">
        <f>INDEX(Monthly!$B$2:$K$187,MATCH(D2936,Monthly!$B$2:$B$187,0),3)</f>
        <v>1.6000000000000042E-3</v>
      </c>
      <c r="K2936" s="39">
        <f>INDEX(Monthly!$B$2:$K$187,MATCH(D2936,Monthly!$B$2:$B$187,0),5)</f>
        <v>38.699999999999932</v>
      </c>
      <c r="L2936" s="39">
        <f>INDEX(Monthly!$B$2:$K$187,MATCH(D2936,Monthly!$B$2:$B$187,0),7)</f>
        <v>0</v>
      </c>
      <c r="M2936" s="39">
        <f>INDEX(Monthly!$B$2:$K$187,MATCH(D2936,Monthly!$B$2:$B$187,0),9)</f>
        <v>7.477860265132568E-3</v>
      </c>
      <c r="N2936" s="42">
        <f>INDEX(Quaterly!$B$2:$E$63,MATCH(B2936,Quaterly!$B$2:$B$63,0),4)</f>
        <v>4.4299999999999979</v>
      </c>
    </row>
    <row r="2937" spans="1:14" x14ac:dyDescent="0.3">
      <c r="A2937" s="23">
        <v>2936</v>
      </c>
      <c r="B2937" s="23" t="str">
        <f t="shared" si="135"/>
        <v>Q2-2021</v>
      </c>
      <c r="C2937" s="24" t="str">
        <f t="shared" si="136"/>
        <v>Q2</v>
      </c>
      <c r="D2937" s="23" t="str">
        <f t="shared" si="137"/>
        <v>5-2021</v>
      </c>
      <c r="E2937" s="25">
        <v>44320</v>
      </c>
      <c r="F2937" s="31">
        <f>INDEX(GoldPrice!$B$2:$F$4016,MATCH(E2937,GoldPrice!$B$2:$B$4016,0),5)</f>
        <v>177259.95085995272</v>
      </c>
      <c r="G2937" s="36">
        <f>INDEX(Daily!$B$2:$H$4016,MATCH(E2937,Daily!$B$2:$B$4016,0),3)</f>
        <v>1.2000000000000028</v>
      </c>
      <c r="H2937" s="36">
        <f>INDEX(Daily!$B$2:$H$4016,MATCH(E2937,Daily!$B$2:$B$4016,0),5)</f>
        <v>-4</v>
      </c>
      <c r="I2937" s="36">
        <f>INDEX(Daily!$B$2:$H$4016,MATCH(E2937,Daily!$B$2:$B$4016,0),7)</f>
        <v>11.596997084548093</v>
      </c>
      <c r="J2937" s="39">
        <f>INDEX(Monthly!$B$2:$K$187,MATCH(D2937,Monthly!$B$2:$B$187,0),3)</f>
        <v>1.6000000000000042E-3</v>
      </c>
      <c r="K2937" s="39">
        <f>INDEX(Monthly!$B$2:$K$187,MATCH(D2937,Monthly!$B$2:$B$187,0),5)</f>
        <v>38.699999999999932</v>
      </c>
      <c r="L2937" s="39">
        <f>INDEX(Monthly!$B$2:$K$187,MATCH(D2937,Monthly!$B$2:$B$187,0),7)</f>
        <v>0</v>
      </c>
      <c r="M2937" s="39">
        <f>INDEX(Monthly!$B$2:$K$187,MATCH(D2937,Monthly!$B$2:$B$187,0),9)</f>
        <v>7.477860265132568E-3</v>
      </c>
      <c r="N2937" s="42">
        <f>INDEX(Quaterly!$B$2:$E$63,MATCH(B2937,Quaterly!$B$2:$B$63,0),4)</f>
        <v>4.4299999999999979</v>
      </c>
    </row>
    <row r="2938" spans="1:14" x14ac:dyDescent="0.3">
      <c r="A2938" s="23">
        <v>2937</v>
      </c>
      <c r="B2938" s="23" t="str">
        <f t="shared" si="135"/>
        <v>Q2-2021</v>
      </c>
      <c r="C2938" s="24" t="str">
        <f t="shared" si="136"/>
        <v>Q2</v>
      </c>
      <c r="D2938" s="23" t="str">
        <f t="shared" si="137"/>
        <v>5-2021</v>
      </c>
      <c r="E2938" s="25">
        <v>44321</v>
      </c>
      <c r="F2938" s="31">
        <f>INDEX(GoldPrice!$B$2:$F$4016,MATCH(E2938,GoldPrice!$B$2:$B$4016,0),5)</f>
        <v>-148122.0941220969</v>
      </c>
      <c r="G2938" s="36">
        <f>INDEX(Daily!$B$2:$H$4016,MATCH(E2938,Daily!$B$2:$B$4016,0),3)</f>
        <v>-6.0000000000002274E-2</v>
      </c>
      <c r="H2938" s="36">
        <f>INDEX(Daily!$B$2:$H$4016,MATCH(E2938,Daily!$B$2:$B$4016,0),5)</f>
        <v>10</v>
      </c>
      <c r="I2938" s="36">
        <f>INDEX(Daily!$B$2:$H$4016,MATCH(E2938,Daily!$B$2:$B$4016,0),7)</f>
        <v>14.230000000000018</v>
      </c>
      <c r="J2938" s="39">
        <f>INDEX(Monthly!$B$2:$K$187,MATCH(D2938,Monthly!$B$2:$B$187,0),3)</f>
        <v>1.6000000000000042E-3</v>
      </c>
      <c r="K2938" s="39">
        <f>INDEX(Monthly!$B$2:$K$187,MATCH(D2938,Monthly!$B$2:$B$187,0),5)</f>
        <v>38.699999999999932</v>
      </c>
      <c r="L2938" s="39">
        <f>INDEX(Monthly!$B$2:$K$187,MATCH(D2938,Monthly!$B$2:$B$187,0),7)</f>
        <v>0</v>
      </c>
      <c r="M2938" s="39">
        <f>INDEX(Monthly!$B$2:$K$187,MATCH(D2938,Monthly!$B$2:$B$187,0),9)</f>
        <v>7.477860265132568E-3</v>
      </c>
      <c r="N2938" s="42">
        <f>INDEX(Quaterly!$B$2:$E$63,MATCH(B2938,Quaterly!$B$2:$B$63,0),4)</f>
        <v>4.4299999999999979</v>
      </c>
    </row>
    <row r="2939" spans="1:14" x14ac:dyDescent="0.3">
      <c r="A2939" s="23">
        <v>2938</v>
      </c>
      <c r="B2939" s="23" t="str">
        <f t="shared" si="135"/>
        <v>Q2-2021</v>
      </c>
      <c r="C2939" s="24" t="str">
        <f t="shared" si="136"/>
        <v>Q2</v>
      </c>
      <c r="D2939" s="23" t="str">
        <f t="shared" si="137"/>
        <v>5-2021</v>
      </c>
      <c r="E2939" s="25">
        <v>44322</v>
      </c>
      <c r="F2939" s="31">
        <f>INDEX(GoldPrice!$B$2:$F$4016,MATCH(E2939,GoldPrice!$B$2:$B$4016,0),5)</f>
        <v>-517015.68701568618</v>
      </c>
      <c r="G2939" s="36">
        <f>INDEX(Daily!$B$2:$H$4016,MATCH(E2939,Daily!$B$2:$B$4016,0),3)</f>
        <v>-0.92000000000000171</v>
      </c>
      <c r="H2939" s="36">
        <f>INDEX(Daily!$B$2:$H$4016,MATCH(E2939,Daily!$B$2:$B$4016,0),5)</f>
        <v>7</v>
      </c>
      <c r="I2939" s="36">
        <f>INDEX(Daily!$B$2:$H$4016,MATCH(E2939,Daily!$B$2:$B$4016,0),7)</f>
        <v>-5.8600000000001273</v>
      </c>
      <c r="J2939" s="39">
        <f>INDEX(Monthly!$B$2:$K$187,MATCH(D2939,Monthly!$B$2:$B$187,0),3)</f>
        <v>1.6000000000000042E-3</v>
      </c>
      <c r="K2939" s="39">
        <f>INDEX(Monthly!$B$2:$K$187,MATCH(D2939,Monthly!$B$2:$B$187,0),5)</f>
        <v>38.699999999999932</v>
      </c>
      <c r="L2939" s="39">
        <f>INDEX(Monthly!$B$2:$K$187,MATCH(D2939,Monthly!$B$2:$B$187,0),7)</f>
        <v>0</v>
      </c>
      <c r="M2939" s="39">
        <f>INDEX(Monthly!$B$2:$K$187,MATCH(D2939,Monthly!$B$2:$B$187,0),9)</f>
        <v>7.477860265132568E-3</v>
      </c>
      <c r="N2939" s="42">
        <f>INDEX(Quaterly!$B$2:$E$63,MATCH(B2939,Quaterly!$B$2:$B$63,0),4)</f>
        <v>4.4299999999999979</v>
      </c>
    </row>
    <row r="2940" spans="1:14" x14ac:dyDescent="0.3">
      <c r="A2940" s="23">
        <v>2939</v>
      </c>
      <c r="B2940" s="23" t="str">
        <f t="shared" si="135"/>
        <v>Q2-2021</v>
      </c>
      <c r="C2940" s="24" t="str">
        <f t="shared" si="136"/>
        <v>Q2</v>
      </c>
      <c r="D2940" s="23" t="str">
        <f t="shared" si="137"/>
        <v>5-2021</v>
      </c>
      <c r="E2940" s="25">
        <v>44323</v>
      </c>
      <c r="F2940" s="31">
        <f>INDEX(GoldPrice!$B$2:$F$4016,MATCH(E2940,GoldPrice!$B$2:$B$4016,0),5)</f>
        <v>7646.9476469494402</v>
      </c>
      <c r="G2940" s="36">
        <f>INDEX(Daily!$B$2:$H$4016,MATCH(E2940,Daily!$B$2:$B$4016,0),3)</f>
        <v>0.19000000000001194</v>
      </c>
      <c r="H2940" s="36">
        <f>INDEX(Daily!$B$2:$H$4016,MATCH(E2940,Daily!$B$2:$B$4016,0),5)</f>
        <v>-7</v>
      </c>
      <c r="I2940" s="36">
        <f>INDEX(Daily!$B$2:$H$4016,MATCH(E2940,Daily!$B$2:$B$4016,0),7)</f>
        <v>-8.7599999999999909</v>
      </c>
      <c r="J2940" s="39">
        <f>INDEX(Monthly!$B$2:$K$187,MATCH(D2940,Monthly!$B$2:$B$187,0),3)</f>
        <v>1.6000000000000042E-3</v>
      </c>
      <c r="K2940" s="39">
        <f>INDEX(Monthly!$B$2:$K$187,MATCH(D2940,Monthly!$B$2:$B$187,0),5)</f>
        <v>38.699999999999932</v>
      </c>
      <c r="L2940" s="39">
        <f>INDEX(Monthly!$B$2:$K$187,MATCH(D2940,Monthly!$B$2:$B$187,0),7)</f>
        <v>0</v>
      </c>
      <c r="M2940" s="39">
        <f>INDEX(Monthly!$B$2:$K$187,MATCH(D2940,Monthly!$B$2:$B$187,0),9)</f>
        <v>7.477860265132568E-3</v>
      </c>
      <c r="N2940" s="42">
        <f>INDEX(Quaterly!$B$2:$E$63,MATCH(B2940,Quaterly!$B$2:$B$63,0),4)</f>
        <v>4.4299999999999979</v>
      </c>
    </row>
    <row r="2941" spans="1:14" x14ac:dyDescent="0.3">
      <c r="A2941" s="23">
        <v>2940</v>
      </c>
      <c r="B2941" s="23" t="str">
        <f t="shared" si="135"/>
        <v>Q2-2021</v>
      </c>
      <c r="C2941" s="24" t="str">
        <f t="shared" si="136"/>
        <v>Q2</v>
      </c>
      <c r="D2941" s="23" t="str">
        <f t="shared" si="137"/>
        <v>5-2021</v>
      </c>
      <c r="E2941" s="25">
        <v>44326</v>
      </c>
      <c r="F2941" s="31">
        <f>INDEX(GoldPrice!$B$2:$F$4016,MATCH(E2941,GoldPrice!$B$2:$B$4016,0),5)</f>
        <v>218426.38442638516</v>
      </c>
      <c r="G2941" s="36">
        <f>INDEX(Daily!$B$2:$H$4016,MATCH(E2941,Daily!$B$2:$B$4016,0),3)</f>
        <v>1.9999999999996021E-2</v>
      </c>
      <c r="H2941" s="36">
        <f>INDEX(Daily!$B$2:$H$4016,MATCH(E2941,Daily!$B$2:$B$4016,0),5)</f>
        <v>0</v>
      </c>
      <c r="I2941" s="36">
        <f>INDEX(Daily!$B$2:$H$4016,MATCH(E2941,Daily!$B$2:$B$4016,0),7)</f>
        <v>17.769999999999982</v>
      </c>
      <c r="J2941" s="39">
        <f>INDEX(Monthly!$B$2:$K$187,MATCH(D2941,Monthly!$B$2:$B$187,0),3)</f>
        <v>1.6000000000000042E-3</v>
      </c>
      <c r="K2941" s="39">
        <f>INDEX(Monthly!$B$2:$K$187,MATCH(D2941,Monthly!$B$2:$B$187,0),5)</f>
        <v>38.699999999999932</v>
      </c>
      <c r="L2941" s="39">
        <f>INDEX(Monthly!$B$2:$K$187,MATCH(D2941,Monthly!$B$2:$B$187,0),7)</f>
        <v>0</v>
      </c>
      <c r="M2941" s="39">
        <f>INDEX(Monthly!$B$2:$K$187,MATCH(D2941,Monthly!$B$2:$B$187,0),9)</f>
        <v>7.477860265132568E-3</v>
      </c>
      <c r="N2941" s="42">
        <f>INDEX(Quaterly!$B$2:$E$63,MATCH(B2941,Quaterly!$B$2:$B$63,0),4)</f>
        <v>4.4299999999999979</v>
      </c>
    </row>
    <row r="2942" spans="1:14" x14ac:dyDescent="0.3">
      <c r="A2942" s="23">
        <v>2941</v>
      </c>
      <c r="B2942" s="23" t="str">
        <f t="shared" si="135"/>
        <v>Q2-2021</v>
      </c>
      <c r="C2942" s="24" t="str">
        <f t="shared" si="136"/>
        <v>Q2</v>
      </c>
      <c r="D2942" s="23" t="str">
        <f t="shared" si="137"/>
        <v>5-2021</v>
      </c>
      <c r="E2942" s="25">
        <v>44327</v>
      </c>
      <c r="F2942" s="31">
        <f>INDEX(GoldPrice!$B$2:$F$4016,MATCH(E2942,GoldPrice!$B$2:$B$4016,0),5)</f>
        <v>-35166.887166887522</v>
      </c>
      <c r="G2942" s="36">
        <f>INDEX(Daily!$B$2:$H$4016,MATCH(E2942,Daily!$B$2:$B$4016,0),3)</f>
        <v>0.35999999999999943</v>
      </c>
      <c r="H2942" s="36">
        <f>INDEX(Daily!$B$2:$H$4016,MATCH(E2942,Daily!$B$2:$B$4016,0),5)</f>
        <v>-5</v>
      </c>
      <c r="I2942" s="36">
        <f>INDEX(Daily!$B$2:$H$4016,MATCH(E2942,Daily!$B$2:$B$4016,0),7)</f>
        <v>-3.5399999999999636</v>
      </c>
      <c r="J2942" s="39">
        <f>INDEX(Monthly!$B$2:$K$187,MATCH(D2942,Monthly!$B$2:$B$187,0),3)</f>
        <v>1.6000000000000042E-3</v>
      </c>
      <c r="K2942" s="39">
        <f>INDEX(Monthly!$B$2:$K$187,MATCH(D2942,Monthly!$B$2:$B$187,0),5)</f>
        <v>38.699999999999932</v>
      </c>
      <c r="L2942" s="39">
        <f>INDEX(Monthly!$B$2:$K$187,MATCH(D2942,Monthly!$B$2:$B$187,0),7)</f>
        <v>0</v>
      </c>
      <c r="M2942" s="39">
        <f>INDEX(Monthly!$B$2:$K$187,MATCH(D2942,Monthly!$B$2:$B$187,0),9)</f>
        <v>7.477860265132568E-3</v>
      </c>
      <c r="N2942" s="42">
        <f>INDEX(Quaterly!$B$2:$E$63,MATCH(B2942,Quaterly!$B$2:$B$63,0),4)</f>
        <v>4.4299999999999979</v>
      </c>
    </row>
    <row r="2943" spans="1:14" x14ac:dyDescent="0.3">
      <c r="A2943" s="23">
        <v>2942</v>
      </c>
      <c r="B2943" s="23" t="str">
        <f t="shared" si="135"/>
        <v>Q2-2021</v>
      </c>
      <c r="C2943" s="24" t="str">
        <f t="shared" si="136"/>
        <v>Q2</v>
      </c>
      <c r="D2943" s="23" t="str">
        <f t="shared" si="137"/>
        <v>5-2021</v>
      </c>
      <c r="E2943" s="25">
        <v>44328</v>
      </c>
      <c r="F2943" s="31">
        <f>INDEX(GoldPrice!$B$2:$F$4016,MATCH(E2943,GoldPrice!$B$2:$B$4016,0),5)</f>
        <v>134569.41976942122</v>
      </c>
      <c r="G2943" s="36">
        <f>INDEX(Daily!$B$2:$H$4016,MATCH(E2943,Daily!$B$2:$B$4016,0),3)</f>
        <v>0.79999999999999716</v>
      </c>
      <c r="H2943" s="36">
        <f>INDEX(Daily!$B$2:$H$4016,MATCH(E2943,Daily!$B$2:$B$4016,0),5)</f>
        <v>-2</v>
      </c>
      <c r="I2943" s="36">
        <f>INDEX(Daily!$B$2:$H$4016,MATCH(E2943,Daily!$B$2:$B$4016,0),7)</f>
        <v>13.049999999999955</v>
      </c>
      <c r="J2943" s="39">
        <f>INDEX(Monthly!$B$2:$K$187,MATCH(D2943,Monthly!$B$2:$B$187,0),3)</f>
        <v>1.6000000000000042E-3</v>
      </c>
      <c r="K2943" s="39">
        <f>INDEX(Monthly!$B$2:$K$187,MATCH(D2943,Monthly!$B$2:$B$187,0),5)</f>
        <v>38.699999999999932</v>
      </c>
      <c r="L2943" s="39">
        <f>INDEX(Monthly!$B$2:$K$187,MATCH(D2943,Monthly!$B$2:$B$187,0),7)</f>
        <v>0</v>
      </c>
      <c r="M2943" s="39">
        <f>INDEX(Monthly!$B$2:$K$187,MATCH(D2943,Monthly!$B$2:$B$187,0),9)</f>
        <v>7.477860265132568E-3</v>
      </c>
      <c r="N2943" s="42">
        <f>INDEX(Quaterly!$B$2:$E$63,MATCH(B2943,Quaterly!$B$2:$B$63,0),4)</f>
        <v>4.4299999999999979</v>
      </c>
    </row>
    <row r="2944" spans="1:14" x14ac:dyDescent="0.3">
      <c r="A2944" s="23">
        <v>2943</v>
      </c>
      <c r="B2944" s="23" t="str">
        <f t="shared" si="135"/>
        <v>Q2-2021</v>
      </c>
      <c r="C2944" s="24" t="str">
        <f t="shared" si="136"/>
        <v>Q2</v>
      </c>
      <c r="D2944" s="23" t="str">
        <f t="shared" si="137"/>
        <v>5-2021</v>
      </c>
      <c r="E2944" s="25">
        <v>44329</v>
      </c>
      <c r="F2944" s="31">
        <f>INDEX(GoldPrice!$B$2:$F$4016,MATCH(E2944,GoldPrice!$B$2:$B$4016,0),5)</f>
        <v>-62989.378189381212</v>
      </c>
      <c r="G2944" s="36">
        <f>INDEX(Daily!$B$2:$H$4016,MATCH(E2944,Daily!$B$2:$B$4016,0),3)</f>
        <v>-2.259999999999998</v>
      </c>
      <c r="H2944" s="36">
        <f>INDEX(Daily!$B$2:$H$4016,MATCH(E2944,Daily!$B$2:$B$4016,0),5)</f>
        <v>-13</v>
      </c>
      <c r="I2944" s="36">
        <f>INDEX(Daily!$B$2:$H$4016,MATCH(E2944,Daily!$B$2:$B$4016,0),7)</f>
        <v>-7.0999999999999091</v>
      </c>
      <c r="J2944" s="39">
        <f>INDEX(Monthly!$B$2:$K$187,MATCH(D2944,Monthly!$B$2:$B$187,0),3)</f>
        <v>1.6000000000000042E-3</v>
      </c>
      <c r="K2944" s="39">
        <f>INDEX(Monthly!$B$2:$K$187,MATCH(D2944,Monthly!$B$2:$B$187,0),5)</f>
        <v>38.699999999999932</v>
      </c>
      <c r="L2944" s="39">
        <f>INDEX(Monthly!$B$2:$K$187,MATCH(D2944,Monthly!$B$2:$B$187,0),7)</f>
        <v>0</v>
      </c>
      <c r="M2944" s="39">
        <f>INDEX(Monthly!$B$2:$K$187,MATCH(D2944,Monthly!$B$2:$B$187,0),9)</f>
        <v>7.477860265132568E-3</v>
      </c>
      <c r="N2944" s="42">
        <f>INDEX(Quaterly!$B$2:$E$63,MATCH(B2944,Quaterly!$B$2:$B$63,0),4)</f>
        <v>4.4299999999999979</v>
      </c>
    </row>
    <row r="2945" spans="1:14" x14ac:dyDescent="0.3">
      <c r="A2945" s="23">
        <v>2944</v>
      </c>
      <c r="B2945" s="23" t="str">
        <f t="shared" si="135"/>
        <v>Q2-2021</v>
      </c>
      <c r="C2945" s="24" t="str">
        <f t="shared" si="136"/>
        <v>Q2</v>
      </c>
      <c r="D2945" s="23" t="str">
        <f t="shared" si="137"/>
        <v>5-2021</v>
      </c>
      <c r="E2945" s="25">
        <v>44330</v>
      </c>
      <c r="F2945" s="31">
        <f>INDEX(GoldPrice!$B$2:$F$4016,MATCH(E2945,GoldPrice!$B$2:$B$4016,0),5)</f>
        <v>-76713.059913061559</v>
      </c>
      <c r="G2945" s="36">
        <f>INDEX(Daily!$B$2:$H$4016,MATCH(E2945,Daily!$B$2:$B$4016,0),3)</f>
        <v>1.5500000000000043</v>
      </c>
      <c r="H2945" s="36">
        <f>INDEX(Daily!$B$2:$H$4016,MATCH(E2945,Daily!$B$2:$B$4016,0),5)</f>
        <v>8</v>
      </c>
      <c r="I2945" s="36">
        <f>INDEX(Daily!$B$2:$H$4016,MATCH(E2945,Daily!$B$2:$B$4016,0),7)</f>
        <v>4.3699999999998909</v>
      </c>
      <c r="J2945" s="39">
        <f>INDEX(Monthly!$B$2:$K$187,MATCH(D2945,Monthly!$B$2:$B$187,0),3)</f>
        <v>1.6000000000000042E-3</v>
      </c>
      <c r="K2945" s="39">
        <f>INDEX(Monthly!$B$2:$K$187,MATCH(D2945,Monthly!$B$2:$B$187,0),5)</f>
        <v>38.699999999999932</v>
      </c>
      <c r="L2945" s="39">
        <f>INDEX(Monthly!$B$2:$K$187,MATCH(D2945,Monthly!$B$2:$B$187,0),7)</f>
        <v>0</v>
      </c>
      <c r="M2945" s="39">
        <f>INDEX(Monthly!$B$2:$K$187,MATCH(D2945,Monthly!$B$2:$B$187,0),9)</f>
        <v>7.477860265132568E-3</v>
      </c>
      <c r="N2945" s="42">
        <f>INDEX(Quaterly!$B$2:$E$63,MATCH(B2945,Quaterly!$B$2:$B$63,0),4)</f>
        <v>4.4299999999999979</v>
      </c>
    </row>
    <row r="2946" spans="1:14" x14ac:dyDescent="0.3">
      <c r="A2946" s="23">
        <v>2945</v>
      </c>
      <c r="B2946" s="23" t="str">
        <f t="shared" si="135"/>
        <v>Q2-2021</v>
      </c>
      <c r="C2946" s="24" t="str">
        <f t="shared" si="136"/>
        <v>Q2</v>
      </c>
      <c r="D2946" s="23" t="str">
        <f t="shared" si="137"/>
        <v>5-2021</v>
      </c>
      <c r="E2946" s="25">
        <v>44333</v>
      </c>
      <c r="F2946" s="31">
        <f>INDEX(GoldPrice!$B$2:$F$4016,MATCH(E2946,GoldPrice!$B$2:$B$4016,0),5)</f>
        <v>-392935.7777357772</v>
      </c>
      <c r="G2946" s="36">
        <f>INDEX(Daily!$B$2:$H$4016,MATCH(E2946,Daily!$B$2:$B$4016,0),3)</f>
        <v>0.89999999999999147</v>
      </c>
      <c r="H2946" s="36">
        <f>INDEX(Daily!$B$2:$H$4016,MATCH(E2946,Daily!$B$2:$B$4016,0),5)</f>
        <v>-2</v>
      </c>
      <c r="I2946" s="36">
        <f>INDEX(Daily!$B$2:$H$4016,MATCH(E2946,Daily!$B$2:$B$4016,0),7)</f>
        <v>-7.6599999999998545</v>
      </c>
      <c r="J2946" s="39">
        <f>INDEX(Monthly!$B$2:$K$187,MATCH(D2946,Monthly!$B$2:$B$187,0),3)</f>
        <v>1.6000000000000042E-3</v>
      </c>
      <c r="K2946" s="39">
        <f>INDEX(Monthly!$B$2:$K$187,MATCH(D2946,Monthly!$B$2:$B$187,0),5)</f>
        <v>38.699999999999932</v>
      </c>
      <c r="L2946" s="39">
        <f>INDEX(Monthly!$B$2:$K$187,MATCH(D2946,Monthly!$B$2:$B$187,0),7)</f>
        <v>0</v>
      </c>
      <c r="M2946" s="39">
        <f>INDEX(Monthly!$B$2:$K$187,MATCH(D2946,Monthly!$B$2:$B$187,0),9)</f>
        <v>7.477860265132568E-3</v>
      </c>
      <c r="N2946" s="42">
        <f>INDEX(Quaterly!$B$2:$E$63,MATCH(B2946,Quaterly!$B$2:$B$63,0),4)</f>
        <v>4.4299999999999979</v>
      </c>
    </row>
    <row r="2947" spans="1:14" x14ac:dyDescent="0.3">
      <c r="A2947" s="23">
        <v>2946</v>
      </c>
      <c r="B2947" s="23" t="str">
        <f t="shared" ref="B2947:B3010" si="138">C2947&amp;"-"&amp;YEAR(E2947)</f>
        <v>Q2-2021</v>
      </c>
      <c r="C2947" s="24" t="str">
        <f t="shared" ref="C2947:C3010" si="139">IF(MONTH(E2947)&lt;=3,"Q1",IF(MONTH(E2947)&lt;=6,"Q2",IF(MONTH(E2947)&lt;=9,"Q3","Q4")))</f>
        <v>Q2</v>
      </c>
      <c r="D2947" s="23" t="str">
        <f t="shared" ref="D2947:D3010" si="140">MONTH(E2947)&amp;"-"&amp;YEAR(E2947)</f>
        <v>5-2021</v>
      </c>
      <c r="E2947" s="25">
        <v>44334</v>
      </c>
      <c r="F2947" s="31">
        <f>INDEX(GoldPrice!$B$2:$F$4016,MATCH(E2947,GoldPrice!$B$2:$B$4016,0),5)</f>
        <v>63245.511245511472</v>
      </c>
      <c r="G2947" s="36">
        <f>INDEX(Daily!$B$2:$H$4016,MATCH(E2947,Daily!$B$2:$B$4016,0),3)</f>
        <v>-0.78000000000000114</v>
      </c>
      <c r="H2947" s="36">
        <f>INDEX(Daily!$B$2:$H$4016,MATCH(E2947,Daily!$B$2:$B$4016,0),5)</f>
        <v>-6</v>
      </c>
      <c r="I2947" s="36">
        <f>INDEX(Daily!$B$2:$H$4016,MATCH(E2947,Daily!$B$2:$B$4016,0),7)</f>
        <v>-6.0199999999999818</v>
      </c>
      <c r="J2947" s="39">
        <f>INDEX(Monthly!$B$2:$K$187,MATCH(D2947,Monthly!$B$2:$B$187,0),3)</f>
        <v>1.6000000000000042E-3</v>
      </c>
      <c r="K2947" s="39">
        <f>INDEX(Monthly!$B$2:$K$187,MATCH(D2947,Monthly!$B$2:$B$187,0),5)</f>
        <v>38.699999999999932</v>
      </c>
      <c r="L2947" s="39">
        <f>INDEX(Monthly!$B$2:$K$187,MATCH(D2947,Monthly!$B$2:$B$187,0),7)</f>
        <v>0</v>
      </c>
      <c r="M2947" s="39">
        <f>INDEX(Monthly!$B$2:$K$187,MATCH(D2947,Monthly!$B$2:$B$187,0),9)</f>
        <v>7.477860265132568E-3</v>
      </c>
      <c r="N2947" s="42">
        <f>INDEX(Quaterly!$B$2:$E$63,MATCH(B2947,Quaterly!$B$2:$B$63,0),4)</f>
        <v>4.4299999999999979</v>
      </c>
    </row>
    <row r="2948" spans="1:14" x14ac:dyDescent="0.3">
      <c r="A2948" s="23">
        <v>2947</v>
      </c>
      <c r="B2948" s="23" t="str">
        <f t="shared" si="138"/>
        <v>Q2-2021</v>
      </c>
      <c r="C2948" s="24" t="str">
        <f t="shared" si="139"/>
        <v>Q2</v>
      </c>
      <c r="D2948" s="23" t="str">
        <f t="shared" si="140"/>
        <v>5-2021</v>
      </c>
      <c r="E2948" s="25">
        <v>44335</v>
      </c>
      <c r="F2948" s="31">
        <f>INDEX(GoldPrice!$B$2:$F$4016,MATCH(E2948,GoldPrice!$B$2:$B$4016,0),5)</f>
        <v>-422257.7962577939</v>
      </c>
      <c r="G2948" s="36">
        <f>INDEX(Daily!$B$2:$H$4016,MATCH(E2948,Daily!$B$2:$B$4016,0),3)</f>
        <v>-2.1299999999999955</v>
      </c>
      <c r="H2948" s="36">
        <f>INDEX(Daily!$B$2:$H$4016,MATCH(E2948,Daily!$B$2:$B$4016,0),5)</f>
        <v>5</v>
      </c>
      <c r="I2948" s="36">
        <f>INDEX(Daily!$B$2:$H$4016,MATCH(E2948,Daily!$B$2:$B$4016,0),7)</f>
        <v>9.8099999999999454</v>
      </c>
      <c r="J2948" s="39">
        <f>INDEX(Monthly!$B$2:$K$187,MATCH(D2948,Monthly!$B$2:$B$187,0),3)</f>
        <v>1.6000000000000042E-3</v>
      </c>
      <c r="K2948" s="39">
        <f>INDEX(Monthly!$B$2:$K$187,MATCH(D2948,Monthly!$B$2:$B$187,0),5)</f>
        <v>38.699999999999932</v>
      </c>
      <c r="L2948" s="39">
        <f>INDEX(Monthly!$B$2:$K$187,MATCH(D2948,Monthly!$B$2:$B$187,0),7)</f>
        <v>0</v>
      </c>
      <c r="M2948" s="39">
        <f>INDEX(Monthly!$B$2:$K$187,MATCH(D2948,Monthly!$B$2:$B$187,0),9)</f>
        <v>7.477860265132568E-3</v>
      </c>
      <c r="N2948" s="42">
        <f>INDEX(Quaterly!$B$2:$E$63,MATCH(B2948,Quaterly!$B$2:$B$63,0),4)</f>
        <v>4.4299999999999979</v>
      </c>
    </row>
    <row r="2949" spans="1:14" x14ac:dyDescent="0.3">
      <c r="A2949" s="23">
        <v>2948</v>
      </c>
      <c r="B2949" s="23" t="str">
        <f t="shared" si="138"/>
        <v>Q2-2021</v>
      </c>
      <c r="C2949" s="24" t="str">
        <f t="shared" si="139"/>
        <v>Q2</v>
      </c>
      <c r="D2949" s="23" t="str">
        <f t="shared" si="140"/>
        <v>5-2021</v>
      </c>
      <c r="E2949" s="25">
        <v>44336</v>
      </c>
      <c r="F2949" s="31">
        <f>INDEX(GoldPrice!$B$2:$F$4016,MATCH(E2949,GoldPrice!$B$2:$B$4016,0),5)</f>
        <v>71288.981288980693</v>
      </c>
      <c r="G2949" s="36">
        <f>INDEX(Daily!$B$2:$H$4016,MATCH(E2949,Daily!$B$2:$B$4016,0),3)</f>
        <v>-1.4200000000000017</v>
      </c>
      <c r="H2949" s="36">
        <f>INDEX(Daily!$B$2:$H$4016,MATCH(E2949,Daily!$B$2:$B$4016,0),5)</f>
        <v>0</v>
      </c>
      <c r="I2949" s="36">
        <f>INDEX(Daily!$B$2:$H$4016,MATCH(E2949,Daily!$B$2:$B$4016,0),7)</f>
        <v>15.730000000000018</v>
      </c>
      <c r="J2949" s="39">
        <f>INDEX(Monthly!$B$2:$K$187,MATCH(D2949,Monthly!$B$2:$B$187,0),3)</f>
        <v>1.6000000000000042E-3</v>
      </c>
      <c r="K2949" s="39">
        <f>INDEX(Monthly!$B$2:$K$187,MATCH(D2949,Monthly!$B$2:$B$187,0),5)</f>
        <v>38.699999999999932</v>
      </c>
      <c r="L2949" s="39">
        <f>INDEX(Monthly!$B$2:$K$187,MATCH(D2949,Monthly!$B$2:$B$187,0),7)</f>
        <v>0</v>
      </c>
      <c r="M2949" s="39">
        <f>INDEX(Monthly!$B$2:$K$187,MATCH(D2949,Monthly!$B$2:$B$187,0),9)</f>
        <v>7.477860265132568E-3</v>
      </c>
      <c r="N2949" s="42">
        <f>INDEX(Quaterly!$B$2:$E$63,MATCH(B2949,Quaterly!$B$2:$B$63,0),4)</f>
        <v>4.4299999999999979</v>
      </c>
    </row>
    <row r="2950" spans="1:14" x14ac:dyDescent="0.3">
      <c r="A2950" s="23">
        <v>2949</v>
      </c>
      <c r="B2950" s="23" t="str">
        <f t="shared" si="138"/>
        <v>Q2-2021</v>
      </c>
      <c r="C2950" s="24" t="str">
        <f t="shared" si="139"/>
        <v>Q2</v>
      </c>
      <c r="D2950" s="23" t="str">
        <f t="shared" si="140"/>
        <v>5-2021</v>
      </c>
      <c r="E2950" s="25">
        <v>44337</v>
      </c>
      <c r="F2950" s="31">
        <f>INDEX(GoldPrice!$B$2:$F$4016,MATCH(E2950,GoldPrice!$B$2:$B$4016,0),5)</f>
        <v>176083.31128330901</v>
      </c>
      <c r="G2950" s="36">
        <f>INDEX(Daily!$B$2:$H$4016,MATCH(E2950,Daily!$B$2:$B$4016,0),3)</f>
        <v>1.6400000000000006</v>
      </c>
      <c r="H2950" s="36">
        <f>INDEX(Daily!$B$2:$H$4016,MATCH(E2950,Daily!$B$2:$B$4016,0),5)</f>
        <v>9</v>
      </c>
      <c r="I2950" s="36">
        <f>INDEX(Daily!$B$2:$H$4016,MATCH(E2950,Daily!$B$2:$B$4016,0),7)</f>
        <v>5.7100000000000364</v>
      </c>
      <c r="J2950" s="39">
        <f>INDEX(Monthly!$B$2:$K$187,MATCH(D2950,Monthly!$B$2:$B$187,0),3)</f>
        <v>1.6000000000000042E-3</v>
      </c>
      <c r="K2950" s="39">
        <f>INDEX(Monthly!$B$2:$K$187,MATCH(D2950,Monthly!$B$2:$B$187,0),5)</f>
        <v>38.699999999999932</v>
      </c>
      <c r="L2950" s="39">
        <f>INDEX(Monthly!$B$2:$K$187,MATCH(D2950,Monthly!$B$2:$B$187,0),7)</f>
        <v>0</v>
      </c>
      <c r="M2950" s="39">
        <f>INDEX(Monthly!$B$2:$K$187,MATCH(D2950,Monthly!$B$2:$B$187,0),9)</f>
        <v>7.477860265132568E-3</v>
      </c>
      <c r="N2950" s="42">
        <f>INDEX(Quaterly!$B$2:$E$63,MATCH(B2950,Quaterly!$B$2:$B$63,0),4)</f>
        <v>4.4299999999999979</v>
      </c>
    </row>
    <row r="2951" spans="1:14" x14ac:dyDescent="0.3">
      <c r="A2951" s="23">
        <v>2950</v>
      </c>
      <c r="B2951" s="23" t="str">
        <f t="shared" si="138"/>
        <v>Q2-2021</v>
      </c>
      <c r="C2951" s="24" t="str">
        <f t="shared" si="139"/>
        <v>Q2</v>
      </c>
      <c r="D2951" s="23" t="str">
        <f t="shared" si="140"/>
        <v>5-2021</v>
      </c>
      <c r="E2951" s="25">
        <v>44340</v>
      </c>
      <c r="F2951" s="31">
        <f>INDEX(GoldPrice!$B$2:$F$4016,MATCH(E2951,GoldPrice!$B$2:$B$4016,0),5)</f>
        <v>-170537.36533736438</v>
      </c>
      <c r="G2951" s="36">
        <f>INDEX(Daily!$B$2:$H$4016,MATCH(E2951,Daily!$B$2:$B$4016,0),3)</f>
        <v>2.4699999999999989</v>
      </c>
      <c r="H2951" s="36">
        <f>INDEX(Daily!$B$2:$H$4016,MATCH(E2951,Daily!$B$2:$B$4016,0),5)</f>
        <v>2</v>
      </c>
      <c r="I2951" s="36">
        <f>INDEX(Daily!$B$2:$H$4016,MATCH(E2951,Daily!$B$2:$B$4016,0),7)</f>
        <v>14.049999999999955</v>
      </c>
      <c r="J2951" s="39">
        <f>INDEX(Monthly!$B$2:$K$187,MATCH(D2951,Monthly!$B$2:$B$187,0),3)</f>
        <v>1.6000000000000042E-3</v>
      </c>
      <c r="K2951" s="39">
        <f>INDEX(Monthly!$B$2:$K$187,MATCH(D2951,Monthly!$B$2:$B$187,0),5)</f>
        <v>38.699999999999932</v>
      </c>
      <c r="L2951" s="39">
        <f>INDEX(Monthly!$B$2:$K$187,MATCH(D2951,Monthly!$B$2:$B$187,0),7)</f>
        <v>0</v>
      </c>
      <c r="M2951" s="39">
        <f>INDEX(Monthly!$B$2:$K$187,MATCH(D2951,Monthly!$B$2:$B$187,0),9)</f>
        <v>7.477860265132568E-3</v>
      </c>
      <c r="N2951" s="42">
        <f>INDEX(Quaterly!$B$2:$E$63,MATCH(B2951,Quaterly!$B$2:$B$63,0),4)</f>
        <v>4.4299999999999979</v>
      </c>
    </row>
    <row r="2952" spans="1:14" x14ac:dyDescent="0.3">
      <c r="A2952" s="23">
        <v>2951</v>
      </c>
      <c r="B2952" s="23" t="str">
        <f t="shared" si="138"/>
        <v>Q2-2021</v>
      </c>
      <c r="C2952" s="24" t="str">
        <f t="shared" si="139"/>
        <v>Q2</v>
      </c>
      <c r="D2952" s="23" t="str">
        <f t="shared" si="140"/>
        <v>5-2021</v>
      </c>
      <c r="E2952" s="25">
        <v>44341</v>
      </c>
      <c r="F2952" s="31">
        <f>INDEX(GoldPrice!$B$2:$F$4016,MATCH(E2952,GoldPrice!$B$2:$B$4016,0),5)</f>
        <v>-221049.63144962862</v>
      </c>
      <c r="G2952" s="36">
        <f>INDEX(Daily!$B$2:$H$4016,MATCH(E2952,Daily!$B$2:$B$4016,0),3)</f>
        <v>1.9999999999996021E-2</v>
      </c>
      <c r="H2952" s="36">
        <f>INDEX(Daily!$B$2:$H$4016,MATCH(E2952,Daily!$B$2:$B$4016,0),5)</f>
        <v>4</v>
      </c>
      <c r="I2952" s="36">
        <f>INDEX(Daily!$B$2:$H$4016,MATCH(E2952,Daily!$B$2:$B$4016,0),7)</f>
        <v>10.599999999999909</v>
      </c>
      <c r="J2952" s="39">
        <f>INDEX(Monthly!$B$2:$K$187,MATCH(D2952,Monthly!$B$2:$B$187,0),3)</f>
        <v>1.6000000000000042E-3</v>
      </c>
      <c r="K2952" s="39">
        <f>INDEX(Monthly!$B$2:$K$187,MATCH(D2952,Monthly!$B$2:$B$187,0),5)</f>
        <v>38.699999999999932</v>
      </c>
      <c r="L2952" s="39">
        <f>INDEX(Monthly!$B$2:$K$187,MATCH(D2952,Monthly!$B$2:$B$187,0),7)</f>
        <v>0</v>
      </c>
      <c r="M2952" s="39">
        <f>INDEX(Monthly!$B$2:$K$187,MATCH(D2952,Monthly!$B$2:$B$187,0),9)</f>
        <v>7.477860265132568E-3</v>
      </c>
      <c r="N2952" s="42">
        <f>INDEX(Quaterly!$B$2:$E$63,MATCH(B2952,Quaterly!$B$2:$B$63,0),4)</f>
        <v>4.4299999999999979</v>
      </c>
    </row>
    <row r="2953" spans="1:14" x14ac:dyDescent="0.3">
      <c r="A2953" s="23">
        <v>2952</v>
      </c>
      <c r="B2953" s="23" t="str">
        <f t="shared" si="138"/>
        <v>Q2-2021</v>
      </c>
      <c r="C2953" s="24" t="str">
        <f t="shared" si="139"/>
        <v>Q2</v>
      </c>
      <c r="D2953" s="23" t="str">
        <f t="shared" si="140"/>
        <v>5-2021</v>
      </c>
      <c r="E2953" s="25">
        <v>44342</v>
      </c>
      <c r="F2953" s="31">
        <f>INDEX(GoldPrice!$B$2:$F$4016,MATCH(E2953,GoldPrice!$B$2:$B$4016,0),5)</f>
        <v>81400.113400112838</v>
      </c>
      <c r="G2953" s="36">
        <f>INDEX(Daily!$B$2:$H$4016,MATCH(E2953,Daily!$B$2:$B$4016,0),3)</f>
        <v>0.14000000000000057</v>
      </c>
      <c r="H2953" s="36">
        <f>INDEX(Daily!$B$2:$H$4016,MATCH(E2953,Daily!$B$2:$B$4016,0),5)</f>
        <v>-5</v>
      </c>
      <c r="I2953" s="36">
        <f>INDEX(Daily!$B$2:$H$4016,MATCH(E2953,Daily!$B$2:$B$4016,0),7)</f>
        <v>8.1200000000001182</v>
      </c>
      <c r="J2953" s="39">
        <f>INDEX(Monthly!$B$2:$K$187,MATCH(D2953,Monthly!$B$2:$B$187,0),3)</f>
        <v>1.6000000000000042E-3</v>
      </c>
      <c r="K2953" s="39">
        <f>INDEX(Monthly!$B$2:$K$187,MATCH(D2953,Monthly!$B$2:$B$187,0),5)</f>
        <v>38.699999999999932</v>
      </c>
      <c r="L2953" s="39">
        <f>INDEX(Monthly!$B$2:$K$187,MATCH(D2953,Monthly!$B$2:$B$187,0),7)</f>
        <v>0</v>
      </c>
      <c r="M2953" s="39">
        <f>INDEX(Monthly!$B$2:$K$187,MATCH(D2953,Monthly!$B$2:$B$187,0),9)</f>
        <v>7.477860265132568E-3</v>
      </c>
      <c r="N2953" s="42">
        <f>INDEX(Quaterly!$B$2:$E$63,MATCH(B2953,Quaterly!$B$2:$B$63,0),4)</f>
        <v>4.4299999999999979</v>
      </c>
    </row>
    <row r="2954" spans="1:14" x14ac:dyDescent="0.3">
      <c r="A2954" s="23">
        <v>2953</v>
      </c>
      <c r="B2954" s="23" t="str">
        <f t="shared" si="138"/>
        <v>Q2-2021</v>
      </c>
      <c r="C2954" s="24" t="str">
        <f t="shared" si="139"/>
        <v>Q2</v>
      </c>
      <c r="D2954" s="23" t="str">
        <f t="shared" si="140"/>
        <v>5-2021</v>
      </c>
      <c r="E2954" s="25">
        <v>44343</v>
      </c>
      <c r="F2954" s="31">
        <f>INDEX(GoldPrice!$B$2:$F$4016,MATCH(E2954,GoldPrice!$B$2:$B$4016,0),5)</f>
        <v>101937.25193725154</v>
      </c>
      <c r="G2954" s="36">
        <f>INDEX(Daily!$B$2:$H$4016,MATCH(E2954,Daily!$B$2:$B$4016,0),3)</f>
        <v>0.64000000000000057</v>
      </c>
      <c r="H2954" s="36">
        <f>INDEX(Daily!$B$2:$H$4016,MATCH(E2954,Daily!$B$2:$B$4016,0),5)</f>
        <v>-10</v>
      </c>
      <c r="I2954" s="36">
        <f>INDEX(Daily!$B$2:$H$4016,MATCH(E2954,Daily!$B$2:$B$4016,0),7)</f>
        <v>-13.130000000000109</v>
      </c>
      <c r="J2954" s="39">
        <f>INDEX(Monthly!$B$2:$K$187,MATCH(D2954,Monthly!$B$2:$B$187,0),3)</f>
        <v>1.6000000000000042E-3</v>
      </c>
      <c r="K2954" s="39">
        <f>INDEX(Monthly!$B$2:$K$187,MATCH(D2954,Monthly!$B$2:$B$187,0),5)</f>
        <v>38.699999999999932</v>
      </c>
      <c r="L2954" s="39">
        <f>INDEX(Monthly!$B$2:$K$187,MATCH(D2954,Monthly!$B$2:$B$187,0),7)</f>
        <v>0</v>
      </c>
      <c r="M2954" s="39">
        <f>INDEX(Monthly!$B$2:$K$187,MATCH(D2954,Monthly!$B$2:$B$187,0),9)</f>
        <v>7.477860265132568E-3</v>
      </c>
      <c r="N2954" s="42">
        <f>INDEX(Quaterly!$B$2:$E$63,MATCH(B2954,Quaterly!$B$2:$B$63,0),4)</f>
        <v>4.4299999999999979</v>
      </c>
    </row>
    <row r="2955" spans="1:14" x14ac:dyDescent="0.3">
      <c r="A2955" s="23">
        <v>2954</v>
      </c>
      <c r="B2955" s="23" t="str">
        <f t="shared" si="138"/>
        <v>Q2-2021</v>
      </c>
      <c r="C2955" s="24" t="str">
        <f t="shared" si="139"/>
        <v>Q2</v>
      </c>
      <c r="D2955" s="23" t="str">
        <f t="shared" si="140"/>
        <v>5-2021</v>
      </c>
      <c r="E2955" s="25">
        <v>44344</v>
      </c>
      <c r="F2955" s="31">
        <f>INDEX(GoldPrice!$B$2:$F$4016,MATCH(E2955,GoldPrice!$B$2:$B$4016,0),5)</f>
        <v>41530.145530145615</v>
      </c>
      <c r="G2955" s="36">
        <f>INDEX(Daily!$B$2:$H$4016,MATCH(E2955,Daily!$B$2:$B$4016,0),3)</f>
        <v>-0.53000000000000114</v>
      </c>
      <c r="H2955" s="36">
        <f>INDEX(Daily!$B$2:$H$4016,MATCH(E2955,Daily!$B$2:$B$4016,0),5)</f>
        <v>0</v>
      </c>
      <c r="I2955" s="36">
        <f>INDEX(Daily!$B$2:$H$4016,MATCH(E2955,Daily!$B$2:$B$4016,0),7)</f>
        <v>16.8900000000001</v>
      </c>
      <c r="J2955" s="39">
        <f>INDEX(Monthly!$B$2:$K$187,MATCH(D2955,Monthly!$B$2:$B$187,0),3)</f>
        <v>1.6000000000000042E-3</v>
      </c>
      <c r="K2955" s="39">
        <f>INDEX(Monthly!$B$2:$K$187,MATCH(D2955,Monthly!$B$2:$B$187,0),5)</f>
        <v>38.699999999999932</v>
      </c>
      <c r="L2955" s="39">
        <f>INDEX(Monthly!$B$2:$K$187,MATCH(D2955,Monthly!$B$2:$B$187,0),7)</f>
        <v>0</v>
      </c>
      <c r="M2955" s="39">
        <f>INDEX(Monthly!$B$2:$K$187,MATCH(D2955,Monthly!$B$2:$B$187,0),9)</f>
        <v>7.477860265132568E-3</v>
      </c>
      <c r="N2955" s="42">
        <f>INDEX(Quaterly!$B$2:$E$63,MATCH(B2955,Quaterly!$B$2:$B$63,0),4)</f>
        <v>4.4299999999999979</v>
      </c>
    </row>
    <row r="2956" spans="1:14" x14ac:dyDescent="0.3">
      <c r="A2956" s="23">
        <v>2955</v>
      </c>
      <c r="B2956" s="23" t="str">
        <f t="shared" si="138"/>
        <v>Q2-2021</v>
      </c>
      <c r="C2956" s="24" t="str">
        <f t="shared" si="139"/>
        <v>Q2</v>
      </c>
      <c r="D2956" s="23" t="str">
        <f t="shared" si="140"/>
        <v>5-2021</v>
      </c>
      <c r="E2956" s="25">
        <v>44347</v>
      </c>
      <c r="F2956" s="31">
        <f>INDEX(GoldPrice!$B$2:$F$4016,MATCH(E2956,GoldPrice!$B$2:$B$4016,0),5)</f>
        <v>881953.24675324559</v>
      </c>
      <c r="G2956" s="36">
        <f>INDEX(Daily!$B$2:$H$4016,MATCH(E2956,Daily!$B$2:$B$4016,0),3)</f>
        <v>0.61000000000001364</v>
      </c>
      <c r="H2956" s="36">
        <f>INDEX(Daily!$B$2:$H$4016,MATCH(E2956,Daily!$B$2:$B$4016,0),5)</f>
        <v>-5</v>
      </c>
      <c r="I2956" s="36">
        <f>INDEX(Daily!$B$2:$H$4016,MATCH(E2956,Daily!$B$2:$B$4016,0),7)</f>
        <v>7.5899999999999181</v>
      </c>
      <c r="J2956" s="39">
        <f>INDEX(Monthly!$B$2:$K$187,MATCH(D2956,Monthly!$B$2:$B$187,0),3)</f>
        <v>1.6000000000000042E-3</v>
      </c>
      <c r="K2956" s="39">
        <f>INDEX(Monthly!$B$2:$K$187,MATCH(D2956,Monthly!$B$2:$B$187,0),5)</f>
        <v>38.699999999999932</v>
      </c>
      <c r="L2956" s="39">
        <f>INDEX(Monthly!$B$2:$K$187,MATCH(D2956,Monthly!$B$2:$B$187,0),7)</f>
        <v>0</v>
      </c>
      <c r="M2956" s="39">
        <f>INDEX(Monthly!$B$2:$K$187,MATCH(D2956,Monthly!$B$2:$B$187,0),9)</f>
        <v>7.477860265132568E-3</v>
      </c>
      <c r="N2956" s="42">
        <f>INDEX(Quaterly!$B$2:$E$63,MATCH(B2956,Quaterly!$B$2:$B$63,0),4)</f>
        <v>4.4299999999999979</v>
      </c>
    </row>
    <row r="2957" spans="1:14" x14ac:dyDescent="0.3">
      <c r="A2957" s="23">
        <v>2956</v>
      </c>
      <c r="B2957" s="23" t="str">
        <f t="shared" si="138"/>
        <v>Q2-2021</v>
      </c>
      <c r="C2957" s="24" t="str">
        <f t="shared" si="139"/>
        <v>Q2</v>
      </c>
      <c r="D2957" s="23" t="str">
        <f t="shared" si="140"/>
        <v>6-2021</v>
      </c>
      <c r="E2957" s="25">
        <v>44348</v>
      </c>
      <c r="F2957" s="31">
        <f>INDEX(GoldPrice!$B$2:$F$4016,MATCH(E2957,GoldPrice!$B$2:$B$4016,0),5)</f>
        <v>62516.532116532326</v>
      </c>
      <c r="G2957" s="36">
        <f>INDEX(Daily!$B$2:$H$4016,MATCH(E2957,Daily!$B$2:$B$4016,0),3)</f>
        <v>0.78999999999999204</v>
      </c>
      <c r="H2957" s="36">
        <f>INDEX(Daily!$B$2:$H$4016,MATCH(E2957,Daily!$B$2:$B$4016,0),5)</f>
        <v>4</v>
      </c>
      <c r="I2957" s="36">
        <f>INDEX(Daily!$B$2:$H$4016,MATCH(E2957,Daily!$B$2:$B$4016,0),7)</f>
        <v>9.7300000000000182</v>
      </c>
      <c r="J2957" s="39">
        <f>INDEX(Monthly!$B$2:$K$187,MATCH(D2957,Monthly!$B$2:$B$187,0),3)</f>
        <v>2.0000000000000018E-3</v>
      </c>
      <c r="K2957" s="39">
        <f>INDEX(Monthly!$B$2:$K$187,MATCH(D2957,Monthly!$B$2:$B$187,0),5)</f>
        <v>-46.569999999999936</v>
      </c>
      <c r="L2957" s="39">
        <f>INDEX(Monthly!$B$2:$K$187,MATCH(D2957,Monthly!$B$2:$B$187,0),7)</f>
        <v>0</v>
      </c>
      <c r="M2957" s="39">
        <f>INDEX(Monthly!$B$2:$K$187,MATCH(D2957,Monthly!$B$2:$B$187,0),9)</f>
        <v>7.0720777222925283E-3</v>
      </c>
      <c r="N2957" s="42">
        <f>INDEX(Quaterly!$B$2:$E$63,MATCH(B2957,Quaterly!$B$2:$B$63,0),4)</f>
        <v>4.4299999999999979</v>
      </c>
    </row>
    <row r="2958" spans="1:14" x14ac:dyDescent="0.3">
      <c r="A2958" s="23">
        <v>2957</v>
      </c>
      <c r="B2958" s="23" t="str">
        <f t="shared" si="138"/>
        <v>Q2-2021</v>
      </c>
      <c r="C2958" s="24" t="str">
        <f t="shared" si="139"/>
        <v>Q2</v>
      </c>
      <c r="D2958" s="23" t="str">
        <f t="shared" si="140"/>
        <v>6-2021</v>
      </c>
      <c r="E2958" s="25">
        <v>44349</v>
      </c>
      <c r="F2958" s="31">
        <f>INDEX(GoldPrice!$B$2:$F$4016,MATCH(E2958,GoldPrice!$B$2:$B$4016,0),5)</f>
        <v>-174369.60876961052</v>
      </c>
      <c r="G2958" s="36">
        <f>INDEX(Daily!$B$2:$H$4016,MATCH(E2958,Daily!$B$2:$B$4016,0),3)</f>
        <v>1.1099999999999994</v>
      </c>
      <c r="H2958" s="36">
        <f>INDEX(Daily!$B$2:$H$4016,MATCH(E2958,Daily!$B$2:$B$4016,0),5)</f>
        <v>-4</v>
      </c>
      <c r="I2958" s="36">
        <f>INDEX(Daily!$B$2:$H$4016,MATCH(E2958,Daily!$B$2:$B$4016,0),7)</f>
        <v>3</v>
      </c>
      <c r="J2958" s="39">
        <f>INDEX(Monthly!$B$2:$K$187,MATCH(D2958,Monthly!$B$2:$B$187,0),3)</f>
        <v>2.0000000000000018E-3</v>
      </c>
      <c r="K2958" s="39">
        <f>INDEX(Monthly!$B$2:$K$187,MATCH(D2958,Monthly!$B$2:$B$187,0),5)</f>
        <v>-46.569999999999936</v>
      </c>
      <c r="L2958" s="39">
        <f>INDEX(Monthly!$B$2:$K$187,MATCH(D2958,Monthly!$B$2:$B$187,0),7)</f>
        <v>0</v>
      </c>
      <c r="M2958" s="39">
        <f>INDEX(Monthly!$B$2:$K$187,MATCH(D2958,Monthly!$B$2:$B$187,0),9)</f>
        <v>7.0720777222925283E-3</v>
      </c>
      <c r="N2958" s="42">
        <f>INDEX(Quaterly!$B$2:$E$63,MATCH(B2958,Quaterly!$B$2:$B$63,0),4)</f>
        <v>4.4299999999999979</v>
      </c>
    </row>
    <row r="2959" spans="1:14" x14ac:dyDescent="0.3">
      <c r="A2959" s="23">
        <v>2958</v>
      </c>
      <c r="B2959" s="23" t="str">
        <f t="shared" si="138"/>
        <v>Q2-2021</v>
      </c>
      <c r="C2959" s="24" t="str">
        <f t="shared" si="139"/>
        <v>Q2</v>
      </c>
      <c r="D2959" s="23" t="str">
        <f t="shared" si="140"/>
        <v>6-2021</v>
      </c>
      <c r="E2959" s="25">
        <v>44350</v>
      </c>
      <c r="F2959" s="31">
        <f>INDEX(GoldPrice!$B$2:$F$4016,MATCH(E2959,GoldPrice!$B$2:$B$4016,0),5)</f>
        <v>430868.11566811427</v>
      </c>
      <c r="G2959" s="36">
        <f>INDEX(Daily!$B$2:$H$4016,MATCH(E2959,Daily!$B$2:$B$4016,0),3)</f>
        <v>-1.9999999999996021E-2</v>
      </c>
      <c r="H2959" s="36">
        <f>INDEX(Daily!$B$2:$H$4016,MATCH(E2959,Daily!$B$2:$B$4016,0),5)</f>
        <v>1</v>
      </c>
      <c r="I2959" s="36">
        <f>INDEX(Daily!$B$2:$H$4016,MATCH(E2959,Daily!$B$2:$B$4016,0),7)</f>
        <v>23.5</v>
      </c>
      <c r="J2959" s="39">
        <f>INDEX(Monthly!$B$2:$K$187,MATCH(D2959,Monthly!$B$2:$B$187,0),3)</f>
        <v>2.0000000000000018E-3</v>
      </c>
      <c r="K2959" s="39">
        <f>INDEX(Monthly!$B$2:$K$187,MATCH(D2959,Monthly!$B$2:$B$187,0),5)</f>
        <v>-46.569999999999936</v>
      </c>
      <c r="L2959" s="39">
        <f>INDEX(Monthly!$B$2:$K$187,MATCH(D2959,Monthly!$B$2:$B$187,0),7)</f>
        <v>0</v>
      </c>
      <c r="M2959" s="39">
        <f>INDEX(Monthly!$B$2:$K$187,MATCH(D2959,Monthly!$B$2:$B$187,0),9)</f>
        <v>7.0720777222925283E-3</v>
      </c>
      <c r="N2959" s="42">
        <f>INDEX(Quaterly!$B$2:$E$63,MATCH(B2959,Quaterly!$B$2:$B$63,0),4)</f>
        <v>4.4299999999999979</v>
      </c>
    </row>
    <row r="2960" spans="1:14" x14ac:dyDescent="0.3">
      <c r="A2960" s="23">
        <v>2959</v>
      </c>
      <c r="B2960" s="23" t="str">
        <f t="shared" si="138"/>
        <v>Q2-2021</v>
      </c>
      <c r="C2960" s="24" t="str">
        <f t="shared" si="139"/>
        <v>Q2</v>
      </c>
      <c r="D2960" s="23" t="str">
        <f t="shared" si="140"/>
        <v>6-2021</v>
      </c>
      <c r="E2960" s="25">
        <v>44351</v>
      </c>
      <c r="F2960" s="31">
        <f>INDEX(GoldPrice!$B$2:$F$4016,MATCH(E2960,GoldPrice!$B$2:$B$4016,0),5)</f>
        <v>-428279.72027971223</v>
      </c>
      <c r="G2960" s="36">
        <f>INDEX(Daily!$B$2:$H$4016,MATCH(E2960,Daily!$B$2:$B$4016,0),3)</f>
        <v>0.81000000000000227</v>
      </c>
      <c r="H2960" s="36">
        <f>INDEX(Daily!$B$2:$H$4016,MATCH(E2960,Daily!$B$2:$B$4016,0),5)</f>
        <v>3</v>
      </c>
      <c r="I2960" s="36">
        <f>INDEX(Daily!$B$2:$H$4016,MATCH(E2960,Daily!$B$2:$B$4016,0),7)</f>
        <v>9.7699999999999818</v>
      </c>
      <c r="J2960" s="39">
        <f>INDEX(Monthly!$B$2:$K$187,MATCH(D2960,Monthly!$B$2:$B$187,0),3)</f>
        <v>2.0000000000000018E-3</v>
      </c>
      <c r="K2960" s="39">
        <f>INDEX(Monthly!$B$2:$K$187,MATCH(D2960,Monthly!$B$2:$B$187,0),5)</f>
        <v>-46.569999999999936</v>
      </c>
      <c r="L2960" s="39">
        <f>INDEX(Monthly!$B$2:$K$187,MATCH(D2960,Monthly!$B$2:$B$187,0),7)</f>
        <v>0</v>
      </c>
      <c r="M2960" s="39">
        <f>INDEX(Monthly!$B$2:$K$187,MATCH(D2960,Monthly!$B$2:$B$187,0),9)</f>
        <v>7.0720777222925283E-3</v>
      </c>
      <c r="N2960" s="42">
        <f>INDEX(Quaterly!$B$2:$E$63,MATCH(B2960,Quaterly!$B$2:$B$63,0),4)</f>
        <v>4.4299999999999979</v>
      </c>
    </row>
    <row r="2961" spans="1:14" x14ac:dyDescent="0.3">
      <c r="A2961" s="23">
        <v>2960</v>
      </c>
      <c r="B2961" s="23" t="str">
        <f t="shared" si="138"/>
        <v>Q2-2021</v>
      </c>
      <c r="C2961" s="24" t="str">
        <f t="shared" si="139"/>
        <v>Q2</v>
      </c>
      <c r="D2961" s="23" t="str">
        <f t="shared" si="140"/>
        <v>6-2021</v>
      </c>
      <c r="E2961" s="25">
        <v>44354</v>
      </c>
      <c r="F2961" s="31">
        <f>INDEX(GoldPrice!$B$2:$F$4016,MATCH(E2961,GoldPrice!$B$2:$B$4016,0),5)</f>
        <v>-108853.75165375695</v>
      </c>
      <c r="G2961" s="36">
        <f>INDEX(Daily!$B$2:$H$4016,MATCH(E2961,Daily!$B$2:$B$4016,0),3)</f>
        <v>-0.39000000000000057</v>
      </c>
      <c r="H2961" s="36">
        <f>INDEX(Daily!$B$2:$H$4016,MATCH(E2961,Daily!$B$2:$B$4016,0),5)</f>
        <v>-44</v>
      </c>
      <c r="I2961" s="36">
        <f>INDEX(Daily!$B$2:$H$4016,MATCH(E2961,Daily!$B$2:$B$4016,0),7)</f>
        <v>-15.269999999999982</v>
      </c>
      <c r="J2961" s="39">
        <f>INDEX(Monthly!$B$2:$K$187,MATCH(D2961,Monthly!$B$2:$B$187,0),3)</f>
        <v>2.0000000000000018E-3</v>
      </c>
      <c r="K2961" s="39">
        <f>INDEX(Monthly!$B$2:$K$187,MATCH(D2961,Monthly!$B$2:$B$187,0),5)</f>
        <v>-46.569999999999936</v>
      </c>
      <c r="L2961" s="39">
        <f>INDEX(Monthly!$B$2:$K$187,MATCH(D2961,Monthly!$B$2:$B$187,0),7)</f>
        <v>0</v>
      </c>
      <c r="M2961" s="39">
        <f>INDEX(Monthly!$B$2:$K$187,MATCH(D2961,Monthly!$B$2:$B$187,0),9)</f>
        <v>7.0720777222925283E-3</v>
      </c>
      <c r="N2961" s="42">
        <f>INDEX(Quaterly!$B$2:$E$63,MATCH(B2961,Quaterly!$B$2:$B$63,0),4)</f>
        <v>4.4299999999999979</v>
      </c>
    </row>
    <row r="2962" spans="1:14" x14ac:dyDescent="0.3">
      <c r="A2962" s="23">
        <v>2961</v>
      </c>
      <c r="B2962" s="23" t="str">
        <f t="shared" si="138"/>
        <v>Q2-2021</v>
      </c>
      <c r="C2962" s="24" t="str">
        <f t="shared" si="139"/>
        <v>Q2</v>
      </c>
      <c r="D2962" s="23" t="str">
        <f t="shared" si="140"/>
        <v>6-2021</v>
      </c>
      <c r="E2962" s="25">
        <v>44355</v>
      </c>
      <c r="F2962" s="31">
        <f>INDEX(GoldPrice!$B$2:$F$4016,MATCH(E2962,GoldPrice!$B$2:$B$4016,0),5)</f>
        <v>298649.10224910453</v>
      </c>
      <c r="G2962" s="36">
        <f>INDEX(Daily!$B$2:$H$4016,MATCH(E2962,Daily!$B$2:$B$4016,0),3)</f>
        <v>0.81999999999999318</v>
      </c>
      <c r="H2962" s="36">
        <f>INDEX(Daily!$B$2:$H$4016,MATCH(E2962,Daily!$B$2:$B$4016,0),5)</f>
        <v>-48</v>
      </c>
      <c r="I2962" s="36">
        <f>INDEX(Daily!$B$2:$H$4016,MATCH(E2962,Daily!$B$2:$B$4016,0),7)</f>
        <v>-38.899999999999864</v>
      </c>
      <c r="J2962" s="39">
        <f>INDEX(Monthly!$B$2:$K$187,MATCH(D2962,Monthly!$B$2:$B$187,0),3)</f>
        <v>2.0000000000000018E-3</v>
      </c>
      <c r="K2962" s="39">
        <f>INDEX(Monthly!$B$2:$K$187,MATCH(D2962,Monthly!$B$2:$B$187,0),5)</f>
        <v>-46.569999999999936</v>
      </c>
      <c r="L2962" s="39">
        <f>INDEX(Monthly!$B$2:$K$187,MATCH(D2962,Monthly!$B$2:$B$187,0),7)</f>
        <v>0</v>
      </c>
      <c r="M2962" s="39">
        <f>INDEX(Monthly!$B$2:$K$187,MATCH(D2962,Monthly!$B$2:$B$187,0),9)</f>
        <v>7.0720777222925283E-3</v>
      </c>
      <c r="N2962" s="42">
        <f>INDEX(Quaterly!$B$2:$E$63,MATCH(B2962,Quaterly!$B$2:$B$63,0),4)</f>
        <v>4.4299999999999979</v>
      </c>
    </row>
    <row r="2963" spans="1:14" x14ac:dyDescent="0.3">
      <c r="A2963" s="23">
        <v>2962</v>
      </c>
      <c r="B2963" s="23" t="str">
        <f t="shared" si="138"/>
        <v>Q2-2021</v>
      </c>
      <c r="C2963" s="24" t="str">
        <f t="shared" si="139"/>
        <v>Q2</v>
      </c>
      <c r="D2963" s="23" t="str">
        <f t="shared" si="140"/>
        <v>6-2021</v>
      </c>
      <c r="E2963" s="25">
        <v>44356</v>
      </c>
      <c r="F2963" s="31">
        <f>INDEX(GoldPrice!$B$2:$F$4016,MATCH(E2963,GoldPrice!$B$2:$B$4016,0),5)</f>
        <v>-121645.51124551147</v>
      </c>
      <c r="G2963" s="36">
        <f>INDEX(Daily!$B$2:$H$4016,MATCH(E2963,Daily!$B$2:$B$4016,0),3)</f>
        <v>-9.0000000000003411E-2</v>
      </c>
      <c r="H2963" s="36">
        <f>INDEX(Daily!$B$2:$H$4016,MATCH(E2963,Daily!$B$2:$B$4016,0),5)</f>
        <v>3</v>
      </c>
      <c r="I2963" s="36">
        <f>INDEX(Daily!$B$2:$H$4016,MATCH(E2963,Daily!$B$2:$B$4016,0),7)</f>
        <v>13.019999999999982</v>
      </c>
      <c r="J2963" s="39">
        <f>INDEX(Monthly!$B$2:$K$187,MATCH(D2963,Monthly!$B$2:$B$187,0),3)</f>
        <v>2.0000000000000018E-3</v>
      </c>
      <c r="K2963" s="39">
        <f>INDEX(Monthly!$B$2:$K$187,MATCH(D2963,Monthly!$B$2:$B$187,0),5)</f>
        <v>-46.569999999999936</v>
      </c>
      <c r="L2963" s="39">
        <f>INDEX(Monthly!$B$2:$K$187,MATCH(D2963,Monthly!$B$2:$B$187,0),7)</f>
        <v>0</v>
      </c>
      <c r="M2963" s="39">
        <f>INDEX(Monthly!$B$2:$K$187,MATCH(D2963,Monthly!$B$2:$B$187,0),9)</f>
        <v>7.0720777222925283E-3</v>
      </c>
      <c r="N2963" s="42">
        <f>INDEX(Quaterly!$B$2:$E$63,MATCH(B2963,Quaterly!$B$2:$B$63,0),4)</f>
        <v>4.4299999999999979</v>
      </c>
    </row>
    <row r="2964" spans="1:14" x14ac:dyDescent="0.3">
      <c r="A2964" s="23">
        <v>2963</v>
      </c>
      <c r="B2964" s="23" t="str">
        <f t="shared" si="138"/>
        <v>Q2-2021</v>
      </c>
      <c r="C2964" s="24" t="str">
        <f t="shared" si="139"/>
        <v>Q2</v>
      </c>
      <c r="D2964" s="23" t="str">
        <f t="shared" si="140"/>
        <v>6-2021</v>
      </c>
      <c r="E2964" s="25">
        <v>44357</v>
      </c>
      <c r="F2964" s="31">
        <f>INDEX(GoldPrice!$B$2:$F$4016,MATCH(E2964,GoldPrice!$B$2:$B$4016,0),5)</f>
        <v>44102.135702136904</v>
      </c>
      <c r="G2964" s="36">
        <f>INDEX(Daily!$B$2:$H$4016,MATCH(E2964,Daily!$B$2:$B$4016,0),3)</f>
        <v>0.33000000000001251</v>
      </c>
      <c r="H2964" s="36">
        <f>INDEX(Daily!$B$2:$H$4016,MATCH(E2964,Daily!$B$2:$B$4016,0),5)</f>
        <v>-8</v>
      </c>
      <c r="I2964" s="36">
        <f>INDEX(Daily!$B$2:$H$4016,MATCH(E2964,Daily!$B$2:$B$4016,0),7)</f>
        <v>-9.3200000000001637</v>
      </c>
      <c r="J2964" s="39">
        <f>INDEX(Monthly!$B$2:$K$187,MATCH(D2964,Monthly!$B$2:$B$187,0),3)</f>
        <v>2.0000000000000018E-3</v>
      </c>
      <c r="K2964" s="39">
        <f>INDEX(Monthly!$B$2:$K$187,MATCH(D2964,Monthly!$B$2:$B$187,0),5)</f>
        <v>-46.569999999999936</v>
      </c>
      <c r="L2964" s="39">
        <f>INDEX(Monthly!$B$2:$K$187,MATCH(D2964,Monthly!$B$2:$B$187,0),7)</f>
        <v>0</v>
      </c>
      <c r="M2964" s="39">
        <f>INDEX(Monthly!$B$2:$K$187,MATCH(D2964,Monthly!$B$2:$B$187,0),9)</f>
        <v>7.0720777222925283E-3</v>
      </c>
      <c r="N2964" s="42">
        <f>INDEX(Quaterly!$B$2:$E$63,MATCH(B2964,Quaterly!$B$2:$B$63,0),4)</f>
        <v>4.4299999999999979</v>
      </c>
    </row>
    <row r="2965" spans="1:14" x14ac:dyDescent="0.3">
      <c r="A2965" s="23">
        <v>2964</v>
      </c>
      <c r="B2965" s="23" t="str">
        <f t="shared" si="138"/>
        <v>Q2-2021</v>
      </c>
      <c r="C2965" s="24" t="str">
        <f t="shared" si="139"/>
        <v>Q2</v>
      </c>
      <c r="D2965" s="23" t="str">
        <f t="shared" si="140"/>
        <v>6-2021</v>
      </c>
      <c r="E2965" s="25">
        <v>44358</v>
      </c>
      <c r="F2965" s="31">
        <f>INDEX(GoldPrice!$B$2:$F$4016,MATCH(E2965,GoldPrice!$B$2:$B$4016,0),5)</f>
        <v>494284.18068417907</v>
      </c>
      <c r="G2965" s="36">
        <f>INDEX(Daily!$B$2:$H$4016,MATCH(E2965,Daily!$B$2:$B$4016,0),3)</f>
        <v>0.61999999999999034</v>
      </c>
      <c r="H2965" s="36">
        <f>INDEX(Daily!$B$2:$H$4016,MATCH(E2965,Daily!$B$2:$B$4016,0),5)</f>
        <v>-2</v>
      </c>
      <c r="I2965" s="36">
        <f>INDEX(Daily!$B$2:$H$4016,MATCH(E2965,Daily!$B$2:$B$4016,0),7)</f>
        <v>28.160000000000082</v>
      </c>
      <c r="J2965" s="39">
        <f>INDEX(Monthly!$B$2:$K$187,MATCH(D2965,Monthly!$B$2:$B$187,0),3)</f>
        <v>2.0000000000000018E-3</v>
      </c>
      <c r="K2965" s="39">
        <f>INDEX(Monthly!$B$2:$K$187,MATCH(D2965,Monthly!$B$2:$B$187,0),5)</f>
        <v>-46.569999999999936</v>
      </c>
      <c r="L2965" s="39">
        <f>INDEX(Monthly!$B$2:$K$187,MATCH(D2965,Monthly!$B$2:$B$187,0),7)</f>
        <v>0</v>
      </c>
      <c r="M2965" s="39">
        <f>INDEX(Monthly!$B$2:$K$187,MATCH(D2965,Monthly!$B$2:$B$187,0),9)</f>
        <v>7.0720777222925283E-3</v>
      </c>
      <c r="N2965" s="42">
        <f>INDEX(Quaterly!$B$2:$E$63,MATCH(B2965,Quaterly!$B$2:$B$63,0),4)</f>
        <v>4.4299999999999979</v>
      </c>
    </row>
    <row r="2966" spans="1:14" x14ac:dyDescent="0.3">
      <c r="A2966" s="23">
        <v>2965</v>
      </c>
      <c r="B2966" s="23" t="str">
        <f t="shared" si="138"/>
        <v>Q2-2021</v>
      </c>
      <c r="C2966" s="24" t="str">
        <f t="shared" si="139"/>
        <v>Q2</v>
      </c>
      <c r="D2966" s="23" t="str">
        <f t="shared" si="140"/>
        <v>6-2021</v>
      </c>
      <c r="E2966" s="25">
        <v>44361</v>
      </c>
      <c r="F2966" s="31">
        <f>INDEX(GoldPrice!$B$2:$F$4016,MATCH(E2966,GoldPrice!$B$2:$B$4016,0),5)</f>
        <v>-116148.5541485548</v>
      </c>
      <c r="G2966" s="36">
        <f>INDEX(Daily!$B$2:$H$4016,MATCH(E2966,Daily!$B$2:$B$4016,0),3)</f>
        <v>-3.0000000000001137E-2</v>
      </c>
      <c r="H2966" s="36">
        <f>INDEX(Daily!$B$2:$H$4016,MATCH(E2966,Daily!$B$2:$B$4016,0),5)</f>
        <v>-1</v>
      </c>
      <c r="I2966" s="36">
        <f>INDEX(Daily!$B$2:$H$4016,MATCH(E2966,Daily!$B$2:$B$4016,0),7)</f>
        <v>9.9800000000000182</v>
      </c>
      <c r="J2966" s="39">
        <f>INDEX(Monthly!$B$2:$K$187,MATCH(D2966,Monthly!$B$2:$B$187,0),3)</f>
        <v>2.0000000000000018E-3</v>
      </c>
      <c r="K2966" s="39">
        <f>INDEX(Monthly!$B$2:$K$187,MATCH(D2966,Monthly!$B$2:$B$187,0),5)</f>
        <v>-46.569999999999936</v>
      </c>
      <c r="L2966" s="39">
        <f>INDEX(Monthly!$B$2:$K$187,MATCH(D2966,Monthly!$B$2:$B$187,0),7)</f>
        <v>0</v>
      </c>
      <c r="M2966" s="39">
        <f>INDEX(Monthly!$B$2:$K$187,MATCH(D2966,Monthly!$B$2:$B$187,0),9)</f>
        <v>7.0720777222925283E-3</v>
      </c>
      <c r="N2966" s="42">
        <f>INDEX(Quaterly!$B$2:$E$63,MATCH(B2966,Quaterly!$B$2:$B$63,0),4)</f>
        <v>4.4299999999999979</v>
      </c>
    </row>
    <row r="2967" spans="1:14" x14ac:dyDescent="0.3">
      <c r="A2967" s="23">
        <v>2966</v>
      </c>
      <c r="B2967" s="23" t="str">
        <f t="shared" si="138"/>
        <v>Q2-2021</v>
      </c>
      <c r="C2967" s="24" t="str">
        <f t="shared" si="139"/>
        <v>Q2</v>
      </c>
      <c r="D2967" s="23" t="str">
        <f t="shared" si="140"/>
        <v>6-2021</v>
      </c>
      <c r="E2967" s="25">
        <v>44362</v>
      </c>
      <c r="F2967" s="31">
        <f>INDEX(GoldPrice!$B$2:$F$4016,MATCH(E2967,GoldPrice!$B$2:$B$4016,0),5)</f>
        <v>210577.96257796139</v>
      </c>
      <c r="G2967" s="36">
        <f>INDEX(Daily!$B$2:$H$4016,MATCH(E2967,Daily!$B$2:$B$4016,0),3)</f>
        <v>1.2400000000000091</v>
      </c>
      <c r="H2967" s="36">
        <f>INDEX(Daily!$B$2:$H$4016,MATCH(E2967,Daily!$B$2:$B$4016,0),5)</f>
        <v>3</v>
      </c>
      <c r="I2967" s="36">
        <f>INDEX(Daily!$B$2:$H$4016,MATCH(E2967,Daily!$B$2:$B$4016,0),7)</f>
        <v>5.6399999999998727</v>
      </c>
      <c r="J2967" s="39">
        <f>INDEX(Monthly!$B$2:$K$187,MATCH(D2967,Monthly!$B$2:$B$187,0),3)</f>
        <v>2.0000000000000018E-3</v>
      </c>
      <c r="K2967" s="39">
        <f>INDEX(Monthly!$B$2:$K$187,MATCH(D2967,Monthly!$B$2:$B$187,0),5)</f>
        <v>-46.569999999999936</v>
      </c>
      <c r="L2967" s="39">
        <f>INDEX(Monthly!$B$2:$K$187,MATCH(D2967,Monthly!$B$2:$B$187,0),7)</f>
        <v>0</v>
      </c>
      <c r="M2967" s="39">
        <f>INDEX(Monthly!$B$2:$K$187,MATCH(D2967,Monthly!$B$2:$B$187,0),9)</f>
        <v>7.0720777222925283E-3</v>
      </c>
      <c r="N2967" s="42">
        <f>INDEX(Quaterly!$B$2:$E$63,MATCH(B2967,Quaterly!$B$2:$B$63,0),4)</f>
        <v>4.4299999999999979</v>
      </c>
    </row>
    <row r="2968" spans="1:14" x14ac:dyDescent="0.3">
      <c r="A2968" s="23">
        <v>2967</v>
      </c>
      <c r="B2968" s="23" t="str">
        <f t="shared" si="138"/>
        <v>Q2-2021</v>
      </c>
      <c r="C2968" s="24" t="str">
        <f t="shared" si="139"/>
        <v>Q2</v>
      </c>
      <c r="D2968" s="23" t="str">
        <f t="shared" si="140"/>
        <v>6-2021</v>
      </c>
      <c r="E2968" s="25">
        <v>44363</v>
      </c>
      <c r="F2968" s="31">
        <f>INDEX(GoldPrice!$B$2:$F$4016,MATCH(E2968,GoldPrice!$B$2:$B$4016,0),5)</f>
        <v>-35333.963333964348</v>
      </c>
      <c r="G2968" s="36">
        <f>INDEX(Daily!$B$2:$H$4016,MATCH(E2968,Daily!$B$2:$B$4016,0),3)</f>
        <v>3.0000000000001137E-2</v>
      </c>
      <c r="H2968" s="36">
        <f>INDEX(Daily!$B$2:$H$4016,MATCH(E2968,Daily!$B$2:$B$4016,0),5)</f>
        <v>-1</v>
      </c>
      <c r="I2968" s="36">
        <f>INDEX(Daily!$B$2:$H$4016,MATCH(E2968,Daily!$B$2:$B$4016,0),7)</f>
        <v>-10.839999999999918</v>
      </c>
      <c r="J2968" s="39">
        <f>INDEX(Monthly!$B$2:$K$187,MATCH(D2968,Monthly!$B$2:$B$187,0),3)</f>
        <v>2.0000000000000018E-3</v>
      </c>
      <c r="K2968" s="39">
        <f>INDEX(Monthly!$B$2:$K$187,MATCH(D2968,Monthly!$B$2:$B$187,0),5)</f>
        <v>-46.569999999999936</v>
      </c>
      <c r="L2968" s="39">
        <f>INDEX(Monthly!$B$2:$K$187,MATCH(D2968,Monthly!$B$2:$B$187,0),7)</f>
        <v>0</v>
      </c>
      <c r="M2968" s="39">
        <f>INDEX(Monthly!$B$2:$K$187,MATCH(D2968,Monthly!$B$2:$B$187,0),9)</f>
        <v>7.0720777222925283E-3</v>
      </c>
      <c r="N2968" s="42">
        <f>INDEX(Quaterly!$B$2:$E$63,MATCH(B2968,Quaterly!$B$2:$B$63,0),4)</f>
        <v>4.4299999999999979</v>
      </c>
    </row>
    <row r="2969" spans="1:14" x14ac:dyDescent="0.3">
      <c r="A2969" s="23">
        <v>2968</v>
      </c>
      <c r="B2969" s="23" t="str">
        <f t="shared" si="138"/>
        <v>Q2-2021</v>
      </c>
      <c r="C2969" s="24" t="str">
        <f t="shared" si="139"/>
        <v>Q2</v>
      </c>
      <c r="D2969" s="23" t="str">
        <f t="shared" si="140"/>
        <v>6-2021</v>
      </c>
      <c r="E2969" s="25">
        <v>44364</v>
      </c>
      <c r="F2969" s="31">
        <f>INDEX(GoldPrice!$B$2:$F$4016,MATCH(E2969,GoldPrice!$B$2:$B$4016,0),5)</f>
        <v>1067880.5518805534</v>
      </c>
      <c r="G2969" s="36">
        <f>INDEX(Daily!$B$2:$H$4016,MATCH(E2969,Daily!$B$2:$B$4016,0),3)</f>
        <v>-1.1099999999999994</v>
      </c>
      <c r="H2969" s="36">
        <f>INDEX(Daily!$B$2:$H$4016,MATCH(E2969,Daily!$B$2:$B$4016,0),5)</f>
        <v>14</v>
      </c>
      <c r="I2969" s="36">
        <f>INDEX(Daily!$B$2:$H$4016,MATCH(E2969,Daily!$B$2:$B$4016,0),7)</f>
        <v>3.4000000000000909</v>
      </c>
      <c r="J2969" s="39">
        <f>INDEX(Monthly!$B$2:$K$187,MATCH(D2969,Monthly!$B$2:$B$187,0),3)</f>
        <v>2.0000000000000018E-3</v>
      </c>
      <c r="K2969" s="39">
        <f>INDEX(Monthly!$B$2:$K$187,MATCH(D2969,Monthly!$B$2:$B$187,0),5)</f>
        <v>-46.569999999999936</v>
      </c>
      <c r="L2969" s="39">
        <f>INDEX(Monthly!$B$2:$K$187,MATCH(D2969,Monthly!$B$2:$B$187,0),7)</f>
        <v>0</v>
      </c>
      <c r="M2969" s="39">
        <f>INDEX(Monthly!$B$2:$K$187,MATCH(D2969,Monthly!$B$2:$B$187,0),9)</f>
        <v>7.0720777222925283E-3</v>
      </c>
      <c r="N2969" s="42">
        <f>INDEX(Quaterly!$B$2:$E$63,MATCH(B2969,Quaterly!$B$2:$B$63,0),4)</f>
        <v>4.4299999999999979</v>
      </c>
    </row>
    <row r="2970" spans="1:14" x14ac:dyDescent="0.3">
      <c r="A2970" s="23">
        <v>2969</v>
      </c>
      <c r="B2970" s="23" t="str">
        <f t="shared" si="138"/>
        <v>Q2-2021</v>
      </c>
      <c r="C2970" s="24" t="str">
        <f t="shared" si="139"/>
        <v>Q2</v>
      </c>
      <c r="D2970" s="23" t="str">
        <f t="shared" si="140"/>
        <v>6-2021</v>
      </c>
      <c r="E2970" s="25">
        <v>44365</v>
      </c>
      <c r="F2970" s="31">
        <f>INDEX(GoldPrice!$B$2:$F$4016,MATCH(E2970,GoldPrice!$B$2:$B$4016,0),5)</f>
        <v>5632.2056322060525</v>
      </c>
      <c r="G2970" s="36">
        <f>INDEX(Daily!$B$2:$H$4016,MATCH(E2970,Daily!$B$2:$B$4016,0),3)</f>
        <v>0.59999999999999432</v>
      </c>
      <c r="H2970" s="36">
        <f>INDEX(Daily!$B$2:$H$4016,MATCH(E2970,Daily!$B$2:$B$4016,0),5)</f>
        <v>35</v>
      </c>
      <c r="I2970" s="36">
        <f>INDEX(Daily!$B$2:$H$4016,MATCH(E2970,Daily!$B$2:$B$4016,0),7)</f>
        <v>17.849999999999909</v>
      </c>
      <c r="J2970" s="39">
        <f>INDEX(Monthly!$B$2:$K$187,MATCH(D2970,Monthly!$B$2:$B$187,0),3)</f>
        <v>2.0000000000000018E-3</v>
      </c>
      <c r="K2970" s="39">
        <f>INDEX(Monthly!$B$2:$K$187,MATCH(D2970,Monthly!$B$2:$B$187,0),5)</f>
        <v>-46.569999999999936</v>
      </c>
      <c r="L2970" s="39">
        <f>INDEX(Monthly!$B$2:$K$187,MATCH(D2970,Monthly!$B$2:$B$187,0),7)</f>
        <v>0</v>
      </c>
      <c r="M2970" s="39">
        <f>INDEX(Monthly!$B$2:$K$187,MATCH(D2970,Monthly!$B$2:$B$187,0),9)</f>
        <v>7.0720777222925283E-3</v>
      </c>
      <c r="N2970" s="42">
        <f>INDEX(Quaterly!$B$2:$E$63,MATCH(B2970,Quaterly!$B$2:$B$63,0),4)</f>
        <v>4.4299999999999979</v>
      </c>
    </row>
    <row r="2971" spans="1:14" x14ac:dyDescent="0.3">
      <c r="A2971" s="23">
        <v>2970</v>
      </c>
      <c r="B2971" s="23" t="str">
        <f t="shared" si="138"/>
        <v>Q2-2021</v>
      </c>
      <c r="C2971" s="24" t="str">
        <f t="shared" si="139"/>
        <v>Q2</v>
      </c>
      <c r="D2971" s="23" t="str">
        <f t="shared" si="140"/>
        <v>6-2021</v>
      </c>
      <c r="E2971" s="25">
        <v>44368</v>
      </c>
      <c r="F2971" s="31">
        <f>INDEX(GoldPrice!$B$2:$F$4016,MATCH(E2971,GoldPrice!$B$2:$B$4016,0),5)</f>
        <v>-117234.70043469593</v>
      </c>
      <c r="G2971" s="36">
        <f>INDEX(Daily!$B$2:$H$4016,MATCH(E2971,Daily!$B$2:$B$4016,0),3)</f>
        <v>1.9599999999999937</v>
      </c>
      <c r="H2971" s="36">
        <f>INDEX(Daily!$B$2:$H$4016,MATCH(E2971,Daily!$B$2:$B$4016,0),5)</f>
        <v>19</v>
      </c>
      <c r="I2971" s="36">
        <f>INDEX(Daily!$B$2:$H$4016,MATCH(E2971,Daily!$B$2:$B$4016,0),7)</f>
        <v>-5.1399999999998727</v>
      </c>
      <c r="J2971" s="39">
        <f>INDEX(Monthly!$B$2:$K$187,MATCH(D2971,Monthly!$B$2:$B$187,0),3)</f>
        <v>2.0000000000000018E-3</v>
      </c>
      <c r="K2971" s="39">
        <f>INDEX(Monthly!$B$2:$K$187,MATCH(D2971,Monthly!$B$2:$B$187,0),5)</f>
        <v>-46.569999999999936</v>
      </c>
      <c r="L2971" s="39">
        <f>INDEX(Monthly!$B$2:$K$187,MATCH(D2971,Monthly!$B$2:$B$187,0),7)</f>
        <v>0</v>
      </c>
      <c r="M2971" s="39">
        <f>INDEX(Monthly!$B$2:$K$187,MATCH(D2971,Monthly!$B$2:$B$187,0),9)</f>
        <v>7.0720777222925283E-3</v>
      </c>
      <c r="N2971" s="42">
        <f>INDEX(Quaterly!$B$2:$E$63,MATCH(B2971,Quaterly!$B$2:$B$63,0),4)</f>
        <v>4.4299999999999979</v>
      </c>
    </row>
    <row r="2972" spans="1:14" x14ac:dyDescent="0.3">
      <c r="A2972" s="23">
        <v>2971</v>
      </c>
      <c r="B2972" s="23" t="str">
        <f t="shared" si="138"/>
        <v>Q2-2021</v>
      </c>
      <c r="C2972" s="24" t="str">
        <f t="shared" si="139"/>
        <v>Q2</v>
      </c>
      <c r="D2972" s="23" t="str">
        <f t="shared" si="140"/>
        <v>6-2021</v>
      </c>
      <c r="E2972" s="25">
        <v>44369</v>
      </c>
      <c r="F2972" s="31">
        <f>INDEX(GoldPrice!$B$2:$F$4016,MATCH(E2972,GoldPrice!$B$2:$B$4016,0),5)</f>
        <v>130920.58212057874</v>
      </c>
      <c r="G2972" s="36">
        <f>INDEX(Daily!$B$2:$H$4016,MATCH(E2972,Daily!$B$2:$B$4016,0),3)</f>
        <v>-0.75</v>
      </c>
      <c r="H2972" s="36">
        <f>INDEX(Daily!$B$2:$H$4016,MATCH(E2972,Daily!$B$2:$B$4016,0),5)</f>
        <v>11</v>
      </c>
      <c r="I2972" s="36">
        <f>INDEX(Daily!$B$2:$H$4016,MATCH(E2972,Daily!$B$2:$B$4016,0),7)</f>
        <v>7.3399999999999181</v>
      </c>
      <c r="J2972" s="39">
        <f>INDEX(Monthly!$B$2:$K$187,MATCH(D2972,Monthly!$B$2:$B$187,0),3)</f>
        <v>2.0000000000000018E-3</v>
      </c>
      <c r="K2972" s="39">
        <f>INDEX(Monthly!$B$2:$K$187,MATCH(D2972,Monthly!$B$2:$B$187,0),5)</f>
        <v>-46.569999999999936</v>
      </c>
      <c r="L2972" s="39">
        <f>INDEX(Monthly!$B$2:$K$187,MATCH(D2972,Monthly!$B$2:$B$187,0),7)</f>
        <v>0</v>
      </c>
      <c r="M2972" s="39">
        <f>INDEX(Monthly!$B$2:$K$187,MATCH(D2972,Monthly!$B$2:$B$187,0),9)</f>
        <v>7.0720777222925283E-3</v>
      </c>
      <c r="N2972" s="42">
        <f>INDEX(Quaterly!$B$2:$E$63,MATCH(B2972,Quaterly!$B$2:$B$63,0),4)</f>
        <v>4.4299999999999979</v>
      </c>
    </row>
    <row r="2973" spans="1:14" x14ac:dyDescent="0.3">
      <c r="A2973" s="23">
        <v>2972</v>
      </c>
      <c r="B2973" s="23" t="str">
        <f t="shared" si="138"/>
        <v>Q2-2021</v>
      </c>
      <c r="C2973" s="24" t="str">
        <f t="shared" si="139"/>
        <v>Q2</v>
      </c>
      <c r="D2973" s="23" t="str">
        <f t="shared" si="140"/>
        <v>6-2021</v>
      </c>
      <c r="E2973" s="25">
        <v>44370</v>
      </c>
      <c r="F2973" s="31">
        <f>INDEX(GoldPrice!$B$2:$F$4016,MATCH(E2973,GoldPrice!$B$2:$B$4016,0),5)</f>
        <v>2295.5962955951691</v>
      </c>
      <c r="G2973" s="36">
        <f>INDEX(Daily!$B$2:$H$4016,MATCH(E2973,Daily!$B$2:$B$4016,0),3)</f>
        <v>0.23000000000000398</v>
      </c>
      <c r="H2973" s="36">
        <f>INDEX(Daily!$B$2:$H$4016,MATCH(E2973,Daily!$B$2:$B$4016,0),5)</f>
        <v>-5</v>
      </c>
      <c r="I2973" s="36">
        <f>INDEX(Daily!$B$2:$H$4016,MATCH(E2973,Daily!$B$2:$B$4016,0),7)</f>
        <v>-3.1000000000001364</v>
      </c>
      <c r="J2973" s="39">
        <f>INDEX(Monthly!$B$2:$K$187,MATCH(D2973,Monthly!$B$2:$B$187,0),3)</f>
        <v>2.0000000000000018E-3</v>
      </c>
      <c r="K2973" s="39">
        <f>INDEX(Monthly!$B$2:$K$187,MATCH(D2973,Monthly!$B$2:$B$187,0),5)</f>
        <v>-46.569999999999936</v>
      </c>
      <c r="L2973" s="39">
        <f>INDEX(Monthly!$B$2:$K$187,MATCH(D2973,Monthly!$B$2:$B$187,0),7)</f>
        <v>0</v>
      </c>
      <c r="M2973" s="39">
        <f>INDEX(Monthly!$B$2:$K$187,MATCH(D2973,Monthly!$B$2:$B$187,0),9)</f>
        <v>7.0720777222925283E-3</v>
      </c>
      <c r="N2973" s="42">
        <f>INDEX(Quaterly!$B$2:$E$63,MATCH(B2973,Quaterly!$B$2:$B$63,0),4)</f>
        <v>4.4299999999999979</v>
      </c>
    </row>
    <row r="2974" spans="1:14" x14ac:dyDescent="0.3">
      <c r="A2974" s="23">
        <v>2973</v>
      </c>
      <c r="B2974" s="23" t="str">
        <f t="shared" si="138"/>
        <v>Q2-2021</v>
      </c>
      <c r="C2974" s="24" t="str">
        <f t="shared" si="139"/>
        <v>Q2</v>
      </c>
      <c r="D2974" s="23" t="str">
        <f t="shared" si="140"/>
        <v>6-2021</v>
      </c>
      <c r="E2974" s="25">
        <v>44371</v>
      </c>
      <c r="F2974" s="31">
        <f>INDEX(GoldPrice!$B$2:$F$4016,MATCH(E2974,GoldPrice!$B$2:$B$4016,0),5)</f>
        <v>89421.054621055722</v>
      </c>
      <c r="G2974" s="36">
        <f>INDEX(Daily!$B$2:$H$4016,MATCH(E2974,Daily!$B$2:$B$4016,0),3)</f>
        <v>0.21999999999999886</v>
      </c>
      <c r="H2974" s="36">
        <f>INDEX(Daily!$B$2:$H$4016,MATCH(E2974,Daily!$B$2:$B$4016,0),5)</f>
        <v>-17</v>
      </c>
      <c r="I2974" s="36">
        <f>INDEX(Daily!$B$2:$H$4016,MATCH(E2974,Daily!$B$2:$B$4016,0),7)</f>
        <v>2.8500000000001364</v>
      </c>
      <c r="J2974" s="39">
        <f>INDEX(Monthly!$B$2:$K$187,MATCH(D2974,Monthly!$B$2:$B$187,0),3)</f>
        <v>2.0000000000000018E-3</v>
      </c>
      <c r="K2974" s="39">
        <f>INDEX(Monthly!$B$2:$K$187,MATCH(D2974,Monthly!$B$2:$B$187,0),5)</f>
        <v>-46.569999999999936</v>
      </c>
      <c r="L2974" s="39">
        <f>INDEX(Monthly!$B$2:$K$187,MATCH(D2974,Monthly!$B$2:$B$187,0),7)</f>
        <v>0</v>
      </c>
      <c r="M2974" s="39">
        <f>INDEX(Monthly!$B$2:$K$187,MATCH(D2974,Monthly!$B$2:$B$187,0),9)</f>
        <v>7.0720777222925283E-3</v>
      </c>
      <c r="N2974" s="42">
        <f>INDEX(Quaterly!$B$2:$E$63,MATCH(B2974,Quaterly!$B$2:$B$63,0),4)</f>
        <v>4.4299999999999979</v>
      </c>
    </row>
    <row r="2975" spans="1:14" x14ac:dyDescent="0.3">
      <c r="A2975" s="23">
        <v>2974</v>
      </c>
      <c r="B2975" s="23" t="str">
        <f t="shared" si="138"/>
        <v>Q2-2021</v>
      </c>
      <c r="C2975" s="24" t="str">
        <f t="shared" si="139"/>
        <v>Q2</v>
      </c>
      <c r="D2975" s="23" t="str">
        <f t="shared" si="140"/>
        <v>6-2021</v>
      </c>
      <c r="E2975" s="25">
        <v>44372</v>
      </c>
      <c r="F2975" s="31">
        <f>INDEX(GoldPrice!$B$2:$F$4016,MATCH(E2975,GoldPrice!$B$2:$B$4016,0),5)</f>
        <v>-40223.171423174441</v>
      </c>
      <c r="G2975" s="36">
        <f>INDEX(Daily!$B$2:$H$4016,MATCH(E2975,Daily!$B$2:$B$4016,0),3)</f>
        <v>0.75</v>
      </c>
      <c r="H2975" s="36">
        <f>INDEX(Daily!$B$2:$H$4016,MATCH(E2975,Daily!$B$2:$B$4016,0),5)</f>
        <v>17</v>
      </c>
      <c r="I2975" s="36">
        <f>INDEX(Daily!$B$2:$H$4016,MATCH(E2975,Daily!$B$2:$B$4016,0),7)</f>
        <v>10.399999999999864</v>
      </c>
      <c r="J2975" s="39">
        <f>INDEX(Monthly!$B$2:$K$187,MATCH(D2975,Monthly!$B$2:$B$187,0),3)</f>
        <v>2.0000000000000018E-3</v>
      </c>
      <c r="K2975" s="39">
        <f>INDEX(Monthly!$B$2:$K$187,MATCH(D2975,Monthly!$B$2:$B$187,0),5)</f>
        <v>-46.569999999999936</v>
      </c>
      <c r="L2975" s="39">
        <f>INDEX(Monthly!$B$2:$K$187,MATCH(D2975,Monthly!$B$2:$B$187,0),7)</f>
        <v>0</v>
      </c>
      <c r="M2975" s="39">
        <f>INDEX(Monthly!$B$2:$K$187,MATCH(D2975,Monthly!$B$2:$B$187,0),9)</f>
        <v>7.0720777222925283E-3</v>
      </c>
      <c r="N2975" s="42">
        <f>INDEX(Quaterly!$B$2:$E$63,MATCH(B2975,Quaterly!$B$2:$B$63,0),4)</f>
        <v>4.4299999999999979</v>
      </c>
    </row>
    <row r="2976" spans="1:14" x14ac:dyDescent="0.3">
      <c r="A2976" s="23">
        <v>2975</v>
      </c>
      <c r="B2976" s="23" t="str">
        <f t="shared" si="138"/>
        <v>Q2-2021</v>
      </c>
      <c r="C2976" s="24" t="str">
        <f t="shared" si="139"/>
        <v>Q2</v>
      </c>
      <c r="D2976" s="23" t="str">
        <f t="shared" si="140"/>
        <v>6-2021</v>
      </c>
      <c r="E2976" s="25">
        <v>44375</v>
      </c>
      <c r="F2976" s="31">
        <f>INDEX(GoldPrice!$B$2:$F$4016,MATCH(E2976,GoldPrice!$B$2:$B$4016,0),5)</f>
        <v>-102209.41220941022</v>
      </c>
      <c r="G2976" s="36">
        <f>INDEX(Daily!$B$2:$H$4016,MATCH(E2976,Daily!$B$2:$B$4016,0),3)</f>
        <v>-1.1400000000000006</v>
      </c>
      <c r="H2976" s="36">
        <f>INDEX(Daily!$B$2:$H$4016,MATCH(E2976,Daily!$B$2:$B$4016,0),5)</f>
        <v>0</v>
      </c>
      <c r="I2976" s="36">
        <f>INDEX(Daily!$B$2:$H$4016,MATCH(E2976,Daily!$B$2:$B$4016,0),7)</f>
        <v>15.690000000000055</v>
      </c>
      <c r="J2976" s="39">
        <f>INDEX(Monthly!$B$2:$K$187,MATCH(D2976,Monthly!$B$2:$B$187,0),3)</f>
        <v>2.0000000000000018E-3</v>
      </c>
      <c r="K2976" s="39">
        <f>INDEX(Monthly!$B$2:$K$187,MATCH(D2976,Monthly!$B$2:$B$187,0),5)</f>
        <v>-46.569999999999936</v>
      </c>
      <c r="L2976" s="39">
        <f>INDEX(Monthly!$B$2:$K$187,MATCH(D2976,Monthly!$B$2:$B$187,0),7)</f>
        <v>0</v>
      </c>
      <c r="M2976" s="39">
        <f>INDEX(Monthly!$B$2:$K$187,MATCH(D2976,Monthly!$B$2:$B$187,0),9)</f>
        <v>7.0720777222925283E-3</v>
      </c>
      <c r="N2976" s="42">
        <f>INDEX(Quaterly!$B$2:$E$63,MATCH(B2976,Quaterly!$B$2:$B$63,0),4)</f>
        <v>4.4299999999999979</v>
      </c>
    </row>
    <row r="2977" spans="1:14" x14ac:dyDescent="0.3">
      <c r="A2977" s="23">
        <v>2976</v>
      </c>
      <c r="B2977" s="23" t="str">
        <f t="shared" si="138"/>
        <v>Q2-2021</v>
      </c>
      <c r="C2977" s="24" t="str">
        <f t="shared" si="139"/>
        <v>Q2</v>
      </c>
      <c r="D2977" s="23" t="str">
        <f t="shared" si="140"/>
        <v>6-2021</v>
      </c>
      <c r="E2977" s="25">
        <v>44376</v>
      </c>
      <c r="F2977" s="31">
        <f>INDEX(GoldPrice!$B$2:$F$4016,MATCH(E2977,GoldPrice!$B$2:$B$4016,0),5)</f>
        <v>192372.70837270841</v>
      </c>
      <c r="G2977" s="36">
        <f>INDEX(Daily!$B$2:$H$4016,MATCH(E2977,Daily!$B$2:$B$4016,0),3)</f>
        <v>7.000000000000739E-2</v>
      </c>
      <c r="H2977" s="36">
        <f>INDEX(Daily!$B$2:$H$4016,MATCH(E2977,Daily!$B$2:$B$4016,0),5)</f>
        <v>0</v>
      </c>
      <c r="I2977" s="36">
        <f>INDEX(Daily!$B$2:$H$4016,MATCH(E2977,Daily!$B$2:$B$4016,0),7)</f>
        <v>4.2300000000000182</v>
      </c>
      <c r="J2977" s="39">
        <f>INDEX(Monthly!$B$2:$K$187,MATCH(D2977,Monthly!$B$2:$B$187,0),3)</f>
        <v>2.0000000000000018E-3</v>
      </c>
      <c r="K2977" s="39">
        <f>INDEX(Monthly!$B$2:$K$187,MATCH(D2977,Monthly!$B$2:$B$187,0),5)</f>
        <v>-46.569999999999936</v>
      </c>
      <c r="L2977" s="39">
        <f>INDEX(Monthly!$B$2:$K$187,MATCH(D2977,Monthly!$B$2:$B$187,0),7)</f>
        <v>0</v>
      </c>
      <c r="M2977" s="39">
        <f>INDEX(Monthly!$B$2:$K$187,MATCH(D2977,Monthly!$B$2:$B$187,0),9)</f>
        <v>7.0720777222925283E-3</v>
      </c>
      <c r="N2977" s="42">
        <f>INDEX(Quaterly!$B$2:$E$63,MATCH(B2977,Quaterly!$B$2:$B$63,0),4)</f>
        <v>4.4299999999999979</v>
      </c>
    </row>
    <row r="2978" spans="1:14" x14ac:dyDescent="0.3">
      <c r="A2978" s="23">
        <v>2977</v>
      </c>
      <c r="B2978" s="23" t="str">
        <f t="shared" si="138"/>
        <v>Q2-2021</v>
      </c>
      <c r="C2978" s="24" t="str">
        <f t="shared" si="139"/>
        <v>Q2</v>
      </c>
      <c r="D2978" s="23" t="str">
        <f t="shared" si="140"/>
        <v>6-2021</v>
      </c>
      <c r="E2978" s="25">
        <v>44377</v>
      </c>
      <c r="F2978" s="31">
        <f>INDEX(GoldPrice!$B$2:$F$4016,MATCH(E2978,GoldPrice!$B$2:$B$4016,0),5)</f>
        <v>-181192.74239274114</v>
      </c>
      <c r="G2978" s="36">
        <f>INDEX(Daily!$B$2:$H$4016,MATCH(E2978,Daily!$B$2:$B$4016,0),3)</f>
        <v>0.48999999999999488</v>
      </c>
      <c r="H2978" s="36">
        <f>INDEX(Daily!$B$2:$H$4016,MATCH(E2978,Daily!$B$2:$B$4016,0),5)</f>
        <v>-6</v>
      </c>
      <c r="I2978" s="36">
        <f>INDEX(Daily!$B$2:$H$4016,MATCH(E2978,Daily!$B$2:$B$4016,0),7)</f>
        <v>-1.4900000000000091</v>
      </c>
      <c r="J2978" s="39">
        <f>INDEX(Monthly!$B$2:$K$187,MATCH(D2978,Monthly!$B$2:$B$187,0),3)</f>
        <v>2.0000000000000018E-3</v>
      </c>
      <c r="K2978" s="39">
        <f>INDEX(Monthly!$B$2:$K$187,MATCH(D2978,Monthly!$B$2:$B$187,0),5)</f>
        <v>-46.569999999999936</v>
      </c>
      <c r="L2978" s="39">
        <f>INDEX(Monthly!$B$2:$K$187,MATCH(D2978,Monthly!$B$2:$B$187,0),7)</f>
        <v>0</v>
      </c>
      <c r="M2978" s="39">
        <f>INDEX(Monthly!$B$2:$K$187,MATCH(D2978,Monthly!$B$2:$B$187,0),9)</f>
        <v>7.0720777222925283E-3</v>
      </c>
      <c r="N2978" s="42">
        <f>INDEX(Quaterly!$B$2:$E$63,MATCH(B2978,Quaterly!$B$2:$B$63,0),4)</f>
        <v>4.4299999999999979</v>
      </c>
    </row>
    <row r="2979" spans="1:14" x14ac:dyDescent="0.3">
      <c r="A2979" s="23">
        <v>2978</v>
      </c>
      <c r="B2979" s="23" t="str">
        <f t="shared" si="138"/>
        <v>Q3-2021</v>
      </c>
      <c r="C2979" s="24" t="str">
        <f t="shared" si="139"/>
        <v>Q3</v>
      </c>
      <c r="D2979" s="23" t="str">
        <f t="shared" si="140"/>
        <v>7-2021</v>
      </c>
      <c r="E2979" s="25">
        <v>44378</v>
      </c>
      <c r="F2979" s="31">
        <f>INDEX(GoldPrice!$B$2:$F$4016,MATCH(E2979,GoldPrice!$B$2:$B$4016,0),5)</f>
        <v>-33362.540162540972</v>
      </c>
      <c r="G2979" s="36">
        <f>INDEX(Daily!$B$2:$H$4016,MATCH(E2979,Daily!$B$2:$B$4016,0),3)</f>
        <v>1.7600000000000051</v>
      </c>
      <c r="H2979" s="36">
        <f>INDEX(Daily!$B$2:$H$4016,MATCH(E2979,Daily!$B$2:$B$4016,0),5)</f>
        <v>-4</v>
      </c>
      <c r="I2979" s="36">
        <f>INDEX(Daily!$B$2:$H$4016,MATCH(E2979,Daily!$B$2:$B$4016,0),7)</f>
        <v>8.5299999999999727</v>
      </c>
      <c r="J2979" s="39">
        <f>INDEX(Monthly!$B$2:$K$187,MATCH(D2979,Monthly!$B$2:$B$187,0),3)</f>
        <v>6.4999999999999988E-3</v>
      </c>
      <c r="K2979" s="39">
        <f>INDEX(Monthly!$B$2:$K$187,MATCH(D2979,Monthly!$B$2:$B$187,0),5)</f>
        <v>21.669999999999959</v>
      </c>
      <c r="L2979" s="39">
        <f>INDEX(Monthly!$B$2:$K$187,MATCH(D2979,Monthly!$B$2:$B$187,0),7)</f>
        <v>0</v>
      </c>
      <c r="M2979" s="39">
        <f>INDEX(Monthly!$B$2:$K$187,MATCH(D2979,Monthly!$B$2:$B$187,0),9)</f>
        <v>3.5164260454471196E-3</v>
      </c>
      <c r="N2979" s="42">
        <f>INDEX(Quaterly!$B$2:$E$63,MATCH(B2979,Quaterly!$B$2:$B$63,0),4)</f>
        <v>2.59</v>
      </c>
    </row>
    <row r="2980" spans="1:14" x14ac:dyDescent="0.3">
      <c r="A2980" s="23">
        <v>2979</v>
      </c>
      <c r="B2980" s="23" t="str">
        <f t="shared" si="138"/>
        <v>Q3-2021</v>
      </c>
      <c r="C2980" s="24" t="str">
        <f t="shared" si="139"/>
        <v>Q3</v>
      </c>
      <c r="D2980" s="23" t="str">
        <f t="shared" si="140"/>
        <v>7-2021</v>
      </c>
      <c r="E2980" s="25">
        <v>44379</v>
      </c>
      <c r="F2980" s="31">
        <f>INDEX(GoldPrice!$B$2:$F$4016,MATCH(E2980,GoldPrice!$B$2:$B$4016,0),5)</f>
        <v>149621.39482139423</v>
      </c>
      <c r="G2980" s="36">
        <f>INDEX(Daily!$B$2:$H$4016,MATCH(E2980,Daily!$B$2:$B$4016,0),3)</f>
        <v>-7.000000000000739E-2</v>
      </c>
      <c r="H2980" s="36">
        <f>INDEX(Daily!$B$2:$H$4016,MATCH(E2980,Daily!$B$2:$B$4016,0),5)</f>
        <v>-12</v>
      </c>
      <c r="I2980" s="36">
        <f>INDEX(Daily!$B$2:$H$4016,MATCH(E2980,Daily!$B$2:$B$4016,0),7)</f>
        <v>3.1900000000000546</v>
      </c>
      <c r="J2980" s="39">
        <f>INDEX(Monthly!$B$2:$K$187,MATCH(D2980,Monthly!$B$2:$B$187,0),3)</f>
        <v>6.4999999999999988E-3</v>
      </c>
      <c r="K2980" s="39">
        <f>INDEX(Monthly!$B$2:$K$187,MATCH(D2980,Monthly!$B$2:$B$187,0),5)</f>
        <v>21.669999999999959</v>
      </c>
      <c r="L2980" s="39">
        <f>INDEX(Monthly!$B$2:$K$187,MATCH(D2980,Monthly!$B$2:$B$187,0),7)</f>
        <v>0</v>
      </c>
      <c r="M2980" s="39">
        <f>INDEX(Monthly!$B$2:$K$187,MATCH(D2980,Monthly!$B$2:$B$187,0),9)</f>
        <v>3.5164260454471196E-3</v>
      </c>
      <c r="N2980" s="42">
        <f>INDEX(Quaterly!$B$2:$E$63,MATCH(B2980,Quaterly!$B$2:$B$63,0),4)</f>
        <v>2.59</v>
      </c>
    </row>
    <row r="2981" spans="1:14" x14ac:dyDescent="0.3">
      <c r="A2981" s="23">
        <v>2980</v>
      </c>
      <c r="B2981" s="23" t="str">
        <f t="shared" si="138"/>
        <v>Q3-2021</v>
      </c>
      <c r="C2981" s="24" t="str">
        <f t="shared" si="139"/>
        <v>Q3</v>
      </c>
      <c r="D2981" s="23" t="str">
        <f t="shared" si="140"/>
        <v>7-2021</v>
      </c>
      <c r="E2981" s="25">
        <v>44382</v>
      </c>
      <c r="F2981" s="31">
        <f>INDEX(GoldPrice!$B$2:$F$4016,MATCH(E2981,GoldPrice!$B$2:$B$4016,0),5)</f>
        <v>315911.31031130999</v>
      </c>
      <c r="G2981" s="36">
        <f>INDEX(Daily!$B$2:$H$4016,MATCH(E2981,Daily!$B$2:$B$4016,0),3)</f>
        <v>1.1500000000000057</v>
      </c>
      <c r="H2981" s="36">
        <f>INDEX(Daily!$B$2:$H$4016,MATCH(E2981,Daily!$B$2:$B$4016,0),5)</f>
        <v>-2</v>
      </c>
      <c r="I2981" s="36">
        <f>INDEX(Daily!$B$2:$H$4016,MATCH(E2981,Daily!$B$2:$B$4016,0),7)</f>
        <v>-9.1399999999998727</v>
      </c>
      <c r="J2981" s="39">
        <f>INDEX(Monthly!$B$2:$K$187,MATCH(D2981,Monthly!$B$2:$B$187,0),3)</f>
        <v>6.4999999999999988E-3</v>
      </c>
      <c r="K2981" s="39">
        <f>INDEX(Monthly!$B$2:$K$187,MATCH(D2981,Monthly!$B$2:$B$187,0),5)</f>
        <v>21.669999999999959</v>
      </c>
      <c r="L2981" s="39">
        <f>INDEX(Monthly!$B$2:$K$187,MATCH(D2981,Monthly!$B$2:$B$187,0),7)</f>
        <v>0</v>
      </c>
      <c r="M2981" s="39">
        <f>INDEX(Monthly!$B$2:$K$187,MATCH(D2981,Monthly!$B$2:$B$187,0),9)</f>
        <v>3.5164260454471196E-3</v>
      </c>
      <c r="N2981" s="42">
        <f>INDEX(Quaterly!$B$2:$E$63,MATCH(B2981,Quaterly!$B$2:$B$63,0),4)</f>
        <v>2.59</v>
      </c>
    </row>
    <row r="2982" spans="1:14" x14ac:dyDescent="0.3">
      <c r="A2982" s="23">
        <v>2981</v>
      </c>
      <c r="B2982" s="23" t="str">
        <f t="shared" si="138"/>
        <v>Q3-2021</v>
      </c>
      <c r="C2982" s="24" t="str">
        <f t="shared" si="139"/>
        <v>Q3</v>
      </c>
      <c r="D2982" s="23" t="str">
        <f t="shared" si="140"/>
        <v>7-2021</v>
      </c>
      <c r="E2982" s="25">
        <v>44383</v>
      </c>
      <c r="F2982" s="31">
        <f>INDEX(GoldPrice!$B$2:$F$4016,MATCH(E2982,GoldPrice!$B$2:$B$4016,0),5)</f>
        <v>-267627.20522720367</v>
      </c>
      <c r="G2982" s="36">
        <f>INDEX(Daily!$B$2:$H$4016,MATCH(E2982,Daily!$B$2:$B$4016,0),3)</f>
        <v>-2.9399999999999977</v>
      </c>
      <c r="H2982" s="36">
        <f>INDEX(Daily!$B$2:$H$4016,MATCH(E2982,Daily!$B$2:$B$4016,0),5)</f>
        <v>11</v>
      </c>
      <c r="I2982" s="36">
        <f>INDEX(Daily!$B$2:$H$4016,MATCH(E2982,Daily!$B$2:$B$4016,0),7)</f>
        <v>-56.340000000000146</v>
      </c>
      <c r="J2982" s="39">
        <f>INDEX(Monthly!$B$2:$K$187,MATCH(D2982,Monthly!$B$2:$B$187,0),3)</f>
        <v>6.4999999999999988E-3</v>
      </c>
      <c r="K2982" s="39">
        <f>INDEX(Monthly!$B$2:$K$187,MATCH(D2982,Monthly!$B$2:$B$187,0),5)</f>
        <v>21.669999999999959</v>
      </c>
      <c r="L2982" s="39">
        <f>INDEX(Monthly!$B$2:$K$187,MATCH(D2982,Monthly!$B$2:$B$187,0),7)</f>
        <v>0</v>
      </c>
      <c r="M2982" s="39">
        <f>INDEX(Monthly!$B$2:$K$187,MATCH(D2982,Monthly!$B$2:$B$187,0),9)</f>
        <v>3.5164260454471196E-3</v>
      </c>
      <c r="N2982" s="42">
        <f>INDEX(Quaterly!$B$2:$E$63,MATCH(B2982,Quaterly!$B$2:$B$63,0),4)</f>
        <v>2.59</v>
      </c>
    </row>
    <row r="2983" spans="1:14" x14ac:dyDescent="0.3">
      <c r="A2983" s="23">
        <v>2982</v>
      </c>
      <c r="B2983" s="23" t="str">
        <f t="shared" si="138"/>
        <v>Q3-2021</v>
      </c>
      <c r="C2983" s="24" t="str">
        <f t="shared" si="139"/>
        <v>Q3</v>
      </c>
      <c r="D2983" s="23" t="str">
        <f t="shared" si="140"/>
        <v>7-2021</v>
      </c>
      <c r="E2983" s="25">
        <v>44384</v>
      </c>
      <c r="F2983" s="31">
        <f>INDEX(GoldPrice!$B$2:$F$4016,MATCH(E2983,GoldPrice!$B$2:$B$4016,0),5)</f>
        <v>-100041.95804195851</v>
      </c>
      <c r="G2983" s="36">
        <f>INDEX(Daily!$B$2:$H$4016,MATCH(E2983,Daily!$B$2:$B$4016,0),3)</f>
        <v>-1.1700000000000017</v>
      </c>
      <c r="H2983" s="36">
        <f>INDEX(Daily!$B$2:$H$4016,MATCH(E2983,Daily!$B$2:$B$4016,0),5)</f>
        <v>8</v>
      </c>
      <c r="I2983" s="36">
        <f>INDEX(Daily!$B$2:$H$4016,MATCH(E2983,Daily!$B$2:$B$4016,0),7)</f>
        <v>33.759999999999991</v>
      </c>
      <c r="J2983" s="39">
        <f>INDEX(Monthly!$B$2:$K$187,MATCH(D2983,Monthly!$B$2:$B$187,0),3)</f>
        <v>6.4999999999999988E-3</v>
      </c>
      <c r="K2983" s="39">
        <f>INDEX(Monthly!$B$2:$K$187,MATCH(D2983,Monthly!$B$2:$B$187,0),5)</f>
        <v>21.669999999999959</v>
      </c>
      <c r="L2983" s="39">
        <f>INDEX(Monthly!$B$2:$K$187,MATCH(D2983,Monthly!$B$2:$B$187,0),7)</f>
        <v>0</v>
      </c>
      <c r="M2983" s="39">
        <f>INDEX(Monthly!$B$2:$K$187,MATCH(D2983,Monthly!$B$2:$B$187,0),9)</f>
        <v>3.5164260454471196E-3</v>
      </c>
      <c r="N2983" s="42">
        <f>INDEX(Quaterly!$B$2:$E$63,MATCH(B2983,Quaterly!$B$2:$B$63,0),4)</f>
        <v>2.59</v>
      </c>
    </row>
    <row r="2984" spans="1:14" x14ac:dyDescent="0.3">
      <c r="A2984" s="23">
        <v>2983</v>
      </c>
      <c r="B2984" s="23" t="str">
        <f t="shared" si="138"/>
        <v>Q3-2021</v>
      </c>
      <c r="C2984" s="24" t="str">
        <f t="shared" si="139"/>
        <v>Q3</v>
      </c>
      <c r="D2984" s="23" t="str">
        <f t="shared" si="140"/>
        <v>7-2021</v>
      </c>
      <c r="E2984" s="25">
        <v>44385</v>
      </c>
      <c r="F2984" s="31">
        <f>INDEX(GoldPrice!$B$2:$F$4016,MATCH(E2984,GoldPrice!$B$2:$B$4016,0),5)</f>
        <v>143942.77074277401</v>
      </c>
      <c r="G2984" s="36">
        <f>INDEX(Daily!$B$2:$H$4016,MATCH(E2984,Daily!$B$2:$B$4016,0),3)</f>
        <v>0.73999999999999488</v>
      </c>
      <c r="H2984" s="36">
        <f>INDEX(Daily!$B$2:$H$4016,MATCH(E2984,Daily!$B$2:$B$4016,0),5)</f>
        <v>-8</v>
      </c>
      <c r="I2984" s="36">
        <f>INDEX(Daily!$B$2:$H$4016,MATCH(E2984,Daily!$B$2:$B$4016,0),7)</f>
        <v>-13.869999999999891</v>
      </c>
      <c r="J2984" s="39">
        <f>INDEX(Monthly!$B$2:$K$187,MATCH(D2984,Monthly!$B$2:$B$187,0),3)</f>
        <v>6.4999999999999988E-3</v>
      </c>
      <c r="K2984" s="39">
        <f>INDEX(Monthly!$B$2:$K$187,MATCH(D2984,Monthly!$B$2:$B$187,0),5)</f>
        <v>21.669999999999959</v>
      </c>
      <c r="L2984" s="39">
        <f>INDEX(Monthly!$B$2:$K$187,MATCH(D2984,Monthly!$B$2:$B$187,0),7)</f>
        <v>0</v>
      </c>
      <c r="M2984" s="39">
        <f>INDEX(Monthly!$B$2:$K$187,MATCH(D2984,Monthly!$B$2:$B$187,0),9)</f>
        <v>3.5164260454471196E-3</v>
      </c>
      <c r="N2984" s="42">
        <f>INDEX(Quaterly!$B$2:$E$63,MATCH(B2984,Quaterly!$B$2:$B$63,0),4)</f>
        <v>2.59</v>
      </c>
    </row>
    <row r="2985" spans="1:14" x14ac:dyDescent="0.3">
      <c r="A2985" s="23">
        <v>2984</v>
      </c>
      <c r="B2985" s="23" t="str">
        <f t="shared" si="138"/>
        <v>Q3-2021</v>
      </c>
      <c r="C2985" s="24" t="str">
        <f t="shared" si="139"/>
        <v>Q3</v>
      </c>
      <c r="D2985" s="23" t="str">
        <f t="shared" si="140"/>
        <v>7-2021</v>
      </c>
      <c r="E2985" s="25">
        <v>44386</v>
      </c>
      <c r="F2985" s="31">
        <f>INDEX(GoldPrice!$B$2:$F$4016,MATCH(E2985,GoldPrice!$B$2:$B$4016,0),5)</f>
        <v>-221311.88811189309</v>
      </c>
      <c r="G2985" s="36">
        <f>INDEX(Daily!$B$2:$H$4016,MATCH(E2985,Daily!$B$2:$B$4016,0),3)</f>
        <v>1.6200000000000045</v>
      </c>
      <c r="H2985" s="36">
        <f>INDEX(Daily!$B$2:$H$4016,MATCH(E2985,Daily!$B$2:$B$4016,0),5)</f>
        <v>-7</v>
      </c>
      <c r="I2985" s="36">
        <f>INDEX(Daily!$B$2:$H$4016,MATCH(E2985,Daily!$B$2:$B$4016,0),7)</f>
        <v>-27.539999999999964</v>
      </c>
      <c r="J2985" s="39">
        <f>INDEX(Monthly!$B$2:$K$187,MATCH(D2985,Monthly!$B$2:$B$187,0),3)</f>
        <v>6.4999999999999988E-3</v>
      </c>
      <c r="K2985" s="39">
        <f>INDEX(Monthly!$B$2:$K$187,MATCH(D2985,Monthly!$B$2:$B$187,0),5)</f>
        <v>21.669999999999959</v>
      </c>
      <c r="L2985" s="39">
        <f>INDEX(Monthly!$B$2:$K$187,MATCH(D2985,Monthly!$B$2:$B$187,0),7)</f>
        <v>0</v>
      </c>
      <c r="M2985" s="39">
        <f>INDEX(Monthly!$B$2:$K$187,MATCH(D2985,Monthly!$B$2:$B$187,0),9)</f>
        <v>3.5164260454471196E-3</v>
      </c>
      <c r="N2985" s="42">
        <f>INDEX(Quaterly!$B$2:$E$63,MATCH(B2985,Quaterly!$B$2:$B$63,0),4)</f>
        <v>2.59</v>
      </c>
    </row>
    <row r="2986" spans="1:14" x14ac:dyDescent="0.3">
      <c r="A2986" s="23">
        <v>2985</v>
      </c>
      <c r="B2986" s="23" t="str">
        <f t="shared" si="138"/>
        <v>Q3-2021</v>
      </c>
      <c r="C2986" s="24" t="str">
        <f t="shared" si="139"/>
        <v>Q3</v>
      </c>
      <c r="D2986" s="23" t="str">
        <f t="shared" si="140"/>
        <v>7-2021</v>
      </c>
      <c r="E2986" s="25">
        <v>44389</v>
      </c>
      <c r="F2986" s="31">
        <f>INDEX(GoldPrice!$B$2:$F$4016,MATCH(E2986,GoldPrice!$B$2:$B$4016,0),5)</f>
        <v>-99053.109053108841</v>
      </c>
      <c r="G2986" s="36">
        <f>INDEX(Daily!$B$2:$H$4016,MATCH(E2986,Daily!$B$2:$B$4016,0),3)</f>
        <v>-0.46000000000000796</v>
      </c>
      <c r="H2986" s="36">
        <f>INDEX(Daily!$B$2:$H$4016,MATCH(E2986,Daily!$B$2:$B$4016,0),5)</f>
        <v>20</v>
      </c>
      <c r="I2986" s="36">
        <f>INDEX(Daily!$B$2:$H$4016,MATCH(E2986,Daily!$B$2:$B$4016,0),7)</f>
        <v>-50.840000000000146</v>
      </c>
      <c r="J2986" s="39">
        <f>INDEX(Monthly!$B$2:$K$187,MATCH(D2986,Monthly!$B$2:$B$187,0),3)</f>
        <v>6.4999999999999988E-3</v>
      </c>
      <c r="K2986" s="39">
        <f>INDEX(Monthly!$B$2:$K$187,MATCH(D2986,Monthly!$B$2:$B$187,0),5)</f>
        <v>21.669999999999959</v>
      </c>
      <c r="L2986" s="39">
        <f>INDEX(Monthly!$B$2:$K$187,MATCH(D2986,Monthly!$B$2:$B$187,0),7)</f>
        <v>0</v>
      </c>
      <c r="M2986" s="39">
        <f>INDEX(Monthly!$B$2:$K$187,MATCH(D2986,Monthly!$B$2:$B$187,0),9)</f>
        <v>3.5164260454471196E-3</v>
      </c>
      <c r="N2986" s="42">
        <f>INDEX(Quaterly!$B$2:$E$63,MATCH(B2986,Quaterly!$B$2:$B$63,0),4)</f>
        <v>2.59</v>
      </c>
    </row>
    <row r="2987" spans="1:14" x14ac:dyDescent="0.3">
      <c r="A2987" s="23">
        <v>2986</v>
      </c>
      <c r="B2987" s="23" t="str">
        <f t="shared" si="138"/>
        <v>Q3-2021</v>
      </c>
      <c r="C2987" s="24" t="str">
        <f t="shared" si="139"/>
        <v>Q3</v>
      </c>
      <c r="D2987" s="23" t="str">
        <f t="shared" si="140"/>
        <v>7-2021</v>
      </c>
      <c r="E2987" s="25">
        <v>44390</v>
      </c>
      <c r="F2987" s="31">
        <f>INDEX(GoldPrice!$B$2:$F$4016,MATCH(E2987,GoldPrice!$B$2:$B$4016,0),5)</f>
        <v>-54193.158193156123</v>
      </c>
      <c r="G2987" s="36">
        <f>INDEX(Daily!$B$2:$H$4016,MATCH(E2987,Daily!$B$2:$B$4016,0),3)</f>
        <v>1.1500000000000057</v>
      </c>
      <c r="H2987" s="36">
        <f>INDEX(Daily!$B$2:$H$4016,MATCH(E2987,Daily!$B$2:$B$4016,0),5)</f>
        <v>-10</v>
      </c>
      <c r="I2987" s="36">
        <f>INDEX(Daily!$B$2:$H$4016,MATCH(E2987,Daily!$B$2:$B$4016,0),7)</f>
        <v>1.2400000000000091</v>
      </c>
      <c r="J2987" s="39">
        <f>INDEX(Monthly!$B$2:$K$187,MATCH(D2987,Monthly!$B$2:$B$187,0),3)</f>
        <v>6.4999999999999988E-3</v>
      </c>
      <c r="K2987" s="39">
        <f>INDEX(Monthly!$B$2:$K$187,MATCH(D2987,Monthly!$B$2:$B$187,0),5)</f>
        <v>21.669999999999959</v>
      </c>
      <c r="L2987" s="39">
        <f>INDEX(Monthly!$B$2:$K$187,MATCH(D2987,Monthly!$B$2:$B$187,0),7)</f>
        <v>0</v>
      </c>
      <c r="M2987" s="39">
        <f>INDEX(Monthly!$B$2:$K$187,MATCH(D2987,Monthly!$B$2:$B$187,0),9)</f>
        <v>3.5164260454471196E-3</v>
      </c>
      <c r="N2987" s="42">
        <f>INDEX(Quaterly!$B$2:$E$63,MATCH(B2987,Quaterly!$B$2:$B$63,0),4)</f>
        <v>2.59</v>
      </c>
    </row>
    <row r="2988" spans="1:14" x14ac:dyDescent="0.3">
      <c r="A2988" s="23">
        <v>2987</v>
      </c>
      <c r="B2988" s="23" t="str">
        <f t="shared" si="138"/>
        <v>Q3-2021</v>
      </c>
      <c r="C2988" s="24" t="str">
        <f t="shared" si="139"/>
        <v>Q3</v>
      </c>
      <c r="D2988" s="23" t="str">
        <f t="shared" si="140"/>
        <v>7-2021</v>
      </c>
      <c r="E2988" s="25">
        <v>44391</v>
      </c>
      <c r="F2988" s="31">
        <f>INDEX(GoldPrice!$B$2:$F$4016,MATCH(E2988,GoldPrice!$B$2:$B$4016,0),5)</f>
        <v>-210573.27537327632</v>
      </c>
      <c r="G2988" s="36">
        <f>INDEX(Daily!$B$2:$H$4016,MATCH(E2988,Daily!$B$2:$B$4016,0),3)</f>
        <v>-2.1200000000000045</v>
      </c>
      <c r="H2988" s="36">
        <f>INDEX(Daily!$B$2:$H$4016,MATCH(E2988,Daily!$B$2:$B$4016,0),5)</f>
        <v>1</v>
      </c>
      <c r="I2988" s="36">
        <f>INDEX(Daily!$B$2:$H$4016,MATCH(E2988,Daily!$B$2:$B$4016,0),7)</f>
        <v>-17.629999999999882</v>
      </c>
      <c r="J2988" s="39">
        <f>INDEX(Monthly!$B$2:$K$187,MATCH(D2988,Monthly!$B$2:$B$187,0),3)</f>
        <v>6.4999999999999988E-3</v>
      </c>
      <c r="K2988" s="39">
        <f>INDEX(Monthly!$B$2:$K$187,MATCH(D2988,Monthly!$B$2:$B$187,0),5)</f>
        <v>21.669999999999959</v>
      </c>
      <c r="L2988" s="39">
        <f>INDEX(Monthly!$B$2:$K$187,MATCH(D2988,Monthly!$B$2:$B$187,0),7)</f>
        <v>0</v>
      </c>
      <c r="M2988" s="39">
        <f>INDEX(Monthly!$B$2:$K$187,MATCH(D2988,Monthly!$B$2:$B$187,0),9)</f>
        <v>3.5164260454471196E-3</v>
      </c>
      <c r="N2988" s="42">
        <f>INDEX(Quaterly!$B$2:$E$63,MATCH(B2988,Quaterly!$B$2:$B$63,0),4)</f>
        <v>2.59</v>
      </c>
    </row>
    <row r="2989" spans="1:14" x14ac:dyDescent="0.3">
      <c r="A2989" s="23">
        <v>2988</v>
      </c>
      <c r="B2989" s="23" t="str">
        <f t="shared" si="138"/>
        <v>Q3-2021</v>
      </c>
      <c r="C2989" s="24" t="str">
        <f t="shared" si="139"/>
        <v>Q3</v>
      </c>
      <c r="D2989" s="23" t="str">
        <f t="shared" si="140"/>
        <v>7-2021</v>
      </c>
      <c r="E2989" s="25">
        <v>44392</v>
      </c>
      <c r="F2989" s="31">
        <f>INDEX(GoldPrice!$B$2:$F$4016,MATCH(E2989,GoldPrice!$B$2:$B$4016,0),5)</f>
        <v>131439.57663957402</v>
      </c>
      <c r="G2989" s="36">
        <f>INDEX(Daily!$B$2:$H$4016,MATCH(E2989,Daily!$B$2:$B$4016,0),3)</f>
        <v>-1.4799999999999898</v>
      </c>
      <c r="H2989" s="36">
        <f>INDEX(Daily!$B$2:$H$4016,MATCH(E2989,Daily!$B$2:$B$4016,0),5)</f>
        <v>-2</v>
      </c>
      <c r="I2989" s="36">
        <f>INDEX(Daily!$B$2:$H$4016,MATCH(E2989,Daily!$B$2:$B$4016,0),7)</f>
        <v>14.009999999999991</v>
      </c>
      <c r="J2989" s="39">
        <f>INDEX(Monthly!$B$2:$K$187,MATCH(D2989,Monthly!$B$2:$B$187,0),3)</f>
        <v>6.4999999999999988E-3</v>
      </c>
      <c r="K2989" s="39">
        <f>INDEX(Monthly!$B$2:$K$187,MATCH(D2989,Monthly!$B$2:$B$187,0),5)</f>
        <v>21.669999999999959</v>
      </c>
      <c r="L2989" s="39">
        <f>INDEX(Monthly!$B$2:$K$187,MATCH(D2989,Monthly!$B$2:$B$187,0),7)</f>
        <v>0</v>
      </c>
      <c r="M2989" s="39">
        <f>INDEX(Monthly!$B$2:$K$187,MATCH(D2989,Monthly!$B$2:$B$187,0),9)</f>
        <v>3.5164260454471196E-3</v>
      </c>
      <c r="N2989" s="42">
        <f>INDEX(Quaterly!$B$2:$E$63,MATCH(B2989,Quaterly!$B$2:$B$63,0),4)</f>
        <v>2.59</v>
      </c>
    </row>
    <row r="2990" spans="1:14" x14ac:dyDescent="0.3">
      <c r="A2990" s="23">
        <v>2989</v>
      </c>
      <c r="B2990" s="23" t="str">
        <f t="shared" si="138"/>
        <v>Q3-2021</v>
      </c>
      <c r="C2990" s="24" t="str">
        <f t="shared" si="139"/>
        <v>Q3</v>
      </c>
      <c r="D2990" s="23" t="str">
        <f t="shared" si="140"/>
        <v>7-2021</v>
      </c>
      <c r="E2990" s="25">
        <v>44393</v>
      </c>
      <c r="F2990" s="31">
        <f>INDEX(GoldPrice!$B$2:$F$4016,MATCH(E2990,GoldPrice!$B$2:$B$4016,0),5)</f>
        <v>139044.49064449221</v>
      </c>
      <c r="G2990" s="36">
        <f>INDEX(Daily!$B$2:$H$4016,MATCH(E2990,Daily!$B$2:$B$4016,0),3)</f>
        <v>0.15999999999999659</v>
      </c>
      <c r="H2990" s="36">
        <f>INDEX(Daily!$B$2:$H$4016,MATCH(E2990,Daily!$B$2:$B$4016,0),5)</f>
        <v>2</v>
      </c>
      <c r="I2990" s="36">
        <f>INDEX(Daily!$B$2:$H$4016,MATCH(E2990,Daily!$B$2:$B$4016,0),7)</f>
        <v>5.3899999999998727</v>
      </c>
      <c r="J2990" s="39">
        <f>INDEX(Monthly!$B$2:$K$187,MATCH(D2990,Monthly!$B$2:$B$187,0),3)</f>
        <v>6.4999999999999988E-3</v>
      </c>
      <c r="K2990" s="39">
        <f>INDEX(Monthly!$B$2:$K$187,MATCH(D2990,Monthly!$B$2:$B$187,0),5)</f>
        <v>21.669999999999959</v>
      </c>
      <c r="L2990" s="39">
        <f>INDEX(Monthly!$B$2:$K$187,MATCH(D2990,Monthly!$B$2:$B$187,0),7)</f>
        <v>0</v>
      </c>
      <c r="M2990" s="39">
        <f>INDEX(Monthly!$B$2:$K$187,MATCH(D2990,Monthly!$B$2:$B$187,0),9)</f>
        <v>3.5164260454471196E-3</v>
      </c>
      <c r="N2990" s="42">
        <f>INDEX(Quaterly!$B$2:$E$63,MATCH(B2990,Quaterly!$B$2:$B$63,0),4)</f>
        <v>2.59</v>
      </c>
    </row>
    <row r="2991" spans="1:14" x14ac:dyDescent="0.3">
      <c r="A2991" s="23">
        <v>2990</v>
      </c>
      <c r="B2991" s="23" t="str">
        <f t="shared" si="138"/>
        <v>Q3-2021</v>
      </c>
      <c r="C2991" s="24" t="str">
        <f t="shared" si="139"/>
        <v>Q3</v>
      </c>
      <c r="D2991" s="23" t="str">
        <f t="shared" si="140"/>
        <v>7-2021</v>
      </c>
      <c r="E2991" s="25">
        <v>44396</v>
      </c>
      <c r="F2991" s="31">
        <f>INDEX(GoldPrice!$B$2:$F$4016,MATCH(E2991,GoldPrice!$B$2:$B$4016,0),5)</f>
        <v>138592.32659232616</v>
      </c>
      <c r="G2991" s="36">
        <f>INDEX(Daily!$B$2:$H$4016,MATCH(E2991,Daily!$B$2:$B$4016,0),3)</f>
        <v>-5.3900000000000006</v>
      </c>
      <c r="H2991" s="36">
        <f>INDEX(Daily!$B$2:$H$4016,MATCH(E2991,Daily!$B$2:$B$4016,0),5)</f>
        <v>9</v>
      </c>
      <c r="I2991" s="36">
        <f>INDEX(Daily!$B$2:$H$4016,MATCH(E2991,Daily!$B$2:$B$4016,0),7)</f>
        <v>-55.799999999999955</v>
      </c>
      <c r="J2991" s="39">
        <f>INDEX(Monthly!$B$2:$K$187,MATCH(D2991,Monthly!$B$2:$B$187,0),3)</f>
        <v>6.4999999999999988E-3</v>
      </c>
      <c r="K2991" s="39">
        <f>INDEX(Monthly!$B$2:$K$187,MATCH(D2991,Monthly!$B$2:$B$187,0),5)</f>
        <v>21.669999999999959</v>
      </c>
      <c r="L2991" s="39">
        <f>INDEX(Monthly!$B$2:$K$187,MATCH(D2991,Monthly!$B$2:$B$187,0),7)</f>
        <v>0</v>
      </c>
      <c r="M2991" s="39">
        <f>INDEX(Monthly!$B$2:$K$187,MATCH(D2991,Monthly!$B$2:$B$187,0),9)</f>
        <v>3.5164260454471196E-3</v>
      </c>
      <c r="N2991" s="42">
        <f>INDEX(Quaterly!$B$2:$E$63,MATCH(B2991,Quaterly!$B$2:$B$63,0),4)</f>
        <v>2.59</v>
      </c>
    </row>
    <row r="2992" spans="1:14" x14ac:dyDescent="0.3">
      <c r="A2992" s="23">
        <v>2991</v>
      </c>
      <c r="B2992" s="23" t="str">
        <f t="shared" si="138"/>
        <v>Q3-2021</v>
      </c>
      <c r="C2992" s="24" t="str">
        <f t="shared" si="139"/>
        <v>Q3</v>
      </c>
      <c r="D2992" s="23" t="str">
        <f t="shared" si="140"/>
        <v>7-2021</v>
      </c>
      <c r="E2992" s="25">
        <v>44397</v>
      </c>
      <c r="F2992" s="31">
        <f>INDEX(GoldPrice!$B$2:$F$4016,MATCH(E2992,GoldPrice!$B$2:$B$4016,0),5)</f>
        <v>-46501.152901150286</v>
      </c>
      <c r="G2992" s="36">
        <f>INDEX(Daily!$B$2:$H$4016,MATCH(E2992,Daily!$B$2:$B$4016,0),3)</f>
        <v>0.78000000000000114</v>
      </c>
      <c r="H2992" s="36">
        <f>INDEX(Daily!$B$2:$H$4016,MATCH(E2992,Daily!$B$2:$B$4016,0),5)</f>
        <v>6</v>
      </c>
      <c r="I2992" s="36">
        <f>INDEX(Daily!$B$2:$H$4016,MATCH(E2992,Daily!$B$2:$B$4016,0),7)</f>
        <v>29.779999999999973</v>
      </c>
      <c r="J2992" s="39">
        <f>INDEX(Monthly!$B$2:$K$187,MATCH(D2992,Monthly!$B$2:$B$187,0),3)</f>
        <v>6.4999999999999988E-3</v>
      </c>
      <c r="K2992" s="39">
        <f>INDEX(Monthly!$B$2:$K$187,MATCH(D2992,Monthly!$B$2:$B$187,0),5)</f>
        <v>21.669999999999959</v>
      </c>
      <c r="L2992" s="39">
        <f>INDEX(Monthly!$B$2:$K$187,MATCH(D2992,Monthly!$B$2:$B$187,0),7)</f>
        <v>0</v>
      </c>
      <c r="M2992" s="39">
        <f>INDEX(Monthly!$B$2:$K$187,MATCH(D2992,Monthly!$B$2:$B$187,0),9)</f>
        <v>3.5164260454471196E-3</v>
      </c>
      <c r="N2992" s="42">
        <f>INDEX(Quaterly!$B$2:$E$63,MATCH(B2992,Quaterly!$B$2:$B$63,0),4)</f>
        <v>2.59</v>
      </c>
    </row>
    <row r="2993" spans="1:14" x14ac:dyDescent="0.3">
      <c r="A2993" s="23">
        <v>2992</v>
      </c>
      <c r="B2993" s="23" t="str">
        <f t="shared" si="138"/>
        <v>Q3-2021</v>
      </c>
      <c r="C2993" s="24" t="str">
        <f t="shared" si="139"/>
        <v>Q3</v>
      </c>
      <c r="D2993" s="23" t="str">
        <f t="shared" si="140"/>
        <v>7-2021</v>
      </c>
      <c r="E2993" s="25">
        <v>44398</v>
      </c>
      <c r="F2993" s="31">
        <f>INDEX(GoldPrice!$B$2:$F$4016,MATCH(E2993,GoldPrice!$B$2:$B$4016,0),5)</f>
        <v>44713.362313356251</v>
      </c>
      <c r="G2993" s="36">
        <f>INDEX(Daily!$B$2:$H$4016,MATCH(E2993,Daily!$B$2:$B$4016,0),3)</f>
        <v>3.0999999999999943</v>
      </c>
      <c r="H2993" s="36">
        <f>INDEX(Daily!$B$2:$H$4016,MATCH(E2993,Daily!$B$2:$B$4016,0),5)</f>
        <v>-4</v>
      </c>
      <c r="I2993" s="36">
        <f>INDEX(Daily!$B$2:$H$4016,MATCH(E2993,Daily!$B$2:$B$4016,0),7)</f>
        <v>-2.5</v>
      </c>
      <c r="J2993" s="39">
        <f>INDEX(Monthly!$B$2:$K$187,MATCH(D2993,Monthly!$B$2:$B$187,0),3)</f>
        <v>6.4999999999999988E-3</v>
      </c>
      <c r="K2993" s="39">
        <f>INDEX(Monthly!$B$2:$K$187,MATCH(D2993,Monthly!$B$2:$B$187,0),5)</f>
        <v>21.669999999999959</v>
      </c>
      <c r="L2993" s="39">
        <f>INDEX(Monthly!$B$2:$K$187,MATCH(D2993,Monthly!$B$2:$B$187,0),7)</f>
        <v>0</v>
      </c>
      <c r="M2993" s="39">
        <f>INDEX(Monthly!$B$2:$K$187,MATCH(D2993,Monthly!$B$2:$B$187,0),9)</f>
        <v>3.5164260454471196E-3</v>
      </c>
      <c r="N2993" s="42">
        <f>INDEX(Quaterly!$B$2:$E$63,MATCH(B2993,Quaterly!$B$2:$B$63,0),4)</f>
        <v>2.59</v>
      </c>
    </row>
    <row r="2994" spans="1:14" x14ac:dyDescent="0.3">
      <c r="A2994" s="23">
        <v>2993</v>
      </c>
      <c r="B2994" s="23" t="str">
        <f t="shared" si="138"/>
        <v>Q3-2021</v>
      </c>
      <c r="C2994" s="24" t="str">
        <f t="shared" si="139"/>
        <v>Q3</v>
      </c>
      <c r="D2994" s="23" t="str">
        <f t="shared" si="140"/>
        <v>7-2021</v>
      </c>
      <c r="E2994" s="25">
        <v>44399</v>
      </c>
      <c r="F2994" s="31">
        <f>INDEX(GoldPrice!$B$2:$F$4016,MATCH(E2994,GoldPrice!$B$2:$B$4016,0),5)</f>
        <v>-20174.787374783307</v>
      </c>
      <c r="G2994" s="36">
        <f>INDEX(Daily!$B$2:$H$4016,MATCH(E2994,Daily!$B$2:$B$4016,0),3)</f>
        <v>1.4000000000000057</v>
      </c>
      <c r="H2994" s="36">
        <f>INDEX(Daily!$B$2:$H$4016,MATCH(E2994,Daily!$B$2:$B$4016,0),5)</f>
        <v>-12</v>
      </c>
      <c r="I2994" s="36">
        <f>INDEX(Daily!$B$2:$H$4016,MATCH(E2994,Daily!$B$2:$B$4016,0),7)</f>
        <v>22.880000000000109</v>
      </c>
      <c r="J2994" s="39">
        <f>INDEX(Monthly!$B$2:$K$187,MATCH(D2994,Monthly!$B$2:$B$187,0),3)</f>
        <v>6.4999999999999988E-3</v>
      </c>
      <c r="K2994" s="39">
        <f>INDEX(Monthly!$B$2:$K$187,MATCH(D2994,Monthly!$B$2:$B$187,0),5)</f>
        <v>21.669999999999959</v>
      </c>
      <c r="L2994" s="39">
        <f>INDEX(Monthly!$B$2:$K$187,MATCH(D2994,Monthly!$B$2:$B$187,0),7)</f>
        <v>0</v>
      </c>
      <c r="M2994" s="39">
        <f>INDEX(Monthly!$B$2:$K$187,MATCH(D2994,Monthly!$B$2:$B$187,0),9)</f>
        <v>3.5164260454471196E-3</v>
      </c>
      <c r="N2994" s="42">
        <f>INDEX(Quaterly!$B$2:$E$63,MATCH(B2994,Quaterly!$B$2:$B$63,0),4)</f>
        <v>2.59</v>
      </c>
    </row>
    <row r="2995" spans="1:14" x14ac:dyDescent="0.3">
      <c r="A2995" s="23">
        <v>2994</v>
      </c>
      <c r="B2995" s="23" t="str">
        <f t="shared" si="138"/>
        <v>Q3-2021</v>
      </c>
      <c r="C2995" s="24" t="str">
        <f t="shared" si="139"/>
        <v>Q3</v>
      </c>
      <c r="D2995" s="23" t="str">
        <f t="shared" si="140"/>
        <v>7-2021</v>
      </c>
      <c r="E2995" s="25">
        <v>44400</v>
      </c>
      <c r="F2995" s="31">
        <f>INDEX(GoldPrice!$B$2:$F$4016,MATCH(E2995,GoldPrice!$B$2:$B$4016,0),5)</f>
        <v>119433.37743337825</v>
      </c>
      <c r="G2995" s="36">
        <f>INDEX(Daily!$B$2:$H$4016,MATCH(E2995,Daily!$B$2:$B$4016,0),3)</f>
        <v>0.36999999999999034</v>
      </c>
      <c r="H2995" s="36">
        <f>INDEX(Daily!$B$2:$H$4016,MATCH(E2995,Daily!$B$2:$B$4016,0),5)</f>
        <v>-5</v>
      </c>
      <c r="I2995" s="36">
        <f>INDEX(Daily!$B$2:$H$4016,MATCH(E2995,Daily!$B$2:$B$4016,0),7)</f>
        <v>-24.840000000000146</v>
      </c>
      <c r="J2995" s="39">
        <f>INDEX(Monthly!$B$2:$K$187,MATCH(D2995,Monthly!$B$2:$B$187,0),3)</f>
        <v>6.4999999999999988E-3</v>
      </c>
      <c r="K2995" s="39">
        <f>INDEX(Monthly!$B$2:$K$187,MATCH(D2995,Monthly!$B$2:$B$187,0),5)</f>
        <v>21.669999999999959</v>
      </c>
      <c r="L2995" s="39">
        <f>INDEX(Monthly!$B$2:$K$187,MATCH(D2995,Monthly!$B$2:$B$187,0),7)</f>
        <v>0</v>
      </c>
      <c r="M2995" s="39">
        <f>INDEX(Monthly!$B$2:$K$187,MATCH(D2995,Monthly!$B$2:$B$187,0),9)</f>
        <v>3.5164260454471196E-3</v>
      </c>
      <c r="N2995" s="42">
        <f>INDEX(Quaterly!$B$2:$E$63,MATCH(B2995,Quaterly!$B$2:$B$63,0),4)</f>
        <v>2.59</v>
      </c>
    </row>
    <row r="2996" spans="1:14" x14ac:dyDescent="0.3">
      <c r="A2996" s="23">
        <v>2995</v>
      </c>
      <c r="B2996" s="23" t="str">
        <f t="shared" si="138"/>
        <v>Q3-2021</v>
      </c>
      <c r="C2996" s="24" t="str">
        <f t="shared" si="139"/>
        <v>Q3</v>
      </c>
      <c r="D2996" s="23" t="str">
        <f t="shared" si="140"/>
        <v>7-2021</v>
      </c>
      <c r="E2996" s="25">
        <v>44403</v>
      </c>
      <c r="F2996" s="31">
        <f>INDEX(GoldPrice!$B$2:$F$4016,MATCH(E2996,GoldPrice!$B$2:$B$4016,0),5)</f>
        <v>-7121.6027216054499</v>
      </c>
      <c r="G2996" s="36">
        <f>INDEX(Daily!$B$2:$H$4016,MATCH(E2996,Daily!$B$2:$B$4016,0),3)</f>
        <v>-0.15999999999999659</v>
      </c>
      <c r="H2996" s="36">
        <f>INDEX(Daily!$B$2:$H$4016,MATCH(E2996,Daily!$B$2:$B$4016,0),5)</f>
        <v>3</v>
      </c>
      <c r="I2996" s="36">
        <f>INDEX(Daily!$B$2:$H$4016,MATCH(E2996,Daily!$B$2:$B$4016,0),7)</f>
        <v>3.8800000000001091</v>
      </c>
      <c r="J2996" s="39">
        <f>INDEX(Monthly!$B$2:$K$187,MATCH(D2996,Monthly!$B$2:$B$187,0),3)</f>
        <v>6.4999999999999988E-3</v>
      </c>
      <c r="K2996" s="39">
        <f>INDEX(Monthly!$B$2:$K$187,MATCH(D2996,Monthly!$B$2:$B$187,0),5)</f>
        <v>21.669999999999959</v>
      </c>
      <c r="L2996" s="39">
        <f>INDEX(Monthly!$B$2:$K$187,MATCH(D2996,Monthly!$B$2:$B$187,0),7)</f>
        <v>0</v>
      </c>
      <c r="M2996" s="39">
        <f>INDEX(Monthly!$B$2:$K$187,MATCH(D2996,Monthly!$B$2:$B$187,0),9)</f>
        <v>3.5164260454471196E-3</v>
      </c>
      <c r="N2996" s="42">
        <f>INDEX(Quaterly!$B$2:$E$63,MATCH(B2996,Quaterly!$B$2:$B$63,0),4)</f>
        <v>2.59</v>
      </c>
    </row>
    <row r="2997" spans="1:14" x14ac:dyDescent="0.3">
      <c r="A2997" s="23">
        <v>2996</v>
      </c>
      <c r="B2997" s="23" t="str">
        <f t="shared" si="138"/>
        <v>Q3-2021</v>
      </c>
      <c r="C2997" s="24" t="str">
        <f t="shared" si="139"/>
        <v>Q3</v>
      </c>
      <c r="D2997" s="23" t="str">
        <f t="shared" si="140"/>
        <v>7-2021</v>
      </c>
      <c r="E2997" s="25">
        <v>44404</v>
      </c>
      <c r="F2997" s="31">
        <f>INDEX(GoldPrice!$B$2:$F$4016,MATCH(E2997,GoldPrice!$B$2:$B$4016,0),5)</f>
        <v>-159833.98223397881</v>
      </c>
      <c r="G2997" s="36">
        <f>INDEX(Daily!$B$2:$H$4016,MATCH(E2997,Daily!$B$2:$B$4016,0),3)</f>
        <v>-0.25999999999999091</v>
      </c>
      <c r="H2997" s="36">
        <f>INDEX(Daily!$B$2:$H$4016,MATCH(E2997,Daily!$B$2:$B$4016,0),5)</f>
        <v>-3</v>
      </c>
      <c r="I2997" s="36">
        <f>INDEX(Daily!$B$2:$H$4016,MATCH(E2997,Daily!$B$2:$B$4016,0),7)</f>
        <v>4.2200000000000273</v>
      </c>
      <c r="J2997" s="39">
        <f>INDEX(Monthly!$B$2:$K$187,MATCH(D2997,Monthly!$B$2:$B$187,0),3)</f>
        <v>6.4999999999999988E-3</v>
      </c>
      <c r="K2997" s="39">
        <f>INDEX(Monthly!$B$2:$K$187,MATCH(D2997,Monthly!$B$2:$B$187,0),5)</f>
        <v>21.669999999999959</v>
      </c>
      <c r="L2997" s="39">
        <f>INDEX(Monthly!$B$2:$K$187,MATCH(D2997,Monthly!$B$2:$B$187,0),7)</f>
        <v>0</v>
      </c>
      <c r="M2997" s="39">
        <f>INDEX(Monthly!$B$2:$K$187,MATCH(D2997,Monthly!$B$2:$B$187,0),9)</f>
        <v>3.5164260454471196E-3</v>
      </c>
      <c r="N2997" s="42">
        <f>INDEX(Quaterly!$B$2:$E$63,MATCH(B2997,Quaterly!$B$2:$B$63,0),4)</f>
        <v>2.59</v>
      </c>
    </row>
    <row r="2998" spans="1:14" x14ac:dyDescent="0.3">
      <c r="A2998" s="23">
        <v>2997</v>
      </c>
      <c r="B2998" s="23" t="str">
        <f t="shared" si="138"/>
        <v>Q3-2021</v>
      </c>
      <c r="C2998" s="24" t="str">
        <f t="shared" si="139"/>
        <v>Q3</v>
      </c>
      <c r="D2998" s="23" t="str">
        <f t="shared" si="140"/>
        <v>7-2021</v>
      </c>
      <c r="E2998" s="25">
        <v>44405</v>
      </c>
      <c r="F2998" s="31">
        <f>INDEX(GoldPrice!$B$2:$F$4016,MATCH(E2998,GoldPrice!$B$2:$B$4016,0),5)</f>
        <v>-91837.459837462753</v>
      </c>
      <c r="G2998" s="36">
        <f>INDEX(Daily!$B$2:$H$4016,MATCH(E2998,Daily!$B$2:$B$4016,0),3)</f>
        <v>0.73999999999999488</v>
      </c>
      <c r="H2998" s="36">
        <f>INDEX(Daily!$B$2:$H$4016,MATCH(E2998,Daily!$B$2:$B$4016,0),5)</f>
        <v>-6</v>
      </c>
      <c r="I2998" s="36">
        <f>INDEX(Daily!$B$2:$H$4016,MATCH(E2998,Daily!$B$2:$B$4016,0),7)</f>
        <v>0.13999999999987267</v>
      </c>
      <c r="J2998" s="39">
        <f>INDEX(Monthly!$B$2:$K$187,MATCH(D2998,Monthly!$B$2:$B$187,0),3)</f>
        <v>6.4999999999999988E-3</v>
      </c>
      <c r="K2998" s="39">
        <f>INDEX(Monthly!$B$2:$K$187,MATCH(D2998,Monthly!$B$2:$B$187,0),5)</f>
        <v>21.669999999999959</v>
      </c>
      <c r="L2998" s="39">
        <f>INDEX(Monthly!$B$2:$K$187,MATCH(D2998,Monthly!$B$2:$B$187,0),7)</f>
        <v>0</v>
      </c>
      <c r="M2998" s="39">
        <f>INDEX(Monthly!$B$2:$K$187,MATCH(D2998,Monthly!$B$2:$B$187,0),9)</f>
        <v>3.5164260454471196E-3</v>
      </c>
      <c r="N2998" s="42">
        <f>INDEX(Quaterly!$B$2:$E$63,MATCH(B2998,Quaterly!$B$2:$B$63,0),4)</f>
        <v>2.59</v>
      </c>
    </row>
    <row r="2999" spans="1:14" x14ac:dyDescent="0.3">
      <c r="A2999" s="23">
        <v>2998</v>
      </c>
      <c r="B2999" s="23" t="str">
        <f t="shared" si="138"/>
        <v>Q3-2021</v>
      </c>
      <c r="C2999" s="24" t="str">
        <f t="shared" si="139"/>
        <v>Q3</v>
      </c>
      <c r="D2999" s="23" t="str">
        <f t="shared" si="140"/>
        <v>7-2021</v>
      </c>
      <c r="E2999" s="25">
        <v>44406</v>
      </c>
      <c r="F2999" s="31">
        <f>INDEX(GoldPrice!$B$2:$F$4016,MATCH(E2999,GoldPrice!$B$2:$B$4016,0),5)</f>
        <v>-354106.97410697117</v>
      </c>
      <c r="G2999" s="36">
        <f>INDEX(Daily!$B$2:$H$4016,MATCH(E2999,Daily!$B$2:$B$4016,0),3)</f>
        <v>1.230000000000004</v>
      </c>
      <c r="H2999" s="36">
        <f>INDEX(Daily!$B$2:$H$4016,MATCH(E2999,Daily!$B$2:$B$4016,0),5)</f>
        <v>-34</v>
      </c>
      <c r="I2999" s="36">
        <f>INDEX(Daily!$B$2:$H$4016,MATCH(E2999,Daily!$B$2:$B$4016,0),7)</f>
        <v>16.529999999999973</v>
      </c>
      <c r="J2999" s="39">
        <f>INDEX(Monthly!$B$2:$K$187,MATCH(D2999,Monthly!$B$2:$B$187,0),3)</f>
        <v>6.4999999999999988E-3</v>
      </c>
      <c r="K2999" s="39">
        <f>INDEX(Monthly!$B$2:$K$187,MATCH(D2999,Monthly!$B$2:$B$187,0),5)</f>
        <v>21.669999999999959</v>
      </c>
      <c r="L2999" s="39">
        <f>INDEX(Monthly!$B$2:$K$187,MATCH(D2999,Monthly!$B$2:$B$187,0),7)</f>
        <v>0</v>
      </c>
      <c r="M2999" s="39">
        <f>INDEX(Monthly!$B$2:$K$187,MATCH(D2999,Monthly!$B$2:$B$187,0),9)</f>
        <v>3.5164260454471196E-3</v>
      </c>
      <c r="N2999" s="42">
        <f>INDEX(Quaterly!$B$2:$E$63,MATCH(B2999,Quaterly!$B$2:$B$63,0),4)</f>
        <v>2.59</v>
      </c>
    </row>
    <row r="3000" spans="1:14" x14ac:dyDescent="0.3">
      <c r="A3000" s="23">
        <v>2999</v>
      </c>
      <c r="B3000" s="23" t="str">
        <f t="shared" si="138"/>
        <v>Q3-2021</v>
      </c>
      <c r="C3000" s="24" t="str">
        <f t="shared" si="139"/>
        <v>Q3</v>
      </c>
      <c r="D3000" s="23" t="str">
        <f t="shared" si="140"/>
        <v>7-2021</v>
      </c>
      <c r="E3000" s="25">
        <v>44407</v>
      </c>
      <c r="F3000" s="31">
        <f>INDEX(GoldPrice!$B$2:$F$4016,MATCH(E3000,GoldPrice!$B$2:$B$4016,0),5)</f>
        <v>393479.87147986889</v>
      </c>
      <c r="G3000" s="36">
        <f>INDEX(Daily!$B$2:$H$4016,MATCH(E3000,Daily!$B$2:$B$4016,0),3)</f>
        <v>0.32999999999999829</v>
      </c>
      <c r="H3000" s="36">
        <f>INDEX(Daily!$B$2:$H$4016,MATCH(E3000,Daily!$B$2:$B$4016,0),5)</f>
        <v>-15</v>
      </c>
      <c r="I3000" s="36">
        <f>INDEX(Daily!$B$2:$H$4016,MATCH(E3000,Daily!$B$2:$B$4016,0),7)</f>
        <v>16.450000000000045</v>
      </c>
      <c r="J3000" s="39">
        <f>INDEX(Monthly!$B$2:$K$187,MATCH(D3000,Monthly!$B$2:$B$187,0),3)</f>
        <v>6.4999999999999988E-3</v>
      </c>
      <c r="K3000" s="39">
        <f>INDEX(Monthly!$B$2:$K$187,MATCH(D3000,Monthly!$B$2:$B$187,0),5)</f>
        <v>21.669999999999959</v>
      </c>
      <c r="L3000" s="39">
        <f>INDEX(Monthly!$B$2:$K$187,MATCH(D3000,Monthly!$B$2:$B$187,0),7)</f>
        <v>0</v>
      </c>
      <c r="M3000" s="39">
        <f>INDEX(Monthly!$B$2:$K$187,MATCH(D3000,Monthly!$B$2:$B$187,0),9)</f>
        <v>3.5164260454471196E-3</v>
      </c>
      <c r="N3000" s="42">
        <f>INDEX(Quaterly!$B$2:$E$63,MATCH(B3000,Quaterly!$B$2:$B$63,0),4)</f>
        <v>2.59</v>
      </c>
    </row>
    <row r="3001" spans="1:14" x14ac:dyDescent="0.3">
      <c r="A3001" s="23">
        <v>3000</v>
      </c>
      <c r="B3001" s="23" t="str">
        <f t="shared" si="138"/>
        <v>Q3-2021</v>
      </c>
      <c r="C3001" s="24" t="str">
        <f t="shared" si="139"/>
        <v>Q3</v>
      </c>
      <c r="D3001" s="23" t="str">
        <f t="shared" si="140"/>
        <v>8-2021</v>
      </c>
      <c r="E3001" s="25">
        <v>44410</v>
      </c>
      <c r="F3001" s="31">
        <f>INDEX(GoldPrice!$B$2:$F$4016,MATCH(E3001,GoldPrice!$B$2:$B$4016,0),5)</f>
        <v>-295426.19542619586</v>
      </c>
      <c r="G3001" s="36">
        <f>INDEX(Daily!$B$2:$H$4016,MATCH(E3001,Daily!$B$2:$B$4016,0),3)</f>
        <v>-2.6899999999999977</v>
      </c>
      <c r="H3001" s="36">
        <f>INDEX(Daily!$B$2:$H$4016,MATCH(E3001,Daily!$B$2:$B$4016,0),5)</f>
        <v>0</v>
      </c>
      <c r="I3001" s="36">
        <f>INDEX(Daily!$B$2:$H$4016,MATCH(E3001,Daily!$B$2:$B$4016,0),7)</f>
        <v>4.1700000000000728</v>
      </c>
      <c r="J3001" s="39">
        <f>INDEX(Monthly!$B$2:$K$187,MATCH(D3001,Monthly!$B$2:$B$187,0),3)</f>
        <v>2.5999999999999981E-3</v>
      </c>
      <c r="K3001" s="39">
        <f>INDEX(Monthly!$B$2:$K$187,MATCH(D3001,Monthly!$B$2:$B$187,0),5)</f>
        <v>-5.3999999999999773</v>
      </c>
      <c r="L3001" s="39">
        <f>INDEX(Monthly!$B$2:$K$187,MATCH(D3001,Monthly!$B$2:$B$187,0),7)</f>
        <v>1.0000000000000009E-3</v>
      </c>
      <c r="M3001" s="39">
        <f>INDEX(Monthly!$B$2:$K$187,MATCH(D3001,Monthly!$B$2:$B$187,0),9)</f>
        <v>5.1388912042289389E-3</v>
      </c>
      <c r="N3001" s="42">
        <f>INDEX(Quaterly!$B$2:$E$63,MATCH(B3001,Quaterly!$B$2:$B$63,0),4)</f>
        <v>2.59</v>
      </c>
    </row>
    <row r="3002" spans="1:14" x14ac:dyDescent="0.3">
      <c r="A3002" s="23">
        <v>3001</v>
      </c>
      <c r="B3002" s="23" t="str">
        <f t="shared" si="138"/>
        <v>Q3-2021</v>
      </c>
      <c r="C3002" s="24" t="str">
        <f t="shared" si="139"/>
        <v>Q3</v>
      </c>
      <c r="D3002" s="23" t="str">
        <f t="shared" si="140"/>
        <v>8-2021</v>
      </c>
      <c r="E3002" s="25">
        <v>44411</v>
      </c>
      <c r="F3002" s="31">
        <f>INDEX(GoldPrice!$B$2:$F$4016,MATCH(E3002,GoldPrice!$B$2:$B$4016,0),5)</f>
        <v>238801.73880174011</v>
      </c>
      <c r="G3002" s="36">
        <f>INDEX(Daily!$B$2:$H$4016,MATCH(E3002,Daily!$B$2:$B$4016,0),3)</f>
        <v>-0.70000000000000284</v>
      </c>
      <c r="H3002" s="36">
        <f>INDEX(Daily!$B$2:$H$4016,MATCH(E3002,Daily!$B$2:$B$4016,0),5)</f>
        <v>0</v>
      </c>
      <c r="I3002" s="36">
        <f>INDEX(Daily!$B$2:$H$4016,MATCH(E3002,Daily!$B$2:$B$4016,0),7)</f>
        <v>18.220000000000027</v>
      </c>
      <c r="J3002" s="39">
        <f>INDEX(Monthly!$B$2:$K$187,MATCH(D3002,Monthly!$B$2:$B$187,0),3)</f>
        <v>2.5999999999999981E-3</v>
      </c>
      <c r="K3002" s="39">
        <f>INDEX(Monthly!$B$2:$K$187,MATCH(D3002,Monthly!$B$2:$B$187,0),5)</f>
        <v>-5.3999999999999773</v>
      </c>
      <c r="L3002" s="39">
        <f>INDEX(Monthly!$B$2:$K$187,MATCH(D3002,Monthly!$B$2:$B$187,0),7)</f>
        <v>1.0000000000000009E-3</v>
      </c>
      <c r="M3002" s="39">
        <f>INDEX(Monthly!$B$2:$K$187,MATCH(D3002,Monthly!$B$2:$B$187,0),9)</f>
        <v>5.1388912042289389E-3</v>
      </c>
      <c r="N3002" s="42">
        <f>INDEX(Quaterly!$B$2:$E$63,MATCH(B3002,Quaterly!$B$2:$B$63,0),4)</f>
        <v>2.59</v>
      </c>
    </row>
    <row r="3003" spans="1:14" x14ac:dyDescent="0.3">
      <c r="A3003" s="23">
        <v>3002</v>
      </c>
      <c r="B3003" s="23" t="str">
        <f t="shared" si="138"/>
        <v>Q3-2021</v>
      </c>
      <c r="C3003" s="24" t="str">
        <f t="shared" si="139"/>
        <v>Q3</v>
      </c>
      <c r="D3003" s="23" t="str">
        <f t="shared" si="140"/>
        <v>8-2021</v>
      </c>
      <c r="E3003" s="25">
        <v>44412</v>
      </c>
      <c r="F3003" s="31">
        <f>INDEX(GoldPrice!$B$2:$F$4016,MATCH(E3003,GoldPrice!$B$2:$B$4016,0),5)</f>
        <v>49903.609903611243</v>
      </c>
      <c r="G3003" s="36">
        <f>INDEX(Daily!$B$2:$H$4016,MATCH(E3003,Daily!$B$2:$B$4016,0),3)</f>
        <v>-2.4099999999999966</v>
      </c>
      <c r="H3003" s="36">
        <f>INDEX(Daily!$B$2:$H$4016,MATCH(E3003,Daily!$B$2:$B$4016,0),5)</f>
        <v>-5</v>
      </c>
      <c r="I3003" s="36">
        <f>INDEX(Daily!$B$2:$H$4016,MATCH(E3003,Daily!$B$2:$B$4016,0),7)</f>
        <v>2.2999999999999545</v>
      </c>
      <c r="J3003" s="39">
        <f>INDEX(Monthly!$B$2:$K$187,MATCH(D3003,Monthly!$B$2:$B$187,0),3)</f>
        <v>2.5999999999999981E-3</v>
      </c>
      <c r="K3003" s="39">
        <f>INDEX(Monthly!$B$2:$K$187,MATCH(D3003,Monthly!$B$2:$B$187,0),5)</f>
        <v>-5.3999999999999773</v>
      </c>
      <c r="L3003" s="39">
        <f>INDEX(Monthly!$B$2:$K$187,MATCH(D3003,Monthly!$B$2:$B$187,0),7)</f>
        <v>1.0000000000000009E-3</v>
      </c>
      <c r="M3003" s="39">
        <f>INDEX(Monthly!$B$2:$K$187,MATCH(D3003,Monthly!$B$2:$B$187,0),9)</f>
        <v>5.1388912042289389E-3</v>
      </c>
      <c r="N3003" s="42">
        <f>INDEX(Quaterly!$B$2:$E$63,MATCH(B3003,Quaterly!$B$2:$B$63,0),4)</f>
        <v>2.59</v>
      </c>
    </row>
    <row r="3004" spans="1:14" x14ac:dyDescent="0.3">
      <c r="A3004" s="23">
        <v>3003</v>
      </c>
      <c r="B3004" s="23" t="str">
        <f t="shared" si="138"/>
        <v>Q3-2021</v>
      </c>
      <c r="C3004" s="24" t="str">
        <f t="shared" si="139"/>
        <v>Q3</v>
      </c>
      <c r="D3004" s="23" t="str">
        <f t="shared" si="140"/>
        <v>8-2021</v>
      </c>
      <c r="E3004" s="25">
        <v>44413</v>
      </c>
      <c r="F3004" s="31">
        <f>INDEX(GoldPrice!$B$2:$F$4016,MATCH(E3004,GoldPrice!$B$2:$B$4016,0),5)</f>
        <v>5952.6743526719511</v>
      </c>
      <c r="G3004" s="36">
        <f>INDEX(Daily!$B$2:$H$4016,MATCH(E3004,Daily!$B$2:$B$4016,0),3)</f>
        <v>0.93999999999999773</v>
      </c>
      <c r="H3004" s="36">
        <f>INDEX(Daily!$B$2:$H$4016,MATCH(E3004,Daily!$B$2:$B$4016,0),5)</f>
        <v>-9</v>
      </c>
      <c r="I3004" s="36">
        <f>INDEX(Daily!$B$2:$H$4016,MATCH(E3004,Daily!$B$2:$B$4016,0),7)</f>
        <v>10.809999999999945</v>
      </c>
      <c r="J3004" s="39">
        <f>INDEX(Monthly!$B$2:$K$187,MATCH(D3004,Monthly!$B$2:$B$187,0),3)</f>
        <v>2.5999999999999981E-3</v>
      </c>
      <c r="K3004" s="39">
        <f>INDEX(Monthly!$B$2:$K$187,MATCH(D3004,Monthly!$B$2:$B$187,0),5)</f>
        <v>-5.3999999999999773</v>
      </c>
      <c r="L3004" s="39">
        <f>INDEX(Monthly!$B$2:$K$187,MATCH(D3004,Monthly!$B$2:$B$187,0),7)</f>
        <v>1.0000000000000009E-3</v>
      </c>
      <c r="M3004" s="39">
        <f>INDEX(Monthly!$B$2:$K$187,MATCH(D3004,Monthly!$B$2:$B$187,0),9)</f>
        <v>5.1388912042289389E-3</v>
      </c>
      <c r="N3004" s="42">
        <f>INDEX(Quaterly!$B$2:$E$63,MATCH(B3004,Quaterly!$B$2:$B$63,0),4)</f>
        <v>2.59</v>
      </c>
    </row>
    <row r="3005" spans="1:14" x14ac:dyDescent="0.3">
      <c r="A3005" s="23">
        <v>3004</v>
      </c>
      <c r="B3005" s="23" t="str">
        <f t="shared" si="138"/>
        <v>Q3-2021</v>
      </c>
      <c r="C3005" s="24" t="str">
        <f t="shared" si="139"/>
        <v>Q3</v>
      </c>
      <c r="D3005" s="23" t="str">
        <f t="shared" si="140"/>
        <v>8-2021</v>
      </c>
      <c r="E3005" s="25">
        <v>44414</v>
      </c>
      <c r="F3005" s="31">
        <f>INDEX(GoldPrice!$B$2:$F$4016,MATCH(E3005,GoldPrice!$B$2:$B$4016,0),5)</f>
        <v>793992.51559251547</v>
      </c>
      <c r="G3005" s="36">
        <f>INDEX(Daily!$B$2:$H$4016,MATCH(E3005,Daily!$B$2:$B$4016,0),3)</f>
        <v>-0.81000000000000227</v>
      </c>
      <c r="H3005" s="36">
        <f>INDEX(Daily!$B$2:$H$4016,MATCH(E3005,Daily!$B$2:$B$4016,0),5)</f>
        <v>-9</v>
      </c>
      <c r="I3005" s="36">
        <f>INDEX(Daily!$B$2:$H$4016,MATCH(E3005,Daily!$B$2:$B$4016,0),7)</f>
        <v>-4.0999999999999091</v>
      </c>
      <c r="J3005" s="39">
        <f>INDEX(Monthly!$B$2:$K$187,MATCH(D3005,Monthly!$B$2:$B$187,0),3)</f>
        <v>2.5999999999999981E-3</v>
      </c>
      <c r="K3005" s="39">
        <f>INDEX(Monthly!$B$2:$K$187,MATCH(D3005,Monthly!$B$2:$B$187,0),5)</f>
        <v>-5.3999999999999773</v>
      </c>
      <c r="L3005" s="39">
        <f>INDEX(Monthly!$B$2:$K$187,MATCH(D3005,Monthly!$B$2:$B$187,0),7)</f>
        <v>1.0000000000000009E-3</v>
      </c>
      <c r="M3005" s="39">
        <f>INDEX(Monthly!$B$2:$K$187,MATCH(D3005,Monthly!$B$2:$B$187,0),9)</f>
        <v>5.1388912042289389E-3</v>
      </c>
      <c r="N3005" s="42">
        <f>INDEX(Quaterly!$B$2:$E$63,MATCH(B3005,Quaterly!$B$2:$B$63,0),4)</f>
        <v>2.59</v>
      </c>
    </row>
    <row r="3006" spans="1:14" x14ac:dyDescent="0.3">
      <c r="A3006" s="23">
        <v>3005</v>
      </c>
      <c r="B3006" s="23" t="str">
        <f t="shared" si="138"/>
        <v>Q3-2021</v>
      </c>
      <c r="C3006" s="24" t="str">
        <f t="shared" si="139"/>
        <v>Q3</v>
      </c>
      <c r="D3006" s="23" t="str">
        <f t="shared" si="140"/>
        <v>8-2021</v>
      </c>
      <c r="E3006" s="25">
        <v>44417</v>
      </c>
      <c r="F3006" s="31">
        <f>INDEX(GoldPrice!$B$2:$F$4016,MATCH(E3006,GoldPrice!$B$2:$B$4016,0),5)</f>
        <v>286987.33698733896</v>
      </c>
      <c r="G3006" s="36">
        <f>INDEX(Daily!$B$2:$H$4016,MATCH(E3006,Daily!$B$2:$B$4016,0),3)</f>
        <v>-1.7999999999999972</v>
      </c>
      <c r="H3006" s="36">
        <f>INDEX(Daily!$B$2:$H$4016,MATCH(E3006,Daily!$B$2:$B$4016,0),5)</f>
        <v>-2</v>
      </c>
      <c r="I3006" s="36">
        <f>INDEX(Daily!$B$2:$H$4016,MATCH(E3006,Daily!$B$2:$B$4016,0),7)</f>
        <v>18.409999999999854</v>
      </c>
      <c r="J3006" s="39">
        <f>INDEX(Monthly!$B$2:$K$187,MATCH(D3006,Monthly!$B$2:$B$187,0),3)</f>
        <v>2.5999999999999981E-3</v>
      </c>
      <c r="K3006" s="39">
        <f>INDEX(Monthly!$B$2:$K$187,MATCH(D3006,Monthly!$B$2:$B$187,0),5)</f>
        <v>-5.3999999999999773</v>
      </c>
      <c r="L3006" s="39">
        <f>INDEX(Monthly!$B$2:$K$187,MATCH(D3006,Monthly!$B$2:$B$187,0),7)</f>
        <v>1.0000000000000009E-3</v>
      </c>
      <c r="M3006" s="39">
        <f>INDEX(Monthly!$B$2:$K$187,MATCH(D3006,Monthly!$B$2:$B$187,0),9)</f>
        <v>5.1388912042289389E-3</v>
      </c>
      <c r="N3006" s="42">
        <f>INDEX(Quaterly!$B$2:$E$63,MATCH(B3006,Quaterly!$B$2:$B$63,0),4)</f>
        <v>2.59</v>
      </c>
    </row>
    <row r="3007" spans="1:14" x14ac:dyDescent="0.3">
      <c r="A3007" s="23">
        <v>3006</v>
      </c>
      <c r="B3007" s="23" t="str">
        <f t="shared" si="138"/>
        <v>Q3-2021</v>
      </c>
      <c r="C3007" s="24" t="str">
        <f t="shared" si="139"/>
        <v>Q3</v>
      </c>
      <c r="D3007" s="23" t="str">
        <f t="shared" si="140"/>
        <v>8-2021</v>
      </c>
      <c r="E3007" s="25">
        <v>44418</v>
      </c>
      <c r="F3007" s="31">
        <f>INDEX(GoldPrice!$B$2:$F$4016,MATCH(E3007,GoldPrice!$B$2:$B$4016,0),5)</f>
        <v>6075.902475900948</v>
      </c>
      <c r="G3007" s="36">
        <f>INDEX(Daily!$B$2:$H$4016,MATCH(E3007,Daily!$B$2:$B$4016,0),3)</f>
        <v>1.8100000000000023</v>
      </c>
      <c r="H3007" s="36">
        <f>INDEX(Daily!$B$2:$H$4016,MATCH(E3007,Daily!$B$2:$B$4016,0),5)</f>
        <v>-38</v>
      </c>
      <c r="I3007" s="36">
        <f>INDEX(Daily!$B$2:$H$4016,MATCH(E3007,Daily!$B$2:$B$4016,0),7)</f>
        <v>2.5700000000001637</v>
      </c>
      <c r="J3007" s="39">
        <f>INDEX(Monthly!$B$2:$K$187,MATCH(D3007,Monthly!$B$2:$B$187,0),3)</f>
        <v>2.5999999999999981E-3</v>
      </c>
      <c r="K3007" s="39">
        <f>INDEX(Monthly!$B$2:$K$187,MATCH(D3007,Monthly!$B$2:$B$187,0),5)</f>
        <v>-5.3999999999999773</v>
      </c>
      <c r="L3007" s="39">
        <f>INDEX(Monthly!$B$2:$K$187,MATCH(D3007,Monthly!$B$2:$B$187,0),7)</f>
        <v>1.0000000000000009E-3</v>
      </c>
      <c r="M3007" s="39">
        <f>INDEX(Monthly!$B$2:$K$187,MATCH(D3007,Monthly!$B$2:$B$187,0),9)</f>
        <v>5.1388912042289389E-3</v>
      </c>
      <c r="N3007" s="42">
        <f>INDEX(Quaterly!$B$2:$E$63,MATCH(B3007,Quaterly!$B$2:$B$63,0),4)</f>
        <v>2.59</v>
      </c>
    </row>
    <row r="3008" spans="1:14" x14ac:dyDescent="0.3">
      <c r="A3008" s="23">
        <v>3007</v>
      </c>
      <c r="B3008" s="23" t="str">
        <f t="shared" si="138"/>
        <v>Q3-2021</v>
      </c>
      <c r="C3008" s="24" t="str">
        <f t="shared" si="139"/>
        <v>Q3</v>
      </c>
      <c r="D3008" s="23" t="str">
        <f t="shared" si="140"/>
        <v>8-2021</v>
      </c>
      <c r="E3008" s="25">
        <v>44419</v>
      </c>
      <c r="F3008" s="31">
        <f>INDEX(GoldPrice!$B$2:$F$4016,MATCH(E3008,GoldPrice!$B$2:$B$4016,0),5)</f>
        <v>-320518.23851823807</v>
      </c>
      <c r="G3008" s="36">
        <f>INDEX(Daily!$B$2:$H$4016,MATCH(E3008,Daily!$B$2:$B$4016,0),3)</f>
        <v>0.95999999999999375</v>
      </c>
      <c r="H3008" s="36">
        <f>INDEX(Daily!$B$2:$H$4016,MATCH(E3008,Daily!$B$2:$B$4016,0),5)</f>
        <v>-78</v>
      </c>
      <c r="I3008" s="36">
        <f>INDEX(Daily!$B$2:$H$4016,MATCH(E3008,Daily!$B$2:$B$4016,0),7)</f>
        <v>-4.6400000000001</v>
      </c>
      <c r="J3008" s="39">
        <f>INDEX(Monthly!$B$2:$K$187,MATCH(D3008,Monthly!$B$2:$B$187,0),3)</f>
        <v>2.5999999999999981E-3</v>
      </c>
      <c r="K3008" s="39">
        <f>INDEX(Monthly!$B$2:$K$187,MATCH(D3008,Monthly!$B$2:$B$187,0),5)</f>
        <v>-5.3999999999999773</v>
      </c>
      <c r="L3008" s="39">
        <f>INDEX(Monthly!$B$2:$K$187,MATCH(D3008,Monthly!$B$2:$B$187,0),7)</f>
        <v>1.0000000000000009E-3</v>
      </c>
      <c r="M3008" s="39">
        <f>INDEX(Monthly!$B$2:$K$187,MATCH(D3008,Monthly!$B$2:$B$187,0),9)</f>
        <v>5.1388912042289389E-3</v>
      </c>
      <c r="N3008" s="42">
        <f>INDEX(Quaterly!$B$2:$E$63,MATCH(B3008,Quaterly!$B$2:$B$63,0),4)</f>
        <v>2.59</v>
      </c>
    </row>
    <row r="3009" spans="1:14" x14ac:dyDescent="0.3">
      <c r="A3009" s="23">
        <v>3008</v>
      </c>
      <c r="B3009" s="23" t="str">
        <f t="shared" si="138"/>
        <v>Q3-2021</v>
      </c>
      <c r="C3009" s="24" t="str">
        <f t="shared" si="139"/>
        <v>Q3</v>
      </c>
      <c r="D3009" s="23" t="str">
        <f t="shared" si="140"/>
        <v>8-2021</v>
      </c>
      <c r="E3009" s="25">
        <v>44420</v>
      </c>
      <c r="F3009" s="31">
        <f>INDEX(GoldPrice!$B$2:$F$4016,MATCH(E3009,GoldPrice!$B$2:$B$4016,0),5)</f>
        <v>229430.05103005096</v>
      </c>
      <c r="G3009" s="36">
        <f>INDEX(Daily!$B$2:$H$4016,MATCH(E3009,Daily!$B$2:$B$4016,0),3)</f>
        <v>-0.15999999999999659</v>
      </c>
      <c r="H3009" s="36">
        <f>INDEX(Daily!$B$2:$H$4016,MATCH(E3009,Daily!$B$2:$B$4016,0),5)</f>
        <v>-4</v>
      </c>
      <c r="I3009" s="36">
        <f>INDEX(Daily!$B$2:$H$4016,MATCH(E3009,Daily!$B$2:$B$4016,0),7)</f>
        <v>-4.7400000000000091</v>
      </c>
      <c r="J3009" s="39">
        <f>INDEX(Monthly!$B$2:$K$187,MATCH(D3009,Monthly!$B$2:$B$187,0),3)</f>
        <v>2.5999999999999981E-3</v>
      </c>
      <c r="K3009" s="39">
        <f>INDEX(Monthly!$B$2:$K$187,MATCH(D3009,Monthly!$B$2:$B$187,0),5)</f>
        <v>-5.3999999999999773</v>
      </c>
      <c r="L3009" s="39">
        <f>INDEX(Monthly!$B$2:$K$187,MATCH(D3009,Monthly!$B$2:$B$187,0),7)</f>
        <v>1.0000000000000009E-3</v>
      </c>
      <c r="M3009" s="39">
        <f>INDEX(Monthly!$B$2:$K$187,MATCH(D3009,Monthly!$B$2:$B$187,0),9)</f>
        <v>5.1388912042289389E-3</v>
      </c>
      <c r="N3009" s="42">
        <f>INDEX(Quaterly!$B$2:$E$63,MATCH(B3009,Quaterly!$B$2:$B$63,0),4)</f>
        <v>2.59</v>
      </c>
    </row>
    <row r="3010" spans="1:14" x14ac:dyDescent="0.3">
      <c r="A3010" s="23">
        <v>3009</v>
      </c>
      <c r="B3010" s="23" t="str">
        <f t="shared" si="138"/>
        <v>Q3-2021</v>
      </c>
      <c r="C3010" s="24" t="str">
        <f t="shared" si="139"/>
        <v>Q3</v>
      </c>
      <c r="D3010" s="23" t="str">
        <f t="shared" si="140"/>
        <v>8-2021</v>
      </c>
      <c r="E3010" s="25">
        <v>44421</v>
      </c>
      <c r="F3010" s="31">
        <f>INDEX(GoldPrice!$B$2:$F$4016,MATCH(E3010,GoldPrice!$B$2:$B$4016,0),5)</f>
        <v>-485254.96125496179</v>
      </c>
      <c r="G3010" s="36">
        <f>INDEX(Daily!$B$2:$H$4016,MATCH(E3010,Daily!$B$2:$B$4016,0),3)</f>
        <v>-0.65000000000000568</v>
      </c>
      <c r="H3010" s="36">
        <f>INDEX(Daily!$B$2:$H$4016,MATCH(E3010,Daily!$B$2:$B$4016,0),5)</f>
        <v>25</v>
      </c>
      <c r="I3010" s="36">
        <f>INDEX(Daily!$B$2:$H$4016,MATCH(E3010,Daily!$B$2:$B$4016,0),7)</f>
        <v>4</v>
      </c>
      <c r="J3010" s="39">
        <f>INDEX(Monthly!$B$2:$K$187,MATCH(D3010,Monthly!$B$2:$B$187,0),3)</f>
        <v>2.5999999999999981E-3</v>
      </c>
      <c r="K3010" s="39">
        <f>INDEX(Monthly!$B$2:$K$187,MATCH(D3010,Monthly!$B$2:$B$187,0),5)</f>
        <v>-5.3999999999999773</v>
      </c>
      <c r="L3010" s="39">
        <f>INDEX(Monthly!$B$2:$K$187,MATCH(D3010,Monthly!$B$2:$B$187,0),7)</f>
        <v>1.0000000000000009E-3</v>
      </c>
      <c r="M3010" s="39">
        <f>INDEX(Monthly!$B$2:$K$187,MATCH(D3010,Monthly!$B$2:$B$187,0),9)</f>
        <v>5.1388912042289389E-3</v>
      </c>
      <c r="N3010" s="42">
        <f>INDEX(Quaterly!$B$2:$E$63,MATCH(B3010,Quaterly!$B$2:$B$63,0),4)</f>
        <v>2.59</v>
      </c>
    </row>
    <row r="3011" spans="1:14" x14ac:dyDescent="0.3">
      <c r="A3011" s="23">
        <v>3010</v>
      </c>
      <c r="B3011" s="23" t="str">
        <f t="shared" ref="B3011:B3074" si="141">C3011&amp;"-"&amp;YEAR(E3011)</f>
        <v>Q3-2021</v>
      </c>
      <c r="C3011" s="24" t="str">
        <f t="shared" ref="C3011:C3074" si="142">IF(MONTH(E3011)&lt;=3,"Q1",IF(MONTH(E3011)&lt;=6,"Q2",IF(MONTH(E3011)&lt;=9,"Q3","Q4")))</f>
        <v>Q3</v>
      </c>
      <c r="D3011" s="23" t="str">
        <f t="shared" ref="D3011:D3074" si="143">MONTH(E3011)&amp;"-"&amp;YEAR(E3011)</f>
        <v>8-2021</v>
      </c>
      <c r="E3011" s="25">
        <v>44424</v>
      </c>
      <c r="F3011" s="31">
        <f>INDEX(GoldPrice!$B$2:$F$4016,MATCH(E3011,GoldPrice!$B$2:$B$4016,0),5)</f>
        <v>-51936.117936115712</v>
      </c>
      <c r="G3011" s="36">
        <f>INDEX(Daily!$B$2:$H$4016,MATCH(E3011,Daily!$B$2:$B$4016,0),3)</f>
        <v>-1.1499999999999915</v>
      </c>
      <c r="H3011" s="36">
        <f>INDEX(Daily!$B$2:$H$4016,MATCH(E3011,Daily!$B$2:$B$4016,0),5)</f>
        <v>0</v>
      </c>
      <c r="I3011" s="36">
        <f>INDEX(Daily!$B$2:$H$4016,MATCH(E3011,Daily!$B$2:$B$4016,0),7)</f>
        <v>13.910000000000082</v>
      </c>
      <c r="J3011" s="39">
        <f>INDEX(Monthly!$B$2:$K$187,MATCH(D3011,Monthly!$B$2:$B$187,0),3)</f>
        <v>2.5999999999999981E-3</v>
      </c>
      <c r="K3011" s="39">
        <f>INDEX(Monthly!$B$2:$K$187,MATCH(D3011,Monthly!$B$2:$B$187,0),5)</f>
        <v>-5.3999999999999773</v>
      </c>
      <c r="L3011" s="39">
        <f>INDEX(Monthly!$B$2:$K$187,MATCH(D3011,Monthly!$B$2:$B$187,0),7)</f>
        <v>1.0000000000000009E-3</v>
      </c>
      <c r="M3011" s="39">
        <f>INDEX(Monthly!$B$2:$K$187,MATCH(D3011,Monthly!$B$2:$B$187,0),9)</f>
        <v>5.1388912042289389E-3</v>
      </c>
      <c r="N3011" s="42">
        <f>INDEX(Quaterly!$B$2:$E$63,MATCH(B3011,Quaterly!$B$2:$B$63,0),4)</f>
        <v>2.59</v>
      </c>
    </row>
    <row r="3012" spans="1:14" x14ac:dyDescent="0.3">
      <c r="A3012" s="23">
        <v>3011</v>
      </c>
      <c r="B3012" s="23" t="str">
        <f t="shared" si="141"/>
        <v>Q3-2021</v>
      </c>
      <c r="C3012" s="24" t="str">
        <f t="shared" si="142"/>
        <v>Q3</v>
      </c>
      <c r="D3012" s="23" t="str">
        <f t="shared" si="143"/>
        <v>8-2021</v>
      </c>
      <c r="E3012" s="25">
        <v>44425</v>
      </c>
      <c r="F3012" s="31">
        <f>INDEX(GoldPrice!$B$2:$F$4016,MATCH(E3012,GoldPrice!$B$2:$B$4016,0),5)</f>
        <v>132793.04479304329</v>
      </c>
      <c r="G3012" s="36">
        <f>INDEX(Daily!$B$2:$H$4016,MATCH(E3012,Daily!$B$2:$B$4016,0),3)</f>
        <v>-0.70000000000000284</v>
      </c>
      <c r="H3012" s="36">
        <f>INDEX(Daily!$B$2:$H$4016,MATCH(E3012,Daily!$B$2:$B$4016,0),5)</f>
        <v>0</v>
      </c>
      <c r="I3012" s="36">
        <f>INDEX(Daily!$B$2:$H$4016,MATCH(E3012,Daily!$B$2:$B$4016,0),7)</f>
        <v>-7.8700000000001182</v>
      </c>
      <c r="J3012" s="39">
        <f>INDEX(Monthly!$B$2:$K$187,MATCH(D3012,Monthly!$B$2:$B$187,0),3)</f>
        <v>2.5999999999999981E-3</v>
      </c>
      <c r="K3012" s="39">
        <f>INDEX(Monthly!$B$2:$K$187,MATCH(D3012,Monthly!$B$2:$B$187,0),5)</f>
        <v>-5.3999999999999773</v>
      </c>
      <c r="L3012" s="39">
        <f>INDEX(Monthly!$B$2:$K$187,MATCH(D3012,Monthly!$B$2:$B$187,0),7)</f>
        <v>1.0000000000000009E-3</v>
      </c>
      <c r="M3012" s="39">
        <f>INDEX(Monthly!$B$2:$K$187,MATCH(D3012,Monthly!$B$2:$B$187,0),9)</f>
        <v>5.1388912042289389E-3</v>
      </c>
      <c r="N3012" s="42">
        <f>INDEX(Quaterly!$B$2:$E$63,MATCH(B3012,Quaterly!$B$2:$B$63,0),4)</f>
        <v>2.59</v>
      </c>
    </row>
    <row r="3013" spans="1:14" x14ac:dyDescent="0.3">
      <c r="A3013" s="23">
        <v>3012</v>
      </c>
      <c r="B3013" s="23" t="str">
        <f t="shared" si="141"/>
        <v>Q3-2021</v>
      </c>
      <c r="C3013" s="24" t="str">
        <f t="shared" si="142"/>
        <v>Q3</v>
      </c>
      <c r="D3013" s="23" t="str">
        <f t="shared" si="143"/>
        <v>8-2021</v>
      </c>
      <c r="E3013" s="25">
        <v>44426</v>
      </c>
      <c r="F3013" s="31">
        <f>INDEX(GoldPrice!$B$2:$F$4016,MATCH(E3013,GoldPrice!$B$2:$B$4016,0),5)</f>
        <v>89660.782460786402</v>
      </c>
      <c r="G3013" s="36">
        <f>INDEX(Daily!$B$2:$H$4016,MATCH(E3013,Daily!$B$2:$B$4016,0),3)</f>
        <v>-1.1300000000000097</v>
      </c>
      <c r="H3013" s="36">
        <f>INDEX(Daily!$B$2:$H$4016,MATCH(E3013,Daily!$B$2:$B$4016,0),5)</f>
        <v>-23</v>
      </c>
      <c r="I3013" s="36">
        <f>INDEX(Daily!$B$2:$H$4016,MATCH(E3013,Daily!$B$2:$B$4016,0),7)</f>
        <v>-2.1499999999998636</v>
      </c>
      <c r="J3013" s="39">
        <f>INDEX(Monthly!$B$2:$K$187,MATCH(D3013,Monthly!$B$2:$B$187,0),3)</f>
        <v>2.5999999999999981E-3</v>
      </c>
      <c r="K3013" s="39">
        <f>INDEX(Monthly!$B$2:$K$187,MATCH(D3013,Monthly!$B$2:$B$187,0),5)</f>
        <v>-5.3999999999999773</v>
      </c>
      <c r="L3013" s="39">
        <f>INDEX(Monthly!$B$2:$K$187,MATCH(D3013,Monthly!$B$2:$B$187,0),7)</f>
        <v>1.0000000000000009E-3</v>
      </c>
      <c r="M3013" s="39">
        <f>INDEX(Monthly!$B$2:$K$187,MATCH(D3013,Monthly!$B$2:$B$187,0),9)</f>
        <v>5.1388912042289389E-3</v>
      </c>
      <c r="N3013" s="42">
        <f>INDEX(Quaterly!$B$2:$E$63,MATCH(B3013,Quaterly!$B$2:$B$63,0),4)</f>
        <v>2.59</v>
      </c>
    </row>
    <row r="3014" spans="1:14" x14ac:dyDescent="0.3">
      <c r="A3014" s="23">
        <v>3013</v>
      </c>
      <c r="B3014" s="23" t="str">
        <f t="shared" si="141"/>
        <v>Q3-2021</v>
      </c>
      <c r="C3014" s="24" t="str">
        <f t="shared" si="142"/>
        <v>Q3</v>
      </c>
      <c r="D3014" s="23" t="str">
        <f t="shared" si="143"/>
        <v>8-2021</v>
      </c>
      <c r="E3014" s="25">
        <v>44427</v>
      </c>
      <c r="F3014" s="31">
        <f>INDEX(GoldPrice!$B$2:$F$4016,MATCH(E3014,GoldPrice!$B$2:$B$4016,0),5)</f>
        <v>-82590.209790211171</v>
      </c>
      <c r="G3014" s="36">
        <f>INDEX(Daily!$B$2:$H$4016,MATCH(E3014,Daily!$B$2:$B$4016,0),3)</f>
        <v>-1.769999999999996</v>
      </c>
      <c r="H3014" s="36">
        <f>INDEX(Daily!$B$2:$H$4016,MATCH(E3014,Daily!$B$2:$B$4016,0),5)</f>
        <v>5</v>
      </c>
      <c r="I3014" s="36">
        <f>INDEX(Daily!$B$2:$H$4016,MATCH(E3014,Daily!$B$2:$B$4016,0),7)</f>
        <v>13.909999999999854</v>
      </c>
      <c r="J3014" s="39">
        <f>INDEX(Monthly!$B$2:$K$187,MATCH(D3014,Monthly!$B$2:$B$187,0),3)</f>
        <v>2.5999999999999981E-3</v>
      </c>
      <c r="K3014" s="39">
        <f>INDEX(Monthly!$B$2:$K$187,MATCH(D3014,Monthly!$B$2:$B$187,0),5)</f>
        <v>-5.3999999999999773</v>
      </c>
      <c r="L3014" s="39">
        <f>INDEX(Monthly!$B$2:$K$187,MATCH(D3014,Monthly!$B$2:$B$187,0),7)</f>
        <v>1.0000000000000009E-3</v>
      </c>
      <c r="M3014" s="39">
        <f>INDEX(Monthly!$B$2:$K$187,MATCH(D3014,Monthly!$B$2:$B$187,0),9)</f>
        <v>5.1388912042289389E-3</v>
      </c>
      <c r="N3014" s="42">
        <f>INDEX(Quaterly!$B$2:$E$63,MATCH(B3014,Quaterly!$B$2:$B$63,0),4)</f>
        <v>2.59</v>
      </c>
    </row>
    <row r="3015" spans="1:14" x14ac:dyDescent="0.3">
      <c r="A3015" s="23">
        <v>3014</v>
      </c>
      <c r="B3015" s="23" t="str">
        <f t="shared" si="141"/>
        <v>Q3-2021</v>
      </c>
      <c r="C3015" s="24" t="str">
        <f t="shared" si="142"/>
        <v>Q3</v>
      </c>
      <c r="D3015" s="23" t="str">
        <f t="shared" si="143"/>
        <v>8-2021</v>
      </c>
      <c r="E3015" s="25">
        <v>44428</v>
      </c>
      <c r="F3015" s="31">
        <f>INDEX(GoldPrice!$B$2:$F$4016,MATCH(E3015,GoldPrice!$B$2:$B$4016,0),5)</f>
        <v>-124568.21016821265</v>
      </c>
      <c r="G3015" s="36">
        <f>INDEX(Daily!$B$2:$H$4016,MATCH(E3015,Daily!$B$2:$B$4016,0),3)</f>
        <v>-1.5499999999999972</v>
      </c>
      <c r="H3015" s="36">
        <f>INDEX(Daily!$B$2:$H$4016,MATCH(E3015,Daily!$B$2:$B$4016,0),5)</f>
        <v>8</v>
      </c>
      <c r="I3015" s="36">
        <f>INDEX(Daily!$B$2:$H$4016,MATCH(E3015,Daily!$B$2:$B$4016,0),7)</f>
        <v>-45.419999999999845</v>
      </c>
      <c r="J3015" s="39">
        <f>INDEX(Monthly!$B$2:$K$187,MATCH(D3015,Monthly!$B$2:$B$187,0),3)</f>
        <v>2.5999999999999981E-3</v>
      </c>
      <c r="K3015" s="39">
        <f>INDEX(Monthly!$B$2:$K$187,MATCH(D3015,Monthly!$B$2:$B$187,0),5)</f>
        <v>-5.3999999999999773</v>
      </c>
      <c r="L3015" s="39">
        <f>INDEX(Monthly!$B$2:$K$187,MATCH(D3015,Monthly!$B$2:$B$187,0),7)</f>
        <v>1.0000000000000009E-3</v>
      </c>
      <c r="M3015" s="39">
        <f>INDEX(Monthly!$B$2:$K$187,MATCH(D3015,Monthly!$B$2:$B$187,0),9)</f>
        <v>5.1388912042289389E-3</v>
      </c>
      <c r="N3015" s="42">
        <f>INDEX(Quaterly!$B$2:$E$63,MATCH(B3015,Quaterly!$B$2:$B$63,0),4)</f>
        <v>2.59</v>
      </c>
    </row>
    <row r="3016" spans="1:14" x14ac:dyDescent="0.3">
      <c r="A3016" s="23">
        <v>3015</v>
      </c>
      <c r="B3016" s="23" t="str">
        <f t="shared" si="141"/>
        <v>Q3-2021</v>
      </c>
      <c r="C3016" s="24" t="str">
        <f t="shared" si="142"/>
        <v>Q3</v>
      </c>
      <c r="D3016" s="23" t="str">
        <f t="shared" si="143"/>
        <v>8-2021</v>
      </c>
      <c r="E3016" s="25">
        <v>44431</v>
      </c>
      <c r="F3016" s="31">
        <f>INDEX(GoldPrice!$B$2:$F$4016,MATCH(E3016,GoldPrice!$B$2:$B$4016,0),5)</f>
        <v>-439809.10980910808</v>
      </c>
      <c r="G3016" s="36">
        <f>INDEX(Daily!$B$2:$H$4016,MATCH(E3016,Daily!$B$2:$B$4016,0),3)</f>
        <v>3.5</v>
      </c>
      <c r="H3016" s="36">
        <f>INDEX(Daily!$B$2:$H$4016,MATCH(E3016,Daily!$B$2:$B$4016,0),5)</f>
        <v>5</v>
      </c>
      <c r="I3016" s="36">
        <f>INDEX(Daily!$B$2:$H$4016,MATCH(E3016,Daily!$B$2:$B$4016,0),7)</f>
        <v>-30.570000000000164</v>
      </c>
      <c r="J3016" s="39">
        <f>INDEX(Monthly!$B$2:$K$187,MATCH(D3016,Monthly!$B$2:$B$187,0),3)</f>
        <v>2.5999999999999981E-3</v>
      </c>
      <c r="K3016" s="39">
        <f>INDEX(Monthly!$B$2:$K$187,MATCH(D3016,Monthly!$B$2:$B$187,0),5)</f>
        <v>-5.3999999999999773</v>
      </c>
      <c r="L3016" s="39">
        <f>INDEX(Monthly!$B$2:$K$187,MATCH(D3016,Monthly!$B$2:$B$187,0),7)</f>
        <v>1.0000000000000009E-3</v>
      </c>
      <c r="M3016" s="39">
        <f>INDEX(Monthly!$B$2:$K$187,MATCH(D3016,Monthly!$B$2:$B$187,0),9)</f>
        <v>5.1388912042289389E-3</v>
      </c>
      <c r="N3016" s="42">
        <f>INDEX(Quaterly!$B$2:$E$63,MATCH(B3016,Quaterly!$B$2:$B$63,0),4)</f>
        <v>2.59</v>
      </c>
    </row>
    <row r="3017" spans="1:14" x14ac:dyDescent="0.3">
      <c r="A3017" s="23">
        <v>3016</v>
      </c>
      <c r="B3017" s="23" t="str">
        <f t="shared" si="141"/>
        <v>Q3-2021</v>
      </c>
      <c r="C3017" s="24" t="str">
        <f t="shared" si="142"/>
        <v>Q3</v>
      </c>
      <c r="D3017" s="23" t="str">
        <f t="shared" si="143"/>
        <v>8-2021</v>
      </c>
      <c r="E3017" s="25">
        <v>44432</v>
      </c>
      <c r="F3017" s="31">
        <f>INDEX(GoldPrice!$B$2:$F$4016,MATCH(E3017,GoldPrice!$B$2:$B$4016,0),5)</f>
        <v>65411.453411452472</v>
      </c>
      <c r="G3017" s="36">
        <f>INDEX(Daily!$B$2:$H$4016,MATCH(E3017,Daily!$B$2:$B$4016,0),3)</f>
        <v>1.9000000000000057</v>
      </c>
      <c r="H3017" s="36">
        <f>INDEX(Daily!$B$2:$H$4016,MATCH(E3017,Daily!$B$2:$B$4016,0),5)</f>
        <v>-5</v>
      </c>
      <c r="I3017" s="36">
        <f>INDEX(Daily!$B$2:$H$4016,MATCH(E3017,Daily!$B$2:$B$4016,0),7)</f>
        <v>-0.11999999999989086</v>
      </c>
      <c r="J3017" s="39">
        <f>INDEX(Monthly!$B$2:$K$187,MATCH(D3017,Monthly!$B$2:$B$187,0),3)</f>
        <v>2.5999999999999981E-3</v>
      </c>
      <c r="K3017" s="39">
        <f>INDEX(Monthly!$B$2:$K$187,MATCH(D3017,Monthly!$B$2:$B$187,0),5)</f>
        <v>-5.3999999999999773</v>
      </c>
      <c r="L3017" s="39">
        <f>INDEX(Monthly!$B$2:$K$187,MATCH(D3017,Monthly!$B$2:$B$187,0),7)</f>
        <v>1.0000000000000009E-3</v>
      </c>
      <c r="M3017" s="39">
        <f>INDEX(Monthly!$B$2:$K$187,MATCH(D3017,Monthly!$B$2:$B$187,0),9)</f>
        <v>5.1388912042289389E-3</v>
      </c>
      <c r="N3017" s="42">
        <f>INDEX(Quaterly!$B$2:$E$63,MATCH(B3017,Quaterly!$B$2:$B$63,0),4)</f>
        <v>2.59</v>
      </c>
    </row>
    <row r="3018" spans="1:14" x14ac:dyDescent="0.3">
      <c r="A3018" s="23">
        <v>3017</v>
      </c>
      <c r="B3018" s="23" t="str">
        <f t="shared" si="141"/>
        <v>Q3-2021</v>
      </c>
      <c r="C3018" s="24" t="str">
        <f t="shared" si="142"/>
        <v>Q3</v>
      </c>
      <c r="D3018" s="23" t="str">
        <f t="shared" si="143"/>
        <v>8-2021</v>
      </c>
      <c r="E3018" s="25">
        <v>44433</v>
      </c>
      <c r="F3018" s="31">
        <f>INDEX(GoldPrice!$B$2:$F$4016,MATCH(E3018,GoldPrice!$B$2:$B$4016,0),5)</f>
        <v>290740.12474012375</v>
      </c>
      <c r="G3018" s="36">
        <f>INDEX(Daily!$B$2:$H$4016,MATCH(E3018,Daily!$B$2:$B$4016,0),3)</f>
        <v>0.81999999999999318</v>
      </c>
      <c r="H3018" s="36">
        <f>INDEX(Daily!$B$2:$H$4016,MATCH(E3018,Daily!$B$2:$B$4016,0),5)</f>
        <v>-30</v>
      </c>
      <c r="I3018" s="36">
        <f>INDEX(Daily!$B$2:$H$4016,MATCH(E3018,Daily!$B$2:$B$4016,0),7)</f>
        <v>10.809999999999945</v>
      </c>
      <c r="J3018" s="39">
        <f>INDEX(Monthly!$B$2:$K$187,MATCH(D3018,Monthly!$B$2:$B$187,0),3)</f>
        <v>2.5999999999999981E-3</v>
      </c>
      <c r="K3018" s="39">
        <f>INDEX(Monthly!$B$2:$K$187,MATCH(D3018,Monthly!$B$2:$B$187,0),5)</f>
        <v>-5.3999999999999773</v>
      </c>
      <c r="L3018" s="39">
        <f>INDEX(Monthly!$B$2:$K$187,MATCH(D3018,Monthly!$B$2:$B$187,0),7)</f>
        <v>1.0000000000000009E-3</v>
      </c>
      <c r="M3018" s="39">
        <f>INDEX(Monthly!$B$2:$K$187,MATCH(D3018,Monthly!$B$2:$B$187,0),9)</f>
        <v>5.1388912042289389E-3</v>
      </c>
      <c r="N3018" s="42">
        <f>INDEX(Quaterly!$B$2:$E$63,MATCH(B3018,Quaterly!$B$2:$B$63,0),4)</f>
        <v>2.59</v>
      </c>
    </row>
    <row r="3019" spans="1:14" x14ac:dyDescent="0.3">
      <c r="A3019" s="23">
        <v>3018</v>
      </c>
      <c r="B3019" s="23" t="str">
        <f t="shared" si="141"/>
        <v>Q3-2021</v>
      </c>
      <c r="C3019" s="24" t="str">
        <f t="shared" si="142"/>
        <v>Q3</v>
      </c>
      <c r="D3019" s="23" t="str">
        <f t="shared" si="143"/>
        <v>8-2021</v>
      </c>
      <c r="E3019" s="25">
        <v>44434</v>
      </c>
      <c r="F3019" s="31">
        <f>INDEX(GoldPrice!$B$2:$F$4016,MATCH(E3019,GoldPrice!$B$2:$B$4016,0),5)</f>
        <v>-212142.50614250451</v>
      </c>
      <c r="G3019" s="36">
        <f>INDEX(Daily!$B$2:$H$4016,MATCH(E3019,Daily!$B$2:$B$4016,0),3)</f>
        <v>-0.93999999999999773</v>
      </c>
      <c r="H3019" s="36">
        <f>INDEX(Daily!$B$2:$H$4016,MATCH(E3019,Daily!$B$2:$B$4016,0),5)</f>
        <v>-5</v>
      </c>
      <c r="I3019" s="36">
        <f>INDEX(Daily!$B$2:$H$4016,MATCH(E3019,Daily!$B$2:$B$4016,0),7)</f>
        <v>-8.4300000000000637</v>
      </c>
      <c r="J3019" s="39">
        <f>INDEX(Monthly!$B$2:$K$187,MATCH(D3019,Monthly!$B$2:$B$187,0),3)</f>
        <v>2.5999999999999981E-3</v>
      </c>
      <c r="K3019" s="39">
        <f>INDEX(Monthly!$B$2:$K$187,MATCH(D3019,Monthly!$B$2:$B$187,0),5)</f>
        <v>-5.3999999999999773</v>
      </c>
      <c r="L3019" s="39">
        <f>INDEX(Monthly!$B$2:$K$187,MATCH(D3019,Monthly!$B$2:$B$187,0),7)</f>
        <v>1.0000000000000009E-3</v>
      </c>
      <c r="M3019" s="39">
        <f>INDEX(Monthly!$B$2:$K$187,MATCH(D3019,Monthly!$B$2:$B$187,0),9)</f>
        <v>5.1388912042289389E-3</v>
      </c>
      <c r="N3019" s="42">
        <f>INDEX(Quaterly!$B$2:$E$63,MATCH(B3019,Quaterly!$B$2:$B$63,0),4)</f>
        <v>2.59</v>
      </c>
    </row>
    <row r="3020" spans="1:14" x14ac:dyDescent="0.3">
      <c r="A3020" s="23">
        <v>3019</v>
      </c>
      <c r="B3020" s="23" t="str">
        <f t="shared" si="141"/>
        <v>Q3-2021</v>
      </c>
      <c r="C3020" s="24" t="str">
        <f t="shared" si="142"/>
        <v>Q3</v>
      </c>
      <c r="D3020" s="23" t="str">
        <f t="shared" si="143"/>
        <v>8-2021</v>
      </c>
      <c r="E3020" s="25">
        <v>44435</v>
      </c>
      <c r="F3020" s="31">
        <f>INDEX(GoldPrice!$B$2:$F$4016,MATCH(E3020,GoldPrice!$B$2:$B$4016,0),5)</f>
        <v>-325795.04819504917</v>
      </c>
      <c r="G3020" s="36">
        <f>INDEX(Daily!$B$2:$H$4016,MATCH(E3020,Daily!$B$2:$B$4016,0),3)</f>
        <v>1.3199999999999932</v>
      </c>
      <c r="H3020" s="36">
        <f>INDEX(Daily!$B$2:$H$4016,MATCH(E3020,Daily!$B$2:$B$4016,0),5)</f>
        <v>4</v>
      </c>
      <c r="I3020" s="36">
        <f>INDEX(Daily!$B$2:$H$4016,MATCH(E3020,Daily!$B$2:$B$4016,0),7)</f>
        <v>12.080000000000155</v>
      </c>
      <c r="J3020" s="39">
        <f>INDEX(Monthly!$B$2:$K$187,MATCH(D3020,Monthly!$B$2:$B$187,0),3)</f>
        <v>2.5999999999999981E-3</v>
      </c>
      <c r="K3020" s="39">
        <f>INDEX(Monthly!$B$2:$K$187,MATCH(D3020,Monthly!$B$2:$B$187,0),5)</f>
        <v>-5.3999999999999773</v>
      </c>
      <c r="L3020" s="39">
        <f>INDEX(Monthly!$B$2:$K$187,MATCH(D3020,Monthly!$B$2:$B$187,0),7)</f>
        <v>1.0000000000000009E-3</v>
      </c>
      <c r="M3020" s="39">
        <f>INDEX(Monthly!$B$2:$K$187,MATCH(D3020,Monthly!$B$2:$B$187,0),9)</f>
        <v>5.1388912042289389E-3</v>
      </c>
      <c r="N3020" s="42">
        <f>INDEX(Quaterly!$B$2:$E$63,MATCH(B3020,Quaterly!$B$2:$B$63,0),4)</f>
        <v>2.59</v>
      </c>
    </row>
    <row r="3021" spans="1:14" x14ac:dyDescent="0.3">
      <c r="A3021" s="23">
        <v>3020</v>
      </c>
      <c r="B3021" s="23" t="str">
        <f t="shared" si="141"/>
        <v>Q3-2021</v>
      </c>
      <c r="C3021" s="24" t="str">
        <f t="shared" si="142"/>
        <v>Q3</v>
      </c>
      <c r="D3021" s="23" t="str">
        <f t="shared" si="143"/>
        <v>8-2021</v>
      </c>
      <c r="E3021" s="25">
        <v>44438</v>
      </c>
      <c r="F3021" s="31">
        <f>INDEX(GoldPrice!$B$2:$F$4016,MATCH(E3021,GoldPrice!$B$2:$B$4016,0),5)</f>
        <v>350083.08448308334</v>
      </c>
      <c r="G3021" s="36">
        <f>INDEX(Daily!$B$2:$H$4016,MATCH(E3021,Daily!$B$2:$B$4016,0),3)</f>
        <v>0.46999999999999886</v>
      </c>
      <c r="H3021" s="36">
        <f>INDEX(Daily!$B$2:$H$4016,MATCH(E3021,Daily!$B$2:$B$4016,0),5)</f>
        <v>-14</v>
      </c>
      <c r="I3021" s="36">
        <f>INDEX(Daily!$B$2:$H$4016,MATCH(E3021,Daily!$B$2:$B$4016,0),7)</f>
        <v>14.940000000000055</v>
      </c>
      <c r="J3021" s="39">
        <f>INDEX(Monthly!$B$2:$K$187,MATCH(D3021,Monthly!$B$2:$B$187,0),3)</f>
        <v>2.5999999999999981E-3</v>
      </c>
      <c r="K3021" s="39">
        <f>INDEX(Monthly!$B$2:$K$187,MATCH(D3021,Monthly!$B$2:$B$187,0),5)</f>
        <v>-5.3999999999999773</v>
      </c>
      <c r="L3021" s="39">
        <f>INDEX(Monthly!$B$2:$K$187,MATCH(D3021,Monthly!$B$2:$B$187,0),7)</f>
        <v>1.0000000000000009E-3</v>
      </c>
      <c r="M3021" s="39">
        <f>INDEX(Monthly!$B$2:$K$187,MATCH(D3021,Monthly!$B$2:$B$187,0),9)</f>
        <v>5.1388912042289389E-3</v>
      </c>
      <c r="N3021" s="42">
        <f>INDEX(Quaterly!$B$2:$E$63,MATCH(B3021,Quaterly!$B$2:$B$63,0),4)</f>
        <v>2.59</v>
      </c>
    </row>
    <row r="3022" spans="1:14" x14ac:dyDescent="0.3">
      <c r="A3022" s="23">
        <v>3021</v>
      </c>
      <c r="B3022" s="23" t="str">
        <f t="shared" si="141"/>
        <v>Q3-2021</v>
      </c>
      <c r="C3022" s="24" t="str">
        <f t="shared" si="142"/>
        <v>Q3</v>
      </c>
      <c r="D3022" s="23" t="str">
        <f t="shared" si="143"/>
        <v>8-2021</v>
      </c>
      <c r="E3022" s="25">
        <v>44439</v>
      </c>
      <c r="F3022" s="31">
        <f>INDEX(GoldPrice!$B$2:$F$4016,MATCH(E3022,GoldPrice!$B$2:$B$4016,0),5)</f>
        <v>-3307.5033075027168</v>
      </c>
      <c r="G3022" s="36">
        <f>INDEX(Daily!$B$2:$H$4016,MATCH(E3022,Daily!$B$2:$B$4016,0),3)</f>
        <v>-0.70999999999999375</v>
      </c>
      <c r="H3022" s="36">
        <f>INDEX(Daily!$B$2:$H$4016,MATCH(E3022,Daily!$B$2:$B$4016,0),5)</f>
        <v>0</v>
      </c>
      <c r="I3022" s="36">
        <f>INDEX(Daily!$B$2:$H$4016,MATCH(E3022,Daily!$B$2:$B$4016,0),7)</f>
        <v>3.3299999999999272</v>
      </c>
      <c r="J3022" s="39">
        <f>INDEX(Monthly!$B$2:$K$187,MATCH(D3022,Monthly!$B$2:$B$187,0),3)</f>
        <v>2.5999999999999981E-3</v>
      </c>
      <c r="K3022" s="39">
        <f>INDEX(Monthly!$B$2:$K$187,MATCH(D3022,Monthly!$B$2:$B$187,0),5)</f>
        <v>-5.3999999999999773</v>
      </c>
      <c r="L3022" s="39">
        <f>INDEX(Monthly!$B$2:$K$187,MATCH(D3022,Monthly!$B$2:$B$187,0),7)</f>
        <v>1.0000000000000009E-3</v>
      </c>
      <c r="M3022" s="39">
        <f>INDEX(Monthly!$B$2:$K$187,MATCH(D3022,Monthly!$B$2:$B$187,0),9)</f>
        <v>5.1388912042289389E-3</v>
      </c>
      <c r="N3022" s="42">
        <f>INDEX(Quaterly!$B$2:$E$63,MATCH(B3022,Quaterly!$B$2:$B$63,0),4)</f>
        <v>2.59</v>
      </c>
    </row>
    <row r="3023" spans="1:14" x14ac:dyDescent="0.3">
      <c r="A3023" s="23">
        <v>3022</v>
      </c>
      <c r="B3023" s="23" t="str">
        <f t="shared" si="141"/>
        <v>Q3-2021</v>
      </c>
      <c r="C3023" s="24" t="str">
        <f t="shared" si="142"/>
        <v>Q3</v>
      </c>
      <c r="D3023" s="23" t="str">
        <f t="shared" si="143"/>
        <v>9-2021</v>
      </c>
      <c r="E3023" s="25">
        <v>44440</v>
      </c>
      <c r="F3023" s="31">
        <f>INDEX(GoldPrice!$B$2:$F$4016,MATCH(E3023,GoldPrice!$B$2:$B$4016,0),5)</f>
        <v>53274.617274615914</v>
      </c>
      <c r="G3023" s="36">
        <f>INDEX(Daily!$B$2:$H$4016,MATCH(E3023,Daily!$B$2:$B$4016,0),3)</f>
        <v>9.0000000000003411E-2</v>
      </c>
      <c r="H3023" s="36">
        <f>INDEX(Daily!$B$2:$H$4016,MATCH(E3023,Daily!$B$2:$B$4016,0),5)</f>
        <v>-15</v>
      </c>
      <c r="I3023" s="36">
        <f>INDEX(Daily!$B$2:$H$4016,MATCH(E3023,Daily!$B$2:$B$4016,0),7)</f>
        <v>3.1800000000000637</v>
      </c>
      <c r="J3023" s="39">
        <f>INDEX(Monthly!$B$2:$K$187,MATCH(D3023,Monthly!$B$2:$B$187,0),3)</f>
        <v>-6.4999999999999988E-3</v>
      </c>
      <c r="K3023" s="39">
        <f>INDEX(Monthly!$B$2:$K$187,MATCH(D3023,Monthly!$B$2:$B$187,0),5)</f>
        <v>-26.42999999999995</v>
      </c>
      <c r="L3023" s="39">
        <f>INDEX(Monthly!$B$2:$K$187,MATCH(D3023,Monthly!$B$2:$B$187,0),7)</f>
        <v>0</v>
      </c>
      <c r="M3023" s="39">
        <f>INDEX(Monthly!$B$2:$K$187,MATCH(D3023,Monthly!$B$2:$B$187,0),9)</f>
        <v>9.4741310986055302E-3</v>
      </c>
      <c r="N3023" s="42">
        <f>INDEX(Quaterly!$B$2:$E$63,MATCH(B3023,Quaterly!$B$2:$B$63,0),4)</f>
        <v>2.59</v>
      </c>
    </row>
    <row r="3024" spans="1:14" x14ac:dyDescent="0.3">
      <c r="A3024" s="23">
        <v>3023</v>
      </c>
      <c r="B3024" s="23" t="str">
        <f t="shared" si="141"/>
        <v>Q3-2021</v>
      </c>
      <c r="C3024" s="24" t="str">
        <f t="shared" si="142"/>
        <v>Q3</v>
      </c>
      <c r="D3024" s="23" t="str">
        <f t="shared" si="143"/>
        <v>9-2021</v>
      </c>
      <c r="E3024" s="25">
        <v>44441</v>
      </c>
      <c r="F3024" s="31">
        <f>INDEX(GoldPrice!$B$2:$F$4016,MATCH(E3024,GoldPrice!$B$2:$B$4016,0),5)</f>
        <v>-102862.48886248469</v>
      </c>
      <c r="G3024" s="36">
        <f>INDEX(Daily!$B$2:$H$4016,MATCH(E3024,Daily!$B$2:$B$4016,0),3)</f>
        <v>1.3999999999999915</v>
      </c>
      <c r="H3024" s="36">
        <f>INDEX(Daily!$B$2:$H$4016,MATCH(E3024,Daily!$B$2:$B$4016,0),5)</f>
        <v>0</v>
      </c>
      <c r="I3024" s="36">
        <f>INDEX(Daily!$B$2:$H$4016,MATCH(E3024,Daily!$B$2:$B$4016,0),7)</f>
        <v>-17.954285714285788</v>
      </c>
      <c r="J3024" s="39">
        <f>INDEX(Monthly!$B$2:$K$187,MATCH(D3024,Monthly!$B$2:$B$187,0),3)</f>
        <v>-6.4999999999999988E-3</v>
      </c>
      <c r="K3024" s="39">
        <f>INDEX(Monthly!$B$2:$K$187,MATCH(D3024,Monthly!$B$2:$B$187,0),5)</f>
        <v>-26.42999999999995</v>
      </c>
      <c r="L3024" s="39">
        <f>INDEX(Monthly!$B$2:$K$187,MATCH(D3024,Monthly!$B$2:$B$187,0),7)</f>
        <v>0</v>
      </c>
      <c r="M3024" s="39">
        <f>INDEX(Monthly!$B$2:$K$187,MATCH(D3024,Monthly!$B$2:$B$187,0),9)</f>
        <v>9.4741310986055302E-3</v>
      </c>
      <c r="N3024" s="42">
        <f>INDEX(Quaterly!$B$2:$E$63,MATCH(B3024,Quaterly!$B$2:$B$63,0),4)</f>
        <v>2.59</v>
      </c>
    </row>
    <row r="3025" spans="1:14" x14ac:dyDescent="0.3">
      <c r="A3025" s="23">
        <v>3024</v>
      </c>
      <c r="B3025" s="23" t="str">
        <f t="shared" si="141"/>
        <v>Q3-2021</v>
      </c>
      <c r="C3025" s="24" t="str">
        <f t="shared" si="142"/>
        <v>Q3</v>
      </c>
      <c r="D3025" s="23" t="str">
        <f t="shared" si="143"/>
        <v>9-2021</v>
      </c>
      <c r="E3025" s="25">
        <v>44442</v>
      </c>
      <c r="F3025" s="31">
        <f>INDEX(GoldPrice!$B$2:$F$4016,MATCH(E3025,GoldPrice!$B$2:$B$4016,0),5)</f>
        <v>-378924.7894962281</v>
      </c>
      <c r="G3025" s="36">
        <f>INDEX(Daily!$B$2:$H$4016,MATCH(E3025,Daily!$B$2:$B$4016,0),3)</f>
        <v>-0.69999999999998863</v>
      </c>
      <c r="H3025" s="36">
        <f>INDEX(Daily!$B$2:$H$4016,MATCH(E3025,Daily!$B$2:$B$4016,0),5)</f>
        <v>0</v>
      </c>
      <c r="I3025" s="36">
        <f>INDEX(Daily!$B$2:$H$4016,MATCH(E3025,Daily!$B$2:$B$4016,0),7)</f>
        <v>2.5651020408163276</v>
      </c>
      <c r="J3025" s="39">
        <f>INDEX(Monthly!$B$2:$K$187,MATCH(D3025,Monthly!$B$2:$B$187,0),3)</f>
        <v>-6.4999999999999988E-3</v>
      </c>
      <c r="K3025" s="39">
        <f>INDEX(Monthly!$B$2:$K$187,MATCH(D3025,Monthly!$B$2:$B$187,0),5)</f>
        <v>-26.42999999999995</v>
      </c>
      <c r="L3025" s="39">
        <f>INDEX(Monthly!$B$2:$K$187,MATCH(D3025,Monthly!$B$2:$B$187,0),7)</f>
        <v>0</v>
      </c>
      <c r="M3025" s="39">
        <f>INDEX(Monthly!$B$2:$K$187,MATCH(D3025,Monthly!$B$2:$B$187,0),9)</f>
        <v>9.4741310986055302E-3</v>
      </c>
      <c r="N3025" s="42">
        <f>INDEX(Quaterly!$B$2:$E$63,MATCH(B3025,Quaterly!$B$2:$B$63,0),4)</f>
        <v>2.59</v>
      </c>
    </row>
    <row r="3026" spans="1:14" x14ac:dyDescent="0.3">
      <c r="A3026" s="23">
        <v>3025</v>
      </c>
      <c r="B3026" s="23" t="str">
        <f t="shared" si="141"/>
        <v>Q3-2021</v>
      </c>
      <c r="C3026" s="24" t="str">
        <f t="shared" si="142"/>
        <v>Q3</v>
      </c>
      <c r="D3026" s="23" t="str">
        <f t="shared" si="143"/>
        <v>9-2021</v>
      </c>
      <c r="E3026" s="25">
        <v>44445</v>
      </c>
      <c r="F3026" s="31">
        <f>INDEX(GoldPrice!$B$2:$F$4016,MATCH(E3026,GoldPrice!$B$2:$B$4016,0),5)</f>
        <v>530627.96199939772</v>
      </c>
      <c r="G3026" s="36">
        <f>INDEX(Daily!$B$2:$H$4016,MATCH(E3026,Daily!$B$2:$B$4016,0),3)</f>
        <v>-0.4100000000000108</v>
      </c>
      <c r="H3026" s="36">
        <f>INDEX(Daily!$B$2:$H$4016,MATCH(E3026,Daily!$B$2:$B$4016,0),5)</f>
        <v>0</v>
      </c>
      <c r="I3026" s="36">
        <f>INDEX(Daily!$B$2:$H$4016,MATCH(E3026,Daily!$B$2:$B$4016,0),7)</f>
        <v>27.12918367346947</v>
      </c>
      <c r="J3026" s="39">
        <f>INDEX(Monthly!$B$2:$K$187,MATCH(D3026,Monthly!$B$2:$B$187,0),3)</f>
        <v>-6.4999999999999988E-3</v>
      </c>
      <c r="K3026" s="39">
        <f>INDEX(Monthly!$B$2:$K$187,MATCH(D3026,Monthly!$B$2:$B$187,0),5)</f>
        <v>-26.42999999999995</v>
      </c>
      <c r="L3026" s="39">
        <f>INDEX(Monthly!$B$2:$K$187,MATCH(D3026,Monthly!$B$2:$B$187,0),7)</f>
        <v>0</v>
      </c>
      <c r="M3026" s="39">
        <f>INDEX(Monthly!$B$2:$K$187,MATCH(D3026,Monthly!$B$2:$B$187,0),9)</f>
        <v>9.4741310986055302E-3</v>
      </c>
      <c r="N3026" s="42">
        <f>INDEX(Quaterly!$B$2:$E$63,MATCH(B3026,Quaterly!$B$2:$B$63,0),4)</f>
        <v>2.59</v>
      </c>
    </row>
    <row r="3027" spans="1:14" x14ac:dyDescent="0.3">
      <c r="A3027" s="23">
        <v>3026</v>
      </c>
      <c r="B3027" s="23" t="str">
        <f t="shared" si="141"/>
        <v>Q3-2021</v>
      </c>
      <c r="C3027" s="24" t="str">
        <f t="shared" si="142"/>
        <v>Q3</v>
      </c>
      <c r="D3027" s="23" t="str">
        <f t="shared" si="143"/>
        <v>9-2021</v>
      </c>
      <c r="E3027" s="25">
        <v>44446</v>
      </c>
      <c r="F3027" s="31">
        <f>INDEX(GoldPrice!$B$2:$F$4016,MATCH(E3027,GoldPrice!$B$2:$B$4016,0),5)</f>
        <v>299827.84782784432</v>
      </c>
      <c r="G3027" s="36">
        <f>INDEX(Daily!$B$2:$H$4016,MATCH(E3027,Daily!$B$2:$B$4016,0),3)</f>
        <v>-0.53000000000000114</v>
      </c>
      <c r="H3027" s="36">
        <f>INDEX(Daily!$B$2:$H$4016,MATCH(E3027,Daily!$B$2:$B$4016,0),5)</f>
        <v>-2</v>
      </c>
      <c r="I3027" s="36">
        <f>INDEX(Daily!$B$2:$H$4016,MATCH(E3027,Daily!$B$2:$B$4016,0),7)</f>
        <v>-4.4900000000000091</v>
      </c>
      <c r="J3027" s="39">
        <f>INDEX(Monthly!$B$2:$K$187,MATCH(D3027,Monthly!$B$2:$B$187,0),3)</f>
        <v>-6.4999999999999988E-3</v>
      </c>
      <c r="K3027" s="39">
        <f>INDEX(Monthly!$B$2:$K$187,MATCH(D3027,Monthly!$B$2:$B$187,0),5)</f>
        <v>-26.42999999999995</v>
      </c>
      <c r="L3027" s="39">
        <f>INDEX(Monthly!$B$2:$K$187,MATCH(D3027,Monthly!$B$2:$B$187,0),7)</f>
        <v>0</v>
      </c>
      <c r="M3027" s="39">
        <f>INDEX(Monthly!$B$2:$K$187,MATCH(D3027,Monthly!$B$2:$B$187,0),9)</f>
        <v>9.4741310986055302E-3</v>
      </c>
      <c r="N3027" s="42">
        <f>INDEX(Quaterly!$B$2:$E$63,MATCH(B3027,Quaterly!$B$2:$B$63,0),4)</f>
        <v>2.59</v>
      </c>
    </row>
    <row r="3028" spans="1:14" x14ac:dyDescent="0.3">
      <c r="A3028" s="23">
        <v>3027</v>
      </c>
      <c r="B3028" s="23" t="str">
        <f t="shared" si="141"/>
        <v>Q3-2021</v>
      </c>
      <c r="C3028" s="24" t="str">
        <f t="shared" si="142"/>
        <v>Q3</v>
      </c>
      <c r="D3028" s="23" t="str">
        <f t="shared" si="143"/>
        <v>9-2021</v>
      </c>
      <c r="E3028" s="25">
        <v>44447</v>
      </c>
      <c r="F3028" s="31">
        <f>INDEX(GoldPrice!$B$2:$F$4016,MATCH(E3028,GoldPrice!$B$2:$B$4016,0),5)</f>
        <v>-159179.89037988707</v>
      </c>
      <c r="G3028" s="36">
        <f>INDEX(Daily!$B$2:$H$4016,MATCH(E3028,Daily!$B$2:$B$4016,0),3)</f>
        <v>0.95000000000000284</v>
      </c>
      <c r="H3028" s="36">
        <f>INDEX(Daily!$B$2:$H$4016,MATCH(E3028,Daily!$B$2:$B$4016,0),5)</f>
        <v>-1</v>
      </c>
      <c r="I3028" s="36">
        <f>INDEX(Daily!$B$2:$H$4016,MATCH(E3028,Daily!$B$2:$B$4016,0),7)</f>
        <v>-8.290000000000191</v>
      </c>
      <c r="J3028" s="39">
        <f>INDEX(Monthly!$B$2:$K$187,MATCH(D3028,Monthly!$B$2:$B$187,0),3)</f>
        <v>-6.4999999999999988E-3</v>
      </c>
      <c r="K3028" s="39">
        <f>INDEX(Monthly!$B$2:$K$187,MATCH(D3028,Monthly!$B$2:$B$187,0),5)</f>
        <v>-26.42999999999995</v>
      </c>
      <c r="L3028" s="39">
        <f>INDEX(Monthly!$B$2:$K$187,MATCH(D3028,Monthly!$B$2:$B$187,0),7)</f>
        <v>0</v>
      </c>
      <c r="M3028" s="39">
        <f>INDEX(Monthly!$B$2:$K$187,MATCH(D3028,Monthly!$B$2:$B$187,0),9)</f>
        <v>9.4741310986055302E-3</v>
      </c>
      <c r="N3028" s="42">
        <f>INDEX(Quaterly!$B$2:$E$63,MATCH(B3028,Quaterly!$B$2:$B$63,0),4)</f>
        <v>2.59</v>
      </c>
    </row>
    <row r="3029" spans="1:14" x14ac:dyDescent="0.3">
      <c r="A3029" s="23">
        <v>3028</v>
      </c>
      <c r="B3029" s="23" t="str">
        <f t="shared" si="141"/>
        <v>Q3-2021</v>
      </c>
      <c r="C3029" s="24" t="str">
        <f t="shared" si="142"/>
        <v>Q3</v>
      </c>
      <c r="D3029" s="23" t="str">
        <f t="shared" si="143"/>
        <v>9-2021</v>
      </c>
      <c r="E3029" s="25">
        <v>44448</v>
      </c>
      <c r="F3029" s="31">
        <f>INDEX(GoldPrice!$B$2:$F$4016,MATCH(E3029,GoldPrice!$B$2:$B$4016,0),5)</f>
        <v>-76139.557739555836</v>
      </c>
      <c r="G3029" s="36">
        <f>INDEX(Daily!$B$2:$H$4016,MATCH(E3029,Daily!$B$2:$B$4016,0),3)</f>
        <v>-1.1599999999999966</v>
      </c>
      <c r="H3029" s="36">
        <f>INDEX(Daily!$B$2:$H$4016,MATCH(E3029,Daily!$B$2:$B$4016,0),5)</f>
        <v>8</v>
      </c>
      <c r="I3029" s="36">
        <f>INDEX(Daily!$B$2:$H$4016,MATCH(E3029,Daily!$B$2:$B$4016,0),7)</f>
        <v>10.370000000000118</v>
      </c>
      <c r="J3029" s="39">
        <f>INDEX(Monthly!$B$2:$K$187,MATCH(D3029,Monthly!$B$2:$B$187,0),3)</f>
        <v>-6.4999999999999988E-3</v>
      </c>
      <c r="K3029" s="39">
        <f>INDEX(Monthly!$B$2:$K$187,MATCH(D3029,Monthly!$B$2:$B$187,0),5)</f>
        <v>-26.42999999999995</v>
      </c>
      <c r="L3029" s="39">
        <f>INDEX(Monthly!$B$2:$K$187,MATCH(D3029,Monthly!$B$2:$B$187,0),7)</f>
        <v>0</v>
      </c>
      <c r="M3029" s="39">
        <f>INDEX(Monthly!$B$2:$K$187,MATCH(D3029,Monthly!$B$2:$B$187,0),9)</f>
        <v>9.4741310986055302E-3</v>
      </c>
      <c r="N3029" s="42">
        <f>INDEX(Quaterly!$B$2:$E$63,MATCH(B3029,Quaterly!$B$2:$B$63,0),4)</f>
        <v>2.59</v>
      </c>
    </row>
    <row r="3030" spans="1:14" x14ac:dyDescent="0.3">
      <c r="A3030" s="23">
        <v>3029</v>
      </c>
      <c r="B3030" s="23" t="str">
        <f t="shared" si="141"/>
        <v>Q3-2021</v>
      </c>
      <c r="C3030" s="24" t="str">
        <f t="shared" si="142"/>
        <v>Q3</v>
      </c>
      <c r="D3030" s="23" t="str">
        <f t="shared" si="143"/>
        <v>9-2021</v>
      </c>
      <c r="E3030" s="25">
        <v>44449</v>
      </c>
      <c r="F3030" s="31">
        <f>INDEX(GoldPrice!$B$2:$F$4016,MATCH(E3030,GoldPrice!$B$2:$B$4016,0),5)</f>
        <v>195064.29786429927</v>
      </c>
      <c r="G3030" s="36">
        <f>INDEX(Daily!$B$2:$H$4016,MATCH(E3030,Daily!$B$2:$B$4016,0),3)</f>
        <v>1.5799999999999983</v>
      </c>
      <c r="H3030" s="36">
        <f>INDEX(Daily!$B$2:$H$4016,MATCH(E3030,Daily!$B$2:$B$4016,0),5)</f>
        <v>-8</v>
      </c>
      <c r="I3030" s="36">
        <f>INDEX(Daily!$B$2:$H$4016,MATCH(E3030,Daily!$B$2:$B$4016,0),7)</f>
        <v>1.3299999999999272</v>
      </c>
      <c r="J3030" s="39">
        <f>INDEX(Monthly!$B$2:$K$187,MATCH(D3030,Monthly!$B$2:$B$187,0),3)</f>
        <v>-6.4999999999999988E-3</v>
      </c>
      <c r="K3030" s="39">
        <f>INDEX(Monthly!$B$2:$K$187,MATCH(D3030,Monthly!$B$2:$B$187,0),5)</f>
        <v>-26.42999999999995</v>
      </c>
      <c r="L3030" s="39">
        <f>INDEX(Monthly!$B$2:$K$187,MATCH(D3030,Monthly!$B$2:$B$187,0),7)</f>
        <v>0</v>
      </c>
      <c r="M3030" s="39">
        <f>INDEX(Monthly!$B$2:$K$187,MATCH(D3030,Monthly!$B$2:$B$187,0),9)</f>
        <v>9.4741310986055302E-3</v>
      </c>
      <c r="N3030" s="42">
        <f>INDEX(Quaterly!$B$2:$E$63,MATCH(B3030,Quaterly!$B$2:$B$63,0),4)</f>
        <v>2.59</v>
      </c>
    </row>
    <row r="3031" spans="1:14" x14ac:dyDescent="0.3">
      <c r="A3031" s="23">
        <v>3030</v>
      </c>
      <c r="B3031" s="23" t="str">
        <f t="shared" si="141"/>
        <v>Q3-2021</v>
      </c>
      <c r="C3031" s="24" t="str">
        <f t="shared" si="142"/>
        <v>Q3</v>
      </c>
      <c r="D3031" s="23" t="str">
        <f t="shared" si="143"/>
        <v>9-2021</v>
      </c>
      <c r="E3031" s="25">
        <v>44452</v>
      </c>
      <c r="F3031" s="31">
        <f>INDEX(GoldPrice!$B$2:$F$4016,MATCH(E3031,GoldPrice!$B$2:$B$4016,0),5)</f>
        <v>-43999.848799850792</v>
      </c>
      <c r="G3031" s="36">
        <f>INDEX(Daily!$B$2:$H$4016,MATCH(E3031,Daily!$B$2:$B$4016,0),3)</f>
        <v>0.73000000000000398</v>
      </c>
      <c r="H3031" s="36">
        <f>INDEX(Daily!$B$2:$H$4016,MATCH(E3031,Daily!$B$2:$B$4016,0),5)</f>
        <v>2</v>
      </c>
      <c r="I3031" s="36">
        <f>INDEX(Daily!$B$2:$H$4016,MATCH(E3031,Daily!$B$2:$B$4016,0),7)</f>
        <v>-3.8799999999998818</v>
      </c>
      <c r="J3031" s="39">
        <f>INDEX(Monthly!$B$2:$K$187,MATCH(D3031,Monthly!$B$2:$B$187,0),3)</f>
        <v>-6.4999999999999988E-3</v>
      </c>
      <c r="K3031" s="39">
        <f>INDEX(Monthly!$B$2:$K$187,MATCH(D3031,Monthly!$B$2:$B$187,0),5)</f>
        <v>-26.42999999999995</v>
      </c>
      <c r="L3031" s="39">
        <f>INDEX(Monthly!$B$2:$K$187,MATCH(D3031,Monthly!$B$2:$B$187,0),7)</f>
        <v>0</v>
      </c>
      <c r="M3031" s="39">
        <f>INDEX(Monthly!$B$2:$K$187,MATCH(D3031,Monthly!$B$2:$B$187,0),9)</f>
        <v>9.4741310986055302E-3</v>
      </c>
      <c r="N3031" s="42">
        <f>INDEX(Quaterly!$B$2:$E$63,MATCH(B3031,Quaterly!$B$2:$B$63,0),4)</f>
        <v>2.59</v>
      </c>
    </row>
    <row r="3032" spans="1:14" x14ac:dyDescent="0.3">
      <c r="A3032" s="23">
        <v>3031</v>
      </c>
      <c r="B3032" s="23" t="str">
        <f t="shared" si="141"/>
        <v>Q3-2021</v>
      </c>
      <c r="C3032" s="24" t="str">
        <f t="shared" si="142"/>
        <v>Q3</v>
      </c>
      <c r="D3032" s="23" t="str">
        <f t="shared" si="143"/>
        <v>9-2021</v>
      </c>
      <c r="E3032" s="25">
        <v>44453</v>
      </c>
      <c r="F3032" s="31">
        <f>INDEX(GoldPrice!$B$2:$F$4016,MATCH(E3032,GoldPrice!$B$2:$B$4016,0),5)</f>
        <v>-268513.92931393161</v>
      </c>
      <c r="G3032" s="36">
        <f>INDEX(Daily!$B$2:$H$4016,MATCH(E3032,Daily!$B$2:$B$4016,0),3)</f>
        <v>9.9999999999909051E-3</v>
      </c>
      <c r="H3032" s="36">
        <f>INDEX(Daily!$B$2:$H$4016,MATCH(E3032,Daily!$B$2:$B$4016,0),5)</f>
        <v>0</v>
      </c>
      <c r="I3032" s="36">
        <f>INDEX(Daily!$B$2:$H$4016,MATCH(E3032,Daily!$B$2:$B$4016,0),7)</f>
        <v>-1.7300000000000182</v>
      </c>
      <c r="J3032" s="39">
        <f>INDEX(Monthly!$B$2:$K$187,MATCH(D3032,Monthly!$B$2:$B$187,0),3)</f>
        <v>-6.4999999999999988E-3</v>
      </c>
      <c r="K3032" s="39">
        <f>INDEX(Monthly!$B$2:$K$187,MATCH(D3032,Monthly!$B$2:$B$187,0),5)</f>
        <v>-26.42999999999995</v>
      </c>
      <c r="L3032" s="39">
        <f>INDEX(Monthly!$B$2:$K$187,MATCH(D3032,Monthly!$B$2:$B$187,0),7)</f>
        <v>0</v>
      </c>
      <c r="M3032" s="39">
        <f>INDEX(Monthly!$B$2:$K$187,MATCH(D3032,Monthly!$B$2:$B$187,0),9)</f>
        <v>9.4741310986055302E-3</v>
      </c>
      <c r="N3032" s="42">
        <f>INDEX(Quaterly!$B$2:$E$63,MATCH(B3032,Quaterly!$B$2:$B$63,0),4)</f>
        <v>2.59</v>
      </c>
    </row>
    <row r="3033" spans="1:14" x14ac:dyDescent="0.3">
      <c r="A3033" s="23">
        <v>3032</v>
      </c>
      <c r="B3033" s="23" t="str">
        <f t="shared" si="141"/>
        <v>Q3-2021</v>
      </c>
      <c r="C3033" s="24" t="str">
        <f t="shared" si="142"/>
        <v>Q3</v>
      </c>
      <c r="D3033" s="23" t="str">
        <f t="shared" si="143"/>
        <v>9-2021</v>
      </c>
      <c r="E3033" s="25">
        <v>44454</v>
      </c>
      <c r="F3033" s="31">
        <f>INDEX(GoldPrice!$B$2:$F$4016,MATCH(E3033,GoldPrice!$B$2:$B$4016,0),5)</f>
        <v>312986.65658665448</v>
      </c>
      <c r="G3033" s="36">
        <f>INDEX(Daily!$B$2:$H$4016,MATCH(E3033,Daily!$B$2:$B$4016,0),3)</f>
        <v>2.1500000000000057</v>
      </c>
      <c r="H3033" s="36">
        <f>INDEX(Daily!$B$2:$H$4016,MATCH(E3033,Daily!$B$2:$B$4016,0),5)</f>
        <v>-1</v>
      </c>
      <c r="I3033" s="36">
        <f>INDEX(Daily!$B$2:$H$4016,MATCH(E3033,Daily!$B$2:$B$4016,0),7)</f>
        <v>6.1299999999998818</v>
      </c>
      <c r="J3033" s="39">
        <f>INDEX(Monthly!$B$2:$K$187,MATCH(D3033,Monthly!$B$2:$B$187,0),3)</f>
        <v>-6.4999999999999988E-3</v>
      </c>
      <c r="K3033" s="39">
        <f>INDEX(Monthly!$B$2:$K$187,MATCH(D3033,Monthly!$B$2:$B$187,0),5)</f>
        <v>-26.42999999999995</v>
      </c>
      <c r="L3033" s="39">
        <f>INDEX(Monthly!$B$2:$K$187,MATCH(D3033,Monthly!$B$2:$B$187,0),7)</f>
        <v>0</v>
      </c>
      <c r="M3033" s="39">
        <f>INDEX(Monthly!$B$2:$K$187,MATCH(D3033,Monthly!$B$2:$B$187,0),9)</f>
        <v>9.4741310986055302E-3</v>
      </c>
      <c r="N3033" s="42">
        <f>INDEX(Quaterly!$B$2:$E$63,MATCH(B3033,Quaterly!$B$2:$B$63,0),4)</f>
        <v>2.59</v>
      </c>
    </row>
    <row r="3034" spans="1:14" x14ac:dyDescent="0.3">
      <c r="A3034" s="23">
        <v>3033</v>
      </c>
      <c r="B3034" s="23" t="str">
        <f t="shared" si="141"/>
        <v>Q3-2021</v>
      </c>
      <c r="C3034" s="24" t="str">
        <f t="shared" si="142"/>
        <v>Q3</v>
      </c>
      <c r="D3034" s="23" t="str">
        <f t="shared" si="143"/>
        <v>9-2021</v>
      </c>
      <c r="E3034" s="25">
        <v>44455</v>
      </c>
      <c r="F3034" s="31">
        <f>INDEX(GoldPrice!$B$2:$F$4016,MATCH(E3034,GoldPrice!$B$2:$B$4016,0),5)</f>
        <v>506983.85938386619</v>
      </c>
      <c r="G3034" s="36">
        <f>INDEX(Daily!$B$2:$H$4016,MATCH(E3034,Daily!$B$2:$B$4016,0),3)</f>
        <v>0</v>
      </c>
      <c r="H3034" s="36">
        <f>INDEX(Daily!$B$2:$H$4016,MATCH(E3034,Daily!$B$2:$B$4016,0),5)</f>
        <v>-5</v>
      </c>
      <c r="I3034" s="36">
        <f>INDEX(Daily!$B$2:$H$4016,MATCH(E3034,Daily!$B$2:$B$4016,0),7)</f>
        <v>3.999999999996362E-2</v>
      </c>
      <c r="J3034" s="39">
        <f>INDEX(Monthly!$B$2:$K$187,MATCH(D3034,Monthly!$B$2:$B$187,0),3)</f>
        <v>-6.4999999999999988E-3</v>
      </c>
      <c r="K3034" s="39">
        <f>INDEX(Monthly!$B$2:$K$187,MATCH(D3034,Monthly!$B$2:$B$187,0),5)</f>
        <v>-26.42999999999995</v>
      </c>
      <c r="L3034" s="39">
        <f>INDEX(Monthly!$B$2:$K$187,MATCH(D3034,Monthly!$B$2:$B$187,0),7)</f>
        <v>0</v>
      </c>
      <c r="M3034" s="39">
        <f>INDEX(Monthly!$B$2:$K$187,MATCH(D3034,Monthly!$B$2:$B$187,0),9)</f>
        <v>9.4741310986055302E-3</v>
      </c>
      <c r="N3034" s="42">
        <f>INDEX(Quaterly!$B$2:$E$63,MATCH(B3034,Quaterly!$B$2:$B$63,0),4)</f>
        <v>2.59</v>
      </c>
    </row>
    <row r="3035" spans="1:14" x14ac:dyDescent="0.3">
      <c r="A3035" s="23">
        <v>3034</v>
      </c>
      <c r="B3035" s="23" t="str">
        <f t="shared" si="141"/>
        <v>Q3-2021</v>
      </c>
      <c r="C3035" s="24" t="str">
        <f t="shared" si="142"/>
        <v>Q3</v>
      </c>
      <c r="D3035" s="23" t="str">
        <f t="shared" si="143"/>
        <v>9-2021</v>
      </c>
      <c r="E3035" s="25">
        <v>44456</v>
      </c>
      <c r="F3035" s="31">
        <f>INDEX(GoldPrice!$B$2:$F$4016,MATCH(E3035,GoldPrice!$B$2:$B$4016,0),5)</f>
        <v>-483036.62823663279</v>
      </c>
      <c r="G3035" s="36">
        <f>INDEX(Daily!$B$2:$H$4016,MATCH(E3035,Daily!$B$2:$B$4016,0),3)</f>
        <v>-0.64000000000000057</v>
      </c>
      <c r="H3035" s="36">
        <f>INDEX(Daily!$B$2:$H$4016,MATCH(E3035,Daily!$B$2:$B$4016,0),5)</f>
        <v>17</v>
      </c>
      <c r="I3035" s="36">
        <f>INDEX(Daily!$B$2:$H$4016,MATCH(E3035,Daily!$B$2:$B$4016,0),7)</f>
        <v>6.7700000000002092</v>
      </c>
      <c r="J3035" s="39">
        <f>INDEX(Monthly!$B$2:$K$187,MATCH(D3035,Monthly!$B$2:$B$187,0),3)</f>
        <v>-6.4999999999999988E-3</v>
      </c>
      <c r="K3035" s="39">
        <f>INDEX(Monthly!$B$2:$K$187,MATCH(D3035,Monthly!$B$2:$B$187,0),5)</f>
        <v>-26.42999999999995</v>
      </c>
      <c r="L3035" s="39">
        <f>INDEX(Monthly!$B$2:$K$187,MATCH(D3035,Monthly!$B$2:$B$187,0),7)</f>
        <v>0</v>
      </c>
      <c r="M3035" s="39">
        <f>INDEX(Monthly!$B$2:$K$187,MATCH(D3035,Monthly!$B$2:$B$187,0),9)</f>
        <v>9.4741310986055302E-3</v>
      </c>
      <c r="N3035" s="42">
        <f>INDEX(Quaterly!$B$2:$E$63,MATCH(B3035,Quaterly!$B$2:$B$63,0),4)</f>
        <v>2.59</v>
      </c>
    </row>
    <row r="3036" spans="1:14" x14ac:dyDescent="0.3">
      <c r="A3036" s="23">
        <v>3035</v>
      </c>
      <c r="B3036" s="23" t="str">
        <f t="shared" si="141"/>
        <v>Q3-2021</v>
      </c>
      <c r="C3036" s="24" t="str">
        <f t="shared" si="142"/>
        <v>Q3</v>
      </c>
      <c r="D3036" s="23" t="str">
        <f t="shared" si="143"/>
        <v>9-2021</v>
      </c>
      <c r="E3036" s="25">
        <v>44459</v>
      </c>
      <c r="F3036" s="31">
        <f>INDEX(GoldPrice!$B$2:$F$4016,MATCH(E3036,GoldPrice!$B$2:$B$4016,0),5)</f>
        <v>-62123.37932337448</v>
      </c>
      <c r="G3036" s="36">
        <f>INDEX(Daily!$B$2:$H$4016,MATCH(E3036,Daily!$B$2:$B$4016,0),3)</f>
        <v>-1.6799999999999926</v>
      </c>
      <c r="H3036" s="36">
        <f>INDEX(Daily!$B$2:$H$4016,MATCH(E3036,Daily!$B$2:$B$4016,0),5)</f>
        <v>-1</v>
      </c>
      <c r="I3036" s="36">
        <f>INDEX(Daily!$B$2:$H$4016,MATCH(E3036,Daily!$B$2:$B$4016,0),7)</f>
        <v>-2.1600000000000819</v>
      </c>
      <c r="J3036" s="39">
        <f>INDEX(Monthly!$B$2:$K$187,MATCH(D3036,Monthly!$B$2:$B$187,0),3)</f>
        <v>-6.4999999999999988E-3</v>
      </c>
      <c r="K3036" s="39">
        <f>INDEX(Monthly!$B$2:$K$187,MATCH(D3036,Monthly!$B$2:$B$187,0),5)</f>
        <v>-26.42999999999995</v>
      </c>
      <c r="L3036" s="39">
        <f>INDEX(Monthly!$B$2:$K$187,MATCH(D3036,Monthly!$B$2:$B$187,0),7)</f>
        <v>0</v>
      </c>
      <c r="M3036" s="39">
        <f>INDEX(Monthly!$B$2:$K$187,MATCH(D3036,Monthly!$B$2:$B$187,0),9)</f>
        <v>9.4741310986055302E-3</v>
      </c>
      <c r="N3036" s="42">
        <f>INDEX(Quaterly!$B$2:$E$63,MATCH(B3036,Quaterly!$B$2:$B$63,0),4)</f>
        <v>2.59</v>
      </c>
    </row>
    <row r="3037" spans="1:14" x14ac:dyDescent="0.3">
      <c r="A3037" s="23">
        <v>3036</v>
      </c>
      <c r="B3037" s="23" t="str">
        <f t="shared" si="141"/>
        <v>Q3-2021</v>
      </c>
      <c r="C3037" s="24" t="str">
        <f t="shared" si="142"/>
        <v>Q3</v>
      </c>
      <c r="D3037" s="23" t="str">
        <f t="shared" si="143"/>
        <v>9-2021</v>
      </c>
      <c r="E3037" s="25">
        <v>44460</v>
      </c>
      <c r="F3037" s="31">
        <f>INDEX(GoldPrice!$B$2:$F$4016,MATCH(E3037,GoldPrice!$B$2:$B$4016,0),5)</f>
        <v>74367.189567185938</v>
      </c>
      <c r="G3037" s="36">
        <f>INDEX(Daily!$B$2:$H$4016,MATCH(E3037,Daily!$B$2:$B$4016,0),3)</f>
        <v>0.19999999999998863</v>
      </c>
      <c r="H3037" s="36">
        <f>INDEX(Daily!$B$2:$H$4016,MATCH(E3037,Daily!$B$2:$B$4016,0),5)</f>
        <v>-14</v>
      </c>
      <c r="I3037" s="36">
        <f>INDEX(Daily!$B$2:$H$4016,MATCH(E3037,Daily!$B$2:$B$4016,0),7)</f>
        <v>-10.6400000000001</v>
      </c>
      <c r="J3037" s="39">
        <f>INDEX(Monthly!$B$2:$K$187,MATCH(D3037,Monthly!$B$2:$B$187,0),3)</f>
        <v>-6.4999999999999988E-3</v>
      </c>
      <c r="K3037" s="39">
        <f>INDEX(Monthly!$B$2:$K$187,MATCH(D3037,Monthly!$B$2:$B$187,0),5)</f>
        <v>-26.42999999999995</v>
      </c>
      <c r="L3037" s="39">
        <f>INDEX(Monthly!$B$2:$K$187,MATCH(D3037,Monthly!$B$2:$B$187,0),7)</f>
        <v>0</v>
      </c>
      <c r="M3037" s="39">
        <f>INDEX(Monthly!$B$2:$K$187,MATCH(D3037,Monthly!$B$2:$B$187,0),9)</f>
        <v>9.4741310986055302E-3</v>
      </c>
      <c r="N3037" s="42">
        <f>INDEX(Quaterly!$B$2:$E$63,MATCH(B3037,Quaterly!$B$2:$B$63,0),4)</f>
        <v>2.59</v>
      </c>
    </row>
    <row r="3038" spans="1:14" x14ac:dyDescent="0.3">
      <c r="A3038" s="23">
        <v>3037</v>
      </c>
      <c r="B3038" s="23" t="str">
        <f t="shared" si="141"/>
        <v>Q3-2021</v>
      </c>
      <c r="C3038" s="24" t="str">
        <f t="shared" si="142"/>
        <v>Q3</v>
      </c>
      <c r="D3038" s="23" t="str">
        <f t="shared" si="143"/>
        <v>9-2021</v>
      </c>
      <c r="E3038" s="25">
        <v>44461</v>
      </c>
      <c r="F3038" s="31">
        <f>INDEX(GoldPrice!$B$2:$F$4016,MATCH(E3038,GoldPrice!$B$2:$B$4016,0),5)</f>
        <v>31242.109242107719</v>
      </c>
      <c r="G3038" s="36">
        <f>INDEX(Daily!$B$2:$H$4016,MATCH(E3038,Daily!$B$2:$B$4016,0),3)</f>
        <v>1.7400000000000091</v>
      </c>
      <c r="H3038" s="36">
        <f>INDEX(Daily!$B$2:$H$4016,MATCH(E3038,Daily!$B$2:$B$4016,0),5)</f>
        <v>5</v>
      </c>
      <c r="I3038" s="36">
        <f>INDEX(Daily!$B$2:$H$4016,MATCH(E3038,Daily!$B$2:$B$4016,0),7)</f>
        <v>10.840000000000146</v>
      </c>
      <c r="J3038" s="39">
        <f>INDEX(Monthly!$B$2:$K$187,MATCH(D3038,Monthly!$B$2:$B$187,0),3)</f>
        <v>-6.4999999999999988E-3</v>
      </c>
      <c r="K3038" s="39">
        <f>INDEX(Monthly!$B$2:$K$187,MATCH(D3038,Monthly!$B$2:$B$187,0),5)</f>
        <v>-26.42999999999995</v>
      </c>
      <c r="L3038" s="39">
        <f>INDEX(Monthly!$B$2:$K$187,MATCH(D3038,Monthly!$B$2:$B$187,0),7)</f>
        <v>0</v>
      </c>
      <c r="M3038" s="39">
        <f>INDEX(Monthly!$B$2:$K$187,MATCH(D3038,Monthly!$B$2:$B$187,0),9)</f>
        <v>9.4741310986055302E-3</v>
      </c>
      <c r="N3038" s="42">
        <f>INDEX(Quaterly!$B$2:$E$63,MATCH(B3038,Quaterly!$B$2:$B$63,0),4)</f>
        <v>2.59</v>
      </c>
    </row>
    <row r="3039" spans="1:14" x14ac:dyDescent="0.3">
      <c r="A3039" s="23">
        <v>3038</v>
      </c>
      <c r="B3039" s="23" t="str">
        <f t="shared" si="141"/>
        <v>Q3-2021</v>
      </c>
      <c r="C3039" s="24" t="str">
        <f t="shared" si="142"/>
        <v>Q3</v>
      </c>
      <c r="D3039" s="23" t="str">
        <f t="shared" si="143"/>
        <v>9-2021</v>
      </c>
      <c r="E3039" s="25">
        <v>44462</v>
      </c>
      <c r="F3039" s="31">
        <f>INDEX(GoldPrice!$B$2:$F$4016,MATCH(E3039,GoldPrice!$B$2:$B$4016,0),5)</f>
        <v>696348.21394821629</v>
      </c>
      <c r="G3039" s="36">
        <f>INDEX(Daily!$B$2:$H$4016,MATCH(E3039,Daily!$B$2:$B$4016,0),3)</f>
        <v>1.0699999999999932</v>
      </c>
      <c r="H3039" s="36">
        <f>INDEX(Daily!$B$2:$H$4016,MATCH(E3039,Daily!$B$2:$B$4016,0),5)</f>
        <v>2</v>
      </c>
      <c r="I3039" s="36">
        <f>INDEX(Daily!$B$2:$H$4016,MATCH(E3039,Daily!$B$2:$B$4016,0),7)</f>
        <v>2.0799999999999272</v>
      </c>
      <c r="J3039" s="39">
        <f>INDEX(Monthly!$B$2:$K$187,MATCH(D3039,Monthly!$B$2:$B$187,0),3)</f>
        <v>-6.4999999999999988E-3</v>
      </c>
      <c r="K3039" s="39">
        <f>INDEX(Monthly!$B$2:$K$187,MATCH(D3039,Monthly!$B$2:$B$187,0),5)</f>
        <v>-26.42999999999995</v>
      </c>
      <c r="L3039" s="39">
        <f>INDEX(Monthly!$B$2:$K$187,MATCH(D3039,Monthly!$B$2:$B$187,0),7)</f>
        <v>0</v>
      </c>
      <c r="M3039" s="39">
        <f>INDEX(Monthly!$B$2:$K$187,MATCH(D3039,Monthly!$B$2:$B$187,0),9)</f>
        <v>9.4741310986055302E-3</v>
      </c>
      <c r="N3039" s="42">
        <f>INDEX(Quaterly!$B$2:$E$63,MATCH(B3039,Quaterly!$B$2:$B$63,0),4)</f>
        <v>2.59</v>
      </c>
    </row>
    <row r="3040" spans="1:14" x14ac:dyDescent="0.3">
      <c r="A3040" s="23">
        <v>3039</v>
      </c>
      <c r="B3040" s="23" t="str">
        <f t="shared" si="141"/>
        <v>Q3-2021</v>
      </c>
      <c r="C3040" s="24" t="str">
        <f t="shared" si="142"/>
        <v>Q3</v>
      </c>
      <c r="D3040" s="23" t="str">
        <f t="shared" si="143"/>
        <v>9-2021</v>
      </c>
      <c r="E3040" s="25">
        <v>44463</v>
      </c>
      <c r="F3040" s="31">
        <f>INDEX(GoldPrice!$B$2:$F$4016,MATCH(E3040,GoldPrice!$B$2:$B$4016,0),5)</f>
        <v>-331770.62937062979</v>
      </c>
      <c r="G3040" s="36">
        <f>INDEX(Daily!$B$2:$H$4016,MATCH(E3040,Daily!$B$2:$B$4016,0),3)</f>
        <v>0.68000000000000682</v>
      </c>
      <c r="H3040" s="36">
        <f>INDEX(Daily!$B$2:$H$4016,MATCH(E3040,Daily!$B$2:$B$4016,0),5)</f>
        <v>-2</v>
      </c>
      <c r="I3040" s="36">
        <f>INDEX(Daily!$B$2:$H$4016,MATCH(E3040,Daily!$B$2:$B$4016,0),7)</f>
        <v>-1.5899999999999181</v>
      </c>
      <c r="J3040" s="39">
        <f>INDEX(Monthly!$B$2:$K$187,MATCH(D3040,Monthly!$B$2:$B$187,0),3)</f>
        <v>-6.4999999999999988E-3</v>
      </c>
      <c r="K3040" s="39">
        <f>INDEX(Monthly!$B$2:$K$187,MATCH(D3040,Monthly!$B$2:$B$187,0),5)</f>
        <v>-26.42999999999995</v>
      </c>
      <c r="L3040" s="39">
        <f>INDEX(Monthly!$B$2:$K$187,MATCH(D3040,Monthly!$B$2:$B$187,0),7)</f>
        <v>0</v>
      </c>
      <c r="M3040" s="39">
        <f>INDEX(Monthly!$B$2:$K$187,MATCH(D3040,Monthly!$B$2:$B$187,0),9)</f>
        <v>9.4741310986055302E-3</v>
      </c>
      <c r="N3040" s="42">
        <f>INDEX(Quaterly!$B$2:$E$63,MATCH(B3040,Quaterly!$B$2:$B$63,0),4)</f>
        <v>2.59</v>
      </c>
    </row>
    <row r="3041" spans="1:14" x14ac:dyDescent="0.3">
      <c r="A3041" s="23">
        <v>3040</v>
      </c>
      <c r="B3041" s="23" t="str">
        <f t="shared" si="141"/>
        <v>Q3-2021</v>
      </c>
      <c r="C3041" s="24" t="str">
        <f t="shared" si="142"/>
        <v>Q3</v>
      </c>
      <c r="D3041" s="23" t="str">
        <f t="shared" si="143"/>
        <v>9-2021</v>
      </c>
      <c r="E3041" s="25">
        <v>44466</v>
      </c>
      <c r="F3041" s="31">
        <f>INDEX(GoldPrice!$B$2:$F$4016,MATCH(E3041,GoldPrice!$B$2:$B$4016,0),5)</f>
        <v>-63099.981099981815</v>
      </c>
      <c r="G3041" s="36">
        <f>INDEX(Daily!$B$2:$H$4016,MATCH(E3041,Daily!$B$2:$B$4016,0),3)</f>
        <v>1.4699999999999989</v>
      </c>
      <c r="H3041" s="36">
        <f>INDEX(Daily!$B$2:$H$4016,MATCH(E3041,Daily!$B$2:$B$4016,0),5)</f>
        <v>6</v>
      </c>
      <c r="I3041" s="36">
        <f>INDEX(Daily!$B$2:$H$4016,MATCH(E3041,Daily!$B$2:$B$4016,0),7)</f>
        <v>-26.180000000000064</v>
      </c>
      <c r="J3041" s="39">
        <f>INDEX(Monthly!$B$2:$K$187,MATCH(D3041,Monthly!$B$2:$B$187,0),3)</f>
        <v>-6.4999999999999988E-3</v>
      </c>
      <c r="K3041" s="39">
        <f>INDEX(Monthly!$B$2:$K$187,MATCH(D3041,Monthly!$B$2:$B$187,0),5)</f>
        <v>-26.42999999999995</v>
      </c>
      <c r="L3041" s="39">
        <f>INDEX(Monthly!$B$2:$K$187,MATCH(D3041,Monthly!$B$2:$B$187,0),7)</f>
        <v>0</v>
      </c>
      <c r="M3041" s="39">
        <f>INDEX(Monthly!$B$2:$K$187,MATCH(D3041,Monthly!$B$2:$B$187,0),9)</f>
        <v>9.4741310986055302E-3</v>
      </c>
      <c r="N3041" s="42">
        <f>INDEX(Quaterly!$B$2:$E$63,MATCH(B3041,Quaterly!$B$2:$B$63,0),4)</f>
        <v>2.59</v>
      </c>
    </row>
    <row r="3042" spans="1:14" x14ac:dyDescent="0.3">
      <c r="A3042" s="23">
        <v>3041</v>
      </c>
      <c r="B3042" s="23" t="str">
        <f t="shared" si="141"/>
        <v>Q3-2021</v>
      </c>
      <c r="C3042" s="24" t="str">
        <f t="shared" si="142"/>
        <v>Q3</v>
      </c>
      <c r="D3042" s="23" t="str">
        <f t="shared" si="143"/>
        <v>9-2021</v>
      </c>
      <c r="E3042" s="25">
        <v>44467</v>
      </c>
      <c r="F3042" s="31">
        <f>INDEX(GoldPrice!$B$2:$F$4016,MATCH(E3042,GoldPrice!$B$2:$B$4016,0),5)</f>
        <v>350959.13815914094</v>
      </c>
      <c r="G3042" s="36">
        <f>INDEX(Daily!$B$2:$H$4016,MATCH(E3042,Daily!$B$2:$B$4016,0),3)</f>
        <v>-0.15999999999999659</v>
      </c>
      <c r="H3042" s="36">
        <f>INDEX(Daily!$B$2:$H$4016,MATCH(E3042,Daily!$B$2:$B$4016,0),5)</f>
        <v>-5</v>
      </c>
      <c r="I3042" s="36">
        <f>INDEX(Daily!$B$2:$H$4016,MATCH(E3042,Daily!$B$2:$B$4016,0),7)</f>
        <v>14.319999999999936</v>
      </c>
      <c r="J3042" s="39">
        <f>INDEX(Monthly!$B$2:$K$187,MATCH(D3042,Monthly!$B$2:$B$187,0),3)</f>
        <v>-6.4999999999999988E-3</v>
      </c>
      <c r="K3042" s="39">
        <f>INDEX(Monthly!$B$2:$K$187,MATCH(D3042,Monthly!$B$2:$B$187,0),5)</f>
        <v>-26.42999999999995</v>
      </c>
      <c r="L3042" s="39">
        <f>INDEX(Monthly!$B$2:$K$187,MATCH(D3042,Monthly!$B$2:$B$187,0),7)</f>
        <v>0</v>
      </c>
      <c r="M3042" s="39">
        <f>INDEX(Monthly!$B$2:$K$187,MATCH(D3042,Monthly!$B$2:$B$187,0),9)</f>
        <v>9.4741310986055302E-3</v>
      </c>
      <c r="N3042" s="42">
        <f>INDEX(Quaterly!$B$2:$E$63,MATCH(B3042,Quaterly!$B$2:$B$63,0),4)</f>
        <v>2.59</v>
      </c>
    </row>
    <row r="3043" spans="1:14" x14ac:dyDescent="0.3">
      <c r="A3043" s="23">
        <v>3042</v>
      </c>
      <c r="B3043" s="23" t="str">
        <f t="shared" si="141"/>
        <v>Q3-2021</v>
      </c>
      <c r="C3043" s="24" t="str">
        <f t="shared" si="142"/>
        <v>Q3</v>
      </c>
      <c r="D3043" s="23" t="str">
        <f t="shared" si="143"/>
        <v>9-2021</v>
      </c>
      <c r="E3043" s="25">
        <v>44468</v>
      </c>
      <c r="F3043" s="31">
        <f>INDEX(GoldPrice!$B$2:$F$4016,MATCH(E3043,GoldPrice!$B$2:$B$4016,0),5)</f>
        <v>106476.50727650523</v>
      </c>
      <c r="G3043" s="36">
        <f>INDEX(Daily!$B$2:$H$4016,MATCH(E3043,Daily!$B$2:$B$4016,0),3)</f>
        <v>-0.46000000000000796</v>
      </c>
      <c r="H3043" s="36">
        <f>INDEX(Daily!$B$2:$H$4016,MATCH(E3043,Daily!$B$2:$B$4016,0),5)</f>
        <v>-8</v>
      </c>
      <c r="I3043" s="36">
        <f>INDEX(Daily!$B$2:$H$4016,MATCH(E3043,Daily!$B$2:$B$4016,0),7)</f>
        <v>-9.9999999999909051E-2</v>
      </c>
      <c r="J3043" s="39">
        <f>INDEX(Monthly!$B$2:$K$187,MATCH(D3043,Monthly!$B$2:$B$187,0),3)</f>
        <v>-6.4999999999999988E-3</v>
      </c>
      <c r="K3043" s="39">
        <f>INDEX(Monthly!$B$2:$K$187,MATCH(D3043,Monthly!$B$2:$B$187,0),5)</f>
        <v>-26.42999999999995</v>
      </c>
      <c r="L3043" s="39">
        <f>INDEX(Monthly!$B$2:$K$187,MATCH(D3043,Monthly!$B$2:$B$187,0),7)</f>
        <v>0</v>
      </c>
      <c r="M3043" s="39">
        <f>INDEX(Monthly!$B$2:$K$187,MATCH(D3043,Monthly!$B$2:$B$187,0),9)</f>
        <v>9.4741310986055302E-3</v>
      </c>
      <c r="N3043" s="42">
        <f>INDEX(Quaterly!$B$2:$E$63,MATCH(B3043,Quaterly!$B$2:$B$63,0),4)</f>
        <v>2.59</v>
      </c>
    </row>
    <row r="3044" spans="1:14" x14ac:dyDescent="0.3">
      <c r="A3044" s="23">
        <v>3043</v>
      </c>
      <c r="B3044" s="23" t="str">
        <f t="shared" si="141"/>
        <v>Q3-2021</v>
      </c>
      <c r="C3044" s="24" t="str">
        <f t="shared" si="142"/>
        <v>Q3</v>
      </c>
      <c r="D3044" s="23" t="str">
        <f t="shared" si="143"/>
        <v>9-2021</v>
      </c>
      <c r="E3044" s="25">
        <v>44469</v>
      </c>
      <c r="F3044" s="31">
        <f>INDEX(GoldPrice!$B$2:$F$4016,MATCH(E3044,GoldPrice!$B$2:$B$4016,0),5)</f>
        <v>-677422.41542241722</v>
      </c>
      <c r="G3044" s="36">
        <f>INDEX(Daily!$B$2:$H$4016,MATCH(E3044,Daily!$B$2:$B$4016,0),3)</f>
        <v>0.20000000000000284</v>
      </c>
      <c r="H3044" s="36">
        <f>INDEX(Daily!$B$2:$H$4016,MATCH(E3044,Daily!$B$2:$B$4016,0),5)</f>
        <v>-3</v>
      </c>
      <c r="I3044" s="36">
        <f>INDEX(Daily!$B$2:$H$4016,MATCH(E3044,Daily!$B$2:$B$4016,0),7)</f>
        <v>2.8499999999999091</v>
      </c>
      <c r="J3044" s="39">
        <f>INDEX(Monthly!$B$2:$K$187,MATCH(D3044,Monthly!$B$2:$B$187,0),3)</f>
        <v>-6.4999999999999988E-3</v>
      </c>
      <c r="K3044" s="39">
        <f>INDEX(Monthly!$B$2:$K$187,MATCH(D3044,Monthly!$B$2:$B$187,0),5)</f>
        <v>-26.42999999999995</v>
      </c>
      <c r="L3044" s="39">
        <f>INDEX(Monthly!$B$2:$K$187,MATCH(D3044,Monthly!$B$2:$B$187,0),7)</f>
        <v>0</v>
      </c>
      <c r="M3044" s="39">
        <f>INDEX(Monthly!$B$2:$K$187,MATCH(D3044,Monthly!$B$2:$B$187,0),9)</f>
        <v>9.4741310986055302E-3</v>
      </c>
      <c r="N3044" s="42">
        <f>INDEX(Quaterly!$B$2:$E$63,MATCH(B3044,Quaterly!$B$2:$B$63,0),4)</f>
        <v>2.59</v>
      </c>
    </row>
    <row r="3045" spans="1:14" x14ac:dyDescent="0.3">
      <c r="A3045" s="23">
        <v>3044</v>
      </c>
      <c r="B3045" s="23" t="str">
        <f t="shared" si="141"/>
        <v>Q4-2021</v>
      </c>
      <c r="C3045" s="24" t="str">
        <f t="shared" si="142"/>
        <v>Q4</v>
      </c>
      <c r="D3045" s="23" t="str">
        <f t="shared" si="143"/>
        <v>10-2021</v>
      </c>
      <c r="E3045" s="25">
        <v>44470</v>
      </c>
      <c r="F3045" s="31">
        <f>INDEX(GoldPrice!$B$2:$F$4016,MATCH(E3045,GoldPrice!$B$2:$B$4016,0),5)</f>
        <v>311463.61746361852</v>
      </c>
      <c r="G3045" s="36">
        <f>INDEX(Daily!$B$2:$H$4016,MATCH(E3045,Daily!$B$2:$B$4016,0),3)</f>
        <v>0.84999999999999432</v>
      </c>
      <c r="H3045" s="36">
        <f>INDEX(Daily!$B$2:$H$4016,MATCH(E3045,Daily!$B$2:$B$4016,0),5)</f>
        <v>7</v>
      </c>
      <c r="I3045" s="36">
        <f>INDEX(Daily!$B$2:$H$4016,MATCH(E3045,Daily!$B$2:$B$4016,0),7)</f>
        <v>-7.1699999999998454</v>
      </c>
      <c r="J3045" s="39">
        <f>INDEX(Monthly!$B$2:$K$187,MATCH(D3045,Monthly!$B$2:$B$187,0),3)</f>
        <v>-2.1000000000000046E-3</v>
      </c>
      <c r="K3045" s="39">
        <f>INDEX(Monthly!$B$2:$K$187,MATCH(D3045,Monthly!$B$2:$B$187,0),5)</f>
        <v>22.579999999999927</v>
      </c>
      <c r="L3045" s="39">
        <f>INDEX(Monthly!$B$2:$K$187,MATCH(D3045,Monthly!$B$2:$B$187,0),7)</f>
        <v>-1.0000000000000009E-3</v>
      </c>
      <c r="M3045" s="39">
        <f>INDEX(Monthly!$B$2:$K$187,MATCH(D3045,Monthly!$B$2:$B$187,0),9)</f>
        <v>2.2086625324369853E-3</v>
      </c>
      <c r="N3045" s="42">
        <f>INDEX(Quaterly!$B$2:$E$63,MATCH(B3045,Quaterly!$B$2:$B$63,0),4)</f>
        <v>2.360000000000003</v>
      </c>
    </row>
    <row r="3046" spans="1:14" x14ac:dyDescent="0.3">
      <c r="A3046" s="23">
        <v>3045</v>
      </c>
      <c r="B3046" s="23" t="str">
        <f t="shared" si="141"/>
        <v>Q4-2021</v>
      </c>
      <c r="C3046" s="24" t="str">
        <f t="shared" si="142"/>
        <v>Q4</v>
      </c>
      <c r="D3046" s="23" t="str">
        <f t="shared" si="143"/>
        <v>10-2021</v>
      </c>
      <c r="E3046" s="25">
        <v>44473</v>
      </c>
      <c r="F3046" s="31">
        <f>INDEX(GoldPrice!$B$2:$F$4016,MATCH(E3046,GoldPrice!$B$2:$B$4016,0),5)</f>
        <v>41720.355320356786</v>
      </c>
      <c r="G3046" s="36">
        <f>INDEX(Daily!$B$2:$H$4016,MATCH(E3046,Daily!$B$2:$B$4016,0),3)</f>
        <v>1.7400000000000091</v>
      </c>
      <c r="H3046" s="36">
        <f>INDEX(Daily!$B$2:$H$4016,MATCH(E3046,Daily!$B$2:$B$4016,0),5)</f>
        <v>0</v>
      </c>
      <c r="I3046" s="36">
        <f>INDEX(Daily!$B$2:$H$4016,MATCH(E3046,Daily!$B$2:$B$4016,0),7)</f>
        <v>4.6499999999998636</v>
      </c>
      <c r="J3046" s="39">
        <f>INDEX(Monthly!$B$2:$K$187,MATCH(D3046,Monthly!$B$2:$B$187,0),3)</f>
        <v>-2.1000000000000046E-3</v>
      </c>
      <c r="K3046" s="39">
        <f>INDEX(Monthly!$B$2:$K$187,MATCH(D3046,Monthly!$B$2:$B$187,0),5)</f>
        <v>22.579999999999927</v>
      </c>
      <c r="L3046" s="39">
        <f>INDEX(Monthly!$B$2:$K$187,MATCH(D3046,Monthly!$B$2:$B$187,0),7)</f>
        <v>-1.0000000000000009E-3</v>
      </c>
      <c r="M3046" s="39">
        <f>INDEX(Monthly!$B$2:$K$187,MATCH(D3046,Monthly!$B$2:$B$187,0),9)</f>
        <v>2.2086625324369853E-3</v>
      </c>
      <c r="N3046" s="42">
        <f>INDEX(Quaterly!$B$2:$E$63,MATCH(B3046,Quaterly!$B$2:$B$63,0),4)</f>
        <v>2.360000000000003</v>
      </c>
    </row>
    <row r="3047" spans="1:14" x14ac:dyDescent="0.3">
      <c r="A3047" s="23">
        <v>3046</v>
      </c>
      <c r="B3047" s="23" t="str">
        <f t="shared" si="141"/>
        <v>Q4-2021</v>
      </c>
      <c r="C3047" s="24" t="str">
        <f t="shared" si="142"/>
        <v>Q4</v>
      </c>
      <c r="D3047" s="23" t="str">
        <f t="shared" si="143"/>
        <v>10-2021</v>
      </c>
      <c r="E3047" s="25">
        <v>44474</v>
      </c>
      <c r="F3047" s="31">
        <f>INDEX(GoldPrice!$B$2:$F$4016,MATCH(E3047,GoldPrice!$B$2:$B$4016,0),5)</f>
        <v>167539.21753921732</v>
      </c>
      <c r="G3047" s="36">
        <f>INDEX(Daily!$B$2:$H$4016,MATCH(E3047,Daily!$B$2:$B$4016,0),3)</f>
        <v>1.3100000000000023</v>
      </c>
      <c r="H3047" s="36">
        <f>INDEX(Daily!$B$2:$H$4016,MATCH(E3047,Daily!$B$2:$B$4016,0),5)</f>
        <v>-3</v>
      </c>
      <c r="I3047" s="36">
        <f>INDEX(Daily!$B$2:$H$4016,MATCH(E3047,Daily!$B$2:$B$4016,0),7)</f>
        <v>15.090000000000146</v>
      </c>
      <c r="J3047" s="39">
        <f>INDEX(Monthly!$B$2:$K$187,MATCH(D3047,Monthly!$B$2:$B$187,0),3)</f>
        <v>-2.1000000000000046E-3</v>
      </c>
      <c r="K3047" s="39">
        <f>INDEX(Monthly!$B$2:$K$187,MATCH(D3047,Monthly!$B$2:$B$187,0),5)</f>
        <v>22.579999999999927</v>
      </c>
      <c r="L3047" s="39">
        <f>INDEX(Monthly!$B$2:$K$187,MATCH(D3047,Monthly!$B$2:$B$187,0),7)</f>
        <v>-1.0000000000000009E-3</v>
      </c>
      <c r="M3047" s="39">
        <f>INDEX(Monthly!$B$2:$K$187,MATCH(D3047,Monthly!$B$2:$B$187,0),9)</f>
        <v>2.2086625324369853E-3</v>
      </c>
      <c r="N3047" s="42">
        <f>INDEX(Quaterly!$B$2:$E$63,MATCH(B3047,Quaterly!$B$2:$B$63,0),4)</f>
        <v>2.360000000000003</v>
      </c>
    </row>
    <row r="3048" spans="1:14" x14ac:dyDescent="0.3">
      <c r="A3048" s="23">
        <v>3047</v>
      </c>
      <c r="B3048" s="23" t="str">
        <f t="shared" si="141"/>
        <v>Q4-2021</v>
      </c>
      <c r="C3048" s="24" t="str">
        <f t="shared" si="142"/>
        <v>Q4</v>
      </c>
      <c r="D3048" s="23" t="str">
        <f t="shared" si="143"/>
        <v>10-2021</v>
      </c>
      <c r="E3048" s="25">
        <v>44475</v>
      </c>
      <c r="F3048" s="31">
        <f>INDEX(GoldPrice!$B$2:$F$4016,MATCH(E3048,GoldPrice!$B$2:$B$4016,0),5)</f>
        <v>-10158.079758081585</v>
      </c>
      <c r="G3048" s="36">
        <f>INDEX(Daily!$B$2:$H$4016,MATCH(E3048,Daily!$B$2:$B$4016,0),3)</f>
        <v>-1.5</v>
      </c>
      <c r="H3048" s="36">
        <f>INDEX(Daily!$B$2:$H$4016,MATCH(E3048,Daily!$B$2:$B$4016,0),5)</f>
        <v>-4</v>
      </c>
      <c r="I3048" s="36">
        <f>INDEX(Daily!$B$2:$H$4016,MATCH(E3048,Daily!$B$2:$B$4016,0),7)</f>
        <v>8.1899999999998272</v>
      </c>
      <c r="J3048" s="39">
        <f>INDEX(Monthly!$B$2:$K$187,MATCH(D3048,Monthly!$B$2:$B$187,0),3)</f>
        <v>-2.1000000000000046E-3</v>
      </c>
      <c r="K3048" s="39">
        <f>INDEX(Monthly!$B$2:$K$187,MATCH(D3048,Monthly!$B$2:$B$187,0),5)</f>
        <v>22.579999999999927</v>
      </c>
      <c r="L3048" s="39">
        <f>INDEX(Monthly!$B$2:$K$187,MATCH(D3048,Monthly!$B$2:$B$187,0),7)</f>
        <v>-1.0000000000000009E-3</v>
      </c>
      <c r="M3048" s="39">
        <f>INDEX(Monthly!$B$2:$K$187,MATCH(D3048,Monthly!$B$2:$B$187,0),9)</f>
        <v>2.2086625324369853E-3</v>
      </c>
      <c r="N3048" s="42">
        <f>INDEX(Quaterly!$B$2:$E$63,MATCH(B3048,Quaterly!$B$2:$B$63,0),4)</f>
        <v>2.360000000000003</v>
      </c>
    </row>
    <row r="3049" spans="1:14" x14ac:dyDescent="0.3">
      <c r="A3049" s="23">
        <v>3048</v>
      </c>
      <c r="B3049" s="23" t="str">
        <f t="shared" si="141"/>
        <v>Q4-2021</v>
      </c>
      <c r="C3049" s="24" t="str">
        <f t="shared" si="142"/>
        <v>Q4</v>
      </c>
      <c r="D3049" s="23" t="str">
        <f t="shared" si="143"/>
        <v>10-2021</v>
      </c>
      <c r="E3049" s="25">
        <v>44476</v>
      </c>
      <c r="F3049" s="31">
        <f>INDEX(GoldPrice!$B$2:$F$4016,MATCH(E3049,GoldPrice!$B$2:$B$4016,0),5)</f>
        <v>444717.44471744448</v>
      </c>
      <c r="G3049" s="36">
        <f>INDEX(Daily!$B$2:$H$4016,MATCH(E3049,Daily!$B$2:$B$4016,0),3)</f>
        <v>0.86999999999999034</v>
      </c>
      <c r="H3049" s="36">
        <f>INDEX(Daily!$B$2:$H$4016,MATCH(E3049,Daily!$B$2:$B$4016,0),5)</f>
        <v>0</v>
      </c>
      <c r="I3049" s="36">
        <f>INDEX(Daily!$B$2:$H$4016,MATCH(E3049,Daily!$B$2:$B$4016,0),7)</f>
        <v>3.1700000000000728</v>
      </c>
      <c r="J3049" s="39">
        <f>INDEX(Monthly!$B$2:$K$187,MATCH(D3049,Monthly!$B$2:$B$187,0),3)</f>
        <v>-2.1000000000000046E-3</v>
      </c>
      <c r="K3049" s="39">
        <f>INDEX(Monthly!$B$2:$K$187,MATCH(D3049,Monthly!$B$2:$B$187,0),5)</f>
        <v>22.579999999999927</v>
      </c>
      <c r="L3049" s="39">
        <f>INDEX(Monthly!$B$2:$K$187,MATCH(D3049,Monthly!$B$2:$B$187,0),7)</f>
        <v>-1.0000000000000009E-3</v>
      </c>
      <c r="M3049" s="39">
        <f>INDEX(Monthly!$B$2:$K$187,MATCH(D3049,Monthly!$B$2:$B$187,0),9)</f>
        <v>2.2086625324369853E-3</v>
      </c>
      <c r="N3049" s="42">
        <f>INDEX(Quaterly!$B$2:$E$63,MATCH(B3049,Quaterly!$B$2:$B$63,0),4)</f>
        <v>2.360000000000003</v>
      </c>
    </row>
    <row r="3050" spans="1:14" x14ac:dyDescent="0.3">
      <c r="A3050" s="23">
        <v>3049</v>
      </c>
      <c r="B3050" s="23" t="str">
        <f t="shared" si="141"/>
        <v>Q4-2021</v>
      </c>
      <c r="C3050" s="24" t="str">
        <f t="shared" si="142"/>
        <v>Q4</v>
      </c>
      <c r="D3050" s="23" t="str">
        <f t="shared" si="143"/>
        <v>10-2021</v>
      </c>
      <c r="E3050" s="25">
        <v>44477</v>
      </c>
      <c r="F3050" s="31">
        <f>INDEX(GoldPrice!$B$2:$F$4016,MATCH(E3050,GoldPrice!$B$2:$B$4016,0),5)</f>
        <v>18224.078624077141</v>
      </c>
      <c r="G3050" s="36">
        <f>INDEX(Daily!$B$2:$H$4016,MATCH(E3050,Daily!$B$2:$B$4016,0),3)</f>
        <v>1.0499999999999972</v>
      </c>
      <c r="H3050" s="36">
        <f>INDEX(Daily!$B$2:$H$4016,MATCH(E3050,Daily!$B$2:$B$4016,0),5)</f>
        <v>7</v>
      </c>
      <c r="I3050" s="36">
        <f>INDEX(Daily!$B$2:$H$4016,MATCH(E3050,Daily!$B$2:$B$4016,0),7)</f>
        <v>6.7400000000000091</v>
      </c>
      <c r="J3050" s="39">
        <f>INDEX(Monthly!$B$2:$K$187,MATCH(D3050,Monthly!$B$2:$B$187,0),3)</f>
        <v>-2.1000000000000046E-3</v>
      </c>
      <c r="K3050" s="39">
        <f>INDEX(Monthly!$B$2:$K$187,MATCH(D3050,Monthly!$B$2:$B$187,0),5)</f>
        <v>22.579999999999927</v>
      </c>
      <c r="L3050" s="39">
        <f>INDEX(Monthly!$B$2:$K$187,MATCH(D3050,Monthly!$B$2:$B$187,0),7)</f>
        <v>-1.0000000000000009E-3</v>
      </c>
      <c r="M3050" s="39">
        <f>INDEX(Monthly!$B$2:$K$187,MATCH(D3050,Monthly!$B$2:$B$187,0),9)</f>
        <v>2.2086625324369853E-3</v>
      </c>
      <c r="N3050" s="42">
        <f>INDEX(Quaterly!$B$2:$E$63,MATCH(B3050,Quaterly!$B$2:$B$63,0),4)</f>
        <v>2.360000000000003</v>
      </c>
    </row>
    <row r="3051" spans="1:14" x14ac:dyDescent="0.3">
      <c r="A3051" s="23">
        <v>3050</v>
      </c>
      <c r="B3051" s="23" t="str">
        <f t="shared" si="141"/>
        <v>Q4-2021</v>
      </c>
      <c r="C3051" s="24" t="str">
        <f t="shared" si="142"/>
        <v>Q4</v>
      </c>
      <c r="D3051" s="23" t="str">
        <f t="shared" si="143"/>
        <v>10-2021</v>
      </c>
      <c r="E3051" s="25">
        <v>44480</v>
      </c>
      <c r="F3051" s="31">
        <f>INDEX(GoldPrice!$B$2:$F$4016,MATCH(E3051,GoldPrice!$B$2:$B$4016,0),5)</f>
        <v>138532.67813267931</v>
      </c>
      <c r="G3051" s="36">
        <f>INDEX(Daily!$B$2:$H$4016,MATCH(E3051,Daily!$B$2:$B$4016,0),3)</f>
        <v>1.1700000000000017</v>
      </c>
      <c r="H3051" s="36">
        <f>INDEX(Daily!$B$2:$H$4016,MATCH(E3051,Daily!$B$2:$B$4016,0),5)</f>
        <v>-7</v>
      </c>
      <c r="I3051" s="36">
        <f>INDEX(Daily!$B$2:$H$4016,MATCH(E3051,Daily!$B$2:$B$4016,0),7)</f>
        <v>21.3599999999999</v>
      </c>
      <c r="J3051" s="39">
        <f>INDEX(Monthly!$B$2:$K$187,MATCH(D3051,Monthly!$B$2:$B$187,0),3)</f>
        <v>-2.1000000000000046E-3</v>
      </c>
      <c r="K3051" s="39">
        <f>INDEX(Monthly!$B$2:$K$187,MATCH(D3051,Monthly!$B$2:$B$187,0),5)</f>
        <v>22.579999999999927</v>
      </c>
      <c r="L3051" s="39">
        <f>INDEX(Monthly!$B$2:$K$187,MATCH(D3051,Monthly!$B$2:$B$187,0),7)</f>
        <v>-1.0000000000000009E-3</v>
      </c>
      <c r="M3051" s="39">
        <f>INDEX(Monthly!$B$2:$K$187,MATCH(D3051,Monthly!$B$2:$B$187,0),9)</f>
        <v>2.2086625324369853E-3</v>
      </c>
      <c r="N3051" s="42">
        <f>INDEX(Quaterly!$B$2:$E$63,MATCH(B3051,Quaterly!$B$2:$B$63,0),4)</f>
        <v>2.360000000000003</v>
      </c>
    </row>
    <row r="3052" spans="1:14" x14ac:dyDescent="0.3">
      <c r="A3052" s="23">
        <v>3051</v>
      </c>
      <c r="B3052" s="23" t="str">
        <f t="shared" si="141"/>
        <v>Q4-2021</v>
      </c>
      <c r="C3052" s="24" t="str">
        <f t="shared" si="142"/>
        <v>Q4</v>
      </c>
      <c r="D3052" s="23" t="str">
        <f t="shared" si="143"/>
        <v>10-2021</v>
      </c>
      <c r="E3052" s="25">
        <v>44481</v>
      </c>
      <c r="F3052" s="31">
        <f>INDEX(GoldPrice!$B$2:$F$4016,MATCH(E3052,GoldPrice!$B$2:$B$4016,0),5)</f>
        <v>27058.703458704054</v>
      </c>
      <c r="G3052" s="36">
        <f>INDEX(Daily!$B$2:$H$4016,MATCH(E3052,Daily!$B$2:$B$4016,0),3)</f>
        <v>0.12000000000000455</v>
      </c>
      <c r="H3052" s="36">
        <f>INDEX(Daily!$B$2:$H$4016,MATCH(E3052,Daily!$B$2:$B$4016,0),5)</f>
        <v>7</v>
      </c>
      <c r="I3052" s="36">
        <f>INDEX(Daily!$B$2:$H$4016,MATCH(E3052,Daily!$B$2:$B$4016,0),7)</f>
        <v>0.71000000000003638</v>
      </c>
      <c r="J3052" s="39">
        <f>INDEX(Monthly!$B$2:$K$187,MATCH(D3052,Monthly!$B$2:$B$187,0),3)</f>
        <v>-2.1000000000000046E-3</v>
      </c>
      <c r="K3052" s="39">
        <f>INDEX(Monthly!$B$2:$K$187,MATCH(D3052,Monthly!$B$2:$B$187,0),5)</f>
        <v>22.579999999999927</v>
      </c>
      <c r="L3052" s="39">
        <f>INDEX(Monthly!$B$2:$K$187,MATCH(D3052,Monthly!$B$2:$B$187,0),7)</f>
        <v>-1.0000000000000009E-3</v>
      </c>
      <c r="M3052" s="39">
        <f>INDEX(Monthly!$B$2:$K$187,MATCH(D3052,Monthly!$B$2:$B$187,0),9)</f>
        <v>2.2086625324369853E-3</v>
      </c>
      <c r="N3052" s="42">
        <f>INDEX(Quaterly!$B$2:$E$63,MATCH(B3052,Quaterly!$B$2:$B$63,0),4)</f>
        <v>2.360000000000003</v>
      </c>
    </row>
    <row r="3053" spans="1:14" x14ac:dyDescent="0.3">
      <c r="A3053" s="23">
        <v>3052</v>
      </c>
      <c r="B3053" s="23" t="str">
        <f t="shared" si="141"/>
        <v>Q4-2021</v>
      </c>
      <c r="C3053" s="24" t="str">
        <f t="shared" si="142"/>
        <v>Q4</v>
      </c>
      <c r="D3053" s="23" t="str">
        <f t="shared" si="143"/>
        <v>10-2021</v>
      </c>
      <c r="E3053" s="25">
        <v>44482</v>
      </c>
      <c r="F3053" s="31">
        <f>INDEX(GoldPrice!$B$2:$F$4016,MATCH(E3053,GoldPrice!$B$2:$B$4016,0),5)</f>
        <v>-609032.54583254457</v>
      </c>
      <c r="G3053" s="36">
        <f>INDEX(Daily!$B$2:$H$4016,MATCH(E3053,Daily!$B$2:$B$4016,0),3)</f>
        <v>-0.20000000000000284</v>
      </c>
      <c r="H3053" s="36">
        <f>INDEX(Daily!$B$2:$H$4016,MATCH(E3053,Daily!$B$2:$B$4016,0),5)</f>
        <v>0</v>
      </c>
      <c r="I3053" s="36">
        <f>INDEX(Daily!$B$2:$H$4016,MATCH(E3053,Daily!$B$2:$B$4016,0),7)</f>
        <v>-2.8899999999998727</v>
      </c>
      <c r="J3053" s="39">
        <f>INDEX(Monthly!$B$2:$K$187,MATCH(D3053,Monthly!$B$2:$B$187,0),3)</f>
        <v>-2.1000000000000046E-3</v>
      </c>
      <c r="K3053" s="39">
        <f>INDEX(Monthly!$B$2:$K$187,MATCH(D3053,Monthly!$B$2:$B$187,0),5)</f>
        <v>22.579999999999927</v>
      </c>
      <c r="L3053" s="39">
        <f>INDEX(Monthly!$B$2:$K$187,MATCH(D3053,Monthly!$B$2:$B$187,0),7)</f>
        <v>-1.0000000000000009E-3</v>
      </c>
      <c r="M3053" s="39">
        <f>INDEX(Monthly!$B$2:$K$187,MATCH(D3053,Monthly!$B$2:$B$187,0),9)</f>
        <v>2.2086625324369853E-3</v>
      </c>
      <c r="N3053" s="42">
        <f>INDEX(Quaterly!$B$2:$E$63,MATCH(B3053,Quaterly!$B$2:$B$63,0),4)</f>
        <v>2.360000000000003</v>
      </c>
    </row>
    <row r="3054" spans="1:14" x14ac:dyDescent="0.3">
      <c r="A3054" s="23">
        <v>3053</v>
      </c>
      <c r="B3054" s="23" t="str">
        <f t="shared" si="141"/>
        <v>Q4-2021</v>
      </c>
      <c r="C3054" s="24" t="str">
        <f t="shared" si="142"/>
        <v>Q4</v>
      </c>
      <c r="D3054" s="23" t="str">
        <f t="shared" si="143"/>
        <v>10-2021</v>
      </c>
      <c r="E3054" s="25">
        <v>44483</v>
      </c>
      <c r="F3054" s="31">
        <f>INDEX(GoldPrice!$B$2:$F$4016,MATCH(E3054,GoldPrice!$B$2:$B$4016,0),5)</f>
        <v>-101612.92761292681</v>
      </c>
      <c r="G3054" s="36">
        <f>INDEX(Daily!$B$2:$H$4016,MATCH(E3054,Daily!$B$2:$B$4016,0),3)</f>
        <v>0.87000000000000455</v>
      </c>
      <c r="H3054" s="36">
        <f>INDEX(Daily!$B$2:$H$4016,MATCH(E3054,Daily!$B$2:$B$4016,0),5)</f>
        <v>0</v>
      </c>
      <c r="I3054" s="36">
        <f>INDEX(Daily!$B$2:$H$4016,MATCH(E3054,Daily!$B$2:$B$4016,0),7)</f>
        <v>-6.0000000000172804E-2</v>
      </c>
      <c r="J3054" s="39">
        <f>INDEX(Monthly!$B$2:$K$187,MATCH(D3054,Monthly!$B$2:$B$187,0),3)</f>
        <v>-2.1000000000000046E-3</v>
      </c>
      <c r="K3054" s="39">
        <f>INDEX(Monthly!$B$2:$K$187,MATCH(D3054,Monthly!$B$2:$B$187,0),5)</f>
        <v>22.579999999999927</v>
      </c>
      <c r="L3054" s="39">
        <f>INDEX(Monthly!$B$2:$K$187,MATCH(D3054,Monthly!$B$2:$B$187,0),7)</f>
        <v>-1.0000000000000009E-3</v>
      </c>
      <c r="M3054" s="39">
        <f>INDEX(Monthly!$B$2:$K$187,MATCH(D3054,Monthly!$B$2:$B$187,0),9)</f>
        <v>2.2086625324369853E-3</v>
      </c>
      <c r="N3054" s="42">
        <f>INDEX(Quaterly!$B$2:$E$63,MATCH(B3054,Quaterly!$B$2:$B$63,0),4)</f>
        <v>2.360000000000003</v>
      </c>
    </row>
    <row r="3055" spans="1:14" x14ac:dyDescent="0.3">
      <c r="A3055" s="23">
        <v>3054</v>
      </c>
      <c r="B3055" s="23" t="str">
        <f t="shared" si="141"/>
        <v>Q4-2021</v>
      </c>
      <c r="C3055" s="24" t="str">
        <f t="shared" si="142"/>
        <v>Q4</v>
      </c>
      <c r="D3055" s="23" t="str">
        <f t="shared" si="143"/>
        <v>10-2021</v>
      </c>
      <c r="E3055" s="25">
        <v>44484</v>
      </c>
      <c r="F3055" s="31">
        <f>INDEX(GoldPrice!$B$2:$F$4016,MATCH(E3055,GoldPrice!$B$2:$B$4016,0),5)</f>
        <v>456191.11699111387</v>
      </c>
      <c r="G3055" s="36">
        <f>INDEX(Daily!$B$2:$H$4016,MATCH(E3055,Daily!$B$2:$B$4016,0),3)</f>
        <v>0.96999999999999886</v>
      </c>
      <c r="H3055" s="36">
        <f>INDEX(Daily!$B$2:$H$4016,MATCH(E3055,Daily!$B$2:$B$4016,0),5)</f>
        <v>1</v>
      </c>
      <c r="I3055" s="36">
        <f>INDEX(Daily!$B$2:$H$4016,MATCH(E3055,Daily!$B$2:$B$4016,0),7)</f>
        <v>0.85000000000013642</v>
      </c>
      <c r="J3055" s="39">
        <f>INDEX(Monthly!$B$2:$K$187,MATCH(D3055,Monthly!$B$2:$B$187,0),3)</f>
        <v>-2.1000000000000046E-3</v>
      </c>
      <c r="K3055" s="39">
        <f>INDEX(Monthly!$B$2:$K$187,MATCH(D3055,Monthly!$B$2:$B$187,0),5)</f>
        <v>22.579999999999927</v>
      </c>
      <c r="L3055" s="39">
        <f>INDEX(Monthly!$B$2:$K$187,MATCH(D3055,Monthly!$B$2:$B$187,0),7)</f>
        <v>-1.0000000000000009E-3</v>
      </c>
      <c r="M3055" s="39">
        <f>INDEX(Monthly!$B$2:$K$187,MATCH(D3055,Monthly!$B$2:$B$187,0),9)</f>
        <v>2.2086625324369853E-3</v>
      </c>
      <c r="N3055" s="42">
        <f>INDEX(Quaterly!$B$2:$E$63,MATCH(B3055,Quaterly!$B$2:$B$63,0),4)</f>
        <v>2.360000000000003</v>
      </c>
    </row>
    <row r="3056" spans="1:14" x14ac:dyDescent="0.3">
      <c r="A3056" s="23">
        <v>3055</v>
      </c>
      <c r="B3056" s="23" t="str">
        <f t="shared" si="141"/>
        <v>Q4-2021</v>
      </c>
      <c r="C3056" s="24" t="str">
        <f t="shared" si="142"/>
        <v>Q4</v>
      </c>
      <c r="D3056" s="23" t="str">
        <f t="shared" si="143"/>
        <v>10-2021</v>
      </c>
      <c r="E3056" s="25">
        <v>44487</v>
      </c>
      <c r="F3056" s="31">
        <f>INDEX(GoldPrice!$B$2:$F$4016,MATCH(E3056,GoldPrice!$B$2:$B$4016,0),5)</f>
        <v>41292.156492158771</v>
      </c>
      <c r="G3056" s="36">
        <f>INDEX(Daily!$B$2:$H$4016,MATCH(E3056,Daily!$B$2:$B$4016,0),3)</f>
        <v>0.15999999999999659</v>
      </c>
      <c r="H3056" s="36">
        <f>INDEX(Daily!$B$2:$H$4016,MATCH(E3056,Daily!$B$2:$B$4016,0),5)</f>
        <v>0</v>
      </c>
      <c r="I3056" s="36">
        <f>INDEX(Daily!$B$2:$H$4016,MATCH(E3056,Daily!$B$2:$B$4016,0),7)</f>
        <v>2.8299999999999272</v>
      </c>
      <c r="J3056" s="39">
        <f>INDEX(Monthly!$B$2:$K$187,MATCH(D3056,Monthly!$B$2:$B$187,0),3)</f>
        <v>-2.1000000000000046E-3</v>
      </c>
      <c r="K3056" s="39">
        <f>INDEX(Monthly!$B$2:$K$187,MATCH(D3056,Monthly!$B$2:$B$187,0),5)</f>
        <v>22.579999999999927</v>
      </c>
      <c r="L3056" s="39">
        <f>INDEX(Monthly!$B$2:$K$187,MATCH(D3056,Monthly!$B$2:$B$187,0),7)</f>
        <v>-1.0000000000000009E-3</v>
      </c>
      <c r="M3056" s="39">
        <f>INDEX(Monthly!$B$2:$K$187,MATCH(D3056,Monthly!$B$2:$B$187,0),9)</f>
        <v>2.2086625324369853E-3</v>
      </c>
      <c r="N3056" s="42">
        <f>INDEX(Quaterly!$B$2:$E$63,MATCH(B3056,Quaterly!$B$2:$B$63,0),4)</f>
        <v>2.360000000000003</v>
      </c>
    </row>
    <row r="3057" spans="1:14" x14ac:dyDescent="0.3">
      <c r="A3057" s="23">
        <v>3056</v>
      </c>
      <c r="B3057" s="23" t="str">
        <f t="shared" si="141"/>
        <v>Q4-2021</v>
      </c>
      <c r="C3057" s="24" t="str">
        <f t="shared" si="142"/>
        <v>Q4</v>
      </c>
      <c r="D3057" s="23" t="str">
        <f t="shared" si="143"/>
        <v>10-2021</v>
      </c>
      <c r="E3057" s="25">
        <v>44488</v>
      </c>
      <c r="F3057" s="31">
        <f>INDEX(GoldPrice!$B$2:$F$4016,MATCH(E3057,GoldPrice!$B$2:$B$4016,0),5)</f>
        <v>-80291.135891135782</v>
      </c>
      <c r="G3057" s="36">
        <f>INDEX(Daily!$B$2:$H$4016,MATCH(E3057,Daily!$B$2:$B$4016,0),3)</f>
        <v>0.51999999999999602</v>
      </c>
      <c r="H3057" s="36">
        <f>INDEX(Daily!$B$2:$H$4016,MATCH(E3057,Daily!$B$2:$B$4016,0),5)</f>
        <v>-3</v>
      </c>
      <c r="I3057" s="36">
        <f>INDEX(Daily!$B$2:$H$4016,MATCH(E3057,Daily!$B$2:$B$4016,0),7)</f>
        <v>-0.20000000000004547</v>
      </c>
      <c r="J3057" s="39">
        <f>INDEX(Monthly!$B$2:$K$187,MATCH(D3057,Monthly!$B$2:$B$187,0),3)</f>
        <v>-2.1000000000000046E-3</v>
      </c>
      <c r="K3057" s="39">
        <f>INDEX(Monthly!$B$2:$K$187,MATCH(D3057,Monthly!$B$2:$B$187,0),5)</f>
        <v>22.579999999999927</v>
      </c>
      <c r="L3057" s="39">
        <f>INDEX(Monthly!$B$2:$K$187,MATCH(D3057,Monthly!$B$2:$B$187,0),7)</f>
        <v>-1.0000000000000009E-3</v>
      </c>
      <c r="M3057" s="39">
        <f>INDEX(Monthly!$B$2:$K$187,MATCH(D3057,Monthly!$B$2:$B$187,0),9)</f>
        <v>2.2086625324369853E-3</v>
      </c>
      <c r="N3057" s="42">
        <f>INDEX(Quaterly!$B$2:$E$63,MATCH(B3057,Quaterly!$B$2:$B$63,0),4)</f>
        <v>2.360000000000003</v>
      </c>
    </row>
    <row r="3058" spans="1:14" x14ac:dyDescent="0.3">
      <c r="A3058" s="23">
        <v>3057</v>
      </c>
      <c r="B3058" s="23" t="str">
        <f t="shared" si="141"/>
        <v>Q4-2021</v>
      </c>
      <c r="C3058" s="24" t="str">
        <f t="shared" si="142"/>
        <v>Q4</v>
      </c>
      <c r="D3058" s="23" t="str">
        <f t="shared" si="143"/>
        <v>10-2021</v>
      </c>
      <c r="E3058" s="25">
        <v>44489</v>
      </c>
      <c r="F3058" s="31">
        <f>INDEX(GoldPrice!$B$2:$F$4016,MATCH(E3058,GoldPrice!$B$2:$B$4016,0),5)</f>
        <v>-247720.27972028032</v>
      </c>
      <c r="G3058" s="36">
        <f>INDEX(Daily!$B$2:$H$4016,MATCH(E3058,Daily!$B$2:$B$4016,0),3)</f>
        <v>0.46000000000000796</v>
      </c>
      <c r="H3058" s="36">
        <f>INDEX(Daily!$B$2:$H$4016,MATCH(E3058,Daily!$B$2:$B$4016,0),5)</f>
        <v>0</v>
      </c>
      <c r="I3058" s="36">
        <f>INDEX(Daily!$B$2:$H$4016,MATCH(E3058,Daily!$B$2:$B$4016,0),7)</f>
        <v>-1.5299999999999727</v>
      </c>
      <c r="J3058" s="39">
        <f>INDEX(Monthly!$B$2:$K$187,MATCH(D3058,Monthly!$B$2:$B$187,0),3)</f>
        <v>-2.1000000000000046E-3</v>
      </c>
      <c r="K3058" s="39">
        <f>INDEX(Monthly!$B$2:$K$187,MATCH(D3058,Monthly!$B$2:$B$187,0),5)</f>
        <v>22.579999999999927</v>
      </c>
      <c r="L3058" s="39">
        <f>INDEX(Monthly!$B$2:$K$187,MATCH(D3058,Monthly!$B$2:$B$187,0),7)</f>
        <v>-1.0000000000000009E-3</v>
      </c>
      <c r="M3058" s="39">
        <f>INDEX(Monthly!$B$2:$K$187,MATCH(D3058,Monthly!$B$2:$B$187,0),9)</f>
        <v>2.2086625324369853E-3</v>
      </c>
      <c r="N3058" s="42">
        <f>INDEX(Quaterly!$B$2:$E$63,MATCH(B3058,Quaterly!$B$2:$B$63,0),4)</f>
        <v>2.360000000000003</v>
      </c>
    </row>
    <row r="3059" spans="1:14" x14ac:dyDescent="0.3">
      <c r="A3059" s="23">
        <v>3058</v>
      </c>
      <c r="B3059" s="23" t="str">
        <f t="shared" si="141"/>
        <v>Q4-2021</v>
      </c>
      <c r="C3059" s="24" t="str">
        <f t="shared" si="142"/>
        <v>Q4</v>
      </c>
      <c r="D3059" s="23" t="str">
        <f t="shared" si="143"/>
        <v>10-2021</v>
      </c>
      <c r="E3059" s="25">
        <v>44490</v>
      </c>
      <c r="F3059" s="31">
        <f>INDEX(GoldPrice!$B$2:$F$4016,MATCH(E3059,GoldPrice!$B$2:$B$4016,0),5)</f>
        <v>206621.05462105572</v>
      </c>
      <c r="G3059" s="36">
        <f>INDEX(Daily!$B$2:$H$4016,MATCH(E3059,Daily!$B$2:$B$4016,0),3)</f>
        <v>-0.92000000000000171</v>
      </c>
      <c r="H3059" s="36">
        <f>INDEX(Daily!$B$2:$H$4016,MATCH(E3059,Daily!$B$2:$B$4016,0),5)</f>
        <v>-5</v>
      </c>
      <c r="I3059" s="36">
        <f>INDEX(Daily!$B$2:$H$4016,MATCH(E3059,Daily!$B$2:$B$4016,0),7)</f>
        <v>-9.0299999999999727</v>
      </c>
      <c r="J3059" s="39">
        <f>INDEX(Monthly!$B$2:$K$187,MATCH(D3059,Monthly!$B$2:$B$187,0),3)</f>
        <v>-2.1000000000000046E-3</v>
      </c>
      <c r="K3059" s="39">
        <f>INDEX(Monthly!$B$2:$K$187,MATCH(D3059,Monthly!$B$2:$B$187,0),5)</f>
        <v>22.579999999999927</v>
      </c>
      <c r="L3059" s="39">
        <f>INDEX(Monthly!$B$2:$K$187,MATCH(D3059,Monthly!$B$2:$B$187,0),7)</f>
        <v>-1.0000000000000009E-3</v>
      </c>
      <c r="M3059" s="39">
        <f>INDEX(Monthly!$B$2:$K$187,MATCH(D3059,Monthly!$B$2:$B$187,0),9)</f>
        <v>2.2086625324369853E-3</v>
      </c>
      <c r="N3059" s="42">
        <f>INDEX(Quaterly!$B$2:$E$63,MATCH(B3059,Quaterly!$B$2:$B$63,0),4)</f>
        <v>2.360000000000003</v>
      </c>
    </row>
    <row r="3060" spans="1:14" x14ac:dyDescent="0.3">
      <c r="A3060" s="23">
        <v>3059</v>
      </c>
      <c r="B3060" s="23" t="str">
        <f t="shared" si="141"/>
        <v>Q4-2021</v>
      </c>
      <c r="C3060" s="24" t="str">
        <f t="shared" si="142"/>
        <v>Q4</v>
      </c>
      <c r="D3060" s="23" t="str">
        <f t="shared" si="143"/>
        <v>10-2021</v>
      </c>
      <c r="E3060" s="25">
        <v>44491</v>
      </c>
      <c r="F3060" s="31">
        <f>INDEX(GoldPrice!$B$2:$F$4016,MATCH(E3060,GoldPrice!$B$2:$B$4016,0),5)</f>
        <v>-151375.54337554425</v>
      </c>
      <c r="G3060" s="36">
        <f>INDEX(Daily!$B$2:$H$4016,MATCH(E3060,Daily!$B$2:$B$4016,0),3)</f>
        <v>1.2600000000000051</v>
      </c>
      <c r="H3060" s="36">
        <f>INDEX(Daily!$B$2:$H$4016,MATCH(E3060,Daily!$B$2:$B$4016,0),5)</f>
        <v>4</v>
      </c>
      <c r="I3060" s="36">
        <f>INDEX(Daily!$B$2:$H$4016,MATCH(E3060,Daily!$B$2:$B$4016,0),7)</f>
        <v>4.4700000000000273</v>
      </c>
      <c r="J3060" s="39">
        <f>INDEX(Monthly!$B$2:$K$187,MATCH(D3060,Monthly!$B$2:$B$187,0),3)</f>
        <v>-2.1000000000000046E-3</v>
      </c>
      <c r="K3060" s="39">
        <f>INDEX(Monthly!$B$2:$K$187,MATCH(D3060,Monthly!$B$2:$B$187,0),5)</f>
        <v>22.579999999999927</v>
      </c>
      <c r="L3060" s="39">
        <f>INDEX(Monthly!$B$2:$K$187,MATCH(D3060,Monthly!$B$2:$B$187,0),7)</f>
        <v>-1.0000000000000009E-3</v>
      </c>
      <c r="M3060" s="39">
        <f>INDEX(Monthly!$B$2:$K$187,MATCH(D3060,Monthly!$B$2:$B$187,0),9)</f>
        <v>2.2086625324369853E-3</v>
      </c>
      <c r="N3060" s="42">
        <f>INDEX(Quaterly!$B$2:$E$63,MATCH(B3060,Quaterly!$B$2:$B$63,0),4)</f>
        <v>2.360000000000003</v>
      </c>
    </row>
    <row r="3061" spans="1:14" x14ac:dyDescent="0.3">
      <c r="A3061" s="23">
        <v>3060</v>
      </c>
      <c r="B3061" s="23" t="str">
        <f t="shared" si="141"/>
        <v>Q4-2021</v>
      </c>
      <c r="C3061" s="24" t="str">
        <f t="shared" si="142"/>
        <v>Q4</v>
      </c>
      <c r="D3061" s="23" t="str">
        <f t="shared" si="143"/>
        <v>10-2021</v>
      </c>
      <c r="E3061" s="25">
        <v>44494</v>
      </c>
      <c r="F3061" s="31">
        <f>INDEX(GoldPrice!$B$2:$F$4016,MATCH(E3061,GoldPrice!$B$2:$B$4016,0),5)</f>
        <v>-118333.39633339643</v>
      </c>
      <c r="G3061" s="36">
        <f>INDEX(Daily!$B$2:$H$4016,MATCH(E3061,Daily!$B$2:$B$4016,0),3)</f>
        <v>0</v>
      </c>
      <c r="H3061" s="36">
        <f>INDEX(Daily!$B$2:$H$4016,MATCH(E3061,Daily!$B$2:$B$4016,0),5)</f>
        <v>-9</v>
      </c>
      <c r="I3061" s="36">
        <f>INDEX(Daily!$B$2:$H$4016,MATCH(E3061,Daily!$B$2:$B$4016,0),7)</f>
        <v>-3.8399999999999181</v>
      </c>
      <c r="J3061" s="39">
        <f>INDEX(Monthly!$B$2:$K$187,MATCH(D3061,Monthly!$B$2:$B$187,0),3)</f>
        <v>-2.1000000000000046E-3</v>
      </c>
      <c r="K3061" s="39">
        <f>INDEX(Monthly!$B$2:$K$187,MATCH(D3061,Monthly!$B$2:$B$187,0),5)</f>
        <v>22.579999999999927</v>
      </c>
      <c r="L3061" s="39">
        <f>INDEX(Monthly!$B$2:$K$187,MATCH(D3061,Monthly!$B$2:$B$187,0),7)</f>
        <v>-1.0000000000000009E-3</v>
      </c>
      <c r="M3061" s="39">
        <f>INDEX(Monthly!$B$2:$K$187,MATCH(D3061,Monthly!$B$2:$B$187,0),9)</f>
        <v>2.2086625324369853E-3</v>
      </c>
      <c r="N3061" s="42">
        <f>INDEX(Quaterly!$B$2:$E$63,MATCH(B3061,Quaterly!$B$2:$B$63,0),4)</f>
        <v>2.360000000000003</v>
      </c>
    </row>
    <row r="3062" spans="1:14" x14ac:dyDescent="0.3">
      <c r="A3062" s="23">
        <v>3061</v>
      </c>
      <c r="B3062" s="23" t="str">
        <f t="shared" si="141"/>
        <v>Q4-2021</v>
      </c>
      <c r="C3062" s="24" t="str">
        <f t="shared" si="142"/>
        <v>Q4</v>
      </c>
      <c r="D3062" s="23" t="str">
        <f t="shared" si="143"/>
        <v>10-2021</v>
      </c>
      <c r="E3062" s="25">
        <v>44495</v>
      </c>
      <c r="F3062" s="31">
        <f>INDEX(GoldPrice!$B$2:$F$4016,MATCH(E3062,GoldPrice!$B$2:$B$4016,0),5)</f>
        <v>562433.26403326541</v>
      </c>
      <c r="G3062" s="36">
        <f>INDEX(Daily!$B$2:$H$4016,MATCH(E3062,Daily!$B$2:$B$4016,0),3)</f>
        <v>0.89000000000000057</v>
      </c>
      <c r="H3062" s="36">
        <f>INDEX(Daily!$B$2:$H$4016,MATCH(E3062,Daily!$B$2:$B$4016,0),5)</f>
        <v>12</v>
      </c>
      <c r="I3062" s="36">
        <f>INDEX(Daily!$B$2:$H$4016,MATCH(E3062,Daily!$B$2:$B$4016,0),7)</f>
        <v>6.2300000000000182</v>
      </c>
      <c r="J3062" s="39">
        <f>INDEX(Monthly!$B$2:$K$187,MATCH(D3062,Monthly!$B$2:$B$187,0),3)</f>
        <v>-2.1000000000000046E-3</v>
      </c>
      <c r="K3062" s="39">
        <f>INDEX(Monthly!$B$2:$K$187,MATCH(D3062,Monthly!$B$2:$B$187,0),5)</f>
        <v>22.579999999999927</v>
      </c>
      <c r="L3062" s="39">
        <f>INDEX(Monthly!$B$2:$K$187,MATCH(D3062,Monthly!$B$2:$B$187,0),7)</f>
        <v>-1.0000000000000009E-3</v>
      </c>
      <c r="M3062" s="39">
        <f>INDEX(Monthly!$B$2:$K$187,MATCH(D3062,Monthly!$B$2:$B$187,0),9)</f>
        <v>2.2086625324369853E-3</v>
      </c>
      <c r="N3062" s="42">
        <f>INDEX(Quaterly!$B$2:$E$63,MATCH(B3062,Quaterly!$B$2:$B$63,0),4)</f>
        <v>2.360000000000003</v>
      </c>
    </row>
    <row r="3063" spans="1:14" x14ac:dyDescent="0.3">
      <c r="A3063" s="23">
        <v>3062</v>
      </c>
      <c r="B3063" s="23" t="str">
        <f t="shared" si="141"/>
        <v>Q4-2021</v>
      </c>
      <c r="C3063" s="24" t="str">
        <f t="shared" si="142"/>
        <v>Q4</v>
      </c>
      <c r="D3063" s="23" t="str">
        <f t="shared" si="143"/>
        <v>10-2021</v>
      </c>
      <c r="E3063" s="25">
        <v>44496</v>
      </c>
      <c r="F3063" s="31">
        <f>INDEX(GoldPrice!$B$2:$F$4016,MATCH(E3063,GoldPrice!$B$2:$B$4016,0),5)</f>
        <v>13256.019656017423</v>
      </c>
      <c r="G3063" s="36">
        <f>INDEX(Daily!$B$2:$H$4016,MATCH(E3063,Daily!$B$2:$B$4016,0),3)</f>
        <v>-1.9900000000000091</v>
      </c>
      <c r="H3063" s="36">
        <f>INDEX(Daily!$B$2:$H$4016,MATCH(E3063,Daily!$B$2:$B$4016,0),5)</f>
        <v>-2</v>
      </c>
      <c r="I3063" s="36">
        <f>INDEX(Daily!$B$2:$H$4016,MATCH(E3063,Daily!$B$2:$B$4016,0),7)</f>
        <v>31.389999999999873</v>
      </c>
      <c r="J3063" s="39">
        <f>INDEX(Monthly!$B$2:$K$187,MATCH(D3063,Monthly!$B$2:$B$187,0),3)</f>
        <v>-2.1000000000000046E-3</v>
      </c>
      <c r="K3063" s="39">
        <f>INDEX(Monthly!$B$2:$K$187,MATCH(D3063,Monthly!$B$2:$B$187,0),5)</f>
        <v>22.579999999999927</v>
      </c>
      <c r="L3063" s="39">
        <f>INDEX(Monthly!$B$2:$K$187,MATCH(D3063,Monthly!$B$2:$B$187,0),7)</f>
        <v>-1.0000000000000009E-3</v>
      </c>
      <c r="M3063" s="39">
        <f>INDEX(Monthly!$B$2:$K$187,MATCH(D3063,Monthly!$B$2:$B$187,0),9)</f>
        <v>2.2086625324369853E-3</v>
      </c>
      <c r="N3063" s="42">
        <f>INDEX(Quaterly!$B$2:$E$63,MATCH(B3063,Quaterly!$B$2:$B$63,0),4)</f>
        <v>2.360000000000003</v>
      </c>
    </row>
    <row r="3064" spans="1:14" x14ac:dyDescent="0.3">
      <c r="A3064" s="23">
        <v>3063</v>
      </c>
      <c r="B3064" s="23" t="str">
        <f t="shared" si="141"/>
        <v>Q4-2021</v>
      </c>
      <c r="C3064" s="24" t="str">
        <f t="shared" si="142"/>
        <v>Q4</v>
      </c>
      <c r="D3064" s="23" t="str">
        <f t="shared" si="143"/>
        <v>10-2021</v>
      </c>
      <c r="E3064" s="25">
        <v>44497</v>
      </c>
      <c r="F3064" s="31">
        <f>INDEX(GoldPrice!$B$2:$F$4016,MATCH(E3064,GoldPrice!$B$2:$B$4016,0),5)</f>
        <v>-256840.29484029487</v>
      </c>
      <c r="G3064" s="36">
        <f>INDEX(Daily!$B$2:$H$4016,MATCH(E3064,Daily!$B$2:$B$4016,0),3)</f>
        <v>0.15000000000000568</v>
      </c>
      <c r="H3064" s="36">
        <f>INDEX(Daily!$B$2:$H$4016,MATCH(E3064,Daily!$B$2:$B$4016,0),5)</f>
        <v>-5</v>
      </c>
      <c r="I3064" s="36">
        <f>INDEX(Daily!$B$2:$H$4016,MATCH(E3064,Daily!$B$2:$B$4016,0),7)</f>
        <v>14.990000000000009</v>
      </c>
      <c r="J3064" s="39">
        <f>INDEX(Monthly!$B$2:$K$187,MATCH(D3064,Monthly!$B$2:$B$187,0),3)</f>
        <v>-2.1000000000000046E-3</v>
      </c>
      <c r="K3064" s="39">
        <f>INDEX(Monthly!$B$2:$K$187,MATCH(D3064,Monthly!$B$2:$B$187,0),5)</f>
        <v>22.579999999999927</v>
      </c>
      <c r="L3064" s="39">
        <f>INDEX(Monthly!$B$2:$K$187,MATCH(D3064,Monthly!$B$2:$B$187,0),7)</f>
        <v>-1.0000000000000009E-3</v>
      </c>
      <c r="M3064" s="39">
        <f>INDEX(Monthly!$B$2:$K$187,MATCH(D3064,Monthly!$B$2:$B$187,0),9)</f>
        <v>2.2086625324369853E-3</v>
      </c>
      <c r="N3064" s="42">
        <f>INDEX(Quaterly!$B$2:$E$63,MATCH(B3064,Quaterly!$B$2:$B$63,0),4)</f>
        <v>2.360000000000003</v>
      </c>
    </row>
    <row r="3065" spans="1:14" x14ac:dyDescent="0.3">
      <c r="A3065" s="23">
        <v>3064</v>
      </c>
      <c r="B3065" s="23" t="str">
        <f t="shared" si="141"/>
        <v>Q4-2021</v>
      </c>
      <c r="C3065" s="24" t="str">
        <f t="shared" si="142"/>
        <v>Q4</v>
      </c>
      <c r="D3065" s="23" t="str">
        <f t="shared" si="143"/>
        <v>10-2021</v>
      </c>
      <c r="E3065" s="25">
        <v>44498</v>
      </c>
      <c r="F3065" s="31">
        <f>INDEX(GoldPrice!$B$2:$F$4016,MATCH(E3065,GoldPrice!$B$2:$B$4016,0),5)</f>
        <v>319901.71990172192</v>
      </c>
      <c r="G3065" s="36">
        <f>INDEX(Daily!$B$2:$H$4016,MATCH(E3065,Daily!$B$2:$B$4016,0),3)</f>
        <v>0.75999999999999091</v>
      </c>
      <c r="H3065" s="36">
        <f>INDEX(Daily!$B$2:$H$4016,MATCH(E3065,Daily!$B$2:$B$4016,0),5)</f>
        <v>0</v>
      </c>
      <c r="I3065" s="36">
        <f>INDEX(Daily!$B$2:$H$4016,MATCH(E3065,Daily!$B$2:$B$4016,0),7)</f>
        <v>6.2599999999999909</v>
      </c>
      <c r="J3065" s="39">
        <f>INDEX(Monthly!$B$2:$K$187,MATCH(D3065,Monthly!$B$2:$B$187,0),3)</f>
        <v>-2.1000000000000046E-3</v>
      </c>
      <c r="K3065" s="39">
        <f>INDEX(Monthly!$B$2:$K$187,MATCH(D3065,Monthly!$B$2:$B$187,0),5)</f>
        <v>22.579999999999927</v>
      </c>
      <c r="L3065" s="39">
        <f>INDEX(Monthly!$B$2:$K$187,MATCH(D3065,Monthly!$B$2:$B$187,0),7)</f>
        <v>-1.0000000000000009E-3</v>
      </c>
      <c r="M3065" s="39">
        <f>INDEX(Monthly!$B$2:$K$187,MATCH(D3065,Monthly!$B$2:$B$187,0),9)</f>
        <v>2.2086625324369853E-3</v>
      </c>
      <c r="N3065" s="42">
        <f>INDEX(Quaterly!$B$2:$E$63,MATCH(B3065,Quaterly!$B$2:$B$63,0),4)</f>
        <v>2.360000000000003</v>
      </c>
    </row>
    <row r="3066" spans="1:14" x14ac:dyDescent="0.3">
      <c r="A3066" s="23">
        <v>3065</v>
      </c>
      <c r="B3066" s="23" t="str">
        <f t="shared" si="141"/>
        <v>Q4-2021</v>
      </c>
      <c r="C3066" s="24" t="str">
        <f t="shared" si="142"/>
        <v>Q4</v>
      </c>
      <c r="D3066" s="23" t="str">
        <f t="shared" si="143"/>
        <v>11-2021</v>
      </c>
      <c r="E3066" s="25">
        <v>44501</v>
      </c>
      <c r="F3066" s="31">
        <f>INDEX(GoldPrice!$B$2:$F$4016,MATCH(E3066,GoldPrice!$B$2:$B$4016,0),5)</f>
        <v>-408108.10810811073</v>
      </c>
      <c r="G3066" s="36">
        <f>INDEX(Daily!$B$2:$H$4016,MATCH(E3066,Daily!$B$2:$B$4016,0),3)</f>
        <v>0.48000000000000398</v>
      </c>
      <c r="H3066" s="36">
        <f>INDEX(Daily!$B$2:$H$4016,MATCH(E3066,Daily!$B$2:$B$4016,0),5)</f>
        <v>0</v>
      </c>
      <c r="I3066" s="36">
        <f>INDEX(Daily!$B$2:$H$4016,MATCH(E3066,Daily!$B$2:$B$4016,0),7)</f>
        <v>-5.2999999999999545</v>
      </c>
      <c r="J3066" s="39">
        <f>INDEX(Monthly!$B$2:$K$187,MATCH(D3066,Monthly!$B$2:$B$187,0),3)</f>
        <v>3.4000000000000002E-3</v>
      </c>
      <c r="K3066" s="39">
        <f>INDEX(Monthly!$B$2:$K$187,MATCH(D3066,Monthly!$B$2:$B$187,0),5)</f>
        <v>-4.7099999999999227</v>
      </c>
      <c r="L3066" s="39">
        <f>INDEX(Monthly!$B$2:$K$187,MATCH(D3066,Monthly!$B$2:$B$187,0),7)</f>
        <v>-1.0000000000000009E-3</v>
      </c>
      <c r="M3066" s="39">
        <f>INDEX(Monthly!$B$2:$K$187,MATCH(D3066,Monthly!$B$2:$B$187,0),9)</f>
        <v>1.0272396427316864E-2</v>
      </c>
      <c r="N3066" s="42">
        <f>INDEX(Quaterly!$B$2:$E$63,MATCH(B3066,Quaterly!$B$2:$B$63,0),4)</f>
        <v>2.360000000000003</v>
      </c>
    </row>
    <row r="3067" spans="1:14" x14ac:dyDescent="0.3">
      <c r="A3067" s="23">
        <v>3066</v>
      </c>
      <c r="B3067" s="23" t="str">
        <f t="shared" si="141"/>
        <v>Q4-2021</v>
      </c>
      <c r="C3067" s="24" t="str">
        <f t="shared" si="142"/>
        <v>Q4</v>
      </c>
      <c r="D3067" s="23" t="str">
        <f t="shared" si="143"/>
        <v>11-2021</v>
      </c>
      <c r="E3067" s="25">
        <v>44502</v>
      </c>
      <c r="F3067" s="31">
        <f>INDEX(GoldPrice!$B$2:$F$4016,MATCH(E3067,GoldPrice!$B$2:$B$4016,0),5)</f>
        <v>362778.22717822716</v>
      </c>
      <c r="G3067" s="36">
        <f>INDEX(Daily!$B$2:$H$4016,MATCH(E3067,Daily!$B$2:$B$4016,0),3)</f>
        <v>-0.14000000000000057</v>
      </c>
      <c r="H3067" s="36">
        <f>INDEX(Daily!$B$2:$H$4016,MATCH(E3067,Daily!$B$2:$B$4016,0),5)</f>
        <v>-2</v>
      </c>
      <c r="I3067" s="36">
        <f>INDEX(Daily!$B$2:$H$4016,MATCH(E3067,Daily!$B$2:$B$4016,0),7)</f>
        <v>13.490000000000009</v>
      </c>
      <c r="J3067" s="39">
        <f>INDEX(Monthly!$B$2:$K$187,MATCH(D3067,Monthly!$B$2:$B$187,0),3)</f>
        <v>3.4000000000000002E-3</v>
      </c>
      <c r="K3067" s="39">
        <f>INDEX(Monthly!$B$2:$K$187,MATCH(D3067,Monthly!$B$2:$B$187,0),5)</f>
        <v>-4.7099999999999227</v>
      </c>
      <c r="L3067" s="39">
        <f>INDEX(Monthly!$B$2:$K$187,MATCH(D3067,Monthly!$B$2:$B$187,0),7)</f>
        <v>-1.0000000000000009E-3</v>
      </c>
      <c r="M3067" s="39">
        <f>INDEX(Monthly!$B$2:$K$187,MATCH(D3067,Monthly!$B$2:$B$187,0),9)</f>
        <v>1.0272396427316864E-2</v>
      </c>
      <c r="N3067" s="42">
        <f>INDEX(Quaterly!$B$2:$E$63,MATCH(B3067,Quaterly!$B$2:$B$63,0),4)</f>
        <v>2.360000000000003</v>
      </c>
    </row>
    <row r="3068" spans="1:14" x14ac:dyDescent="0.3">
      <c r="A3068" s="23">
        <v>3067</v>
      </c>
      <c r="B3068" s="23" t="str">
        <f t="shared" si="141"/>
        <v>Q4-2021</v>
      </c>
      <c r="C3068" s="24" t="str">
        <f t="shared" si="142"/>
        <v>Q4</v>
      </c>
      <c r="D3068" s="23" t="str">
        <f t="shared" si="143"/>
        <v>11-2021</v>
      </c>
      <c r="E3068" s="25">
        <v>44503</v>
      </c>
      <c r="F3068" s="31">
        <f>INDEX(GoldPrice!$B$2:$F$4016,MATCH(E3068,GoldPrice!$B$2:$B$4016,0),5)</f>
        <v>482990.66339066997</v>
      </c>
      <c r="G3068" s="36">
        <f>INDEX(Daily!$B$2:$H$4016,MATCH(E3068,Daily!$B$2:$B$4016,0),3)</f>
        <v>-3.0499999999999972</v>
      </c>
      <c r="H3068" s="36">
        <f>INDEX(Daily!$B$2:$H$4016,MATCH(E3068,Daily!$B$2:$B$4016,0),5)</f>
        <v>-1</v>
      </c>
      <c r="I3068" s="36">
        <f>INDEX(Daily!$B$2:$H$4016,MATCH(E3068,Daily!$B$2:$B$4016,0),7)</f>
        <v>-8.1600000000000819</v>
      </c>
      <c r="J3068" s="39">
        <f>INDEX(Monthly!$B$2:$K$187,MATCH(D3068,Monthly!$B$2:$B$187,0),3)</f>
        <v>3.4000000000000002E-3</v>
      </c>
      <c r="K3068" s="39">
        <f>INDEX(Monthly!$B$2:$K$187,MATCH(D3068,Monthly!$B$2:$B$187,0),5)</f>
        <v>-4.7099999999999227</v>
      </c>
      <c r="L3068" s="39">
        <f>INDEX(Monthly!$B$2:$K$187,MATCH(D3068,Monthly!$B$2:$B$187,0),7)</f>
        <v>-1.0000000000000009E-3</v>
      </c>
      <c r="M3068" s="39">
        <f>INDEX(Monthly!$B$2:$K$187,MATCH(D3068,Monthly!$B$2:$B$187,0),9)</f>
        <v>1.0272396427316864E-2</v>
      </c>
      <c r="N3068" s="42">
        <f>INDEX(Quaterly!$B$2:$E$63,MATCH(B3068,Quaterly!$B$2:$B$63,0),4)</f>
        <v>2.360000000000003</v>
      </c>
    </row>
    <row r="3069" spans="1:14" x14ac:dyDescent="0.3">
      <c r="A3069" s="23">
        <v>3068</v>
      </c>
      <c r="B3069" s="23" t="str">
        <f t="shared" si="141"/>
        <v>Q4-2021</v>
      </c>
      <c r="C3069" s="24" t="str">
        <f t="shared" si="142"/>
        <v>Q4</v>
      </c>
      <c r="D3069" s="23" t="str">
        <f t="shared" si="143"/>
        <v>11-2021</v>
      </c>
      <c r="E3069" s="25">
        <v>44504</v>
      </c>
      <c r="F3069" s="31">
        <f>INDEX(GoldPrice!$B$2:$F$4016,MATCH(E3069,GoldPrice!$B$2:$B$4016,0),5)</f>
        <v>-514765.29956530407</v>
      </c>
      <c r="G3069" s="36">
        <f>INDEX(Daily!$B$2:$H$4016,MATCH(E3069,Daily!$B$2:$B$4016,0),3)</f>
        <v>-2.0499999999999972</v>
      </c>
      <c r="H3069" s="36">
        <f>INDEX(Daily!$B$2:$H$4016,MATCH(E3069,Daily!$B$2:$B$4016,0),5)</f>
        <v>-67</v>
      </c>
      <c r="I3069" s="36">
        <f>INDEX(Daily!$B$2:$H$4016,MATCH(E3069,Daily!$B$2:$B$4016,0),7)</f>
        <v>4.0399999999999636</v>
      </c>
      <c r="J3069" s="39">
        <f>INDEX(Monthly!$B$2:$K$187,MATCH(D3069,Monthly!$B$2:$B$187,0),3)</f>
        <v>3.4000000000000002E-3</v>
      </c>
      <c r="K3069" s="39">
        <f>INDEX(Monthly!$B$2:$K$187,MATCH(D3069,Monthly!$B$2:$B$187,0),5)</f>
        <v>-4.7099999999999227</v>
      </c>
      <c r="L3069" s="39">
        <f>INDEX(Monthly!$B$2:$K$187,MATCH(D3069,Monthly!$B$2:$B$187,0),7)</f>
        <v>-1.0000000000000009E-3</v>
      </c>
      <c r="M3069" s="39">
        <f>INDEX(Monthly!$B$2:$K$187,MATCH(D3069,Monthly!$B$2:$B$187,0),9)</f>
        <v>1.0272396427316864E-2</v>
      </c>
      <c r="N3069" s="42">
        <f>INDEX(Quaterly!$B$2:$E$63,MATCH(B3069,Quaterly!$B$2:$B$63,0),4)</f>
        <v>2.360000000000003</v>
      </c>
    </row>
    <row r="3070" spans="1:14" x14ac:dyDescent="0.3">
      <c r="A3070" s="23">
        <v>3069</v>
      </c>
      <c r="B3070" s="23" t="str">
        <f t="shared" si="141"/>
        <v>Q4-2021</v>
      </c>
      <c r="C3070" s="24" t="str">
        <f t="shared" si="142"/>
        <v>Q4</v>
      </c>
      <c r="D3070" s="23" t="str">
        <f t="shared" si="143"/>
        <v>11-2021</v>
      </c>
      <c r="E3070" s="25">
        <v>44505</v>
      </c>
      <c r="F3070" s="31">
        <f>INDEX(GoldPrice!$B$2:$F$4016,MATCH(E3070,GoldPrice!$B$2:$B$4016,0),5)</f>
        <v>-151218.67321867496</v>
      </c>
      <c r="G3070" s="36">
        <f>INDEX(Daily!$B$2:$H$4016,MATCH(E3070,Daily!$B$2:$B$4016,0),3)</f>
        <v>2.4599999999999937</v>
      </c>
      <c r="H3070" s="36">
        <f>INDEX(Daily!$B$2:$H$4016,MATCH(E3070,Daily!$B$2:$B$4016,0),5)</f>
        <v>0</v>
      </c>
      <c r="I3070" s="36">
        <f>INDEX(Daily!$B$2:$H$4016,MATCH(E3070,Daily!$B$2:$B$4016,0),7)</f>
        <v>8.1700000000000728</v>
      </c>
      <c r="J3070" s="39">
        <f>INDEX(Monthly!$B$2:$K$187,MATCH(D3070,Monthly!$B$2:$B$187,0),3)</f>
        <v>3.4000000000000002E-3</v>
      </c>
      <c r="K3070" s="39">
        <f>INDEX(Monthly!$B$2:$K$187,MATCH(D3070,Monthly!$B$2:$B$187,0),5)</f>
        <v>-4.7099999999999227</v>
      </c>
      <c r="L3070" s="39">
        <f>INDEX(Monthly!$B$2:$K$187,MATCH(D3070,Monthly!$B$2:$B$187,0),7)</f>
        <v>-1.0000000000000009E-3</v>
      </c>
      <c r="M3070" s="39">
        <f>INDEX(Monthly!$B$2:$K$187,MATCH(D3070,Monthly!$B$2:$B$187,0),9)</f>
        <v>1.0272396427316864E-2</v>
      </c>
      <c r="N3070" s="42">
        <f>INDEX(Quaterly!$B$2:$E$63,MATCH(B3070,Quaterly!$B$2:$B$63,0),4)</f>
        <v>2.360000000000003</v>
      </c>
    </row>
    <row r="3071" spans="1:14" x14ac:dyDescent="0.3">
      <c r="A3071" s="23">
        <v>3070</v>
      </c>
      <c r="B3071" s="23" t="str">
        <f t="shared" si="141"/>
        <v>Q4-2021</v>
      </c>
      <c r="C3071" s="24" t="str">
        <f t="shared" si="142"/>
        <v>Q4</v>
      </c>
      <c r="D3071" s="23" t="str">
        <f t="shared" si="143"/>
        <v>11-2021</v>
      </c>
      <c r="E3071" s="25">
        <v>44508</v>
      </c>
      <c r="F3071" s="31">
        <f>INDEX(GoldPrice!$B$2:$F$4016,MATCH(E3071,GoldPrice!$B$2:$B$4016,0),5)</f>
        <v>89023.247023247182</v>
      </c>
      <c r="G3071" s="36">
        <f>INDEX(Daily!$B$2:$H$4016,MATCH(E3071,Daily!$B$2:$B$4016,0),3)</f>
        <v>0.6600000000000108</v>
      </c>
      <c r="H3071" s="36">
        <f>INDEX(Daily!$B$2:$H$4016,MATCH(E3071,Daily!$B$2:$B$4016,0),5)</f>
        <v>-20</v>
      </c>
      <c r="I3071" s="36">
        <f>INDEX(Daily!$B$2:$H$4016,MATCH(E3071,Daily!$B$2:$B$4016,0),7)</f>
        <v>11.059999999999945</v>
      </c>
      <c r="J3071" s="39">
        <f>INDEX(Monthly!$B$2:$K$187,MATCH(D3071,Monthly!$B$2:$B$187,0),3)</f>
        <v>3.4000000000000002E-3</v>
      </c>
      <c r="K3071" s="39">
        <f>INDEX(Monthly!$B$2:$K$187,MATCH(D3071,Monthly!$B$2:$B$187,0),5)</f>
        <v>-4.7099999999999227</v>
      </c>
      <c r="L3071" s="39">
        <f>INDEX(Monthly!$B$2:$K$187,MATCH(D3071,Monthly!$B$2:$B$187,0),7)</f>
        <v>-1.0000000000000009E-3</v>
      </c>
      <c r="M3071" s="39">
        <f>INDEX(Monthly!$B$2:$K$187,MATCH(D3071,Monthly!$B$2:$B$187,0),9)</f>
        <v>1.0272396427316864E-2</v>
      </c>
      <c r="N3071" s="42">
        <f>INDEX(Quaterly!$B$2:$E$63,MATCH(B3071,Quaterly!$B$2:$B$63,0),4)</f>
        <v>2.360000000000003</v>
      </c>
    </row>
    <row r="3072" spans="1:14" x14ac:dyDescent="0.3">
      <c r="A3072" s="23">
        <v>3071</v>
      </c>
      <c r="B3072" s="23" t="str">
        <f t="shared" si="141"/>
        <v>Q4-2021</v>
      </c>
      <c r="C3072" s="24" t="str">
        <f t="shared" si="142"/>
        <v>Q4</v>
      </c>
      <c r="D3072" s="23" t="str">
        <f t="shared" si="143"/>
        <v>11-2021</v>
      </c>
      <c r="E3072" s="25">
        <v>44509</v>
      </c>
      <c r="F3072" s="31">
        <f>INDEX(GoldPrice!$B$2:$F$4016,MATCH(E3072,GoldPrice!$B$2:$B$4016,0),5)</f>
        <v>249265.99886600301</v>
      </c>
      <c r="G3072" s="36">
        <f>INDEX(Daily!$B$2:$H$4016,MATCH(E3072,Daily!$B$2:$B$4016,0),3)</f>
        <v>2.2199999999999989</v>
      </c>
      <c r="H3072" s="36">
        <f>INDEX(Daily!$B$2:$H$4016,MATCH(E3072,Daily!$B$2:$B$4016,0),5)</f>
        <v>2</v>
      </c>
      <c r="I3072" s="36">
        <f>INDEX(Daily!$B$2:$H$4016,MATCH(E3072,Daily!$B$2:$B$4016,0),7)</f>
        <v>-6.0699999999999363</v>
      </c>
      <c r="J3072" s="39">
        <f>INDEX(Monthly!$B$2:$K$187,MATCH(D3072,Monthly!$B$2:$B$187,0),3)</f>
        <v>3.4000000000000002E-3</v>
      </c>
      <c r="K3072" s="39">
        <f>INDEX(Monthly!$B$2:$K$187,MATCH(D3072,Monthly!$B$2:$B$187,0),5)</f>
        <v>-4.7099999999999227</v>
      </c>
      <c r="L3072" s="39">
        <f>INDEX(Monthly!$B$2:$K$187,MATCH(D3072,Monthly!$B$2:$B$187,0),7)</f>
        <v>-1.0000000000000009E-3</v>
      </c>
      <c r="M3072" s="39">
        <f>INDEX(Monthly!$B$2:$K$187,MATCH(D3072,Monthly!$B$2:$B$187,0),9)</f>
        <v>1.0272396427316864E-2</v>
      </c>
      <c r="N3072" s="42">
        <f>INDEX(Quaterly!$B$2:$E$63,MATCH(B3072,Quaterly!$B$2:$B$63,0),4)</f>
        <v>2.360000000000003</v>
      </c>
    </row>
    <row r="3073" spans="1:14" x14ac:dyDescent="0.3">
      <c r="A3073" s="23">
        <v>3072</v>
      </c>
      <c r="B3073" s="23" t="str">
        <f t="shared" si="141"/>
        <v>Q4-2021</v>
      </c>
      <c r="C3073" s="24" t="str">
        <f t="shared" si="142"/>
        <v>Q4</v>
      </c>
      <c r="D3073" s="23" t="str">
        <f t="shared" si="143"/>
        <v>11-2021</v>
      </c>
      <c r="E3073" s="25">
        <v>44510</v>
      </c>
      <c r="F3073" s="31">
        <f>INDEX(GoldPrice!$B$2:$F$4016,MATCH(E3073,GoldPrice!$B$2:$B$4016,0),5)</f>
        <v>-195311.73691174015</v>
      </c>
      <c r="G3073" s="36">
        <f>INDEX(Daily!$B$2:$H$4016,MATCH(E3073,Daily!$B$2:$B$4016,0),3)</f>
        <v>-2.8100000000000023</v>
      </c>
      <c r="H3073" s="36">
        <f>INDEX(Daily!$B$2:$H$4016,MATCH(E3073,Daily!$B$2:$B$4016,0),5)</f>
        <v>-2</v>
      </c>
      <c r="I3073" s="36">
        <f>INDEX(Daily!$B$2:$H$4016,MATCH(E3073,Daily!$B$2:$B$4016,0),7)</f>
        <v>3.5199999999999818</v>
      </c>
      <c r="J3073" s="39">
        <f>INDEX(Monthly!$B$2:$K$187,MATCH(D3073,Monthly!$B$2:$B$187,0),3)</f>
        <v>3.4000000000000002E-3</v>
      </c>
      <c r="K3073" s="39">
        <f>INDEX(Monthly!$B$2:$K$187,MATCH(D3073,Monthly!$B$2:$B$187,0),5)</f>
        <v>-4.7099999999999227</v>
      </c>
      <c r="L3073" s="39">
        <f>INDEX(Monthly!$B$2:$K$187,MATCH(D3073,Monthly!$B$2:$B$187,0),7)</f>
        <v>-1.0000000000000009E-3</v>
      </c>
      <c r="M3073" s="39">
        <f>INDEX(Monthly!$B$2:$K$187,MATCH(D3073,Monthly!$B$2:$B$187,0),9)</f>
        <v>1.0272396427316864E-2</v>
      </c>
      <c r="N3073" s="42">
        <f>INDEX(Quaterly!$B$2:$E$63,MATCH(B3073,Quaterly!$B$2:$B$63,0),4)</f>
        <v>2.360000000000003</v>
      </c>
    </row>
    <row r="3074" spans="1:14" x14ac:dyDescent="0.3">
      <c r="A3074" s="23">
        <v>3073</v>
      </c>
      <c r="B3074" s="23" t="str">
        <f t="shared" si="141"/>
        <v>Q4-2021</v>
      </c>
      <c r="C3074" s="24" t="str">
        <f t="shared" si="142"/>
        <v>Q4</v>
      </c>
      <c r="D3074" s="23" t="str">
        <f t="shared" si="143"/>
        <v>11-2021</v>
      </c>
      <c r="E3074" s="25">
        <v>44511</v>
      </c>
      <c r="F3074" s="31">
        <f>INDEX(GoldPrice!$B$2:$F$4016,MATCH(E3074,GoldPrice!$B$2:$B$4016,0),5)</f>
        <v>353885.46588546783</v>
      </c>
      <c r="G3074" s="36">
        <f>INDEX(Daily!$B$2:$H$4016,MATCH(E3074,Daily!$B$2:$B$4016,0),3)</f>
        <v>0.25</v>
      </c>
      <c r="H3074" s="36">
        <f>INDEX(Daily!$B$2:$H$4016,MATCH(E3074,Daily!$B$2:$B$4016,0),5)</f>
        <v>-15</v>
      </c>
      <c r="I3074" s="36">
        <f>INDEX(Daily!$B$2:$H$4016,MATCH(E3074,Daily!$B$2:$B$4016,0),7)</f>
        <v>-2.6700000000000728</v>
      </c>
      <c r="J3074" s="39">
        <f>INDEX(Monthly!$B$2:$K$187,MATCH(D3074,Monthly!$B$2:$B$187,0),3)</f>
        <v>3.4000000000000002E-3</v>
      </c>
      <c r="K3074" s="39">
        <f>INDEX(Monthly!$B$2:$K$187,MATCH(D3074,Monthly!$B$2:$B$187,0),5)</f>
        <v>-4.7099999999999227</v>
      </c>
      <c r="L3074" s="39">
        <f>INDEX(Monthly!$B$2:$K$187,MATCH(D3074,Monthly!$B$2:$B$187,0),7)</f>
        <v>-1.0000000000000009E-3</v>
      </c>
      <c r="M3074" s="39">
        <f>INDEX(Monthly!$B$2:$K$187,MATCH(D3074,Monthly!$B$2:$B$187,0),9)</f>
        <v>1.0272396427316864E-2</v>
      </c>
      <c r="N3074" s="42">
        <f>INDEX(Quaterly!$B$2:$E$63,MATCH(B3074,Quaterly!$B$2:$B$63,0),4)</f>
        <v>2.360000000000003</v>
      </c>
    </row>
    <row r="3075" spans="1:14" x14ac:dyDescent="0.3">
      <c r="A3075" s="23">
        <v>3074</v>
      </c>
      <c r="B3075" s="23" t="str">
        <f t="shared" ref="B3075:B3138" si="144">C3075&amp;"-"&amp;YEAR(E3075)</f>
        <v>Q4-2021</v>
      </c>
      <c r="C3075" s="24" t="str">
        <f t="shared" ref="C3075:C3138" si="145">IF(MONTH(E3075)&lt;=3,"Q1",IF(MONTH(E3075)&lt;=6,"Q2",IF(MONTH(E3075)&lt;=9,"Q3","Q4")))</f>
        <v>Q4</v>
      </c>
      <c r="D3075" s="23" t="str">
        <f t="shared" ref="D3075:D3138" si="146">MONTH(E3075)&amp;"-"&amp;YEAR(E3075)</f>
        <v>11-2021</v>
      </c>
      <c r="E3075" s="25">
        <v>44512</v>
      </c>
      <c r="F3075" s="31">
        <f>INDEX(GoldPrice!$B$2:$F$4016,MATCH(E3075,GoldPrice!$B$2:$B$4016,0),5)</f>
        <v>626598.37459837273</v>
      </c>
      <c r="G3075" s="36">
        <f>INDEX(Daily!$B$2:$H$4016,MATCH(E3075,Daily!$B$2:$B$4016,0),3)</f>
        <v>-0.79999999999999716</v>
      </c>
      <c r="H3075" s="36">
        <f>INDEX(Daily!$B$2:$H$4016,MATCH(E3075,Daily!$B$2:$B$4016,0),5)</f>
        <v>-5</v>
      </c>
      <c r="I3075" s="36">
        <f>INDEX(Daily!$B$2:$H$4016,MATCH(E3075,Daily!$B$2:$B$4016,0),7)</f>
        <v>11.019999999999982</v>
      </c>
      <c r="J3075" s="39">
        <f>INDEX(Monthly!$B$2:$K$187,MATCH(D3075,Monthly!$B$2:$B$187,0),3)</f>
        <v>3.4000000000000002E-3</v>
      </c>
      <c r="K3075" s="39">
        <f>INDEX(Monthly!$B$2:$K$187,MATCH(D3075,Monthly!$B$2:$B$187,0),5)</f>
        <v>-4.7099999999999227</v>
      </c>
      <c r="L3075" s="39">
        <f>INDEX(Monthly!$B$2:$K$187,MATCH(D3075,Monthly!$B$2:$B$187,0),7)</f>
        <v>-1.0000000000000009E-3</v>
      </c>
      <c r="M3075" s="39">
        <f>INDEX(Monthly!$B$2:$K$187,MATCH(D3075,Monthly!$B$2:$B$187,0),9)</f>
        <v>1.0272396427316864E-2</v>
      </c>
      <c r="N3075" s="42">
        <f>INDEX(Quaterly!$B$2:$E$63,MATCH(B3075,Quaterly!$B$2:$B$63,0),4)</f>
        <v>2.360000000000003</v>
      </c>
    </row>
    <row r="3076" spans="1:14" x14ac:dyDescent="0.3">
      <c r="A3076" s="23">
        <v>3075</v>
      </c>
      <c r="B3076" s="23" t="str">
        <f t="shared" si="144"/>
        <v>Q4-2021</v>
      </c>
      <c r="C3076" s="24" t="str">
        <f t="shared" si="145"/>
        <v>Q4</v>
      </c>
      <c r="D3076" s="23" t="str">
        <f t="shared" si="146"/>
        <v>11-2021</v>
      </c>
      <c r="E3076" s="25">
        <v>44515</v>
      </c>
      <c r="F3076" s="31">
        <f>INDEX(GoldPrice!$B$2:$F$4016,MATCH(E3076,GoldPrice!$B$2:$B$4016,0),5)</f>
        <v>123754.67775467783</v>
      </c>
      <c r="G3076" s="36">
        <f>INDEX(Daily!$B$2:$H$4016,MATCH(E3076,Daily!$B$2:$B$4016,0),3)</f>
        <v>8.99999999999892E-2</v>
      </c>
      <c r="H3076" s="36">
        <f>INDEX(Daily!$B$2:$H$4016,MATCH(E3076,Daily!$B$2:$B$4016,0),5)</f>
        <v>5</v>
      </c>
      <c r="I3076" s="36">
        <f>INDEX(Daily!$B$2:$H$4016,MATCH(E3076,Daily!$B$2:$B$4016,0),7)</f>
        <v>3.2000000000000455</v>
      </c>
      <c r="J3076" s="39">
        <f>INDEX(Monthly!$B$2:$K$187,MATCH(D3076,Monthly!$B$2:$B$187,0),3)</f>
        <v>3.4000000000000002E-3</v>
      </c>
      <c r="K3076" s="39">
        <f>INDEX(Monthly!$B$2:$K$187,MATCH(D3076,Monthly!$B$2:$B$187,0),5)</f>
        <v>-4.7099999999999227</v>
      </c>
      <c r="L3076" s="39">
        <f>INDEX(Monthly!$B$2:$K$187,MATCH(D3076,Monthly!$B$2:$B$187,0),7)</f>
        <v>-1.0000000000000009E-3</v>
      </c>
      <c r="M3076" s="39">
        <f>INDEX(Monthly!$B$2:$K$187,MATCH(D3076,Monthly!$B$2:$B$187,0),9)</f>
        <v>1.0272396427316864E-2</v>
      </c>
      <c r="N3076" s="42">
        <f>INDEX(Quaterly!$B$2:$E$63,MATCH(B3076,Quaterly!$B$2:$B$63,0),4)</f>
        <v>2.360000000000003</v>
      </c>
    </row>
    <row r="3077" spans="1:14" x14ac:dyDescent="0.3">
      <c r="A3077" s="23">
        <v>3076</v>
      </c>
      <c r="B3077" s="23" t="str">
        <f t="shared" si="144"/>
        <v>Q4-2021</v>
      </c>
      <c r="C3077" s="24" t="str">
        <f t="shared" si="145"/>
        <v>Q4</v>
      </c>
      <c r="D3077" s="23" t="str">
        <f t="shared" si="146"/>
        <v>11-2021</v>
      </c>
      <c r="E3077" s="25">
        <v>44516</v>
      </c>
      <c r="F3077" s="31">
        <f>INDEX(GoldPrice!$B$2:$F$4016,MATCH(E3077,GoldPrice!$B$2:$B$4016,0),5)</f>
        <v>1206988.8489888497</v>
      </c>
      <c r="G3077" s="36">
        <f>INDEX(Daily!$B$2:$H$4016,MATCH(E3077,Daily!$B$2:$B$4016,0),3)</f>
        <v>-0.11999999999999034</v>
      </c>
      <c r="H3077" s="36">
        <f>INDEX(Daily!$B$2:$H$4016,MATCH(E3077,Daily!$B$2:$B$4016,0),5)</f>
        <v>5</v>
      </c>
      <c r="I3077" s="36">
        <f>INDEX(Daily!$B$2:$H$4016,MATCH(E3077,Daily!$B$2:$B$4016,0),7)</f>
        <v>-10.119999999999891</v>
      </c>
      <c r="J3077" s="39">
        <f>INDEX(Monthly!$B$2:$K$187,MATCH(D3077,Monthly!$B$2:$B$187,0),3)</f>
        <v>3.4000000000000002E-3</v>
      </c>
      <c r="K3077" s="39">
        <f>INDEX(Monthly!$B$2:$K$187,MATCH(D3077,Monthly!$B$2:$B$187,0),5)</f>
        <v>-4.7099999999999227</v>
      </c>
      <c r="L3077" s="39">
        <f>INDEX(Monthly!$B$2:$K$187,MATCH(D3077,Monthly!$B$2:$B$187,0),7)</f>
        <v>-1.0000000000000009E-3</v>
      </c>
      <c r="M3077" s="39">
        <f>INDEX(Monthly!$B$2:$K$187,MATCH(D3077,Monthly!$B$2:$B$187,0),9)</f>
        <v>1.0272396427316864E-2</v>
      </c>
      <c r="N3077" s="42">
        <f>INDEX(Quaterly!$B$2:$E$63,MATCH(B3077,Quaterly!$B$2:$B$63,0),4)</f>
        <v>2.360000000000003</v>
      </c>
    </row>
    <row r="3078" spans="1:14" x14ac:dyDescent="0.3">
      <c r="A3078" s="23">
        <v>3077</v>
      </c>
      <c r="B3078" s="23" t="str">
        <f t="shared" si="144"/>
        <v>Q4-2021</v>
      </c>
      <c r="C3078" s="24" t="str">
        <f t="shared" si="145"/>
        <v>Q4</v>
      </c>
      <c r="D3078" s="23" t="str">
        <f t="shared" si="146"/>
        <v>11-2021</v>
      </c>
      <c r="E3078" s="25">
        <v>44517</v>
      </c>
      <c r="F3078" s="31">
        <f>INDEX(GoldPrice!$B$2:$F$4016,MATCH(E3078,GoldPrice!$B$2:$B$4016,0),5)</f>
        <v>-272860.02646002918</v>
      </c>
      <c r="G3078" s="36">
        <f>INDEX(Daily!$B$2:$H$4016,MATCH(E3078,Daily!$B$2:$B$4016,0),3)</f>
        <v>-2.4000000000000057</v>
      </c>
      <c r="H3078" s="36">
        <f>INDEX(Daily!$B$2:$H$4016,MATCH(E3078,Daily!$B$2:$B$4016,0),5)</f>
        <v>-2</v>
      </c>
      <c r="I3078" s="36">
        <f>INDEX(Daily!$B$2:$H$4016,MATCH(E3078,Daily!$B$2:$B$4016,0),7)</f>
        <v>9.3999999999998636</v>
      </c>
      <c r="J3078" s="39">
        <f>INDEX(Monthly!$B$2:$K$187,MATCH(D3078,Monthly!$B$2:$B$187,0),3)</f>
        <v>3.4000000000000002E-3</v>
      </c>
      <c r="K3078" s="39">
        <f>INDEX(Monthly!$B$2:$K$187,MATCH(D3078,Monthly!$B$2:$B$187,0),5)</f>
        <v>-4.7099999999999227</v>
      </c>
      <c r="L3078" s="39">
        <f>INDEX(Monthly!$B$2:$K$187,MATCH(D3078,Monthly!$B$2:$B$187,0),7)</f>
        <v>-1.0000000000000009E-3</v>
      </c>
      <c r="M3078" s="39">
        <f>INDEX(Monthly!$B$2:$K$187,MATCH(D3078,Monthly!$B$2:$B$187,0),9)</f>
        <v>1.0272396427316864E-2</v>
      </c>
      <c r="N3078" s="42">
        <f>INDEX(Quaterly!$B$2:$E$63,MATCH(B3078,Quaterly!$B$2:$B$63,0),4)</f>
        <v>2.360000000000003</v>
      </c>
    </row>
    <row r="3079" spans="1:14" x14ac:dyDescent="0.3">
      <c r="A3079" s="23">
        <v>3078</v>
      </c>
      <c r="B3079" s="23" t="str">
        <f t="shared" si="144"/>
        <v>Q4-2021</v>
      </c>
      <c r="C3079" s="24" t="str">
        <f t="shared" si="145"/>
        <v>Q4</v>
      </c>
      <c r="D3079" s="23" t="str">
        <f t="shared" si="146"/>
        <v>11-2021</v>
      </c>
      <c r="E3079" s="25">
        <v>44518</v>
      </c>
      <c r="F3079" s="31">
        <f>INDEX(GoldPrice!$B$2:$F$4016,MATCH(E3079,GoldPrice!$B$2:$B$4016,0),5)</f>
        <v>96146.739746741951</v>
      </c>
      <c r="G3079" s="36">
        <f>INDEX(Daily!$B$2:$H$4016,MATCH(E3079,Daily!$B$2:$B$4016,0),3)</f>
        <v>0.65000000000000568</v>
      </c>
      <c r="H3079" s="36">
        <f>INDEX(Daily!$B$2:$H$4016,MATCH(E3079,Daily!$B$2:$B$4016,0),5)</f>
        <v>2</v>
      </c>
      <c r="I3079" s="36">
        <f>INDEX(Daily!$B$2:$H$4016,MATCH(E3079,Daily!$B$2:$B$4016,0),7)</f>
        <v>-6.0199999999999818</v>
      </c>
      <c r="J3079" s="39">
        <f>INDEX(Monthly!$B$2:$K$187,MATCH(D3079,Monthly!$B$2:$B$187,0),3)</f>
        <v>3.4000000000000002E-3</v>
      </c>
      <c r="K3079" s="39">
        <f>INDEX(Monthly!$B$2:$K$187,MATCH(D3079,Monthly!$B$2:$B$187,0),5)</f>
        <v>-4.7099999999999227</v>
      </c>
      <c r="L3079" s="39">
        <f>INDEX(Monthly!$B$2:$K$187,MATCH(D3079,Monthly!$B$2:$B$187,0),7)</f>
        <v>-1.0000000000000009E-3</v>
      </c>
      <c r="M3079" s="39">
        <f>INDEX(Monthly!$B$2:$K$187,MATCH(D3079,Monthly!$B$2:$B$187,0),9)</f>
        <v>1.0272396427316864E-2</v>
      </c>
      <c r="N3079" s="42">
        <f>INDEX(Quaterly!$B$2:$E$63,MATCH(B3079,Quaterly!$B$2:$B$63,0),4)</f>
        <v>2.360000000000003</v>
      </c>
    </row>
    <row r="3080" spans="1:14" x14ac:dyDescent="0.3">
      <c r="A3080" s="23">
        <v>3079</v>
      </c>
      <c r="B3080" s="23" t="str">
        <f t="shared" si="144"/>
        <v>Q4-2021</v>
      </c>
      <c r="C3080" s="24" t="str">
        <f t="shared" si="145"/>
        <v>Q4</v>
      </c>
      <c r="D3080" s="23" t="str">
        <f t="shared" si="146"/>
        <v>11-2021</v>
      </c>
      <c r="E3080" s="25">
        <v>44519</v>
      </c>
      <c r="F3080" s="31">
        <f>INDEX(GoldPrice!$B$2:$F$4016,MATCH(E3080,GoldPrice!$B$2:$B$4016,0),5)</f>
        <v>-791987.07238706946</v>
      </c>
      <c r="G3080" s="36">
        <f>INDEX(Daily!$B$2:$H$4016,MATCH(E3080,Daily!$B$2:$B$4016,0),3)</f>
        <v>-2.9100000000000108</v>
      </c>
      <c r="H3080" s="36">
        <f>INDEX(Daily!$B$2:$H$4016,MATCH(E3080,Daily!$B$2:$B$4016,0),5)</f>
        <v>7</v>
      </c>
      <c r="I3080" s="36">
        <f>INDEX(Daily!$B$2:$H$4016,MATCH(E3080,Daily!$B$2:$B$4016,0),7)</f>
        <v>-17.480000000000018</v>
      </c>
      <c r="J3080" s="39">
        <f>INDEX(Monthly!$B$2:$K$187,MATCH(D3080,Monthly!$B$2:$B$187,0),3)</f>
        <v>3.4000000000000002E-3</v>
      </c>
      <c r="K3080" s="39">
        <f>INDEX(Monthly!$B$2:$K$187,MATCH(D3080,Monthly!$B$2:$B$187,0),5)</f>
        <v>-4.7099999999999227</v>
      </c>
      <c r="L3080" s="39">
        <f>INDEX(Monthly!$B$2:$K$187,MATCH(D3080,Monthly!$B$2:$B$187,0),7)</f>
        <v>-1.0000000000000009E-3</v>
      </c>
      <c r="M3080" s="39">
        <f>INDEX(Monthly!$B$2:$K$187,MATCH(D3080,Monthly!$B$2:$B$187,0),9)</f>
        <v>1.0272396427316864E-2</v>
      </c>
      <c r="N3080" s="42">
        <f>INDEX(Quaterly!$B$2:$E$63,MATCH(B3080,Quaterly!$B$2:$B$63,0),4)</f>
        <v>2.360000000000003</v>
      </c>
    </row>
    <row r="3081" spans="1:14" x14ac:dyDescent="0.3">
      <c r="A3081" s="23">
        <v>3080</v>
      </c>
      <c r="B3081" s="23" t="str">
        <f t="shared" si="144"/>
        <v>Q4-2021</v>
      </c>
      <c r="C3081" s="24" t="str">
        <f t="shared" si="145"/>
        <v>Q4</v>
      </c>
      <c r="D3081" s="23" t="str">
        <f t="shared" si="146"/>
        <v>11-2021</v>
      </c>
      <c r="E3081" s="25">
        <v>44522</v>
      </c>
      <c r="F3081" s="31">
        <f>INDEX(GoldPrice!$B$2:$F$4016,MATCH(E3081,GoldPrice!$B$2:$B$4016,0),5)</f>
        <v>-43531.733131736517</v>
      </c>
      <c r="G3081" s="36">
        <f>INDEX(Daily!$B$2:$H$4016,MATCH(E3081,Daily!$B$2:$B$4016,0),3)</f>
        <v>-0.23999999999999488</v>
      </c>
      <c r="H3081" s="36">
        <f>INDEX(Daily!$B$2:$H$4016,MATCH(E3081,Daily!$B$2:$B$4016,0),5)</f>
        <v>13</v>
      </c>
      <c r="I3081" s="36">
        <f>INDEX(Daily!$B$2:$H$4016,MATCH(E3081,Daily!$B$2:$B$4016,0),7)</f>
        <v>-5.0999999999999091</v>
      </c>
      <c r="J3081" s="39">
        <f>INDEX(Monthly!$B$2:$K$187,MATCH(D3081,Monthly!$B$2:$B$187,0),3)</f>
        <v>3.4000000000000002E-3</v>
      </c>
      <c r="K3081" s="39">
        <f>INDEX(Monthly!$B$2:$K$187,MATCH(D3081,Monthly!$B$2:$B$187,0),5)</f>
        <v>-4.7099999999999227</v>
      </c>
      <c r="L3081" s="39">
        <f>INDEX(Monthly!$B$2:$K$187,MATCH(D3081,Monthly!$B$2:$B$187,0),7)</f>
        <v>-1.0000000000000009E-3</v>
      </c>
      <c r="M3081" s="39">
        <f>INDEX(Monthly!$B$2:$K$187,MATCH(D3081,Monthly!$B$2:$B$187,0),9)</f>
        <v>1.0272396427316864E-2</v>
      </c>
      <c r="N3081" s="42">
        <f>INDEX(Quaterly!$B$2:$E$63,MATCH(B3081,Quaterly!$B$2:$B$63,0),4)</f>
        <v>2.360000000000003</v>
      </c>
    </row>
    <row r="3082" spans="1:14" x14ac:dyDescent="0.3">
      <c r="A3082" s="23">
        <v>3081</v>
      </c>
      <c r="B3082" s="23" t="str">
        <f t="shared" si="144"/>
        <v>Q4-2021</v>
      </c>
      <c r="C3082" s="24" t="str">
        <f t="shared" si="145"/>
        <v>Q4</v>
      </c>
      <c r="D3082" s="23" t="str">
        <f t="shared" si="146"/>
        <v>11-2021</v>
      </c>
      <c r="E3082" s="25">
        <v>44523</v>
      </c>
      <c r="F3082" s="31">
        <f>INDEX(GoldPrice!$B$2:$F$4016,MATCH(E3082,GoldPrice!$B$2:$B$4016,0),5)</f>
        <v>428875.4488754496</v>
      </c>
      <c r="G3082" s="36">
        <f>INDEX(Daily!$B$2:$H$4016,MATCH(E3082,Daily!$B$2:$B$4016,0),3)</f>
        <v>2.6400000000000006</v>
      </c>
      <c r="H3082" s="36">
        <f>INDEX(Daily!$B$2:$H$4016,MATCH(E3082,Daily!$B$2:$B$4016,0),5)</f>
        <v>5</v>
      </c>
      <c r="I3082" s="36">
        <f>INDEX(Daily!$B$2:$H$4016,MATCH(E3082,Daily!$B$2:$B$4016,0),7)</f>
        <v>16.380000000000109</v>
      </c>
      <c r="J3082" s="39">
        <f>INDEX(Monthly!$B$2:$K$187,MATCH(D3082,Monthly!$B$2:$B$187,0),3)</f>
        <v>3.4000000000000002E-3</v>
      </c>
      <c r="K3082" s="39">
        <f>INDEX(Monthly!$B$2:$K$187,MATCH(D3082,Monthly!$B$2:$B$187,0),5)</f>
        <v>-4.7099999999999227</v>
      </c>
      <c r="L3082" s="39">
        <f>INDEX(Monthly!$B$2:$K$187,MATCH(D3082,Monthly!$B$2:$B$187,0),7)</f>
        <v>-1.0000000000000009E-3</v>
      </c>
      <c r="M3082" s="39">
        <f>INDEX(Monthly!$B$2:$K$187,MATCH(D3082,Monthly!$B$2:$B$187,0),9)</f>
        <v>1.0272396427316864E-2</v>
      </c>
      <c r="N3082" s="42">
        <f>INDEX(Quaterly!$B$2:$E$63,MATCH(B3082,Quaterly!$B$2:$B$63,0),4)</f>
        <v>2.360000000000003</v>
      </c>
    </row>
    <row r="3083" spans="1:14" x14ac:dyDescent="0.3">
      <c r="A3083" s="23">
        <v>3082</v>
      </c>
      <c r="B3083" s="23" t="str">
        <f t="shared" si="144"/>
        <v>Q4-2021</v>
      </c>
      <c r="C3083" s="24" t="str">
        <f t="shared" si="145"/>
        <v>Q4</v>
      </c>
      <c r="D3083" s="23" t="str">
        <f t="shared" si="146"/>
        <v>11-2021</v>
      </c>
      <c r="E3083" s="25">
        <v>44524</v>
      </c>
      <c r="F3083" s="31">
        <f>INDEX(GoldPrice!$B$2:$F$4016,MATCH(E3083,GoldPrice!$B$2:$B$4016,0),5)</f>
        <v>32970.704970706254</v>
      </c>
      <c r="G3083" s="36">
        <f>INDEX(Daily!$B$2:$H$4016,MATCH(E3083,Daily!$B$2:$B$4016,0),3)</f>
        <v>-0.10999999999999943</v>
      </c>
      <c r="H3083" s="36">
        <f>INDEX(Daily!$B$2:$H$4016,MATCH(E3083,Daily!$B$2:$B$4016,0),5)</f>
        <v>5</v>
      </c>
      <c r="I3083" s="36">
        <f>INDEX(Daily!$B$2:$H$4016,MATCH(E3083,Daily!$B$2:$B$4016,0),7)</f>
        <v>25.239999999999782</v>
      </c>
      <c r="J3083" s="39">
        <f>INDEX(Monthly!$B$2:$K$187,MATCH(D3083,Monthly!$B$2:$B$187,0),3)</f>
        <v>3.4000000000000002E-3</v>
      </c>
      <c r="K3083" s="39">
        <f>INDEX(Monthly!$B$2:$K$187,MATCH(D3083,Monthly!$B$2:$B$187,0),5)</f>
        <v>-4.7099999999999227</v>
      </c>
      <c r="L3083" s="39">
        <f>INDEX(Monthly!$B$2:$K$187,MATCH(D3083,Monthly!$B$2:$B$187,0),7)</f>
        <v>-1.0000000000000009E-3</v>
      </c>
      <c r="M3083" s="39">
        <f>INDEX(Monthly!$B$2:$K$187,MATCH(D3083,Monthly!$B$2:$B$187,0),9)</f>
        <v>1.0272396427316864E-2</v>
      </c>
      <c r="N3083" s="42">
        <f>INDEX(Quaterly!$B$2:$E$63,MATCH(B3083,Quaterly!$B$2:$B$63,0),4)</f>
        <v>2.360000000000003</v>
      </c>
    </row>
    <row r="3084" spans="1:14" x14ac:dyDescent="0.3">
      <c r="A3084" s="23">
        <v>3083</v>
      </c>
      <c r="B3084" s="23" t="str">
        <f t="shared" si="144"/>
        <v>Q4-2021</v>
      </c>
      <c r="C3084" s="24" t="str">
        <f t="shared" si="145"/>
        <v>Q4</v>
      </c>
      <c r="D3084" s="23" t="str">
        <f t="shared" si="146"/>
        <v>11-2021</v>
      </c>
      <c r="E3084" s="25">
        <v>44525</v>
      </c>
      <c r="F3084" s="31">
        <f>INDEX(GoldPrice!$B$2:$F$4016,MATCH(E3084,GoldPrice!$B$2:$B$4016,0),5)</f>
        <v>-61623.511623512954</v>
      </c>
      <c r="G3084" s="36">
        <f>INDEX(Daily!$B$2:$H$4016,MATCH(E3084,Daily!$B$2:$B$4016,0),3)</f>
        <v>-0.31000000000000227</v>
      </c>
      <c r="H3084" s="36">
        <f>INDEX(Daily!$B$2:$H$4016,MATCH(E3084,Daily!$B$2:$B$4016,0),5)</f>
        <v>-10</v>
      </c>
      <c r="I3084" s="36">
        <f>INDEX(Daily!$B$2:$H$4016,MATCH(E3084,Daily!$B$2:$B$4016,0),7)</f>
        <v>11.940000000000055</v>
      </c>
      <c r="J3084" s="39">
        <f>INDEX(Monthly!$B$2:$K$187,MATCH(D3084,Monthly!$B$2:$B$187,0),3)</f>
        <v>3.4000000000000002E-3</v>
      </c>
      <c r="K3084" s="39">
        <f>INDEX(Monthly!$B$2:$K$187,MATCH(D3084,Monthly!$B$2:$B$187,0),5)</f>
        <v>-4.7099999999999227</v>
      </c>
      <c r="L3084" s="39">
        <f>INDEX(Monthly!$B$2:$K$187,MATCH(D3084,Monthly!$B$2:$B$187,0),7)</f>
        <v>-1.0000000000000009E-3</v>
      </c>
      <c r="M3084" s="39">
        <f>INDEX(Monthly!$B$2:$K$187,MATCH(D3084,Monthly!$B$2:$B$187,0),9)</f>
        <v>1.0272396427316864E-2</v>
      </c>
      <c r="N3084" s="42">
        <f>INDEX(Quaterly!$B$2:$E$63,MATCH(B3084,Quaterly!$B$2:$B$63,0),4)</f>
        <v>2.360000000000003</v>
      </c>
    </row>
    <row r="3085" spans="1:14" x14ac:dyDescent="0.3">
      <c r="A3085" s="23">
        <v>3084</v>
      </c>
      <c r="B3085" s="23" t="str">
        <f t="shared" si="144"/>
        <v>Q4-2021</v>
      </c>
      <c r="C3085" s="24" t="str">
        <f t="shared" si="145"/>
        <v>Q4</v>
      </c>
      <c r="D3085" s="23" t="str">
        <f t="shared" si="146"/>
        <v>11-2021</v>
      </c>
      <c r="E3085" s="25">
        <v>44526</v>
      </c>
      <c r="F3085" s="31">
        <f>INDEX(GoldPrice!$B$2:$F$4016,MATCH(E3085,GoldPrice!$B$2:$B$4016,0),5)</f>
        <v>993747.57134757191</v>
      </c>
      <c r="G3085" s="36">
        <f>INDEX(Daily!$B$2:$H$4016,MATCH(E3085,Daily!$B$2:$B$4016,0),3)</f>
        <v>-9.9299999999999926</v>
      </c>
      <c r="H3085" s="36">
        <f>INDEX(Daily!$B$2:$H$4016,MATCH(E3085,Daily!$B$2:$B$4016,0),5)</f>
        <v>8</v>
      </c>
      <c r="I3085" s="36">
        <f>INDEX(Daily!$B$2:$H$4016,MATCH(E3085,Daily!$B$2:$B$4016,0),7)</f>
        <v>-7.7799999999999727</v>
      </c>
      <c r="J3085" s="39">
        <f>INDEX(Monthly!$B$2:$K$187,MATCH(D3085,Monthly!$B$2:$B$187,0),3)</f>
        <v>3.4000000000000002E-3</v>
      </c>
      <c r="K3085" s="39">
        <f>INDEX(Monthly!$B$2:$K$187,MATCH(D3085,Monthly!$B$2:$B$187,0),5)</f>
        <v>-4.7099999999999227</v>
      </c>
      <c r="L3085" s="39">
        <f>INDEX(Monthly!$B$2:$K$187,MATCH(D3085,Monthly!$B$2:$B$187,0),7)</f>
        <v>-1.0000000000000009E-3</v>
      </c>
      <c r="M3085" s="39">
        <f>INDEX(Monthly!$B$2:$K$187,MATCH(D3085,Monthly!$B$2:$B$187,0),9)</f>
        <v>1.0272396427316864E-2</v>
      </c>
      <c r="N3085" s="42">
        <f>INDEX(Quaterly!$B$2:$E$63,MATCH(B3085,Quaterly!$B$2:$B$63,0),4)</f>
        <v>2.360000000000003</v>
      </c>
    </row>
    <row r="3086" spans="1:14" x14ac:dyDescent="0.3">
      <c r="A3086" s="23">
        <v>3085</v>
      </c>
      <c r="B3086" s="23" t="str">
        <f t="shared" si="144"/>
        <v>Q4-2021</v>
      </c>
      <c r="C3086" s="24" t="str">
        <f t="shared" si="145"/>
        <v>Q4</v>
      </c>
      <c r="D3086" s="23" t="str">
        <f t="shared" si="146"/>
        <v>11-2021</v>
      </c>
      <c r="E3086" s="25">
        <v>44529</v>
      </c>
      <c r="F3086" s="31">
        <f>INDEX(GoldPrice!$B$2:$F$4016,MATCH(E3086,GoldPrice!$B$2:$B$4016,0),5)</f>
        <v>-364735.28633528575</v>
      </c>
      <c r="G3086" s="36">
        <f>INDEX(Daily!$B$2:$H$4016,MATCH(E3086,Daily!$B$2:$B$4016,0),3)</f>
        <v>1.7999999999999972</v>
      </c>
      <c r="H3086" s="36">
        <f>INDEX(Daily!$B$2:$H$4016,MATCH(E3086,Daily!$B$2:$B$4016,0),5)</f>
        <v>12</v>
      </c>
      <c r="I3086" s="36">
        <f>INDEX(Daily!$B$2:$H$4016,MATCH(E3086,Daily!$B$2:$B$4016,0),7)</f>
        <v>-8.1900000000000546</v>
      </c>
      <c r="J3086" s="39">
        <f>INDEX(Monthly!$B$2:$K$187,MATCH(D3086,Monthly!$B$2:$B$187,0),3)</f>
        <v>3.4000000000000002E-3</v>
      </c>
      <c r="K3086" s="39">
        <f>INDEX(Monthly!$B$2:$K$187,MATCH(D3086,Monthly!$B$2:$B$187,0),5)</f>
        <v>-4.7099999999999227</v>
      </c>
      <c r="L3086" s="39">
        <f>INDEX(Monthly!$B$2:$K$187,MATCH(D3086,Monthly!$B$2:$B$187,0),7)</f>
        <v>-1.0000000000000009E-3</v>
      </c>
      <c r="M3086" s="39">
        <f>INDEX(Monthly!$B$2:$K$187,MATCH(D3086,Monthly!$B$2:$B$187,0),9)</f>
        <v>1.0272396427316864E-2</v>
      </c>
      <c r="N3086" s="42">
        <f>INDEX(Quaterly!$B$2:$E$63,MATCH(B3086,Quaterly!$B$2:$B$63,0),4)</f>
        <v>2.360000000000003</v>
      </c>
    </row>
    <row r="3087" spans="1:14" x14ac:dyDescent="0.3">
      <c r="A3087" s="23">
        <v>3086</v>
      </c>
      <c r="B3087" s="23" t="str">
        <f t="shared" si="144"/>
        <v>Q4-2021</v>
      </c>
      <c r="C3087" s="24" t="str">
        <f t="shared" si="145"/>
        <v>Q4</v>
      </c>
      <c r="D3087" s="23" t="str">
        <f t="shared" si="146"/>
        <v>11-2021</v>
      </c>
      <c r="E3087" s="25">
        <v>44530</v>
      </c>
      <c r="F3087" s="31">
        <f>INDEX(GoldPrice!$B$2:$F$4016,MATCH(E3087,GoldPrice!$B$2:$B$4016,0),5)</f>
        <v>201918.50311850384</v>
      </c>
      <c r="G3087" s="36">
        <f>INDEX(Daily!$B$2:$H$4016,MATCH(E3087,Daily!$B$2:$B$4016,0),3)</f>
        <v>-3.769999999999996</v>
      </c>
      <c r="H3087" s="36">
        <f>INDEX(Daily!$B$2:$H$4016,MATCH(E3087,Daily!$B$2:$B$4016,0),5)</f>
        <v>-2</v>
      </c>
      <c r="I3087" s="36">
        <f>INDEX(Daily!$B$2:$H$4016,MATCH(E3087,Daily!$B$2:$B$4016,0),7)</f>
        <v>-6.3999999999998636</v>
      </c>
      <c r="J3087" s="39">
        <f>INDEX(Monthly!$B$2:$K$187,MATCH(D3087,Monthly!$B$2:$B$187,0),3)</f>
        <v>3.4000000000000002E-3</v>
      </c>
      <c r="K3087" s="39">
        <f>INDEX(Monthly!$B$2:$K$187,MATCH(D3087,Monthly!$B$2:$B$187,0),5)</f>
        <v>-4.7099999999999227</v>
      </c>
      <c r="L3087" s="39">
        <f>INDEX(Monthly!$B$2:$K$187,MATCH(D3087,Monthly!$B$2:$B$187,0),7)</f>
        <v>-1.0000000000000009E-3</v>
      </c>
      <c r="M3087" s="39">
        <f>INDEX(Monthly!$B$2:$K$187,MATCH(D3087,Monthly!$B$2:$B$187,0),9)</f>
        <v>1.0272396427316864E-2</v>
      </c>
      <c r="N3087" s="42">
        <f>INDEX(Quaterly!$B$2:$E$63,MATCH(B3087,Quaterly!$B$2:$B$63,0),4)</f>
        <v>2.360000000000003</v>
      </c>
    </row>
    <row r="3088" spans="1:14" x14ac:dyDescent="0.3">
      <c r="A3088" s="23">
        <v>3087</v>
      </c>
      <c r="B3088" s="23" t="str">
        <f t="shared" si="144"/>
        <v>Q4-2021</v>
      </c>
      <c r="C3088" s="24" t="str">
        <f t="shared" si="145"/>
        <v>Q4</v>
      </c>
      <c r="D3088" s="23" t="str">
        <f t="shared" si="146"/>
        <v>12-2021</v>
      </c>
      <c r="E3088" s="25">
        <v>44531</v>
      </c>
      <c r="F3088" s="31">
        <f>INDEX(GoldPrice!$B$2:$F$4016,MATCH(E3088,GoldPrice!$B$2:$B$4016,0),5)</f>
        <v>-216848.76204876229</v>
      </c>
      <c r="G3088" s="36">
        <f>INDEX(Daily!$B$2:$H$4016,MATCH(E3088,Daily!$B$2:$B$4016,0),3)</f>
        <v>-0.61000000000001364</v>
      </c>
      <c r="H3088" s="36">
        <f>INDEX(Daily!$B$2:$H$4016,MATCH(E3088,Daily!$B$2:$B$4016,0),5)</f>
        <v>22</v>
      </c>
      <c r="I3088" s="36">
        <f>INDEX(Daily!$B$2:$H$4016,MATCH(E3088,Daily!$B$2:$B$4016,0),7)</f>
        <v>6.75</v>
      </c>
      <c r="J3088" s="39">
        <f>INDEX(Monthly!$B$2:$K$187,MATCH(D3088,Monthly!$B$2:$B$187,0),3)</f>
        <v>-1.8999999999999989E-3</v>
      </c>
      <c r="K3088" s="39">
        <f>INDEX(Monthly!$B$2:$K$187,MATCH(D3088,Monthly!$B$2:$B$187,0),5)</f>
        <v>10.439999999999941</v>
      </c>
      <c r="L3088" s="39">
        <f>INDEX(Monthly!$B$2:$K$187,MATCH(D3088,Monthly!$B$2:$B$187,0),7)</f>
        <v>-1.0000000000000009E-3</v>
      </c>
      <c r="M3088" s="39">
        <f>INDEX(Monthly!$B$2:$K$187,MATCH(D3088,Monthly!$B$2:$B$187,0),9)</f>
        <v>2.7325062284433672E-2</v>
      </c>
      <c r="N3088" s="42">
        <f>INDEX(Quaterly!$B$2:$E$63,MATCH(B3088,Quaterly!$B$2:$B$63,0),4)</f>
        <v>2.360000000000003</v>
      </c>
    </row>
    <row r="3089" spans="1:14" x14ac:dyDescent="0.3">
      <c r="A3089" s="23">
        <v>3088</v>
      </c>
      <c r="B3089" s="23" t="str">
        <f t="shared" si="144"/>
        <v>Q4-2021</v>
      </c>
      <c r="C3089" s="24" t="str">
        <f t="shared" si="145"/>
        <v>Q4</v>
      </c>
      <c r="D3089" s="23" t="str">
        <f t="shared" si="146"/>
        <v>12-2021</v>
      </c>
      <c r="E3089" s="25">
        <v>44532</v>
      </c>
      <c r="F3089" s="31">
        <f>INDEX(GoldPrice!$B$2:$F$4016,MATCH(E3089,GoldPrice!$B$2:$B$4016,0),5)</f>
        <v>382205.63220563158</v>
      </c>
      <c r="G3089" s="36">
        <f>INDEX(Daily!$B$2:$H$4016,MATCH(E3089,Daily!$B$2:$B$4016,0),3)</f>
        <v>0.93000000000000682</v>
      </c>
      <c r="H3089" s="36">
        <f>INDEX(Daily!$B$2:$H$4016,MATCH(E3089,Daily!$B$2:$B$4016,0),5)</f>
        <v>20</v>
      </c>
      <c r="I3089" s="36">
        <f>INDEX(Daily!$B$2:$H$4016,MATCH(E3089,Daily!$B$2:$B$4016,0),7)</f>
        <v>-3.1400000000001</v>
      </c>
      <c r="J3089" s="39">
        <f>INDEX(Monthly!$B$2:$K$187,MATCH(D3089,Monthly!$B$2:$B$187,0),3)</f>
        <v>-1.8999999999999989E-3</v>
      </c>
      <c r="K3089" s="39">
        <f>INDEX(Monthly!$B$2:$K$187,MATCH(D3089,Monthly!$B$2:$B$187,0),5)</f>
        <v>10.439999999999941</v>
      </c>
      <c r="L3089" s="39">
        <f>INDEX(Monthly!$B$2:$K$187,MATCH(D3089,Monthly!$B$2:$B$187,0),7)</f>
        <v>-1.0000000000000009E-3</v>
      </c>
      <c r="M3089" s="39">
        <f>INDEX(Monthly!$B$2:$K$187,MATCH(D3089,Monthly!$B$2:$B$187,0),9)</f>
        <v>2.7325062284433672E-2</v>
      </c>
      <c r="N3089" s="42">
        <f>INDEX(Quaterly!$B$2:$E$63,MATCH(B3089,Quaterly!$B$2:$B$63,0),4)</f>
        <v>2.360000000000003</v>
      </c>
    </row>
    <row r="3090" spans="1:14" x14ac:dyDescent="0.3">
      <c r="A3090" s="23">
        <v>3089</v>
      </c>
      <c r="B3090" s="23" t="str">
        <f t="shared" si="144"/>
        <v>Q4-2021</v>
      </c>
      <c r="C3090" s="24" t="str">
        <f t="shared" si="145"/>
        <v>Q4</v>
      </c>
      <c r="D3090" s="23" t="str">
        <f t="shared" si="146"/>
        <v>12-2021</v>
      </c>
      <c r="E3090" s="25">
        <v>44533</v>
      </c>
      <c r="F3090" s="31">
        <f>INDEX(GoldPrice!$B$2:$F$4016,MATCH(E3090,GoldPrice!$B$2:$B$4016,0),5)</f>
        <v>-350736.34473634511</v>
      </c>
      <c r="G3090" s="36">
        <f>INDEX(Daily!$B$2:$H$4016,MATCH(E3090,Daily!$B$2:$B$4016,0),3)</f>
        <v>-0.23999999999999488</v>
      </c>
      <c r="H3090" s="36">
        <f>INDEX(Daily!$B$2:$H$4016,MATCH(E3090,Daily!$B$2:$B$4016,0),5)</f>
        <v>100</v>
      </c>
      <c r="I3090" s="36">
        <f>INDEX(Daily!$B$2:$H$4016,MATCH(E3090,Daily!$B$2:$B$4016,0),7)</f>
        <v>-38.730000000000018</v>
      </c>
      <c r="J3090" s="39">
        <f>INDEX(Monthly!$B$2:$K$187,MATCH(D3090,Monthly!$B$2:$B$187,0),3)</f>
        <v>-1.8999999999999989E-3</v>
      </c>
      <c r="K3090" s="39">
        <f>INDEX(Monthly!$B$2:$K$187,MATCH(D3090,Monthly!$B$2:$B$187,0),5)</f>
        <v>10.439999999999941</v>
      </c>
      <c r="L3090" s="39">
        <f>INDEX(Monthly!$B$2:$K$187,MATCH(D3090,Monthly!$B$2:$B$187,0),7)</f>
        <v>-1.0000000000000009E-3</v>
      </c>
      <c r="M3090" s="39">
        <f>INDEX(Monthly!$B$2:$K$187,MATCH(D3090,Monthly!$B$2:$B$187,0),9)</f>
        <v>2.7325062284433672E-2</v>
      </c>
      <c r="N3090" s="42">
        <f>INDEX(Quaterly!$B$2:$E$63,MATCH(B3090,Quaterly!$B$2:$B$63,0),4)</f>
        <v>2.360000000000003</v>
      </c>
    </row>
    <row r="3091" spans="1:14" x14ac:dyDescent="0.3">
      <c r="A3091" s="23">
        <v>3090</v>
      </c>
      <c r="B3091" s="23" t="str">
        <f t="shared" si="144"/>
        <v>Q4-2021</v>
      </c>
      <c r="C3091" s="24" t="str">
        <f t="shared" si="145"/>
        <v>Q4</v>
      </c>
      <c r="D3091" s="23" t="str">
        <f t="shared" si="146"/>
        <v>12-2021</v>
      </c>
      <c r="E3091" s="25">
        <v>44536</v>
      </c>
      <c r="F3091" s="31">
        <f>INDEX(GoldPrice!$B$2:$F$4016,MATCH(E3091,GoldPrice!$B$2:$B$4016,0),5)</f>
        <v>472347.38234738261</v>
      </c>
      <c r="G3091" s="36">
        <f>INDEX(Daily!$B$2:$H$4016,MATCH(E3091,Daily!$B$2:$B$4016,0),3)</f>
        <v>3.2299999999999898</v>
      </c>
      <c r="H3091" s="36">
        <f>INDEX(Daily!$B$2:$H$4016,MATCH(E3091,Daily!$B$2:$B$4016,0),5)</f>
        <v>190</v>
      </c>
      <c r="I3091" s="36">
        <f>INDEX(Daily!$B$2:$H$4016,MATCH(E3091,Daily!$B$2:$B$4016,0),7)</f>
        <v>-29.740000000000009</v>
      </c>
      <c r="J3091" s="39">
        <f>INDEX(Monthly!$B$2:$K$187,MATCH(D3091,Monthly!$B$2:$B$187,0),3)</f>
        <v>-1.8999999999999989E-3</v>
      </c>
      <c r="K3091" s="39">
        <f>INDEX(Monthly!$B$2:$K$187,MATCH(D3091,Monthly!$B$2:$B$187,0),5)</f>
        <v>10.439999999999941</v>
      </c>
      <c r="L3091" s="39">
        <f>INDEX(Monthly!$B$2:$K$187,MATCH(D3091,Monthly!$B$2:$B$187,0),7)</f>
        <v>-1.0000000000000009E-3</v>
      </c>
      <c r="M3091" s="39">
        <f>INDEX(Monthly!$B$2:$K$187,MATCH(D3091,Monthly!$B$2:$B$187,0),9)</f>
        <v>2.7325062284433672E-2</v>
      </c>
      <c r="N3091" s="42">
        <f>INDEX(Quaterly!$B$2:$E$63,MATCH(B3091,Quaterly!$B$2:$B$63,0),4)</f>
        <v>2.360000000000003</v>
      </c>
    </row>
    <row r="3092" spans="1:14" x14ac:dyDescent="0.3">
      <c r="A3092" s="23">
        <v>3091</v>
      </c>
      <c r="B3092" s="23" t="str">
        <f t="shared" si="144"/>
        <v>Q4-2021</v>
      </c>
      <c r="C3092" s="24" t="str">
        <f t="shared" si="145"/>
        <v>Q4</v>
      </c>
      <c r="D3092" s="23" t="str">
        <f t="shared" si="146"/>
        <v>12-2021</v>
      </c>
      <c r="E3092" s="25">
        <v>44537</v>
      </c>
      <c r="F3092" s="31">
        <f>INDEX(GoldPrice!$B$2:$F$4016,MATCH(E3092,GoldPrice!$B$2:$B$4016,0),5)</f>
        <v>-306138.34813835099</v>
      </c>
      <c r="G3092" s="36">
        <f>INDEX(Daily!$B$2:$H$4016,MATCH(E3092,Daily!$B$2:$B$4016,0),3)</f>
        <v>2.5600000000000023</v>
      </c>
      <c r="H3092" s="36">
        <f>INDEX(Daily!$B$2:$H$4016,MATCH(E3092,Daily!$B$2:$B$4016,0),5)</f>
        <v>50</v>
      </c>
      <c r="I3092" s="36">
        <f>INDEX(Daily!$B$2:$H$4016,MATCH(E3092,Daily!$B$2:$B$4016,0),7)</f>
        <v>33.190000000000055</v>
      </c>
      <c r="J3092" s="39">
        <f>INDEX(Monthly!$B$2:$K$187,MATCH(D3092,Monthly!$B$2:$B$187,0),3)</f>
        <v>-1.8999999999999989E-3</v>
      </c>
      <c r="K3092" s="39">
        <f>INDEX(Monthly!$B$2:$K$187,MATCH(D3092,Monthly!$B$2:$B$187,0),5)</f>
        <v>10.439999999999941</v>
      </c>
      <c r="L3092" s="39">
        <f>INDEX(Monthly!$B$2:$K$187,MATCH(D3092,Monthly!$B$2:$B$187,0),7)</f>
        <v>-1.0000000000000009E-3</v>
      </c>
      <c r="M3092" s="39">
        <f>INDEX(Monthly!$B$2:$K$187,MATCH(D3092,Monthly!$B$2:$B$187,0),9)</f>
        <v>2.7325062284433672E-2</v>
      </c>
      <c r="N3092" s="42">
        <f>INDEX(Quaterly!$B$2:$E$63,MATCH(B3092,Quaterly!$B$2:$B$63,0),4)</f>
        <v>2.360000000000003</v>
      </c>
    </row>
    <row r="3093" spans="1:14" x14ac:dyDescent="0.3">
      <c r="A3093" s="23">
        <v>3092</v>
      </c>
      <c r="B3093" s="23" t="str">
        <f t="shared" si="144"/>
        <v>Q4-2021</v>
      </c>
      <c r="C3093" s="24" t="str">
        <f t="shared" si="145"/>
        <v>Q4</v>
      </c>
      <c r="D3093" s="23" t="str">
        <f t="shared" si="146"/>
        <v>12-2021</v>
      </c>
      <c r="E3093" s="25">
        <v>44538</v>
      </c>
      <c r="F3093" s="31">
        <f>INDEX(GoldPrice!$B$2:$F$4016,MATCH(E3093,GoldPrice!$B$2:$B$4016,0),5)</f>
        <v>-61714.987714987248</v>
      </c>
      <c r="G3093" s="36">
        <f>INDEX(Daily!$B$2:$H$4016,MATCH(E3093,Daily!$B$2:$B$4016,0),3)</f>
        <v>0.31000000000000227</v>
      </c>
      <c r="H3093" s="36">
        <f>INDEX(Daily!$B$2:$H$4016,MATCH(E3093,Daily!$B$2:$B$4016,0),5)</f>
        <v>-150</v>
      </c>
      <c r="I3093" s="36">
        <f>INDEX(Daily!$B$2:$H$4016,MATCH(E3093,Daily!$B$2:$B$4016,0),7)</f>
        <v>6.0999999999999091</v>
      </c>
      <c r="J3093" s="39">
        <f>INDEX(Monthly!$B$2:$K$187,MATCH(D3093,Monthly!$B$2:$B$187,0),3)</f>
        <v>-1.8999999999999989E-3</v>
      </c>
      <c r="K3093" s="39">
        <f>INDEX(Monthly!$B$2:$K$187,MATCH(D3093,Monthly!$B$2:$B$187,0),5)</f>
        <v>10.439999999999941</v>
      </c>
      <c r="L3093" s="39">
        <f>INDEX(Monthly!$B$2:$K$187,MATCH(D3093,Monthly!$B$2:$B$187,0),7)</f>
        <v>-1.0000000000000009E-3</v>
      </c>
      <c r="M3093" s="39">
        <f>INDEX(Monthly!$B$2:$K$187,MATCH(D3093,Monthly!$B$2:$B$187,0),9)</f>
        <v>2.7325062284433672E-2</v>
      </c>
      <c r="N3093" s="42">
        <f>INDEX(Quaterly!$B$2:$E$63,MATCH(B3093,Quaterly!$B$2:$B$63,0),4)</f>
        <v>2.360000000000003</v>
      </c>
    </row>
    <row r="3094" spans="1:14" x14ac:dyDescent="0.3">
      <c r="A3094" s="23">
        <v>3093</v>
      </c>
      <c r="B3094" s="23" t="str">
        <f t="shared" si="144"/>
        <v>Q4-2021</v>
      </c>
      <c r="C3094" s="24" t="str">
        <f t="shared" si="145"/>
        <v>Q4</v>
      </c>
      <c r="D3094" s="23" t="str">
        <f t="shared" si="146"/>
        <v>12-2021</v>
      </c>
      <c r="E3094" s="25">
        <v>44539</v>
      </c>
      <c r="F3094" s="31">
        <f>INDEX(GoldPrice!$B$2:$F$4016,MATCH(E3094,GoldPrice!$B$2:$B$4016,0),5)</f>
        <v>221986.39198639244</v>
      </c>
      <c r="G3094" s="36">
        <f>INDEX(Daily!$B$2:$H$4016,MATCH(E3094,Daily!$B$2:$B$4016,0),3)</f>
        <v>-1.4200000000000017</v>
      </c>
      <c r="H3094" s="36">
        <f>INDEX(Daily!$B$2:$H$4016,MATCH(E3094,Daily!$B$2:$B$4016,0),5)</f>
        <v>60</v>
      </c>
      <c r="I3094" s="36">
        <f>INDEX(Daily!$B$2:$H$4016,MATCH(E3094,Daily!$B$2:$B$4016,0),7)</f>
        <v>15.110000000000127</v>
      </c>
      <c r="J3094" s="39">
        <f>INDEX(Monthly!$B$2:$K$187,MATCH(D3094,Monthly!$B$2:$B$187,0),3)</f>
        <v>-1.8999999999999989E-3</v>
      </c>
      <c r="K3094" s="39">
        <f>INDEX(Monthly!$B$2:$K$187,MATCH(D3094,Monthly!$B$2:$B$187,0),5)</f>
        <v>10.439999999999941</v>
      </c>
      <c r="L3094" s="39">
        <f>INDEX(Monthly!$B$2:$K$187,MATCH(D3094,Monthly!$B$2:$B$187,0),7)</f>
        <v>-1.0000000000000009E-3</v>
      </c>
      <c r="M3094" s="39">
        <f>INDEX(Monthly!$B$2:$K$187,MATCH(D3094,Monthly!$B$2:$B$187,0),9)</f>
        <v>2.7325062284433672E-2</v>
      </c>
      <c r="N3094" s="42">
        <f>INDEX(Quaterly!$B$2:$E$63,MATCH(B3094,Quaterly!$B$2:$B$63,0),4)</f>
        <v>2.360000000000003</v>
      </c>
    </row>
    <row r="3095" spans="1:14" x14ac:dyDescent="0.3">
      <c r="A3095" s="23">
        <v>3094</v>
      </c>
      <c r="B3095" s="23" t="str">
        <f t="shared" si="144"/>
        <v>Q4-2021</v>
      </c>
      <c r="C3095" s="24" t="str">
        <f t="shared" si="145"/>
        <v>Q4</v>
      </c>
      <c r="D3095" s="23" t="str">
        <f t="shared" si="146"/>
        <v>12-2021</v>
      </c>
      <c r="E3095" s="25">
        <v>44540</v>
      </c>
      <c r="F3095" s="31">
        <f>INDEX(GoldPrice!$B$2:$F$4016,MATCH(E3095,GoldPrice!$B$2:$B$4016,0),5)</f>
        <v>-204849.36684936658</v>
      </c>
      <c r="G3095" s="36">
        <f>INDEX(Daily!$B$2:$H$4016,MATCH(E3095,Daily!$B$2:$B$4016,0),3)</f>
        <v>0.73000000000000398</v>
      </c>
      <c r="H3095" s="36">
        <f>INDEX(Daily!$B$2:$H$4016,MATCH(E3095,Daily!$B$2:$B$4016,0),5)</f>
        <v>45</v>
      </c>
      <c r="I3095" s="36">
        <f>INDEX(Daily!$B$2:$H$4016,MATCH(E3095,Daily!$B$2:$B$4016,0),7)</f>
        <v>-4.4400000000000546</v>
      </c>
      <c r="J3095" s="39">
        <f>INDEX(Monthly!$B$2:$K$187,MATCH(D3095,Monthly!$B$2:$B$187,0),3)</f>
        <v>-1.8999999999999989E-3</v>
      </c>
      <c r="K3095" s="39">
        <f>INDEX(Monthly!$B$2:$K$187,MATCH(D3095,Monthly!$B$2:$B$187,0),5)</f>
        <v>10.439999999999941</v>
      </c>
      <c r="L3095" s="39">
        <f>INDEX(Monthly!$B$2:$K$187,MATCH(D3095,Monthly!$B$2:$B$187,0),7)</f>
        <v>-1.0000000000000009E-3</v>
      </c>
      <c r="M3095" s="39">
        <f>INDEX(Monthly!$B$2:$K$187,MATCH(D3095,Monthly!$B$2:$B$187,0),9)</f>
        <v>2.7325062284433672E-2</v>
      </c>
      <c r="N3095" s="42">
        <f>INDEX(Quaterly!$B$2:$E$63,MATCH(B3095,Quaterly!$B$2:$B$63,0),4)</f>
        <v>2.360000000000003</v>
      </c>
    </row>
    <row r="3096" spans="1:14" x14ac:dyDescent="0.3">
      <c r="A3096" s="23">
        <v>3095</v>
      </c>
      <c r="B3096" s="23" t="str">
        <f t="shared" si="144"/>
        <v>Q4-2021</v>
      </c>
      <c r="C3096" s="24" t="str">
        <f t="shared" si="145"/>
        <v>Q4</v>
      </c>
      <c r="D3096" s="23" t="str">
        <f t="shared" si="146"/>
        <v>12-2021</v>
      </c>
      <c r="E3096" s="25">
        <v>44543</v>
      </c>
      <c r="F3096" s="31">
        <f>INDEX(GoldPrice!$B$2:$F$4016,MATCH(E3096,GoldPrice!$B$2:$B$4016,0),5)</f>
        <v>308338.68833868951</v>
      </c>
      <c r="G3096" s="36">
        <f>INDEX(Daily!$B$2:$H$4016,MATCH(E3096,Daily!$B$2:$B$4016,0),3)</f>
        <v>-0.37999999999999545</v>
      </c>
      <c r="H3096" s="36">
        <f>INDEX(Daily!$B$2:$H$4016,MATCH(E3096,Daily!$B$2:$B$4016,0),5)</f>
        <v>-50</v>
      </c>
      <c r="I3096" s="36">
        <f>INDEX(Daily!$B$2:$H$4016,MATCH(E3096,Daily!$B$2:$B$4016,0),7)</f>
        <v>12.670000000000073</v>
      </c>
      <c r="J3096" s="39">
        <f>INDEX(Monthly!$B$2:$K$187,MATCH(D3096,Monthly!$B$2:$B$187,0),3)</f>
        <v>-1.8999999999999989E-3</v>
      </c>
      <c r="K3096" s="39">
        <f>INDEX(Monthly!$B$2:$K$187,MATCH(D3096,Monthly!$B$2:$B$187,0),5)</f>
        <v>10.439999999999941</v>
      </c>
      <c r="L3096" s="39">
        <f>INDEX(Monthly!$B$2:$K$187,MATCH(D3096,Monthly!$B$2:$B$187,0),7)</f>
        <v>-1.0000000000000009E-3</v>
      </c>
      <c r="M3096" s="39">
        <f>INDEX(Monthly!$B$2:$K$187,MATCH(D3096,Monthly!$B$2:$B$187,0),9)</f>
        <v>2.7325062284433672E-2</v>
      </c>
      <c r="N3096" s="42">
        <f>INDEX(Quaterly!$B$2:$E$63,MATCH(B3096,Quaterly!$B$2:$B$63,0),4)</f>
        <v>2.360000000000003</v>
      </c>
    </row>
    <row r="3097" spans="1:14" x14ac:dyDescent="0.3">
      <c r="A3097" s="23">
        <v>3096</v>
      </c>
      <c r="B3097" s="23" t="str">
        <f t="shared" si="144"/>
        <v>Q4-2021</v>
      </c>
      <c r="C3097" s="24" t="str">
        <f t="shared" si="145"/>
        <v>Q4</v>
      </c>
      <c r="D3097" s="23" t="str">
        <f t="shared" si="146"/>
        <v>12-2021</v>
      </c>
      <c r="E3097" s="25">
        <v>44544</v>
      </c>
      <c r="F3097" s="31">
        <f>INDEX(GoldPrice!$B$2:$F$4016,MATCH(E3097,GoldPrice!$B$2:$B$4016,0),5)</f>
        <v>292708.37270837277</v>
      </c>
      <c r="G3097" s="36">
        <f>INDEX(Daily!$B$2:$H$4016,MATCH(E3097,Daily!$B$2:$B$4016,0),3)</f>
        <v>-0.56000000000000227</v>
      </c>
      <c r="H3097" s="36">
        <f>INDEX(Daily!$B$2:$H$4016,MATCH(E3097,Daily!$B$2:$B$4016,0),5)</f>
        <v>25</v>
      </c>
      <c r="I3097" s="36">
        <f>INDEX(Daily!$B$2:$H$4016,MATCH(E3097,Daily!$B$2:$B$4016,0),7)</f>
        <v>-0.19000000000005457</v>
      </c>
      <c r="J3097" s="39">
        <f>INDEX(Monthly!$B$2:$K$187,MATCH(D3097,Monthly!$B$2:$B$187,0),3)</f>
        <v>-1.8999999999999989E-3</v>
      </c>
      <c r="K3097" s="39">
        <f>INDEX(Monthly!$B$2:$K$187,MATCH(D3097,Monthly!$B$2:$B$187,0),5)</f>
        <v>10.439999999999941</v>
      </c>
      <c r="L3097" s="39">
        <f>INDEX(Monthly!$B$2:$K$187,MATCH(D3097,Monthly!$B$2:$B$187,0),7)</f>
        <v>-1.0000000000000009E-3</v>
      </c>
      <c r="M3097" s="39">
        <f>INDEX(Monthly!$B$2:$K$187,MATCH(D3097,Monthly!$B$2:$B$187,0),9)</f>
        <v>2.7325062284433672E-2</v>
      </c>
      <c r="N3097" s="42">
        <f>INDEX(Quaterly!$B$2:$E$63,MATCH(B3097,Quaterly!$B$2:$B$63,0),4)</f>
        <v>2.360000000000003</v>
      </c>
    </row>
    <row r="3098" spans="1:14" x14ac:dyDescent="0.3">
      <c r="A3098" s="23">
        <v>3097</v>
      </c>
      <c r="B3098" s="23" t="str">
        <f t="shared" si="144"/>
        <v>Q4-2021</v>
      </c>
      <c r="C3098" s="24" t="str">
        <f t="shared" si="145"/>
        <v>Q4</v>
      </c>
      <c r="D3098" s="23" t="str">
        <f t="shared" si="146"/>
        <v>12-2021</v>
      </c>
      <c r="E3098" s="25">
        <v>44545</v>
      </c>
      <c r="F3098" s="31">
        <f>INDEX(GoldPrice!$B$2:$F$4016,MATCH(E3098,GoldPrice!$B$2:$B$4016,0),5)</f>
        <v>-104349.27234927192</v>
      </c>
      <c r="G3098" s="36">
        <f>INDEX(Daily!$B$2:$H$4016,MATCH(E3098,Daily!$B$2:$B$4016,0),3)</f>
        <v>0.14000000000000057</v>
      </c>
      <c r="H3098" s="36">
        <f>INDEX(Daily!$B$2:$H$4016,MATCH(E3098,Daily!$B$2:$B$4016,0),5)</f>
        <v>30</v>
      </c>
      <c r="I3098" s="36">
        <f>INDEX(Daily!$B$2:$H$4016,MATCH(E3098,Daily!$B$2:$B$4016,0),7)</f>
        <v>-0.51999999999998181</v>
      </c>
      <c r="J3098" s="39">
        <f>INDEX(Monthly!$B$2:$K$187,MATCH(D3098,Monthly!$B$2:$B$187,0),3)</f>
        <v>-1.8999999999999989E-3</v>
      </c>
      <c r="K3098" s="39">
        <f>INDEX(Monthly!$B$2:$K$187,MATCH(D3098,Monthly!$B$2:$B$187,0),5)</f>
        <v>10.439999999999941</v>
      </c>
      <c r="L3098" s="39">
        <f>INDEX(Monthly!$B$2:$K$187,MATCH(D3098,Monthly!$B$2:$B$187,0),7)</f>
        <v>-1.0000000000000009E-3</v>
      </c>
      <c r="M3098" s="39">
        <f>INDEX(Monthly!$B$2:$K$187,MATCH(D3098,Monthly!$B$2:$B$187,0),9)</f>
        <v>2.7325062284433672E-2</v>
      </c>
      <c r="N3098" s="42">
        <f>INDEX(Quaterly!$B$2:$E$63,MATCH(B3098,Quaterly!$B$2:$B$63,0),4)</f>
        <v>2.360000000000003</v>
      </c>
    </row>
    <row r="3099" spans="1:14" x14ac:dyDescent="0.3">
      <c r="A3099" s="23">
        <v>3098</v>
      </c>
      <c r="B3099" s="23" t="str">
        <f t="shared" si="144"/>
        <v>Q4-2021</v>
      </c>
      <c r="C3099" s="24" t="str">
        <f t="shared" si="145"/>
        <v>Q4</v>
      </c>
      <c r="D3099" s="23" t="str">
        <f t="shared" si="146"/>
        <v>12-2021</v>
      </c>
      <c r="E3099" s="25">
        <v>44546</v>
      </c>
      <c r="F3099" s="31">
        <f>INDEX(GoldPrice!$B$2:$F$4016,MATCH(E3099,GoldPrice!$B$2:$B$4016,0),5)</f>
        <v>-387634.47363447398</v>
      </c>
      <c r="G3099" s="36">
        <f>INDEX(Daily!$B$2:$H$4016,MATCH(E3099,Daily!$B$2:$B$4016,0),3)</f>
        <v>1.5099999999999909</v>
      </c>
      <c r="H3099" s="36">
        <f>INDEX(Daily!$B$2:$H$4016,MATCH(E3099,Daily!$B$2:$B$4016,0),5)</f>
        <v>-40</v>
      </c>
      <c r="I3099" s="36">
        <f>INDEX(Daily!$B$2:$H$4016,MATCH(E3099,Daily!$B$2:$B$4016,0),7)</f>
        <v>1.1099999999999</v>
      </c>
      <c r="J3099" s="39">
        <f>INDEX(Monthly!$B$2:$K$187,MATCH(D3099,Monthly!$B$2:$B$187,0),3)</f>
        <v>-1.8999999999999989E-3</v>
      </c>
      <c r="K3099" s="39">
        <f>INDEX(Monthly!$B$2:$K$187,MATCH(D3099,Monthly!$B$2:$B$187,0),5)</f>
        <v>10.439999999999941</v>
      </c>
      <c r="L3099" s="39">
        <f>INDEX(Monthly!$B$2:$K$187,MATCH(D3099,Monthly!$B$2:$B$187,0),7)</f>
        <v>-1.0000000000000009E-3</v>
      </c>
      <c r="M3099" s="39">
        <f>INDEX(Monthly!$B$2:$K$187,MATCH(D3099,Monthly!$B$2:$B$187,0),9)</f>
        <v>2.7325062284433672E-2</v>
      </c>
      <c r="N3099" s="42">
        <f>INDEX(Quaterly!$B$2:$E$63,MATCH(B3099,Quaterly!$B$2:$B$63,0),4)</f>
        <v>2.360000000000003</v>
      </c>
    </row>
    <row r="3100" spans="1:14" x14ac:dyDescent="0.3">
      <c r="A3100" s="23">
        <v>3099</v>
      </c>
      <c r="B3100" s="23" t="str">
        <f t="shared" si="144"/>
        <v>Q4-2021</v>
      </c>
      <c r="C3100" s="24" t="str">
        <f t="shared" si="145"/>
        <v>Q4</v>
      </c>
      <c r="D3100" s="23" t="str">
        <f t="shared" si="146"/>
        <v>12-2021</v>
      </c>
      <c r="E3100" s="25">
        <v>44547</v>
      </c>
      <c r="F3100" s="31">
        <f>INDEX(GoldPrice!$B$2:$F$4016,MATCH(E3100,GoldPrice!$B$2:$B$4016,0),5)</f>
        <v>88497.448497448117</v>
      </c>
      <c r="G3100" s="36">
        <f>INDEX(Daily!$B$2:$H$4016,MATCH(E3100,Daily!$B$2:$B$4016,0),3)</f>
        <v>-1.519999999999996</v>
      </c>
      <c r="H3100" s="36">
        <f>INDEX(Daily!$B$2:$H$4016,MATCH(E3100,Daily!$B$2:$B$4016,0),5)</f>
        <v>-10</v>
      </c>
      <c r="I3100" s="36">
        <f>INDEX(Daily!$B$2:$H$4016,MATCH(E3100,Daily!$B$2:$B$4016,0),7)</f>
        <v>3.1800000000000637</v>
      </c>
      <c r="J3100" s="39">
        <f>INDEX(Monthly!$B$2:$K$187,MATCH(D3100,Monthly!$B$2:$B$187,0),3)</f>
        <v>-1.8999999999999989E-3</v>
      </c>
      <c r="K3100" s="39">
        <f>INDEX(Monthly!$B$2:$K$187,MATCH(D3100,Monthly!$B$2:$B$187,0),5)</f>
        <v>10.439999999999941</v>
      </c>
      <c r="L3100" s="39">
        <f>INDEX(Monthly!$B$2:$K$187,MATCH(D3100,Monthly!$B$2:$B$187,0),7)</f>
        <v>-1.0000000000000009E-3</v>
      </c>
      <c r="M3100" s="39">
        <f>INDEX(Monthly!$B$2:$K$187,MATCH(D3100,Monthly!$B$2:$B$187,0),9)</f>
        <v>2.7325062284433672E-2</v>
      </c>
      <c r="N3100" s="42">
        <f>INDEX(Quaterly!$B$2:$E$63,MATCH(B3100,Quaterly!$B$2:$B$63,0),4)</f>
        <v>2.360000000000003</v>
      </c>
    </row>
    <row r="3101" spans="1:14" x14ac:dyDescent="0.3">
      <c r="A3101" s="23">
        <v>3100</v>
      </c>
      <c r="B3101" s="23" t="str">
        <f t="shared" si="144"/>
        <v>Q4-2021</v>
      </c>
      <c r="C3101" s="24" t="str">
        <f t="shared" si="145"/>
        <v>Q4</v>
      </c>
      <c r="D3101" s="23" t="str">
        <f t="shared" si="146"/>
        <v>12-2021</v>
      </c>
      <c r="E3101" s="25">
        <v>44550</v>
      </c>
      <c r="F3101" s="31">
        <f>INDEX(GoldPrice!$B$2:$F$4016,MATCH(E3101,GoldPrice!$B$2:$B$4016,0),5)</f>
        <v>195980.26838026568</v>
      </c>
      <c r="G3101" s="36">
        <f>INDEX(Daily!$B$2:$H$4016,MATCH(E3101,Daily!$B$2:$B$4016,0),3)</f>
        <v>-2.25</v>
      </c>
      <c r="H3101" s="36">
        <f>INDEX(Daily!$B$2:$H$4016,MATCH(E3101,Daily!$B$2:$B$4016,0),5)</f>
        <v>-52</v>
      </c>
      <c r="I3101" s="36">
        <f>INDEX(Daily!$B$2:$H$4016,MATCH(E3101,Daily!$B$2:$B$4016,0),7)</f>
        <v>-2.4600000000000364</v>
      </c>
      <c r="J3101" s="39">
        <f>INDEX(Monthly!$B$2:$K$187,MATCH(D3101,Monthly!$B$2:$B$187,0),3)</f>
        <v>-1.8999999999999989E-3</v>
      </c>
      <c r="K3101" s="39">
        <f>INDEX(Monthly!$B$2:$K$187,MATCH(D3101,Monthly!$B$2:$B$187,0),5)</f>
        <v>10.439999999999941</v>
      </c>
      <c r="L3101" s="39">
        <f>INDEX(Monthly!$B$2:$K$187,MATCH(D3101,Monthly!$B$2:$B$187,0),7)</f>
        <v>-1.0000000000000009E-3</v>
      </c>
      <c r="M3101" s="39">
        <f>INDEX(Monthly!$B$2:$K$187,MATCH(D3101,Monthly!$B$2:$B$187,0),9)</f>
        <v>2.7325062284433672E-2</v>
      </c>
      <c r="N3101" s="42">
        <f>INDEX(Quaterly!$B$2:$E$63,MATCH(B3101,Quaterly!$B$2:$B$63,0),4)</f>
        <v>2.360000000000003</v>
      </c>
    </row>
    <row r="3102" spans="1:14" x14ac:dyDescent="0.3">
      <c r="A3102" s="23">
        <v>3101</v>
      </c>
      <c r="B3102" s="23" t="str">
        <f t="shared" si="144"/>
        <v>Q4-2021</v>
      </c>
      <c r="C3102" s="24" t="str">
        <f t="shared" si="145"/>
        <v>Q4</v>
      </c>
      <c r="D3102" s="23" t="str">
        <f t="shared" si="146"/>
        <v>12-2021</v>
      </c>
      <c r="E3102" s="25">
        <v>44551</v>
      </c>
      <c r="F3102" s="31">
        <f>INDEX(GoldPrice!$B$2:$F$4016,MATCH(E3102,GoldPrice!$B$2:$B$4016,0),5)</f>
        <v>-56223.473823472857</v>
      </c>
      <c r="G3102" s="36">
        <f>INDEX(Daily!$B$2:$H$4016,MATCH(E3102,Daily!$B$2:$B$4016,0),3)</f>
        <v>2.5100000000000051</v>
      </c>
      <c r="H3102" s="36">
        <f>INDEX(Daily!$B$2:$H$4016,MATCH(E3102,Daily!$B$2:$B$4016,0),5)</f>
        <v>5</v>
      </c>
      <c r="I3102" s="36">
        <f>INDEX(Daily!$B$2:$H$4016,MATCH(E3102,Daily!$B$2:$B$4016,0),7)</f>
        <v>1.4100000000000819</v>
      </c>
      <c r="J3102" s="39">
        <f>INDEX(Monthly!$B$2:$K$187,MATCH(D3102,Monthly!$B$2:$B$187,0),3)</f>
        <v>-1.8999999999999989E-3</v>
      </c>
      <c r="K3102" s="39">
        <f>INDEX(Monthly!$B$2:$K$187,MATCH(D3102,Monthly!$B$2:$B$187,0),5)</f>
        <v>10.439999999999941</v>
      </c>
      <c r="L3102" s="39">
        <f>INDEX(Monthly!$B$2:$K$187,MATCH(D3102,Monthly!$B$2:$B$187,0),7)</f>
        <v>-1.0000000000000009E-3</v>
      </c>
      <c r="M3102" s="39">
        <f>INDEX(Monthly!$B$2:$K$187,MATCH(D3102,Monthly!$B$2:$B$187,0),9)</f>
        <v>2.7325062284433672E-2</v>
      </c>
      <c r="N3102" s="42">
        <f>INDEX(Quaterly!$B$2:$E$63,MATCH(B3102,Quaterly!$B$2:$B$63,0),4)</f>
        <v>2.360000000000003</v>
      </c>
    </row>
    <row r="3103" spans="1:14" x14ac:dyDescent="0.3">
      <c r="A3103" s="23">
        <v>3102</v>
      </c>
      <c r="B3103" s="23" t="str">
        <f t="shared" si="144"/>
        <v>Q4-2021</v>
      </c>
      <c r="C3103" s="24" t="str">
        <f t="shared" si="145"/>
        <v>Q4</v>
      </c>
      <c r="D3103" s="23" t="str">
        <f t="shared" si="146"/>
        <v>12-2021</v>
      </c>
      <c r="E3103" s="25">
        <v>44552</v>
      </c>
      <c r="F3103" s="31">
        <f>INDEX(GoldPrice!$B$2:$F$4016,MATCH(E3103,GoldPrice!$B$2:$B$4016,0),5)</f>
        <v>-267486.14628614485</v>
      </c>
      <c r="G3103" s="36">
        <f>INDEX(Daily!$B$2:$H$4016,MATCH(E3103,Daily!$B$2:$B$4016,0),3)</f>
        <v>1.6400000000000006</v>
      </c>
      <c r="H3103" s="36">
        <f>INDEX(Daily!$B$2:$H$4016,MATCH(E3103,Daily!$B$2:$B$4016,0),5)</f>
        <v>22</v>
      </c>
      <c r="I3103" s="36">
        <f>INDEX(Daily!$B$2:$H$4016,MATCH(E3103,Daily!$B$2:$B$4016,0),7)</f>
        <v>-1.0699999999999363</v>
      </c>
      <c r="J3103" s="39">
        <f>INDEX(Monthly!$B$2:$K$187,MATCH(D3103,Monthly!$B$2:$B$187,0),3)</f>
        <v>-1.8999999999999989E-3</v>
      </c>
      <c r="K3103" s="39">
        <f>INDEX(Monthly!$B$2:$K$187,MATCH(D3103,Monthly!$B$2:$B$187,0),5)</f>
        <v>10.439999999999941</v>
      </c>
      <c r="L3103" s="39">
        <f>INDEX(Monthly!$B$2:$K$187,MATCH(D3103,Monthly!$B$2:$B$187,0),7)</f>
        <v>-1.0000000000000009E-3</v>
      </c>
      <c r="M3103" s="39">
        <f>INDEX(Monthly!$B$2:$K$187,MATCH(D3103,Monthly!$B$2:$B$187,0),9)</f>
        <v>2.7325062284433672E-2</v>
      </c>
      <c r="N3103" s="42">
        <f>INDEX(Quaterly!$B$2:$E$63,MATCH(B3103,Quaterly!$B$2:$B$63,0),4)</f>
        <v>2.360000000000003</v>
      </c>
    </row>
    <row r="3104" spans="1:14" x14ac:dyDescent="0.3">
      <c r="A3104" s="23">
        <v>3103</v>
      </c>
      <c r="B3104" s="23" t="str">
        <f t="shared" si="144"/>
        <v>Q4-2021</v>
      </c>
      <c r="C3104" s="24" t="str">
        <f t="shared" si="145"/>
        <v>Q4</v>
      </c>
      <c r="D3104" s="23" t="str">
        <f t="shared" si="146"/>
        <v>12-2021</v>
      </c>
      <c r="E3104" s="25">
        <v>44553</v>
      </c>
      <c r="F3104" s="31">
        <f>INDEX(GoldPrice!$B$2:$F$4016,MATCH(E3104,GoldPrice!$B$2:$B$4016,0),5)</f>
        <v>-109752.0317520313</v>
      </c>
      <c r="G3104" s="36">
        <f>INDEX(Daily!$B$2:$H$4016,MATCH(E3104,Daily!$B$2:$B$4016,0),3)</f>
        <v>1.0300000000000011</v>
      </c>
      <c r="H3104" s="36">
        <f>INDEX(Daily!$B$2:$H$4016,MATCH(E3104,Daily!$B$2:$B$4016,0),5)</f>
        <v>-5</v>
      </c>
      <c r="I3104" s="36">
        <f>INDEX(Daily!$B$2:$H$4016,MATCH(E3104,Daily!$B$2:$B$4016,0),7)</f>
        <v>-20.710000000000036</v>
      </c>
      <c r="J3104" s="39">
        <f>INDEX(Monthly!$B$2:$K$187,MATCH(D3104,Monthly!$B$2:$B$187,0),3)</f>
        <v>-1.8999999999999989E-3</v>
      </c>
      <c r="K3104" s="39">
        <f>INDEX(Monthly!$B$2:$K$187,MATCH(D3104,Monthly!$B$2:$B$187,0),5)</f>
        <v>10.439999999999941</v>
      </c>
      <c r="L3104" s="39">
        <f>INDEX(Monthly!$B$2:$K$187,MATCH(D3104,Monthly!$B$2:$B$187,0),7)</f>
        <v>-1.0000000000000009E-3</v>
      </c>
      <c r="M3104" s="39">
        <f>INDEX(Monthly!$B$2:$K$187,MATCH(D3104,Monthly!$B$2:$B$187,0),9)</f>
        <v>2.7325062284433672E-2</v>
      </c>
      <c r="N3104" s="42">
        <f>INDEX(Quaterly!$B$2:$E$63,MATCH(B3104,Quaterly!$B$2:$B$63,0),4)</f>
        <v>2.360000000000003</v>
      </c>
    </row>
    <row r="3105" spans="1:14" x14ac:dyDescent="0.3">
      <c r="A3105" s="23">
        <v>3104</v>
      </c>
      <c r="B3105" s="23" t="str">
        <f t="shared" si="144"/>
        <v>Q4-2021</v>
      </c>
      <c r="C3105" s="24" t="str">
        <f t="shared" si="145"/>
        <v>Q4</v>
      </c>
      <c r="D3105" s="23" t="str">
        <f t="shared" si="146"/>
        <v>12-2021</v>
      </c>
      <c r="E3105" s="25">
        <v>44554</v>
      </c>
      <c r="F3105" s="31">
        <f>INDEX(GoldPrice!$B$2:$F$4016,MATCH(E3105,GoldPrice!$B$2:$B$4016,0),5)</f>
        <v>227647.94124794379</v>
      </c>
      <c r="G3105" s="36">
        <f>INDEX(Daily!$B$2:$H$4016,MATCH(E3105,Daily!$B$2:$B$4016,0),3)</f>
        <v>0</v>
      </c>
      <c r="H3105" s="36">
        <f>INDEX(Daily!$B$2:$H$4016,MATCH(E3105,Daily!$B$2:$B$4016,0),5)</f>
        <v>-110</v>
      </c>
      <c r="I3105" s="36">
        <f>INDEX(Daily!$B$2:$H$4016,MATCH(E3105,Daily!$B$2:$B$4016,0),7)</f>
        <v>20.069999999999936</v>
      </c>
      <c r="J3105" s="39">
        <f>INDEX(Monthly!$B$2:$K$187,MATCH(D3105,Monthly!$B$2:$B$187,0),3)</f>
        <v>-1.8999999999999989E-3</v>
      </c>
      <c r="K3105" s="39">
        <f>INDEX(Monthly!$B$2:$K$187,MATCH(D3105,Monthly!$B$2:$B$187,0),5)</f>
        <v>10.439999999999941</v>
      </c>
      <c r="L3105" s="39">
        <f>INDEX(Monthly!$B$2:$K$187,MATCH(D3105,Monthly!$B$2:$B$187,0),7)</f>
        <v>-1.0000000000000009E-3</v>
      </c>
      <c r="M3105" s="39">
        <f>INDEX(Monthly!$B$2:$K$187,MATCH(D3105,Monthly!$B$2:$B$187,0),9)</f>
        <v>2.7325062284433672E-2</v>
      </c>
      <c r="N3105" s="42">
        <f>INDEX(Quaterly!$B$2:$E$63,MATCH(B3105,Quaterly!$B$2:$B$63,0),4)</f>
        <v>2.360000000000003</v>
      </c>
    </row>
    <row r="3106" spans="1:14" x14ac:dyDescent="0.3">
      <c r="A3106" s="23">
        <v>3105</v>
      </c>
      <c r="B3106" s="23" t="str">
        <f t="shared" si="144"/>
        <v>Q4-2021</v>
      </c>
      <c r="C3106" s="24" t="str">
        <f t="shared" si="145"/>
        <v>Q4</v>
      </c>
      <c r="D3106" s="23" t="str">
        <f t="shared" si="146"/>
        <v>12-2021</v>
      </c>
      <c r="E3106" s="25">
        <v>44557</v>
      </c>
      <c r="F3106" s="31">
        <f>INDEX(GoldPrice!$B$2:$F$4016,MATCH(E3106,GoldPrice!$B$2:$B$4016,0),5)</f>
        <v>-32492.77209277451</v>
      </c>
      <c r="G3106" s="36">
        <f>INDEX(Daily!$B$2:$H$4016,MATCH(E3106,Daily!$B$2:$B$4016,0),3)</f>
        <v>1.7799999999999869</v>
      </c>
      <c r="H3106" s="36">
        <f>INDEX(Daily!$B$2:$H$4016,MATCH(E3106,Daily!$B$2:$B$4016,0),5)</f>
        <v>-30</v>
      </c>
      <c r="I3106" s="36">
        <f>INDEX(Daily!$B$2:$H$4016,MATCH(E3106,Daily!$B$2:$B$4016,0),7)</f>
        <v>11.850000000000136</v>
      </c>
      <c r="J3106" s="39">
        <f>INDEX(Monthly!$B$2:$K$187,MATCH(D3106,Monthly!$B$2:$B$187,0),3)</f>
        <v>-1.8999999999999989E-3</v>
      </c>
      <c r="K3106" s="39">
        <f>INDEX(Monthly!$B$2:$K$187,MATCH(D3106,Monthly!$B$2:$B$187,0),5)</f>
        <v>10.439999999999941</v>
      </c>
      <c r="L3106" s="39">
        <f>INDEX(Monthly!$B$2:$K$187,MATCH(D3106,Monthly!$B$2:$B$187,0),7)</f>
        <v>-1.0000000000000009E-3</v>
      </c>
      <c r="M3106" s="39">
        <f>INDEX(Monthly!$B$2:$K$187,MATCH(D3106,Monthly!$B$2:$B$187,0),9)</f>
        <v>2.7325062284433672E-2</v>
      </c>
      <c r="N3106" s="42">
        <f>INDEX(Quaterly!$B$2:$E$63,MATCH(B3106,Quaterly!$B$2:$B$63,0),4)</f>
        <v>2.360000000000003</v>
      </c>
    </row>
    <row r="3107" spans="1:14" x14ac:dyDescent="0.3">
      <c r="A3107" s="23">
        <v>3106</v>
      </c>
      <c r="B3107" s="23" t="str">
        <f t="shared" si="144"/>
        <v>Q4-2021</v>
      </c>
      <c r="C3107" s="24" t="str">
        <f t="shared" si="145"/>
        <v>Q4</v>
      </c>
      <c r="D3107" s="23" t="str">
        <f t="shared" si="146"/>
        <v>12-2021</v>
      </c>
      <c r="E3107" s="25">
        <v>44558</v>
      </c>
      <c r="F3107" s="31">
        <f>INDEX(GoldPrice!$B$2:$F$4016,MATCH(E3107,GoldPrice!$B$2:$B$4016,0),5)</f>
        <v>-120426.00642600656</v>
      </c>
      <c r="G3107" s="36">
        <f>INDEX(Daily!$B$2:$H$4016,MATCH(E3107,Daily!$B$2:$B$4016,0),3)</f>
        <v>0.4100000000000108</v>
      </c>
      <c r="H3107" s="36">
        <f>INDEX(Daily!$B$2:$H$4016,MATCH(E3107,Daily!$B$2:$B$4016,0),5)</f>
        <v>25</v>
      </c>
      <c r="I3107" s="36">
        <f>INDEX(Daily!$B$2:$H$4016,MATCH(E3107,Daily!$B$2:$B$4016,0),7)</f>
        <v>5.5099999999999909</v>
      </c>
      <c r="J3107" s="39">
        <f>INDEX(Monthly!$B$2:$K$187,MATCH(D3107,Monthly!$B$2:$B$187,0),3)</f>
        <v>-1.8999999999999989E-3</v>
      </c>
      <c r="K3107" s="39">
        <f>INDEX(Monthly!$B$2:$K$187,MATCH(D3107,Monthly!$B$2:$B$187,0),5)</f>
        <v>10.439999999999941</v>
      </c>
      <c r="L3107" s="39">
        <f>INDEX(Monthly!$B$2:$K$187,MATCH(D3107,Monthly!$B$2:$B$187,0),7)</f>
        <v>-1.0000000000000009E-3</v>
      </c>
      <c r="M3107" s="39">
        <f>INDEX(Monthly!$B$2:$K$187,MATCH(D3107,Monthly!$B$2:$B$187,0),9)</f>
        <v>2.7325062284433672E-2</v>
      </c>
      <c r="N3107" s="42">
        <f>INDEX(Quaterly!$B$2:$E$63,MATCH(B3107,Quaterly!$B$2:$B$63,0),4)</f>
        <v>2.360000000000003</v>
      </c>
    </row>
    <row r="3108" spans="1:14" x14ac:dyDescent="0.3">
      <c r="A3108" s="23">
        <v>3107</v>
      </c>
      <c r="B3108" s="23" t="str">
        <f t="shared" si="144"/>
        <v>Q4-2021</v>
      </c>
      <c r="C3108" s="24" t="str">
        <f t="shared" si="145"/>
        <v>Q4</v>
      </c>
      <c r="D3108" s="23" t="str">
        <f t="shared" si="146"/>
        <v>12-2021</v>
      </c>
      <c r="E3108" s="25">
        <v>44559</v>
      </c>
      <c r="F3108" s="31">
        <f>INDEX(GoldPrice!$B$2:$F$4016,MATCH(E3108,GoldPrice!$B$2:$B$4016,0),5)</f>
        <v>-91487.431487433612</v>
      </c>
      <c r="G3108" s="36">
        <f>INDEX(Daily!$B$2:$H$4016,MATCH(E3108,Daily!$B$2:$B$4016,0),3)</f>
        <v>0.57999999999999829</v>
      </c>
      <c r="H3108" s="36">
        <f>INDEX(Daily!$B$2:$H$4016,MATCH(E3108,Daily!$B$2:$B$4016,0),5)</f>
        <v>-15</v>
      </c>
      <c r="I3108" s="36">
        <f>INDEX(Daily!$B$2:$H$4016,MATCH(E3108,Daily!$B$2:$B$4016,0),7)</f>
        <v>-8.5700000000001637</v>
      </c>
      <c r="J3108" s="39">
        <f>INDEX(Monthly!$B$2:$K$187,MATCH(D3108,Monthly!$B$2:$B$187,0),3)</f>
        <v>-1.8999999999999989E-3</v>
      </c>
      <c r="K3108" s="39">
        <f>INDEX(Monthly!$B$2:$K$187,MATCH(D3108,Monthly!$B$2:$B$187,0),5)</f>
        <v>10.439999999999941</v>
      </c>
      <c r="L3108" s="39">
        <f>INDEX(Monthly!$B$2:$K$187,MATCH(D3108,Monthly!$B$2:$B$187,0),7)</f>
        <v>-1.0000000000000009E-3</v>
      </c>
      <c r="M3108" s="39">
        <f>INDEX(Monthly!$B$2:$K$187,MATCH(D3108,Monthly!$B$2:$B$187,0),9)</f>
        <v>2.7325062284433672E-2</v>
      </c>
      <c r="N3108" s="42">
        <f>INDEX(Quaterly!$B$2:$E$63,MATCH(B3108,Quaterly!$B$2:$B$63,0),4)</f>
        <v>2.360000000000003</v>
      </c>
    </row>
    <row r="3109" spans="1:14" x14ac:dyDescent="0.3">
      <c r="A3109" s="23">
        <v>3108</v>
      </c>
      <c r="B3109" s="23" t="str">
        <f t="shared" si="144"/>
        <v>Q4-2021</v>
      </c>
      <c r="C3109" s="24" t="str">
        <f t="shared" si="145"/>
        <v>Q4</v>
      </c>
      <c r="D3109" s="23" t="str">
        <f t="shared" si="146"/>
        <v>12-2021</v>
      </c>
      <c r="E3109" s="25">
        <v>44560</v>
      </c>
      <c r="F3109" s="31">
        <f>INDEX(GoldPrice!$B$2:$F$4016,MATCH(E3109,GoldPrice!$B$2:$B$4016,0),5)</f>
        <v>-55742.58174258098</v>
      </c>
      <c r="G3109" s="36">
        <f>INDEX(Daily!$B$2:$H$4016,MATCH(E3109,Daily!$B$2:$B$4016,0),3)</f>
        <v>0.42999999999999261</v>
      </c>
      <c r="H3109" s="36">
        <f>INDEX(Daily!$B$2:$H$4016,MATCH(E3109,Daily!$B$2:$B$4016,0),5)</f>
        <v>-55</v>
      </c>
      <c r="I3109" s="36">
        <f>INDEX(Daily!$B$2:$H$4016,MATCH(E3109,Daily!$B$2:$B$4016,0),7)</f>
        <v>0.15000000000009095</v>
      </c>
      <c r="J3109" s="39">
        <f>INDEX(Monthly!$B$2:$K$187,MATCH(D3109,Monthly!$B$2:$B$187,0),3)</f>
        <v>-1.8999999999999989E-3</v>
      </c>
      <c r="K3109" s="39">
        <f>INDEX(Monthly!$B$2:$K$187,MATCH(D3109,Monthly!$B$2:$B$187,0),5)</f>
        <v>10.439999999999941</v>
      </c>
      <c r="L3109" s="39">
        <f>INDEX(Monthly!$B$2:$K$187,MATCH(D3109,Monthly!$B$2:$B$187,0),7)</f>
        <v>-1.0000000000000009E-3</v>
      </c>
      <c r="M3109" s="39">
        <f>INDEX(Monthly!$B$2:$K$187,MATCH(D3109,Monthly!$B$2:$B$187,0),9)</f>
        <v>2.7325062284433672E-2</v>
      </c>
      <c r="N3109" s="42">
        <f>INDEX(Quaterly!$B$2:$E$63,MATCH(B3109,Quaterly!$B$2:$B$63,0),4)</f>
        <v>2.360000000000003</v>
      </c>
    </row>
    <row r="3110" spans="1:14" x14ac:dyDescent="0.3">
      <c r="A3110" s="23">
        <v>3109</v>
      </c>
      <c r="B3110" s="23" t="str">
        <f t="shared" si="144"/>
        <v>Q4-2021</v>
      </c>
      <c r="C3110" s="24" t="str">
        <f t="shared" si="145"/>
        <v>Q4</v>
      </c>
      <c r="D3110" s="23" t="str">
        <f t="shared" si="146"/>
        <v>12-2021</v>
      </c>
      <c r="E3110" s="25">
        <v>44561</v>
      </c>
      <c r="F3110" s="31">
        <f>INDEX(GoldPrice!$B$2:$F$4016,MATCH(E3110,GoldPrice!$B$2:$B$4016,0),5)</f>
        <v>12391.230391230434</v>
      </c>
      <c r="G3110" s="36">
        <f>INDEX(Daily!$B$2:$H$4016,MATCH(E3110,Daily!$B$2:$B$4016,0),3)</f>
        <v>-1.7800000000000011</v>
      </c>
      <c r="H3110" s="36">
        <f>INDEX(Daily!$B$2:$H$4016,MATCH(E3110,Daily!$B$2:$B$4016,0),5)</f>
        <v>60</v>
      </c>
      <c r="I3110" s="36">
        <f>INDEX(Daily!$B$2:$H$4016,MATCH(E3110,Daily!$B$2:$B$4016,0),7)</f>
        <v>12.309999999999945</v>
      </c>
      <c r="J3110" s="39">
        <f>INDEX(Monthly!$B$2:$K$187,MATCH(D3110,Monthly!$B$2:$B$187,0),3)</f>
        <v>-1.8999999999999989E-3</v>
      </c>
      <c r="K3110" s="39">
        <f>INDEX(Monthly!$B$2:$K$187,MATCH(D3110,Monthly!$B$2:$B$187,0),5)</f>
        <v>10.439999999999941</v>
      </c>
      <c r="L3110" s="39">
        <f>INDEX(Monthly!$B$2:$K$187,MATCH(D3110,Monthly!$B$2:$B$187,0),7)</f>
        <v>-1.0000000000000009E-3</v>
      </c>
      <c r="M3110" s="39">
        <f>INDEX(Monthly!$B$2:$K$187,MATCH(D3110,Monthly!$B$2:$B$187,0),9)</f>
        <v>2.7325062284433672E-2</v>
      </c>
      <c r="N3110" s="42">
        <f>INDEX(Quaterly!$B$2:$E$63,MATCH(B3110,Quaterly!$B$2:$B$63,0),4)</f>
        <v>2.360000000000003</v>
      </c>
    </row>
    <row r="3111" spans="1:14" x14ac:dyDescent="0.3">
      <c r="A3111" s="23">
        <v>3110</v>
      </c>
      <c r="B3111" s="23" t="str">
        <f t="shared" si="144"/>
        <v>Q1-2022</v>
      </c>
      <c r="C3111" s="24" t="str">
        <f t="shared" si="145"/>
        <v>Q1</v>
      </c>
      <c r="D3111" s="23" t="str">
        <f t="shared" si="146"/>
        <v>1-2022</v>
      </c>
      <c r="E3111" s="25">
        <v>44564</v>
      </c>
      <c r="F3111" s="31">
        <f>INDEX(GoldPrice!$B$2:$F$4016,MATCH(E3111,GoldPrice!$B$2:$B$4016,0),5)</f>
        <v>434885.65488565713</v>
      </c>
      <c r="G3111" s="36">
        <f>INDEX(Daily!$B$2:$H$4016,MATCH(E3111,Daily!$B$2:$B$4016,0),3)</f>
        <v>0.87000000000000455</v>
      </c>
      <c r="H3111" s="36">
        <f>INDEX(Daily!$B$2:$H$4016,MATCH(E3111,Daily!$B$2:$B$4016,0),5)</f>
        <v>0</v>
      </c>
      <c r="I3111" s="36">
        <f>INDEX(Daily!$B$2:$H$4016,MATCH(E3111,Daily!$B$2:$B$4016,0),7)</f>
        <v>-14.375714285713912</v>
      </c>
      <c r="J3111" s="39">
        <f>INDEX(Monthly!$B$2:$K$187,MATCH(D3111,Monthly!$B$2:$B$187,0),3)</f>
        <v>2.0000000000000018E-3</v>
      </c>
      <c r="K3111" s="39">
        <f>INDEX(Monthly!$B$2:$K$187,MATCH(D3111,Monthly!$B$2:$B$187,0),5)</f>
        <v>-6.5099999999999909</v>
      </c>
      <c r="L3111" s="39">
        <f>INDEX(Monthly!$B$2:$K$187,MATCH(D3111,Monthly!$B$2:$B$187,0),7)</f>
        <v>0</v>
      </c>
      <c r="M3111" s="39">
        <f>INDEX(Monthly!$B$2:$K$187,MATCH(D3111,Monthly!$B$2:$B$187,0),9)</f>
        <v>2.5535996299576483E-2</v>
      </c>
      <c r="N3111" s="42">
        <f>INDEX(Quaterly!$B$2:$E$63,MATCH(B3111,Quaterly!$B$2:$B$63,0),4)</f>
        <v>5.139999999999997</v>
      </c>
    </row>
    <row r="3112" spans="1:14" x14ac:dyDescent="0.3">
      <c r="A3112" s="23">
        <v>3111</v>
      </c>
      <c r="B3112" s="23" t="str">
        <f t="shared" si="144"/>
        <v>Q1-2022</v>
      </c>
      <c r="C3112" s="24" t="str">
        <f t="shared" si="145"/>
        <v>Q1</v>
      </c>
      <c r="D3112" s="23" t="str">
        <f t="shared" si="146"/>
        <v>1-2022</v>
      </c>
      <c r="E3112" s="25">
        <v>44565</v>
      </c>
      <c r="F3112" s="31">
        <f>INDEX(GoldPrice!$B$2:$F$4016,MATCH(E3112,GoldPrice!$B$2:$B$4016,0),5)</f>
        <v>-151822.33982234076</v>
      </c>
      <c r="G3112" s="36">
        <f>INDEX(Daily!$B$2:$H$4016,MATCH(E3112,Daily!$B$2:$B$4016,0),3)</f>
        <v>0.90999999999999659</v>
      </c>
      <c r="H3112" s="36">
        <f>INDEX(Daily!$B$2:$H$4016,MATCH(E3112,Daily!$B$2:$B$4016,0),5)</f>
        <v>-73</v>
      </c>
      <c r="I3112" s="36">
        <f>INDEX(Daily!$B$2:$H$4016,MATCH(E3112,Daily!$B$2:$B$4016,0),7)</f>
        <v>41.675714285713866</v>
      </c>
      <c r="J3112" s="39">
        <f>INDEX(Monthly!$B$2:$K$187,MATCH(D3112,Monthly!$B$2:$B$187,0),3)</f>
        <v>2.0000000000000018E-3</v>
      </c>
      <c r="K3112" s="39">
        <f>INDEX(Monthly!$B$2:$K$187,MATCH(D3112,Monthly!$B$2:$B$187,0),5)</f>
        <v>-6.5099999999999909</v>
      </c>
      <c r="L3112" s="39">
        <f>INDEX(Monthly!$B$2:$K$187,MATCH(D3112,Monthly!$B$2:$B$187,0),7)</f>
        <v>0</v>
      </c>
      <c r="M3112" s="39">
        <f>INDEX(Monthly!$B$2:$K$187,MATCH(D3112,Monthly!$B$2:$B$187,0),9)</f>
        <v>2.5535996299576483E-2</v>
      </c>
      <c r="N3112" s="42">
        <f>INDEX(Quaterly!$B$2:$E$63,MATCH(B3112,Quaterly!$B$2:$B$63,0),4)</f>
        <v>5.139999999999997</v>
      </c>
    </row>
    <row r="3113" spans="1:14" x14ac:dyDescent="0.3">
      <c r="A3113" s="23">
        <v>3112</v>
      </c>
      <c r="B3113" s="23" t="str">
        <f t="shared" si="144"/>
        <v>Q1-2022</v>
      </c>
      <c r="C3113" s="24" t="str">
        <f t="shared" si="145"/>
        <v>Q1</v>
      </c>
      <c r="D3113" s="23" t="str">
        <f t="shared" si="146"/>
        <v>1-2022</v>
      </c>
      <c r="E3113" s="25">
        <v>44566</v>
      </c>
      <c r="F3113" s="31">
        <f>INDEX(GoldPrice!$B$2:$F$4016,MATCH(E3113,GoldPrice!$B$2:$B$4016,0),5)</f>
        <v>-86463.806463807821</v>
      </c>
      <c r="G3113" s="36">
        <f>INDEX(Daily!$B$2:$H$4016,MATCH(E3113,Daily!$B$2:$B$4016,0),3)</f>
        <v>0.85999999999999943</v>
      </c>
      <c r="H3113" s="36">
        <f>INDEX(Daily!$B$2:$H$4016,MATCH(E3113,Daily!$B$2:$B$4016,0),5)</f>
        <v>3</v>
      </c>
      <c r="I3113" s="36">
        <f>INDEX(Daily!$B$2:$H$4016,MATCH(E3113,Daily!$B$2:$B$4016,0),7)</f>
        <v>-3.0799999999999272</v>
      </c>
      <c r="J3113" s="39">
        <f>INDEX(Monthly!$B$2:$K$187,MATCH(D3113,Monthly!$B$2:$B$187,0),3)</f>
        <v>2.0000000000000018E-3</v>
      </c>
      <c r="K3113" s="39">
        <f>INDEX(Monthly!$B$2:$K$187,MATCH(D3113,Monthly!$B$2:$B$187,0),5)</f>
        <v>-6.5099999999999909</v>
      </c>
      <c r="L3113" s="39">
        <f>INDEX(Monthly!$B$2:$K$187,MATCH(D3113,Monthly!$B$2:$B$187,0),7)</f>
        <v>0</v>
      </c>
      <c r="M3113" s="39">
        <f>INDEX(Monthly!$B$2:$K$187,MATCH(D3113,Monthly!$B$2:$B$187,0),9)</f>
        <v>2.5535996299576483E-2</v>
      </c>
      <c r="N3113" s="42">
        <f>INDEX(Quaterly!$B$2:$E$63,MATCH(B3113,Quaterly!$B$2:$B$63,0),4)</f>
        <v>5.139999999999997</v>
      </c>
    </row>
    <row r="3114" spans="1:14" x14ac:dyDescent="0.3">
      <c r="A3114" s="23">
        <v>3113</v>
      </c>
      <c r="B3114" s="23" t="str">
        <f t="shared" si="144"/>
        <v>Q1-2022</v>
      </c>
      <c r="C3114" s="24" t="str">
        <f t="shared" si="145"/>
        <v>Q1</v>
      </c>
      <c r="D3114" s="23" t="str">
        <f t="shared" si="146"/>
        <v>1-2022</v>
      </c>
      <c r="E3114" s="25">
        <v>44567</v>
      </c>
      <c r="F3114" s="31">
        <f>INDEX(GoldPrice!$B$2:$F$4016,MATCH(E3114,GoldPrice!$B$2:$B$4016,0),5)</f>
        <v>381103.00510300696</v>
      </c>
      <c r="G3114" s="36">
        <f>INDEX(Daily!$B$2:$H$4016,MATCH(E3114,Daily!$B$2:$B$4016,0),3)</f>
        <v>1.6099999999999994</v>
      </c>
      <c r="H3114" s="36">
        <f>INDEX(Daily!$B$2:$H$4016,MATCH(E3114,Daily!$B$2:$B$4016,0),5)</f>
        <v>-10</v>
      </c>
      <c r="I3114" s="36">
        <f>INDEX(Daily!$B$2:$H$4016,MATCH(E3114,Daily!$B$2:$B$4016,0),7)</f>
        <v>6.0699999999999363</v>
      </c>
      <c r="J3114" s="39">
        <f>INDEX(Monthly!$B$2:$K$187,MATCH(D3114,Monthly!$B$2:$B$187,0),3)</f>
        <v>2.0000000000000018E-3</v>
      </c>
      <c r="K3114" s="39">
        <f>INDEX(Monthly!$B$2:$K$187,MATCH(D3114,Monthly!$B$2:$B$187,0),5)</f>
        <v>-6.5099999999999909</v>
      </c>
      <c r="L3114" s="39">
        <f>INDEX(Monthly!$B$2:$K$187,MATCH(D3114,Monthly!$B$2:$B$187,0),7)</f>
        <v>0</v>
      </c>
      <c r="M3114" s="39">
        <f>INDEX(Monthly!$B$2:$K$187,MATCH(D3114,Monthly!$B$2:$B$187,0),9)</f>
        <v>2.5535996299576483E-2</v>
      </c>
      <c r="N3114" s="42">
        <f>INDEX(Quaterly!$B$2:$E$63,MATCH(B3114,Quaterly!$B$2:$B$63,0),4)</f>
        <v>5.139999999999997</v>
      </c>
    </row>
    <row r="3115" spans="1:14" x14ac:dyDescent="0.3">
      <c r="A3115" s="23">
        <v>3114</v>
      </c>
      <c r="B3115" s="23" t="str">
        <f t="shared" si="144"/>
        <v>Q1-2022</v>
      </c>
      <c r="C3115" s="24" t="str">
        <f t="shared" si="145"/>
        <v>Q1</v>
      </c>
      <c r="D3115" s="23" t="str">
        <f t="shared" si="146"/>
        <v>1-2022</v>
      </c>
      <c r="E3115" s="25">
        <v>44568</v>
      </c>
      <c r="F3115" s="31">
        <f>INDEX(GoldPrice!$B$2:$F$4016,MATCH(E3115,GoldPrice!$B$2:$B$4016,0),5)</f>
        <v>88791.532791532576</v>
      </c>
      <c r="G3115" s="36">
        <f>INDEX(Daily!$B$2:$H$4016,MATCH(E3115,Daily!$B$2:$B$4016,0),3)</f>
        <v>-0.55999999999998806</v>
      </c>
      <c r="H3115" s="36">
        <f>INDEX(Daily!$B$2:$H$4016,MATCH(E3115,Daily!$B$2:$B$4016,0),5)</f>
        <v>-60</v>
      </c>
      <c r="I3115" s="36">
        <f>INDEX(Daily!$B$2:$H$4016,MATCH(E3115,Daily!$B$2:$B$4016,0),7)</f>
        <v>-8.9999999999918145E-2</v>
      </c>
      <c r="J3115" s="39">
        <f>INDEX(Monthly!$B$2:$K$187,MATCH(D3115,Monthly!$B$2:$B$187,0),3)</f>
        <v>2.0000000000000018E-3</v>
      </c>
      <c r="K3115" s="39">
        <f>INDEX(Monthly!$B$2:$K$187,MATCH(D3115,Monthly!$B$2:$B$187,0),5)</f>
        <v>-6.5099999999999909</v>
      </c>
      <c r="L3115" s="39">
        <f>INDEX(Monthly!$B$2:$K$187,MATCH(D3115,Monthly!$B$2:$B$187,0),7)</f>
        <v>0</v>
      </c>
      <c r="M3115" s="39">
        <f>INDEX(Monthly!$B$2:$K$187,MATCH(D3115,Monthly!$B$2:$B$187,0),9)</f>
        <v>2.5535996299576483E-2</v>
      </c>
      <c r="N3115" s="42">
        <f>INDEX(Quaterly!$B$2:$E$63,MATCH(B3115,Quaterly!$B$2:$B$63,0),4)</f>
        <v>5.139999999999997</v>
      </c>
    </row>
    <row r="3116" spans="1:14" x14ac:dyDescent="0.3">
      <c r="A3116" s="23">
        <v>3115</v>
      </c>
      <c r="B3116" s="23" t="str">
        <f t="shared" si="144"/>
        <v>Q1-2022</v>
      </c>
      <c r="C3116" s="24" t="str">
        <f t="shared" si="145"/>
        <v>Q1</v>
      </c>
      <c r="D3116" s="23" t="str">
        <f t="shared" si="146"/>
        <v>1-2022</v>
      </c>
      <c r="E3116" s="25">
        <v>44571</v>
      </c>
      <c r="F3116" s="31">
        <f>INDEX(GoldPrice!$B$2:$F$4016,MATCH(E3116,GoldPrice!$B$2:$B$4016,0),5)</f>
        <v>-137605.74560574815</v>
      </c>
      <c r="G3116" s="36">
        <f>INDEX(Daily!$B$2:$H$4016,MATCH(E3116,Daily!$B$2:$B$4016,0),3)</f>
        <v>-0.67000000000000171</v>
      </c>
      <c r="H3116" s="36">
        <f>INDEX(Daily!$B$2:$H$4016,MATCH(E3116,Daily!$B$2:$B$4016,0),5)</f>
        <v>10</v>
      </c>
      <c r="I3116" s="36">
        <f>INDEX(Daily!$B$2:$H$4016,MATCH(E3116,Daily!$B$2:$B$4016,0),7)</f>
        <v>-24.769999999999982</v>
      </c>
      <c r="J3116" s="39">
        <f>INDEX(Monthly!$B$2:$K$187,MATCH(D3116,Monthly!$B$2:$B$187,0),3)</f>
        <v>2.0000000000000018E-3</v>
      </c>
      <c r="K3116" s="39">
        <f>INDEX(Monthly!$B$2:$K$187,MATCH(D3116,Monthly!$B$2:$B$187,0),5)</f>
        <v>-6.5099999999999909</v>
      </c>
      <c r="L3116" s="39">
        <f>INDEX(Monthly!$B$2:$K$187,MATCH(D3116,Monthly!$B$2:$B$187,0),7)</f>
        <v>0</v>
      </c>
      <c r="M3116" s="39">
        <f>INDEX(Monthly!$B$2:$K$187,MATCH(D3116,Monthly!$B$2:$B$187,0),9)</f>
        <v>2.5535996299576483E-2</v>
      </c>
      <c r="N3116" s="42">
        <f>INDEX(Quaterly!$B$2:$E$63,MATCH(B3116,Quaterly!$B$2:$B$63,0),4)</f>
        <v>5.139999999999997</v>
      </c>
    </row>
    <row r="3117" spans="1:14" x14ac:dyDescent="0.3">
      <c r="A3117" s="23">
        <v>3116</v>
      </c>
      <c r="B3117" s="23" t="str">
        <f t="shared" si="144"/>
        <v>Q1-2022</v>
      </c>
      <c r="C3117" s="24" t="str">
        <f t="shared" si="145"/>
        <v>Q1</v>
      </c>
      <c r="D3117" s="23" t="str">
        <f t="shared" si="146"/>
        <v>1-2022</v>
      </c>
      <c r="E3117" s="25">
        <v>44572</v>
      </c>
      <c r="F3117" s="31">
        <f>INDEX(GoldPrice!$B$2:$F$4016,MATCH(E3117,GoldPrice!$B$2:$B$4016,0),5)</f>
        <v>-200704.81950481609</v>
      </c>
      <c r="G3117" s="36">
        <f>INDEX(Daily!$B$2:$H$4016,MATCH(E3117,Daily!$B$2:$B$4016,0),3)</f>
        <v>3.269999999999996</v>
      </c>
      <c r="H3117" s="36">
        <f>INDEX(Daily!$B$2:$H$4016,MATCH(E3117,Daily!$B$2:$B$4016,0),5)</f>
        <v>3</v>
      </c>
      <c r="I3117" s="36">
        <f>INDEX(Daily!$B$2:$H$4016,MATCH(E3117,Daily!$B$2:$B$4016,0),7)</f>
        <v>-11.400000000000091</v>
      </c>
      <c r="J3117" s="39">
        <f>INDEX(Monthly!$B$2:$K$187,MATCH(D3117,Monthly!$B$2:$B$187,0),3)</f>
        <v>2.0000000000000018E-3</v>
      </c>
      <c r="K3117" s="39">
        <f>INDEX(Monthly!$B$2:$K$187,MATCH(D3117,Monthly!$B$2:$B$187,0),5)</f>
        <v>-6.5099999999999909</v>
      </c>
      <c r="L3117" s="39">
        <f>INDEX(Monthly!$B$2:$K$187,MATCH(D3117,Monthly!$B$2:$B$187,0),7)</f>
        <v>0</v>
      </c>
      <c r="M3117" s="39">
        <f>INDEX(Monthly!$B$2:$K$187,MATCH(D3117,Monthly!$B$2:$B$187,0),9)</f>
        <v>2.5535996299576483E-2</v>
      </c>
      <c r="N3117" s="42">
        <f>INDEX(Quaterly!$B$2:$E$63,MATCH(B3117,Quaterly!$B$2:$B$63,0),4)</f>
        <v>5.139999999999997</v>
      </c>
    </row>
    <row r="3118" spans="1:14" x14ac:dyDescent="0.3">
      <c r="A3118" s="23">
        <v>3117</v>
      </c>
      <c r="B3118" s="23" t="str">
        <f t="shared" si="144"/>
        <v>Q1-2022</v>
      </c>
      <c r="C3118" s="24" t="str">
        <f t="shared" si="145"/>
        <v>Q1</v>
      </c>
      <c r="D3118" s="23" t="str">
        <f t="shared" si="146"/>
        <v>1-2022</v>
      </c>
      <c r="E3118" s="25">
        <v>44573</v>
      </c>
      <c r="F3118" s="31">
        <f>INDEX(GoldPrice!$B$2:$F$4016,MATCH(E3118,GoldPrice!$B$2:$B$4016,0),5)</f>
        <v>-197573.46437346563</v>
      </c>
      <c r="G3118" s="36">
        <f>INDEX(Daily!$B$2:$H$4016,MATCH(E3118,Daily!$B$2:$B$4016,0),3)</f>
        <v>1.1400000000000006</v>
      </c>
      <c r="H3118" s="36">
        <f>INDEX(Daily!$B$2:$H$4016,MATCH(E3118,Daily!$B$2:$B$4016,0),5)</f>
        <v>0</v>
      </c>
      <c r="I3118" s="36">
        <f>INDEX(Daily!$B$2:$H$4016,MATCH(E3118,Daily!$B$2:$B$4016,0),7)</f>
        <v>18.200000000000045</v>
      </c>
      <c r="J3118" s="39">
        <f>INDEX(Monthly!$B$2:$K$187,MATCH(D3118,Monthly!$B$2:$B$187,0),3)</f>
        <v>2.0000000000000018E-3</v>
      </c>
      <c r="K3118" s="39">
        <f>INDEX(Monthly!$B$2:$K$187,MATCH(D3118,Monthly!$B$2:$B$187,0),5)</f>
        <v>-6.5099999999999909</v>
      </c>
      <c r="L3118" s="39">
        <f>INDEX(Monthly!$B$2:$K$187,MATCH(D3118,Monthly!$B$2:$B$187,0),7)</f>
        <v>0</v>
      </c>
      <c r="M3118" s="39">
        <f>INDEX(Monthly!$B$2:$K$187,MATCH(D3118,Monthly!$B$2:$B$187,0),9)</f>
        <v>2.5535996299576483E-2</v>
      </c>
      <c r="N3118" s="42">
        <f>INDEX(Quaterly!$B$2:$E$63,MATCH(B3118,Quaterly!$B$2:$B$63,0),4)</f>
        <v>5.139999999999997</v>
      </c>
    </row>
    <row r="3119" spans="1:14" x14ac:dyDescent="0.3">
      <c r="A3119" s="23">
        <v>3118</v>
      </c>
      <c r="B3119" s="23" t="str">
        <f t="shared" si="144"/>
        <v>Q1-2022</v>
      </c>
      <c r="C3119" s="24" t="str">
        <f t="shared" si="145"/>
        <v>Q1</v>
      </c>
      <c r="D3119" s="23" t="str">
        <f t="shared" si="146"/>
        <v>1-2022</v>
      </c>
      <c r="E3119" s="25">
        <v>44574</v>
      </c>
      <c r="F3119" s="31">
        <f>INDEX(GoldPrice!$B$2:$F$4016,MATCH(E3119,GoldPrice!$B$2:$B$4016,0),5)</f>
        <v>186436.28803628683</v>
      </c>
      <c r="G3119" s="36">
        <f>INDEX(Daily!$B$2:$H$4016,MATCH(E3119,Daily!$B$2:$B$4016,0),3)</f>
        <v>-0.51999999999999602</v>
      </c>
      <c r="H3119" s="36">
        <f>INDEX(Daily!$B$2:$H$4016,MATCH(E3119,Daily!$B$2:$B$4016,0),5)</f>
        <v>12</v>
      </c>
      <c r="I3119" s="36">
        <f>INDEX(Daily!$B$2:$H$4016,MATCH(E3119,Daily!$B$2:$B$4016,0),7)</f>
        <v>-14.460000000000036</v>
      </c>
      <c r="J3119" s="39">
        <f>INDEX(Monthly!$B$2:$K$187,MATCH(D3119,Monthly!$B$2:$B$187,0),3)</f>
        <v>2.0000000000000018E-3</v>
      </c>
      <c r="K3119" s="39">
        <f>INDEX(Monthly!$B$2:$K$187,MATCH(D3119,Monthly!$B$2:$B$187,0),5)</f>
        <v>-6.5099999999999909</v>
      </c>
      <c r="L3119" s="39">
        <f>INDEX(Monthly!$B$2:$K$187,MATCH(D3119,Monthly!$B$2:$B$187,0),7)</f>
        <v>0</v>
      </c>
      <c r="M3119" s="39">
        <f>INDEX(Monthly!$B$2:$K$187,MATCH(D3119,Monthly!$B$2:$B$187,0),9)</f>
        <v>2.5535996299576483E-2</v>
      </c>
      <c r="N3119" s="42">
        <f>INDEX(Quaterly!$B$2:$E$63,MATCH(B3119,Quaterly!$B$2:$B$63,0),4)</f>
        <v>5.139999999999997</v>
      </c>
    </row>
    <row r="3120" spans="1:14" x14ac:dyDescent="0.3">
      <c r="A3120" s="23">
        <v>3119</v>
      </c>
      <c r="B3120" s="23" t="str">
        <f t="shared" si="144"/>
        <v>Q1-2022</v>
      </c>
      <c r="C3120" s="24" t="str">
        <f t="shared" si="145"/>
        <v>Q1</v>
      </c>
      <c r="D3120" s="23" t="str">
        <f t="shared" si="146"/>
        <v>1-2022</v>
      </c>
      <c r="E3120" s="25">
        <v>44575</v>
      </c>
      <c r="F3120" s="31">
        <f>INDEX(GoldPrice!$B$2:$F$4016,MATCH(E3120,GoldPrice!$B$2:$B$4016,0),5)</f>
        <v>80693.252693254501</v>
      </c>
      <c r="G3120" s="36">
        <f>INDEX(Daily!$B$2:$H$4016,MATCH(E3120,Daily!$B$2:$B$4016,0),3)</f>
        <v>1.6999999999999886</v>
      </c>
      <c r="H3120" s="36">
        <f>INDEX(Daily!$B$2:$H$4016,MATCH(E3120,Daily!$B$2:$B$4016,0),5)</f>
        <v>0</v>
      </c>
      <c r="I3120" s="36">
        <f>INDEX(Daily!$B$2:$H$4016,MATCH(E3120,Daily!$B$2:$B$4016,0),7)</f>
        <v>-2.9999999999972715E-2</v>
      </c>
      <c r="J3120" s="39">
        <f>INDEX(Monthly!$B$2:$K$187,MATCH(D3120,Monthly!$B$2:$B$187,0),3)</f>
        <v>2.0000000000000018E-3</v>
      </c>
      <c r="K3120" s="39">
        <f>INDEX(Monthly!$B$2:$K$187,MATCH(D3120,Monthly!$B$2:$B$187,0),5)</f>
        <v>-6.5099999999999909</v>
      </c>
      <c r="L3120" s="39">
        <f>INDEX(Monthly!$B$2:$K$187,MATCH(D3120,Monthly!$B$2:$B$187,0),7)</f>
        <v>0</v>
      </c>
      <c r="M3120" s="39">
        <f>INDEX(Monthly!$B$2:$K$187,MATCH(D3120,Monthly!$B$2:$B$187,0),9)</f>
        <v>2.5535996299576483E-2</v>
      </c>
      <c r="N3120" s="42">
        <f>INDEX(Quaterly!$B$2:$E$63,MATCH(B3120,Quaterly!$B$2:$B$63,0),4)</f>
        <v>5.139999999999997</v>
      </c>
    </row>
    <row r="3121" spans="1:14" x14ac:dyDescent="0.3">
      <c r="A3121" s="23">
        <v>3120</v>
      </c>
      <c r="B3121" s="23" t="str">
        <f t="shared" si="144"/>
        <v>Q1-2022</v>
      </c>
      <c r="C3121" s="24" t="str">
        <f t="shared" si="145"/>
        <v>Q1</v>
      </c>
      <c r="D3121" s="23" t="str">
        <f t="shared" si="146"/>
        <v>1-2022</v>
      </c>
      <c r="E3121" s="25">
        <v>44578</v>
      </c>
      <c r="F3121" s="31">
        <f>INDEX(GoldPrice!$B$2:$F$4016,MATCH(E3121,GoldPrice!$B$2:$B$4016,0),5)</f>
        <v>123212.47401247546</v>
      </c>
      <c r="G3121" s="36">
        <f>INDEX(Daily!$B$2:$H$4016,MATCH(E3121,Daily!$B$2:$B$4016,0),3)</f>
        <v>0.45000000000000284</v>
      </c>
      <c r="H3121" s="36">
        <f>INDEX(Daily!$B$2:$H$4016,MATCH(E3121,Daily!$B$2:$B$4016,0),5)</f>
        <v>10</v>
      </c>
      <c r="I3121" s="36">
        <f>INDEX(Daily!$B$2:$H$4016,MATCH(E3121,Daily!$B$2:$B$4016,0),7)</f>
        <v>-43.180000000000064</v>
      </c>
      <c r="J3121" s="39">
        <f>INDEX(Monthly!$B$2:$K$187,MATCH(D3121,Monthly!$B$2:$B$187,0),3)</f>
        <v>2.0000000000000018E-3</v>
      </c>
      <c r="K3121" s="39">
        <f>INDEX(Monthly!$B$2:$K$187,MATCH(D3121,Monthly!$B$2:$B$187,0),5)</f>
        <v>-6.5099999999999909</v>
      </c>
      <c r="L3121" s="39">
        <f>INDEX(Monthly!$B$2:$K$187,MATCH(D3121,Monthly!$B$2:$B$187,0),7)</f>
        <v>0</v>
      </c>
      <c r="M3121" s="39">
        <f>INDEX(Monthly!$B$2:$K$187,MATCH(D3121,Monthly!$B$2:$B$187,0),9)</f>
        <v>2.5535996299576483E-2</v>
      </c>
      <c r="N3121" s="42">
        <f>INDEX(Quaterly!$B$2:$E$63,MATCH(B3121,Quaterly!$B$2:$B$63,0),4)</f>
        <v>5.139999999999997</v>
      </c>
    </row>
    <row r="3122" spans="1:14" x14ac:dyDescent="0.3">
      <c r="A3122" s="23">
        <v>3121</v>
      </c>
      <c r="B3122" s="23" t="str">
        <f t="shared" si="144"/>
        <v>Q1-2022</v>
      </c>
      <c r="C3122" s="24" t="str">
        <f t="shared" si="145"/>
        <v>Q1</v>
      </c>
      <c r="D3122" s="23" t="str">
        <f t="shared" si="146"/>
        <v>1-2022</v>
      </c>
      <c r="E3122" s="25">
        <v>44579</v>
      </c>
      <c r="F3122" s="31">
        <f>INDEX(GoldPrice!$B$2:$F$4016,MATCH(E3122,GoldPrice!$B$2:$B$4016,0),5)</f>
        <v>-105907.61670761928</v>
      </c>
      <c r="G3122" s="36">
        <f>INDEX(Daily!$B$2:$H$4016,MATCH(E3122,Daily!$B$2:$B$4016,0),3)</f>
        <v>1.1600000000000108</v>
      </c>
      <c r="H3122" s="36">
        <f>INDEX(Daily!$B$2:$H$4016,MATCH(E3122,Daily!$B$2:$B$4016,0),5)</f>
        <v>30</v>
      </c>
      <c r="I3122" s="36">
        <f>INDEX(Daily!$B$2:$H$4016,MATCH(E3122,Daily!$B$2:$B$4016,0),7)</f>
        <v>-13.899999999999864</v>
      </c>
      <c r="J3122" s="39">
        <f>INDEX(Monthly!$B$2:$K$187,MATCH(D3122,Monthly!$B$2:$B$187,0),3)</f>
        <v>2.0000000000000018E-3</v>
      </c>
      <c r="K3122" s="39">
        <f>INDEX(Monthly!$B$2:$K$187,MATCH(D3122,Monthly!$B$2:$B$187,0),5)</f>
        <v>-6.5099999999999909</v>
      </c>
      <c r="L3122" s="39">
        <f>INDEX(Monthly!$B$2:$K$187,MATCH(D3122,Monthly!$B$2:$B$187,0),7)</f>
        <v>0</v>
      </c>
      <c r="M3122" s="39">
        <f>INDEX(Monthly!$B$2:$K$187,MATCH(D3122,Monthly!$B$2:$B$187,0),9)</f>
        <v>2.5535996299576483E-2</v>
      </c>
      <c r="N3122" s="42">
        <f>INDEX(Quaterly!$B$2:$E$63,MATCH(B3122,Quaterly!$B$2:$B$63,0),4)</f>
        <v>5.139999999999997</v>
      </c>
    </row>
    <row r="3123" spans="1:14" x14ac:dyDescent="0.3">
      <c r="A3123" s="23">
        <v>3122</v>
      </c>
      <c r="B3123" s="23" t="str">
        <f t="shared" si="144"/>
        <v>Q1-2022</v>
      </c>
      <c r="C3123" s="24" t="str">
        <f t="shared" si="145"/>
        <v>Q1</v>
      </c>
      <c r="D3123" s="23" t="str">
        <f t="shared" si="146"/>
        <v>1-2022</v>
      </c>
      <c r="E3123" s="25">
        <v>44580</v>
      </c>
      <c r="F3123" s="31">
        <f>INDEX(GoldPrice!$B$2:$F$4016,MATCH(E3123,GoldPrice!$B$2:$B$4016,0),5)</f>
        <v>-410060.48006048054</v>
      </c>
      <c r="G3123" s="36">
        <f>INDEX(Daily!$B$2:$H$4016,MATCH(E3123,Daily!$B$2:$B$4016,0),3)</f>
        <v>1.5299999999999869</v>
      </c>
      <c r="H3123" s="36">
        <f>INDEX(Daily!$B$2:$H$4016,MATCH(E3123,Daily!$B$2:$B$4016,0),5)</f>
        <v>-50</v>
      </c>
      <c r="I3123" s="36">
        <f>INDEX(Daily!$B$2:$H$4016,MATCH(E3123,Daily!$B$2:$B$4016,0),7)</f>
        <v>3.8499999999999091</v>
      </c>
      <c r="J3123" s="39">
        <f>INDEX(Monthly!$B$2:$K$187,MATCH(D3123,Monthly!$B$2:$B$187,0),3)</f>
        <v>2.0000000000000018E-3</v>
      </c>
      <c r="K3123" s="39">
        <f>INDEX(Monthly!$B$2:$K$187,MATCH(D3123,Monthly!$B$2:$B$187,0),5)</f>
        <v>-6.5099999999999909</v>
      </c>
      <c r="L3123" s="39">
        <f>INDEX(Monthly!$B$2:$K$187,MATCH(D3123,Monthly!$B$2:$B$187,0),7)</f>
        <v>0</v>
      </c>
      <c r="M3123" s="39">
        <f>INDEX(Monthly!$B$2:$K$187,MATCH(D3123,Monthly!$B$2:$B$187,0),9)</f>
        <v>2.5535996299576483E-2</v>
      </c>
      <c r="N3123" s="42">
        <f>INDEX(Quaterly!$B$2:$E$63,MATCH(B3123,Quaterly!$B$2:$B$63,0),4)</f>
        <v>5.139999999999997</v>
      </c>
    </row>
    <row r="3124" spans="1:14" x14ac:dyDescent="0.3">
      <c r="A3124" s="23">
        <v>3123</v>
      </c>
      <c r="B3124" s="23" t="str">
        <f t="shared" si="144"/>
        <v>Q1-2022</v>
      </c>
      <c r="C3124" s="24" t="str">
        <f t="shared" si="145"/>
        <v>Q1</v>
      </c>
      <c r="D3124" s="23" t="str">
        <f t="shared" si="146"/>
        <v>1-2022</v>
      </c>
      <c r="E3124" s="25">
        <v>44581</v>
      </c>
      <c r="F3124" s="31">
        <f>INDEX(GoldPrice!$B$2:$F$4016,MATCH(E3124,GoldPrice!$B$2:$B$4016,0),5)</f>
        <v>36907.956907957792</v>
      </c>
      <c r="G3124" s="36">
        <f>INDEX(Daily!$B$2:$H$4016,MATCH(E3124,Daily!$B$2:$B$4016,0),3)</f>
        <v>-1.4099999999999966</v>
      </c>
      <c r="H3124" s="36">
        <f>INDEX(Daily!$B$2:$H$4016,MATCH(E3124,Daily!$B$2:$B$4016,0),5)</f>
        <v>-55</v>
      </c>
      <c r="I3124" s="36">
        <f>INDEX(Daily!$B$2:$H$4016,MATCH(E3124,Daily!$B$2:$B$4016,0),7)</f>
        <v>22.509999999999991</v>
      </c>
      <c r="J3124" s="39">
        <f>INDEX(Monthly!$B$2:$K$187,MATCH(D3124,Monthly!$B$2:$B$187,0),3)</f>
        <v>2.0000000000000018E-3</v>
      </c>
      <c r="K3124" s="39">
        <f>INDEX(Monthly!$B$2:$K$187,MATCH(D3124,Monthly!$B$2:$B$187,0),5)</f>
        <v>-6.5099999999999909</v>
      </c>
      <c r="L3124" s="39">
        <f>INDEX(Monthly!$B$2:$K$187,MATCH(D3124,Monthly!$B$2:$B$187,0),7)</f>
        <v>0</v>
      </c>
      <c r="M3124" s="39">
        <f>INDEX(Monthly!$B$2:$K$187,MATCH(D3124,Monthly!$B$2:$B$187,0),9)</f>
        <v>2.5535996299576483E-2</v>
      </c>
      <c r="N3124" s="42">
        <f>INDEX(Quaterly!$B$2:$E$63,MATCH(B3124,Quaterly!$B$2:$B$63,0),4)</f>
        <v>5.139999999999997</v>
      </c>
    </row>
    <row r="3125" spans="1:14" x14ac:dyDescent="0.3">
      <c r="A3125" s="23">
        <v>3124</v>
      </c>
      <c r="B3125" s="23" t="str">
        <f t="shared" si="144"/>
        <v>Q1-2022</v>
      </c>
      <c r="C3125" s="24" t="str">
        <f t="shared" si="145"/>
        <v>Q1</v>
      </c>
      <c r="D3125" s="23" t="str">
        <f t="shared" si="146"/>
        <v>1-2022</v>
      </c>
      <c r="E3125" s="25">
        <v>44582</v>
      </c>
      <c r="F3125" s="31">
        <f>INDEX(GoldPrice!$B$2:$F$4016,MATCH(E3125,GoldPrice!$B$2:$B$4016,0),5)</f>
        <v>440876.96087696031</v>
      </c>
      <c r="G3125" s="36">
        <f>INDEX(Daily!$B$2:$H$4016,MATCH(E3125,Daily!$B$2:$B$4016,0),3)</f>
        <v>-0.40999999999999659</v>
      </c>
      <c r="H3125" s="36">
        <f>INDEX(Daily!$B$2:$H$4016,MATCH(E3125,Daily!$B$2:$B$4016,0),5)</f>
        <v>-20</v>
      </c>
      <c r="I3125" s="36">
        <f>INDEX(Daily!$B$2:$H$4016,MATCH(E3125,Daily!$B$2:$B$4016,0),7)</f>
        <v>7.5900000000001455</v>
      </c>
      <c r="J3125" s="39">
        <f>INDEX(Monthly!$B$2:$K$187,MATCH(D3125,Monthly!$B$2:$B$187,0),3)</f>
        <v>2.0000000000000018E-3</v>
      </c>
      <c r="K3125" s="39">
        <f>INDEX(Monthly!$B$2:$K$187,MATCH(D3125,Monthly!$B$2:$B$187,0),5)</f>
        <v>-6.5099999999999909</v>
      </c>
      <c r="L3125" s="39">
        <f>INDEX(Monthly!$B$2:$K$187,MATCH(D3125,Monthly!$B$2:$B$187,0),7)</f>
        <v>0</v>
      </c>
      <c r="M3125" s="39">
        <f>INDEX(Monthly!$B$2:$K$187,MATCH(D3125,Monthly!$B$2:$B$187,0),9)</f>
        <v>2.5535996299576483E-2</v>
      </c>
      <c r="N3125" s="42">
        <f>INDEX(Quaterly!$B$2:$E$63,MATCH(B3125,Quaterly!$B$2:$B$63,0),4)</f>
        <v>5.139999999999997</v>
      </c>
    </row>
    <row r="3126" spans="1:14" x14ac:dyDescent="0.3">
      <c r="A3126" s="23">
        <v>3125</v>
      </c>
      <c r="B3126" s="23" t="str">
        <f t="shared" si="144"/>
        <v>Q1-2022</v>
      </c>
      <c r="C3126" s="24" t="str">
        <f t="shared" si="145"/>
        <v>Q1</v>
      </c>
      <c r="D3126" s="23" t="str">
        <f t="shared" si="146"/>
        <v>1-2022</v>
      </c>
      <c r="E3126" s="25">
        <v>44585</v>
      </c>
      <c r="F3126" s="31">
        <f>INDEX(GoldPrice!$B$2:$F$4016,MATCH(E3126,GoldPrice!$B$2:$B$4016,0),5)</f>
        <v>-68951.048951048404</v>
      </c>
      <c r="G3126" s="36">
        <f>INDEX(Daily!$B$2:$H$4016,MATCH(E3126,Daily!$B$2:$B$4016,0),3)</f>
        <v>-1.8299999999999983</v>
      </c>
      <c r="H3126" s="36">
        <f>INDEX(Daily!$B$2:$H$4016,MATCH(E3126,Daily!$B$2:$B$4016,0),5)</f>
        <v>50</v>
      </c>
      <c r="I3126" s="36">
        <f>INDEX(Daily!$B$2:$H$4016,MATCH(E3126,Daily!$B$2:$B$4016,0),7)</f>
        <v>-33.180000000000064</v>
      </c>
      <c r="J3126" s="39">
        <f>INDEX(Monthly!$B$2:$K$187,MATCH(D3126,Monthly!$B$2:$B$187,0),3)</f>
        <v>2.0000000000000018E-3</v>
      </c>
      <c r="K3126" s="39">
        <f>INDEX(Monthly!$B$2:$K$187,MATCH(D3126,Monthly!$B$2:$B$187,0),5)</f>
        <v>-6.5099999999999909</v>
      </c>
      <c r="L3126" s="39">
        <f>INDEX(Monthly!$B$2:$K$187,MATCH(D3126,Monthly!$B$2:$B$187,0),7)</f>
        <v>0</v>
      </c>
      <c r="M3126" s="39">
        <f>INDEX(Monthly!$B$2:$K$187,MATCH(D3126,Monthly!$B$2:$B$187,0),9)</f>
        <v>2.5535996299576483E-2</v>
      </c>
      <c r="N3126" s="42">
        <f>INDEX(Quaterly!$B$2:$E$63,MATCH(B3126,Quaterly!$B$2:$B$63,0),4)</f>
        <v>5.139999999999997</v>
      </c>
    </row>
    <row r="3127" spans="1:14" x14ac:dyDescent="0.3">
      <c r="A3127" s="23">
        <v>3126</v>
      </c>
      <c r="B3127" s="23" t="str">
        <f t="shared" si="144"/>
        <v>Q1-2022</v>
      </c>
      <c r="C3127" s="24" t="str">
        <f t="shared" si="145"/>
        <v>Q1</v>
      </c>
      <c r="D3127" s="23" t="str">
        <f t="shared" si="146"/>
        <v>1-2022</v>
      </c>
      <c r="E3127" s="25">
        <v>44586</v>
      </c>
      <c r="F3127" s="31">
        <f>INDEX(GoldPrice!$B$2:$F$4016,MATCH(E3127,GoldPrice!$B$2:$B$4016,0),5)</f>
        <v>324463.42846342921</v>
      </c>
      <c r="G3127" s="36">
        <f>INDEX(Daily!$B$2:$H$4016,MATCH(E3127,Daily!$B$2:$B$4016,0),3)</f>
        <v>2.289999999999992</v>
      </c>
      <c r="H3127" s="36">
        <f>INDEX(Daily!$B$2:$H$4016,MATCH(E3127,Daily!$B$2:$B$4016,0),5)</f>
        <v>-45</v>
      </c>
      <c r="I3127" s="36">
        <f>INDEX(Daily!$B$2:$H$4016,MATCH(E3127,Daily!$B$2:$B$4016,0),7)</f>
        <v>39.869999999999891</v>
      </c>
      <c r="J3127" s="39">
        <f>INDEX(Monthly!$B$2:$K$187,MATCH(D3127,Monthly!$B$2:$B$187,0),3)</f>
        <v>2.0000000000000018E-3</v>
      </c>
      <c r="K3127" s="39">
        <f>INDEX(Monthly!$B$2:$K$187,MATCH(D3127,Monthly!$B$2:$B$187,0),5)</f>
        <v>-6.5099999999999909</v>
      </c>
      <c r="L3127" s="39">
        <f>INDEX(Monthly!$B$2:$K$187,MATCH(D3127,Monthly!$B$2:$B$187,0),7)</f>
        <v>0</v>
      </c>
      <c r="M3127" s="39">
        <f>INDEX(Monthly!$B$2:$K$187,MATCH(D3127,Monthly!$B$2:$B$187,0),9)</f>
        <v>2.5535996299576483E-2</v>
      </c>
      <c r="N3127" s="42">
        <f>INDEX(Quaterly!$B$2:$E$63,MATCH(B3127,Quaterly!$B$2:$B$63,0),4)</f>
        <v>5.139999999999997</v>
      </c>
    </row>
    <row r="3128" spans="1:14" x14ac:dyDescent="0.3">
      <c r="A3128" s="23">
        <v>3127</v>
      </c>
      <c r="B3128" s="23" t="str">
        <f t="shared" si="144"/>
        <v>Q1-2022</v>
      </c>
      <c r="C3128" s="24" t="str">
        <f t="shared" si="145"/>
        <v>Q1</v>
      </c>
      <c r="D3128" s="23" t="str">
        <f t="shared" si="146"/>
        <v>1-2022</v>
      </c>
      <c r="E3128" s="25">
        <v>44587</v>
      </c>
      <c r="F3128" s="31">
        <f>INDEX(GoldPrice!$B$2:$F$4016,MATCH(E3128,GoldPrice!$B$2:$B$4016,0),5)</f>
        <v>290069.17406917363</v>
      </c>
      <c r="G3128" s="36">
        <f>INDEX(Daily!$B$2:$H$4016,MATCH(E3128,Daily!$B$2:$B$4016,0),3)</f>
        <v>1.75</v>
      </c>
      <c r="H3128" s="36">
        <f>INDEX(Daily!$B$2:$H$4016,MATCH(E3128,Daily!$B$2:$B$4016,0),5)</f>
        <v>0</v>
      </c>
      <c r="I3128" s="36">
        <f>INDEX(Daily!$B$2:$H$4016,MATCH(E3128,Daily!$B$2:$B$4016,0),7)</f>
        <v>2</v>
      </c>
      <c r="J3128" s="39">
        <f>INDEX(Monthly!$B$2:$K$187,MATCH(D3128,Monthly!$B$2:$B$187,0),3)</f>
        <v>2.0000000000000018E-3</v>
      </c>
      <c r="K3128" s="39">
        <f>INDEX(Monthly!$B$2:$K$187,MATCH(D3128,Monthly!$B$2:$B$187,0),5)</f>
        <v>-6.5099999999999909</v>
      </c>
      <c r="L3128" s="39">
        <f>INDEX(Monthly!$B$2:$K$187,MATCH(D3128,Monthly!$B$2:$B$187,0),7)</f>
        <v>0</v>
      </c>
      <c r="M3128" s="39">
        <f>INDEX(Monthly!$B$2:$K$187,MATCH(D3128,Monthly!$B$2:$B$187,0),9)</f>
        <v>2.5535996299576483E-2</v>
      </c>
      <c r="N3128" s="42">
        <f>INDEX(Quaterly!$B$2:$E$63,MATCH(B3128,Quaterly!$B$2:$B$63,0),4)</f>
        <v>5.139999999999997</v>
      </c>
    </row>
    <row r="3129" spans="1:14" x14ac:dyDescent="0.3">
      <c r="A3129" s="23">
        <v>3128</v>
      </c>
      <c r="B3129" s="23" t="str">
        <f t="shared" si="144"/>
        <v>Q1-2022</v>
      </c>
      <c r="C3129" s="24" t="str">
        <f t="shared" si="145"/>
        <v>Q1</v>
      </c>
      <c r="D3129" s="23" t="str">
        <f t="shared" si="146"/>
        <v>1-2022</v>
      </c>
      <c r="E3129" s="25">
        <v>44588</v>
      </c>
      <c r="F3129" s="31">
        <f>INDEX(GoldPrice!$B$2:$F$4016,MATCH(E3129,GoldPrice!$B$2:$B$4016,0),5)</f>
        <v>726163.67416367307</v>
      </c>
      <c r="G3129" s="36">
        <f>INDEX(Daily!$B$2:$H$4016,MATCH(E3129,Daily!$B$2:$B$4016,0),3)</f>
        <v>-0.73999999999999488</v>
      </c>
      <c r="H3129" s="36">
        <f>INDEX(Daily!$B$2:$H$4016,MATCH(E3129,Daily!$B$2:$B$4016,0),5)</f>
        <v>0</v>
      </c>
      <c r="I3129" s="36">
        <f>INDEX(Daily!$B$2:$H$4016,MATCH(E3129,Daily!$B$2:$B$4016,0),7)</f>
        <v>-10.819999999999936</v>
      </c>
      <c r="J3129" s="39">
        <f>INDEX(Monthly!$B$2:$K$187,MATCH(D3129,Monthly!$B$2:$B$187,0),3)</f>
        <v>2.0000000000000018E-3</v>
      </c>
      <c r="K3129" s="39">
        <f>INDEX(Monthly!$B$2:$K$187,MATCH(D3129,Monthly!$B$2:$B$187,0),5)</f>
        <v>-6.5099999999999909</v>
      </c>
      <c r="L3129" s="39">
        <f>INDEX(Monthly!$B$2:$K$187,MATCH(D3129,Monthly!$B$2:$B$187,0),7)</f>
        <v>0</v>
      </c>
      <c r="M3129" s="39">
        <f>INDEX(Monthly!$B$2:$K$187,MATCH(D3129,Monthly!$B$2:$B$187,0),9)</f>
        <v>2.5535996299576483E-2</v>
      </c>
      <c r="N3129" s="42">
        <f>INDEX(Quaterly!$B$2:$E$63,MATCH(B3129,Quaterly!$B$2:$B$63,0),4)</f>
        <v>5.139999999999997</v>
      </c>
    </row>
    <row r="3130" spans="1:14" x14ac:dyDescent="0.3">
      <c r="A3130" s="23">
        <v>3129</v>
      </c>
      <c r="B3130" s="23" t="str">
        <f t="shared" si="144"/>
        <v>Q1-2022</v>
      </c>
      <c r="C3130" s="24" t="str">
        <f t="shared" si="145"/>
        <v>Q1</v>
      </c>
      <c r="D3130" s="23" t="str">
        <f t="shared" si="146"/>
        <v>1-2022</v>
      </c>
      <c r="E3130" s="25">
        <v>44589</v>
      </c>
      <c r="F3130" s="31">
        <f>INDEX(GoldPrice!$B$2:$F$4016,MATCH(E3130,GoldPrice!$B$2:$B$4016,0),5)</f>
        <v>73468.909468911588</v>
      </c>
      <c r="G3130" s="36">
        <f>INDEX(Daily!$B$2:$H$4016,MATCH(E3130,Daily!$B$2:$B$4016,0),3)</f>
        <v>0.20999999999999375</v>
      </c>
      <c r="H3130" s="36">
        <f>INDEX(Daily!$B$2:$H$4016,MATCH(E3130,Daily!$B$2:$B$4016,0),5)</f>
        <v>15</v>
      </c>
      <c r="I3130" s="36">
        <f>INDEX(Daily!$B$2:$H$4016,MATCH(E3130,Daily!$B$2:$B$4016,0),7)</f>
        <v>8.2000000000000455</v>
      </c>
      <c r="J3130" s="39">
        <f>INDEX(Monthly!$B$2:$K$187,MATCH(D3130,Monthly!$B$2:$B$187,0),3)</f>
        <v>2.0000000000000018E-3</v>
      </c>
      <c r="K3130" s="39">
        <f>INDEX(Monthly!$B$2:$K$187,MATCH(D3130,Monthly!$B$2:$B$187,0),5)</f>
        <v>-6.5099999999999909</v>
      </c>
      <c r="L3130" s="39">
        <f>INDEX(Monthly!$B$2:$K$187,MATCH(D3130,Monthly!$B$2:$B$187,0),7)</f>
        <v>0</v>
      </c>
      <c r="M3130" s="39">
        <f>INDEX(Monthly!$B$2:$K$187,MATCH(D3130,Monthly!$B$2:$B$187,0),9)</f>
        <v>2.5535996299576483E-2</v>
      </c>
      <c r="N3130" s="42">
        <f>INDEX(Quaterly!$B$2:$E$63,MATCH(B3130,Quaterly!$B$2:$B$63,0),4)</f>
        <v>5.139999999999997</v>
      </c>
    </row>
    <row r="3131" spans="1:14" x14ac:dyDescent="0.3">
      <c r="A3131" s="23">
        <v>3130</v>
      </c>
      <c r="B3131" s="23" t="str">
        <f t="shared" si="144"/>
        <v>Q1-2022</v>
      </c>
      <c r="C3131" s="24" t="str">
        <f t="shared" si="145"/>
        <v>Q1</v>
      </c>
      <c r="D3131" s="23" t="str">
        <f t="shared" si="146"/>
        <v>1-2022</v>
      </c>
      <c r="E3131" s="25">
        <v>44592</v>
      </c>
      <c r="F3131" s="31">
        <f>INDEX(GoldPrice!$B$2:$F$4016,MATCH(E3131,GoldPrice!$B$2:$B$4016,0),5)</f>
        <v>-418622.62062261999</v>
      </c>
      <c r="G3131" s="36">
        <f>INDEX(Daily!$B$2:$H$4016,MATCH(E3131,Daily!$B$2:$B$4016,0),3)</f>
        <v>1.3300000000000125</v>
      </c>
      <c r="H3131" s="36">
        <f>INDEX(Daily!$B$2:$H$4016,MATCH(E3131,Daily!$B$2:$B$4016,0),5)</f>
        <v>0</v>
      </c>
      <c r="I3131" s="36">
        <f>INDEX(Daily!$B$2:$H$4016,MATCH(E3131,Daily!$B$2:$B$4016,0),7)</f>
        <v>-9.134285714285852</v>
      </c>
      <c r="J3131" s="39">
        <f>INDEX(Monthly!$B$2:$K$187,MATCH(D3131,Monthly!$B$2:$B$187,0),3)</f>
        <v>2.0000000000000018E-3</v>
      </c>
      <c r="K3131" s="39">
        <f>INDEX(Monthly!$B$2:$K$187,MATCH(D3131,Monthly!$B$2:$B$187,0),5)</f>
        <v>-6.5099999999999909</v>
      </c>
      <c r="L3131" s="39">
        <f>INDEX(Monthly!$B$2:$K$187,MATCH(D3131,Monthly!$B$2:$B$187,0),7)</f>
        <v>0</v>
      </c>
      <c r="M3131" s="39">
        <f>INDEX(Monthly!$B$2:$K$187,MATCH(D3131,Monthly!$B$2:$B$187,0),9)</f>
        <v>2.5535996299576483E-2</v>
      </c>
      <c r="N3131" s="42">
        <f>INDEX(Quaterly!$B$2:$E$63,MATCH(B3131,Quaterly!$B$2:$B$63,0),4)</f>
        <v>5.139999999999997</v>
      </c>
    </row>
    <row r="3132" spans="1:14" x14ac:dyDescent="0.3">
      <c r="A3132" s="23">
        <v>3131</v>
      </c>
      <c r="B3132" s="23" t="str">
        <f t="shared" si="144"/>
        <v>Q1-2022</v>
      </c>
      <c r="C3132" s="24" t="str">
        <f t="shared" si="145"/>
        <v>Q1</v>
      </c>
      <c r="D3132" s="23" t="str">
        <f t="shared" si="146"/>
        <v>2-2022</v>
      </c>
      <c r="E3132" s="25">
        <v>44593</v>
      </c>
      <c r="F3132" s="31">
        <f>INDEX(GoldPrice!$B$2:$F$4016,MATCH(E3132,GoldPrice!$B$2:$B$4016,0),5)</f>
        <v>-11550.403264690191</v>
      </c>
      <c r="G3132" s="36">
        <f>INDEX(Daily!$B$2:$H$4016,MATCH(E3132,Daily!$B$2:$B$4016,0),3)</f>
        <v>4.9999999999997158E-2</v>
      </c>
      <c r="H3132" s="36">
        <f>INDEX(Daily!$B$2:$H$4016,MATCH(E3132,Daily!$B$2:$B$4016,0),5)</f>
        <v>0</v>
      </c>
      <c r="I3132" s="36">
        <f>INDEX(Daily!$B$2:$H$4016,MATCH(E3132,Daily!$B$2:$B$4016,0),7)</f>
        <v>0.64653061224498742</v>
      </c>
      <c r="J3132" s="39">
        <f>INDEX(Monthly!$B$2:$K$187,MATCH(D3132,Monthly!$B$2:$B$187,0),3)</f>
        <v>1.0499999999999995E-2</v>
      </c>
      <c r="K3132" s="39">
        <f>INDEX(Monthly!$B$2:$K$187,MATCH(D3132,Monthly!$B$2:$B$187,0),5)</f>
        <v>39.289999999999964</v>
      </c>
      <c r="L3132" s="39">
        <f>INDEX(Monthly!$B$2:$K$187,MATCH(D3132,Monthly!$B$2:$B$187,0),7)</f>
        <v>0</v>
      </c>
      <c r="M3132" s="39">
        <f>INDEX(Monthly!$B$2:$K$187,MATCH(D3132,Monthly!$B$2:$B$187,0),9)</f>
        <v>-7.5923512871903078E-3</v>
      </c>
      <c r="N3132" s="42">
        <f>INDEX(Quaterly!$B$2:$E$63,MATCH(B3132,Quaterly!$B$2:$B$63,0),4)</f>
        <v>5.139999999999997</v>
      </c>
    </row>
    <row r="3133" spans="1:14" x14ac:dyDescent="0.3">
      <c r="A3133" s="23">
        <v>3132</v>
      </c>
      <c r="B3133" s="23" t="str">
        <f t="shared" si="144"/>
        <v>Q1-2022</v>
      </c>
      <c r="C3133" s="24" t="str">
        <f t="shared" si="145"/>
        <v>Q1</v>
      </c>
      <c r="D3133" s="23" t="str">
        <f t="shared" si="146"/>
        <v>2-2022</v>
      </c>
      <c r="E3133" s="25">
        <v>44594</v>
      </c>
      <c r="F3133" s="31">
        <f>INDEX(GoldPrice!$B$2:$F$4016,MATCH(E3133,GoldPrice!$B$2:$B$4016,0),5)</f>
        <v>-94726.286399751902</v>
      </c>
      <c r="G3133" s="36">
        <f>INDEX(Daily!$B$2:$H$4016,MATCH(E3133,Daily!$B$2:$B$4016,0),3)</f>
        <v>6.0000000000002274E-2</v>
      </c>
      <c r="H3133" s="36">
        <f>INDEX(Daily!$B$2:$H$4016,MATCH(E3133,Daily!$B$2:$B$4016,0),5)</f>
        <v>0</v>
      </c>
      <c r="I3133" s="36">
        <f>INDEX(Daily!$B$2:$H$4016,MATCH(E3133,Daily!$B$2:$B$4016,0),7)</f>
        <v>-0.34539358600568448</v>
      </c>
      <c r="J3133" s="39">
        <f>INDEX(Monthly!$B$2:$K$187,MATCH(D3133,Monthly!$B$2:$B$187,0),3)</f>
        <v>1.0499999999999995E-2</v>
      </c>
      <c r="K3133" s="39">
        <f>INDEX(Monthly!$B$2:$K$187,MATCH(D3133,Monthly!$B$2:$B$187,0),5)</f>
        <v>39.289999999999964</v>
      </c>
      <c r="L3133" s="39">
        <f>INDEX(Monthly!$B$2:$K$187,MATCH(D3133,Monthly!$B$2:$B$187,0),7)</f>
        <v>0</v>
      </c>
      <c r="M3133" s="39">
        <f>INDEX(Monthly!$B$2:$K$187,MATCH(D3133,Monthly!$B$2:$B$187,0),9)</f>
        <v>-7.5923512871903078E-3</v>
      </c>
      <c r="N3133" s="42">
        <f>INDEX(Quaterly!$B$2:$E$63,MATCH(B3133,Quaterly!$B$2:$B$63,0),4)</f>
        <v>5.139999999999997</v>
      </c>
    </row>
    <row r="3134" spans="1:14" x14ac:dyDescent="0.3">
      <c r="A3134" s="23">
        <v>3133</v>
      </c>
      <c r="B3134" s="23" t="str">
        <f t="shared" si="144"/>
        <v>Q1-2022</v>
      </c>
      <c r="C3134" s="24" t="str">
        <f t="shared" si="145"/>
        <v>Q1</v>
      </c>
      <c r="D3134" s="23" t="str">
        <f t="shared" si="146"/>
        <v>2-2022</v>
      </c>
      <c r="E3134" s="25">
        <v>44595</v>
      </c>
      <c r="F3134" s="31">
        <f>INDEX(GoldPrice!$B$2:$F$4016,MATCH(E3134,GoldPrice!$B$2:$B$4016,0),5)</f>
        <v>147728.58895890415</v>
      </c>
      <c r="G3134" s="36">
        <f>INDEX(Daily!$B$2:$H$4016,MATCH(E3134,Daily!$B$2:$B$4016,0),3)</f>
        <v>2.0099999999999909</v>
      </c>
      <c r="H3134" s="36">
        <f>INDEX(Daily!$B$2:$H$4016,MATCH(E3134,Daily!$B$2:$B$4016,0),5)</f>
        <v>0</v>
      </c>
      <c r="I3134" s="36">
        <f>INDEX(Daily!$B$2:$H$4016,MATCH(E3134,Daily!$B$2:$B$4016,0),7)</f>
        <v>4.3452644731360124</v>
      </c>
      <c r="J3134" s="39">
        <f>INDEX(Monthly!$B$2:$K$187,MATCH(D3134,Monthly!$B$2:$B$187,0),3)</f>
        <v>1.0499999999999995E-2</v>
      </c>
      <c r="K3134" s="39">
        <f>INDEX(Monthly!$B$2:$K$187,MATCH(D3134,Monthly!$B$2:$B$187,0),5)</f>
        <v>39.289999999999964</v>
      </c>
      <c r="L3134" s="39">
        <f>INDEX(Monthly!$B$2:$K$187,MATCH(D3134,Monthly!$B$2:$B$187,0),7)</f>
        <v>0</v>
      </c>
      <c r="M3134" s="39">
        <f>INDEX(Monthly!$B$2:$K$187,MATCH(D3134,Monthly!$B$2:$B$187,0),9)</f>
        <v>-7.5923512871903078E-3</v>
      </c>
      <c r="N3134" s="42">
        <f>INDEX(Quaterly!$B$2:$E$63,MATCH(B3134,Quaterly!$B$2:$B$63,0),4)</f>
        <v>5.139999999999997</v>
      </c>
    </row>
    <row r="3135" spans="1:14" x14ac:dyDescent="0.3">
      <c r="A3135" s="23">
        <v>3134</v>
      </c>
      <c r="B3135" s="23" t="str">
        <f t="shared" si="144"/>
        <v>Q1-2022</v>
      </c>
      <c r="C3135" s="24" t="str">
        <f t="shared" si="145"/>
        <v>Q1</v>
      </c>
      <c r="D3135" s="23" t="str">
        <f t="shared" si="146"/>
        <v>2-2022</v>
      </c>
      <c r="E3135" s="25">
        <v>44596</v>
      </c>
      <c r="F3135" s="31">
        <f>INDEX(GoldPrice!$B$2:$F$4016,MATCH(E3135,GoldPrice!$B$2:$B$4016,0),5)</f>
        <v>-78388.592125367373</v>
      </c>
      <c r="G3135" s="36">
        <f>INDEX(Daily!$B$2:$H$4016,MATCH(E3135,Daily!$B$2:$B$4016,0),3)</f>
        <v>2.0400000000000063</v>
      </c>
      <c r="H3135" s="36">
        <f>INDEX(Daily!$B$2:$H$4016,MATCH(E3135,Daily!$B$2:$B$4016,0),5)</f>
        <v>0</v>
      </c>
      <c r="I3135" s="36">
        <f>INDEX(Daily!$B$2:$H$4016,MATCH(E3135,Daily!$B$2:$B$4016,0),7)</f>
        <v>-0.72969774498710649</v>
      </c>
      <c r="J3135" s="39">
        <f>INDEX(Monthly!$B$2:$K$187,MATCH(D3135,Monthly!$B$2:$B$187,0),3)</f>
        <v>1.0499999999999995E-2</v>
      </c>
      <c r="K3135" s="39">
        <f>INDEX(Monthly!$B$2:$K$187,MATCH(D3135,Monthly!$B$2:$B$187,0),5)</f>
        <v>39.289999999999964</v>
      </c>
      <c r="L3135" s="39">
        <f>INDEX(Monthly!$B$2:$K$187,MATCH(D3135,Monthly!$B$2:$B$187,0),7)</f>
        <v>0</v>
      </c>
      <c r="M3135" s="39">
        <f>INDEX(Monthly!$B$2:$K$187,MATCH(D3135,Monthly!$B$2:$B$187,0),9)</f>
        <v>-7.5923512871903078E-3</v>
      </c>
      <c r="N3135" s="42">
        <f>INDEX(Quaterly!$B$2:$E$63,MATCH(B3135,Quaterly!$B$2:$B$63,0),4)</f>
        <v>5.139999999999997</v>
      </c>
    </row>
    <row r="3136" spans="1:14" x14ac:dyDescent="0.3">
      <c r="A3136" s="23">
        <v>3135</v>
      </c>
      <c r="B3136" s="23" t="str">
        <f t="shared" si="144"/>
        <v>Q1-2022</v>
      </c>
      <c r="C3136" s="24" t="str">
        <f t="shared" si="145"/>
        <v>Q1</v>
      </c>
      <c r="D3136" s="23" t="str">
        <f t="shared" si="146"/>
        <v>2-2022</v>
      </c>
      <c r="E3136" s="25">
        <v>44599</v>
      </c>
      <c r="F3136" s="31">
        <f>INDEX(GoldPrice!$B$2:$F$4016,MATCH(E3136,GoldPrice!$B$2:$B$4016,0),5)</f>
        <v>766860.76875497773</v>
      </c>
      <c r="G3136" s="36">
        <f>INDEX(Daily!$B$2:$H$4016,MATCH(E3136,Daily!$B$2:$B$4016,0),3)</f>
        <v>-0.99000000000000909</v>
      </c>
      <c r="H3136" s="36">
        <f>INDEX(Daily!$B$2:$H$4016,MATCH(E3136,Daily!$B$2:$B$4016,0),5)</f>
        <v>20</v>
      </c>
      <c r="I3136" s="36">
        <f>INDEX(Daily!$B$2:$H$4016,MATCH(E3136,Daily!$B$2:$B$4016,0),7)</f>
        <v>23.917581959897689</v>
      </c>
      <c r="J3136" s="39">
        <f>INDEX(Monthly!$B$2:$K$187,MATCH(D3136,Monthly!$B$2:$B$187,0),3)</f>
        <v>1.0499999999999995E-2</v>
      </c>
      <c r="K3136" s="39">
        <f>INDEX(Monthly!$B$2:$K$187,MATCH(D3136,Monthly!$B$2:$B$187,0),5)</f>
        <v>39.289999999999964</v>
      </c>
      <c r="L3136" s="39">
        <f>INDEX(Monthly!$B$2:$K$187,MATCH(D3136,Monthly!$B$2:$B$187,0),7)</f>
        <v>0</v>
      </c>
      <c r="M3136" s="39">
        <f>INDEX(Monthly!$B$2:$K$187,MATCH(D3136,Monthly!$B$2:$B$187,0),9)</f>
        <v>-7.5923512871903078E-3</v>
      </c>
      <c r="N3136" s="42">
        <f>INDEX(Quaterly!$B$2:$E$63,MATCH(B3136,Quaterly!$B$2:$B$63,0),4)</f>
        <v>5.139999999999997</v>
      </c>
    </row>
    <row r="3137" spans="1:14" x14ac:dyDescent="0.3">
      <c r="A3137" s="23">
        <v>3136</v>
      </c>
      <c r="B3137" s="23" t="str">
        <f t="shared" si="144"/>
        <v>Q1-2022</v>
      </c>
      <c r="C3137" s="24" t="str">
        <f t="shared" si="145"/>
        <v>Q1</v>
      </c>
      <c r="D3137" s="23" t="str">
        <f t="shared" si="146"/>
        <v>2-2022</v>
      </c>
      <c r="E3137" s="25">
        <v>44600</v>
      </c>
      <c r="F3137" s="31">
        <f>INDEX(GoldPrice!$B$2:$F$4016,MATCH(E3137,GoldPrice!$B$2:$B$4016,0),5)</f>
        <v>-1121854.0918540917</v>
      </c>
      <c r="G3137" s="36">
        <f>INDEX(Daily!$B$2:$H$4016,MATCH(E3137,Daily!$B$2:$B$4016,0),3)</f>
        <v>-1.9599999999999937</v>
      </c>
      <c r="H3137" s="36">
        <f>INDEX(Daily!$B$2:$H$4016,MATCH(E3137,Daily!$B$2:$B$4016,0),5)</f>
        <v>50</v>
      </c>
      <c r="I3137" s="36">
        <f>INDEX(Daily!$B$2:$H$4016,MATCH(E3137,Daily!$B$2:$B$4016,0),7)</f>
        <v>3.3299999999999272</v>
      </c>
      <c r="J3137" s="39">
        <f>INDEX(Monthly!$B$2:$K$187,MATCH(D3137,Monthly!$B$2:$B$187,0),3)</f>
        <v>1.0499999999999995E-2</v>
      </c>
      <c r="K3137" s="39">
        <f>INDEX(Monthly!$B$2:$K$187,MATCH(D3137,Monthly!$B$2:$B$187,0),5)</f>
        <v>39.289999999999964</v>
      </c>
      <c r="L3137" s="39">
        <f>INDEX(Monthly!$B$2:$K$187,MATCH(D3137,Monthly!$B$2:$B$187,0),7)</f>
        <v>0</v>
      </c>
      <c r="M3137" s="39">
        <f>INDEX(Monthly!$B$2:$K$187,MATCH(D3137,Monthly!$B$2:$B$187,0),9)</f>
        <v>-7.5923512871903078E-3</v>
      </c>
      <c r="N3137" s="42">
        <f>INDEX(Quaterly!$B$2:$E$63,MATCH(B3137,Quaterly!$B$2:$B$63,0),4)</f>
        <v>5.139999999999997</v>
      </c>
    </row>
    <row r="3138" spans="1:14" x14ac:dyDescent="0.3">
      <c r="A3138" s="23">
        <v>3137</v>
      </c>
      <c r="B3138" s="23" t="str">
        <f t="shared" si="144"/>
        <v>Q1-2022</v>
      </c>
      <c r="C3138" s="24" t="str">
        <f t="shared" si="145"/>
        <v>Q1</v>
      </c>
      <c r="D3138" s="23" t="str">
        <f t="shared" si="146"/>
        <v>2-2022</v>
      </c>
      <c r="E3138" s="25">
        <v>44601</v>
      </c>
      <c r="F3138" s="31">
        <f>INDEX(GoldPrice!$B$2:$F$4016,MATCH(E3138,GoldPrice!$B$2:$B$4016,0),5)</f>
        <v>-449124.5511245504</v>
      </c>
      <c r="G3138" s="36">
        <f>INDEX(Daily!$B$2:$H$4016,MATCH(E3138,Daily!$B$2:$B$4016,0),3)</f>
        <v>0.29999999999999716</v>
      </c>
      <c r="H3138" s="36">
        <f>INDEX(Daily!$B$2:$H$4016,MATCH(E3138,Daily!$B$2:$B$4016,0),5)</f>
        <v>-35</v>
      </c>
      <c r="I3138" s="36">
        <f>INDEX(Daily!$B$2:$H$4016,MATCH(E3138,Daily!$B$2:$B$4016,0),7)</f>
        <v>4.3900000000001</v>
      </c>
      <c r="J3138" s="39">
        <f>INDEX(Monthly!$B$2:$K$187,MATCH(D3138,Monthly!$B$2:$B$187,0),3)</f>
        <v>1.0499999999999995E-2</v>
      </c>
      <c r="K3138" s="39">
        <f>INDEX(Monthly!$B$2:$K$187,MATCH(D3138,Monthly!$B$2:$B$187,0),5)</f>
        <v>39.289999999999964</v>
      </c>
      <c r="L3138" s="39">
        <f>INDEX(Monthly!$B$2:$K$187,MATCH(D3138,Monthly!$B$2:$B$187,0),7)</f>
        <v>0</v>
      </c>
      <c r="M3138" s="39">
        <f>INDEX(Monthly!$B$2:$K$187,MATCH(D3138,Monthly!$B$2:$B$187,0),9)</f>
        <v>-7.5923512871903078E-3</v>
      </c>
      <c r="N3138" s="42">
        <f>INDEX(Quaterly!$B$2:$E$63,MATCH(B3138,Quaterly!$B$2:$B$63,0),4)</f>
        <v>5.139999999999997</v>
      </c>
    </row>
    <row r="3139" spans="1:14" x14ac:dyDescent="0.3">
      <c r="A3139" s="23">
        <v>3138</v>
      </c>
      <c r="B3139" s="23" t="str">
        <f t="shared" ref="B3139:B3202" si="147">C3139&amp;"-"&amp;YEAR(E3139)</f>
        <v>Q1-2022</v>
      </c>
      <c r="C3139" s="24" t="str">
        <f t="shared" ref="C3139:C3202" si="148">IF(MONTH(E3139)&lt;=3,"Q1",IF(MONTH(E3139)&lt;=6,"Q2",IF(MONTH(E3139)&lt;=9,"Q3","Q4")))</f>
        <v>Q1</v>
      </c>
      <c r="D3139" s="23" t="str">
        <f t="shared" ref="D3139:D3202" si="149">MONTH(E3139)&amp;"-"&amp;YEAR(E3139)</f>
        <v>2-2022</v>
      </c>
      <c r="E3139" s="25">
        <v>44602</v>
      </c>
      <c r="F3139" s="31">
        <f>INDEX(GoldPrice!$B$2:$F$4016,MATCH(E3139,GoldPrice!$B$2:$B$4016,0),5)</f>
        <v>32853.902853902429</v>
      </c>
      <c r="G3139" s="36">
        <f>INDEX(Daily!$B$2:$H$4016,MATCH(E3139,Daily!$B$2:$B$4016,0),3)</f>
        <v>0.21999999999999886</v>
      </c>
      <c r="H3139" s="36">
        <f>INDEX(Daily!$B$2:$H$4016,MATCH(E3139,Daily!$B$2:$B$4016,0),5)</f>
        <v>0</v>
      </c>
      <c r="I3139" s="36">
        <f>INDEX(Daily!$B$2:$H$4016,MATCH(E3139,Daily!$B$2:$B$4016,0),7)</f>
        <v>1.4099999999998545</v>
      </c>
      <c r="J3139" s="39">
        <f>INDEX(Monthly!$B$2:$K$187,MATCH(D3139,Monthly!$B$2:$B$187,0),3)</f>
        <v>1.0499999999999995E-2</v>
      </c>
      <c r="K3139" s="39">
        <f>INDEX(Monthly!$B$2:$K$187,MATCH(D3139,Monthly!$B$2:$B$187,0),5)</f>
        <v>39.289999999999964</v>
      </c>
      <c r="L3139" s="39">
        <f>INDEX(Monthly!$B$2:$K$187,MATCH(D3139,Monthly!$B$2:$B$187,0),7)</f>
        <v>0</v>
      </c>
      <c r="M3139" s="39">
        <f>INDEX(Monthly!$B$2:$K$187,MATCH(D3139,Monthly!$B$2:$B$187,0),9)</f>
        <v>-7.5923512871903078E-3</v>
      </c>
      <c r="N3139" s="42">
        <f>INDEX(Quaterly!$B$2:$E$63,MATCH(B3139,Quaterly!$B$2:$B$63,0),4)</f>
        <v>5.139999999999997</v>
      </c>
    </row>
    <row r="3140" spans="1:14" x14ac:dyDescent="0.3">
      <c r="A3140" s="23">
        <v>3139</v>
      </c>
      <c r="B3140" s="23" t="str">
        <f t="shared" si="147"/>
        <v>Q1-2022</v>
      </c>
      <c r="C3140" s="24" t="str">
        <f t="shared" si="148"/>
        <v>Q1</v>
      </c>
      <c r="D3140" s="23" t="str">
        <f t="shared" si="149"/>
        <v>2-2022</v>
      </c>
      <c r="E3140" s="25">
        <v>44603</v>
      </c>
      <c r="F3140" s="31">
        <f>INDEX(GoldPrice!$B$2:$F$4016,MATCH(E3140,GoldPrice!$B$2:$B$4016,0),5)</f>
        <v>414169.72216972336</v>
      </c>
      <c r="G3140" s="36">
        <f>INDEX(Daily!$B$2:$H$4016,MATCH(E3140,Daily!$B$2:$B$4016,0),3)</f>
        <v>3.2199999999999989</v>
      </c>
      <c r="H3140" s="36">
        <f>INDEX(Daily!$B$2:$H$4016,MATCH(E3140,Daily!$B$2:$B$4016,0),5)</f>
        <v>5</v>
      </c>
      <c r="I3140" s="36">
        <f>INDEX(Daily!$B$2:$H$4016,MATCH(E3140,Daily!$B$2:$B$4016,0),7)</f>
        <v>-5.0799999999999272</v>
      </c>
      <c r="J3140" s="39">
        <f>INDEX(Monthly!$B$2:$K$187,MATCH(D3140,Monthly!$B$2:$B$187,0),3)</f>
        <v>1.0499999999999995E-2</v>
      </c>
      <c r="K3140" s="39">
        <f>INDEX(Monthly!$B$2:$K$187,MATCH(D3140,Monthly!$B$2:$B$187,0),5)</f>
        <v>39.289999999999964</v>
      </c>
      <c r="L3140" s="39">
        <f>INDEX(Monthly!$B$2:$K$187,MATCH(D3140,Monthly!$B$2:$B$187,0),7)</f>
        <v>0</v>
      </c>
      <c r="M3140" s="39">
        <f>INDEX(Monthly!$B$2:$K$187,MATCH(D3140,Monthly!$B$2:$B$187,0),9)</f>
        <v>-7.5923512871903078E-3</v>
      </c>
      <c r="N3140" s="42">
        <f>INDEX(Quaterly!$B$2:$E$63,MATCH(B3140,Quaterly!$B$2:$B$63,0),4)</f>
        <v>5.139999999999997</v>
      </c>
    </row>
    <row r="3141" spans="1:14" x14ac:dyDescent="0.3">
      <c r="A3141" s="23">
        <v>3140</v>
      </c>
      <c r="B3141" s="23" t="str">
        <f t="shared" si="147"/>
        <v>Q1-2022</v>
      </c>
      <c r="C3141" s="24" t="str">
        <f t="shared" si="148"/>
        <v>Q1</v>
      </c>
      <c r="D3141" s="23" t="str">
        <f t="shared" si="149"/>
        <v>2-2022</v>
      </c>
      <c r="E3141" s="25">
        <v>44606</v>
      </c>
      <c r="F3141" s="31">
        <f>INDEX(GoldPrice!$B$2:$F$4016,MATCH(E3141,GoldPrice!$B$2:$B$4016,0),5)</f>
        <v>-272965.03496503457</v>
      </c>
      <c r="G3141" s="36">
        <f>INDEX(Daily!$B$2:$H$4016,MATCH(E3141,Daily!$B$2:$B$4016,0),3)</f>
        <v>2.3599999999999994</v>
      </c>
      <c r="H3141" s="36">
        <f>INDEX(Daily!$B$2:$H$4016,MATCH(E3141,Daily!$B$2:$B$4016,0),5)</f>
        <v>40</v>
      </c>
      <c r="I3141" s="36">
        <f>INDEX(Daily!$B$2:$H$4016,MATCH(E3141,Daily!$B$2:$B$4016,0),7)</f>
        <v>-29.75</v>
      </c>
      <c r="J3141" s="39">
        <f>INDEX(Monthly!$B$2:$K$187,MATCH(D3141,Monthly!$B$2:$B$187,0),3)</f>
        <v>1.0499999999999995E-2</v>
      </c>
      <c r="K3141" s="39">
        <f>INDEX(Monthly!$B$2:$K$187,MATCH(D3141,Monthly!$B$2:$B$187,0),5)</f>
        <v>39.289999999999964</v>
      </c>
      <c r="L3141" s="39">
        <f>INDEX(Monthly!$B$2:$K$187,MATCH(D3141,Monthly!$B$2:$B$187,0),7)</f>
        <v>0</v>
      </c>
      <c r="M3141" s="39">
        <f>INDEX(Monthly!$B$2:$K$187,MATCH(D3141,Monthly!$B$2:$B$187,0),9)</f>
        <v>-7.5923512871903078E-3</v>
      </c>
      <c r="N3141" s="42">
        <f>INDEX(Quaterly!$B$2:$E$63,MATCH(B3141,Quaterly!$B$2:$B$63,0),4)</f>
        <v>5.139999999999997</v>
      </c>
    </row>
    <row r="3142" spans="1:14" x14ac:dyDescent="0.3">
      <c r="A3142" s="23">
        <v>3141</v>
      </c>
      <c r="B3142" s="23" t="str">
        <f t="shared" si="147"/>
        <v>Q1-2022</v>
      </c>
      <c r="C3142" s="24" t="str">
        <f t="shared" si="148"/>
        <v>Q1</v>
      </c>
      <c r="D3142" s="23" t="str">
        <f t="shared" si="149"/>
        <v>2-2022</v>
      </c>
      <c r="E3142" s="25">
        <v>44607</v>
      </c>
      <c r="F3142" s="31">
        <f>INDEX(GoldPrice!$B$2:$F$4016,MATCH(E3142,GoldPrice!$B$2:$B$4016,0),5)</f>
        <v>191721.79172179103</v>
      </c>
      <c r="G3142" s="36">
        <f>INDEX(Daily!$B$2:$H$4016,MATCH(E3142,Daily!$B$2:$B$4016,0),3)</f>
        <v>-3.3900000000000006</v>
      </c>
      <c r="H3142" s="36">
        <f>INDEX(Daily!$B$2:$H$4016,MATCH(E3142,Daily!$B$2:$B$4016,0),5)</f>
        <v>25</v>
      </c>
      <c r="I3142" s="36">
        <f>INDEX(Daily!$B$2:$H$4016,MATCH(E3142,Daily!$B$2:$B$4016,0),7)</f>
        <v>20.789999999999964</v>
      </c>
      <c r="J3142" s="39">
        <f>INDEX(Monthly!$B$2:$K$187,MATCH(D3142,Monthly!$B$2:$B$187,0),3)</f>
        <v>1.0499999999999995E-2</v>
      </c>
      <c r="K3142" s="39">
        <f>INDEX(Monthly!$B$2:$K$187,MATCH(D3142,Monthly!$B$2:$B$187,0),5)</f>
        <v>39.289999999999964</v>
      </c>
      <c r="L3142" s="39">
        <f>INDEX(Monthly!$B$2:$K$187,MATCH(D3142,Monthly!$B$2:$B$187,0),7)</f>
        <v>0</v>
      </c>
      <c r="M3142" s="39">
        <f>INDEX(Monthly!$B$2:$K$187,MATCH(D3142,Monthly!$B$2:$B$187,0),9)</f>
        <v>-7.5923512871903078E-3</v>
      </c>
      <c r="N3142" s="42">
        <f>INDEX(Quaterly!$B$2:$E$63,MATCH(B3142,Quaterly!$B$2:$B$63,0),4)</f>
        <v>5.139999999999997</v>
      </c>
    </row>
    <row r="3143" spans="1:14" x14ac:dyDescent="0.3">
      <c r="A3143" s="23">
        <v>3142</v>
      </c>
      <c r="B3143" s="23" t="str">
        <f t="shared" si="147"/>
        <v>Q1-2022</v>
      </c>
      <c r="C3143" s="24" t="str">
        <f t="shared" si="148"/>
        <v>Q1</v>
      </c>
      <c r="D3143" s="23" t="str">
        <f t="shared" si="149"/>
        <v>2-2022</v>
      </c>
      <c r="E3143" s="25">
        <v>44608</v>
      </c>
      <c r="F3143" s="31">
        <f>INDEX(GoldPrice!$B$2:$F$4016,MATCH(E3143,GoldPrice!$B$2:$B$4016,0),5)</f>
        <v>-314864.86486486346</v>
      </c>
      <c r="G3143" s="36">
        <f>INDEX(Daily!$B$2:$H$4016,MATCH(E3143,Daily!$B$2:$B$4016,0),3)</f>
        <v>1.5900000000000034</v>
      </c>
      <c r="H3143" s="36">
        <f>INDEX(Daily!$B$2:$H$4016,MATCH(E3143,Daily!$B$2:$B$4016,0),5)</f>
        <v>0</v>
      </c>
      <c r="I3143" s="36">
        <f>INDEX(Daily!$B$2:$H$4016,MATCH(E3143,Daily!$B$2:$B$4016,0),7)</f>
        <v>-0.65000000000009095</v>
      </c>
      <c r="J3143" s="39">
        <f>INDEX(Monthly!$B$2:$K$187,MATCH(D3143,Monthly!$B$2:$B$187,0),3)</f>
        <v>1.0499999999999995E-2</v>
      </c>
      <c r="K3143" s="39">
        <f>INDEX(Monthly!$B$2:$K$187,MATCH(D3143,Monthly!$B$2:$B$187,0),5)</f>
        <v>39.289999999999964</v>
      </c>
      <c r="L3143" s="39">
        <f>INDEX(Monthly!$B$2:$K$187,MATCH(D3143,Monthly!$B$2:$B$187,0),7)</f>
        <v>0</v>
      </c>
      <c r="M3143" s="39">
        <f>INDEX(Monthly!$B$2:$K$187,MATCH(D3143,Monthly!$B$2:$B$187,0),9)</f>
        <v>-7.5923512871903078E-3</v>
      </c>
      <c r="N3143" s="42">
        <f>INDEX(Quaterly!$B$2:$E$63,MATCH(B3143,Quaterly!$B$2:$B$63,0),4)</f>
        <v>5.139999999999997</v>
      </c>
    </row>
    <row r="3144" spans="1:14" x14ac:dyDescent="0.3">
      <c r="A3144" s="23">
        <v>3143</v>
      </c>
      <c r="B3144" s="23" t="str">
        <f t="shared" si="147"/>
        <v>Q1-2022</v>
      </c>
      <c r="C3144" s="24" t="str">
        <f t="shared" si="148"/>
        <v>Q1</v>
      </c>
      <c r="D3144" s="23" t="str">
        <f t="shared" si="149"/>
        <v>2-2022</v>
      </c>
      <c r="E3144" s="25">
        <v>44609</v>
      </c>
      <c r="F3144" s="31">
        <f>INDEX(GoldPrice!$B$2:$F$4016,MATCH(E3144,GoldPrice!$B$2:$B$4016,0),5)</f>
        <v>-324862.59686259925</v>
      </c>
      <c r="G3144" s="36">
        <f>INDEX(Daily!$B$2:$H$4016,MATCH(E3144,Daily!$B$2:$B$4016,0),3)</f>
        <v>-1.8999999999999915</v>
      </c>
      <c r="H3144" s="36">
        <f>INDEX(Daily!$B$2:$H$4016,MATCH(E3144,Daily!$B$2:$B$4016,0),5)</f>
        <v>35</v>
      </c>
      <c r="I3144" s="36">
        <f>INDEX(Daily!$B$2:$H$4016,MATCH(E3144,Daily!$B$2:$B$4016,0),7)</f>
        <v>15.8900000000001</v>
      </c>
      <c r="J3144" s="39">
        <f>INDEX(Monthly!$B$2:$K$187,MATCH(D3144,Monthly!$B$2:$B$187,0),3)</f>
        <v>1.0499999999999995E-2</v>
      </c>
      <c r="K3144" s="39">
        <f>INDEX(Monthly!$B$2:$K$187,MATCH(D3144,Monthly!$B$2:$B$187,0),5)</f>
        <v>39.289999999999964</v>
      </c>
      <c r="L3144" s="39">
        <f>INDEX(Monthly!$B$2:$K$187,MATCH(D3144,Monthly!$B$2:$B$187,0),7)</f>
        <v>0</v>
      </c>
      <c r="M3144" s="39">
        <f>INDEX(Monthly!$B$2:$K$187,MATCH(D3144,Monthly!$B$2:$B$187,0),9)</f>
        <v>-7.5923512871903078E-3</v>
      </c>
      <c r="N3144" s="42">
        <f>INDEX(Quaterly!$B$2:$E$63,MATCH(B3144,Quaterly!$B$2:$B$63,0),4)</f>
        <v>5.139999999999997</v>
      </c>
    </row>
    <row r="3145" spans="1:14" x14ac:dyDescent="0.3">
      <c r="A3145" s="23">
        <v>3144</v>
      </c>
      <c r="B3145" s="23" t="str">
        <f t="shared" si="147"/>
        <v>Q1-2022</v>
      </c>
      <c r="C3145" s="24" t="str">
        <f t="shared" si="148"/>
        <v>Q1</v>
      </c>
      <c r="D3145" s="23" t="str">
        <f t="shared" si="149"/>
        <v>2-2022</v>
      </c>
      <c r="E3145" s="25">
        <v>44610</v>
      </c>
      <c r="F3145" s="31">
        <f>INDEX(GoldPrice!$B$2:$F$4016,MATCH(E3145,GoldPrice!$B$2:$B$4016,0),5)</f>
        <v>85936.495936498046</v>
      </c>
      <c r="G3145" s="36">
        <f>INDEX(Daily!$B$2:$H$4016,MATCH(E3145,Daily!$B$2:$B$4016,0),3)</f>
        <v>-0.27000000000001023</v>
      </c>
      <c r="H3145" s="36">
        <f>INDEX(Daily!$B$2:$H$4016,MATCH(E3145,Daily!$B$2:$B$4016,0),5)</f>
        <v>35</v>
      </c>
      <c r="I3145" s="36">
        <f>INDEX(Daily!$B$2:$H$4016,MATCH(E3145,Daily!$B$2:$B$4016,0),7)</f>
        <v>-3.1500000000000909</v>
      </c>
      <c r="J3145" s="39">
        <f>INDEX(Monthly!$B$2:$K$187,MATCH(D3145,Monthly!$B$2:$B$187,0),3)</f>
        <v>1.0499999999999995E-2</v>
      </c>
      <c r="K3145" s="39">
        <f>INDEX(Monthly!$B$2:$K$187,MATCH(D3145,Monthly!$B$2:$B$187,0),5)</f>
        <v>39.289999999999964</v>
      </c>
      <c r="L3145" s="39">
        <f>INDEX(Monthly!$B$2:$K$187,MATCH(D3145,Monthly!$B$2:$B$187,0),7)</f>
        <v>0</v>
      </c>
      <c r="M3145" s="39">
        <f>INDEX(Monthly!$B$2:$K$187,MATCH(D3145,Monthly!$B$2:$B$187,0),9)</f>
        <v>-7.5923512871903078E-3</v>
      </c>
      <c r="N3145" s="42">
        <f>INDEX(Quaterly!$B$2:$E$63,MATCH(B3145,Quaterly!$B$2:$B$63,0),4)</f>
        <v>5.139999999999997</v>
      </c>
    </row>
    <row r="3146" spans="1:14" x14ac:dyDescent="0.3">
      <c r="A3146" s="23">
        <v>3145</v>
      </c>
      <c r="B3146" s="23" t="str">
        <f t="shared" si="147"/>
        <v>Q1-2022</v>
      </c>
      <c r="C3146" s="24" t="str">
        <f t="shared" si="148"/>
        <v>Q1</v>
      </c>
      <c r="D3146" s="23" t="str">
        <f t="shared" si="149"/>
        <v>2-2022</v>
      </c>
      <c r="E3146" s="25">
        <v>44613</v>
      </c>
      <c r="F3146" s="31">
        <f>INDEX(GoldPrice!$B$2:$F$4016,MATCH(E3146,GoldPrice!$B$2:$B$4016,0),5)</f>
        <v>803535.49153549224</v>
      </c>
      <c r="G3146" s="36">
        <f>INDEX(Daily!$B$2:$H$4016,MATCH(E3146,Daily!$B$2:$B$4016,0),3)</f>
        <v>0.51000000000000512</v>
      </c>
      <c r="H3146" s="36">
        <f>INDEX(Daily!$B$2:$H$4016,MATCH(E3146,Daily!$B$2:$B$4016,0),5)</f>
        <v>-20</v>
      </c>
      <c r="I3146" s="36">
        <f>INDEX(Daily!$B$2:$H$4016,MATCH(E3146,Daily!$B$2:$B$4016,0),7)</f>
        <v>6</v>
      </c>
      <c r="J3146" s="39">
        <f>INDEX(Monthly!$B$2:$K$187,MATCH(D3146,Monthly!$B$2:$B$187,0),3)</f>
        <v>1.0499999999999995E-2</v>
      </c>
      <c r="K3146" s="39">
        <f>INDEX(Monthly!$B$2:$K$187,MATCH(D3146,Monthly!$B$2:$B$187,0),5)</f>
        <v>39.289999999999964</v>
      </c>
      <c r="L3146" s="39">
        <f>INDEX(Monthly!$B$2:$K$187,MATCH(D3146,Monthly!$B$2:$B$187,0),7)</f>
        <v>0</v>
      </c>
      <c r="M3146" s="39">
        <f>INDEX(Monthly!$B$2:$K$187,MATCH(D3146,Monthly!$B$2:$B$187,0),9)</f>
        <v>-7.5923512871903078E-3</v>
      </c>
      <c r="N3146" s="42">
        <f>INDEX(Quaterly!$B$2:$E$63,MATCH(B3146,Quaterly!$B$2:$B$63,0),4)</f>
        <v>5.139999999999997</v>
      </c>
    </row>
    <row r="3147" spans="1:14" x14ac:dyDescent="0.3">
      <c r="A3147" s="23">
        <v>3146</v>
      </c>
      <c r="B3147" s="23" t="str">
        <f t="shared" si="147"/>
        <v>Q1-2022</v>
      </c>
      <c r="C3147" s="24" t="str">
        <f t="shared" si="148"/>
        <v>Q1</v>
      </c>
      <c r="D3147" s="23" t="str">
        <f t="shared" si="149"/>
        <v>2-2022</v>
      </c>
      <c r="E3147" s="25">
        <v>44614</v>
      </c>
      <c r="F3147" s="31">
        <f>INDEX(GoldPrice!$B$2:$F$4016,MATCH(E3147,GoldPrice!$B$2:$B$4016,0),5)</f>
        <v>-575719.95571995899</v>
      </c>
      <c r="G3147" s="36">
        <f>INDEX(Daily!$B$2:$H$4016,MATCH(E3147,Daily!$B$2:$B$4016,0),3)</f>
        <v>-9.0000000000003411E-2</v>
      </c>
      <c r="H3147" s="36">
        <f>INDEX(Daily!$B$2:$H$4016,MATCH(E3147,Daily!$B$2:$B$4016,0),5)</f>
        <v>15</v>
      </c>
      <c r="I3147" s="36">
        <f>INDEX(Daily!$B$2:$H$4016,MATCH(E3147,Daily!$B$2:$B$4016,0),7)</f>
        <v>-7.3699999999998909</v>
      </c>
      <c r="J3147" s="39">
        <f>INDEX(Monthly!$B$2:$K$187,MATCH(D3147,Monthly!$B$2:$B$187,0),3)</f>
        <v>1.0499999999999995E-2</v>
      </c>
      <c r="K3147" s="39">
        <f>INDEX(Monthly!$B$2:$K$187,MATCH(D3147,Monthly!$B$2:$B$187,0),5)</f>
        <v>39.289999999999964</v>
      </c>
      <c r="L3147" s="39">
        <f>INDEX(Monthly!$B$2:$K$187,MATCH(D3147,Monthly!$B$2:$B$187,0),7)</f>
        <v>0</v>
      </c>
      <c r="M3147" s="39">
        <f>INDEX(Monthly!$B$2:$K$187,MATCH(D3147,Monthly!$B$2:$B$187,0),9)</f>
        <v>-7.5923512871903078E-3</v>
      </c>
      <c r="N3147" s="42">
        <f>INDEX(Quaterly!$B$2:$E$63,MATCH(B3147,Quaterly!$B$2:$B$63,0),4)</f>
        <v>5.139999999999997</v>
      </c>
    </row>
    <row r="3148" spans="1:14" x14ac:dyDescent="0.3">
      <c r="A3148" s="23">
        <v>3147</v>
      </c>
      <c r="B3148" s="23" t="str">
        <f t="shared" si="147"/>
        <v>Q1-2022</v>
      </c>
      <c r="C3148" s="24" t="str">
        <f t="shared" si="148"/>
        <v>Q1</v>
      </c>
      <c r="D3148" s="23" t="str">
        <f t="shared" si="149"/>
        <v>2-2022</v>
      </c>
      <c r="E3148" s="25">
        <v>44615</v>
      </c>
      <c r="F3148" s="31">
        <f>INDEX(GoldPrice!$B$2:$F$4016,MATCH(E3148,GoldPrice!$B$2:$B$4016,0),5)</f>
        <v>232097.14609714597</v>
      </c>
      <c r="G3148" s="36">
        <f>INDEX(Daily!$B$2:$H$4016,MATCH(E3148,Daily!$B$2:$B$4016,0),3)</f>
        <v>0.18999999999999773</v>
      </c>
      <c r="H3148" s="36">
        <f>INDEX(Daily!$B$2:$H$4016,MATCH(E3148,Daily!$B$2:$B$4016,0),5)</f>
        <v>10</v>
      </c>
      <c r="I3148" s="36">
        <f>INDEX(Daily!$B$2:$H$4016,MATCH(E3148,Daily!$B$2:$B$4016,0),7)</f>
        <v>8.8299999999999272</v>
      </c>
      <c r="J3148" s="39">
        <f>INDEX(Monthly!$B$2:$K$187,MATCH(D3148,Monthly!$B$2:$B$187,0),3)</f>
        <v>1.0499999999999995E-2</v>
      </c>
      <c r="K3148" s="39">
        <f>INDEX(Monthly!$B$2:$K$187,MATCH(D3148,Monthly!$B$2:$B$187,0),5)</f>
        <v>39.289999999999964</v>
      </c>
      <c r="L3148" s="39">
        <f>INDEX(Monthly!$B$2:$K$187,MATCH(D3148,Monthly!$B$2:$B$187,0),7)</f>
        <v>0</v>
      </c>
      <c r="M3148" s="39">
        <f>INDEX(Monthly!$B$2:$K$187,MATCH(D3148,Monthly!$B$2:$B$187,0),9)</f>
        <v>-7.5923512871903078E-3</v>
      </c>
      <c r="N3148" s="42">
        <f>INDEX(Quaterly!$B$2:$E$63,MATCH(B3148,Quaterly!$B$2:$B$63,0),4)</f>
        <v>5.139999999999997</v>
      </c>
    </row>
    <row r="3149" spans="1:14" x14ac:dyDescent="0.3">
      <c r="A3149" s="23">
        <v>3148</v>
      </c>
      <c r="B3149" s="23" t="str">
        <f t="shared" si="147"/>
        <v>Q1-2022</v>
      </c>
      <c r="C3149" s="24" t="str">
        <f t="shared" si="148"/>
        <v>Q1</v>
      </c>
      <c r="D3149" s="23" t="str">
        <f t="shared" si="149"/>
        <v>2-2022</v>
      </c>
      <c r="E3149" s="25">
        <v>44616</v>
      </c>
      <c r="F3149" s="31">
        <f>INDEX(GoldPrice!$B$2:$F$4016,MATCH(E3149,GoldPrice!$B$2:$B$4016,0),5)</f>
        <v>1453803.4398034401</v>
      </c>
      <c r="G3149" s="36">
        <f>INDEX(Daily!$B$2:$H$4016,MATCH(E3149,Daily!$B$2:$B$4016,0),3)</f>
        <v>1.210000000000008</v>
      </c>
      <c r="H3149" s="36">
        <f>INDEX(Daily!$B$2:$H$4016,MATCH(E3149,Daily!$B$2:$B$4016,0),5)</f>
        <v>15</v>
      </c>
      <c r="I3149" s="36">
        <f>INDEX(Daily!$B$2:$H$4016,MATCH(E3149,Daily!$B$2:$B$4016,0),7)</f>
        <v>-17.450000000000045</v>
      </c>
      <c r="J3149" s="39">
        <f>INDEX(Monthly!$B$2:$K$187,MATCH(D3149,Monthly!$B$2:$B$187,0),3)</f>
        <v>1.0499999999999995E-2</v>
      </c>
      <c r="K3149" s="39">
        <f>INDEX(Monthly!$B$2:$K$187,MATCH(D3149,Monthly!$B$2:$B$187,0),5)</f>
        <v>39.289999999999964</v>
      </c>
      <c r="L3149" s="39">
        <f>INDEX(Monthly!$B$2:$K$187,MATCH(D3149,Monthly!$B$2:$B$187,0),7)</f>
        <v>0</v>
      </c>
      <c r="M3149" s="39">
        <f>INDEX(Monthly!$B$2:$K$187,MATCH(D3149,Monthly!$B$2:$B$187,0),9)</f>
        <v>-7.5923512871903078E-3</v>
      </c>
      <c r="N3149" s="42">
        <f>INDEX(Quaterly!$B$2:$E$63,MATCH(B3149,Quaterly!$B$2:$B$63,0),4)</f>
        <v>5.139999999999997</v>
      </c>
    </row>
    <row r="3150" spans="1:14" x14ac:dyDescent="0.3">
      <c r="A3150" s="23">
        <v>3149</v>
      </c>
      <c r="B3150" s="23" t="str">
        <f t="shared" si="147"/>
        <v>Q1-2022</v>
      </c>
      <c r="C3150" s="24" t="str">
        <f t="shared" si="148"/>
        <v>Q1</v>
      </c>
      <c r="D3150" s="23" t="str">
        <f t="shared" si="149"/>
        <v>2-2022</v>
      </c>
      <c r="E3150" s="25">
        <v>44617</v>
      </c>
      <c r="F3150" s="31">
        <f>INDEX(GoldPrice!$B$2:$F$4016,MATCH(E3150,GoldPrice!$B$2:$B$4016,0),5)</f>
        <v>795032.31903231889</v>
      </c>
      <c r="G3150" s="36">
        <f>INDEX(Daily!$B$2:$H$4016,MATCH(E3150,Daily!$B$2:$B$4016,0),3)</f>
        <v>-1.7199999999999989</v>
      </c>
      <c r="H3150" s="36">
        <f>INDEX(Daily!$B$2:$H$4016,MATCH(E3150,Daily!$B$2:$B$4016,0),5)</f>
        <v>-20</v>
      </c>
      <c r="I3150" s="36">
        <f>INDEX(Daily!$B$2:$H$4016,MATCH(E3150,Daily!$B$2:$B$4016,0),7)</f>
        <v>4.040000000000191</v>
      </c>
      <c r="J3150" s="39">
        <f>INDEX(Monthly!$B$2:$K$187,MATCH(D3150,Monthly!$B$2:$B$187,0),3)</f>
        <v>1.0499999999999995E-2</v>
      </c>
      <c r="K3150" s="39">
        <f>INDEX(Monthly!$B$2:$K$187,MATCH(D3150,Monthly!$B$2:$B$187,0),5)</f>
        <v>39.289999999999964</v>
      </c>
      <c r="L3150" s="39">
        <f>INDEX(Monthly!$B$2:$K$187,MATCH(D3150,Monthly!$B$2:$B$187,0),7)</f>
        <v>0</v>
      </c>
      <c r="M3150" s="39">
        <f>INDEX(Monthly!$B$2:$K$187,MATCH(D3150,Monthly!$B$2:$B$187,0),9)</f>
        <v>-7.5923512871903078E-3</v>
      </c>
      <c r="N3150" s="42">
        <f>INDEX(Quaterly!$B$2:$E$63,MATCH(B3150,Quaterly!$B$2:$B$63,0),4)</f>
        <v>5.139999999999997</v>
      </c>
    </row>
    <row r="3151" spans="1:14" x14ac:dyDescent="0.3">
      <c r="A3151" s="23">
        <v>3150</v>
      </c>
      <c r="B3151" s="23" t="str">
        <f t="shared" si="147"/>
        <v>Q1-2022</v>
      </c>
      <c r="C3151" s="24" t="str">
        <f t="shared" si="148"/>
        <v>Q1</v>
      </c>
      <c r="D3151" s="23" t="str">
        <f t="shared" si="149"/>
        <v>2-2022</v>
      </c>
      <c r="E3151" s="25">
        <v>44620</v>
      </c>
      <c r="F3151" s="31">
        <f>INDEX(GoldPrice!$B$2:$F$4016,MATCH(E3151,GoldPrice!$B$2:$B$4016,0),5)</f>
        <v>-1010.7730107717216</v>
      </c>
      <c r="G3151" s="36">
        <f>INDEX(Daily!$B$2:$H$4016,MATCH(E3151,Daily!$B$2:$B$4016,0),3)</f>
        <v>4.1299999999999955</v>
      </c>
      <c r="H3151" s="36">
        <f>INDEX(Daily!$B$2:$H$4016,MATCH(E3151,Daily!$B$2:$B$4016,0),5)</f>
        <v>-15</v>
      </c>
      <c r="I3151" s="36">
        <f>INDEX(Daily!$B$2:$H$4016,MATCH(E3151,Daily!$B$2:$B$4016,0),7)</f>
        <v>-8.7599999999999909</v>
      </c>
      <c r="J3151" s="39">
        <f>INDEX(Monthly!$B$2:$K$187,MATCH(D3151,Monthly!$B$2:$B$187,0),3)</f>
        <v>1.0499999999999995E-2</v>
      </c>
      <c r="K3151" s="39">
        <f>INDEX(Monthly!$B$2:$K$187,MATCH(D3151,Monthly!$B$2:$B$187,0),5)</f>
        <v>39.289999999999964</v>
      </c>
      <c r="L3151" s="39">
        <f>INDEX(Monthly!$B$2:$K$187,MATCH(D3151,Monthly!$B$2:$B$187,0),7)</f>
        <v>0</v>
      </c>
      <c r="M3151" s="39">
        <f>INDEX(Monthly!$B$2:$K$187,MATCH(D3151,Monthly!$B$2:$B$187,0),9)</f>
        <v>-7.5923512871903078E-3</v>
      </c>
      <c r="N3151" s="42">
        <f>INDEX(Quaterly!$B$2:$E$63,MATCH(B3151,Quaterly!$B$2:$B$63,0),4)</f>
        <v>5.139999999999997</v>
      </c>
    </row>
    <row r="3152" spans="1:14" x14ac:dyDescent="0.3">
      <c r="A3152" s="23">
        <v>3151</v>
      </c>
      <c r="B3152" s="23" t="str">
        <f t="shared" si="147"/>
        <v>Q1-2022</v>
      </c>
      <c r="C3152" s="24" t="str">
        <f t="shared" si="148"/>
        <v>Q1</v>
      </c>
      <c r="D3152" s="23" t="str">
        <f t="shared" si="149"/>
        <v>3-2022</v>
      </c>
      <c r="E3152" s="25">
        <v>44621</v>
      </c>
      <c r="F3152" s="31">
        <f>INDEX(GoldPrice!$B$2:$F$4016,MATCH(E3152,GoldPrice!$B$2:$B$4016,0),5)</f>
        <v>-306030.24003024027</v>
      </c>
      <c r="G3152" s="36">
        <f>INDEX(Daily!$B$2:$H$4016,MATCH(E3152,Daily!$B$2:$B$4016,0),3)</f>
        <v>7.6899999999999977</v>
      </c>
      <c r="H3152" s="36">
        <f>INDEX(Daily!$B$2:$H$4016,MATCH(E3152,Daily!$B$2:$B$4016,0),5)</f>
        <v>10</v>
      </c>
      <c r="I3152" s="36">
        <f>INDEX(Daily!$B$2:$H$4016,MATCH(E3152,Daily!$B$2:$B$4016,0),7)</f>
        <v>8.6499999999998636</v>
      </c>
      <c r="J3152" s="39">
        <f>INDEX(Monthly!$B$2:$K$187,MATCH(D3152,Monthly!$B$2:$B$187,0),3)</f>
        <v>7.5000000000000067E-3</v>
      </c>
      <c r="K3152" s="39">
        <f>INDEX(Monthly!$B$2:$K$187,MATCH(D3152,Monthly!$B$2:$B$187,0),5)</f>
        <v>4.2800000000000864</v>
      </c>
      <c r="L3152" s="39">
        <f>INDEX(Monthly!$B$2:$K$187,MATCH(D3152,Monthly!$B$2:$B$187,0),7)</f>
        <v>0</v>
      </c>
      <c r="M3152" s="39">
        <f>INDEX(Monthly!$B$2:$K$187,MATCH(D3152,Monthly!$B$2:$B$187,0),9)</f>
        <v>1.5945120025333086E-2</v>
      </c>
      <c r="N3152" s="42">
        <f>INDEX(Quaterly!$B$2:$E$63,MATCH(B3152,Quaterly!$B$2:$B$63,0),4)</f>
        <v>5.139999999999997</v>
      </c>
    </row>
    <row r="3153" spans="1:14" x14ac:dyDescent="0.3">
      <c r="A3153" s="23">
        <v>3152</v>
      </c>
      <c r="B3153" s="23" t="str">
        <f t="shared" si="147"/>
        <v>Q1-2022</v>
      </c>
      <c r="C3153" s="24" t="str">
        <f t="shared" si="148"/>
        <v>Q1</v>
      </c>
      <c r="D3153" s="23" t="str">
        <f t="shared" si="149"/>
        <v>3-2022</v>
      </c>
      <c r="E3153" s="25">
        <v>44622</v>
      </c>
      <c r="F3153" s="31">
        <f>INDEX(GoldPrice!$B$2:$F$4016,MATCH(E3153,GoldPrice!$B$2:$B$4016,0),5)</f>
        <v>1334530.3345303349</v>
      </c>
      <c r="G3153" s="36">
        <f>INDEX(Daily!$B$2:$H$4016,MATCH(E3153,Daily!$B$2:$B$4016,0),3)</f>
        <v>7.1899999999999977</v>
      </c>
      <c r="H3153" s="36">
        <f>INDEX(Daily!$B$2:$H$4016,MATCH(E3153,Daily!$B$2:$B$4016,0),5)</f>
        <v>25</v>
      </c>
      <c r="I3153" s="36">
        <f>INDEX(Daily!$B$2:$H$4016,MATCH(E3153,Daily!$B$2:$B$4016,0),7)</f>
        <v>-13.259999999999991</v>
      </c>
      <c r="J3153" s="39">
        <f>INDEX(Monthly!$B$2:$K$187,MATCH(D3153,Monthly!$B$2:$B$187,0),3)</f>
        <v>7.5000000000000067E-3</v>
      </c>
      <c r="K3153" s="39">
        <f>INDEX(Monthly!$B$2:$K$187,MATCH(D3153,Monthly!$B$2:$B$187,0),5)</f>
        <v>4.2800000000000864</v>
      </c>
      <c r="L3153" s="39">
        <f>INDEX(Monthly!$B$2:$K$187,MATCH(D3153,Monthly!$B$2:$B$187,0),7)</f>
        <v>0</v>
      </c>
      <c r="M3153" s="39">
        <f>INDEX(Monthly!$B$2:$K$187,MATCH(D3153,Monthly!$B$2:$B$187,0),9)</f>
        <v>1.5945120025333086E-2</v>
      </c>
      <c r="N3153" s="42">
        <f>INDEX(Quaterly!$B$2:$E$63,MATCH(B3153,Quaterly!$B$2:$B$63,0),4)</f>
        <v>5.139999999999997</v>
      </c>
    </row>
    <row r="3154" spans="1:14" x14ac:dyDescent="0.3">
      <c r="A3154" s="23">
        <v>3153</v>
      </c>
      <c r="B3154" s="23" t="str">
        <f t="shared" si="147"/>
        <v>Q1-2022</v>
      </c>
      <c r="C3154" s="24" t="str">
        <f t="shared" si="148"/>
        <v>Q1</v>
      </c>
      <c r="D3154" s="23" t="str">
        <f t="shared" si="149"/>
        <v>3-2022</v>
      </c>
      <c r="E3154" s="25">
        <v>44623</v>
      </c>
      <c r="F3154" s="31">
        <f>INDEX(GoldPrice!$B$2:$F$4016,MATCH(E3154,GoldPrice!$B$2:$B$4016,0),5)</f>
        <v>-275793.23379323632</v>
      </c>
      <c r="G3154" s="36">
        <f>INDEX(Daily!$B$2:$H$4016,MATCH(E3154,Daily!$B$2:$B$4016,0),3)</f>
        <v>-2.9299999999999926</v>
      </c>
      <c r="H3154" s="36">
        <f>INDEX(Daily!$B$2:$H$4016,MATCH(E3154,Daily!$B$2:$B$4016,0),5)</f>
        <v>-5</v>
      </c>
      <c r="I3154" s="36">
        <f>INDEX(Daily!$B$2:$H$4016,MATCH(E3154,Daily!$B$2:$B$4016,0),7)</f>
        <v>19.480000000000018</v>
      </c>
      <c r="J3154" s="39">
        <f>INDEX(Monthly!$B$2:$K$187,MATCH(D3154,Monthly!$B$2:$B$187,0),3)</f>
        <v>7.5000000000000067E-3</v>
      </c>
      <c r="K3154" s="39">
        <f>INDEX(Monthly!$B$2:$K$187,MATCH(D3154,Monthly!$B$2:$B$187,0),5)</f>
        <v>4.2800000000000864</v>
      </c>
      <c r="L3154" s="39">
        <f>INDEX(Monthly!$B$2:$K$187,MATCH(D3154,Monthly!$B$2:$B$187,0),7)</f>
        <v>0</v>
      </c>
      <c r="M3154" s="39">
        <f>INDEX(Monthly!$B$2:$K$187,MATCH(D3154,Monthly!$B$2:$B$187,0),9)</f>
        <v>1.5945120025333086E-2</v>
      </c>
      <c r="N3154" s="42">
        <f>INDEX(Quaterly!$B$2:$E$63,MATCH(B3154,Quaterly!$B$2:$B$63,0),4)</f>
        <v>5.139999999999997</v>
      </c>
    </row>
    <row r="3155" spans="1:14" x14ac:dyDescent="0.3">
      <c r="A3155" s="23">
        <v>3154</v>
      </c>
      <c r="B3155" s="23" t="str">
        <f t="shared" si="147"/>
        <v>Q1-2022</v>
      </c>
      <c r="C3155" s="24" t="str">
        <f t="shared" si="148"/>
        <v>Q1</v>
      </c>
      <c r="D3155" s="23" t="str">
        <f t="shared" si="149"/>
        <v>3-2022</v>
      </c>
      <c r="E3155" s="25">
        <v>44624</v>
      </c>
      <c r="F3155" s="31">
        <f>INDEX(GoldPrice!$B$2:$F$4016,MATCH(E3155,GoldPrice!$B$2:$B$4016,0),5)</f>
        <v>-172554.5265545249</v>
      </c>
      <c r="G3155" s="36">
        <f>INDEX(Daily!$B$2:$H$4016,MATCH(E3155,Daily!$B$2:$B$4016,0),3)</f>
        <v>8.0100000000000051</v>
      </c>
      <c r="H3155" s="36">
        <f>INDEX(Daily!$B$2:$H$4016,MATCH(E3155,Daily!$B$2:$B$4016,0),5)</f>
        <v>-5</v>
      </c>
      <c r="I3155" s="36">
        <f>INDEX(Daily!$B$2:$H$4016,MATCH(E3155,Daily!$B$2:$B$4016,0),7)</f>
        <v>0.32999999999992724</v>
      </c>
      <c r="J3155" s="39">
        <f>INDEX(Monthly!$B$2:$K$187,MATCH(D3155,Monthly!$B$2:$B$187,0),3)</f>
        <v>7.5000000000000067E-3</v>
      </c>
      <c r="K3155" s="39">
        <f>INDEX(Monthly!$B$2:$K$187,MATCH(D3155,Monthly!$B$2:$B$187,0),5)</f>
        <v>4.2800000000000864</v>
      </c>
      <c r="L3155" s="39">
        <f>INDEX(Monthly!$B$2:$K$187,MATCH(D3155,Monthly!$B$2:$B$187,0),7)</f>
        <v>0</v>
      </c>
      <c r="M3155" s="39">
        <f>INDEX(Monthly!$B$2:$K$187,MATCH(D3155,Monthly!$B$2:$B$187,0),9)</f>
        <v>1.5945120025333086E-2</v>
      </c>
      <c r="N3155" s="42">
        <f>INDEX(Quaterly!$B$2:$E$63,MATCH(B3155,Quaterly!$B$2:$B$63,0),4)</f>
        <v>5.139999999999997</v>
      </c>
    </row>
    <row r="3156" spans="1:14" x14ac:dyDescent="0.3">
      <c r="A3156" s="23">
        <v>3155</v>
      </c>
      <c r="B3156" s="23" t="str">
        <f t="shared" si="147"/>
        <v>Q1-2022</v>
      </c>
      <c r="C3156" s="24" t="str">
        <f t="shared" si="148"/>
        <v>Q1</v>
      </c>
      <c r="D3156" s="23" t="str">
        <f t="shared" si="149"/>
        <v>3-2022</v>
      </c>
      <c r="E3156" s="25">
        <v>44627</v>
      </c>
      <c r="F3156" s="31">
        <f>INDEX(GoldPrice!$B$2:$F$4016,MATCH(E3156,GoldPrice!$B$2:$B$4016,0),5)</f>
        <v>5280315.6303156316</v>
      </c>
      <c r="G3156" s="36">
        <f>INDEX(Daily!$B$2:$H$4016,MATCH(E3156,Daily!$B$2:$B$4016,0),3)</f>
        <v>3.7199999999999989</v>
      </c>
      <c r="H3156" s="36">
        <f>INDEX(Daily!$B$2:$H$4016,MATCH(E3156,Daily!$B$2:$B$4016,0),5)</f>
        <v>15</v>
      </c>
      <c r="I3156" s="36">
        <f>INDEX(Daily!$B$2:$H$4016,MATCH(E3156,Daily!$B$2:$B$4016,0),7)</f>
        <v>-6.2799999999999727</v>
      </c>
      <c r="J3156" s="39">
        <f>INDEX(Monthly!$B$2:$K$187,MATCH(D3156,Monthly!$B$2:$B$187,0),3)</f>
        <v>7.5000000000000067E-3</v>
      </c>
      <c r="K3156" s="39">
        <f>INDEX(Monthly!$B$2:$K$187,MATCH(D3156,Monthly!$B$2:$B$187,0),5)</f>
        <v>4.2800000000000864</v>
      </c>
      <c r="L3156" s="39">
        <f>INDEX(Monthly!$B$2:$K$187,MATCH(D3156,Monthly!$B$2:$B$187,0),7)</f>
        <v>0</v>
      </c>
      <c r="M3156" s="39">
        <f>INDEX(Monthly!$B$2:$K$187,MATCH(D3156,Monthly!$B$2:$B$187,0),9)</f>
        <v>1.5945120025333086E-2</v>
      </c>
      <c r="N3156" s="42">
        <f>INDEX(Quaterly!$B$2:$E$63,MATCH(B3156,Quaterly!$B$2:$B$63,0),4)</f>
        <v>5.139999999999997</v>
      </c>
    </row>
    <row r="3157" spans="1:14" x14ac:dyDescent="0.3">
      <c r="A3157" s="23">
        <v>3156</v>
      </c>
      <c r="B3157" s="23" t="str">
        <f t="shared" si="147"/>
        <v>Q1-2022</v>
      </c>
      <c r="C3157" s="24" t="str">
        <f t="shared" si="148"/>
        <v>Q1</v>
      </c>
      <c r="D3157" s="23" t="str">
        <f t="shared" si="149"/>
        <v>3-2022</v>
      </c>
      <c r="E3157" s="25">
        <v>44628</v>
      </c>
      <c r="F3157" s="31">
        <f>INDEX(GoldPrice!$B$2:$F$4016,MATCH(E3157,GoldPrice!$B$2:$B$4016,0),5)</f>
        <v>-2297912.681912683</v>
      </c>
      <c r="G3157" s="36">
        <f>INDEX(Daily!$B$2:$H$4016,MATCH(E3157,Daily!$B$2:$B$4016,0),3)</f>
        <v>4.2999999999999972</v>
      </c>
      <c r="H3157" s="36">
        <f>INDEX(Daily!$B$2:$H$4016,MATCH(E3157,Daily!$B$2:$B$4016,0),5)</f>
        <v>0</v>
      </c>
      <c r="I3157" s="36">
        <f>INDEX(Daily!$B$2:$H$4016,MATCH(E3157,Daily!$B$2:$B$4016,0),7)</f>
        <v>-25.339999999999918</v>
      </c>
      <c r="J3157" s="39">
        <f>INDEX(Monthly!$B$2:$K$187,MATCH(D3157,Monthly!$B$2:$B$187,0),3)</f>
        <v>7.5000000000000067E-3</v>
      </c>
      <c r="K3157" s="39">
        <f>INDEX(Monthly!$B$2:$K$187,MATCH(D3157,Monthly!$B$2:$B$187,0),5)</f>
        <v>4.2800000000000864</v>
      </c>
      <c r="L3157" s="39">
        <f>INDEX(Monthly!$B$2:$K$187,MATCH(D3157,Monthly!$B$2:$B$187,0),7)</f>
        <v>0</v>
      </c>
      <c r="M3157" s="39">
        <f>INDEX(Monthly!$B$2:$K$187,MATCH(D3157,Monthly!$B$2:$B$187,0),9)</f>
        <v>1.5945120025333086E-2</v>
      </c>
      <c r="N3157" s="42">
        <f>INDEX(Quaterly!$B$2:$E$63,MATCH(B3157,Quaterly!$B$2:$B$63,0),4)</f>
        <v>5.139999999999997</v>
      </c>
    </row>
    <row r="3158" spans="1:14" x14ac:dyDescent="0.3">
      <c r="A3158" s="23">
        <v>3157</v>
      </c>
      <c r="B3158" s="23" t="str">
        <f t="shared" si="147"/>
        <v>Q1-2022</v>
      </c>
      <c r="C3158" s="24" t="str">
        <f t="shared" si="148"/>
        <v>Q1</v>
      </c>
      <c r="D3158" s="23" t="str">
        <f t="shared" si="149"/>
        <v>3-2022</v>
      </c>
      <c r="E3158" s="25">
        <v>44629</v>
      </c>
      <c r="F3158" s="31">
        <f>INDEX(GoldPrice!$B$2:$F$4016,MATCH(E3158,GoldPrice!$B$2:$B$4016,0),5)</f>
        <v>-848907.20090720057</v>
      </c>
      <c r="G3158" s="36">
        <f>INDEX(Daily!$B$2:$H$4016,MATCH(E3158,Daily!$B$2:$B$4016,0),3)</f>
        <v>-15</v>
      </c>
      <c r="H3158" s="36">
        <f>INDEX(Daily!$B$2:$H$4016,MATCH(E3158,Daily!$B$2:$B$4016,0),5)</f>
        <v>-10</v>
      </c>
      <c r="I3158" s="36">
        <f>INDEX(Daily!$B$2:$H$4016,MATCH(E3158,Daily!$B$2:$B$4016,0),7)</f>
        <v>2.9999999999972715E-2</v>
      </c>
      <c r="J3158" s="39">
        <f>INDEX(Monthly!$B$2:$K$187,MATCH(D3158,Monthly!$B$2:$B$187,0),3)</f>
        <v>7.5000000000000067E-3</v>
      </c>
      <c r="K3158" s="39">
        <f>INDEX(Monthly!$B$2:$K$187,MATCH(D3158,Monthly!$B$2:$B$187,0),5)</f>
        <v>4.2800000000000864</v>
      </c>
      <c r="L3158" s="39">
        <f>INDEX(Monthly!$B$2:$K$187,MATCH(D3158,Monthly!$B$2:$B$187,0),7)</f>
        <v>0</v>
      </c>
      <c r="M3158" s="39">
        <f>INDEX(Monthly!$B$2:$K$187,MATCH(D3158,Monthly!$B$2:$B$187,0),9)</f>
        <v>1.5945120025333086E-2</v>
      </c>
      <c r="N3158" s="42">
        <f>INDEX(Quaterly!$B$2:$E$63,MATCH(B3158,Quaterly!$B$2:$B$63,0),4)</f>
        <v>5.139999999999997</v>
      </c>
    </row>
    <row r="3159" spans="1:14" x14ac:dyDescent="0.3">
      <c r="A3159" s="23">
        <v>3158</v>
      </c>
      <c r="B3159" s="23" t="str">
        <f t="shared" si="147"/>
        <v>Q1-2022</v>
      </c>
      <c r="C3159" s="24" t="str">
        <f t="shared" si="148"/>
        <v>Q1</v>
      </c>
      <c r="D3159" s="23" t="str">
        <f t="shared" si="149"/>
        <v>3-2022</v>
      </c>
      <c r="E3159" s="25">
        <v>44630</v>
      </c>
      <c r="F3159" s="31">
        <f>INDEX(GoldPrice!$B$2:$F$4016,MATCH(E3159,GoldPrice!$B$2:$B$4016,0),5)</f>
        <v>-810611.98261198401</v>
      </c>
      <c r="G3159" s="36">
        <f>INDEX(Daily!$B$2:$H$4016,MATCH(E3159,Daily!$B$2:$B$4016,0),3)</f>
        <v>-2.6800000000000068</v>
      </c>
      <c r="H3159" s="36">
        <f>INDEX(Daily!$B$2:$H$4016,MATCH(E3159,Daily!$B$2:$B$4016,0),5)</f>
        <v>0</v>
      </c>
      <c r="I3159" s="36">
        <f>INDEX(Daily!$B$2:$H$4016,MATCH(E3159,Daily!$B$2:$B$4016,0),7)</f>
        <v>5.3399999999999181</v>
      </c>
      <c r="J3159" s="39">
        <f>INDEX(Monthly!$B$2:$K$187,MATCH(D3159,Monthly!$B$2:$B$187,0),3)</f>
        <v>7.5000000000000067E-3</v>
      </c>
      <c r="K3159" s="39">
        <f>INDEX(Monthly!$B$2:$K$187,MATCH(D3159,Monthly!$B$2:$B$187,0),5)</f>
        <v>4.2800000000000864</v>
      </c>
      <c r="L3159" s="39">
        <f>INDEX(Monthly!$B$2:$K$187,MATCH(D3159,Monthly!$B$2:$B$187,0),7)</f>
        <v>0</v>
      </c>
      <c r="M3159" s="39">
        <f>INDEX(Monthly!$B$2:$K$187,MATCH(D3159,Monthly!$B$2:$B$187,0),9)</f>
        <v>1.5945120025333086E-2</v>
      </c>
      <c r="N3159" s="42">
        <f>INDEX(Quaterly!$B$2:$E$63,MATCH(B3159,Quaterly!$B$2:$B$63,0),4)</f>
        <v>5.139999999999997</v>
      </c>
    </row>
    <row r="3160" spans="1:14" x14ac:dyDescent="0.3">
      <c r="A3160" s="23">
        <v>3159</v>
      </c>
      <c r="B3160" s="23" t="str">
        <f t="shared" si="147"/>
        <v>Q1-2022</v>
      </c>
      <c r="C3160" s="24" t="str">
        <f t="shared" si="148"/>
        <v>Q1</v>
      </c>
      <c r="D3160" s="23" t="str">
        <f t="shared" si="149"/>
        <v>3-2022</v>
      </c>
      <c r="E3160" s="25">
        <v>44631</v>
      </c>
      <c r="F3160" s="31">
        <f>INDEX(GoldPrice!$B$2:$F$4016,MATCH(E3160,GoldPrice!$B$2:$B$4016,0),5)</f>
        <v>408895.40729540586</v>
      </c>
      <c r="G3160" s="36">
        <f>INDEX(Daily!$B$2:$H$4016,MATCH(E3160,Daily!$B$2:$B$4016,0),3)</f>
        <v>3.3100000000000023</v>
      </c>
      <c r="H3160" s="36">
        <f>INDEX(Daily!$B$2:$H$4016,MATCH(E3160,Daily!$B$2:$B$4016,0),5)</f>
        <v>38</v>
      </c>
      <c r="I3160" s="36">
        <f>INDEX(Daily!$B$2:$H$4016,MATCH(E3160,Daily!$B$2:$B$4016,0),7)</f>
        <v>-12.539999999999964</v>
      </c>
      <c r="J3160" s="39">
        <f>INDEX(Monthly!$B$2:$K$187,MATCH(D3160,Monthly!$B$2:$B$187,0),3)</f>
        <v>7.5000000000000067E-3</v>
      </c>
      <c r="K3160" s="39">
        <f>INDEX(Monthly!$B$2:$K$187,MATCH(D3160,Monthly!$B$2:$B$187,0),5)</f>
        <v>4.2800000000000864</v>
      </c>
      <c r="L3160" s="39">
        <f>INDEX(Monthly!$B$2:$K$187,MATCH(D3160,Monthly!$B$2:$B$187,0),7)</f>
        <v>0</v>
      </c>
      <c r="M3160" s="39">
        <f>INDEX(Monthly!$B$2:$K$187,MATCH(D3160,Monthly!$B$2:$B$187,0),9)</f>
        <v>1.5945120025333086E-2</v>
      </c>
      <c r="N3160" s="42">
        <f>INDEX(Quaterly!$B$2:$E$63,MATCH(B3160,Quaterly!$B$2:$B$63,0),4)</f>
        <v>5.139999999999997</v>
      </c>
    </row>
    <row r="3161" spans="1:14" x14ac:dyDescent="0.3">
      <c r="A3161" s="23">
        <v>3160</v>
      </c>
      <c r="B3161" s="23" t="str">
        <f t="shared" si="147"/>
        <v>Q1-2022</v>
      </c>
      <c r="C3161" s="24" t="str">
        <f t="shared" si="148"/>
        <v>Q1</v>
      </c>
      <c r="D3161" s="23" t="str">
        <f t="shared" si="149"/>
        <v>3-2022</v>
      </c>
      <c r="E3161" s="25">
        <v>44634</v>
      </c>
      <c r="F3161" s="31">
        <f>INDEX(GoldPrice!$B$2:$F$4016,MATCH(E3161,GoldPrice!$B$2:$B$4016,0),5)</f>
        <v>-425739.48213947564</v>
      </c>
      <c r="G3161" s="36">
        <f>INDEX(Daily!$B$2:$H$4016,MATCH(E3161,Daily!$B$2:$B$4016,0),3)</f>
        <v>-6.3199999999999932</v>
      </c>
      <c r="H3161" s="36">
        <f>INDEX(Daily!$B$2:$H$4016,MATCH(E3161,Daily!$B$2:$B$4016,0),5)</f>
        <v>17</v>
      </c>
      <c r="I3161" s="36">
        <f>INDEX(Daily!$B$2:$H$4016,MATCH(E3161,Daily!$B$2:$B$4016,0),7)</f>
        <v>-20.289999999999964</v>
      </c>
      <c r="J3161" s="39">
        <f>INDEX(Monthly!$B$2:$K$187,MATCH(D3161,Monthly!$B$2:$B$187,0),3)</f>
        <v>7.5000000000000067E-3</v>
      </c>
      <c r="K3161" s="39">
        <f>INDEX(Monthly!$B$2:$K$187,MATCH(D3161,Monthly!$B$2:$B$187,0),5)</f>
        <v>4.2800000000000864</v>
      </c>
      <c r="L3161" s="39">
        <f>INDEX(Monthly!$B$2:$K$187,MATCH(D3161,Monthly!$B$2:$B$187,0),7)</f>
        <v>0</v>
      </c>
      <c r="M3161" s="39">
        <f>INDEX(Monthly!$B$2:$K$187,MATCH(D3161,Monthly!$B$2:$B$187,0),9)</f>
        <v>1.5945120025333086E-2</v>
      </c>
      <c r="N3161" s="42">
        <f>INDEX(Quaterly!$B$2:$E$63,MATCH(B3161,Quaterly!$B$2:$B$63,0),4)</f>
        <v>5.139999999999997</v>
      </c>
    </row>
    <row r="3162" spans="1:14" x14ac:dyDescent="0.3">
      <c r="A3162" s="23">
        <v>3161</v>
      </c>
      <c r="B3162" s="23" t="str">
        <f t="shared" si="147"/>
        <v>Q1-2022</v>
      </c>
      <c r="C3162" s="24" t="str">
        <f t="shared" si="148"/>
        <v>Q1</v>
      </c>
      <c r="D3162" s="23" t="str">
        <f t="shared" si="149"/>
        <v>3-2022</v>
      </c>
      <c r="E3162" s="25">
        <v>44635</v>
      </c>
      <c r="F3162" s="31">
        <f>INDEX(GoldPrice!$B$2:$F$4016,MATCH(E3162,GoldPrice!$B$2:$B$4016,0),5)</f>
        <v>252760.53676053882</v>
      </c>
      <c r="G3162" s="36">
        <f>INDEX(Daily!$B$2:$H$4016,MATCH(E3162,Daily!$B$2:$B$4016,0),3)</f>
        <v>-6.5700000000000074</v>
      </c>
      <c r="H3162" s="36">
        <f>INDEX(Daily!$B$2:$H$4016,MATCH(E3162,Daily!$B$2:$B$4016,0),5)</f>
        <v>-10</v>
      </c>
      <c r="I3162" s="36">
        <f>INDEX(Daily!$B$2:$H$4016,MATCH(E3162,Daily!$B$2:$B$4016,0),7)</f>
        <v>6.4900000000000091</v>
      </c>
      <c r="J3162" s="39">
        <f>INDEX(Monthly!$B$2:$K$187,MATCH(D3162,Monthly!$B$2:$B$187,0),3)</f>
        <v>7.5000000000000067E-3</v>
      </c>
      <c r="K3162" s="39">
        <f>INDEX(Monthly!$B$2:$K$187,MATCH(D3162,Monthly!$B$2:$B$187,0),5)</f>
        <v>4.2800000000000864</v>
      </c>
      <c r="L3162" s="39">
        <f>INDEX(Monthly!$B$2:$K$187,MATCH(D3162,Monthly!$B$2:$B$187,0),7)</f>
        <v>0</v>
      </c>
      <c r="M3162" s="39">
        <f>INDEX(Monthly!$B$2:$K$187,MATCH(D3162,Monthly!$B$2:$B$187,0),9)</f>
        <v>1.5945120025333086E-2</v>
      </c>
      <c r="N3162" s="42">
        <f>INDEX(Quaterly!$B$2:$E$63,MATCH(B3162,Quaterly!$B$2:$B$63,0),4)</f>
        <v>5.139999999999997</v>
      </c>
    </row>
    <row r="3163" spans="1:14" x14ac:dyDescent="0.3">
      <c r="A3163" s="23">
        <v>3162</v>
      </c>
      <c r="B3163" s="23" t="str">
        <f t="shared" si="147"/>
        <v>Q1-2022</v>
      </c>
      <c r="C3163" s="24" t="str">
        <f t="shared" si="148"/>
        <v>Q1</v>
      </c>
      <c r="D3163" s="23" t="str">
        <f t="shared" si="149"/>
        <v>3-2022</v>
      </c>
      <c r="E3163" s="25">
        <v>44636</v>
      </c>
      <c r="F3163" s="31">
        <f>INDEX(GoldPrice!$B$2:$F$4016,MATCH(E3163,GoldPrice!$B$2:$B$4016,0),5)</f>
        <v>-143962.95596295595</v>
      </c>
      <c r="G3163" s="36">
        <f>INDEX(Daily!$B$2:$H$4016,MATCH(E3163,Daily!$B$2:$B$4016,0),3)</f>
        <v>-1.3999999999999915</v>
      </c>
      <c r="H3163" s="36">
        <f>INDEX(Daily!$B$2:$H$4016,MATCH(E3163,Daily!$B$2:$B$4016,0),5)</f>
        <v>-1</v>
      </c>
      <c r="I3163" s="36">
        <f>INDEX(Daily!$B$2:$H$4016,MATCH(E3163,Daily!$B$2:$B$4016,0),7)</f>
        <v>6.5899999999999181</v>
      </c>
      <c r="J3163" s="39">
        <f>INDEX(Monthly!$B$2:$K$187,MATCH(D3163,Monthly!$B$2:$B$187,0),3)</f>
        <v>7.5000000000000067E-3</v>
      </c>
      <c r="K3163" s="39">
        <f>INDEX(Monthly!$B$2:$K$187,MATCH(D3163,Monthly!$B$2:$B$187,0),5)</f>
        <v>4.2800000000000864</v>
      </c>
      <c r="L3163" s="39">
        <f>INDEX(Monthly!$B$2:$K$187,MATCH(D3163,Monthly!$B$2:$B$187,0),7)</f>
        <v>0</v>
      </c>
      <c r="M3163" s="39">
        <f>INDEX(Monthly!$B$2:$K$187,MATCH(D3163,Monthly!$B$2:$B$187,0),9)</f>
        <v>1.5945120025333086E-2</v>
      </c>
      <c r="N3163" s="42">
        <f>INDEX(Quaterly!$B$2:$E$63,MATCH(B3163,Quaterly!$B$2:$B$63,0),4)</f>
        <v>5.139999999999997</v>
      </c>
    </row>
    <row r="3164" spans="1:14" x14ac:dyDescent="0.3">
      <c r="A3164" s="23">
        <v>3163</v>
      </c>
      <c r="B3164" s="23" t="str">
        <f t="shared" si="147"/>
        <v>Q1-2022</v>
      </c>
      <c r="C3164" s="24" t="str">
        <f t="shared" si="148"/>
        <v>Q1</v>
      </c>
      <c r="D3164" s="23" t="str">
        <f t="shared" si="149"/>
        <v>3-2022</v>
      </c>
      <c r="E3164" s="25">
        <v>44637</v>
      </c>
      <c r="F3164" s="31">
        <f>INDEX(GoldPrice!$B$2:$F$4016,MATCH(E3164,GoldPrice!$B$2:$B$4016,0),5)</f>
        <v>-69256.851256854832</v>
      </c>
      <c r="G3164" s="36">
        <f>INDEX(Daily!$B$2:$H$4016,MATCH(E3164,Daily!$B$2:$B$4016,0),3)</f>
        <v>7.9399999999999977</v>
      </c>
      <c r="H3164" s="36">
        <f>INDEX(Daily!$B$2:$H$4016,MATCH(E3164,Daily!$B$2:$B$4016,0),5)</f>
        <v>-14</v>
      </c>
      <c r="I3164" s="36">
        <f>INDEX(Daily!$B$2:$H$4016,MATCH(E3164,Daily!$B$2:$B$4016,0),7)</f>
        <v>2.0099999999999909</v>
      </c>
      <c r="J3164" s="39">
        <f>INDEX(Monthly!$B$2:$K$187,MATCH(D3164,Monthly!$B$2:$B$187,0),3)</f>
        <v>7.5000000000000067E-3</v>
      </c>
      <c r="K3164" s="39">
        <f>INDEX(Monthly!$B$2:$K$187,MATCH(D3164,Monthly!$B$2:$B$187,0),5)</f>
        <v>4.2800000000000864</v>
      </c>
      <c r="L3164" s="39">
        <f>INDEX(Monthly!$B$2:$K$187,MATCH(D3164,Monthly!$B$2:$B$187,0),7)</f>
        <v>0</v>
      </c>
      <c r="M3164" s="39">
        <f>INDEX(Monthly!$B$2:$K$187,MATCH(D3164,Monthly!$B$2:$B$187,0),9)</f>
        <v>1.5945120025333086E-2</v>
      </c>
      <c r="N3164" s="42">
        <f>INDEX(Quaterly!$B$2:$E$63,MATCH(B3164,Quaterly!$B$2:$B$63,0),4)</f>
        <v>5.139999999999997</v>
      </c>
    </row>
    <row r="3165" spans="1:14" x14ac:dyDescent="0.3">
      <c r="A3165" s="23">
        <v>3164</v>
      </c>
      <c r="B3165" s="23" t="str">
        <f t="shared" si="147"/>
        <v>Q1-2022</v>
      </c>
      <c r="C3165" s="24" t="str">
        <f t="shared" si="148"/>
        <v>Q1</v>
      </c>
      <c r="D3165" s="23" t="str">
        <f t="shared" si="149"/>
        <v>3-2022</v>
      </c>
      <c r="E3165" s="25">
        <v>44638</v>
      </c>
      <c r="F3165" s="31">
        <f>INDEX(GoldPrice!$B$2:$F$4016,MATCH(E3165,GoldPrice!$B$2:$B$4016,0),5)</f>
        <v>647563.4095634073</v>
      </c>
      <c r="G3165" s="36">
        <f>INDEX(Daily!$B$2:$H$4016,MATCH(E3165,Daily!$B$2:$B$4016,0),3)</f>
        <v>1.7199999999999989</v>
      </c>
      <c r="H3165" s="36">
        <f>INDEX(Daily!$B$2:$H$4016,MATCH(E3165,Daily!$B$2:$B$4016,0),5)</f>
        <v>-5</v>
      </c>
      <c r="I3165" s="36">
        <f>INDEX(Daily!$B$2:$H$4016,MATCH(E3165,Daily!$B$2:$B$4016,0),7)</f>
        <v>7.7599999999999909</v>
      </c>
      <c r="J3165" s="39">
        <f>INDEX(Monthly!$B$2:$K$187,MATCH(D3165,Monthly!$B$2:$B$187,0),3)</f>
        <v>7.5000000000000067E-3</v>
      </c>
      <c r="K3165" s="39">
        <f>INDEX(Monthly!$B$2:$K$187,MATCH(D3165,Monthly!$B$2:$B$187,0),5)</f>
        <v>4.2800000000000864</v>
      </c>
      <c r="L3165" s="39">
        <f>INDEX(Monthly!$B$2:$K$187,MATCH(D3165,Monthly!$B$2:$B$187,0),7)</f>
        <v>0</v>
      </c>
      <c r="M3165" s="39">
        <f>INDEX(Monthly!$B$2:$K$187,MATCH(D3165,Monthly!$B$2:$B$187,0),9)</f>
        <v>1.5945120025333086E-2</v>
      </c>
      <c r="N3165" s="42">
        <f>INDEX(Quaterly!$B$2:$E$63,MATCH(B3165,Quaterly!$B$2:$B$63,0),4)</f>
        <v>5.139999999999997</v>
      </c>
    </row>
    <row r="3166" spans="1:14" x14ac:dyDescent="0.3">
      <c r="A3166" s="23">
        <v>3165</v>
      </c>
      <c r="B3166" s="23" t="str">
        <f t="shared" si="147"/>
        <v>Q1-2022</v>
      </c>
      <c r="C3166" s="24" t="str">
        <f t="shared" si="148"/>
        <v>Q1</v>
      </c>
      <c r="D3166" s="23" t="str">
        <f t="shared" si="149"/>
        <v>3-2022</v>
      </c>
      <c r="E3166" s="25">
        <v>44641</v>
      </c>
      <c r="F3166" s="31">
        <f>INDEX(GoldPrice!$B$2:$F$4016,MATCH(E3166,GoldPrice!$B$2:$B$4016,0),5)</f>
        <v>-406912.87091287225</v>
      </c>
      <c r="G3166" s="36">
        <f>INDEX(Daily!$B$2:$H$4016,MATCH(E3166,Daily!$B$2:$B$4016,0),3)</f>
        <v>7.4200000000000017</v>
      </c>
      <c r="H3166" s="36">
        <f>INDEX(Daily!$B$2:$H$4016,MATCH(E3166,Daily!$B$2:$B$4016,0),5)</f>
        <v>0</v>
      </c>
      <c r="I3166" s="36">
        <f>INDEX(Daily!$B$2:$H$4016,MATCH(E3166,Daily!$B$2:$B$4016,0),7)</f>
        <v>25.850000000000136</v>
      </c>
      <c r="J3166" s="39">
        <f>INDEX(Monthly!$B$2:$K$187,MATCH(D3166,Monthly!$B$2:$B$187,0),3)</f>
        <v>7.5000000000000067E-3</v>
      </c>
      <c r="K3166" s="39">
        <f>INDEX(Monthly!$B$2:$K$187,MATCH(D3166,Monthly!$B$2:$B$187,0),5)</f>
        <v>4.2800000000000864</v>
      </c>
      <c r="L3166" s="39">
        <f>INDEX(Monthly!$B$2:$K$187,MATCH(D3166,Monthly!$B$2:$B$187,0),7)</f>
        <v>0</v>
      </c>
      <c r="M3166" s="39">
        <f>INDEX(Monthly!$B$2:$K$187,MATCH(D3166,Monthly!$B$2:$B$187,0),9)</f>
        <v>1.5945120025333086E-2</v>
      </c>
      <c r="N3166" s="42">
        <f>INDEX(Quaterly!$B$2:$E$63,MATCH(B3166,Quaterly!$B$2:$B$63,0),4)</f>
        <v>5.139999999999997</v>
      </c>
    </row>
    <row r="3167" spans="1:14" x14ac:dyDescent="0.3">
      <c r="A3167" s="23">
        <v>3166</v>
      </c>
      <c r="B3167" s="23" t="str">
        <f t="shared" si="147"/>
        <v>Q1-2022</v>
      </c>
      <c r="C3167" s="24" t="str">
        <f t="shared" si="148"/>
        <v>Q1</v>
      </c>
      <c r="D3167" s="23" t="str">
        <f t="shared" si="149"/>
        <v>3-2022</v>
      </c>
      <c r="E3167" s="25">
        <v>44642</v>
      </c>
      <c r="F3167" s="31">
        <f>INDEX(GoldPrice!$B$2:$F$4016,MATCH(E3167,GoldPrice!$B$2:$B$4016,0),5)</f>
        <v>172008.6940086931</v>
      </c>
      <c r="G3167" s="36">
        <f>INDEX(Daily!$B$2:$H$4016,MATCH(E3167,Daily!$B$2:$B$4016,0),3)</f>
        <v>-0.35999999999999943</v>
      </c>
      <c r="H3167" s="36">
        <f>INDEX(Daily!$B$2:$H$4016,MATCH(E3167,Daily!$B$2:$B$4016,0),5)</f>
        <v>10</v>
      </c>
      <c r="I3167" s="36">
        <f>INDEX(Daily!$B$2:$H$4016,MATCH(E3167,Daily!$B$2:$B$4016,0),7)</f>
        <v>8.8299999999999272</v>
      </c>
      <c r="J3167" s="39">
        <f>INDEX(Monthly!$B$2:$K$187,MATCH(D3167,Monthly!$B$2:$B$187,0),3)</f>
        <v>7.5000000000000067E-3</v>
      </c>
      <c r="K3167" s="39">
        <f>INDEX(Monthly!$B$2:$K$187,MATCH(D3167,Monthly!$B$2:$B$187,0),5)</f>
        <v>4.2800000000000864</v>
      </c>
      <c r="L3167" s="39">
        <f>INDEX(Monthly!$B$2:$K$187,MATCH(D3167,Monthly!$B$2:$B$187,0),7)</f>
        <v>0</v>
      </c>
      <c r="M3167" s="39">
        <f>INDEX(Monthly!$B$2:$K$187,MATCH(D3167,Monthly!$B$2:$B$187,0),9)</f>
        <v>1.5945120025333086E-2</v>
      </c>
      <c r="N3167" s="42">
        <f>INDEX(Quaterly!$B$2:$E$63,MATCH(B3167,Quaterly!$B$2:$B$63,0),4)</f>
        <v>5.139999999999997</v>
      </c>
    </row>
    <row r="3168" spans="1:14" x14ac:dyDescent="0.3">
      <c r="A3168" s="23">
        <v>3167</v>
      </c>
      <c r="B3168" s="23" t="str">
        <f t="shared" si="147"/>
        <v>Q1-2022</v>
      </c>
      <c r="C3168" s="24" t="str">
        <f t="shared" si="148"/>
        <v>Q1</v>
      </c>
      <c r="D3168" s="23" t="str">
        <f t="shared" si="149"/>
        <v>3-2022</v>
      </c>
      <c r="E3168" s="25">
        <v>44643</v>
      </c>
      <c r="F3168" s="31">
        <f>INDEX(GoldPrice!$B$2:$F$4016,MATCH(E3168,GoldPrice!$B$2:$B$4016,0),5)</f>
        <v>-227834.9650349617</v>
      </c>
      <c r="G3168" s="36">
        <f>INDEX(Daily!$B$2:$H$4016,MATCH(E3168,Daily!$B$2:$B$4016,0),3)</f>
        <v>-1.6900000000000119</v>
      </c>
      <c r="H3168" s="36">
        <f>INDEX(Daily!$B$2:$H$4016,MATCH(E3168,Daily!$B$2:$B$4016,0),5)</f>
        <v>2</v>
      </c>
      <c r="I3168" s="36">
        <f>INDEX(Daily!$B$2:$H$4016,MATCH(E3168,Daily!$B$2:$B$4016,0),7)</f>
        <v>-1.4400000000000546</v>
      </c>
      <c r="J3168" s="39">
        <f>INDEX(Monthly!$B$2:$K$187,MATCH(D3168,Monthly!$B$2:$B$187,0),3)</f>
        <v>7.5000000000000067E-3</v>
      </c>
      <c r="K3168" s="39">
        <f>INDEX(Monthly!$B$2:$K$187,MATCH(D3168,Monthly!$B$2:$B$187,0),5)</f>
        <v>4.2800000000000864</v>
      </c>
      <c r="L3168" s="39">
        <f>INDEX(Monthly!$B$2:$K$187,MATCH(D3168,Monthly!$B$2:$B$187,0),7)</f>
        <v>0</v>
      </c>
      <c r="M3168" s="39">
        <f>INDEX(Monthly!$B$2:$K$187,MATCH(D3168,Monthly!$B$2:$B$187,0),9)</f>
        <v>1.5945120025333086E-2</v>
      </c>
      <c r="N3168" s="42">
        <f>INDEX(Quaterly!$B$2:$E$63,MATCH(B3168,Quaterly!$B$2:$B$63,0),4)</f>
        <v>5.139999999999997</v>
      </c>
    </row>
    <row r="3169" spans="1:14" x14ac:dyDescent="0.3">
      <c r="A3169" s="23">
        <v>3168</v>
      </c>
      <c r="B3169" s="23" t="str">
        <f t="shared" si="147"/>
        <v>Q1-2022</v>
      </c>
      <c r="C3169" s="24" t="str">
        <f t="shared" si="148"/>
        <v>Q1</v>
      </c>
      <c r="D3169" s="23" t="str">
        <f t="shared" si="149"/>
        <v>3-2022</v>
      </c>
      <c r="E3169" s="25">
        <v>44644</v>
      </c>
      <c r="F3169" s="31">
        <f>INDEX(GoldPrice!$B$2:$F$4016,MATCH(E3169,GoldPrice!$B$2:$B$4016,0),5)</f>
        <v>-327832.31903231889</v>
      </c>
      <c r="G3169" s="36">
        <f>INDEX(Daily!$B$2:$H$4016,MATCH(E3169,Daily!$B$2:$B$4016,0),3)</f>
        <v>2.2700000000000102</v>
      </c>
      <c r="H3169" s="36">
        <f>INDEX(Daily!$B$2:$H$4016,MATCH(E3169,Daily!$B$2:$B$4016,0),5)</f>
        <v>-3</v>
      </c>
      <c r="I3169" s="36">
        <f>INDEX(Daily!$B$2:$H$4016,MATCH(E3169,Daily!$B$2:$B$4016,0),7)</f>
        <v>-4.0799999999999272</v>
      </c>
      <c r="J3169" s="39">
        <f>INDEX(Monthly!$B$2:$K$187,MATCH(D3169,Monthly!$B$2:$B$187,0),3)</f>
        <v>7.5000000000000067E-3</v>
      </c>
      <c r="K3169" s="39">
        <f>INDEX(Monthly!$B$2:$K$187,MATCH(D3169,Monthly!$B$2:$B$187,0),5)</f>
        <v>4.2800000000000864</v>
      </c>
      <c r="L3169" s="39">
        <f>INDEX(Monthly!$B$2:$K$187,MATCH(D3169,Monthly!$B$2:$B$187,0),7)</f>
        <v>0</v>
      </c>
      <c r="M3169" s="39">
        <f>INDEX(Monthly!$B$2:$K$187,MATCH(D3169,Monthly!$B$2:$B$187,0),9)</f>
        <v>1.5945120025333086E-2</v>
      </c>
      <c r="N3169" s="42">
        <f>INDEX(Quaterly!$B$2:$E$63,MATCH(B3169,Quaterly!$B$2:$B$63,0),4)</f>
        <v>5.139999999999997</v>
      </c>
    </row>
    <row r="3170" spans="1:14" x14ac:dyDescent="0.3">
      <c r="A3170" s="23">
        <v>3169</v>
      </c>
      <c r="B3170" s="23" t="str">
        <f t="shared" si="147"/>
        <v>Q1-2022</v>
      </c>
      <c r="C3170" s="24" t="str">
        <f t="shared" si="148"/>
        <v>Q1</v>
      </c>
      <c r="D3170" s="23" t="str">
        <f t="shared" si="149"/>
        <v>3-2022</v>
      </c>
      <c r="E3170" s="25">
        <v>44645</v>
      </c>
      <c r="F3170" s="31">
        <f>INDEX(GoldPrice!$B$2:$F$4016,MATCH(E3170,GoldPrice!$B$2:$B$4016,0),5)</f>
        <v>496670.6482706517</v>
      </c>
      <c r="G3170" s="36">
        <f>INDEX(Daily!$B$2:$H$4016,MATCH(E3170,Daily!$B$2:$B$4016,0),3)</f>
        <v>1.5600000000000023</v>
      </c>
      <c r="H3170" s="36">
        <f>INDEX(Daily!$B$2:$H$4016,MATCH(E3170,Daily!$B$2:$B$4016,0),5)</f>
        <v>-8</v>
      </c>
      <c r="I3170" s="36">
        <f>INDEX(Daily!$B$2:$H$4016,MATCH(E3170,Daily!$B$2:$B$4016,0),7)</f>
        <v>0.24000000000000909</v>
      </c>
      <c r="J3170" s="39">
        <f>INDEX(Monthly!$B$2:$K$187,MATCH(D3170,Monthly!$B$2:$B$187,0),3)</f>
        <v>7.5000000000000067E-3</v>
      </c>
      <c r="K3170" s="39">
        <f>INDEX(Monthly!$B$2:$K$187,MATCH(D3170,Monthly!$B$2:$B$187,0),5)</f>
        <v>4.2800000000000864</v>
      </c>
      <c r="L3170" s="39">
        <f>INDEX(Monthly!$B$2:$K$187,MATCH(D3170,Monthly!$B$2:$B$187,0),7)</f>
        <v>0</v>
      </c>
      <c r="M3170" s="39">
        <f>INDEX(Monthly!$B$2:$K$187,MATCH(D3170,Monthly!$B$2:$B$187,0),9)</f>
        <v>1.5945120025333086E-2</v>
      </c>
      <c r="N3170" s="42">
        <f>INDEX(Quaterly!$B$2:$E$63,MATCH(B3170,Quaterly!$B$2:$B$63,0),4)</f>
        <v>5.139999999999997</v>
      </c>
    </row>
    <row r="3171" spans="1:14" x14ac:dyDescent="0.3">
      <c r="A3171" s="23">
        <v>3170</v>
      </c>
      <c r="B3171" s="23" t="str">
        <f t="shared" si="147"/>
        <v>Q1-2022</v>
      </c>
      <c r="C3171" s="24" t="str">
        <f t="shared" si="148"/>
        <v>Q1</v>
      </c>
      <c r="D3171" s="23" t="str">
        <f t="shared" si="149"/>
        <v>3-2022</v>
      </c>
      <c r="E3171" s="25">
        <v>44648</v>
      </c>
      <c r="F3171" s="31">
        <f>INDEX(GoldPrice!$B$2:$F$4016,MATCH(E3171,GoldPrice!$B$2:$B$4016,0),5)</f>
        <v>296883.99168398231</v>
      </c>
      <c r="G3171" s="36">
        <f>INDEX(Daily!$B$2:$H$4016,MATCH(E3171,Daily!$B$2:$B$4016,0),3)</f>
        <v>-7.9400000000000119</v>
      </c>
      <c r="H3171" s="36">
        <f>INDEX(Daily!$B$2:$H$4016,MATCH(E3171,Daily!$B$2:$B$4016,0),5)</f>
        <v>-1</v>
      </c>
      <c r="I3171" s="36">
        <f>INDEX(Daily!$B$2:$H$4016,MATCH(E3171,Daily!$B$2:$B$4016,0),7)</f>
        <v>-15.319999999999936</v>
      </c>
      <c r="J3171" s="39">
        <f>INDEX(Monthly!$B$2:$K$187,MATCH(D3171,Monthly!$B$2:$B$187,0),3)</f>
        <v>7.5000000000000067E-3</v>
      </c>
      <c r="K3171" s="39">
        <f>INDEX(Monthly!$B$2:$K$187,MATCH(D3171,Monthly!$B$2:$B$187,0),5)</f>
        <v>4.2800000000000864</v>
      </c>
      <c r="L3171" s="39">
        <f>INDEX(Monthly!$B$2:$K$187,MATCH(D3171,Monthly!$B$2:$B$187,0),7)</f>
        <v>0</v>
      </c>
      <c r="M3171" s="39">
        <f>INDEX(Monthly!$B$2:$K$187,MATCH(D3171,Monthly!$B$2:$B$187,0),9)</f>
        <v>1.5945120025333086E-2</v>
      </c>
      <c r="N3171" s="42">
        <f>INDEX(Quaterly!$B$2:$E$63,MATCH(B3171,Quaterly!$B$2:$B$63,0),4)</f>
        <v>5.139999999999997</v>
      </c>
    </row>
    <row r="3172" spans="1:14" x14ac:dyDescent="0.3">
      <c r="A3172" s="23">
        <v>3171</v>
      </c>
      <c r="B3172" s="23" t="str">
        <f t="shared" si="147"/>
        <v>Q1-2022</v>
      </c>
      <c r="C3172" s="24" t="str">
        <f t="shared" si="148"/>
        <v>Q1</v>
      </c>
      <c r="D3172" s="23" t="str">
        <f t="shared" si="149"/>
        <v>3-2022</v>
      </c>
      <c r="E3172" s="25">
        <v>44649</v>
      </c>
      <c r="F3172" s="31">
        <f>INDEX(GoldPrice!$B$2:$F$4016,MATCH(E3172,GoldPrice!$B$2:$B$4016,0),5)</f>
        <v>269760.72576072812</v>
      </c>
      <c r="G3172" s="36">
        <f>INDEX(Daily!$B$2:$H$4016,MATCH(E3172,Daily!$B$2:$B$4016,0),3)</f>
        <v>-1.7199999999999989</v>
      </c>
      <c r="H3172" s="36">
        <f>INDEX(Daily!$B$2:$H$4016,MATCH(E3172,Daily!$B$2:$B$4016,0),5)</f>
        <v>5</v>
      </c>
      <c r="I3172" s="36">
        <f>INDEX(Daily!$B$2:$H$4016,MATCH(E3172,Daily!$B$2:$B$4016,0),7)</f>
        <v>14.579999999999927</v>
      </c>
      <c r="J3172" s="39">
        <f>INDEX(Monthly!$B$2:$K$187,MATCH(D3172,Monthly!$B$2:$B$187,0),3)</f>
        <v>7.5000000000000067E-3</v>
      </c>
      <c r="K3172" s="39">
        <f>INDEX(Monthly!$B$2:$K$187,MATCH(D3172,Monthly!$B$2:$B$187,0),5)</f>
        <v>4.2800000000000864</v>
      </c>
      <c r="L3172" s="39">
        <f>INDEX(Monthly!$B$2:$K$187,MATCH(D3172,Monthly!$B$2:$B$187,0),7)</f>
        <v>0</v>
      </c>
      <c r="M3172" s="39">
        <f>INDEX(Monthly!$B$2:$K$187,MATCH(D3172,Monthly!$B$2:$B$187,0),9)</f>
        <v>1.5945120025333086E-2</v>
      </c>
      <c r="N3172" s="42">
        <f>INDEX(Quaterly!$B$2:$E$63,MATCH(B3172,Quaterly!$B$2:$B$63,0),4)</f>
        <v>5.139999999999997</v>
      </c>
    </row>
    <row r="3173" spans="1:14" x14ac:dyDescent="0.3">
      <c r="A3173" s="23">
        <v>3172</v>
      </c>
      <c r="B3173" s="23" t="str">
        <f t="shared" si="147"/>
        <v>Q1-2022</v>
      </c>
      <c r="C3173" s="24" t="str">
        <f t="shared" si="148"/>
        <v>Q1</v>
      </c>
      <c r="D3173" s="23" t="str">
        <f t="shared" si="149"/>
        <v>3-2022</v>
      </c>
      <c r="E3173" s="25">
        <v>44650</v>
      </c>
      <c r="F3173" s="31">
        <f>INDEX(GoldPrice!$B$2:$F$4016,MATCH(E3173,GoldPrice!$B$2:$B$4016,0),5)</f>
        <v>-755569.07956907153</v>
      </c>
      <c r="G3173" s="36">
        <f>INDEX(Daily!$B$2:$H$4016,MATCH(E3173,Daily!$B$2:$B$4016,0),3)</f>
        <v>3.5799999999999983</v>
      </c>
      <c r="H3173" s="36">
        <f>INDEX(Daily!$B$2:$H$4016,MATCH(E3173,Daily!$B$2:$B$4016,0),5)</f>
        <v>-11</v>
      </c>
      <c r="I3173" s="36">
        <f>INDEX(Daily!$B$2:$H$4016,MATCH(E3173,Daily!$B$2:$B$4016,0),7)</f>
        <v>-7.25</v>
      </c>
      <c r="J3173" s="39">
        <f>INDEX(Monthly!$B$2:$K$187,MATCH(D3173,Monthly!$B$2:$B$187,0),3)</f>
        <v>7.5000000000000067E-3</v>
      </c>
      <c r="K3173" s="39">
        <f>INDEX(Monthly!$B$2:$K$187,MATCH(D3173,Monthly!$B$2:$B$187,0),5)</f>
        <v>4.2800000000000864</v>
      </c>
      <c r="L3173" s="39">
        <f>INDEX(Monthly!$B$2:$K$187,MATCH(D3173,Monthly!$B$2:$B$187,0),7)</f>
        <v>0</v>
      </c>
      <c r="M3173" s="39">
        <f>INDEX(Monthly!$B$2:$K$187,MATCH(D3173,Monthly!$B$2:$B$187,0),9)</f>
        <v>1.5945120025333086E-2</v>
      </c>
      <c r="N3173" s="42">
        <f>INDEX(Quaterly!$B$2:$E$63,MATCH(B3173,Quaterly!$B$2:$B$63,0),4)</f>
        <v>5.139999999999997</v>
      </c>
    </row>
    <row r="3174" spans="1:14" x14ac:dyDescent="0.3">
      <c r="A3174" s="23">
        <v>3173</v>
      </c>
      <c r="B3174" s="23" t="str">
        <f t="shared" si="147"/>
        <v>Q1-2022</v>
      </c>
      <c r="C3174" s="24" t="str">
        <f t="shared" si="148"/>
        <v>Q1</v>
      </c>
      <c r="D3174" s="23" t="str">
        <f t="shared" si="149"/>
        <v>3-2022</v>
      </c>
      <c r="E3174" s="25">
        <v>44651</v>
      </c>
      <c r="F3174" s="31">
        <f>INDEX(GoldPrice!$B$2:$F$4016,MATCH(E3174,GoldPrice!$B$2:$B$4016,0),5)</f>
        <v>-97681.421281427145</v>
      </c>
      <c r="G3174" s="36">
        <f>INDEX(Daily!$B$2:$H$4016,MATCH(E3174,Daily!$B$2:$B$4016,0),3)</f>
        <v>-7.539999999999992</v>
      </c>
      <c r="H3174" s="36">
        <f>INDEX(Daily!$B$2:$H$4016,MATCH(E3174,Daily!$B$2:$B$4016,0),5)</f>
        <v>-16</v>
      </c>
      <c r="I3174" s="36">
        <f>INDEX(Daily!$B$2:$H$4016,MATCH(E3174,Daily!$B$2:$B$4016,0),7)</f>
        <v>1.6400000000001</v>
      </c>
      <c r="J3174" s="39">
        <f>INDEX(Monthly!$B$2:$K$187,MATCH(D3174,Monthly!$B$2:$B$187,0),3)</f>
        <v>7.5000000000000067E-3</v>
      </c>
      <c r="K3174" s="39">
        <f>INDEX(Monthly!$B$2:$K$187,MATCH(D3174,Monthly!$B$2:$B$187,0),5)</f>
        <v>4.2800000000000864</v>
      </c>
      <c r="L3174" s="39">
        <f>INDEX(Monthly!$B$2:$K$187,MATCH(D3174,Monthly!$B$2:$B$187,0),7)</f>
        <v>0</v>
      </c>
      <c r="M3174" s="39">
        <f>INDEX(Monthly!$B$2:$K$187,MATCH(D3174,Monthly!$B$2:$B$187,0),9)</f>
        <v>1.5945120025333086E-2</v>
      </c>
      <c r="N3174" s="42">
        <f>INDEX(Quaterly!$B$2:$E$63,MATCH(B3174,Quaterly!$B$2:$B$63,0),4)</f>
        <v>5.139999999999997</v>
      </c>
    </row>
    <row r="3175" spans="1:14" x14ac:dyDescent="0.3">
      <c r="A3175" s="23">
        <v>3174</v>
      </c>
      <c r="B3175" s="23" t="str">
        <f t="shared" si="147"/>
        <v>Q2-2022</v>
      </c>
      <c r="C3175" s="24" t="str">
        <f t="shared" si="148"/>
        <v>Q2</v>
      </c>
      <c r="D3175" s="23" t="str">
        <f t="shared" si="149"/>
        <v>4-2022</v>
      </c>
      <c r="E3175" s="25">
        <v>44652</v>
      </c>
      <c r="F3175" s="31">
        <f>INDEX(GoldPrice!$B$2:$F$4016,MATCH(E3175,GoldPrice!$B$2:$B$4016,0),5)</f>
        <v>721143.7535437569</v>
      </c>
      <c r="G3175" s="36">
        <f>INDEX(Daily!$B$2:$H$4016,MATCH(E3175,Daily!$B$2:$B$4016,0),3)</f>
        <v>-1.0100000000000051</v>
      </c>
      <c r="H3175" s="36">
        <f>INDEX(Daily!$B$2:$H$4016,MATCH(E3175,Daily!$B$2:$B$4016,0),5)</f>
        <v>-1</v>
      </c>
      <c r="I3175" s="36">
        <f>INDEX(Daily!$B$2:$H$4016,MATCH(E3175,Daily!$B$2:$B$4016,0),7)</f>
        <v>24.289999999999964</v>
      </c>
      <c r="J3175" s="39">
        <f>INDEX(Monthly!$B$2:$K$187,MATCH(D3175,Monthly!$B$2:$B$187,0),3)</f>
        <v>2.0000000000000018E-3</v>
      </c>
      <c r="K3175" s="39">
        <f>INDEX(Monthly!$B$2:$K$187,MATCH(D3175,Monthly!$B$2:$B$187,0),5)</f>
        <v>-9.5400000000000773</v>
      </c>
      <c r="L3175" s="39">
        <f>INDEX(Monthly!$B$2:$K$187,MATCH(D3175,Monthly!$B$2:$B$187,0),7)</f>
        <v>-1.0000000000000009E-3</v>
      </c>
      <c r="M3175" s="39">
        <f>INDEX(Monthly!$B$2:$K$187,MATCH(D3175,Monthly!$B$2:$B$187,0),9)</f>
        <v>5.5451776187761116E-4</v>
      </c>
      <c r="N3175" s="42">
        <f>INDEX(Quaterly!$B$2:$E$63,MATCH(B3175,Quaterly!$B$2:$B$63,0),4)</f>
        <v>-7.0299999999999976</v>
      </c>
    </row>
    <row r="3176" spans="1:14" x14ac:dyDescent="0.3">
      <c r="A3176" s="23">
        <v>3175</v>
      </c>
      <c r="B3176" s="23" t="str">
        <f t="shared" si="147"/>
        <v>Q2-2022</v>
      </c>
      <c r="C3176" s="24" t="str">
        <f t="shared" si="148"/>
        <v>Q2</v>
      </c>
      <c r="D3176" s="23" t="str">
        <f t="shared" si="149"/>
        <v>4-2022</v>
      </c>
      <c r="E3176" s="25">
        <v>44655</v>
      </c>
      <c r="F3176" s="31">
        <f>INDEX(GoldPrice!$B$2:$F$4016,MATCH(E3176,GoldPrice!$B$2:$B$4016,0),5)</f>
        <v>-237500.66150067002</v>
      </c>
      <c r="G3176" s="36">
        <f>INDEX(Daily!$B$2:$H$4016,MATCH(E3176,Daily!$B$2:$B$4016,0),3)</f>
        <v>4.0100000000000051</v>
      </c>
      <c r="H3176" s="36">
        <f>INDEX(Daily!$B$2:$H$4016,MATCH(E3176,Daily!$B$2:$B$4016,0),5)</f>
        <v>9</v>
      </c>
      <c r="I3176" s="36">
        <f>INDEX(Daily!$B$2:$H$4016,MATCH(E3176,Daily!$B$2:$B$4016,0),7)</f>
        <v>8.2599999999999909</v>
      </c>
      <c r="J3176" s="39">
        <f>INDEX(Monthly!$B$2:$K$187,MATCH(D3176,Monthly!$B$2:$B$187,0),3)</f>
        <v>2.0000000000000018E-3</v>
      </c>
      <c r="K3176" s="39">
        <f>INDEX(Monthly!$B$2:$K$187,MATCH(D3176,Monthly!$B$2:$B$187,0),5)</f>
        <v>-9.5400000000000773</v>
      </c>
      <c r="L3176" s="39">
        <f>INDEX(Monthly!$B$2:$K$187,MATCH(D3176,Monthly!$B$2:$B$187,0),7)</f>
        <v>-1.0000000000000009E-3</v>
      </c>
      <c r="M3176" s="39">
        <f>INDEX(Monthly!$B$2:$K$187,MATCH(D3176,Monthly!$B$2:$B$187,0),9)</f>
        <v>5.5451776187761116E-4</v>
      </c>
      <c r="N3176" s="42">
        <f>INDEX(Quaterly!$B$2:$E$63,MATCH(B3176,Quaterly!$B$2:$B$63,0),4)</f>
        <v>-7.0299999999999976</v>
      </c>
    </row>
    <row r="3177" spans="1:14" x14ac:dyDescent="0.3">
      <c r="A3177" s="23">
        <v>3176</v>
      </c>
      <c r="B3177" s="23" t="str">
        <f t="shared" si="147"/>
        <v>Q2-2022</v>
      </c>
      <c r="C3177" s="24" t="str">
        <f t="shared" si="148"/>
        <v>Q2</v>
      </c>
      <c r="D3177" s="23" t="str">
        <f t="shared" si="149"/>
        <v>4-2022</v>
      </c>
      <c r="E3177" s="25">
        <v>44656</v>
      </c>
      <c r="F3177" s="31">
        <f>INDEX(GoldPrice!$B$2:$F$4016,MATCH(E3177,GoldPrice!$B$2:$B$4016,0),5)</f>
        <v>-80439.236439228058</v>
      </c>
      <c r="G3177" s="36">
        <f>INDEX(Daily!$B$2:$H$4016,MATCH(E3177,Daily!$B$2:$B$4016,0),3)</f>
        <v>-1.3200000000000074</v>
      </c>
      <c r="H3177" s="36">
        <f>INDEX(Daily!$B$2:$H$4016,MATCH(E3177,Daily!$B$2:$B$4016,0),5)</f>
        <v>27</v>
      </c>
      <c r="I3177" s="36">
        <f>INDEX(Daily!$B$2:$H$4016,MATCH(E3177,Daily!$B$2:$B$4016,0),7)</f>
        <v>-4.6700000000000728</v>
      </c>
      <c r="J3177" s="39">
        <f>INDEX(Monthly!$B$2:$K$187,MATCH(D3177,Monthly!$B$2:$B$187,0),3)</f>
        <v>2.0000000000000018E-3</v>
      </c>
      <c r="K3177" s="39">
        <f>INDEX(Monthly!$B$2:$K$187,MATCH(D3177,Monthly!$B$2:$B$187,0),5)</f>
        <v>-9.5400000000000773</v>
      </c>
      <c r="L3177" s="39">
        <f>INDEX(Monthly!$B$2:$K$187,MATCH(D3177,Monthly!$B$2:$B$187,0),7)</f>
        <v>-1.0000000000000009E-3</v>
      </c>
      <c r="M3177" s="39">
        <f>INDEX(Monthly!$B$2:$K$187,MATCH(D3177,Monthly!$B$2:$B$187,0),9)</f>
        <v>5.5451776187761116E-4</v>
      </c>
      <c r="N3177" s="42">
        <f>INDEX(Quaterly!$B$2:$E$63,MATCH(B3177,Quaterly!$B$2:$B$63,0),4)</f>
        <v>-7.0299999999999976</v>
      </c>
    </row>
    <row r="3178" spans="1:14" x14ac:dyDescent="0.3">
      <c r="A3178" s="23">
        <v>3177</v>
      </c>
      <c r="B3178" s="23" t="str">
        <f t="shared" si="147"/>
        <v>Q2-2022</v>
      </c>
      <c r="C3178" s="24" t="str">
        <f t="shared" si="148"/>
        <v>Q2</v>
      </c>
      <c r="D3178" s="23" t="str">
        <f t="shared" si="149"/>
        <v>4-2022</v>
      </c>
      <c r="E3178" s="25">
        <v>44657</v>
      </c>
      <c r="F3178" s="31">
        <f>INDEX(GoldPrice!$B$2:$F$4016,MATCH(E3178,GoldPrice!$B$2:$B$4016,0),5)</f>
        <v>37966.206766203046</v>
      </c>
      <c r="G3178" s="36">
        <f>INDEX(Daily!$B$2:$H$4016,MATCH(E3178,Daily!$B$2:$B$4016,0),3)</f>
        <v>-5.7299999999999898</v>
      </c>
      <c r="H3178" s="36">
        <f>INDEX(Daily!$B$2:$H$4016,MATCH(E3178,Daily!$B$2:$B$4016,0),5)</f>
        <v>-7</v>
      </c>
      <c r="I3178" s="36">
        <f>INDEX(Daily!$B$2:$H$4016,MATCH(E3178,Daily!$B$2:$B$4016,0),7)</f>
        <v>2.8700000000001182</v>
      </c>
      <c r="J3178" s="39">
        <f>INDEX(Monthly!$B$2:$K$187,MATCH(D3178,Monthly!$B$2:$B$187,0),3)</f>
        <v>2.0000000000000018E-3</v>
      </c>
      <c r="K3178" s="39">
        <f>INDEX(Monthly!$B$2:$K$187,MATCH(D3178,Monthly!$B$2:$B$187,0),5)</f>
        <v>-9.5400000000000773</v>
      </c>
      <c r="L3178" s="39">
        <f>INDEX(Monthly!$B$2:$K$187,MATCH(D3178,Monthly!$B$2:$B$187,0),7)</f>
        <v>-1.0000000000000009E-3</v>
      </c>
      <c r="M3178" s="39">
        <f>INDEX(Monthly!$B$2:$K$187,MATCH(D3178,Monthly!$B$2:$B$187,0),9)</f>
        <v>5.5451776187761116E-4</v>
      </c>
      <c r="N3178" s="42">
        <f>INDEX(Quaterly!$B$2:$E$63,MATCH(B3178,Quaterly!$B$2:$B$63,0),4)</f>
        <v>-7.0299999999999976</v>
      </c>
    </row>
    <row r="3179" spans="1:14" x14ac:dyDescent="0.3">
      <c r="A3179" s="23">
        <v>3178</v>
      </c>
      <c r="B3179" s="23" t="str">
        <f t="shared" si="147"/>
        <v>Q2-2022</v>
      </c>
      <c r="C3179" s="24" t="str">
        <f t="shared" si="148"/>
        <v>Q2</v>
      </c>
      <c r="D3179" s="23" t="str">
        <f t="shared" si="149"/>
        <v>4-2022</v>
      </c>
      <c r="E3179" s="25">
        <v>44658</v>
      </c>
      <c r="F3179" s="31">
        <f>INDEX(GoldPrice!$B$2:$F$4016,MATCH(E3179,GoldPrice!$B$2:$B$4016,0),5)</f>
        <v>-205981.7047816962</v>
      </c>
      <c r="G3179" s="36">
        <f>INDEX(Daily!$B$2:$H$4016,MATCH(E3179,Daily!$B$2:$B$4016,0),3)</f>
        <v>-0.20000000000000284</v>
      </c>
      <c r="H3179" s="36">
        <f>INDEX(Daily!$B$2:$H$4016,MATCH(E3179,Daily!$B$2:$B$4016,0),5)</f>
        <v>-7</v>
      </c>
      <c r="I3179" s="36">
        <f>INDEX(Daily!$B$2:$H$4016,MATCH(E3179,Daily!$B$2:$B$4016,0),7)</f>
        <v>-20.550000000000182</v>
      </c>
      <c r="J3179" s="39">
        <f>INDEX(Monthly!$B$2:$K$187,MATCH(D3179,Monthly!$B$2:$B$187,0),3)</f>
        <v>2.0000000000000018E-3</v>
      </c>
      <c r="K3179" s="39">
        <f>INDEX(Monthly!$B$2:$K$187,MATCH(D3179,Monthly!$B$2:$B$187,0),5)</f>
        <v>-9.5400000000000773</v>
      </c>
      <c r="L3179" s="39">
        <f>INDEX(Monthly!$B$2:$K$187,MATCH(D3179,Monthly!$B$2:$B$187,0),7)</f>
        <v>-1.0000000000000009E-3</v>
      </c>
      <c r="M3179" s="39">
        <f>INDEX(Monthly!$B$2:$K$187,MATCH(D3179,Monthly!$B$2:$B$187,0),9)</f>
        <v>5.5451776187761116E-4</v>
      </c>
      <c r="N3179" s="42">
        <f>INDEX(Quaterly!$B$2:$E$63,MATCH(B3179,Quaterly!$B$2:$B$63,0),4)</f>
        <v>-7.0299999999999976</v>
      </c>
    </row>
    <row r="3180" spans="1:14" x14ac:dyDescent="0.3">
      <c r="A3180" s="23">
        <v>3179</v>
      </c>
      <c r="B3180" s="23" t="str">
        <f t="shared" si="147"/>
        <v>Q2-2022</v>
      </c>
      <c r="C3180" s="24" t="str">
        <f t="shared" si="148"/>
        <v>Q2</v>
      </c>
      <c r="D3180" s="23" t="str">
        <f t="shared" si="149"/>
        <v>4-2022</v>
      </c>
      <c r="E3180" s="25">
        <v>44659</v>
      </c>
      <c r="F3180" s="31">
        <f>INDEX(GoldPrice!$B$2:$F$4016,MATCH(E3180,GoldPrice!$B$2:$B$4016,0),5)</f>
        <v>463737.06293705851</v>
      </c>
      <c r="G3180" s="36">
        <f>INDEX(Daily!$B$2:$H$4016,MATCH(E3180,Daily!$B$2:$B$4016,0),3)</f>
        <v>2.230000000000004</v>
      </c>
      <c r="H3180" s="36">
        <f>INDEX(Daily!$B$2:$H$4016,MATCH(E3180,Daily!$B$2:$B$4016,0),5)</f>
        <v>1</v>
      </c>
      <c r="I3180" s="36">
        <f>INDEX(Daily!$B$2:$H$4016,MATCH(E3180,Daily!$B$2:$B$4016,0),7)</f>
        <v>-20.349999999999909</v>
      </c>
      <c r="J3180" s="39">
        <f>INDEX(Monthly!$B$2:$K$187,MATCH(D3180,Monthly!$B$2:$B$187,0),3)</f>
        <v>2.0000000000000018E-3</v>
      </c>
      <c r="K3180" s="39">
        <f>INDEX(Monthly!$B$2:$K$187,MATCH(D3180,Monthly!$B$2:$B$187,0),5)</f>
        <v>-9.5400000000000773</v>
      </c>
      <c r="L3180" s="39">
        <f>INDEX(Monthly!$B$2:$K$187,MATCH(D3180,Monthly!$B$2:$B$187,0),7)</f>
        <v>-1.0000000000000009E-3</v>
      </c>
      <c r="M3180" s="39">
        <f>INDEX(Monthly!$B$2:$K$187,MATCH(D3180,Monthly!$B$2:$B$187,0),9)</f>
        <v>5.5451776187761116E-4</v>
      </c>
      <c r="N3180" s="42">
        <f>INDEX(Quaterly!$B$2:$E$63,MATCH(B3180,Quaterly!$B$2:$B$63,0),4)</f>
        <v>-7.0299999999999976</v>
      </c>
    </row>
    <row r="3181" spans="1:14" x14ac:dyDescent="0.3">
      <c r="A3181" s="23">
        <v>3180</v>
      </c>
      <c r="B3181" s="23" t="str">
        <f t="shared" si="147"/>
        <v>Q2-2022</v>
      </c>
      <c r="C3181" s="24" t="str">
        <f t="shared" si="148"/>
        <v>Q2</v>
      </c>
      <c r="D3181" s="23" t="str">
        <f t="shared" si="149"/>
        <v>4-2022</v>
      </c>
      <c r="E3181" s="25">
        <v>44662</v>
      </c>
      <c r="F3181" s="31">
        <f>INDEX(GoldPrice!$B$2:$F$4016,MATCH(E3181,GoldPrice!$B$2:$B$4016,0),5)</f>
        <v>-46661.878661878407</v>
      </c>
      <c r="G3181" s="36">
        <f>INDEX(Daily!$B$2:$H$4016,MATCH(E3181,Daily!$B$2:$B$4016,0),3)</f>
        <v>-3.9699999999999989</v>
      </c>
      <c r="H3181" s="36">
        <f>INDEX(Daily!$B$2:$H$4016,MATCH(E3181,Daily!$B$2:$B$4016,0),5)</f>
        <v>0</v>
      </c>
      <c r="I3181" s="36">
        <f>INDEX(Daily!$B$2:$H$4016,MATCH(E3181,Daily!$B$2:$B$4016,0),7)</f>
        <v>26.652857142857101</v>
      </c>
      <c r="J3181" s="39">
        <f>INDEX(Monthly!$B$2:$K$187,MATCH(D3181,Monthly!$B$2:$B$187,0),3)</f>
        <v>2.0000000000000018E-3</v>
      </c>
      <c r="K3181" s="39">
        <f>INDEX(Monthly!$B$2:$K$187,MATCH(D3181,Monthly!$B$2:$B$187,0),5)</f>
        <v>-9.5400000000000773</v>
      </c>
      <c r="L3181" s="39">
        <f>INDEX(Monthly!$B$2:$K$187,MATCH(D3181,Monthly!$B$2:$B$187,0),7)</f>
        <v>-1.0000000000000009E-3</v>
      </c>
      <c r="M3181" s="39">
        <f>INDEX(Monthly!$B$2:$K$187,MATCH(D3181,Monthly!$B$2:$B$187,0),9)</f>
        <v>5.5451776187761116E-4</v>
      </c>
      <c r="N3181" s="42">
        <f>INDEX(Quaterly!$B$2:$E$63,MATCH(B3181,Quaterly!$B$2:$B$63,0),4)</f>
        <v>-7.0299999999999976</v>
      </c>
    </row>
    <row r="3182" spans="1:14" x14ac:dyDescent="0.3">
      <c r="A3182" s="23">
        <v>3181</v>
      </c>
      <c r="B3182" s="23" t="str">
        <f t="shared" si="147"/>
        <v>Q2-2022</v>
      </c>
      <c r="C3182" s="24" t="str">
        <f t="shared" si="148"/>
        <v>Q2</v>
      </c>
      <c r="D3182" s="23" t="str">
        <f t="shared" si="149"/>
        <v>4-2022</v>
      </c>
      <c r="E3182" s="25">
        <v>44663</v>
      </c>
      <c r="F3182" s="31">
        <f>INDEX(GoldPrice!$B$2:$F$4016,MATCH(E3182,GoldPrice!$B$2:$B$4016,0),5)</f>
        <v>-472189.98298998177</v>
      </c>
      <c r="G3182" s="36">
        <f>INDEX(Daily!$B$2:$H$4016,MATCH(E3182,Daily!$B$2:$B$4016,0),3)</f>
        <v>6.3099999999999881</v>
      </c>
      <c r="H3182" s="36">
        <f>INDEX(Daily!$B$2:$H$4016,MATCH(E3182,Daily!$B$2:$B$4016,0),5)</f>
        <v>28</v>
      </c>
      <c r="I3182" s="36">
        <f>INDEX(Daily!$B$2:$H$4016,MATCH(E3182,Daily!$B$2:$B$4016,0),7)</f>
        <v>-53.402857142857101</v>
      </c>
      <c r="J3182" s="39">
        <f>INDEX(Monthly!$B$2:$K$187,MATCH(D3182,Monthly!$B$2:$B$187,0),3)</f>
        <v>2.0000000000000018E-3</v>
      </c>
      <c r="K3182" s="39">
        <f>INDEX(Monthly!$B$2:$K$187,MATCH(D3182,Monthly!$B$2:$B$187,0),5)</f>
        <v>-9.5400000000000773</v>
      </c>
      <c r="L3182" s="39">
        <f>INDEX(Monthly!$B$2:$K$187,MATCH(D3182,Monthly!$B$2:$B$187,0),7)</f>
        <v>-1.0000000000000009E-3</v>
      </c>
      <c r="M3182" s="39">
        <f>INDEX(Monthly!$B$2:$K$187,MATCH(D3182,Monthly!$B$2:$B$187,0),9)</f>
        <v>5.5451776187761116E-4</v>
      </c>
      <c r="N3182" s="42">
        <f>INDEX(Quaterly!$B$2:$E$63,MATCH(B3182,Quaterly!$B$2:$B$63,0),4)</f>
        <v>-7.0299999999999976</v>
      </c>
    </row>
    <row r="3183" spans="1:14" x14ac:dyDescent="0.3">
      <c r="A3183" s="23">
        <v>3182</v>
      </c>
      <c r="B3183" s="23" t="str">
        <f t="shared" si="147"/>
        <v>Q2-2022</v>
      </c>
      <c r="C3183" s="24" t="str">
        <f t="shared" si="148"/>
        <v>Q2</v>
      </c>
      <c r="D3183" s="23" t="str">
        <f t="shared" si="149"/>
        <v>4-2022</v>
      </c>
      <c r="E3183" s="25">
        <v>44664</v>
      </c>
      <c r="F3183" s="31">
        <f>INDEX(GoldPrice!$B$2:$F$4016,MATCH(E3183,GoldPrice!$B$2:$B$4016,0),5)</f>
        <v>147497.86429785937</v>
      </c>
      <c r="G3183" s="36">
        <f>INDEX(Daily!$B$2:$H$4016,MATCH(E3183,Daily!$B$2:$B$4016,0),3)</f>
        <v>3.6500000000000057</v>
      </c>
      <c r="H3183" s="36">
        <f>INDEX(Daily!$B$2:$H$4016,MATCH(E3183,Daily!$B$2:$B$4016,0),5)</f>
        <v>-1</v>
      </c>
      <c r="I3183" s="36">
        <f>INDEX(Daily!$B$2:$H$4016,MATCH(E3183,Daily!$B$2:$B$4016,0),7)</f>
        <v>21.950000000000045</v>
      </c>
      <c r="J3183" s="39">
        <f>INDEX(Monthly!$B$2:$K$187,MATCH(D3183,Monthly!$B$2:$B$187,0),3)</f>
        <v>2.0000000000000018E-3</v>
      </c>
      <c r="K3183" s="39">
        <f>INDEX(Monthly!$B$2:$K$187,MATCH(D3183,Monthly!$B$2:$B$187,0),5)</f>
        <v>-9.5400000000000773</v>
      </c>
      <c r="L3183" s="39">
        <f>INDEX(Monthly!$B$2:$K$187,MATCH(D3183,Monthly!$B$2:$B$187,0),7)</f>
        <v>-1.0000000000000009E-3</v>
      </c>
      <c r="M3183" s="39">
        <f>INDEX(Monthly!$B$2:$K$187,MATCH(D3183,Monthly!$B$2:$B$187,0),9)</f>
        <v>5.5451776187761116E-4</v>
      </c>
      <c r="N3183" s="42">
        <f>INDEX(Quaterly!$B$2:$E$63,MATCH(B3183,Quaterly!$B$2:$B$63,0),4)</f>
        <v>-7.0299999999999976</v>
      </c>
    </row>
    <row r="3184" spans="1:14" x14ac:dyDescent="0.3">
      <c r="A3184" s="23">
        <v>3183</v>
      </c>
      <c r="B3184" s="23" t="str">
        <f t="shared" si="147"/>
        <v>Q2-2022</v>
      </c>
      <c r="C3184" s="24" t="str">
        <f t="shared" si="148"/>
        <v>Q2</v>
      </c>
      <c r="D3184" s="23" t="str">
        <f t="shared" si="149"/>
        <v>4-2022</v>
      </c>
      <c r="E3184" s="25">
        <v>44665</v>
      </c>
      <c r="F3184" s="31">
        <f>INDEX(GoldPrice!$B$2:$F$4016,MATCH(E3184,GoldPrice!$B$2:$B$4016,0),5)</f>
        <v>-94613.872613869607</v>
      </c>
      <c r="G3184" s="36">
        <f>INDEX(Daily!$B$2:$H$4016,MATCH(E3184,Daily!$B$2:$B$4016,0),3)</f>
        <v>2.7000000000000028</v>
      </c>
      <c r="H3184" s="36">
        <f>INDEX(Daily!$B$2:$H$4016,MATCH(E3184,Daily!$B$2:$B$4016,0),5)</f>
        <v>13</v>
      </c>
      <c r="I3184" s="36">
        <f>INDEX(Daily!$B$2:$H$4016,MATCH(E3184,Daily!$B$2:$B$4016,0),7)</f>
        <v>-5.0800000000001546</v>
      </c>
      <c r="J3184" s="39">
        <f>INDEX(Monthly!$B$2:$K$187,MATCH(D3184,Monthly!$B$2:$B$187,0),3)</f>
        <v>2.0000000000000018E-3</v>
      </c>
      <c r="K3184" s="39">
        <f>INDEX(Monthly!$B$2:$K$187,MATCH(D3184,Monthly!$B$2:$B$187,0),5)</f>
        <v>-9.5400000000000773</v>
      </c>
      <c r="L3184" s="39">
        <f>INDEX(Monthly!$B$2:$K$187,MATCH(D3184,Monthly!$B$2:$B$187,0),7)</f>
        <v>-1.0000000000000009E-3</v>
      </c>
      <c r="M3184" s="39">
        <f>INDEX(Monthly!$B$2:$K$187,MATCH(D3184,Monthly!$B$2:$B$187,0),9)</f>
        <v>5.5451776187761116E-4</v>
      </c>
      <c r="N3184" s="42">
        <f>INDEX(Quaterly!$B$2:$E$63,MATCH(B3184,Quaterly!$B$2:$B$63,0),4)</f>
        <v>-7.0299999999999976</v>
      </c>
    </row>
    <row r="3185" spans="1:14" x14ac:dyDescent="0.3">
      <c r="A3185" s="23">
        <v>3184</v>
      </c>
      <c r="B3185" s="23" t="str">
        <f t="shared" si="147"/>
        <v>Q2-2022</v>
      </c>
      <c r="C3185" s="24" t="str">
        <f t="shared" si="148"/>
        <v>Q2</v>
      </c>
      <c r="D3185" s="23" t="str">
        <f t="shared" si="149"/>
        <v>4-2022</v>
      </c>
      <c r="E3185" s="25">
        <v>44666</v>
      </c>
      <c r="F3185" s="31">
        <f>INDEX(GoldPrice!$B$2:$F$4016,MATCH(E3185,GoldPrice!$B$2:$B$4016,0),5)</f>
        <v>669635.29443529993</v>
      </c>
      <c r="G3185" s="36">
        <f>INDEX(Daily!$B$2:$H$4016,MATCH(E3185,Daily!$B$2:$B$4016,0),3)</f>
        <v>-7.4342857142857213</v>
      </c>
      <c r="H3185" s="36">
        <f>INDEX(Daily!$B$2:$H$4016,MATCH(E3185,Daily!$B$2:$B$4016,0),5)</f>
        <v>-1</v>
      </c>
      <c r="I3185" s="36">
        <f>INDEX(Daily!$B$2:$H$4016,MATCH(E3185,Daily!$B$2:$B$4016,0),7)</f>
        <v>-13.559999999999945</v>
      </c>
      <c r="J3185" s="39">
        <f>INDEX(Monthly!$B$2:$K$187,MATCH(D3185,Monthly!$B$2:$B$187,0),3)</f>
        <v>2.0000000000000018E-3</v>
      </c>
      <c r="K3185" s="39">
        <f>INDEX(Monthly!$B$2:$K$187,MATCH(D3185,Monthly!$B$2:$B$187,0),5)</f>
        <v>-9.5400000000000773</v>
      </c>
      <c r="L3185" s="39">
        <f>INDEX(Monthly!$B$2:$K$187,MATCH(D3185,Monthly!$B$2:$B$187,0),7)</f>
        <v>-1.0000000000000009E-3</v>
      </c>
      <c r="M3185" s="39">
        <f>INDEX(Monthly!$B$2:$K$187,MATCH(D3185,Monthly!$B$2:$B$187,0),9)</f>
        <v>5.5451776187761116E-4</v>
      </c>
      <c r="N3185" s="42">
        <f>INDEX(Quaterly!$B$2:$E$63,MATCH(B3185,Quaterly!$B$2:$B$63,0),4)</f>
        <v>-7.0299999999999976</v>
      </c>
    </row>
    <row r="3186" spans="1:14" x14ac:dyDescent="0.3">
      <c r="A3186" s="23">
        <v>3185</v>
      </c>
      <c r="B3186" s="23" t="str">
        <f t="shared" si="147"/>
        <v>Q2-2022</v>
      </c>
      <c r="C3186" s="24" t="str">
        <f t="shared" si="148"/>
        <v>Q2</v>
      </c>
      <c r="D3186" s="23" t="str">
        <f t="shared" si="149"/>
        <v>4-2022</v>
      </c>
      <c r="E3186" s="25">
        <v>44669</v>
      </c>
      <c r="F3186" s="31">
        <f>INDEX(GoldPrice!$B$2:$F$4016,MATCH(E3186,GoldPrice!$B$2:$B$4016,0),5)</f>
        <v>587606.43680642545</v>
      </c>
      <c r="G3186" s="36">
        <f>INDEX(Daily!$B$2:$H$4016,MATCH(E3186,Daily!$B$2:$B$4016,0),3)</f>
        <v>8.6942857142857122</v>
      </c>
      <c r="H3186" s="36">
        <f>INDEX(Daily!$B$2:$H$4016,MATCH(E3186,Daily!$B$2:$B$4016,0),5)</f>
        <v>-9</v>
      </c>
      <c r="I3186" s="36">
        <f>INDEX(Daily!$B$2:$H$4016,MATCH(E3186,Daily!$B$2:$B$4016,0),7)</f>
        <v>-25.960000000000036</v>
      </c>
      <c r="J3186" s="39">
        <f>INDEX(Monthly!$B$2:$K$187,MATCH(D3186,Monthly!$B$2:$B$187,0),3)</f>
        <v>2.0000000000000018E-3</v>
      </c>
      <c r="K3186" s="39">
        <f>INDEX(Monthly!$B$2:$K$187,MATCH(D3186,Monthly!$B$2:$B$187,0),5)</f>
        <v>-9.5400000000000773</v>
      </c>
      <c r="L3186" s="39">
        <f>INDEX(Monthly!$B$2:$K$187,MATCH(D3186,Monthly!$B$2:$B$187,0),7)</f>
        <v>-1.0000000000000009E-3</v>
      </c>
      <c r="M3186" s="39">
        <f>INDEX(Monthly!$B$2:$K$187,MATCH(D3186,Monthly!$B$2:$B$187,0),9)</f>
        <v>5.5451776187761116E-4</v>
      </c>
      <c r="N3186" s="42">
        <f>INDEX(Quaterly!$B$2:$E$63,MATCH(B3186,Quaterly!$B$2:$B$63,0),4)</f>
        <v>-7.0299999999999976</v>
      </c>
    </row>
    <row r="3187" spans="1:14" x14ac:dyDescent="0.3">
      <c r="A3187" s="23">
        <v>3186</v>
      </c>
      <c r="B3187" s="23" t="str">
        <f t="shared" si="147"/>
        <v>Q2-2022</v>
      </c>
      <c r="C3187" s="24" t="str">
        <f t="shared" si="148"/>
        <v>Q2</v>
      </c>
      <c r="D3187" s="23" t="str">
        <f t="shared" si="149"/>
        <v>4-2022</v>
      </c>
      <c r="E3187" s="25">
        <v>44670</v>
      </c>
      <c r="F3187" s="31">
        <f>INDEX(GoldPrice!$B$2:$F$4016,MATCH(E3187,GoldPrice!$B$2:$B$4016,0),5)</f>
        <v>124588.92458892614</v>
      </c>
      <c r="G3187" s="36">
        <f>INDEX(Daily!$B$2:$H$4016,MATCH(E3187,Daily!$B$2:$B$4016,0),3)</f>
        <v>-5.6499999999999915</v>
      </c>
      <c r="H3187" s="36">
        <f>INDEX(Daily!$B$2:$H$4016,MATCH(E3187,Daily!$B$2:$B$4016,0),5)</f>
        <v>65</v>
      </c>
      <c r="I3187" s="36">
        <f>INDEX(Daily!$B$2:$H$4016,MATCH(E3187,Daily!$B$2:$B$4016,0),7)</f>
        <v>-26.149999999999864</v>
      </c>
      <c r="J3187" s="39">
        <f>INDEX(Monthly!$B$2:$K$187,MATCH(D3187,Monthly!$B$2:$B$187,0),3)</f>
        <v>2.0000000000000018E-3</v>
      </c>
      <c r="K3187" s="39">
        <f>INDEX(Monthly!$B$2:$K$187,MATCH(D3187,Monthly!$B$2:$B$187,0),5)</f>
        <v>-9.5400000000000773</v>
      </c>
      <c r="L3187" s="39">
        <f>INDEX(Monthly!$B$2:$K$187,MATCH(D3187,Monthly!$B$2:$B$187,0),7)</f>
        <v>-1.0000000000000009E-3</v>
      </c>
      <c r="M3187" s="39">
        <f>INDEX(Monthly!$B$2:$K$187,MATCH(D3187,Monthly!$B$2:$B$187,0),9)</f>
        <v>5.5451776187761116E-4</v>
      </c>
      <c r="N3187" s="42">
        <f>INDEX(Quaterly!$B$2:$E$63,MATCH(B3187,Quaterly!$B$2:$B$63,0),4)</f>
        <v>-7.0299999999999976</v>
      </c>
    </row>
    <row r="3188" spans="1:14" x14ac:dyDescent="0.3">
      <c r="A3188" s="23">
        <v>3187</v>
      </c>
      <c r="B3188" s="23" t="str">
        <f t="shared" si="147"/>
        <v>Q2-2022</v>
      </c>
      <c r="C3188" s="24" t="str">
        <f t="shared" si="148"/>
        <v>Q2</v>
      </c>
      <c r="D3188" s="23" t="str">
        <f t="shared" si="149"/>
        <v>4-2022</v>
      </c>
      <c r="E3188" s="25">
        <v>44671</v>
      </c>
      <c r="F3188" s="31">
        <f>INDEX(GoldPrice!$B$2:$F$4016,MATCH(E3188,GoldPrice!$B$2:$B$4016,0),5)</f>
        <v>-501327.9909279868</v>
      </c>
      <c r="G3188" s="36">
        <f>INDEX(Daily!$B$2:$H$4016,MATCH(E3188,Daily!$B$2:$B$4016,0),3)</f>
        <v>-0.37000000000000455</v>
      </c>
      <c r="H3188" s="36">
        <f>INDEX(Daily!$B$2:$H$4016,MATCH(E3188,Daily!$B$2:$B$4016,0),5)</f>
        <v>7</v>
      </c>
      <c r="I3188" s="36">
        <f>INDEX(Daily!$B$2:$H$4016,MATCH(E3188,Daily!$B$2:$B$4016,0),7)</f>
        <v>-21.730000000000018</v>
      </c>
      <c r="J3188" s="39">
        <f>INDEX(Monthly!$B$2:$K$187,MATCH(D3188,Monthly!$B$2:$B$187,0),3)</f>
        <v>2.0000000000000018E-3</v>
      </c>
      <c r="K3188" s="39">
        <f>INDEX(Monthly!$B$2:$K$187,MATCH(D3188,Monthly!$B$2:$B$187,0),5)</f>
        <v>-9.5400000000000773</v>
      </c>
      <c r="L3188" s="39">
        <f>INDEX(Monthly!$B$2:$K$187,MATCH(D3188,Monthly!$B$2:$B$187,0),7)</f>
        <v>-1.0000000000000009E-3</v>
      </c>
      <c r="M3188" s="39">
        <f>INDEX(Monthly!$B$2:$K$187,MATCH(D3188,Monthly!$B$2:$B$187,0),9)</f>
        <v>5.5451776187761116E-4</v>
      </c>
      <c r="N3188" s="42">
        <f>INDEX(Quaterly!$B$2:$E$63,MATCH(B3188,Quaterly!$B$2:$B$63,0),4)</f>
        <v>-7.0299999999999976</v>
      </c>
    </row>
    <row r="3189" spans="1:14" x14ac:dyDescent="0.3">
      <c r="A3189" s="23">
        <v>3188</v>
      </c>
      <c r="B3189" s="23" t="str">
        <f t="shared" si="147"/>
        <v>Q2-2022</v>
      </c>
      <c r="C3189" s="24" t="str">
        <f t="shared" si="148"/>
        <v>Q2</v>
      </c>
      <c r="D3189" s="23" t="str">
        <f t="shared" si="149"/>
        <v>4-2022</v>
      </c>
      <c r="E3189" s="25">
        <v>44672</v>
      </c>
      <c r="F3189" s="31">
        <f>INDEX(GoldPrice!$B$2:$F$4016,MATCH(E3189,GoldPrice!$B$2:$B$4016,0),5)</f>
        <v>328458.74125873297</v>
      </c>
      <c r="G3189" s="36">
        <f>INDEX(Daily!$B$2:$H$4016,MATCH(E3189,Daily!$B$2:$B$4016,0),3)</f>
        <v>1.6000000000000085</v>
      </c>
      <c r="H3189" s="36">
        <f>INDEX(Daily!$B$2:$H$4016,MATCH(E3189,Daily!$B$2:$B$4016,0),5)</f>
        <v>0</v>
      </c>
      <c r="I3189" s="36">
        <f>INDEX(Daily!$B$2:$H$4016,MATCH(E3189,Daily!$B$2:$B$4016,0),7)</f>
        <v>-14.509999999999991</v>
      </c>
      <c r="J3189" s="39">
        <f>INDEX(Monthly!$B$2:$K$187,MATCH(D3189,Monthly!$B$2:$B$187,0),3)</f>
        <v>2.0000000000000018E-3</v>
      </c>
      <c r="K3189" s="39">
        <f>INDEX(Monthly!$B$2:$K$187,MATCH(D3189,Monthly!$B$2:$B$187,0),5)</f>
        <v>-9.5400000000000773</v>
      </c>
      <c r="L3189" s="39">
        <f>INDEX(Monthly!$B$2:$K$187,MATCH(D3189,Monthly!$B$2:$B$187,0),7)</f>
        <v>-1.0000000000000009E-3</v>
      </c>
      <c r="M3189" s="39">
        <f>INDEX(Monthly!$B$2:$K$187,MATCH(D3189,Monthly!$B$2:$B$187,0),9)</f>
        <v>5.5451776187761116E-4</v>
      </c>
      <c r="N3189" s="42">
        <f>INDEX(Quaterly!$B$2:$E$63,MATCH(B3189,Quaterly!$B$2:$B$63,0),4)</f>
        <v>-7.0299999999999976</v>
      </c>
    </row>
    <row r="3190" spans="1:14" x14ac:dyDescent="0.3">
      <c r="A3190" s="23">
        <v>3189</v>
      </c>
      <c r="B3190" s="23" t="str">
        <f t="shared" si="147"/>
        <v>Q2-2022</v>
      </c>
      <c r="C3190" s="24" t="str">
        <f t="shared" si="148"/>
        <v>Q2</v>
      </c>
      <c r="D3190" s="23" t="str">
        <f t="shared" si="149"/>
        <v>4-2022</v>
      </c>
      <c r="E3190" s="25">
        <v>44673</v>
      </c>
      <c r="F3190" s="31">
        <f>INDEX(GoldPrice!$B$2:$F$4016,MATCH(E3190,GoldPrice!$B$2:$B$4016,0),5)</f>
        <v>336914.60971461236</v>
      </c>
      <c r="G3190" s="36">
        <f>INDEX(Daily!$B$2:$H$4016,MATCH(E3190,Daily!$B$2:$B$4016,0),3)</f>
        <v>-1.7200000000000131</v>
      </c>
      <c r="H3190" s="36">
        <f>INDEX(Daily!$B$2:$H$4016,MATCH(E3190,Daily!$B$2:$B$4016,0),5)</f>
        <v>3</v>
      </c>
      <c r="I3190" s="36">
        <f>INDEX(Daily!$B$2:$H$4016,MATCH(E3190,Daily!$B$2:$B$4016,0),7)</f>
        <v>9.0199999999999818</v>
      </c>
      <c r="J3190" s="39">
        <f>INDEX(Monthly!$B$2:$K$187,MATCH(D3190,Monthly!$B$2:$B$187,0),3)</f>
        <v>2.0000000000000018E-3</v>
      </c>
      <c r="K3190" s="39">
        <f>INDEX(Monthly!$B$2:$K$187,MATCH(D3190,Monthly!$B$2:$B$187,0),5)</f>
        <v>-9.5400000000000773</v>
      </c>
      <c r="L3190" s="39">
        <f>INDEX(Monthly!$B$2:$K$187,MATCH(D3190,Monthly!$B$2:$B$187,0),7)</f>
        <v>-1.0000000000000009E-3</v>
      </c>
      <c r="M3190" s="39">
        <f>INDEX(Monthly!$B$2:$K$187,MATCH(D3190,Monthly!$B$2:$B$187,0),9)</f>
        <v>5.5451776187761116E-4</v>
      </c>
      <c r="N3190" s="42">
        <f>INDEX(Quaterly!$B$2:$E$63,MATCH(B3190,Quaterly!$B$2:$B$63,0),4)</f>
        <v>-7.0299999999999976</v>
      </c>
    </row>
    <row r="3191" spans="1:14" x14ac:dyDescent="0.3">
      <c r="A3191" s="23">
        <v>3190</v>
      </c>
      <c r="B3191" s="23" t="str">
        <f t="shared" si="147"/>
        <v>Q2-2022</v>
      </c>
      <c r="C3191" s="24" t="str">
        <f t="shared" si="148"/>
        <v>Q2</v>
      </c>
      <c r="D3191" s="23" t="str">
        <f t="shared" si="149"/>
        <v>4-2022</v>
      </c>
      <c r="E3191" s="25">
        <v>44676</v>
      </c>
      <c r="F3191" s="31">
        <f>INDEX(GoldPrice!$B$2:$F$4016,MATCH(E3191,GoldPrice!$B$2:$B$4016,0),5)</f>
        <v>380504.17690417916</v>
      </c>
      <c r="G3191" s="36">
        <f>INDEX(Daily!$B$2:$H$4016,MATCH(E3191,Daily!$B$2:$B$4016,0),3)</f>
        <v>-3.5299999999999869</v>
      </c>
      <c r="H3191" s="36">
        <f>INDEX(Daily!$B$2:$H$4016,MATCH(E3191,Daily!$B$2:$B$4016,0),5)</f>
        <v>18</v>
      </c>
      <c r="I3191" s="36">
        <f>INDEX(Daily!$B$2:$H$4016,MATCH(E3191,Daily!$B$2:$B$4016,0),7)</f>
        <v>-68.309999999999945</v>
      </c>
      <c r="J3191" s="39">
        <f>INDEX(Monthly!$B$2:$K$187,MATCH(D3191,Monthly!$B$2:$B$187,0),3)</f>
        <v>2.0000000000000018E-3</v>
      </c>
      <c r="K3191" s="39">
        <f>INDEX(Monthly!$B$2:$K$187,MATCH(D3191,Monthly!$B$2:$B$187,0),5)</f>
        <v>-9.5400000000000773</v>
      </c>
      <c r="L3191" s="39">
        <f>INDEX(Monthly!$B$2:$K$187,MATCH(D3191,Monthly!$B$2:$B$187,0),7)</f>
        <v>-1.0000000000000009E-3</v>
      </c>
      <c r="M3191" s="39">
        <f>INDEX(Monthly!$B$2:$K$187,MATCH(D3191,Monthly!$B$2:$B$187,0),9)</f>
        <v>5.5451776187761116E-4</v>
      </c>
      <c r="N3191" s="42">
        <f>INDEX(Quaterly!$B$2:$E$63,MATCH(B3191,Quaterly!$B$2:$B$63,0),4)</f>
        <v>-7.0299999999999976</v>
      </c>
    </row>
    <row r="3192" spans="1:14" x14ac:dyDescent="0.3">
      <c r="A3192" s="23">
        <v>3191</v>
      </c>
      <c r="B3192" s="23" t="str">
        <f t="shared" si="147"/>
        <v>Q2-2022</v>
      </c>
      <c r="C3192" s="24" t="str">
        <f t="shared" si="148"/>
        <v>Q2</v>
      </c>
      <c r="D3192" s="23" t="str">
        <f t="shared" si="149"/>
        <v>4-2022</v>
      </c>
      <c r="E3192" s="25">
        <v>44677</v>
      </c>
      <c r="F3192" s="31">
        <f>INDEX(GoldPrice!$B$2:$F$4016,MATCH(E3192,GoldPrice!$B$2:$B$4016,0),5)</f>
        <v>-223789.37818937749</v>
      </c>
      <c r="G3192" s="36">
        <f>INDEX(Daily!$B$2:$H$4016,MATCH(E3192,Daily!$B$2:$B$4016,0),3)</f>
        <v>3.1599999999999966</v>
      </c>
      <c r="H3192" s="36">
        <f>INDEX(Daily!$B$2:$H$4016,MATCH(E3192,Daily!$B$2:$B$4016,0),5)</f>
        <v>-13</v>
      </c>
      <c r="I3192" s="36">
        <f>INDEX(Daily!$B$2:$H$4016,MATCH(E3192,Daily!$B$2:$B$4016,0),7)</f>
        <v>30.419999999999845</v>
      </c>
      <c r="J3192" s="39">
        <f>INDEX(Monthly!$B$2:$K$187,MATCH(D3192,Monthly!$B$2:$B$187,0),3)</f>
        <v>2.0000000000000018E-3</v>
      </c>
      <c r="K3192" s="39">
        <f>INDEX(Monthly!$B$2:$K$187,MATCH(D3192,Monthly!$B$2:$B$187,0),5)</f>
        <v>-9.5400000000000773</v>
      </c>
      <c r="L3192" s="39">
        <f>INDEX(Monthly!$B$2:$K$187,MATCH(D3192,Monthly!$B$2:$B$187,0),7)</f>
        <v>-1.0000000000000009E-3</v>
      </c>
      <c r="M3192" s="39">
        <f>INDEX(Monthly!$B$2:$K$187,MATCH(D3192,Monthly!$B$2:$B$187,0),9)</f>
        <v>5.5451776187761116E-4</v>
      </c>
      <c r="N3192" s="42">
        <f>INDEX(Quaterly!$B$2:$E$63,MATCH(B3192,Quaterly!$B$2:$B$63,0),4)</f>
        <v>-7.0299999999999976</v>
      </c>
    </row>
    <row r="3193" spans="1:14" x14ac:dyDescent="0.3">
      <c r="A3193" s="23">
        <v>3192</v>
      </c>
      <c r="B3193" s="23" t="str">
        <f t="shared" si="147"/>
        <v>Q2-2022</v>
      </c>
      <c r="C3193" s="24" t="str">
        <f t="shared" si="148"/>
        <v>Q2</v>
      </c>
      <c r="D3193" s="23" t="str">
        <f t="shared" si="149"/>
        <v>4-2022</v>
      </c>
      <c r="E3193" s="25">
        <v>44678</v>
      </c>
      <c r="F3193" s="31">
        <f>INDEX(GoldPrice!$B$2:$F$4016,MATCH(E3193,GoldPrice!$B$2:$B$4016,0),5)</f>
        <v>176291.43829143792</v>
      </c>
      <c r="G3193" s="36">
        <f>INDEX(Daily!$B$2:$H$4016,MATCH(E3193,Daily!$B$2:$B$4016,0),3)</f>
        <v>0.31999999999999318</v>
      </c>
      <c r="H3193" s="36">
        <f>INDEX(Daily!$B$2:$H$4016,MATCH(E3193,Daily!$B$2:$B$4016,0),5)</f>
        <v>-5</v>
      </c>
      <c r="I3193" s="36">
        <f>INDEX(Daily!$B$2:$H$4016,MATCH(E3193,Daily!$B$2:$B$4016,0),7)</f>
        <v>12.430000000000064</v>
      </c>
      <c r="J3193" s="39">
        <f>INDEX(Monthly!$B$2:$K$187,MATCH(D3193,Monthly!$B$2:$B$187,0),3)</f>
        <v>2.0000000000000018E-3</v>
      </c>
      <c r="K3193" s="39">
        <f>INDEX(Monthly!$B$2:$K$187,MATCH(D3193,Monthly!$B$2:$B$187,0),5)</f>
        <v>-9.5400000000000773</v>
      </c>
      <c r="L3193" s="39">
        <f>INDEX(Monthly!$B$2:$K$187,MATCH(D3193,Monthly!$B$2:$B$187,0),7)</f>
        <v>-1.0000000000000009E-3</v>
      </c>
      <c r="M3193" s="39">
        <f>INDEX(Monthly!$B$2:$K$187,MATCH(D3193,Monthly!$B$2:$B$187,0),9)</f>
        <v>5.5451776187761116E-4</v>
      </c>
      <c r="N3193" s="42">
        <f>INDEX(Quaterly!$B$2:$E$63,MATCH(B3193,Quaterly!$B$2:$B$63,0),4)</f>
        <v>-7.0299999999999976</v>
      </c>
    </row>
    <row r="3194" spans="1:14" x14ac:dyDescent="0.3">
      <c r="A3194" s="23">
        <v>3193</v>
      </c>
      <c r="B3194" s="23" t="str">
        <f t="shared" si="147"/>
        <v>Q2-2022</v>
      </c>
      <c r="C3194" s="24" t="str">
        <f t="shared" si="148"/>
        <v>Q2</v>
      </c>
      <c r="D3194" s="23" t="str">
        <f t="shared" si="149"/>
        <v>4-2022</v>
      </c>
      <c r="E3194" s="25">
        <v>44679</v>
      </c>
      <c r="F3194" s="31">
        <f>INDEX(GoldPrice!$B$2:$F$4016,MATCH(E3194,GoldPrice!$B$2:$B$4016,0),5)</f>
        <v>-135761.63296163827</v>
      </c>
      <c r="G3194" s="36">
        <f>INDEX(Daily!$B$2:$H$4016,MATCH(E3194,Daily!$B$2:$B$4016,0),3)</f>
        <v>3.3400000000000034</v>
      </c>
      <c r="H3194" s="36">
        <f>INDEX(Daily!$B$2:$H$4016,MATCH(E3194,Daily!$B$2:$B$4016,0),5)</f>
        <v>-9</v>
      </c>
      <c r="I3194" s="36">
        <f>INDEX(Daily!$B$2:$H$4016,MATCH(E3194,Daily!$B$2:$B$4016,0),7)</f>
        <v>-2.7799999999999727</v>
      </c>
      <c r="J3194" s="39">
        <f>INDEX(Monthly!$B$2:$K$187,MATCH(D3194,Monthly!$B$2:$B$187,0),3)</f>
        <v>2.0000000000000018E-3</v>
      </c>
      <c r="K3194" s="39">
        <f>INDEX(Monthly!$B$2:$K$187,MATCH(D3194,Monthly!$B$2:$B$187,0),5)</f>
        <v>-9.5400000000000773</v>
      </c>
      <c r="L3194" s="39">
        <f>INDEX(Monthly!$B$2:$K$187,MATCH(D3194,Monthly!$B$2:$B$187,0),7)</f>
        <v>-1.0000000000000009E-3</v>
      </c>
      <c r="M3194" s="39">
        <f>INDEX(Monthly!$B$2:$K$187,MATCH(D3194,Monthly!$B$2:$B$187,0),9)</f>
        <v>5.5451776187761116E-4</v>
      </c>
      <c r="N3194" s="42">
        <f>INDEX(Quaterly!$B$2:$E$63,MATCH(B3194,Quaterly!$B$2:$B$63,0),4)</f>
        <v>-7.0299999999999976</v>
      </c>
    </row>
    <row r="3195" spans="1:14" x14ac:dyDescent="0.3">
      <c r="A3195" s="23">
        <v>3194</v>
      </c>
      <c r="B3195" s="23" t="str">
        <f t="shared" si="147"/>
        <v>Q2-2022</v>
      </c>
      <c r="C3195" s="24" t="str">
        <f t="shared" si="148"/>
        <v>Q2</v>
      </c>
      <c r="D3195" s="23" t="str">
        <f t="shared" si="149"/>
        <v>4-2022</v>
      </c>
      <c r="E3195" s="25">
        <v>44680</v>
      </c>
      <c r="F3195" s="31">
        <f>INDEX(GoldPrice!$B$2:$F$4016,MATCH(E3195,GoldPrice!$B$2:$B$4016,0),5)</f>
        <v>33831.487431496382</v>
      </c>
      <c r="G3195" s="36">
        <f>INDEX(Daily!$B$2:$H$4016,MATCH(E3195,Daily!$B$2:$B$4016,0),3)</f>
        <v>-0.67000000000000171</v>
      </c>
      <c r="H3195" s="36">
        <f>INDEX(Daily!$B$2:$H$4016,MATCH(E3195,Daily!$B$2:$B$4016,0),5)</f>
        <v>6</v>
      </c>
      <c r="I3195" s="36">
        <f>INDEX(Daily!$B$2:$H$4016,MATCH(E3195,Daily!$B$2:$B$4016,0),7)</f>
        <v>15.809999999999945</v>
      </c>
      <c r="J3195" s="39">
        <f>INDEX(Monthly!$B$2:$K$187,MATCH(D3195,Monthly!$B$2:$B$187,0),3)</f>
        <v>2.0000000000000018E-3</v>
      </c>
      <c r="K3195" s="39">
        <f>INDEX(Monthly!$B$2:$K$187,MATCH(D3195,Monthly!$B$2:$B$187,0),5)</f>
        <v>-9.5400000000000773</v>
      </c>
      <c r="L3195" s="39">
        <f>INDEX(Monthly!$B$2:$K$187,MATCH(D3195,Monthly!$B$2:$B$187,0),7)</f>
        <v>-1.0000000000000009E-3</v>
      </c>
      <c r="M3195" s="39">
        <f>INDEX(Monthly!$B$2:$K$187,MATCH(D3195,Monthly!$B$2:$B$187,0),9)</f>
        <v>5.5451776187761116E-4</v>
      </c>
      <c r="N3195" s="42">
        <f>INDEX(Quaterly!$B$2:$E$63,MATCH(B3195,Quaterly!$B$2:$B$63,0),4)</f>
        <v>-7.0299999999999976</v>
      </c>
    </row>
    <row r="3196" spans="1:14" x14ac:dyDescent="0.3">
      <c r="A3196" s="23">
        <v>3195</v>
      </c>
      <c r="B3196" s="23" t="str">
        <f t="shared" si="147"/>
        <v>Q2-2022</v>
      </c>
      <c r="C3196" s="24" t="str">
        <f t="shared" si="148"/>
        <v>Q2</v>
      </c>
      <c r="D3196" s="23" t="str">
        <f t="shared" si="149"/>
        <v>5-2022</v>
      </c>
      <c r="E3196" s="25">
        <v>44683</v>
      </c>
      <c r="F3196" s="31">
        <f>INDEX(GoldPrice!$B$2:$F$4016,MATCH(E3196,GoldPrice!$B$2:$B$4016,0),5)</f>
        <v>824566.24456623942</v>
      </c>
      <c r="G3196" s="36">
        <f>INDEX(Daily!$B$2:$H$4016,MATCH(E3196,Daily!$B$2:$B$4016,0),3)</f>
        <v>0.48000000000000398</v>
      </c>
      <c r="H3196" s="36">
        <f>INDEX(Daily!$B$2:$H$4016,MATCH(E3196,Daily!$B$2:$B$4016,0),5)</f>
        <v>0</v>
      </c>
      <c r="I3196" s="36">
        <f>INDEX(Daily!$B$2:$H$4016,MATCH(E3196,Daily!$B$2:$B$4016,0),7)</f>
        <v>-13.477142857143008</v>
      </c>
      <c r="J3196" s="39">
        <f>INDEX(Monthly!$B$2:$K$187,MATCH(D3196,Monthly!$B$2:$B$187,0),3)</f>
        <v>3.9999999999999897E-3</v>
      </c>
      <c r="K3196" s="39">
        <f>INDEX(Monthly!$B$2:$K$187,MATCH(D3196,Monthly!$B$2:$B$187,0),5)</f>
        <v>-17.579999999999927</v>
      </c>
      <c r="L3196" s="39">
        <f>INDEX(Monthly!$B$2:$K$187,MATCH(D3196,Monthly!$B$2:$B$187,0),7)</f>
        <v>1.0000000000000009E-3</v>
      </c>
      <c r="M3196" s="39">
        <f>INDEX(Monthly!$B$2:$K$187,MATCH(D3196,Monthly!$B$2:$B$187,0),9)</f>
        <v>-1.6945882331229341E-3</v>
      </c>
      <c r="N3196" s="42">
        <f>INDEX(Quaterly!$B$2:$E$63,MATCH(B3196,Quaterly!$B$2:$B$63,0),4)</f>
        <v>-7.0299999999999976</v>
      </c>
    </row>
    <row r="3197" spans="1:14" x14ac:dyDescent="0.3">
      <c r="A3197" s="23">
        <v>3196</v>
      </c>
      <c r="B3197" s="23" t="str">
        <f t="shared" si="147"/>
        <v>Q2-2022</v>
      </c>
      <c r="C3197" s="24" t="str">
        <f t="shared" si="148"/>
        <v>Q2</v>
      </c>
      <c r="D3197" s="23" t="str">
        <f t="shared" si="149"/>
        <v>5-2022</v>
      </c>
      <c r="E3197" s="25">
        <v>44684</v>
      </c>
      <c r="F3197" s="31">
        <f>INDEX(GoldPrice!$B$2:$F$4016,MATCH(E3197,GoldPrice!$B$2:$B$4016,0),5)</f>
        <v>-521515.02551502734</v>
      </c>
      <c r="G3197" s="36">
        <f>INDEX(Daily!$B$2:$H$4016,MATCH(E3197,Daily!$B$2:$B$4016,0),3)</f>
        <v>-2.7600000000000051</v>
      </c>
      <c r="H3197" s="36">
        <f>INDEX(Daily!$B$2:$H$4016,MATCH(E3197,Daily!$B$2:$B$4016,0),5)</f>
        <v>0</v>
      </c>
      <c r="I3197" s="36">
        <f>INDEX(Daily!$B$2:$H$4016,MATCH(E3197,Daily!$B$2:$B$4016,0),7)</f>
        <v>-2.4124489795917725</v>
      </c>
      <c r="J3197" s="39">
        <f>INDEX(Monthly!$B$2:$K$187,MATCH(D3197,Monthly!$B$2:$B$187,0),3)</f>
        <v>3.9999999999999897E-3</v>
      </c>
      <c r="K3197" s="39">
        <f>INDEX(Monthly!$B$2:$K$187,MATCH(D3197,Monthly!$B$2:$B$187,0),5)</f>
        <v>-17.579999999999927</v>
      </c>
      <c r="L3197" s="39">
        <f>INDEX(Monthly!$B$2:$K$187,MATCH(D3197,Monthly!$B$2:$B$187,0),7)</f>
        <v>1.0000000000000009E-3</v>
      </c>
      <c r="M3197" s="39">
        <f>INDEX(Monthly!$B$2:$K$187,MATCH(D3197,Monthly!$B$2:$B$187,0),9)</f>
        <v>-1.6945882331229341E-3</v>
      </c>
      <c r="N3197" s="42">
        <f>INDEX(Quaterly!$B$2:$E$63,MATCH(B3197,Quaterly!$B$2:$B$63,0),4)</f>
        <v>-7.0299999999999976</v>
      </c>
    </row>
    <row r="3198" spans="1:14" x14ac:dyDescent="0.3">
      <c r="A3198" s="23">
        <v>3197</v>
      </c>
      <c r="B3198" s="23" t="str">
        <f t="shared" si="147"/>
        <v>Q2-2022</v>
      </c>
      <c r="C3198" s="24" t="str">
        <f t="shared" si="148"/>
        <v>Q2</v>
      </c>
      <c r="D3198" s="23" t="str">
        <f t="shared" si="149"/>
        <v>5-2022</v>
      </c>
      <c r="E3198" s="25">
        <v>44685</v>
      </c>
      <c r="F3198" s="31">
        <f>INDEX(GoldPrice!$B$2:$F$4016,MATCH(E3198,GoldPrice!$B$2:$B$4016,0),5)</f>
        <v>175600.90720091015</v>
      </c>
      <c r="G3198" s="36">
        <f>INDEX(Daily!$B$2:$H$4016,MATCH(E3198,Daily!$B$2:$B$4016,0),3)</f>
        <v>5.4000000000000057</v>
      </c>
      <c r="H3198" s="36">
        <f>INDEX(Daily!$B$2:$H$4016,MATCH(E3198,Daily!$B$2:$B$4016,0),5)</f>
        <v>4</v>
      </c>
      <c r="I3198" s="36">
        <f>INDEX(Daily!$B$2:$H$4016,MATCH(E3198,Daily!$B$2:$B$4016,0),7)</f>
        <v>-2.2304081632651105</v>
      </c>
      <c r="J3198" s="39">
        <f>INDEX(Monthly!$B$2:$K$187,MATCH(D3198,Monthly!$B$2:$B$187,0),3)</f>
        <v>3.9999999999999897E-3</v>
      </c>
      <c r="K3198" s="39">
        <f>INDEX(Monthly!$B$2:$K$187,MATCH(D3198,Monthly!$B$2:$B$187,0),5)</f>
        <v>-17.579999999999927</v>
      </c>
      <c r="L3198" s="39">
        <f>INDEX(Monthly!$B$2:$K$187,MATCH(D3198,Monthly!$B$2:$B$187,0),7)</f>
        <v>1.0000000000000009E-3</v>
      </c>
      <c r="M3198" s="39">
        <f>INDEX(Monthly!$B$2:$K$187,MATCH(D3198,Monthly!$B$2:$B$187,0),9)</f>
        <v>-1.6945882331229341E-3</v>
      </c>
      <c r="N3198" s="42">
        <f>INDEX(Quaterly!$B$2:$E$63,MATCH(B3198,Quaterly!$B$2:$B$63,0),4)</f>
        <v>-7.0299999999999976</v>
      </c>
    </row>
    <row r="3199" spans="1:14" x14ac:dyDescent="0.3">
      <c r="A3199" s="23">
        <v>3198</v>
      </c>
      <c r="B3199" s="23" t="str">
        <f t="shared" si="147"/>
        <v>Q2-2022</v>
      </c>
      <c r="C3199" s="24" t="str">
        <f t="shared" si="148"/>
        <v>Q2</v>
      </c>
      <c r="D3199" s="23" t="str">
        <f t="shared" si="149"/>
        <v>5-2022</v>
      </c>
      <c r="E3199" s="25">
        <v>44686</v>
      </c>
      <c r="F3199" s="31">
        <f>INDEX(GoldPrice!$B$2:$F$4016,MATCH(E3199,GoldPrice!$B$2:$B$4016,0),5)</f>
        <v>144048.0060480088</v>
      </c>
      <c r="G3199" s="36">
        <f>INDEX(Daily!$B$2:$H$4016,MATCH(E3199,Daily!$B$2:$B$4016,0),3)</f>
        <v>0.45000000000000284</v>
      </c>
      <c r="H3199" s="36">
        <f>INDEX(Daily!$B$2:$H$4016,MATCH(E3199,Daily!$B$2:$B$4016,0),5)</f>
        <v>-11</v>
      </c>
      <c r="I3199" s="36">
        <f>INDEX(Daily!$B$2:$H$4016,MATCH(E3199,Daily!$B$2:$B$4016,0),7)</f>
        <v>12</v>
      </c>
      <c r="J3199" s="39">
        <f>INDEX(Monthly!$B$2:$K$187,MATCH(D3199,Monthly!$B$2:$B$187,0),3)</f>
        <v>3.9999999999999897E-3</v>
      </c>
      <c r="K3199" s="39">
        <f>INDEX(Monthly!$B$2:$K$187,MATCH(D3199,Monthly!$B$2:$B$187,0),5)</f>
        <v>-17.579999999999927</v>
      </c>
      <c r="L3199" s="39">
        <f>INDEX(Monthly!$B$2:$K$187,MATCH(D3199,Monthly!$B$2:$B$187,0),7)</f>
        <v>1.0000000000000009E-3</v>
      </c>
      <c r="M3199" s="39">
        <f>INDEX(Monthly!$B$2:$K$187,MATCH(D3199,Monthly!$B$2:$B$187,0),9)</f>
        <v>-1.6945882331229341E-3</v>
      </c>
      <c r="N3199" s="42">
        <f>INDEX(Quaterly!$B$2:$E$63,MATCH(B3199,Quaterly!$B$2:$B$63,0),4)</f>
        <v>-7.0299999999999976</v>
      </c>
    </row>
    <row r="3200" spans="1:14" x14ac:dyDescent="0.3">
      <c r="A3200" s="23">
        <v>3199</v>
      </c>
      <c r="B3200" s="23" t="str">
        <f t="shared" si="147"/>
        <v>Q2-2022</v>
      </c>
      <c r="C3200" s="24" t="str">
        <f t="shared" si="148"/>
        <v>Q2</v>
      </c>
      <c r="D3200" s="23" t="str">
        <f t="shared" si="149"/>
        <v>5-2022</v>
      </c>
      <c r="E3200" s="25">
        <v>44687</v>
      </c>
      <c r="F3200" s="31">
        <f>INDEX(GoldPrice!$B$2:$F$4016,MATCH(E3200,GoldPrice!$B$2:$B$4016,0),5)</f>
        <v>-24948.780948780477</v>
      </c>
      <c r="G3200" s="36">
        <f>INDEX(Daily!$B$2:$H$4016,MATCH(E3200,Daily!$B$2:$B$4016,0),3)</f>
        <v>1.5099999999999909</v>
      </c>
      <c r="H3200" s="36">
        <f>INDEX(Daily!$B$2:$H$4016,MATCH(E3200,Daily!$B$2:$B$4016,0),5)</f>
        <v>0</v>
      </c>
      <c r="I3200" s="36">
        <f>INDEX(Daily!$B$2:$H$4016,MATCH(E3200,Daily!$B$2:$B$4016,0),7)</f>
        <v>-31.420000000000073</v>
      </c>
      <c r="J3200" s="39">
        <f>INDEX(Monthly!$B$2:$K$187,MATCH(D3200,Monthly!$B$2:$B$187,0),3)</f>
        <v>3.9999999999999897E-3</v>
      </c>
      <c r="K3200" s="39">
        <f>INDEX(Monthly!$B$2:$K$187,MATCH(D3200,Monthly!$B$2:$B$187,0),5)</f>
        <v>-17.579999999999927</v>
      </c>
      <c r="L3200" s="39">
        <f>INDEX(Monthly!$B$2:$K$187,MATCH(D3200,Monthly!$B$2:$B$187,0),7)</f>
        <v>1.0000000000000009E-3</v>
      </c>
      <c r="M3200" s="39">
        <f>INDEX(Monthly!$B$2:$K$187,MATCH(D3200,Monthly!$B$2:$B$187,0),9)</f>
        <v>-1.6945882331229341E-3</v>
      </c>
      <c r="N3200" s="42">
        <f>INDEX(Quaterly!$B$2:$E$63,MATCH(B3200,Quaterly!$B$2:$B$63,0),4)</f>
        <v>-7.0299999999999976</v>
      </c>
    </row>
    <row r="3201" spans="1:14" x14ac:dyDescent="0.3">
      <c r="A3201" s="23">
        <v>3200</v>
      </c>
      <c r="B3201" s="23" t="str">
        <f t="shared" si="147"/>
        <v>Q2-2022</v>
      </c>
      <c r="C3201" s="24" t="str">
        <f t="shared" si="148"/>
        <v>Q2</v>
      </c>
      <c r="D3201" s="23" t="str">
        <f t="shared" si="149"/>
        <v>5-2022</v>
      </c>
      <c r="E3201" s="25">
        <v>44690</v>
      </c>
      <c r="F3201" s="31">
        <f>INDEX(GoldPrice!$B$2:$F$4016,MATCH(E3201,GoldPrice!$B$2:$B$4016,0),5)</f>
        <v>275251.18125118315</v>
      </c>
      <c r="G3201" s="36">
        <f>INDEX(Daily!$B$2:$H$4016,MATCH(E3201,Daily!$B$2:$B$4016,0),3)</f>
        <v>-6.6799999999999926</v>
      </c>
      <c r="H3201" s="36">
        <f>INDEX(Daily!$B$2:$H$4016,MATCH(E3201,Daily!$B$2:$B$4016,0),5)</f>
        <v>-5</v>
      </c>
      <c r="I3201" s="36">
        <f>INDEX(Daily!$B$2:$H$4016,MATCH(E3201,Daily!$B$2:$B$4016,0),7)</f>
        <v>-59.6400000000001</v>
      </c>
      <c r="J3201" s="39">
        <f>INDEX(Monthly!$B$2:$K$187,MATCH(D3201,Monthly!$B$2:$B$187,0),3)</f>
        <v>3.9999999999999897E-3</v>
      </c>
      <c r="K3201" s="39">
        <f>INDEX(Monthly!$B$2:$K$187,MATCH(D3201,Monthly!$B$2:$B$187,0),5)</f>
        <v>-17.579999999999927</v>
      </c>
      <c r="L3201" s="39">
        <f>INDEX(Monthly!$B$2:$K$187,MATCH(D3201,Monthly!$B$2:$B$187,0),7)</f>
        <v>1.0000000000000009E-3</v>
      </c>
      <c r="M3201" s="39">
        <f>INDEX(Monthly!$B$2:$K$187,MATCH(D3201,Monthly!$B$2:$B$187,0),9)</f>
        <v>-1.6945882331229341E-3</v>
      </c>
      <c r="N3201" s="42">
        <f>INDEX(Quaterly!$B$2:$E$63,MATCH(B3201,Quaterly!$B$2:$B$63,0),4)</f>
        <v>-7.0299999999999976</v>
      </c>
    </row>
    <row r="3202" spans="1:14" x14ac:dyDescent="0.3">
      <c r="A3202" s="23">
        <v>3201</v>
      </c>
      <c r="B3202" s="23" t="str">
        <f t="shared" si="147"/>
        <v>Q2-2022</v>
      </c>
      <c r="C3202" s="24" t="str">
        <f t="shared" si="148"/>
        <v>Q2</v>
      </c>
      <c r="D3202" s="23" t="str">
        <f t="shared" si="149"/>
        <v>5-2022</v>
      </c>
      <c r="E3202" s="25">
        <v>44691</v>
      </c>
      <c r="F3202" s="31">
        <f>INDEX(GoldPrice!$B$2:$F$4016,MATCH(E3202,GoldPrice!$B$2:$B$4016,0),5)</f>
        <v>160942.43054242432</v>
      </c>
      <c r="G3202" s="36">
        <f>INDEX(Daily!$B$2:$H$4016,MATCH(E3202,Daily!$B$2:$B$4016,0),3)</f>
        <v>-3.3299999999999983</v>
      </c>
      <c r="H3202" s="36">
        <f>INDEX(Daily!$B$2:$H$4016,MATCH(E3202,Daily!$B$2:$B$4016,0),5)</f>
        <v>-9</v>
      </c>
      <c r="I3202" s="36">
        <f>INDEX(Daily!$B$2:$H$4016,MATCH(E3202,Daily!$B$2:$B$4016,0),7)</f>
        <v>23.940000000000055</v>
      </c>
      <c r="J3202" s="39">
        <f>INDEX(Monthly!$B$2:$K$187,MATCH(D3202,Monthly!$B$2:$B$187,0),3)</f>
        <v>3.9999999999999897E-3</v>
      </c>
      <c r="K3202" s="39">
        <f>INDEX(Monthly!$B$2:$K$187,MATCH(D3202,Monthly!$B$2:$B$187,0),5)</f>
        <v>-17.579999999999927</v>
      </c>
      <c r="L3202" s="39">
        <f>INDEX(Monthly!$B$2:$K$187,MATCH(D3202,Monthly!$B$2:$B$187,0),7)</f>
        <v>1.0000000000000009E-3</v>
      </c>
      <c r="M3202" s="39">
        <f>INDEX(Monthly!$B$2:$K$187,MATCH(D3202,Monthly!$B$2:$B$187,0),9)</f>
        <v>-1.6945882331229341E-3</v>
      </c>
      <c r="N3202" s="42">
        <f>INDEX(Quaterly!$B$2:$E$63,MATCH(B3202,Quaterly!$B$2:$B$63,0),4)</f>
        <v>-7.0299999999999976</v>
      </c>
    </row>
    <row r="3203" spans="1:14" x14ac:dyDescent="0.3">
      <c r="A3203" s="23">
        <v>3202</v>
      </c>
      <c r="B3203" s="23" t="str">
        <f t="shared" ref="B3203:B3266" si="150">C3203&amp;"-"&amp;YEAR(E3203)</f>
        <v>Q2-2022</v>
      </c>
      <c r="C3203" s="24" t="str">
        <f t="shared" ref="C3203:C3266" si="151">IF(MONTH(E3203)&lt;=3,"Q1",IF(MONTH(E3203)&lt;=6,"Q2",IF(MONTH(E3203)&lt;=9,"Q3","Q4")))</f>
        <v>Q2</v>
      </c>
      <c r="D3203" s="23" t="str">
        <f t="shared" ref="D3203:D3266" si="152">MONTH(E3203)&amp;"-"&amp;YEAR(E3203)</f>
        <v>5-2022</v>
      </c>
      <c r="E3203" s="25">
        <v>44692</v>
      </c>
      <c r="F3203" s="31">
        <f>INDEX(GoldPrice!$B$2:$F$4016,MATCH(E3203,GoldPrice!$B$2:$B$4016,0),5)</f>
        <v>-322923.15252314508</v>
      </c>
      <c r="G3203" s="36">
        <f>INDEX(Daily!$B$2:$H$4016,MATCH(E3203,Daily!$B$2:$B$4016,0),3)</f>
        <v>5.9499999999999886</v>
      </c>
      <c r="H3203" s="36">
        <f>INDEX(Daily!$B$2:$H$4016,MATCH(E3203,Daily!$B$2:$B$4016,0),5)</f>
        <v>109</v>
      </c>
      <c r="I3203" s="36">
        <f>INDEX(Daily!$B$2:$H$4016,MATCH(E3203,Daily!$B$2:$B$4016,0),7)</f>
        <v>7.9700000000000273</v>
      </c>
      <c r="J3203" s="39">
        <f>INDEX(Monthly!$B$2:$K$187,MATCH(D3203,Monthly!$B$2:$B$187,0),3)</f>
        <v>3.9999999999999897E-3</v>
      </c>
      <c r="K3203" s="39">
        <f>INDEX(Monthly!$B$2:$K$187,MATCH(D3203,Monthly!$B$2:$B$187,0),5)</f>
        <v>-17.579999999999927</v>
      </c>
      <c r="L3203" s="39">
        <f>INDEX(Monthly!$B$2:$K$187,MATCH(D3203,Monthly!$B$2:$B$187,0),7)</f>
        <v>1.0000000000000009E-3</v>
      </c>
      <c r="M3203" s="39">
        <f>INDEX(Monthly!$B$2:$K$187,MATCH(D3203,Monthly!$B$2:$B$187,0),9)</f>
        <v>-1.6945882331229341E-3</v>
      </c>
      <c r="N3203" s="42">
        <f>INDEX(Quaterly!$B$2:$E$63,MATCH(B3203,Quaterly!$B$2:$B$63,0),4)</f>
        <v>-7.0299999999999976</v>
      </c>
    </row>
    <row r="3204" spans="1:14" x14ac:dyDescent="0.3">
      <c r="A3204" s="23">
        <v>3203</v>
      </c>
      <c r="B3204" s="23" t="str">
        <f t="shared" si="150"/>
        <v>Q2-2022</v>
      </c>
      <c r="C3204" s="24" t="str">
        <f t="shared" si="151"/>
        <v>Q2</v>
      </c>
      <c r="D3204" s="23" t="str">
        <f t="shared" si="152"/>
        <v>5-2022</v>
      </c>
      <c r="E3204" s="25">
        <v>44693</v>
      </c>
      <c r="F3204" s="31">
        <f>INDEX(GoldPrice!$B$2:$F$4016,MATCH(E3204,GoldPrice!$B$2:$B$4016,0),5)</f>
        <v>538439.00963900983</v>
      </c>
      <c r="G3204" s="36">
        <f>INDEX(Daily!$B$2:$H$4016,MATCH(E3204,Daily!$B$2:$B$4016,0),3)</f>
        <v>0.42000000000000171</v>
      </c>
      <c r="H3204" s="36">
        <f>INDEX(Daily!$B$2:$H$4016,MATCH(E3204,Daily!$B$2:$B$4016,0),5)</f>
        <v>46</v>
      </c>
      <c r="I3204" s="36">
        <f>INDEX(Daily!$B$2:$H$4016,MATCH(E3204,Daily!$B$2:$B$4016,0),7)</f>
        <v>-62.690000000000055</v>
      </c>
      <c r="J3204" s="39">
        <f>INDEX(Monthly!$B$2:$K$187,MATCH(D3204,Monthly!$B$2:$B$187,0),3)</f>
        <v>3.9999999999999897E-3</v>
      </c>
      <c r="K3204" s="39">
        <f>INDEX(Monthly!$B$2:$K$187,MATCH(D3204,Monthly!$B$2:$B$187,0),5)</f>
        <v>-17.579999999999927</v>
      </c>
      <c r="L3204" s="39">
        <f>INDEX(Monthly!$B$2:$K$187,MATCH(D3204,Monthly!$B$2:$B$187,0),7)</f>
        <v>1.0000000000000009E-3</v>
      </c>
      <c r="M3204" s="39">
        <f>INDEX(Monthly!$B$2:$K$187,MATCH(D3204,Monthly!$B$2:$B$187,0),9)</f>
        <v>-1.6945882331229341E-3</v>
      </c>
      <c r="N3204" s="42">
        <f>INDEX(Quaterly!$B$2:$E$63,MATCH(B3204,Quaterly!$B$2:$B$63,0),4)</f>
        <v>-7.0299999999999976</v>
      </c>
    </row>
    <row r="3205" spans="1:14" x14ac:dyDescent="0.3">
      <c r="A3205" s="23">
        <v>3204</v>
      </c>
      <c r="B3205" s="23" t="str">
        <f t="shared" si="150"/>
        <v>Q2-2022</v>
      </c>
      <c r="C3205" s="24" t="str">
        <f t="shared" si="151"/>
        <v>Q2</v>
      </c>
      <c r="D3205" s="23" t="str">
        <f t="shared" si="152"/>
        <v>5-2022</v>
      </c>
      <c r="E3205" s="25">
        <v>44694</v>
      </c>
      <c r="F3205" s="31">
        <f>INDEX(GoldPrice!$B$2:$F$4016,MATCH(E3205,GoldPrice!$B$2:$B$4016,0),5)</f>
        <v>-499982.30958231539</v>
      </c>
      <c r="G3205" s="36">
        <f>INDEX(Daily!$B$2:$H$4016,MATCH(E3205,Daily!$B$2:$B$4016,0),3)</f>
        <v>4.3599999999999994</v>
      </c>
      <c r="H3205" s="36">
        <f>INDEX(Daily!$B$2:$H$4016,MATCH(E3205,Daily!$B$2:$B$4016,0),5)</f>
        <v>-10</v>
      </c>
      <c r="I3205" s="36">
        <f>INDEX(Daily!$B$2:$H$4016,MATCH(E3205,Daily!$B$2:$B$4016,0),7)</f>
        <v>-56.069999999999936</v>
      </c>
      <c r="J3205" s="39">
        <f>INDEX(Monthly!$B$2:$K$187,MATCH(D3205,Monthly!$B$2:$B$187,0),3)</f>
        <v>3.9999999999999897E-3</v>
      </c>
      <c r="K3205" s="39">
        <f>INDEX(Monthly!$B$2:$K$187,MATCH(D3205,Monthly!$B$2:$B$187,0),5)</f>
        <v>-17.579999999999927</v>
      </c>
      <c r="L3205" s="39">
        <f>INDEX(Monthly!$B$2:$K$187,MATCH(D3205,Monthly!$B$2:$B$187,0),7)</f>
        <v>1.0000000000000009E-3</v>
      </c>
      <c r="M3205" s="39">
        <f>INDEX(Monthly!$B$2:$K$187,MATCH(D3205,Monthly!$B$2:$B$187,0),9)</f>
        <v>-1.6945882331229341E-3</v>
      </c>
      <c r="N3205" s="42">
        <f>INDEX(Quaterly!$B$2:$E$63,MATCH(B3205,Quaterly!$B$2:$B$63,0),4)</f>
        <v>-7.0299999999999976</v>
      </c>
    </row>
    <row r="3206" spans="1:14" x14ac:dyDescent="0.3">
      <c r="A3206" s="23">
        <v>3205</v>
      </c>
      <c r="B3206" s="23" t="str">
        <f t="shared" si="150"/>
        <v>Q2-2022</v>
      </c>
      <c r="C3206" s="24" t="str">
        <f t="shared" si="151"/>
        <v>Q2</v>
      </c>
      <c r="D3206" s="23" t="str">
        <f t="shared" si="152"/>
        <v>5-2022</v>
      </c>
      <c r="E3206" s="25">
        <v>44697</v>
      </c>
      <c r="F3206" s="31">
        <f>INDEX(GoldPrice!$B$2:$F$4016,MATCH(E3206,GoldPrice!$B$2:$B$4016,0),5)</f>
        <v>-368802.57040257007</v>
      </c>
      <c r="G3206" s="36">
        <f>INDEX(Daily!$B$2:$H$4016,MATCH(E3206,Daily!$B$2:$B$4016,0),3)</f>
        <v>3.710000000000008</v>
      </c>
      <c r="H3206" s="36">
        <f>INDEX(Daily!$B$2:$H$4016,MATCH(E3206,Daily!$B$2:$B$4016,0),5)</f>
        <v>9</v>
      </c>
      <c r="I3206" s="36">
        <f>INDEX(Daily!$B$2:$H$4016,MATCH(E3206,Daily!$B$2:$B$4016,0),7)</f>
        <v>-10.819999999999936</v>
      </c>
      <c r="J3206" s="39">
        <f>INDEX(Monthly!$B$2:$K$187,MATCH(D3206,Monthly!$B$2:$B$187,0),3)</f>
        <v>3.9999999999999897E-3</v>
      </c>
      <c r="K3206" s="39">
        <f>INDEX(Monthly!$B$2:$K$187,MATCH(D3206,Monthly!$B$2:$B$187,0),5)</f>
        <v>-17.579999999999927</v>
      </c>
      <c r="L3206" s="39">
        <f>INDEX(Monthly!$B$2:$K$187,MATCH(D3206,Monthly!$B$2:$B$187,0),7)</f>
        <v>1.0000000000000009E-3</v>
      </c>
      <c r="M3206" s="39">
        <f>INDEX(Monthly!$B$2:$K$187,MATCH(D3206,Monthly!$B$2:$B$187,0),9)</f>
        <v>-1.6945882331229341E-3</v>
      </c>
      <c r="N3206" s="42">
        <f>INDEX(Quaterly!$B$2:$E$63,MATCH(B3206,Quaterly!$B$2:$B$63,0),4)</f>
        <v>-7.0299999999999976</v>
      </c>
    </row>
    <row r="3207" spans="1:14" x14ac:dyDescent="0.3">
      <c r="A3207" s="23">
        <v>3206</v>
      </c>
      <c r="B3207" s="23" t="str">
        <f t="shared" si="150"/>
        <v>Q2-2022</v>
      </c>
      <c r="C3207" s="24" t="str">
        <f t="shared" si="151"/>
        <v>Q2</v>
      </c>
      <c r="D3207" s="23" t="str">
        <f t="shared" si="152"/>
        <v>5-2022</v>
      </c>
      <c r="E3207" s="25">
        <v>44698</v>
      </c>
      <c r="F3207" s="31">
        <f>INDEX(GoldPrice!$B$2:$F$4016,MATCH(E3207,GoldPrice!$B$2:$B$4016,0),5)</f>
        <v>-116425.25042524934</v>
      </c>
      <c r="G3207" s="36">
        <f>INDEX(Daily!$B$2:$H$4016,MATCH(E3207,Daily!$B$2:$B$4016,0),3)</f>
        <v>-1.7999999999999972</v>
      </c>
      <c r="H3207" s="36">
        <f>INDEX(Daily!$B$2:$H$4016,MATCH(E3207,Daily!$B$2:$B$4016,0),5)</f>
        <v>25</v>
      </c>
      <c r="I3207" s="36">
        <f>INDEX(Daily!$B$2:$H$4016,MATCH(E3207,Daily!$B$2:$B$4016,0),7)</f>
        <v>56.419999999999845</v>
      </c>
      <c r="J3207" s="39">
        <f>INDEX(Monthly!$B$2:$K$187,MATCH(D3207,Monthly!$B$2:$B$187,0),3)</f>
        <v>3.9999999999999897E-3</v>
      </c>
      <c r="K3207" s="39">
        <f>INDEX(Monthly!$B$2:$K$187,MATCH(D3207,Monthly!$B$2:$B$187,0),5)</f>
        <v>-17.579999999999927</v>
      </c>
      <c r="L3207" s="39">
        <f>INDEX(Monthly!$B$2:$K$187,MATCH(D3207,Monthly!$B$2:$B$187,0),7)</f>
        <v>1.0000000000000009E-3</v>
      </c>
      <c r="M3207" s="39">
        <f>INDEX(Monthly!$B$2:$K$187,MATCH(D3207,Monthly!$B$2:$B$187,0),9)</f>
        <v>-1.6945882331229341E-3</v>
      </c>
      <c r="N3207" s="42">
        <f>INDEX(Quaterly!$B$2:$E$63,MATCH(B3207,Quaterly!$B$2:$B$63,0),4)</f>
        <v>-7.0299999999999976</v>
      </c>
    </row>
    <row r="3208" spans="1:14" x14ac:dyDescent="0.3">
      <c r="A3208" s="23">
        <v>3207</v>
      </c>
      <c r="B3208" s="23" t="str">
        <f t="shared" si="150"/>
        <v>Q2-2022</v>
      </c>
      <c r="C3208" s="24" t="str">
        <f t="shared" si="151"/>
        <v>Q2</v>
      </c>
      <c r="D3208" s="23" t="str">
        <f t="shared" si="152"/>
        <v>5-2022</v>
      </c>
      <c r="E3208" s="25">
        <v>44699</v>
      </c>
      <c r="F3208" s="31">
        <f>INDEX(GoldPrice!$B$2:$F$4016,MATCH(E3208,GoldPrice!$B$2:$B$4016,0),5)</f>
        <v>14117.48251748085</v>
      </c>
      <c r="G3208" s="36">
        <f>INDEX(Daily!$B$2:$H$4016,MATCH(E3208,Daily!$B$2:$B$4016,0),3)</f>
        <v>-2.8100000000000023</v>
      </c>
      <c r="H3208" s="36">
        <f>INDEX(Daily!$B$2:$H$4016,MATCH(E3208,Daily!$B$2:$B$4016,0),5)</f>
        <v>19</v>
      </c>
      <c r="I3208" s="36">
        <f>INDEX(Daily!$B$2:$H$4016,MATCH(E3208,Daily!$B$2:$B$4016,0),7)</f>
        <v>12.3900000000001</v>
      </c>
      <c r="J3208" s="39">
        <f>INDEX(Monthly!$B$2:$K$187,MATCH(D3208,Monthly!$B$2:$B$187,0),3)</f>
        <v>3.9999999999999897E-3</v>
      </c>
      <c r="K3208" s="39">
        <f>INDEX(Monthly!$B$2:$K$187,MATCH(D3208,Monthly!$B$2:$B$187,0),5)</f>
        <v>-17.579999999999927</v>
      </c>
      <c r="L3208" s="39">
        <f>INDEX(Monthly!$B$2:$K$187,MATCH(D3208,Monthly!$B$2:$B$187,0),7)</f>
        <v>1.0000000000000009E-3</v>
      </c>
      <c r="M3208" s="39">
        <f>INDEX(Monthly!$B$2:$K$187,MATCH(D3208,Monthly!$B$2:$B$187,0),9)</f>
        <v>-1.6945882331229341E-3</v>
      </c>
      <c r="N3208" s="42">
        <f>INDEX(Quaterly!$B$2:$E$63,MATCH(B3208,Quaterly!$B$2:$B$63,0),4)</f>
        <v>-7.0299999999999976</v>
      </c>
    </row>
    <row r="3209" spans="1:14" x14ac:dyDescent="0.3">
      <c r="A3209" s="23">
        <v>3208</v>
      </c>
      <c r="B3209" s="23" t="str">
        <f t="shared" si="150"/>
        <v>Q2-2022</v>
      </c>
      <c r="C3209" s="24" t="str">
        <f t="shared" si="151"/>
        <v>Q2</v>
      </c>
      <c r="D3209" s="23" t="str">
        <f t="shared" si="152"/>
        <v>5-2022</v>
      </c>
      <c r="E3209" s="25">
        <v>44700</v>
      </c>
      <c r="F3209" s="31">
        <f>INDEX(GoldPrice!$B$2:$F$4016,MATCH(E3209,GoldPrice!$B$2:$B$4016,0),5)</f>
        <v>-443967.41636741161</v>
      </c>
      <c r="G3209" s="36">
        <f>INDEX(Daily!$B$2:$H$4016,MATCH(E3209,Daily!$B$2:$B$4016,0),3)</f>
        <v>2.6199999999999903</v>
      </c>
      <c r="H3209" s="36">
        <f>INDEX(Daily!$B$2:$H$4016,MATCH(E3209,Daily!$B$2:$B$4016,0),5)</f>
        <v>1</v>
      </c>
      <c r="I3209" s="36">
        <f>INDEX(Daily!$B$2:$H$4016,MATCH(E3209,Daily!$B$2:$B$4016,0),7)</f>
        <v>0.88000000000010914</v>
      </c>
      <c r="J3209" s="39">
        <f>INDEX(Monthly!$B$2:$K$187,MATCH(D3209,Monthly!$B$2:$B$187,0),3)</f>
        <v>3.9999999999999897E-3</v>
      </c>
      <c r="K3209" s="39">
        <f>INDEX(Monthly!$B$2:$K$187,MATCH(D3209,Monthly!$B$2:$B$187,0),5)</f>
        <v>-17.579999999999927</v>
      </c>
      <c r="L3209" s="39">
        <f>INDEX(Monthly!$B$2:$K$187,MATCH(D3209,Monthly!$B$2:$B$187,0),7)</f>
        <v>1.0000000000000009E-3</v>
      </c>
      <c r="M3209" s="39">
        <f>INDEX(Monthly!$B$2:$K$187,MATCH(D3209,Monthly!$B$2:$B$187,0),9)</f>
        <v>-1.6945882331229341E-3</v>
      </c>
      <c r="N3209" s="42">
        <f>INDEX(Quaterly!$B$2:$E$63,MATCH(B3209,Quaterly!$B$2:$B$63,0),4)</f>
        <v>-7.0299999999999976</v>
      </c>
    </row>
    <row r="3210" spans="1:14" x14ac:dyDescent="0.3">
      <c r="A3210" s="23">
        <v>3209</v>
      </c>
      <c r="B3210" s="23" t="str">
        <f t="shared" si="150"/>
        <v>Q2-2022</v>
      </c>
      <c r="C3210" s="24" t="str">
        <f t="shared" si="151"/>
        <v>Q2</v>
      </c>
      <c r="D3210" s="23" t="str">
        <f t="shared" si="152"/>
        <v>5-2022</v>
      </c>
      <c r="E3210" s="25">
        <v>44701</v>
      </c>
      <c r="F3210" s="31">
        <f>INDEX(GoldPrice!$B$2:$F$4016,MATCH(E3210,GoldPrice!$B$2:$B$4016,0),5)</f>
        <v>561655.64165563881</v>
      </c>
      <c r="G3210" s="36">
        <f>INDEX(Daily!$B$2:$H$4016,MATCH(E3210,Daily!$B$2:$B$4016,0),3)</f>
        <v>-1.9299999999999926</v>
      </c>
      <c r="H3210" s="36">
        <f>INDEX(Daily!$B$2:$H$4016,MATCH(E3210,Daily!$B$2:$B$4016,0),5)</f>
        <v>20</v>
      </c>
      <c r="I3210" s="36">
        <f>INDEX(Daily!$B$2:$H$4016,MATCH(E3210,Daily!$B$2:$B$4016,0),7)</f>
        <v>-0.93000000000006366</v>
      </c>
      <c r="J3210" s="39">
        <f>INDEX(Monthly!$B$2:$K$187,MATCH(D3210,Monthly!$B$2:$B$187,0),3)</f>
        <v>3.9999999999999897E-3</v>
      </c>
      <c r="K3210" s="39">
        <f>INDEX(Monthly!$B$2:$K$187,MATCH(D3210,Monthly!$B$2:$B$187,0),5)</f>
        <v>-17.579999999999927</v>
      </c>
      <c r="L3210" s="39">
        <f>INDEX(Monthly!$B$2:$K$187,MATCH(D3210,Monthly!$B$2:$B$187,0),7)</f>
        <v>1.0000000000000009E-3</v>
      </c>
      <c r="M3210" s="39">
        <f>INDEX(Monthly!$B$2:$K$187,MATCH(D3210,Monthly!$B$2:$B$187,0),9)</f>
        <v>-1.6945882331229341E-3</v>
      </c>
      <c r="N3210" s="42">
        <f>INDEX(Quaterly!$B$2:$E$63,MATCH(B3210,Quaterly!$B$2:$B$63,0),4)</f>
        <v>-7.0299999999999976</v>
      </c>
    </row>
    <row r="3211" spans="1:14" x14ac:dyDescent="0.3">
      <c r="A3211" s="23">
        <v>3210</v>
      </c>
      <c r="B3211" s="23" t="str">
        <f t="shared" si="150"/>
        <v>Q2-2022</v>
      </c>
      <c r="C3211" s="24" t="str">
        <f t="shared" si="151"/>
        <v>Q2</v>
      </c>
      <c r="D3211" s="23" t="str">
        <f t="shared" si="152"/>
        <v>5-2022</v>
      </c>
      <c r="E3211" s="25">
        <v>44704</v>
      </c>
      <c r="F3211" s="31">
        <f>INDEX(GoldPrice!$B$2:$F$4016,MATCH(E3211,GoldPrice!$B$2:$B$4016,0),5)</f>
        <v>-19023.247023247182</v>
      </c>
      <c r="G3211" s="36">
        <f>INDEX(Daily!$B$2:$H$4016,MATCH(E3211,Daily!$B$2:$B$4016,0),3)</f>
        <v>1.0000000000005116E-2</v>
      </c>
      <c r="H3211" s="36">
        <f>INDEX(Daily!$B$2:$H$4016,MATCH(E3211,Daily!$B$2:$B$4016,0),5)</f>
        <v>10</v>
      </c>
      <c r="I3211" s="36">
        <f>INDEX(Daily!$B$2:$H$4016,MATCH(E3211,Daily!$B$2:$B$4016,0),7)</f>
        <v>-21.900000000000091</v>
      </c>
      <c r="J3211" s="39">
        <f>INDEX(Monthly!$B$2:$K$187,MATCH(D3211,Monthly!$B$2:$B$187,0),3)</f>
        <v>3.9999999999999897E-3</v>
      </c>
      <c r="K3211" s="39">
        <f>INDEX(Monthly!$B$2:$K$187,MATCH(D3211,Monthly!$B$2:$B$187,0),5)</f>
        <v>-17.579999999999927</v>
      </c>
      <c r="L3211" s="39">
        <f>INDEX(Monthly!$B$2:$K$187,MATCH(D3211,Monthly!$B$2:$B$187,0),7)</f>
        <v>1.0000000000000009E-3</v>
      </c>
      <c r="M3211" s="39">
        <f>INDEX(Monthly!$B$2:$K$187,MATCH(D3211,Monthly!$B$2:$B$187,0),9)</f>
        <v>-1.6945882331229341E-3</v>
      </c>
      <c r="N3211" s="42">
        <f>INDEX(Quaterly!$B$2:$E$63,MATCH(B3211,Quaterly!$B$2:$B$63,0),4)</f>
        <v>-7.0299999999999976</v>
      </c>
    </row>
    <row r="3212" spans="1:14" x14ac:dyDescent="0.3">
      <c r="A3212" s="23">
        <v>3211</v>
      </c>
      <c r="B3212" s="23" t="str">
        <f t="shared" si="150"/>
        <v>Q2-2022</v>
      </c>
      <c r="C3212" s="24" t="str">
        <f t="shared" si="151"/>
        <v>Q2</v>
      </c>
      <c r="D3212" s="23" t="str">
        <f t="shared" si="152"/>
        <v>5-2022</v>
      </c>
      <c r="E3212" s="25">
        <v>44705</v>
      </c>
      <c r="F3212" s="31">
        <f>INDEX(GoldPrice!$B$2:$F$4016,MATCH(E3212,GoldPrice!$B$2:$B$4016,0),5)</f>
        <v>-409436.779436782</v>
      </c>
      <c r="G3212" s="36">
        <f>INDEX(Daily!$B$2:$H$4016,MATCH(E3212,Daily!$B$2:$B$4016,0),3)</f>
        <v>-0.52000000000001023</v>
      </c>
      <c r="H3212" s="36">
        <f>INDEX(Daily!$B$2:$H$4016,MATCH(E3212,Daily!$B$2:$B$4016,0),5)</f>
        <v>40</v>
      </c>
      <c r="I3212" s="36">
        <f>INDEX(Daily!$B$2:$H$4016,MATCH(E3212,Daily!$B$2:$B$4016,0),7)</f>
        <v>14.570000000000164</v>
      </c>
      <c r="J3212" s="39">
        <f>INDEX(Monthly!$B$2:$K$187,MATCH(D3212,Monthly!$B$2:$B$187,0),3)</f>
        <v>3.9999999999999897E-3</v>
      </c>
      <c r="K3212" s="39">
        <f>INDEX(Monthly!$B$2:$K$187,MATCH(D3212,Monthly!$B$2:$B$187,0),5)</f>
        <v>-17.579999999999927</v>
      </c>
      <c r="L3212" s="39">
        <f>INDEX(Monthly!$B$2:$K$187,MATCH(D3212,Monthly!$B$2:$B$187,0),7)</f>
        <v>1.0000000000000009E-3</v>
      </c>
      <c r="M3212" s="39">
        <f>INDEX(Monthly!$B$2:$K$187,MATCH(D3212,Monthly!$B$2:$B$187,0),9)</f>
        <v>-1.6945882331229341E-3</v>
      </c>
      <c r="N3212" s="42">
        <f>INDEX(Quaterly!$B$2:$E$63,MATCH(B3212,Quaterly!$B$2:$B$63,0),4)</f>
        <v>-7.0299999999999976</v>
      </c>
    </row>
    <row r="3213" spans="1:14" x14ac:dyDescent="0.3">
      <c r="A3213" s="23">
        <v>3212</v>
      </c>
      <c r="B3213" s="23" t="str">
        <f t="shared" si="150"/>
        <v>Q2-2022</v>
      </c>
      <c r="C3213" s="24" t="str">
        <f t="shared" si="151"/>
        <v>Q2</v>
      </c>
      <c r="D3213" s="23" t="str">
        <f t="shared" si="152"/>
        <v>5-2022</v>
      </c>
      <c r="E3213" s="25">
        <v>44706</v>
      </c>
      <c r="F3213" s="31">
        <f>INDEX(GoldPrice!$B$2:$F$4016,MATCH(E3213,GoldPrice!$B$2:$B$4016,0),5)</f>
        <v>-440451.33245133609</v>
      </c>
      <c r="G3213" s="36">
        <f>INDEX(Daily!$B$2:$H$4016,MATCH(E3213,Daily!$B$2:$B$4016,0),3)</f>
        <v>0.56000000000000227</v>
      </c>
      <c r="H3213" s="36">
        <f>INDEX(Daily!$B$2:$H$4016,MATCH(E3213,Daily!$B$2:$B$4016,0),5)</f>
        <v>-20</v>
      </c>
      <c r="I3213" s="36">
        <f>INDEX(Daily!$B$2:$H$4016,MATCH(E3213,Daily!$B$2:$B$4016,0),7)</f>
        <v>35.049999999999955</v>
      </c>
      <c r="J3213" s="39">
        <f>INDEX(Monthly!$B$2:$K$187,MATCH(D3213,Monthly!$B$2:$B$187,0),3)</f>
        <v>3.9999999999999897E-3</v>
      </c>
      <c r="K3213" s="39">
        <f>INDEX(Monthly!$B$2:$K$187,MATCH(D3213,Monthly!$B$2:$B$187,0),5)</f>
        <v>-17.579999999999927</v>
      </c>
      <c r="L3213" s="39">
        <f>INDEX(Monthly!$B$2:$K$187,MATCH(D3213,Monthly!$B$2:$B$187,0),7)</f>
        <v>1.0000000000000009E-3</v>
      </c>
      <c r="M3213" s="39">
        <f>INDEX(Monthly!$B$2:$K$187,MATCH(D3213,Monthly!$B$2:$B$187,0),9)</f>
        <v>-1.6945882331229341E-3</v>
      </c>
      <c r="N3213" s="42">
        <f>INDEX(Quaterly!$B$2:$E$63,MATCH(B3213,Quaterly!$B$2:$B$63,0),4)</f>
        <v>-7.0299999999999976</v>
      </c>
    </row>
    <row r="3214" spans="1:14" x14ac:dyDescent="0.3">
      <c r="A3214" s="23">
        <v>3213</v>
      </c>
      <c r="B3214" s="23" t="str">
        <f t="shared" si="150"/>
        <v>Q2-2022</v>
      </c>
      <c r="C3214" s="24" t="str">
        <f t="shared" si="151"/>
        <v>Q2</v>
      </c>
      <c r="D3214" s="23" t="str">
        <f t="shared" si="152"/>
        <v>5-2022</v>
      </c>
      <c r="E3214" s="25">
        <v>44707</v>
      </c>
      <c r="F3214" s="31">
        <f>INDEX(GoldPrice!$B$2:$F$4016,MATCH(E3214,GoldPrice!$B$2:$B$4016,0),5)</f>
        <v>158012.47401247919</v>
      </c>
      <c r="G3214" s="36">
        <f>INDEX(Daily!$B$2:$H$4016,MATCH(E3214,Daily!$B$2:$B$4016,0),3)</f>
        <v>3.7600000000000051</v>
      </c>
      <c r="H3214" s="36">
        <f>INDEX(Daily!$B$2:$H$4016,MATCH(E3214,Daily!$B$2:$B$4016,0),5)</f>
        <v>15</v>
      </c>
      <c r="I3214" s="36">
        <f>INDEX(Daily!$B$2:$H$4016,MATCH(E3214,Daily!$B$2:$B$4016,0),7)</f>
        <v>0.13999999999987267</v>
      </c>
      <c r="J3214" s="39">
        <f>INDEX(Monthly!$B$2:$K$187,MATCH(D3214,Monthly!$B$2:$B$187,0),3)</f>
        <v>3.9999999999999897E-3</v>
      </c>
      <c r="K3214" s="39">
        <f>INDEX(Monthly!$B$2:$K$187,MATCH(D3214,Monthly!$B$2:$B$187,0),5)</f>
        <v>-17.579999999999927</v>
      </c>
      <c r="L3214" s="39">
        <f>INDEX(Monthly!$B$2:$K$187,MATCH(D3214,Monthly!$B$2:$B$187,0),7)</f>
        <v>1.0000000000000009E-3</v>
      </c>
      <c r="M3214" s="39">
        <f>INDEX(Monthly!$B$2:$K$187,MATCH(D3214,Monthly!$B$2:$B$187,0),9)</f>
        <v>-1.6945882331229341E-3</v>
      </c>
      <c r="N3214" s="42">
        <f>INDEX(Quaterly!$B$2:$E$63,MATCH(B3214,Quaterly!$B$2:$B$63,0),4)</f>
        <v>-7.0299999999999976</v>
      </c>
    </row>
    <row r="3215" spans="1:14" x14ac:dyDescent="0.3">
      <c r="A3215" s="23">
        <v>3214</v>
      </c>
      <c r="B3215" s="23" t="str">
        <f t="shared" si="150"/>
        <v>Q2-2022</v>
      </c>
      <c r="C3215" s="24" t="str">
        <f t="shared" si="151"/>
        <v>Q2</v>
      </c>
      <c r="D3215" s="23" t="str">
        <f t="shared" si="152"/>
        <v>5-2022</v>
      </c>
      <c r="E3215" s="25">
        <v>44708</v>
      </c>
      <c r="F3215" s="31">
        <f>INDEX(GoldPrice!$B$2:$F$4016,MATCH(E3215,GoldPrice!$B$2:$B$4016,0),5)</f>
        <v>145578.15157815069</v>
      </c>
      <c r="G3215" s="36">
        <f>INDEX(Daily!$B$2:$H$4016,MATCH(E3215,Daily!$B$2:$B$4016,0),3)</f>
        <v>0.97999999999998977</v>
      </c>
      <c r="H3215" s="36">
        <f>INDEX(Daily!$B$2:$H$4016,MATCH(E3215,Daily!$B$2:$B$4016,0),5)</f>
        <v>-10</v>
      </c>
      <c r="I3215" s="36">
        <f>INDEX(Daily!$B$2:$H$4016,MATCH(E3215,Daily!$B$2:$B$4016,0),7)</f>
        <v>16.880000000000109</v>
      </c>
      <c r="J3215" s="39">
        <f>INDEX(Monthly!$B$2:$K$187,MATCH(D3215,Monthly!$B$2:$B$187,0),3)</f>
        <v>3.9999999999999897E-3</v>
      </c>
      <c r="K3215" s="39">
        <f>INDEX(Monthly!$B$2:$K$187,MATCH(D3215,Monthly!$B$2:$B$187,0),5)</f>
        <v>-17.579999999999927</v>
      </c>
      <c r="L3215" s="39">
        <f>INDEX(Monthly!$B$2:$K$187,MATCH(D3215,Monthly!$B$2:$B$187,0),7)</f>
        <v>1.0000000000000009E-3</v>
      </c>
      <c r="M3215" s="39">
        <f>INDEX(Monthly!$B$2:$K$187,MATCH(D3215,Monthly!$B$2:$B$187,0),9)</f>
        <v>-1.6945882331229341E-3</v>
      </c>
      <c r="N3215" s="42">
        <f>INDEX(Quaterly!$B$2:$E$63,MATCH(B3215,Quaterly!$B$2:$B$63,0),4)</f>
        <v>-7.0299999999999976</v>
      </c>
    </row>
    <row r="3216" spans="1:14" x14ac:dyDescent="0.3">
      <c r="A3216" s="23">
        <v>3215</v>
      </c>
      <c r="B3216" s="23" t="str">
        <f t="shared" si="150"/>
        <v>Q2-2022</v>
      </c>
      <c r="C3216" s="24" t="str">
        <f t="shared" si="151"/>
        <v>Q2</v>
      </c>
      <c r="D3216" s="23" t="str">
        <f t="shared" si="152"/>
        <v>5-2022</v>
      </c>
      <c r="E3216" s="25">
        <v>44711</v>
      </c>
      <c r="F3216" s="31">
        <f>INDEX(GoldPrice!$B$2:$F$4016,MATCH(E3216,GoldPrice!$B$2:$B$4016,0),5)</f>
        <v>35352.636552639306</v>
      </c>
      <c r="G3216" s="36">
        <f>INDEX(Daily!$B$2:$H$4016,MATCH(E3216,Daily!$B$2:$B$4016,0),3)</f>
        <v>2.5400000000000063</v>
      </c>
      <c r="H3216" s="36">
        <f>INDEX(Daily!$B$2:$H$4016,MATCH(E3216,Daily!$B$2:$B$4016,0),5)</f>
        <v>-19</v>
      </c>
      <c r="I3216" s="36">
        <f>INDEX(Daily!$B$2:$H$4016,MATCH(E3216,Daily!$B$2:$B$4016,0),7)</f>
        <v>8.4700000000000273</v>
      </c>
      <c r="J3216" s="39">
        <f>INDEX(Monthly!$B$2:$K$187,MATCH(D3216,Monthly!$B$2:$B$187,0),3)</f>
        <v>3.9999999999999897E-3</v>
      </c>
      <c r="K3216" s="39">
        <f>INDEX(Monthly!$B$2:$K$187,MATCH(D3216,Monthly!$B$2:$B$187,0),5)</f>
        <v>-17.579999999999927</v>
      </c>
      <c r="L3216" s="39">
        <f>INDEX(Monthly!$B$2:$K$187,MATCH(D3216,Monthly!$B$2:$B$187,0),7)</f>
        <v>1.0000000000000009E-3</v>
      </c>
      <c r="M3216" s="39">
        <f>INDEX(Monthly!$B$2:$K$187,MATCH(D3216,Monthly!$B$2:$B$187,0),9)</f>
        <v>-1.6945882331229341E-3</v>
      </c>
      <c r="N3216" s="42">
        <f>INDEX(Quaterly!$B$2:$E$63,MATCH(B3216,Quaterly!$B$2:$B$63,0),4)</f>
        <v>-7.0299999999999976</v>
      </c>
    </row>
    <row r="3217" spans="1:14" x14ac:dyDescent="0.3">
      <c r="A3217" s="23">
        <v>3216</v>
      </c>
      <c r="B3217" s="23" t="str">
        <f t="shared" si="150"/>
        <v>Q2-2022</v>
      </c>
      <c r="C3217" s="24" t="str">
        <f t="shared" si="151"/>
        <v>Q2</v>
      </c>
      <c r="D3217" s="23" t="str">
        <f t="shared" si="152"/>
        <v>5-2022</v>
      </c>
      <c r="E3217" s="25">
        <v>44712</v>
      </c>
      <c r="F3217" s="31">
        <f>INDEX(GoldPrice!$B$2:$F$4016,MATCH(E3217,GoldPrice!$B$2:$B$4016,0),5)</f>
        <v>129382.95218294859</v>
      </c>
      <c r="G3217" s="36">
        <f>INDEX(Daily!$B$2:$H$4016,MATCH(E3217,Daily!$B$2:$B$4016,0),3)</f>
        <v>-2.9399999999999977</v>
      </c>
      <c r="H3217" s="36">
        <f>INDEX(Daily!$B$2:$H$4016,MATCH(E3217,Daily!$B$2:$B$4016,0),5)</f>
        <v>9</v>
      </c>
      <c r="I3217" s="36">
        <f>INDEX(Daily!$B$2:$H$4016,MATCH(E3217,Daily!$B$2:$B$4016,0),7)</f>
        <v>-1.2400000000000091</v>
      </c>
      <c r="J3217" s="39">
        <f>INDEX(Monthly!$B$2:$K$187,MATCH(D3217,Monthly!$B$2:$B$187,0),3)</f>
        <v>3.9999999999999897E-3</v>
      </c>
      <c r="K3217" s="39">
        <f>INDEX(Monthly!$B$2:$K$187,MATCH(D3217,Monthly!$B$2:$B$187,0),5)</f>
        <v>-17.579999999999927</v>
      </c>
      <c r="L3217" s="39">
        <f>INDEX(Monthly!$B$2:$K$187,MATCH(D3217,Monthly!$B$2:$B$187,0),7)</f>
        <v>1.0000000000000009E-3</v>
      </c>
      <c r="M3217" s="39">
        <f>INDEX(Monthly!$B$2:$K$187,MATCH(D3217,Monthly!$B$2:$B$187,0),9)</f>
        <v>-1.6945882331229341E-3</v>
      </c>
      <c r="N3217" s="42">
        <f>INDEX(Quaterly!$B$2:$E$63,MATCH(B3217,Quaterly!$B$2:$B$63,0),4)</f>
        <v>-7.0299999999999976</v>
      </c>
    </row>
    <row r="3218" spans="1:14" x14ac:dyDescent="0.3">
      <c r="A3218" s="23">
        <v>3217</v>
      </c>
      <c r="B3218" s="23" t="str">
        <f t="shared" si="150"/>
        <v>Q2-2022</v>
      </c>
      <c r="C3218" s="24" t="str">
        <f t="shared" si="151"/>
        <v>Q2</v>
      </c>
      <c r="D3218" s="23" t="str">
        <f t="shared" si="152"/>
        <v>6-2022</v>
      </c>
      <c r="E3218" s="25">
        <v>44713</v>
      </c>
      <c r="F3218" s="31">
        <f>INDEX(GoldPrice!$B$2:$F$4016,MATCH(E3218,GoldPrice!$B$2:$B$4016,0),5)</f>
        <v>-225845.62464562058</v>
      </c>
      <c r="G3218" s="36">
        <f>INDEX(Daily!$B$2:$H$4016,MATCH(E3218,Daily!$B$2:$B$4016,0),3)</f>
        <v>0.59000000000000341</v>
      </c>
      <c r="H3218" s="36">
        <f>INDEX(Daily!$B$2:$H$4016,MATCH(E3218,Daily!$B$2:$B$4016,0),5)</f>
        <v>11</v>
      </c>
      <c r="I3218" s="36">
        <f>INDEX(Daily!$B$2:$H$4016,MATCH(E3218,Daily!$B$2:$B$4016,0),7)</f>
        <v>6.8399999999999181</v>
      </c>
      <c r="J3218" s="39">
        <f>INDEX(Monthly!$B$2:$K$187,MATCH(D3218,Monthly!$B$2:$B$187,0),3)</f>
        <v>7.4000000000000038E-3</v>
      </c>
      <c r="K3218" s="39">
        <f>INDEX(Monthly!$B$2:$K$187,MATCH(D3218,Monthly!$B$2:$B$187,0),5)</f>
        <v>-8.9900000000000091</v>
      </c>
      <c r="L3218" s="39">
        <f>INDEX(Monthly!$B$2:$K$187,MATCH(D3218,Monthly!$B$2:$B$187,0),7)</f>
        <v>0</v>
      </c>
      <c r="M3218" s="39">
        <f>INDEX(Monthly!$B$2:$K$187,MATCH(D3218,Monthly!$B$2:$B$187,0),9)</f>
        <v>4.3286345930169815E-3</v>
      </c>
      <c r="N3218" s="42">
        <f>INDEX(Quaterly!$B$2:$E$63,MATCH(B3218,Quaterly!$B$2:$B$63,0),4)</f>
        <v>-7.0299999999999976</v>
      </c>
    </row>
    <row r="3219" spans="1:14" x14ac:dyDescent="0.3">
      <c r="A3219" s="23">
        <v>3218</v>
      </c>
      <c r="B3219" s="23" t="str">
        <f t="shared" si="150"/>
        <v>Q2-2022</v>
      </c>
      <c r="C3219" s="24" t="str">
        <f t="shared" si="151"/>
        <v>Q2</v>
      </c>
      <c r="D3219" s="23" t="str">
        <f t="shared" si="152"/>
        <v>6-2022</v>
      </c>
      <c r="E3219" s="25">
        <v>44714</v>
      </c>
      <c r="F3219" s="31">
        <f>INDEX(GoldPrice!$B$2:$F$4016,MATCH(E3219,GoldPrice!$B$2:$B$4016,0),5)</f>
        <v>-252606.46380646527</v>
      </c>
      <c r="G3219" s="36">
        <f>INDEX(Daily!$B$2:$H$4016,MATCH(E3219,Daily!$B$2:$B$4016,0),3)</f>
        <v>1.6099999999999994</v>
      </c>
      <c r="H3219" s="36">
        <f>INDEX(Daily!$B$2:$H$4016,MATCH(E3219,Daily!$B$2:$B$4016,0),5)</f>
        <v>-3</v>
      </c>
      <c r="I3219" s="36">
        <f>INDEX(Daily!$B$2:$H$4016,MATCH(E3219,Daily!$B$2:$B$4016,0),7)</f>
        <v>-10.900000000000091</v>
      </c>
      <c r="J3219" s="39">
        <f>INDEX(Monthly!$B$2:$K$187,MATCH(D3219,Monthly!$B$2:$B$187,0),3)</f>
        <v>7.4000000000000038E-3</v>
      </c>
      <c r="K3219" s="39">
        <f>INDEX(Monthly!$B$2:$K$187,MATCH(D3219,Monthly!$B$2:$B$187,0),5)</f>
        <v>-8.9900000000000091</v>
      </c>
      <c r="L3219" s="39">
        <f>INDEX(Monthly!$B$2:$K$187,MATCH(D3219,Monthly!$B$2:$B$187,0),7)</f>
        <v>0</v>
      </c>
      <c r="M3219" s="39">
        <f>INDEX(Monthly!$B$2:$K$187,MATCH(D3219,Monthly!$B$2:$B$187,0),9)</f>
        <v>4.3286345930169815E-3</v>
      </c>
      <c r="N3219" s="42">
        <f>INDEX(Quaterly!$B$2:$E$63,MATCH(B3219,Quaterly!$B$2:$B$63,0),4)</f>
        <v>-7.0299999999999976</v>
      </c>
    </row>
    <row r="3220" spans="1:14" x14ac:dyDescent="0.3">
      <c r="A3220" s="23">
        <v>3219</v>
      </c>
      <c r="B3220" s="23" t="str">
        <f t="shared" si="150"/>
        <v>Q2-2022</v>
      </c>
      <c r="C3220" s="24" t="str">
        <f t="shared" si="151"/>
        <v>Q2</v>
      </c>
      <c r="D3220" s="23" t="str">
        <f t="shared" si="152"/>
        <v>6-2022</v>
      </c>
      <c r="E3220" s="25">
        <v>44715</v>
      </c>
      <c r="F3220" s="31">
        <f>INDEX(GoldPrice!$B$2:$F$4016,MATCH(E3220,GoldPrice!$B$2:$B$4016,0),5)</f>
        <v>628336.57153657079</v>
      </c>
      <c r="G3220" s="36">
        <f>INDEX(Daily!$B$2:$H$4016,MATCH(E3220,Daily!$B$2:$B$4016,0),3)</f>
        <v>2</v>
      </c>
      <c r="H3220" s="36">
        <f>INDEX(Daily!$B$2:$H$4016,MATCH(E3220,Daily!$B$2:$B$4016,0),5)</f>
        <v>-6</v>
      </c>
      <c r="I3220" s="36">
        <f>INDEX(Daily!$B$2:$H$4016,MATCH(E3220,Daily!$B$2:$B$4016,0),7)</f>
        <v>-0.63999999999987267</v>
      </c>
      <c r="J3220" s="39">
        <f>INDEX(Monthly!$B$2:$K$187,MATCH(D3220,Monthly!$B$2:$B$187,0),3)</f>
        <v>7.4000000000000038E-3</v>
      </c>
      <c r="K3220" s="39">
        <f>INDEX(Monthly!$B$2:$K$187,MATCH(D3220,Monthly!$B$2:$B$187,0),5)</f>
        <v>-8.9900000000000091</v>
      </c>
      <c r="L3220" s="39">
        <f>INDEX(Monthly!$B$2:$K$187,MATCH(D3220,Monthly!$B$2:$B$187,0),7)</f>
        <v>0</v>
      </c>
      <c r="M3220" s="39">
        <f>INDEX(Monthly!$B$2:$K$187,MATCH(D3220,Monthly!$B$2:$B$187,0),9)</f>
        <v>4.3286345930169815E-3</v>
      </c>
      <c r="N3220" s="42">
        <f>INDEX(Quaterly!$B$2:$E$63,MATCH(B3220,Quaterly!$B$2:$B$63,0),4)</f>
        <v>-7.0299999999999976</v>
      </c>
    </row>
    <row r="3221" spans="1:14" x14ac:dyDescent="0.3">
      <c r="A3221" s="23">
        <v>3220</v>
      </c>
      <c r="B3221" s="23" t="str">
        <f t="shared" si="150"/>
        <v>Q2-2022</v>
      </c>
      <c r="C3221" s="24" t="str">
        <f t="shared" si="151"/>
        <v>Q2</v>
      </c>
      <c r="D3221" s="23" t="str">
        <f t="shared" si="152"/>
        <v>6-2022</v>
      </c>
      <c r="E3221" s="25">
        <v>44718</v>
      </c>
      <c r="F3221" s="31">
        <f>INDEX(GoldPrice!$B$2:$F$4016,MATCH(E3221,GoldPrice!$B$2:$B$4016,0),5)</f>
        <v>-81584.72878472507</v>
      </c>
      <c r="G3221" s="36">
        <f>INDEX(Daily!$B$2:$H$4016,MATCH(E3221,Daily!$B$2:$B$4016,0),3)</f>
        <v>-0.37000000000000455</v>
      </c>
      <c r="H3221" s="36">
        <f>INDEX(Daily!$B$2:$H$4016,MATCH(E3221,Daily!$B$2:$B$4016,0),5)</f>
        <v>-7</v>
      </c>
      <c r="I3221" s="36">
        <f>INDEX(Daily!$B$2:$H$4016,MATCH(E3221,Daily!$B$2:$B$4016,0),7)</f>
        <v>2.0299999999999727</v>
      </c>
      <c r="J3221" s="39">
        <f>INDEX(Monthly!$B$2:$K$187,MATCH(D3221,Monthly!$B$2:$B$187,0),3)</f>
        <v>7.4000000000000038E-3</v>
      </c>
      <c r="K3221" s="39">
        <f>INDEX(Monthly!$B$2:$K$187,MATCH(D3221,Monthly!$B$2:$B$187,0),5)</f>
        <v>-8.9900000000000091</v>
      </c>
      <c r="L3221" s="39">
        <f>INDEX(Monthly!$B$2:$K$187,MATCH(D3221,Monthly!$B$2:$B$187,0),7)</f>
        <v>0</v>
      </c>
      <c r="M3221" s="39">
        <f>INDEX(Monthly!$B$2:$K$187,MATCH(D3221,Monthly!$B$2:$B$187,0),9)</f>
        <v>4.3286345930169815E-3</v>
      </c>
      <c r="N3221" s="42">
        <f>INDEX(Quaterly!$B$2:$E$63,MATCH(B3221,Quaterly!$B$2:$B$63,0),4)</f>
        <v>-7.0299999999999976</v>
      </c>
    </row>
    <row r="3222" spans="1:14" x14ac:dyDescent="0.3">
      <c r="A3222" s="23">
        <v>3221</v>
      </c>
      <c r="B3222" s="23" t="str">
        <f t="shared" si="150"/>
        <v>Q2-2022</v>
      </c>
      <c r="C3222" s="24" t="str">
        <f t="shared" si="151"/>
        <v>Q2</v>
      </c>
      <c r="D3222" s="23" t="str">
        <f t="shared" si="152"/>
        <v>6-2022</v>
      </c>
      <c r="E3222" s="25">
        <v>44719</v>
      </c>
      <c r="F3222" s="31">
        <f>INDEX(GoldPrice!$B$2:$F$4016,MATCH(E3222,GoldPrice!$B$2:$B$4016,0),5)</f>
        <v>-52433.566433571279</v>
      </c>
      <c r="G3222" s="36">
        <f>INDEX(Daily!$B$2:$H$4016,MATCH(E3222,Daily!$B$2:$B$4016,0),3)</f>
        <v>0.90999999999999659</v>
      </c>
      <c r="H3222" s="36">
        <f>INDEX(Daily!$B$2:$H$4016,MATCH(E3222,Daily!$B$2:$B$4016,0),5)</f>
        <v>5</v>
      </c>
      <c r="I3222" s="36">
        <f>INDEX(Daily!$B$2:$H$4016,MATCH(E3222,Daily!$B$2:$B$4016,0),7)</f>
        <v>1.3399999999999181</v>
      </c>
      <c r="J3222" s="39">
        <f>INDEX(Monthly!$B$2:$K$187,MATCH(D3222,Monthly!$B$2:$B$187,0),3)</f>
        <v>7.4000000000000038E-3</v>
      </c>
      <c r="K3222" s="39">
        <f>INDEX(Monthly!$B$2:$K$187,MATCH(D3222,Monthly!$B$2:$B$187,0),5)</f>
        <v>-8.9900000000000091</v>
      </c>
      <c r="L3222" s="39">
        <f>INDEX(Monthly!$B$2:$K$187,MATCH(D3222,Monthly!$B$2:$B$187,0),7)</f>
        <v>0</v>
      </c>
      <c r="M3222" s="39">
        <f>INDEX(Monthly!$B$2:$K$187,MATCH(D3222,Monthly!$B$2:$B$187,0),9)</f>
        <v>4.3286345930169815E-3</v>
      </c>
      <c r="N3222" s="42">
        <f>INDEX(Quaterly!$B$2:$E$63,MATCH(B3222,Quaterly!$B$2:$B$63,0),4)</f>
        <v>-7.0299999999999976</v>
      </c>
    </row>
    <row r="3223" spans="1:14" x14ac:dyDescent="0.3">
      <c r="A3223" s="23">
        <v>3222</v>
      </c>
      <c r="B3223" s="23" t="str">
        <f t="shared" si="150"/>
        <v>Q2-2022</v>
      </c>
      <c r="C3223" s="24" t="str">
        <f t="shared" si="151"/>
        <v>Q2</v>
      </c>
      <c r="D3223" s="23" t="str">
        <f t="shared" si="152"/>
        <v>6-2022</v>
      </c>
      <c r="E3223" s="25">
        <v>44720</v>
      </c>
      <c r="F3223" s="31">
        <f>INDEX(GoldPrice!$B$2:$F$4016,MATCH(E3223,GoldPrice!$B$2:$B$4016,0),5)</f>
        <v>-79922.736722737551</v>
      </c>
      <c r="G3223" s="36">
        <f>INDEX(Daily!$B$2:$H$4016,MATCH(E3223,Daily!$B$2:$B$4016,0),3)</f>
        <v>2.7000000000000028</v>
      </c>
      <c r="H3223" s="36">
        <f>INDEX(Daily!$B$2:$H$4016,MATCH(E3223,Daily!$B$2:$B$4016,0),5)</f>
        <v>2</v>
      </c>
      <c r="I3223" s="36">
        <f>INDEX(Daily!$B$2:$H$4016,MATCH(E3223,Daily!$B$2:$B$4016,0),7)</f>
        <v>16.560000000000173</v>
      </c>
      <c r="J3223" s="39">
        <f>INDEX(Monthly!$B$2:$K$187,MATCH(D3223,Monthly!$B$2:$B$187,0),3)</f>
        <v>7.4000000000000038E-3</v>
      </c>
      <c r="K3223" s="39">
        <f>INDEX(Monthly!$B$2:$K$187,MATCH(D3223,Monthly!$B$2:$B$187,0),5)</f>
        <v>-8.9900000000000091</v>
      </c>
      <c r="L3223" s="39">
        <f>INDEX(Monthly!$B$2:$K$187,MATCH(D3223,Monthly!$B$2:$B$187,0),7)</f>
        <v>0</v>
      </c>
      <c r="M3223" s="39">
        <f>INDEX(Monthly!$B$2:$K$187,MATCH(D3223,Monthly!$B$2:$B$187,0),9)</f>
        <v>4.3286345930169815E-3</v>
      </c>
      <c r="N3223" s="42">
        <f>INDEX(Quaterly!$B$2:$E$63,MATCH(B3223,Quaterly!$B$2:$B$63,0),4)</f>
        <v>-7.0299999999999976</v>
      </c>
    </row>
    <row r="3224" spans="1:14" x14ac:dyDescent="0.3">
      <c r="A3224" s="23">
        <v>3223</v>
      </c>
      <c r="B3224" s="23" t="str">
        <f t="shared" si="150"/>
        <v>Q2-2022</v>
      </c>
      <c r="C3224" s="24" t="str">
        <f t="shared" si="151"/>
        <v>Q2</v>
      </c>
      <c r="D3224" s="23" t="str">
        <f t="shared" si="152"/>
        <v>6-2022</v>
      </c>
      <c r="E3224" s="25">
        <v>44721</v>
      </c>
      <c r="F3224" s="31">
        <f>INDEX(GoldPrice!$B$2:$F$4016,MATCH(E3224,GoldPrice!$B$2:$B$4016,0),5)</f>
        <v>199067.32186732441</v>
      </c>
      <c r="G3224" s="36">
        <f>INDEX(Daily!$B$2:$H$4016,MATCH(E3224,Daily!$B$2:$B$4016,0),3)</f>
        <v>-0.59999999999999432</v>
      </c>
      <c r="H3224" s="36">
        <f>INDEX(Daily!$B$2:$H$4016,MATCH(E3224,Daily!$B$2:$B$4016,0),5)</f>
        <v>-32</v>
      </c>
      <c r="I3224" s="36">
        <f>INDEX(Daily!$B$2:$H$4016,MATCH(E3224,Daily!$B$2:$B$4016,0),7)</f>
        <v>-0.11000000000012733</v>
      </c>
      <c r="J3224" s="39">
        <f>INDEX(Monthly!$B$2:$K$187,MATCH(D3224,Monthly!$B$2:$B$187,0),3)</f>
        <v>7.4000000000000038E-3</v>
      </c>
      <c r="K3224" s="39">
        <f>INDEX(Monthly!$B$2:$K$187,MATCH(D3224,Monthly!$B$2:$B$187,0),5)</f>
        <v>-8.9900000000000091</v>
      </c>
      <c r="L3224" s="39">
        <f>INDEX(Monthly!$B$2:$K$187,MATCH(D3224,Monthly!$B$2:$B$187,0),7)</f>
        <v>0</v>
      </c>
      <c r="M3224" s="39">
        <f>INDEX(Monthly!$B$2:$K$187,MATCH(D3224,Monthly!$B$2:$B$187,0),9)</f>
        <v>4.3286345930169815E-3</v>
      </c>
      <c r="N3224" s="42">
        <f>INDEX(Quaterly!$B$2:$E$63,MATCH(B3224,Quaterly!$B$2:$B$63,0),4)</f>
        <v>-7.0299999999999976</v>
      </c>
    </row>
    <row r="3225" spans="1:14" x14ac:dyDescent="0.3">
      <c r="A3225" s="23">
        <v>3224</v>
      </c>
      <c r="B3225" s="23" t="str">
        <f t="shared" si="150"/>
        <v>Q2-2022</v>
      </c>
      <c r="C3225" s="24" t="str">
        <f t="shared" si="151"/>
        <v>Q2</v>
      </c>
      <c r="D3225" s="23" t="str">
        <f t="shared" si="152"/>
        <v>6-2022</v>
      </c>
      <c r="E3225" s="25">
        <v>44722</v>
      </c>
      <c r="F3225" s="31">
        <f>INDEX(GoldPrice!$B$2:$F$4016,MATCH(E3225,GoldPrice!$B$2:$B$4016,0),5)</f>
        <v>-678494.80249480158</v>
      </c>
      <c r="G3225" s="36">
        <f>INDEX(Daily!$B$2:$H$4016,MATCH(E3225,Daily!$B$2:$B$4016,0),3)</f>
        <v>-0.84000000000000341</v>
      </c>
      <c r="H3225" s="36">
        <f>INDEX(Daily!$B$2:$H$4016,MATCH(E3225,Daily!$B$2:$B$4016,0),5)</f>
        <v>22</v>
      </c>
      <c r="I3225" s="36">
        <f>INDEX(Daily!$B$2:$H$4016,MATCH(E3225,Daily!$B$2:$B$4016,0),7)</f>
        <v>-23.720000000000027</v>
      </c>
      <c r="J3225" s="39">
        <f>INDEX(Monthly!$B$2:$K$187,MATCH(D3225,Monthly!$B$2:$B$187,0),3)</f>
        <v>7.4000000000000038E-3</v>
      </c>
      <c r="K3225" s="39">
        <f>INDEX(Monthly!$B$2:$K$187,MATCH(D3225,Monthly!$B$2:$B$187,0),5)</f>
        <v>-8.9900000000000091</v>
      </c>
      <c r="L3225" s="39">
        <f>INDEX(Monthly!$B$2:$K$187,MATCH(D3225,Monthly!$B$2:$B$187,0),7)</f>
        <v>0</v>
      </c>
      <c r="M3225" s="39">
        <f>INDEX(Monthly!$B$2:$K$187,MATCH(D3225,Monthly!$B$2:$B$187,0),9)</f>
        <v>4.3286345930169815E-3</v>
      </c>
      <c r="N3225" s="42">
        <f>INDEX(Quaterly!$B$2:$E$63,MATCH(B3225,Quaterly!$B$2:$B$63,0),4)</f>
        <v>-7.0299999999999976</v>
      </c>
    </row>
    <row r="3226" spans="1:14" x14ac:dyDescent="0.3">
      <c r="A3226" s="23">
        <v>3225</v>
      </c>
      <c r="B3226" s="23" t="str">
        <f t="shared" si="150"/>
        <v>Q2-2022</v>
      </c>
      <c r="C3226" s="24" t="str">
        <f t="shared" si="151"/>
        <v>Q2</v>
      </c>
      <c r="D3226" s="23" t="str">
        <f t="shared" si="152"/>
        <v>6-2022</v>
      </c>
      <c r="E3226" s="25">
        <v>44725</v>
      </c>
      <c r="F3226" s="31">
        <f>INDEX(GoldPrice!$B$2:$F$4016,MATCH(E3226,GoldPrice!$B$2:$B$4016,0),5)</f>
        <v>-62675.864675872028</v>
      </c>
      <c r="G3226" s="36">
        <f>INDEX(Daily!$B$2:$H$4016,MATCH(E3226,Daily!$B$2:$B$4016,0),3)</f>
        <v>0.26000000000000512</v>
      </c>
      <c r="H3226" s="36">
        <f>INDEX(Daily!$B$2:$H$4016,MATCH(E3226,Daily!$B$2:$B$4016,0),5)</f>
        <v>18</v>
      </c>
      <c r="I3226" s="36">
        <f>INDEX(Daily!$B$2:$H$4016,MATCH(E3226,Daily!$B$2:$B$4016,0),7)</f>
        <v>-57.039999999999964</v>
      </c>
      <c r="J3226" s="39">
        <f>INDEX(Monthly!$B$2:$K$187,MATCH(D3226,Monthly!$B$2:$B$187,0),3)</f>
        <v>7.4000000000000038E-3</v>
      </c>
      <c r="K3226" s="39">
        <f>INDEX(Monthly!$B$2:$K$187,MATCH(D3226,Monthly!$B$2:$B$187,0),5)</f>
        <v>-8.9900000000000091</v>
      </c>
      <c r="L3226" s="39">
        <f>INDEX(Monthly!$B$2:$K$187,MATCH(D3226,Monthly!$B$2:$B$187,0),7)</f>
        <v>0</v>
      </c>
      <c r="M3226" s="39">
        <f>INDEX(Monthly!$B$2:$K$187,MATCH(D3226,Monthly!$B$2:$B$187,0),9)</f>
        <v>4.3286345930169815E-3</v>
      </c>
      <c r="N3226" s="42">
        <f>INDEX(Quaterly!$B$2:$E$63,MATCH(B3226,Quaterly!$B$2:$B$63,0),4)</f>
        <v>-7.0299999999999976</v>
      </c>
    </row>
    <row r="3227" spans="1:14" x14ac:dyDescent="0.3">
      <c r="A3227" s="23">
        <v>3226</v>
      </c>
      <c r="B3227" s="23" t="str">
        <f t="shared" si="150"/>
        <v>Q2-2022</v>
      </c>
      <c r="C3227" s="24" t="str">
        <f t="shared" si="151"/>
        <v>Q2</v>
      </c>
      <c r="D3227" s="23" t="str">
        <f t="shared" si="152"/>
        <v>6-2022</v>
      </c>
      <c r="E3227" s="25">
        <v>44726</v>
      </c>
      <c r="F3227" s="31">
        <f>INDEX(GoldPrice!$B$2:$F$4016,MATCH(E3227,GoldPrice!$B$2:$B$4016,0),5)</f>
        <v>53885.843885853887</v>
      </c>
      <c r="G3227" s="36">
        <f>INDEX(Daily!$B$2:$H$4016,MATCH(E3227,Daily!$B$2:$B$4016,0),3)</f>
        <v>-2</v>
      </c>
      <c r="H3227" s="36">
        <f>INDEX(Daily!$B$2:$H$4016,MATCH(E3227,Daily!$B$2:$B$4016,0),5)</f>
        <v>15</v>
      </c>
      <c r="I3227" s="36">
        <f>INDEX(Daily!$B$2:$H$4016,MATCH(E3227,Daily!$B$2:$B$4016,0),7)</f>
        <v>3.2699999999999818</v>
      </c>
      <c r="J3227" s="39">
        <f>INDEX(Monthly!$B$2:$K$187,MATCH(D3227,Monthly!$B$2:$B$187,0),3)</f>
        <v>7.4000000000000038E-3</v>
      </c>
      <c r="K3227" s="39">
        <f>INDEX(Monthly!$B$2:$K$187,MATCH(D3227,Monthly!$B$2:$B$187,0),5)</f>
        <v>-8.9900000000000091</v>
      </c>
      <c r="L3227" s="39">
        <f>INDEX(Monthly!$B$2:$K$187,MATCH(D3227,Monthly!$B$2:$B$187,0),7)</f>
        <v>0</v>
      </c>
      <c r="M3227" s="39">
        <f>INDEX(Monthly!$B$2:$K$187,MATCH(D3227,Monthly!$B$2:$B$187,0),9)</f>
        <v>4.3286345930169815E-3</v>
      </c>
      <c r="N3227" s="42">
        <f>INDEX(Quaterly!$B$2:$E$63,MATCH(B3227,Quaterly!$B$2:$B$63,0),4)</f>
        <v>-7.0299999999999976</v>
      </c>
    </row>
    <row r="3228" spans="1:14" x14ac:dyDescent="0.3">
      <c r="A3228" s="23">
        <v>3227</v>
      </c>
      <c r="B3228" s="23" t="str">
        <f t="shared" si="150"/>
        <v>Q2-2022</v>
      </c>
      <c r="C3228" s="24" t="str">
        <f t="shared" si="151"/>
        <v>Q2</v>
      </c>
      <c r="D3228" s="23" t="str">
        <f t="shared" si="152"/>
        <v>6-2022</v>
      </c>
      <c r="E3228" s="25">
        <v>44727</v>
      </c>
      <c r="F3228" s="31">
        <f>INDEX(GoldPrice!$B$2:$F$4016,MATCH(E3228,GoldPrice!$B$2:$B$4016,0),5)</f>
        <v>-79218.673218682408</v>
      </c>
      <c r="G3228" s="36">
        <f>INDEX(Daily!$B$2:$H$4016,MATCH(E3228,Daily!$B$2:$B$4016,0),3)</f>
        <v>-3.6200000000000045</v>
      </c>
      <c r="H3228" s="36">
        <f>INDEX(Daily!$B$2:$H$4016,MATCH(E3228,Daily!$B$2:$B$4016,0),5)</f>
        <v>20</v>
      </c>
      <c r="I3228" s="36">
        <f>INDEX(Daily!$B$2:$H$4016,MATCH(E3228,Daily!$B$2:$B$4016,0),7)</f>
        <v>-16.379999999999882</v>
      </c>
      <c r="J3228" s="39">
        <f>INDEX(Monthly!$B$2:$K$187,MATCH(D3228,Monthly!$B$2:$B$187,0),3)</f>
        <v>7.4000000000000038E-3</v>
      </c>
      <c r="K3228" s="39">
        <f>INDEX(Monthly!$B$2:$K$187,MATCH(D3228,Monthly!$B$2:$B$187,0),5)</f>
        <v>-8.9900000000000091</v>
      </c>
      <c r="L3228" s="39">
        <f>INDEX(Monthly!$B$2:$K$187,MATCH(D3228,Monthly!$B$2:$B$187,0),7)</f>
        <v>0</v>
      </c>
      <c r="M3228" s="39">
        <f>INDEX(Monthly!$B$2:$K$187,MATCH(D3228,Monthly!$B$2:$B$187,0),9)</f>
        <v>4.3286345930169815E-3</v>
      </c>
      <c r="N3228" s="42">
        <f>INDEX(Quaterly!$B$2:$E$63,MATCH(B3228,Quaterly!$B$2:$B$63,0),4)</f>
        <v>-7.0299999999999976</v>
      </c>
    </row>
    <row r="3229" spans="1:14" x14ac:dyDescent="0.3">
      <c r="A3229" s="23">
        <v>3228</v>
      </c>
      <c r="B3229" s="23" t="str">
        <f t="shared" si="150"/>
        <v>Q2-2022</v>
      </c>
      <c r="C3229" s="24" t="str">
        <f t="shared" si="151"/>
        <v>Q2</v>
      </c>
      <c r="D3229" s="23" t="str">
        <f t="shared" si="152"/>
        <v>6-2022</v>
      </c>
      <c r="E3229" s="25">
        <v>44728</v>
      </c>
      <c r="F3229" s="31">
        <f>INDEX(GoldPrice!$B$2:$F$4016,MATCH(E3229,GoldPrice!$B$2:$B$4016,0),5)</f>
        <v>-386672.38707238436</v>
      </c>
      <c r="G3229" s="36">
        <f>INDEX(Daily!$B$2:$H$4016,MATCH(E3229,Daily!$B$2:$B$4016,0),3)</f>
        <v>2.2800000000000011</v>
      </c>
      <c r="H3229" s="36">
        <f>INDEX(Daily!$B$2:$H$4016,MATCH(E3229,Daily!$B$2:$B$4016,0),5)</f>
        <v>2</v>
      </c>
      <c r="I3229" s="36">
        <f>INDEX(Daily!$B$2:$H$4016,MATCH(E3229,Daily!$B$2:$B$4016,0),7)</f>
        <v>22.700000000000045</v>
      </c>
      <c r="J3229" s="39">
        <f>INDEX(Monthly!$B$2:$K$187,MATCH(D3229,Monthly!$B$2:$B$187,0),3)</f>
        <v>7.4000000000000038E-3</v>
      </c>
      <c r="K3229" s="39">
        <f>INDEX(Monthly!$B$2:$K$187,MATCH(D3229,Monthly!$B$2:$B$187,0),5)</f>
        <v>-8.9900000000000091</v>
      </c>
      <c r="L3229" s="39">
        <f>INDEX(Monthly!$B$2:$K$187,MATCH(D3229,Monthly!$B$2:$B$187,0),7)</f>
        <v>0</v>
      </c>
      <c r="M3229" s="39">
        <f>INDEX(Monthly!$B$2:$K$187,MATCH(D3229,Monthly!$B$2:$B$187,0),9)</f>
        <v>4.3286345930169815E-3</v>
      </c>
      <c r="N3229" s="42">
        <f>INDEX(Quaterly!$B$2:$E$63,MATCH(B3229,Quaterly!$B$2:$B$63,0),4)</f>
        <v>-7.0299999999999976</v>
      </c>
    </row>
    <row r="3230" spans="1:14" x14ac:dyDescent="0.3">
      <c r="A3230" s="23">
        <v>3229</v>
      </c>
      <c r="B3230" s="23" t="str">
        <f t="shared" si="150"/>
        <v>Q2-2022</v>
      </c>
      <c r="C3230" s="24" t="str">
        <f t="shared" si="151"/>
        <v>Q2</v>
      </c>
      <c r="D3230" s="23" t="str">
        <f t="shared" si="152"/>
        <v>6-2022</v>
      </c>
      <c r="E3230" s="25">
        <v>44729</v>
      </c>
      <c r="F3230" s="31">
        <f>INDEX(GoldPrice!$B$2:$F$4016,MATCH(E3230,GoldPrice!$B$2:$B$4016,0),5)</f>
        <v>344043.01644301414</v>
      </c>
      <c r="G3230" s="36">
        <f>INDEX(Daily!$B$2:$H$4016,MATCH(E3230,Daily!$B$2:$B$4016,0),3)</f>
        <v>-8.0300000000000011</v>
      </c>
      <c r="H3230" s="36">
        <f>INDEX(Daily!$B$2:$H$4016,MATCH(E3230,Daily!$B$2:$B$4016,0),5)</f>
        <v>-12</v>
      </c>
      <c r="I3230" s="36">
        <f>INDEX(Daily!$B$2:$H$4016,MATCH(E3230,Daily!$B$2:$B$4016,0),7)</f>
        <v>-19.330000000000155</v>
      </c>
      <c r="J3230" s="39">
        <f>INDEX(Monthly!$B$2:$K$187,MATCH(D3230,Monthly!$B$2:$B$187,0),3)</f>
        <v>7.4000000000000038E-3</v>
      </c>
      <c r="K3230" s="39">
        <f>INDEX(Monthly!$B$2:$K$187,MATCH(D3230,Monthly!$B$2:$B$187,0),5)</f>
        <v>-8.9900000000000091</v>
      </c>
      <c r="L3230" s="39">
        <f>INDEX(Monthly!$B$2:$K$187,MATCH(D3230,Monthly!$B$2:$B$187,0),7)</f>
        <v>0</v>
      </c>
      <c r="M3230" s="39">
        <f>INDEX(Monthly!$B$2:$K$187,MATCH(D3230,Monthly!$B$2:$B$187,0),9)</f>
        <v>4.3286345930169815E-3</v>
      </c>
      <c r="N3230" s="42">
        <f>INDEX(Quaterly!$B$2:$E$63,MATCH(B3230,Quaterly!$B$2:$B$63,0),4)</f>
        <v>-7.0299999999999976</v>
      </c>
    </row>
    <row r="3231" spans="1:14" x14ac:dyDescent="0.3">
      <c r="A3231" s="23">
        <v>3230</v>
      </c>
      <c r="B3231" s="23" t="str">
        <f t="shared" si="150"/>
        <v>Q2-2022</v>
      </c>
      <c r="C3231" s="24" t="str">
        <f t="shared" si="151"/>
        <v>Q2</v>
      </c>
      <c r="D3231" s="23" t="str">
        <f t="shared" si="152"/>
        <v>6-2022</v>
      </c>
      <c r="E3231" s="25">
        <v>44732</v>
      </c>
      <c r="F3231" s="31">
        <f>INDEX(GoldPrice!$B$2:$F$4016,MATCH(E3231,GoldPrice!$B$2:$B$4016,0),5)</f>
        <v>-205199.01719900966</v>
      </c>
      <c r="G3231" s="36">
        <f>INDEX(Daily!$B$2:$H$4016,MATCH(E3231,Daily!$B$2:$B$4016,0),3)</f>
        <v>-0.71999999999999886</v>
      </c>
      <c r="H3231" s="36">
        <f>INDEX(Daily!$B$2:$H$4016,MATCH(E3231,Daily!$B$2:$B$4016,0),5)</f>
        <v>10</v>
      </c>
      <c r="I3231" s="36">
        <f>INDEX(Daily!$B$2:$H$4016,MATCH(E3231,Daily!$B$2:$B$4016,0),7)</f>
        <v>-36.899999999999864</v>
      </c>
      <c r="J3231" s="39">
        <f>INDEX(Monthly!$B$2:$K$187,MATCH(D3231,Monthly!$B$2:$B$187,0),3)</f>
        <v>7.4000000000000038E-3</v>
      </c>
      <c r="K3231" s="39">
        <f>INDEX(Monthly!$B$2:$K$187,MATCH(D3231,Monthly!$B$2:$B$187,0),5)</f>
        <v>-8.9900000000000091</v>
      </c>
      <c r="L3231" s="39">
        <f>INDEX(Monthly!$B$2:$K$187,MATCH(D3231,Monthly!$B$2:$B$187,0),7)</f>
        <v>0</v>
      </c>
      <c r="M3231" s="39">
        <f>INDEX(Monthly!$B$2:$K$187,MATCH(D3231,Monthly!$B$2:$B$187,0),9)</f>
        <v>4.3286345930169815E-3</v>
      </c>
      <c r="N3231" s="42">
        <f>INDEX(Quaterly!$B$2:$E$63,MATCH(B3231,Quaterly!$B$2:$B$63,0),4)</f>
        <v>-7.0299999999999976</v>
      </c>
    </row>
    <row r="3232" spans="1:14" x14ac:dyDescent="0.3">
      <c r="A3232" s="23">
        <v>3231</v>
      </c>
      <c r="B3232" s="23" t="str">
        <f t="shared" si="150"/>
        <v>Q2-2022</v>
      </c>
      <c r="C3232" s="24" t="str">
        <f t="shared" si="151"/>
        <v>Q2</v>
      </c>
      <c r="D3232" s="23" t="str">
        <f t="shared" si="152"/>
        <v>6-2022</v>
      </c>
      <c r="E3232" s="25">
        <v>44733</v>
      </c>
      <c r="F3232" s="31">
        <f>INDEX(GoldPrice!$B$2:$F$4016,MATCH(E3232,GoldPrice!$B$2:$B$4016,0),5)</f>
        <v>114431.60083159804</v>
      </c>
      <c r="G3232" s="36">
        <f>INDEX(Daily!$B$2:$H$4016,MATCH(E3232,Daily!$B$2:$B$4016,0),3)</f>
        <v>1.8100000000000023</v>
      </c>
      <c r="H3232" s="36">
        <f>INDEX(Daily!$B$2:$H$4016,MATCH(E3232,Daily!$B$2:$B$4016,0),5)</f>
        <v>-4</v>
      </c>
      <c r="I3232" s="36">
        <f>INDEX(Daily!$B$2:$H$4016,MATCH(E3232,Daily!$B$2:$B$4016,0),7)</f>
        <v>-7.9300000000000637</v>
      </c>
      <c r="J3232" s="39">
        <f>INDEX(Monthly!$B$2:$K$187,MATCH(D3232,Monthly!$B$2:$B$187,0),3)</f>
        <v>7.4000000000000038E-3</v>
      </c>
      <c r="K3232" s="39">
        <f>INDEX(Monthly!$B$2:$K$187,MATCH(D3232,Monthly!$B$2:$B$187,0),5)</f>
        <v>-8.9900000000000091</v>
      </c>
      <c r="L3232" s="39">
        <f>INDEX(Monthly!$B$2:$K$187,MATCH(D3232,Monthly!$B$2:$B$187,0),7)</f>
        <v>0</v>
      </c>
      <c r="M3232" s="39">
        <f>INDEX(Monthly!$B$2:$K$187,MATCH(D3232,Monthly!$B$2:$B$187,0),9)</f>
        <v>4.3286345930169815E-3</v>
      </c>
      <c r="N3232" s="42">
        <f>INDEX(Quaterly!$B$2:$E$63,MATCH(B3232,Quaterly!$B$2:$B$63,0),4)</f>
        <v>-7.0299999999999976</v>
      </c>
    </row>
    <row r="3233" spans="1:14" x14ac:dyDescent="0.3">
      <c r="A3233" s="23">
        <v>3232</v>
      </c>
      <c r="B3233" s="23" t="str">
        <f t="shared" si="150"/>
        <v>Q2-2022</v>
      </c>
      <c r="C3233" s="24" t="str">
        <f t="shared" si="151"/>
        <v>Q2</v>
      </c>
      <c r="D3233" s="23" t="str">
        <f t="shared" si="152"/>
        <v>6-2022</v>
      </c>
      <c r="E3233" s="25">
        <v>44734</v>
      </c>
      <c r="F3233" s="31">
        <f>INDEX(GoldPrice!$B$2:$F$4016,MATCH(E3233,GoldPrice!$B$2:$B$4016,0),5)</f>
        <v>-107212.92761293054</v>
      </c>
      <c r="G3233" s="36">
        <f>INDEX(Daily!$B$2:$H$4016,MATCH(E3233,Daily!$B$2:$B$4016,0),3)</f>
        <v>-4.460000000000008</v>
      </c>
      <c r="H3233" s="36">
        <f>INDEX(Daily!$B$2:$H$4016,MATCH(E3233,Daily!$B$2:$B$4016,0),5)</f>
        <v>9</v>
      </c>
      <c r="I3233" s="36">
        <f>INDEX(Daily!$B$2:$H$4016,MATCH(E3233,Daily!$B$2:$B$4016,0),7)</f>
        <v>-3.2000000000000455</v>
      </c>
      <c r="J3233" s="39">
        <f>INDEX(Monthly!$B$2:$K$187,MATCH(D3233,Monthly!$B$2:$B$187,0),3)</f>
        <v>7.4000000000000038E-3</v>
      </c>
      <c r="K3233" s="39">
        <f>INDEX(Monthly!$B$2:$K$187,MATCH(D3233,Monthly!$B$2:$B$187,0),5)</f>
        <v>-8.9900000000000091</v>
      </c>
      <c r="L3233" s="39">
        <f>INDEX(Monthly!$B$2:$K$187,MATCH(D3233,Monthly!$B$2:$B$187,0),7)</f>
        <v>0</v>
      </c>
      <c r="M3233" s="39">
        <f>INDEX(Monthly!$B$2:$K$187,MATCH(D3233,Monthly!$B$2:$B$187,0),9)</f>
        <v>4.3286345930169815E-3</v>
      </c>
      <c r="N3233" s="42">
        <f>INDEX(Quaterly!$B$2:$E$63,MATCH(B3233,Quaterly!$B$2:$B$63,0),4)</f>
        <v>-7.0299999999999976</v>
      </c>
    </row>
    <row r="3234" spans="1:14" x14ac:dyDescent="0.3">
      <c r="A3234" s="23">
        <v>3233</v>
      </c>
      <c r="B3234" s="23" t="str">
        <f t="shared" si="150"/>
        <v>Q2-2022</v>
      </c>
      <c r="C3234" s="24" t="str">
        <f t="shared" si="151"/>
        <v>Q2</v>
      </c>
      <c r="D3234" s="23" t="str">
        <f t="shared" si="152"/>
        <v>6-2022</v>
      </c>
      <c r="E3234" s="25">
        <v>44735</v>
      </c>
      <c r="F3234" s="31">
        <f>INDEX(GoldPrice!$B$2:$F$4016,MATCH(E3234,GoldPrice!$B$2:$B$4016,0),5)</f>
        <v>288642.7518427521</v>
      </c>
      <c r="G3234" s="36">
        <f>INDEX(Daily!$B$2:$H$4016,MATCH(E3234,Daily!$B$2:$B$4016,0),3)</f>
        <v>-1.9200000000000017</v>
      </c>
      <c r="H3234" s="36">
        <f>INDEX(Daily!$B$2:$H$4016,MATCH(E3234,Daily!$B$2:$B$4016,0),5)</f>
        <v>9</v>
      </c>
      <c r="I3234" s="36">
        <f>INDEX(Daily!$B$2:$H$4016,MATCH(E3234,Daily!$B$2:$B$4016,0),7)</f>
        <v>19.610000000000127</v>
      </c>
      <c r="J3234" s="39">
        <f>INDEX(Monthly!$B$2:$K$187,MATCH(D3234,Monthly!$B$2:$B$187,0),3)</f>
        <v>7.4000000000000038E-3</v>
      </c>
      <c r="K3234" s="39">
        <f>INDEX(Monthly!$B$2:$K$187,MATCH(D3234,Monthly!$B$2:$B$187,0),5)</f>
        <v>-8.9900000000000091</v>
      </c>
      <c r="L3234" s="39">
        <f>INDEX(Monthly!$B$2:$K$187,MATCH(D3234,Monthly!$B$2:$B$187,0),7)</f>
        <v>0</v>
      </c>
      <c r="M3234" s="39">
        <f>INDEX(Monthly!$B$2:$K$187,MATCH(D3234,Monthly!$B$2:$B$187,0),9)</f>
        <v>4.3286345930169815E-3</v>
      </c>
      <c r="N3234" s="42">
        <f>INDEX(Quaterly!$B$2:$E$63,MATCH(B3234,Quaterly!$B$2:$B$63,0),4)</f>
        <v>-7.0299999999999976</v>
      </c>
    </row>
    <row r="3235" spans="1:14" x14ac:dyDescent="0.3">
      <c r="A3235" s="23">
        <v>3234</v>
      </c>
      <c r="B3235" s="23" t="str">
        <f t="shared" si="150"/>
        <v>Q2-2022</v>
      </c>
      <c r="C3235" s="24" t="str">
        <f t="shared" si="151"/>
        <v>Q2</v>
      </c>
      <c r="D3235" s="23" t="str">
        <f t="shared" si="152"/>
        <v>6-2022</v>
      </c>
      <c r="E3235" s="25">
        <v>44736</v>
      </c>
      <c r="F3235" s="31">
        <f>INDEX(GoldPrice!$B$2:$F$4016,MATCH(E3235,GoldPrice!$B$2:$B$4016,0),5)</f>
        <v>-118200.49140048772</v>
      </c>
      <c r="G3235" s="36">
        <f>INDEX(Daily!$B$2:$H$4016,MATCH(E3235,Daily!$B$2:$B$4016,0),3)</f>
        <v>3.3500000000000085</v>
      </c>
      <c r="H3235" s="36">
        <f>INDEX(Daily!$B$2:$H$4016,MATCH(E3235,Daily!$B$2:$B$4016,0),5)</f>
        <v>3</v>
      </c>
      <c r="I3235" s="36">
        <f>INDEX(Daily!$B$2:$H$4016,MATCH(E3235,Daily!$B$2:$B$4016,0),7)</f>
        <v>-3.4000000000000909</v>
      </c>
      <c r="J3235" s="39">
        <f>INDEX(Monthly!$B$2:$K$187,MATCH(D3235,Monthly!$B$2:$B$187,0),3)</f>
        <v>7.4000000000000038E-3</v>
      </c>
      <c r="K3235" s="39">
        <f>INDEX(Monthly!$B$2:$K$187,MATCH(D3235,Monthly!$B$2:$B$187,0),5)</f>
        <v>-8.9900000000000091</v>
      </c>
      <c r="L3235" s="39">
        <f>INDEX(Monthly!$B$2:$K$187,MATCH(D3235,Monthly!$B$2:$B$187,0),7)</f>
        <v>0</v>
      </c>
      <c r="M3235" s="39">
        <f>INDEX(Monthly!$B$2:$K$187,MATCH(D3235,Monthly!$B$2:$B$187,0),9)</f>
        <v>4.3286345930169815E-3</v>
      </c>
      <c r="N3235" s="42">
        <f>INDEX(Quaterly!$B$2:$E$63,MATCH(B3235,Quaterly!$B$2:$B$63,0),4)</f>
        <v>-7.0299999999999976</v>
      </c>
    </row>
    <row r="3236" spans="1:14" x14ac:dyDescent="0.3">
      <c r="A3236" s="23">
        <v>3235</v>
      </c>
      <c r="B3236" s="23" t="str">
        <f t="shared" si="150"/>
        <v>Q2-2022</v>
      </c>
      <c r="C3236" s="24" t="str">
        <f t="shared" si="151"/>
        <v>Q2</v>
      </c>
      <c r="D3236" s="23" t="str">
        <f t="shared" si="152"/>
        <v>6-2022</v>
      </c>
      <c r="E3236" s="25">
        <v>44739</v>
      </c>
      <c r="F3236" s="31">
        <f>INDEX(GoldPrice!$B$2:$F$4016,MATCH(E3236,GoldPrice!$B$2:$B$4016,0),5)</f>
        <v>101171.80117180198</v>
      </c>
      <c r="G3236" s="36">
        <f>INDEX(Daily!$B$2:$H$4016,MATCH(E3236,Daily!$B$2:$B$4016,0),3)</f>
        <v>1.9499999999999886</v>
      </c>
      <c r="H3236" s="36">
        <f>INDEX(Daily!$B$2:$H$4016,MATCH(E3236,Daily!$B$2:$B$4016,0),5)</f>
        <v>-2</v>
      </c>
      <c r="I3236" s="36">
        <f>INDEX(Daily!$B$2:$H$4016,MATCH(E3236,Daily!$B$2:$B$4016,0),7)</f>
        <v>17.339999999999918</v>
      </c>
      <c r="J3236" s="39">
        <f>INDEX(Monthly!$B$2:$K$187,MATCH(D3236,Monthly!$B$2:$B$187,0),3)</f>
        <v>7.4000000000000038E-3</v>
      </c>
      <c r="K3236" s="39">
        <f>INDEX(Monthly!$B$2:$K$187,MATCH(D3236,Monthly!$B$2:$B$187,0),5)</f>
        <v>-8.9900000000000091</v>
      </c>
      <c r="L3236" s="39">
        <f>INDEX(Monthly!$B$2:$K$187,MATCH(D3236,Monthly!$B$2:$B$187,0),7)</f>
        <v>0</v>
      </c>
      <c r="M3236" s="39">
        <f>INDEX(Monthly!$B$2:$K$187,MATCH(D3236,Monthly!$B$2:$B$187,0),9)</f>
        <v>4.3286345930169815E-3</v>
      </c>
      <c r="N3236" s="42">
        <f>INDEX(Quaterly!$B$2:$E$63,MATCH(B3236,Quaterly!$B$2:$B$63,0),4)</f>
        <v>-7.0299999999999976</v>
      </c>
    </row>
    <row r="3237" spans="1:14" x14ac:dyDescent="0.3">
      <c r="A3237" s="23">
        <v>3236</v>
      </c>
      <c r="B3237" s="23" t="str">
        <f t="shared" si="150"/>
        <v>Q2-2022</v>
      </c>
      <c r="C3237" s="24" t="str">
        <f t="shared" si="151"/>
        <v>Q2</v>
      </c>
      <c r="D3237" s="23" t="str">
        <f t="shared" si="152"/>
        <v>6-2022</v>
      </c>
      <c r="E3237" s="25">
        <v>44740</v>
      </c>
      <c r="F3237" s="31">
        <f>INDEX(GoldPrice!$B$2:$F$4016,MATCH(E3237,GoldPrice!$B$2:$B$4016,0),5)</f>
        <v>196008.6940086931</v>
      </c>
      <c r="G3237" s="36">
        <f>INDEX(Daily!$B$2:$H$4016,MATCH(E3237,Daily!$B$2:$B$4016,0),3)</f>
        <v>2.1900000000000119</v>
      </c>
      <c r="H3237" s="36">
        <f>INDEX(Daily!$B$2:$H$4016,MATCH(E3237,Daily!$B$2:$B$4016,0),5)</f>
        <v>10</v>
      </c>
      <c r="I3237" s="36">
        <f>INDEX(Daily!$B$2:$H$4016,MATCH(E3237,Daily!$B$2:$B$4016,0),7)</f>
        <v>15.279999999999973</v>
      </c>
      <c r="J3237" s="39">
        <f>INDEX(Monthly!$B$2:$K$187,MATCH(D3237,Monthly!$B$2:$B$187,0),3)</f>
        <v>7.4000000000000038E-3</v>
      </c>
      <c r="K3237" s="39">
        <f>INDEX(Monthly!$B$2:$K$187,MATCH(D3237,Monthly!$B$2:$B$187,0),5)</f>
        <v>-8.9900000000000091</v>
      </c>
      <c r="L3237" s="39">
        <f>INDEX(Monthly!$B$2:$K$187,MATCH(D3237,Monthly!$B$2:$B$187,0),7)</f>
        <v>0</v>
      </c>
      <c r="M3237" s="39">
        <f>INDEX(Monthly!$B$2:$K$187,MATCH(D3237,Monthly!$B$2:$B$187,0),9)</f>
        <v>4.3286345930169815E-3</v>
      </c>
      <c r="N3237" s="42">
        <f>INDEX(Quaterly!$B$2:$E$63,MATCH(B3237,Quaterly!$B$2:$B$63,0),4)</f>
        <v>-7.0299999999999976</v>
      </c>
    </row>
    <row r="3238" spans="1:14" x14ac:dyDescent="0.3">
      <c r="A3238" s="23">
        <v>3237</v>
      </c>
      <c r="B3238" s="23" t="str">
        <f t="shared" si="150"/>
        <v>Q2-2022</v>
      </c>
      <c r="C3238" s="24" t="str">
        <f t="shared" si="151"/>
        <v>Q2</v>
      </c>
      <c r="D3238" s="23" t="str">
        <f t="shared" si="152"/>
        <v>6-2022</v>
      </c>
      <c r="E3238" s="25">
        <v>44741</v>
      </c>
      <c r="F3238" s="31">
        <f>INDEX(GoldPrice!$B$2:$F$4016,MATCH(E3238,GoldPrice!$B$2:$B$4016,0),5)</f>
        <v>203095.44509544224</v>
      </c>
      <c r="G3238" s="36">
        <f>INDEX(Daily!$B$2:$H$4016,MATCH(E3238,Daily!$B$2:$B$4016,0),3)</f>
        <v>-1.980000000000004</v>
      </c>
      <c r="H3238" s="36">
        <f>INDEX(Daily!$B$2:$H$4016,MATCH(E3238,Daily!$B$2:$B$4016,0),5)</f>
        <v>10</v>
      </c>
      <c r="I3238" s="36">
        <f>INDEX(Daily!$B$2:$H$4016,MATCH(E3238,Daily!$B$2:$B$4016,0),7)</f>
        <v>-9.9999999999909051E-3</v>
      </c>
      <c r="J3238" s="39">
        <f>INDEX(Monthly!$B$2:$K$187,MATCH(D3238,Monthly!$B$2:$B$187,0),3)</f>
        <v>7.4000000000000038E-3</v>
      </c>
      <c r="K3238" s="39">
        <f>INDEX(Monthly!$B$2:$K$187,MATCH(D3238,Monthly!$B$2:$B$187,0),5)</f>
        <v>-8.9900000000000091</v>
      </c>
      <c r="L3238" s="39">
        <f>INDEX(Monthly!$B$2:$K$187,MATCH(D3238,Monthly!$B$2:$B$187,0),7)</f>
        <v>0</v>
      </c>
      <c r="M3238" s="39">
        <f>INDEX(Monthly!$B$2:$K$187,MATCH(D3238,Monthly!$B$2:$B$187,0),9)</f>
        <v>4.3286345930169815E-3</v>
      </c>
      <c r="N3238" s="42">
        <f>INDEX(Quaterly!$B$2:$E$63,MATCH(B3238,Quaterly!$B$2:$B$63,0),4)</f>
        <v>-7.0299999999999976</v>
      </c>
    </row>
    <row r="3239" spans="1:14" x14ac:dyDescent="0.3">
      <c r="A3239" s="23">
        <v>3238</v>
      </c>
      <c r="B3239" s="23" t="str">
        <f t="shared" si="150"/>
        <v>Q2-2022</v>
      </c>
      <c r="C3239" s="24" t="str">
        <f t="shared" si="151"/>
        <v>Q2</v>
      </c>
      <c r="D3239" s="23" t="str">
        <f t="shared" si="152"/>
        <v>6-2022</v>
      </c>
      <c r="E3239" s="25">
        <v>44742</v>
      </c>
      <c r="F3239" s="31">
        <f>INDEX(GoldPrice!$B$2:$F$4016,MATCH(E3239,GoldPrice!$B$2:$B$4016,0),5)</f>
        <v>182487.24248724431</v>
      </c>
      <c r="G3239" s="36">
        <f>INDEX(Daily!$B$2:$H$4016,MATCH(E3239,Daily!$B$2:$B$4016,0),3)</f>
        <v>-4.019999999999996</v>
      </c>
      <c r="H3239" s="36">
        <f>INDEX(Daily!$B$2:$H$4016,MATCH(E3239,Daily!$B$2:$B$4016,0),5)</f>
        <v>-10</v>
      </c>
      <c r="I3239" s="36">
        <f>INDEX(Daily!$B$2:$H$4016,MATCH(E3239,Daily!$B$2:$B$4016,0),7)</f>
        <v>-20.490000000000009</v>
      </c>
      <c r="J3239" s="39">
        <f>INDEX(Monthly!$B$2:$K$187,MATCH(D3239,Monthly!$B$2:$B$187,0),3)</f>
        <v>7.4000000000000038E-3</v>
      </c>
      <c r="K3239" s="39">
        <f>INDEX(Monthly!$B$2:$K$187,MATCH(D3239,Monthly!$B$2:$B$187,0),5)</f>
        <v>-8.9900000000000091</v>
      </c>
      <c r="L3239" s="39">
        <f>INDEX(Monthly!$B$2:$K$187,MATCH(D3239,Monthly!$B$2:$B$187,0),7)</f>
        <v>0</v>
      </c>
      <c r="M3239" s="39">
        <f>INDEX(Monthly!$B$2:$K$187,MATCH(D3239,Monthly!$B$2:$B$187,0),9)</f>
        <v>4.3286345930169815E-3</v>
      </c>
      <c r="N3239" s="42">
        <f>INDEX(Quaterly!$B$2:$E$63,MATCH(B3239,Quaterly!$B$2:$B$63,0),4)</f>
        <v>-7.0299999999999976</v>
      </c>
    </row>
    <row r="3240" spans="1:14" x14ac:dyDescent="0.3">
      <c r="A3240" s="23">
        <v>3239</v>
      </c>
      <c r="B3240" s="23" t="str">
        <f t="shared" si="150"/>
        <v>Q3-2022</v>
      </c>
      <c r="C3240" s="24" t="str">
        <f t="shared" si="151"/>
        <v>Q3</v>
      </c>
      <c r="D3240" s="23" t="str">
        <f t="shared" si="152"/>
        <v>7-2022</v>
      </c>
      <c r="E3240" s="25">
        <v>44743</v>
      </c>
      <c r="F3240" s="31">
        <f>INDEX(GoldPrice!$B$2:$F$4016,MATCH(E3240,GoldPrice!$B$2:$B$4016,0),5)</f>
        <v>-119778.49177849293</v>
      </c>
      <c r="G3240" s="36">
        <f>INDEX(Daily!$B$2:$H$4016,MATCH(E3240,Daily!$B$2:$B$4016,0),3)</f>
        <v>2.6700000000000017</v>
      </c>
      <c r="H3240" s="36">
        <f>INDEX(Daily!$B$2:$H$4016,MATCH(E3240,Daily!$B$2:$B$4016,0),5)</f>
        <v>45</v>
      </c>
      <c r="I3240" s="36">
        <f>INDEX(Daily!$B$2:$H$4016,MATCH(E3240,Daily!$B$2:$B$4016,0),7)</f>
        <v>1.3000000000001819</v>
      </c>
      <c r="J3240" s="39">
        <f>INDEX(Monthly!$B$2:$K$187,MATCH(D3240,Monthly!$B$2:$B$187,0),3)</f>
        <v>4.2999999999999983E-3</v>
      </c>
      <c r="K3240" s="39">
        <f>INDEX(Monthly!$B$2:$K$187,MATCH(D3240,Monthly!$B$2:$B$187,0),5)</f>
        <v>-20.800000000000068</v>
      </c>
      <c r="L3240" s="39">
        <f>INDEX(Monthly!$B$2:$K$187,MATCH(D3240,Monthly!$B$2:$B$187,0),7)</f>
        <v>1.0000000000000009E-3</v>
      </c>
      <c r="M3240" s="39">
        <f>INDEX(Monthly!$B$2:$K$187,MATCH(D3240,Monthly!$B$2:$B$187,0),9)</f>
        <v>-5.7898124060073936E-3</v>
      </c>
      <c r="N3240" s="42">
        <f>INDEX(Quaterly!$B$2:$E$63,MATCH(B3240,Quaterly!$B$2:$B$63,0),4)</f>
        <v>-2.3500000000000014</v>
      </c>
    </row>
    <row r="3241" spans="1:14" x14ac:dyDescent="0.3">
      <c r="A3241" s="23">
        <v>3240</v>
      </c>
      <c r="B3241" s="23" t="str">
        <f t="shared" si="150"/>
        <v>Q3-2022</v>
      </c>
      <c r="C3241" s="24" t="str">
        <f t="shared" si="151"/>
        <v>Q3</v>
      </c>
      <c r="D3241" s="23" t="str">
        <f t="shared" si="152"/>
        <v>7-2022</v>
      </c>
      <c r="E3241" s="25">
        <v>44746</v>
      </c>
      <c r="F3241" s="31">
        <f>INDEX(GoldPrice!$B$2:$F$4016,MATCH(E3241,GoldPrice!$B$2:$B$4016,0),5)</f>
        <v>-326935.55093555152</v>
      </c>
      <c r="G3241" s="36">
        <f>INDEX(Daily!$B$2:$H$4016,MATCH(E3241,Daily!$B$2:$B$4016,0),3)</f>
        <v>1.9699999999999989</v>
      </c>
      <c r="H3241" s="36">
        <f>INDEX(Daily!$B$2:$H$4016,MATCH(E3241,Daily!$B$2:$B$4016,0),5)</f>
        <v>35</v>
      </c>
      <c r="I3241" s="36">
        <f>INDEX(Daily!$B$2:$H$4016,MATCH(E3241,Daily!$B$2:$B$4016,0),7)</f>
        <v>-3.3700000000001182</v>
      </c>
      <c r="J3241" s="39">
        <f>INDEX(Monthly!$B$2:$K$187,MATCH(D3241,Monthly!$B$2:$B$187,0),3)</f>
        <v>4.2999999999999983E-3</v>
      </c>
      <c r="K3241" s="39">
        <f>INDEX(Monthly!$B$2:$K$187,MATCH(D3241,Monthly!$B$2:$B$187,0),5)</f>
        <v>-20.800000000000068</v>
      </c>
      <c r="L3241" s="39">
        <f>INDEX(Monthly!$B$2:$K$187,MATCH(D3241,Monthly!$B$2:$B$187,0),7)</f>
        <v>1.0000000000000009E-3</v>
      </c>
      <c r="M3241" s="39">
        <f>INDEX(Monthly!$B$2:$K$187,MATCH(D3241,Monthly!$B$2:$B$187,0),9)</f>
        <v>-5.7898124060073936E-3</v>
      </c>
      <c r="N3241" s="42">
        <f>INDEX(Quaterly!$B$2:$E$63,MATCH(B3241,Quaterly!$B$2:$B$63,0),4)</f>
        <v>-2.3500000000000014</v>
      </c>
    </row>
    <row r="3242" spans="1:14" x14ac:dyDescent="0.3">
      <c r="A3242" s="23">
        <v>3241</v>
      </c>
      <c r="B3242" s="23" t="str">
        <f t="shared" si="150"/>
        <v>Q3-2022</v>
      </c>
      <c r="C3242" s="24" t="str">
        <f t="shared" si="151"/>
        <v>Q3</v>
      </c>
      <c r="D3242" s="23" t="str">
        <f t="shared" si="152"/>
        <v>7-2022</v>
      </c>
      <c r="E3242" s="25">
        <v>44747</v>
      </c>
      <c r="F3242" s="31">
        <f>INDEX(GoldPrice!$B$2:$F$4016,MATCH(E3242,GoldPrice!$B$2:$B$4016,0),5)</f>
        <v>950529.95652996004</v>
      </c>
      <c r="G3242" s="36">
        <f>INDEX(Daily!$B$2:$H$4016,MATCH(E3242,Daily!$B$2:$B$4016,0),3)</f>
        <v>-10.900000000000006</v>
      </c>
      <c r="H3242" s="36">
        <f>INDEX(Daily!$B$2:$H$4016,MATCH(E3242,Daily!$B$2:$B$4016,0),5)</f>
        <v>25</v>
      </c>
      <c r="I3242" s="36">
        <f>INDEX(Daily!$B$2:$H$4016,MATCH(E3242,Daily!$B$2:$B$4016,0),7)</f>
        <v>-14.240000000000009</v>
      </c>
      <c r="J3242" s="39">
        <f>INDEX(Monthly!$B$2:$K$187,MATCH(D3242,Monthly!$B$2:$B$187,0),3)</f>
        <v>4.2999999999999983E-3</v>
      </c>
      <c r="K3242" s="39">
        <f>INDEX(Monthly!$B$2:$K$187,MATCH(D3242,Monthly!$B$2:$B$187,0),5)</f>
        <v>-20.800000000000068</v>
      </c>
      <c r="L3242" s="39">
        <f>INDEX(Monthly!$B$2:$K$187,MATCH(D3242,Monthly!$B$2:$B$187,0),7)</f>
        <v>1.0000000000000009E-3</v>
      </c>
      <c r="M3242" s="39">
        <f>INDEX(Monthly!$B$2:$K$187,MATCH(D3242,Monthly!$B$2:$B$187,0),9)</f>
        <v>-5.7898124060073936E-3</v>
      </c>
      <c r="N3242" s="42">
        <f>INDEX(Quaterly!$B$2:$E$63,MATCH(B3242,Quaterly!$B$2:$B$63,0),4)</f>
        <v>-2.3500000000000014</v>
      </c>
    </row>
    <row r="3243" spans="1:14" x14ac:dyDescent="0.3">
      <c r="A3243" s="23">
        <v>3242</v>
      </c>
      <c r="B3243" s="23" t="str">
        <f t="shared" si="150"/>
        <v>Q3-2022</v>
      </c>
      <c r="C3243" s="24" t="str">
        <f t="shared" si="151"/>
        <v>Q3</v>
      </c>
      <c r="D3243" s="23" t="str">
        <f t="shared" si="152"/>
        <v>7-2022</v>
      </c>
      <c r="E3243" s="25">
        <v>44748</v>
      </c>
      <c r="F3243" s="31">
        <f>INDEX(GoldPrice!$B$2:$F$4016,MATCH(E3243,GoldPrice!$B$2:$B$4016,0),5)</f>
        <v>108008.16480816156</v>
      </c>
      <c r="G3243" s="36">
        <f>INDEX(Daily!$B$2:$H$4016,MATCH(E3243,Daily!$B$2:$B$4016,0),3)</f>
        <v>-0.96999999999999886</v>
      </c>
      <c r="H3243" s="36">
        <f>INDEX(Daily!$B$2:$H$4016,MATCH(E3243,Daily!$B$2:$B$4016,0),5)</f>
        <v>13</v>
      </c>
      <c r="I3243" s="36">
        <f>INDEX(Daily!$B$2:$H$4016,MATCH(E3243,Daily!$B$2:$B$4016,0),7)</f>
        <v>-31.680000000000064</v>
      </c>
      <c r="J3243" s="39">
        <f>INDEX(Monthly!$B$2:$K$187,MATCH(D3243,Monthly!$B$2:$B$187,0),3)</f>
        <v>4.2999999999999983E-3</v>
      </c>
      <c r="K3243" s="39">
        <f>INDEX(Monthly!$B$2:$K$187,MATCH(D3243,Monthly!$B$2:$B$187,0),5)</f>
        <v>-20.800000000000068</v>
      </c>
      <c r="L3243" s="39">
        <f>INDEX(Monthly!$B$2:$K$187,MATCH(D3243,Monthly!$B$2:$B$187,0),7)</f>
        <v>1.0000000000000009E-3</v>
      </c>
      <c r="M3243" s="39">
        <f>INDEX(Monthly!$B$2:$K$187,MATCH(D3243,Monthly!$B$2:$B$187,0),9)</f>
        <v>-5.7898124060073936E-3</v>
      </c>
      <c r="N3243" s="42">
        <f>INDEX(Quaterly!$B$2:$E$63,MATCH(B3243,Quaterly!$B$2:$B$63,0),4)</f>
        <v>-2.3500000000000014</v>
      </c>
    </row>
    <row r="3244" spans="1:14" x14ac:dyDescent="0.3">
      <c r="A3244" s="23">
        <v>3243</v>
      </c>
      <c r="B3244" s="23" t="str">
        <f t="shared" si="150"/>
        <v>Q3-2022</v>
      </c>
      <c r="C3244" s="24" t="str">
        <f t="shared" si="151"/>
        <v>Q3</v>
      </c>
      <c r="D3244" s="23" t="str">
        <f t="shared" si="152"/>
        <v>7-2022</v>
      </c>
      <c r="E3244" s="25">
        <v>44749</v>
      </c>
      <c r="F3244" s="31">
        <f>INDEX(GoldPrice!$B$2:$F$4016,MATCH(E3244,GoldPrice!$B$2:$B$4016,0),5)</f>
        <v>-22791.381591379642</v>
      </c>
      <c r="G3244" s="36">
        <f>INDEX(Daily!$B$2:$H$4016,MATCH(E3244,Daily!$B$2:$B$4016,0),3)</f>
        <v>4.2000000000000028</v>
      </c>
      <c r="H3244" s="36">
        <f>INDEX(Daily!$B$2:$H$4016,MATCH(E3244,Daily!$B$2:$B$4016,0),5)</f>
        <v>-23</v>
      </c>
      <c r="I3244" s="36">
        <f>INDEX(Daily!$B$2:$H$4016,MATCH(E3244,Daily!$B$2:$B$4016,0),7)</f>
        <v>16.870000000000118</v>
      </c>
      <c r="J3244" s="39">
        <f>INDEX(Monthly!$B$2:$K$187,MATCH(D3244,Monthly!$B$2:$B$187,0),3)</f>
        <v>4.2999999999999983E-3</v>
      </c>
      <c r="K3244" s="39">
        <f>INDEX(Monthly!$B$2:$K$187,MATCH(D3244,Monthly!$B$2:$B$187,0),5)</f>
        <v>-20.800000000000068</v>
      </c>
      <c r="L3244" s="39">
        <f>INDEX(Monthly!$B$2:$K$187,MATCH(D3244,Monthly!$B$2:$B$187,0),7)</f>
        <v>1.0000000000000009E-3</v>
      </c>
      <c r="M3244" s="39">
        <f>INDEX(Monthly!$B$2:$K$187,MATCH(D3244,Monthly!$B$2:$B$187,0),9)</f>
        <v>-5.7898124060073936E-3</v>
      </c>
      <c r="N3244" s="42">
        <f>INDEX(Quaterly!$B$2:$E$63,MATCH(B3244,Quaterly!$B$2:$B$63,0),4)</f>
        <v>-2.3500000000000014</v>
      </c>
    </row>
    <row r="3245" spans="1:14" x14ac:dyDescent="0.3">
      <c r="A3245" s="23">
        <v>3244</v>
      </c>
      <c r="B3245" s="23" t="str">
        <f t="shared" si="150"/>
        <v>Q3-2022</v>
      </c>
      <c r="C3245" s="24" t="str">
        <f t="shared" si="151"/>
        <v>Q3</v>
      </c>
      <c r="D3245" s="23" t="str">
        <f t="shared" si="152"/>
        <v>7-2022</v>
      </c>
      <c r="E3245" s="25">
        <v>44750</v>
      </c>
      <c r="F3245" s="31">
        <f>INDEX(GoldPrice!$B$2:$F$4016,MATCH(E3245,GoldPrice!$B$2:$B$4016,0),5)</f>
        <v>95758.457758456469</v>
      </c>
      <c r="G3245" s="36">
        <f>INDEX(Daily!$B$2:$H$4016,MATCH(E3245,Daily!$B$2:$B$4016,0),3)</f>
        <v>2.0600000000000023</v>
      </c>
      <c r="H3245" s="36">
        <f>INDEX(Daily!$B$2:$H$4016,MATCH(E3245,Daily!$B$2:$B$4016,0),5)</f>
        <v>5</v>
      </c>
      <c r="I3245" s="36">
        <f>INDEX(Daily!$B$2:$H$4016,MATCH(E3245,Daily!$B$2:$B$4016,0),7)</f>
        <v>4.8299999999999272</v>
      </c>
      <c r="J3245" s="39">
        <f>INDEX(Monthly!$B$2:$K$187,MATCH(D3245,Monthly!$B$2:$B$187,0),3)</f>
        <v>4.2999999999999983E-3</v>
      </c>
      <c r="K3245" s="39">
        <f>INDEX(Monthly!$B$2:$K$187,MATCH(D3245,Monthly!$B$2:$B$187,0),5)</f>
        <v>-20.800000000000068</v>
      </c>
      <c r="L3245" s="39">
        <f>INDEX(Monthly!$B$2:$K$187,MATCH(D3245,Monthly!$B$2:$B$187,0),7)</f>
        <v>1.0000000000000009E-3</v>
      </c>
      <c r="M3245" s="39">
        <f>INDEX(Monthly!$B$2:$K$187,MATCH(D3245,Monthly!$B$2:$B$187,0),9)</f>
        <v>-5.7898124060073936E-3</v>
      </c>
      <c r="N3245" s="42">
        <f>INDEX(Quaterly!$B$2:$E$63,MATCH(B3245,Quaterly!$B$2:$B$63,0),4)</f>
        <v>-2.3500000000000014</v>
      </c>
    </row>
    <row r="3246" spans="1:14" x14ac:dyDescent="0.3">
      <c r="A3246" s="23">
        <v>3245</v>
      </c>
      <c r="B3246" s="23" t="str">
        <f t="shared" si="150"/>
        <v>Q3-2022</v>
      </c>
      <c r="C3246" s="24" t="str">
        <f t="shared" si="151"/>
        <v>Q3</v>
      </c>
      <c r="D3246" s="23" t="str">
        <f t="shared" si="152"/>
        <v>7-2022</v>
      </c>
      <c r="E3246" s="25">
        <v>44753</v>
      </c>
      <c r="F3246" s="31">
        <f>INDEX(GoldPrice!$B$2:$F$4016,MATCH(E3246,GoldPrice!$B$2:$B$4016,0),5)</f>
        <v>-202379.13437913358</v>
      </c>
      <c r="G3246" s="36">
        <f>INDEX(Daily!$B$2:$H$4016,MATCH(E3246,Daily!$B$2:$B$4016,0),3)</f>
        <v>-1.6300000000000097</v>
      </c>
      <c r="H3246" s="36">
        <f>INDEX(Daily!$B$2:$H$4016,MATCH(E3246,Daily!$B$2:$B$4016,0),5)</f>
        <v>-8</v>
      </c>
      <c r="I3246" s="36">
        <f>INDEX(Daily!$B$2:$H$4016,MATCH(E3246,Daily!$B$2:$B$4016,0),7)</f>
        <v>-16.019999999999982</v>
      </c>
      <c r="J3246" s="39">
        <f>INDEX(Monthly!$B$2:$K$187,MATCH(D3246,Monthly!$B$2:$B$187,0),3)</f>
        <v>4.2999999999999983E-3</v>
      </c>
      <c r="K3246" s="39">
        <f>INDEX(Monthly!$B$2:$K$187,MATCH(D3246,Monthly!$B$2:$B$187,0),5)</f>
        <v>-20.800000000000068</v>
      </c>
      <c r="L3246" s="39">
        <f>INDEX(Monthly!$B$2:$K$187,MATCH(D3246,Monthly!$B$2:$B$187,0),7)</f>
        <v>1.0000000000000009E-3</v>
      </c>
      <c r="M3246" s="39">
        <f>INDEX(Monthly!$B$2:$K$187,MATCH(D3246,Monthly!$B$2:$B$187,0),9)</f>
        <v>-5.7898124060073936E-3</v>
      </c>
      <c r="N3246" s="42">
        <f>INDEX(Quaterly!$B$2:$E$63,MATCH(B3246,Quaterly!$B$2:$B$63,0),4)</f>
        <v>-2.3500000000000014</v>
      </c>
    </row>
    <row r="3247" spans="1:14" x14ac:dyDescent="0.3">
      <c r="A3247" s="23">
        <v>3246</v>
      </c>
      <c r="B3247" s="23" t="str">
        <f t="shared" si="150"/>
        <v>Q3-2022</v>
      </c>
      <c r="C3247" s="24" t="str">
        <f t="shared" si="151"/>
        <v>Q3</v>
      </c>
      <c r="D3247" s="23" t="str">
        <f t="shared" si="152"/>
        <v>7-2022</v>
      </c>
      <c r="E3247" s="25">
        <v>44754</v>
      </c>
      <c r="F3247" s="31">
        <f>INDEX(GoldPrice!$B$2:$F$4016,MATCH(E3247,GoldPrice!$B$2:$B$4016,0),5)</f>
        <v>113539.06633906811</v>
      </c>
      <c r="G3247" s="36">
        <f>INDEX(Daily!$B$2:$H$4016,MATCH(E3247,Daily!$B$2:$B$4016,0),3)</f>
        <v>-8.75</v>
      </c>
      <c r="H3247" s="36">
        <f>INDEX(Daily!$B$2:$H$4016,MATCH(E3247,Daily!$B$2:$B$4016,0),5)</f>
        <v>42</v>
      </c>
      <c r="I3247" s="36">
        <f>INDEX(Daily!$B$2:$H$4016,MATCH(E3247,Daily!$B$2:$B$4016,0),7)</f>
        <v>19.529999999999973</v>
      </c>
      <c r="J3247" s="39">
        <f>INDEX(Monthly!$B$2:$K$187,MATCH(D3247,Monthly!$B$2:$B$187,0),3)</f>
        <v>4.2999999999999983E-3</v>
      </c>
      <c r="K3247" s="39">
        <f>INDEX(Monthly!$B$2:$K$187,MATCH(D3247,Monthly!$B$2:$B$187,0),5)</f>
        <v>-20.800000000000068</v>
      </c>
      <c r="L3247" s="39">
        <f>INDEX(Monthly!$B$2:$K$187,MATCH(D3247,Monthly!$B$2:$B$187,0),7)</f>
        <v>1.0000000000000009E-3</v>
      </c>
      <c r="M3247" s="39">
        <f>INDEX(Monthly!$B$2:$K$187,MATCH(D3247,Monthly!$B$2:$B$187,0),9)</f>
        <v>-5.7898124060073936E-3</v>
      </c>
      <c r="N3247" s="42">
        <f>INDEX(Quaterly!$B$2:$E$63,MATCH(B3247,Quaterly!$B$2:$B$63,0),4)</f>
        <v>-2.3500000000000014</v>
      </c>
    </row>
    <row r="3248" spans="1:14" x14ac:dyDescent="0.3">
      <c r="A3248" s="23">
        <v>3247</v>
      </c>
      <c r="B3248" s="23" t="str">
        <f t="shared" si="150"/>
        <v>Q3-2022</v>
      </c>
      <c r="C3248" s="24" t="str">
        <f t="shared" si="151"/>
        <v>Q3</v>
      </c>
      <c r="D3248" s="23" t="str">
        <f t="shared" si="152"/>
        <v>7-2022</v>
      </c>
      <c r="E3248" s="25">
        <v>44755</v>
      </c>
      <c r="F3248" s="31">
        <f>INDEX(GoldPrice!$B$2:$F$4016,MATCH(E3248,GoldPrice!$B$2:$B$4016,0),5)</f>
        <v>-241423.85182385147</v>
      </c>
      <c r="G3248" s="36">
        <f>INDEX(Daily!$B$2:$H$4016,MATCH(E3248,Daily!$B$2:$B$4016,0),3)</f>
        <v>1.4900000000000091</v>
      </c>
      <c r="H3248" s="36">
        <f>INDEX(Daily!$B$2:$H$4016,MATCH(E3248,Daily!$B$2:$B$4016,0),5)</f>
        <v>-1</v>
      </c>
      <c r="I3248" s="36">
        <f>INDEX(Daily!$B$2:$H$4016,MATCH(E3248,Daily!$B$2:$B$4016,0),7)</f>
        <v>-0.89999999999986358</v>
      </c>
      <c r="J3248" s="39">
        <f>INDEX(Monthly!$B$2:$K$187,MATCH(D3248,Monthly!$B$2:$B$187,0),3)</f>
        <v>4.2999999999999983E-3</v>
      </c>
      <c r="K3248" s="39">
        <f>INDEX(Monthly!$B$2:$K$187,MATCH(D3248,Monthly!$B$2:$B$187,0),5)</f>
        <v>-20.800000000000068</v>
      </c>
      <c r="L3248" s="39">
        <f>INDEX(Monthly!$B$2:$K$187,MATCH(D3248,Monthly!$B$2:$B$187,0),7)</f>
        <v>1.0000000000000009E-3</v>
      </c>
      <c r="M3248" s="39">
        <f>INDEX(Monthly!$B$2:$K$187,MATCH(D3248,Monthly!$B$2:$B$187,0),9)</f>
        <v>-5.7898124060073936E-3</v>
      </c>
      <c r="N3248" s="42">
        <f>INDEX(Quaterly!$B$2:$E$63,MATCH(B3248,Quaterly!$B$2:$B$63,0),4)</f>
        <v>-2.3500000000000014</v>
      </c>
    </row>
    <row r="3249" spans="1:14" x14ac:dyDescent="0.3">
      <c r="A3249" s="23">
        <v>3248</v>
      </c>
      <c r="B3249" s="23" t="str">
        <f t="shared" si="150"/>
        <v>Q3-2022</v>
      </c>
      <c r="C3249" s="24" t="str">
        <f t="shared" si="151"/>
        <v>Q3</v>
      </c>
      <c r="D3249" s="23" t="str">
        <f t="shared" si="152"/>
        <v>7-2022</v>
      </c>
      <c r="E3249" s="25">
        <v>44756</v>
      </c>
      <c r="F3249" s="31">
        <f>INDEX(GoldPrice!$B$2:$F$4016,MATCH(E3249,GoldPrice!$B$2:$B$4016,0),5)</f>
        <v>490343.67794367671</v>
      </c>
      <c r="G3249" s="36">
        <f>INDEX(Daily!$B$2:$H$4016,MATCH(E3249,Daily!$B$2:$B$4016,0),3)</f>
        <v>0.75</v>
      </c>
      <c r="H3249" s="36">
        <f>INDEX(Daily!$B$2:$H$4016,MATCH(E3249,Daily!$B$2:$B$4016,0),5)</f>
        <v>27</v>
      </c>
      <c r="I3249" s="36">
        <f>INDEX(Daily!$B$2:$H$4016,MATCH(E3249,Daily!$B$2:$B$4016,0),7)</f>
        <v>8.25</v>
      </c>
      <c r="J3249" s="39">
        <f>INDEX(Monthly!$B$2:$K$187,MATCH(D3249,Monthly!$B$2:$B$187,0),3)</f>
        <v>4.2999999999999983E-3</v>
      </c>
      <c r="K3249" s="39">
        <f>INDEX(Monthly!$B$2:$K$187,MATCH(D3249,Monthly!$B$2:$B$187,0),5)</f>
        <v>-20.800000000000068</v>
      </c>
      <c r="L3249" s="39">
        <f>INDEX(Monthly!$B$2:$K$187,MATCH(D3249,Monthly!$B$2:$B$187,0),7)</f>
        <v>1.0000000000000009E-3</v>
      </c>
      <c r="M3249" s="39">
        <f>INDEX(Monthly!$B$2:$K$187,MATCH(D3249,Monthly!$B$2:$B$187,0),9)</f>
        <v>-5.7898124060073936E-3</v>
      </c>
      <c r="N3249" s="42">
        <f>INDEX(Quaterly!$B$2:$E$63,MATCH(B3249,Quaterly!$B$2:$B$63,0),4)</f>
        <v>-2.3500000000000014</v>
      </c>
    </row>
    <row r="3250" spans="1:14" x14ac:dyDescent="0.3">
      <c r="A3250" s="23">
        <v>3249</v>
      </c>
      <c r="B3250" s="23" t="str">
        <f t="shared" si="150"/>
        <v>Q3-2022</v>
      </c>
      <c r="C3250" s="24" t="str">
        <f t="shared" si="151"/>
        <v>Q3</v>
      </c>
      <c r="D3250" s="23" t="str">
        <f t="shared" si="152"/>
        <v>7-2022</v>
      </c>
      <c r="E3250" s="25">
        <v>44757</v>
      </c>
      <c r="F3250" s="31">
        <f>INDEX(GoldPrice!$B$2:$F$4016,MATCH(E3250,GoldPrice!$B$2:$B$4016,0),5)</f>
        <v>-257871.85787186027</v>
      </c>
      <c r="G3250" s="36">
        <f>INDEX(Daily!$B$2:$H$4016,MATCH(E3250,Daily!$B$2:$B$4016,0),3)</f>
        <v>0.93999999999999773</v>
      </c>
      <c r="H3250" s="36">
        <f>INDEX(Daily!$B$2:$H$4016,MATCH(E3250,Daily!$B$2:$B$4016,0),5)</f>
        <v>35</v>
      </c>
      <c r="I3250" s="36">
        <f>INDEX(Daily!$B$2:$H$4016,MATCH(E3250,Daily!$B$2:$B$4016,0),7)</f>
        <v>-2.9200000000000728</v>
      </c>
      <c r="J3250" s="39">
        <f>INDEX(Monthly!$B$2:$K$187,MATCH(D3250,Monthly!$B$2:$B$187,0),3)</f>
        <v>4.2999999999999983E-3</v>
      </c>
      <c r="K3250" s="39">
        <f>INDEX(Monthly!$B$2:$K$187,MATCH(D3250,Monthly!$B$2:$B$187,0),5)</f>
        <v>-20.800000000000068</v>
      </c>
      <c r="L3250" s="39">
        <f>INDEX(Monthly!$B$2:$K$187,MATCH(D3250,Monthly!$B$2:$B$187,0),7)</f>
        <v>1.0000000000000009E-3</v>
      </c>
      <c r="M3250" s="39">
        <f>INDEX(Monthly!$B$2:$K$187,MATCH(D3250,Monthly!$B$2:$B$187,0),9)</f>
        <v>-5.7898124060073936E-3</v>
      </c>
      <c r="N3250" s="42">
        <f>INDEX(Quaterly!$B$2:$E$63,MATCH(B3250,Quaterly!$B$2:$B$63,0),4)</f>
        <v>-2.3500000000000014</v>
      </c>
    </row>
    <row r="3251" spans="1:14" x14ac:dyDescent="0.3">
      <c r="A3251" s="23">
        <v>3250</v>
      </c>
      <c r="B3251" s="23" t="str">
        <f t="shared" si="150"/>
        <v>Q3-2022</v>
      </c>
      <c r="C3251" s="24" t="str">
        <f t="shared" si="151"/>
        <v>Q3</v>
      </c>
      <c r="D3251" s="23" t="str">
        <f t="shared" si="152"/>
        <v>7-2022</v>
      </c>
      <c r="E3251" s="25">
        <v>44760</v>
      </c>
      <c r="F3251" s="31">
        <f>INDEX(GoldPrice!$B$2:$F$4016,MATCH(E3251,GoldPrice!$B$2:$B$4016,0),5)</f>
        <v>-3557630.3156303167</v>
      </c>
      <c r="G3251" s="36">
        <f>INDEX(Daily!$B$2:$H$4016,MATCH(E3251,Daily!$B$2:$B$4016,0),3)</f>
        <v>1.8299999999999983</v>
      </c>
      <c r="H3251" s="36">
        <f>INDEX(Daily!$B$2:$H$4016,MATCH(E3251,Daily!$B$2:$B$4016,0),5)</f>
        <v>-10</v>
      </c>
      <c r="I3251" s="36">
        <f>INDEX(Daily!$B$2:$H$4016,MATCH(E3251,Daily!$B$2:$B$4016,0),7)</f>
        <v>-2.7599999999999909</v>
      </c>
      <c r="J3251" s="39">
        <f>INDEX(Monthly!$B$2:$K$187,MATCH(D3251,Monthly!$B$2:$B$187,0),3)</f>
        <v>4.2999999999999983E-3</v>
      </c>
      <c r="K3251" s="39">
        <f>INDEX(Monthly!$B$2:$K$187,MATCH(D3251,Monthly!$B$2:$B$187,0),5)</f>
        <v>-20.800000000000068</v>
      </c>
      <c r="L3251" s="39">
        <f>INDEX(Monthly!$B$2:$K$187,MATCH(D3251,Monthly!$B$2:$B$187,0),7)</f>
        <v>1.0000000000000009E-3</v>
      </c>
      <c r="M3251" s="39">
        <f>INDEX(Monthly!$B$2:$K$187,MATCH(D3251,Monthly!$B$2:$B$187,0),9)</f>
        <v>-5.7898124060073936E-3</v>
      </c>
      <c r="N3251" s="42">
        <f>INDEX(Quaterly!$B$2:$E$63,MATCH(B3251,Quaterly!$B$2:$B$63,0),4)</f>
        <v>-2.3500000000000014</v>
      </c>
    </row>
    <row r="3252" spans="1:14" x14ac:dyDescent="0.3">
      <c r="A3252" s="23">
        <v>3251</v>
      </c>
      <c r="B3252" s="23" t="str">
        <f t="shared" si="150"/>
        <v>Q3-2022</v>
      </c>
      <c r="C3252" s="24" t="str">
        <f t="shared" si="151"/>
        <v>Q3</v>
      </c>
      <c r="D3252" s="23" t="str">
        <f t="shared" si="152"/>
        <v>7-2022</v>
      </c>
      <c r="E3252" s="25">
        <v>44761</v>
      </c>
      <c r="F3252" s="31">
        <f>INDEX(GoldPrice!$B$2:$F$4016,MATCH(E3252,GoldPrice!$B$2:$B$4016,0),5)</f>
        <v>822020.79002079368</v>
      </c>
      <c r="G3252" s="36">
        <f>INDEX(Daily!$B$2:$H$4016,MATCH(E3252,Daily!$B$2:$B$4016,0),3)</f>
        <v>1.3199999999999932</v>
      </c>
      <c r="H3252" s="36">
        <f>INDEX(Daily!$B$2:$H$4016,MATCH(E3252,Daily!$B$2:$B$4016,0),5)</f>
        <v>-28</v>
      </c>
      <c r="I3252" s="36">
        <f>INDEX(Daily!$B$2:$H$4016,MATCH(E3252,Daily!$B$2:$B$4016,0),7)</f>
        <v>1.8399999999999181</v>
      </c>
      <c r="J3252" s="39">
        <f>INDEX(Monthly!$B$2:$K$187,MATCH(D3252,Monthly!$B$2:$B$187,0),3)</f>
        <v>4.2999999999999983E-3</v>
      </c>
      <c r="K3252" s="39">
        <f>INDEX(Monthly!$B$2:$K$187,MATCH(D3252,Monthly!$B$2:$B$187,0),5)</f>
        <v>-20.800000000000068</v>
      </c>
      <c r="L3252" s="39">
        <f>INDEX(Monthly!$B$2:$K$187,MATCH(D3252,Monthly!$B$2:$B$187,0),7)</f>
        <v>1.0000000000000009E-3</v>
      </c>
      <c r="M3252" s="39">
        <f>INDEX(Monthly!$B$2:$K$187,MATCH(D3252,Monthly!$B$2:$B$187,0),9)</f>
        <v>-5.7898124060073936E-3</v>
      </c>
      <c r="N3252" s="42">
        <f>INDEX(Quaterly!$B$2:$E$63,MATCH(B3252,Quaterly!$B$2:$B$63,0),4)</f>
        <v>-2.3500000000000014</v>
      </c>
    </row>
    <row r="3253" spans="1:14" x14ac:dyDescent="0.3">
      <c r="A3253" s="23">
        <v>3252</v>
      </c>
      <c r="B3253" s="23" t="str">
        <f t="shared" si="150"/>
        <v>Q3-2022</v>
      </c>
      <c r="C3253" s="24" t="str">
        <f t="shared" si="151"/>
        <v>Q3</v>
      </c>
      <c r="D3253" s="23" t="str">
        <f t="shared" si="152"/>
        <v>7-2022</v>
      </c>
      <c r="E3253" s="25">
        <v>44762</v>
      </c>
      <c r="F3253" s="31">
        <f>INDEX(GoldPrice!$B$2:$F$4016,MATCH(E3253,GoldPrice!$B$2:$B$4016,0),5)</f>
        <v>1388414.2884142846</v>
      </c>
      <c r="G3253" s="36">
        <f>INDEX(Daily!$B$2:$H$4016,MATCH(E3253,Daily!$B$2:$B$4016,0),3)</f>
        <v>-0.85999999999999943</v>
      </c>
      <c r="H3253" s="36">
        <f>INDEX(Daily!$B$2:$H$4016,MATCH(E3253,Daily!$B$2:$B$4016,0),5)</f>
        <v>-2</v>
      </c>
      <c r="I3253" s="36">
        <f>INDEX(Daily!$B$2:$H$4016,MATCH(E3253,Daily!$B$2:$B$4016,0),7)</f>
        <v>15.810000000000173</v>
      </c>
      <c r="J3253" s="39">
        <f>INDEX(Monthly!$B$2:$K$187,MATCH(D3253,Monthly!$B$2:$B$187,0),3)</f>
        <v>4.2999999999999983E-3</v>
      </c>
      <c r="K3253" s="39">
        <f>INDEX(Monthly!$B$2:$K$187,MATCH(D3253,Monthly!$B$2:$B$187,0),5)</f>
        <v>-20.800000000000068</v>
      </c>
      <c r="L3253" s="39">
        <f>INDEX(Monthly!$B$2:$K$187,MATCH(D3253,Monthly!$B$2:$B$187,0),7)</f>
        <v>1.0000000000000009E-3</v>
      </c>
      <c r="M3253" s="39">
        <f>INDEX(Monthly!$B$2:$K$187,MATCH(D3253,Monthly!$B$2:$B$187,0),9)</f>
        <v>-5.7898124060073936E-3</v>
      </c>
      <c r="N3253" s="42">
        <f>INDEX(Quaterly!$B$2:$E$63,MATCH(B3253,Quaterly!$B$2:$B$63,0),4)</f>
        <v>-2.3500000000000014</v>
      </c>
    </row>
    <row r="3254" spans="1:14" x14ac:dyDescent="0.3">
      <c r="A3254" s="23">
        <v>3253</v>
      </c>
      <c r="B3254" s="23" t="str">
        <f t="shared" si="150"/>
        <v>Q3-2022</v>
      </c>
      <c r="C3254" s="24" t="str">
        <f t="shared" si="151"/>
        <v>Q3</v>
      </c>
      <c r="D3254" s="23" t="str">
        <f t="shared" si="152"/>
        <v>7-2022</v>
      </c>
      <c r="E3254" s="25">
        <v>44763</v>
      </c>
      <c r="F3254" s="31">
        <f>INDEX(GoldPrice!$B$2:$F$4016,MATCH(E3254,GoldPrice!$B$2:$B$4016,0),5)</f>
        <v>-1533613.3056133017</v>
      </c>
      <c r="G3254" s="36">
        <f>INDEX(Daily!$B$2:$H$4016,MATCH(E3254,Daily!$B$2:$B$4016,0),3)</f>
        <v>-6.0999999999999943</v>
      </c>
      <c r="H3254" s="36">
        <f>INDEX(Daily!$B$2:$H$4016,MATCH(E3254,Daily!$B$2:$B$4016,0),5)</f>
        <v>0</v>
      </c>
      <c r="I3254" s="36">
        <f>INDEX(Daily!$B$2:$H$4016,MATCH(E3254,Daily!$B$2:$B$4016,0),7)</f>
        <v>4.3299999999999272</v>
      </c>
      <c r="J3254" s="39">
        <f>INDEX(Monthly!$B$2:$K$187,MATCH(D3254,Monthly!$B$2:$B$187,0),3)</f>
        <v>4.2999999999999983E-3</v>
      </c>
      <c r="K3254" s="39">
        <f>INDEX(Monthly!$B$2:$K$187,MATCH(D3254,Monthly!$B$2:$B$187,0),5)</f>
        <v>-20.800000000000068</v>
      </c>
      <c r="L3254" s="39">
        <f>INDEX(Monthly!$B$2:$K$187,MATCH(D3254,Monthly!$B$2:$B$187,0),7)</f>
        <v>1.0000000000000009E-3</v>
      </c>
      <c r="M3254" s="39">
        <f>INDEX(Monthly!$B$2:$K$187,MATCH(D3254,Monthly!$B$2:$B$187,0),9)</f>
        <v>-5.7898124060073936E-3</v>
      </c>
      <c r="N3254" s="42">
        <f>INDEX(Quaterly!$B$2:$E$63,MATCH(B3254,Quaterly!$B$2:$B$63,0),4)</f>
        <v>-2.3500000000000014</v>
      </c>
    </row>
    <row r="3255" spans="1:14" x14ac:dyDescent="0.3">
      <c r="A3255" s="23">
        <v>3254</v>
      </c>
      <c r="B3255" s="23" t="str">
        <f t="shared" si="150"/>
        <v>Q3-2022</v>
      </c>
      <c r="C3255" s="24" t="str">
        <f t="shared" si="151"/>
        <v>Q3</v>
      </c>
      <c r="D3255" s="23" t="str">
        <f t="shared" si="152"/>
        <v>7-2022</v>
      </c>
      <c r="E3255" s="25">
        <v>44764</v>
      </c>
      <c r="F3255" s="31">
        <f>INDEX(GoldPrice!$B$2:$F$4016,MATCH(E3255,GoldPrice!$B$2:$B$4016,0),5)</f>
        <v>958206.01020600647</v>
      </c>
      <c r="G3255" s="36">
        <f>INDEX(Daily!$B$2:$H$4016,MATCH(E3255,Daily!$B$2:$B$4016,0),3)</f>
        <v>0.92000000000000171</v>
      </c>
      <c r="H3255" s="36">
        <f>INDEX(Daily!$B$2:$H$4016,MATCH(E3255,Daily!$B$2:$B$4016,0),5)</f>
        <v>-10</v>
      </c>
      <c r="I3255" s="36">
        <f>INDEX(Daily!$B$2:$H$4016,MATCH(E3255,Daily!$B$2:$B$4016,0),7)</f>
        <v>-3.7100000000000364</v>
      </c>
      <c r="J3255" s="39">
        <f>INDEX(Monthly!$B$2:$K$187,MATCH(D3255,Monthly!$B$2:$B$187,0),3)</f>
        <v>4.2999999999999983E-3</v>
      </c>
      <c r="K3255" s="39">
        <f>INDEX(Monthly!$B$2:$K$187,MATCH(D3255,Monthly!$B$2:$B$187,0),5)</f>
        <v>-20.800000000000068</v>
      </c>
      <c r="L3255" s="39">
        <f>INDEX(Monthly!$B$2:$K$187,MATCH(D3255,Monthly!$B$2:$B$187,0),7)</f>
        <v>1.0000000000000009E-3</v>
      </c>
      <c r="M3255" s="39">
        <f>INDEX(Monthly!$B$2:$K$187,MATCH(D3255,Monthly!$B$2:$B$187,0),9)</f>
        <v>-5.7898124060073936E-3</v>
      </c>
      <c r="N3255" s="42">
        <f>INDEX(Quaterly!$B$2:$E$63,MATCH(B3255,Quaterly!$B$2:$B$63,0),4)</f>
        <v>-2.3500000000000014</v>
      </c>
    </row>
    <row r="3256" spans="1:14" x14ac:dyDescent="0.3">
      <c r="A3256" s="23">
        <v>3255</v>
      </c>
      <c r="B3256" s="23" t="str">
        <f t="shared" si="150"/>
        <v>Q3-2022</v>
      </c>
      <c r="C3256" s="24" t="str">
        <f t="shared" si="151"/>
        <v>Q3</v>
      </c>
      <c r="D3256" s="23" t="str">
        <f t="shared" si="152"/>
        <v>7-2022</v>
      </c>
      <c r="E3256" s="25">
        <v>44767</v>
      </c>
      <c r="F3256" s="31">
        <f>INDEX(GoldPrice!$B$2:$F$4016,MATCH(E3256,GoldPrice!$B$2:$B$4016,0),5)</f>
        <v>262785.8627858609</v>
      </c>
      <c r="G3256" s="36">
        <f>INDEX(Daily!$B$2:$H$4016,MATCH(E3256,Daily!$B$2:$B$4016,0),3)</f>
        <v>2</v>
      </c>
      <c r="H3256" s="36">
        <f>INDEX(Daily!$B$2:$H$4016,MATCH(E3256,Daily!$B$2:$B$4016,0),5)</f>
        <v>-15</v>
      </c>
      <c r="I3256" s="36">
        <f>INDEX(Daily!$B$2:$H$4016,MATCH(E3256,Daily!$B$2:$B$4016,0),7)</f>
        <v>-6.2599999999999909</v>
      </c>
      <c r="J3256" s="39">
        <f>INDEX(Monthly!$B$2:$K$187,MATCH(D3256,Monthly!$B$2:$B$187,0),3)</f>
        <v>4.2999999999999983E-3</v>
      </c>
      <c r="K3256" s="39">
        <f>INDEX(Monthly!$B$2:$K$187,MATCH(D3256,Monthly!$B$2:$B$187,0),5)</f>
        <v>-20.800000000000068</v>
      </c>
      <c r="L3256" s="39">
        <f>INDEX(Monthly!$B$2:$K$187,MATCH(D3256,Monthly!$B$2:$B$187,0),7)</f>
        <v>1.0000000000000009E-3</v>
      </c>
      <c r="M3256" s="39">
        <f>INDEX(Monthly!$B$2:$K$187,MATCH(D3256,Monthly!$B$2:$B$187,0),9)</f>
        <v>-5.7898124060073936E-3</v>
      </c>
      <c r="N3256" s="42">
        <f>INDEX(Quaterly!$B$2:$E$63,MATCH(B3256,Quaterly!$B$2:$B$63,0),4)</f>
        <v>-2.3500000000000014</v>
      </c>
    </row>
    <row r="3257" spans="1:14" x14ac:dyDescent="0.3">
      <c r="A3257" s="23">
        <v>3256</v>
      </c>
      <c r="B3257" s="23" t="str">
        <f t="shared" si="150"/>
        <v>Q3-2022</v>
      </c>
      <c r="C3257" s="24" t="str">
        <f t="shared" si="151"/>
        <v>Q3</v>
      </c>
      <c r="D3257" s="23" t="str">
        <f t="shared" si="152"/>
        <v>7-2022</v>
      </c>
      <c r="E3257" s="25">
        <v>44768</v>
      </c>
      <c r="F3257" s="31">
        <f>INDEX(GoldPrice!$B$2:$F$4016,MATCH(E3257,GoldPrice!$B$2:$B$4016,0),5)</f>
        <v>-457538.46153845638</v>
      </c>
      <c r="G3257" s="36">
        <f>INDEX(Daily!$B$2:$H$4016,MATCH(E3257,Daily!$B$2:$B$4016,0),3)</f>
        <v>-1.7199999999999989</v>
      </c>
      <c r="H3257" s="36">
        <f>INDEX(Daily!$B$2:$H$4016,MATCH(E3257,Daily!$B$2:$B$4016,0),5)</f>
        <v>-15</v>
      </c>
      <c r="I3257" s="36">
        <f>INDEX(Daily!$B$2:$H$4016,MATCH(E3257,Daily!$B$2:$B$4016,0),7)</f>
        <v>-3.4300000000000637</v>
      </c>
      <c r="J3257" s="39">
        <f>INDEX(Monthly!$B$2:$K$187,MATCH(D3257,Monthly!$B$2:$B$187,0),3)</f>
        <v>4.2999999999999983E-3</v>
      </c>
      <c r="K3257" s="39">
        <f>INDEX(Monthly!$B$2:$K$187,MATCH(D3257,Monthly!$B$2:$B$187,0),5)</f>
        <v>-20.800000000000068</v>
      </c>
      <c r="L3257" s="39">
        <f>INDEX(Monthly!$B$2:$K$187,MATCH(D3257,Monthly!$B$2:$B$187,0),7)</f>
        <v>1.0000000000000009E-3</v>
      </c>
      <c r="M3257" s="39">
        <f>INDEX(Monthly!$B$2:$K$187,MATCH(D3257,Monthly!$B$2:$B$187,0),9)</f>
        <v>-5.7898124060073936E-3</v>
      </c>
      <c r="N3257" s="42">
        <f>INDEX(Quaterly!$B$2:$E$63,MATCH(B3257,Quaterly!$B$2:$B$63,0),4)</f>
        <v>-2.3500000000000014</v>
      </c>
    </row>
    <row r="3258" spans="1:14" x14ac:dyDescent="0.3">
      <c r="A3258" s="23">
        <v>3257</v>
      </c>
      <c r="B3258" s="23" t="str">
        <f t="shared" si="150"/>
        <v>Q3-2022</v>
      </c>
      <c r="C3258" s="24" t="str">
        <f t="shared" si="151"/>
        <v>Q3</v>
      </c>
      <c r="D3258" s="23" t="str">
        <f t="shared" si="152"/>
        <v>7-2022</v>
      </c>
      <c r="E3258" s="25">
        <v>44769</v>
      </c>
      <c r="F3258" s="31">
        <f>INDEX(GoldPrice!$B$2:$F$4016,MATCH(E3258,GoldPrice!$B$2:$B$4016,0),5)</f>
        <v>68766.962766960263</v>
      </c>
      <c r="G3258" s="36">
        <f>INDEX(Daily!$B$2:$H$4016,MATCH(E3258,Daily!$B$2:$B$4016,0),3)</f>
        <v>2.2800000000000011</v>
      </c>
      <c r="H3258" s="36">
        <f>INDEX(Daily!$B$2:$H$4016,MATCH(E3258,Daily!$B$2:$B$4016,0),5)</f>
        <v>5</v>
      </c>
      <c r="I3258" s="36">
        <f>INDEX(Daily!$B$2:$H$4016,MATCH(E3258,Daily!$B$2:$B$4016,0),7)</f>
        <v>5.9700000000000273</v>
      </c>
      <c r="J3258" s="39">
        <f>INDEX(Monthly!$B$2:$K$187,MATCH(D3258,Monthly!$B$2:$B$187,0),3)</f>
        <v>4.2999999999999983E-3</v>
      </c>
      <c r="K3258" s="39">
        <f>INDEX(Monthly!$B$2:$K$187,MATCH(D3258,Monthly!$B$2:$B$187,0),5)</f>
        <v>-20.800000000000068</v>
      </c>
      <c r="L3258" s="39">
        <f>INDEX(Monthly!$B$2:$K$187,MATCH(D3258,Monthly!$B$2:$B$187,0),7)</f>
        <v>1.0000000000000009E-3</v>
      </c>
      <c r="M3258" s="39">
        <f>INDEX(Monthly!$B$2:$K$187,MATCH(D3258,Monthly!$B$2:$B$187,0),9)</f>
        <v>-5.7898124060073936E-3</v>
      </c>
      <c r="N3258" s="42">
        <f>INDEX(Quaterly!$B$2:$E$63,MATCH(B3258,Quaterly!$B$2:$B$63,0),4)</f>
        <v>-2.3500000000000014</v>
      </c>
    </row>
    <row r="3259" spans="1:14" x14ac:dyDescent="0.3">
      <c r="A3259" s="23">
        <v>3258</v>
      </c>
      <c r="B3259" s="23" t="str">
        <f t="shared" si="150"/>
        <v>Q3-2022</v>
      </c>
      <c r="C3259" s="24" t="str">
        <f t="shared" si="151"/>
        <v>Q3</v>
      </c>
      <c r="D3259" s="23" t="str">
        <f t="shared" si="152"/>
        <v>7-2022</v>
      </c>
      <c r="E3259" s="25">
        <v>44770</v>
      </c>
      <c r="F3259" s="31">
        <f>INDEX(GoldPrice!$B$2:$F$4016,MATCH(E3259,GoldPrice!$B$2:$B$4016,0),5)</f>
        <v>-628856.47325647622</v>
      </c>
      <c r="G3259" s="36">
        <f>INDEX(Daily!$B$2:$H$4016,MATCH(E3259,Daily!$B$2:$B$4016,0),3)</f>
        <v>-0.84000000000000341</v>
      </c>
      <c r="H3259" s="36">
        <f>INDEX(Daily!$B$2:$H$4016,MATCH(E3259,Daily!$B$2:$B$4016,0),5)</f>
        <v>-17</v>
      </c>
      <c r="I3259" s="36">
        <f>INDEX(Daily!$B$2:$H$4016,MATCH(E3259,Daily!$B$2:$B$4016,0),7)</f>
        <v>17.079999999999927</v>
      </c>
      <c r="J3259" s="39">
        <f>INDEX(Monthly!$B$2:$K$187,MATCH(D3259,Monthly!$B$2:$B$187,0),3)</f>
        <v>4.2999999999999983E-3</v>
      </c>
      <c r="K3259" s="39">
        <f>INDEX(Monthly!$B$2:$K$187,MATCH(D3259,Monthly!$B$2:$B$187,0),5)</f>
        <v>-20.800000000000068</v>
      </c>
      <c r="L3259" s="39">
        <f>INDEX(Monthly!$B$2:$K$187,MATCH(D3259,Monthly!$B$2:$B$187,0),7)</f>
        <v>1.0000000000000009E-3</v>
      </c>
      <c r="M3259" s="39">
        <f>INDEX(Monthly!$B$2:$K$187,MATCH(D3259,Monthly!$B$2:$B$187,0),9)</f>
        <v>-5.7898124060073936E-3</v>
      </c>
      <c r="N3259" s="42">
        <f>INDEX(Quaterly!$B$2:$E$63,MATCH(B3259,Quaterly!$B$2:$B$63,0),4)</f>
        <v>-2.3500000000000014</v>
      </c>
    </row>
    <row r="3260" spans="1:14" x14ac:dyDescent="0.3">
      <c r="A3260" s="23">
        <v>3259</v>
      </c>
      <c r="B3260" s="23" t="str">
        <f t="shared" si="150"/>
        <v>Q3-2022</v>
      </c>
      <c r="C3260" s="24" t="str">
        <f t="shared" si="151"/>
        <v>Q3</v>
      </c>
      <c r="D3260" s="23" t="str">
        <f t="shared" si="152"/>
        <v>7-2022</v>
      </c>
      <c r="E3260" s="25">
        <v>44771</v>
      </c>
      <c r="F3260" s="31">
        <f>INDEX(GoldPrice!$B$2:$F$4016,MATCH(E3260,GoldPrice!$B$2:$B$4016,0),5)</f>
        <v>508154.14855415374</v>
      </c>
      <c r="G3260" s="36">
        <f>INDEX(Daily!$B$2:$H$4016,MATCH(E3260,Daily!$B$2:$B$4016,0),3)</f>
        <v>2.2000000000000028</v>
      </c>
      <c r="H3260" s="36">
        <f>INDEX(Daily!$B$2:$H$4016,MATCH(E3260,Daily!$B$2:$B$4016,0),5)</f>
        <v>-23</v>
      </c>
      <c r="I3260" s="36">
        <f>INDEX(Daily!$B$2:$H$4016,MATCH(E3260,Daily!$B$2:$B$4016,0),7)</f>
        <v>-1.7899999999999636</v>
      </c>
      <c r="J3260" s="39">
        <f>INDEX(Monthly!$B$2:$K$187,MATCH(D3260,Monthly!$B$2:$B$187,0),3)</f>
        <v>4.2999999999999983E-3</v>
      </c>
      <c r="K3260" s="39">
        <f>INDEX(Monthly!$B$2:$K$187,MATCH(D3260,Monthly!$B$2:$B$187,0),5)</f>
        <v>-20.800000000000068</v>
      </c>
      <c r="L3260" s="39">
        <f>INDEX(Monthly!$B$2:$K$187,MATCH(D3260,Monthly!$B$2:$B$187,0),7)</f>
        <v>1.0000000000000009E-3</v>
      </c>
      <c r="M3260" s="39">
        <f>INDEX(Monthly!$B$2:$K$187,MATCH(D3260,Monthly!$B$2:$B$187,0),9)</f>
        <v>-5.7898124060073936E-3</v>
      </c>
      <c r="N3260" s="42">
        <f>INDEX(Quaterly!$B$2:$E$63,MATCH(B3260,Quaterly!$B$2:$B$63,0),4)</f>
        <v>-2.3500000000000014</v>
      </c>
    </row>
    <row r="3261" spans="1:14" x14ac:dyDescent="0.3">
      <c r="A3261" s="23">
        <v>3260</v>
      </c>
      <c r="B3261" s="23" t="str">
        <f t="shared" si="150"/>
        <v>Q3-2022</v>
      </c>
      <c r="C3261" s="24" t="str">
        <f t="shared" si="151"/>
        <v>Q3</v>
      </c>
      <c r="D3261" s="23" t="str">
        <f t="shared" si="152"/>
        <v>8-2022</v>
      </c>
      <c r="E3261" s="25">
        <v>44774</v>
      </c>
      <c r="F3261" s="31">
        <f>INDEX(GoldPrice!$B$2:$F$4016,MATCH(E3261,GoldPrice!$B$2:$B$4016,0),5)</f>
        <v>965640.89964089543</v>
      </c>
      <c r="G3261" s="36">
        <f>INDEX(Daily!$B$2:$H$4016,MATCH(E3261,Daily!$B$2:$B$4016,0),3)</f>
        <v>-4.730000000000004</v>
      </c>
      <c r="H3261" s="36">
        <f>INDEX(Daily!$B$2:$H$4016,MATCH(E3261,Daily!$B$2:$B$4016,0),5)</f>
        <v>20</v>
      </c>
      <c r="I3261" s="36">
        <f>INDEX(Daily!$B$2:$H$4016,MATCH(E3261,Daily!$B$2:$B$4016,0),7)</f>
        <v>25.019999999999982</v>
      </c>
      <c r="J3261" s="39">
        <f>INDEX(Monthly!$B$2:$K$187,MATCH(D3261,Monthly!$B$2:$B$187,0),3)</f>
        <v>0</v>
      </c>
      <c r="K3261" s="39">
        <f>INDEX(Monthly!$B$2:$K$187,MATCH(D3261,Monthly!$B$2:$B$187,0),5)</f>
        <v>-10.449999999999932</v>
      </c>
      <c r="L3261" s="39">
        <f>INDEX(Monthly!$B$2:$K$187,MATCH(D3261,Monthly!$B$2:$B$187,0),7)</f>
        <v>0</v>
      </c>
      <c r="M3261" s="39">
        <f>INDEX(Monthly!$B$2:$K$187,MATCH(D3261,Monthly!$B$2:$B$187,0),9)</f>
        <v>-4.8588190081806188E-3</v>
      </c>
      <c r="N3261" s="42">
        <f>INDEX(Quaterly!$B$2:$E$63,MATCH(B3261,Quaterly!$B$2:$B$63,0),4)</f>
        <v>-2.3500000000000014</v>
      </c>
    </row>
    <row r="3262" spans="1:14" x14ac:dyDescent="0.3">
      <c r="A3262" s="23">
        <v>3261</v>
      </c>
      <c r="B3262" s="23" t="str">
        <f t="shared" si="150"/>
        <v>Q3-2022</v>
      </c>
      <c r="C3262" s="24" t="str">
        <f t="shared" si="151"/>
        <v>Q3</v>
      </c>
      <c r="D3262" s="23" t="str">
        <f t="shared" si="152"/>
        <v>8-2022</v>
      </c>
      <c r="E3262" s="25">
        <v>44775</v>
      </c>
      <c r="F3262" s="31">
        <f>INDEX(GoldPrice!$B$2:$F$4016,MATCH(E3262,GoldPrice!$B$2:$B$4016,0),5)</f>
        <v>565599.47079947591</v>
      </c>
      <c r="G3262" s="36">
        <f>INDEX(Daily!$B$2:$H$4016,MATCH(E3262,Daily!$B$2:$B$4016,0),3)</f>
        <v>0.53000000000000114</v>
      </c>
      <c r="H3262" s="36">
        <f>INDEX(Daily!$B$2:$H$4016,MATCH(E3262,Daily!$B$2:$B$4016,0),5)</f>
        <v>-2</v>
      </c>
      <c r="I3262" s="36">
        <f>INDEX(Daily!$B$2:$H$4016,MATCH(E3262,Daily!$B$2:$B$4016,0),7)</f>
        <v>10.269999999999982</v>
      </c>
      <c r="J3262" s="39">
        <f>INDEX(Monthly!$B$2:$K$187,MATCH(D3262,Monthly!$B$2:$B$187,0),3)</f>
        <v>0</v>
      </c>
      <c r="K3262" s="39">
        <f>INDEX(Monthly!$B$2:$K$187,MATCH(D3262,Monthly!$B$2:$B$187,0),5)</f>
        <v>-10.449999999999932</v>
      </c>
      <c r="L3262" s="39">
        <f>INDEX(Monthly!$B$2:$K$187,MATCH(D3262,Monthly!$B$2:$B$187,0),7)</f>
        <v>0</v>
      </c>
      <c r="M3262" s="39">
        <f>INDEX(Monthly!$B$2:$K$187,MATCH(D3262,Monthly!$B$2:$B$187,0),9)</f>
        <v>-4.8588190081806188E-3</v>
      </c>
      <c r="N3262" s="42">
        <f>INDEX(Quaterly!$B$2:$E$63,MATCH(B3262,Quaterly!$B$2:$B$63,0),4)</f>
        <v>-2.3500000000000014</v>
      </c>
    </row>
    <row r="3263" spans="1:14" x14ac:dyDescent="0.3">
      <c r="A3263" s="23">
        <v>3262</v>
      </c>
      <c r="B3263" s="23" t="str">
        <f t="shared" si="150"/>
        <v>Q3-2022</v>
      </c>
      <c r="C3263" s="24" t="str">
        <f t="shared" si="151"/>
        <v>Q3</v>
      </c>
      <c r="D3263" s="23" t="str">
        <f t="shared" si="152"/>
        <v>8-2022</v>
      </c>
      <c r="E3263" s="25">
        <v>44776</v>
      </c>
      <c r="F3263" s="31">
        <f>INDEX(GoldPrice!$B$2:$F$4016,MATCH(E3263,GoldPrice!$B$2:$B$4016,0),5)</f>
        <v>-1223212.0204120204</v>
      </c>
      <c r="G3263" s="36">
        <f>INDEX(Daily!$B$2:$H$4016,MATCH(E3263,Daily!$B$2:$B$4016,0),3)</f>
        <v>-3.7600000000000051</v>
      </c>
      <c r="H3263" s="36">
        <f>INDEX(Daily!$B$2:$H$4016,MATCH(E3263,Daily!$B$2:$B$4016,0),5)</f>
        <v>41</v>
      </c>
      <c r="I3263" s="36">
        <f>INDEX(Daily!$B$2:$H$4016,MATCH(E3263,Daily!$B$2:$B$4016,0),7)</f>
        <v>8.1400000000001</v>
      </c>
      <c r="J3263" s="39">
        <f>INDEX(Monthly!$B$2:$K$187,MATCH(D3263,Monthly!$B$2:$B$187,0),3)</f>
        <v>0</v>
      </c>
      <c r="K3263" s="39">
        <f>INDEX(Monthly!$B$2:$K$187,MATCH(D3263,Monthly!$B$2:$B$187,0),5)</f>
        <v>-10.449999999999932</v>
      </c>
      <c r="L3263" s="39">
        <f>INDEX(Monthly!$B$2:$K$187,MATCH(D3263,Monthly!$B$2:$B$187,0),7)</f>
        <v>0</v>
      </c>
      <c r="M3263" s="39">
        <f>INDEX(Monthly!$B$2:$K$187,MATCH(D3263,Monthly!$B$2:$B$187,0),9)</f>
        <v>-4.8588190081806188E-3</v>
      </c>
      <c r="N3263" s="42">
        <f>INDEX(Quaterly!$B$2:$E$63,MATCH(B3263,Quaterly!$B$2:$B$63,0),4)</f>
        <v>-2.3500000000000014</v>
      </c>
    </row>
    <row r="3264" spans="1:14" x14ac:dyDescent="0.3">
      <c r="A3264" s="23">
        <v>3263</v>
      </c>
      <c r="B3264" s="23" t="str">
        <f t="shared" si="150"/>
        <v>Q3-2022</v>
      </c>
      <c r="C3264" s="24" t="str">
        <f t="shared" si="151"/>
        <v>Q3</v>
      </c>
      <c r="D3264" s="23" t="str">
        <f t="shared" si="152"/>
        <v>8-2022</v>
      </c>
      <c r="E3264" s="25">
        <v>44777</v>
      </c>
      <c r="F3264" s="31">
        <f>INDEX(GoldPrice!$B$2:$F$4016,MATCH(E3264,GoldPrice!$B$2:$B$4016,0),5)</f>
        <v>-138067.28406728059</v>
      </c>
      <c r="G3264" s="36">
        <f>INDEX(Daily!$B$2:$H$4016,MATCH(E3264,Daily!$B$2:$B$4016,0),3)</f>
        <v>1.0000000000005116E-2</v>
      </c>
      <c r="H3264" s="36">
        <f>INDEX(Daily!$B$2:$H$4016,MATCH(E3264,Daily!$B$2:$B$4016,0),5)</f>
        <v>-1</v>
      </c>
      <c r="I3264" s="36">
        <f>INDEX(Daily!$B$2:$H$4016,MATCH(E3264,Daily!$B$2:$B$4016,0),7)</f>
        <v>4.3900000000001</v>
      </c>
      <c r="J3264" s="39">
        <f>INDEX(Monthly!$B$2:$K$187,MATCH(D3264,Monthly!$B$2:$B$187,0),3)</f>
        <v>0</v>
      </c>
      <c r="K3264" s="39">
        <f>INDEX(Monthly!$B$2:$K$187,MATCH(D3264,Monthly!$B$2:$B$187,0),5)</f>
        <v>-10.449999999999932</v>
      </c>
      <c r="L3264" s="39">
        <f>INDEX(Monthly!$B$2:$K$187,MATCH(D3264,Monthly!$B$2:$B$187,0),7)</f>
        <v>0</v>
      </c>
      <c r="M3264" s="39">
        <f>INDEX(Monthly!$B$2:$K$187,MATCH(D3264,Monthly!$B$2:$B$187,0),9)</f>
        <v>-4.8588190081806188E-3</v>
      </c>
      <c r="N3264" s="42">
        <f>INDEX(Quaterly!$B$2:$E$63,MATCH(B3264,Quaterly!$B$2:$B$63,0),4)</f>
        <v>-2.3500000000000014</v>
      </c>
    </row>
    <row r="3265" spans="1:14" x14ac:dyDescent="0.3">
      <c r="A3265" s="23">
        <v>3264</v>
      </c>
      <c r="B3265" s="23" t="str">
        <f t="shared" si="150"/>
        <v>Q3-2022</v>
      </c>
      <c r="C3265" s="24" t="str">
        <f t="shared" si="151"/>
        <v>Q3</v>
      </c>
      <c r="D3265" s="23" t="str">
        <f t="shared" si="152"/>
        <v>8-2022</v>
      </c>
      <c r="E3265" s="25">
        <v>44778</v>
      </c>
      <c r="F3265" s="31">
        <f>INDEX(GoldPrice!$B$2:$F$4016,MATCH(E3265,GoldPrice!$B$2:$B$4016,0),5)</f>
        <v>486610.47061046958</v>
      </c>
      <c r="G3265" s="36">
        <f>INDEX(Daily!$B$2:$H$4016,MATCH(E3265,Daily!$B$2:$B$4016,0),3)</f>
        <v>-1.6599999999999966</v>
      </c>
      <c r="H3265" s="36">
        <f>INDEX(Daily!$B$2:$H$4016,MATCH(E3265,Daily!$B$2:$B$4016,0),5)</f>
        <v>-8</v>
      </c>
      <c r="I3265" s="36">
        <f>INDEX(Daily!$B$2:$H$4016,MATCH(E3265,Daily!$B$2:$B$4016,0),7)</f>
        <v>-1.4100000000000819</v>
      </c>
      <c r="J3265" s="39">
        <f>INDEX(Monthly!$B$2:$K$187,MATCH(D3265,Monthly!$B$2:$B$187,0),3)</f>
        <v>0</v>
      </c>
      <c r="K3265" s="39">
        <f>INDEX(Monthly!$B$2:$K$187,MATCH(D3265,Monthly!$B$2:$B$187,0),5)</f>
        <v>-10.449999999999932</v>
      </c>
      <c r="L3265" s="39">
        <f>INDEX(Monthly!$B$2:$K$187,MATCH(D3265,Monthly!$B$2:$B$187,0),7)</f>
        <v>0</v>
      </c>
      <c r="M3265" s="39">
        <f>INDEX(Monthly!$B$2:$K$187,MATCH(D3265,Monthly!$B$2:$B$187,0),9)</f>
        <v>-4.8588190081806188E-3</v>
      </c>
      <c r="N3265" s="42">
        <f>INDEX(Quaterly!$B$2:$E$63,MATCH(B3265,Quaterly!$B$2:$B$63,0),4)</f>
        <v>-2.3500000000000014</v>
      </c>
    </row>
    <row r="3266" spans="1:14" x14ac:dyDescent="0.3">
      <c r="A3266" s="23">
        <v>3265</v>
      </c>
      <c r="B3266" s="23" t="str">
        <f t="shared" si="150"/>
        <v>Q3-2022</v>
      </c>
      <c r="C3266" s="24" t="str">
        <f t="shared" si="151"/>
        <v>Q3</v>
      </c>
      <c r="D3266" s="23" t="str">
        <f t="shared" si="152"/>
        <v>8-2022</v>
      </c>
      <c r="E3266" s="25">
        <v>44781</v>
      </c>
      <c r="F3266" s="31">
        <f>INDEX(GoldPrice!$B$2:$F$4016,MATCH(E3266,GoldPrice!$B$2:$B$4016,0),5)</f>
        <v>-549791.64619164914</v>
      </c>
      <c r="G3266" s="36">
        <f>INDEX(Daily!$B$2:$H$4016,MATCH(E3266,Daily!$B$2:$B$4016,0),3)</f>
        <v>1.75</v>
      </c>
      <c r="H3266" s="36">
        <f>INDEX(Daily!$B$2:$H$4016,MATCH(E3266,Daily!$B$2:$B$4016,0),5)</f>
        <v>3</v>
      </c>
      <c r="I3266" s="36">
        <f>INDEX(Daily!$B$2:$H$4016,MATCH(E3266,Daily!$B$2:$B$4016,0),7)</f>
        <v>4.0099999999999909</v>
      </c>
      <c r="J3266" s="39">
        <f>INDEX(Monthly!$B$2:$K$187,MATCH(D3266,Monthly!$B$2:$B$187,0),3)</f>
        <v>0</v>
      </c>
      <c r="K3266" s="39">
        <f>INDEX(Monthly!$B$2:$K$187,MATCH(D3266,Monthly!$B$2:$B$187,0),5)</f>
        <v>-10.449999999999932</v>
      </c>
      <c r="L3266" s="39">
        <f>INDEX(Monthly!$B$2:$K$187,MATCH(D3266,Monthly!$B$2:$B$187,0),7)</f>
        <v>0</v>
      </c>
      <c r="M3266" s="39">
        <f>INDEX(Monthly!$B$2:$K$187,MATCH(D3266,Monthly!$B$2:$B$187,0),9)</f>
        <v>-4.8588190081806188E-3</v>
      </c>
      <c r="N3266" s="42">
        <f>INDEX(Quaterly!$B$2:$E$63,MATCH(B3266,Quaterly!$B$2:$B$63,0),4)</f>
        <v>-2.3500000000000014</v>
      </c>
    </row>
    <row r="3267" spans="1:14" x14ac:dyDescent="0.3">
      <c r="A3267" s="23">
        <v>3266</v>
      </c>
      <c r="B3267" s="23" t="str">
        <f t="shared" ref="B3267:B3330" si="153">C3267&amp;"-"&amp;YEAR(E3267)</f>
        <v>Q3-2022</v>
      </c>
      <c r="C3267" s="24" t="str">
        <f t="shared" ref="C3267:C3330" si="154">IF(MONTH(E3267)&lt;=3,"Q1",IF(MONTH(E3267)&lt;=6,"Q2",IF(MONTH(E3267)&lt;=9,"Q3","Q4")))</f>
        <v>Q3</v>
      </c>
      <c r="D3267" s="23" t="str">
        <f t="shared" ref="D3267:D3330" si="155">MONTH(E3267)&amp;"-"&amp;YEAR(E3267)</f>
        <v>8-2022</v>
      </c>
      <c r="E3267" s="25">
        <v>44782</v>
      </c>
      <c r="F3267" s="31">
        <f>INDEX(GoldPrice!$B$2:$F$4016,MATCH(E3267,GoldPrice!$B$2:$B$4016,0),5)</f>
        <v>-223236.89283689111</v>
      </c>
      <c r="G3267" s="36">
        <f>INDEX(Daily!$B$2:$H$4016,MATCH(E3267,Daily!$B$2:$B$4016,0),3)</f>
        <v>-0.26000000000000512</v>
      </c>
      <c r="H3267" s="36">
        <f>INDEX(Daily!$B$2:$H$4016,MATCH(E3267,Daily!$B$2:$B$4016,0),5)</f>
        <v>-3</v>
      </c>
      <c r="I3267" s="36">
        <f>INDEX(Daily!$B$2:$H$4016,MATCH(E3267,Daily!$B$2:$B$4016,0),7)</f>
        <v>2.0999999999999091</v>
      </c>
      <c r="J3267" s="39">
        <f>INDEX(Monthly!$B$2:$K$187,MATCH(D3267,Monthly!$B$2:$B$187,0),3)</f>
        <v>0</v>
      </c>
      <c r="K3267" s="39">
        <f>INDEX(Monthly!$B$2:$K$187,MATCH(D3267,Monthly!$B$2:$B$187,0),5)</f>
        <v>-10.449999999999932</v>
      </c>
      <c r="L3267" s="39">
        <f>INDEX(Monthly!$B$2:$K$187,MATCH(D3267,Monthly!$B$2:$B$187,0),7)</f>
        <v>0</v>
      </c>
      <c r="M3267" s="39">
        <f>INDEX(Monthly!$B$2:$K$187,MATCH(D3267,Monthly!$B$2:$B$187,0),9)</f>
        <v>-4.8588190081806188E-3</v>
      </c>
      <c r="N3267" s="42">
        <f>INDEX(Quaterly!$B$2:$E$63,MATCH(B3267,Quaterly!$B$2:$B$63,0),4)</f>
        <v>-2.3500000000000014</v>
      </c>
    </row>
    <row r="3268" spans="1:14" x14ac:dyDescent="0.3">
      <c r="A3268" s="23">
        <v>3267</v>
      </c>
      <c r="B3268" s="23" t="str">
        <f t="shared" si="153"/>
        <v>Q3-2022</v>
      </c>
      <c r="C3268" s="24" t="str">
        <f t="shared" si="154"/>
        <v>Q3</v>
      </c>
      <c r="D3268" s="23" t="str">
        <f t="shared" si="155"/>
        <v>8-2022</v>
      </c>
      <c r="E3268" s="25">
        <v>44783</v>
      </c>
      <c r="F3268" s="31">
        <f>INDEX(GoldPrice!$B$2:$F$4016,MATCH(E3268,GoldPrice!$B$2:$B$4016,0),5)</f>
        <v>-228286.52428652346</v>
      </c>
      <c r="G3268" s="36">
        <f>INDEX(Daily!$B$2:$H$4016,MATCH(E3268,Daily!$B$2:$B$4016,0),3)</f>
        <v>1.4300000000000068</v>
      </c>
      <c r="H3268" s="36">
        <f>INDEX(Daily!$B$2:$H$4016,MATCH(E3268,Daily!$B$2:$B$4016,0),5)</f>
        <v>0</v>
      </c>
      <c r="I3268" s="36">
        <f>INDEX(Daily!$B$2:$H$4016,MATCH(E3268,Daily!$B$2:$B$4016,0),7)</f>
        <v>-2.3499999999999091</v>
      </c>
      <c r="J3268" s="39">
        <f>INDEX(Monthly!$B$2:$K$187,MATCH(D3268,Monthly!$B$2:$B$187,0),3)</f>
        <v>0</v>
      </c>
      <c r="K3268" s="39">
        <f>INDEX(Monthly!$B$2:$K$187,MATCH(D3268,Monthly!$B$2:$B$187,0),5)</f>
        <v>-10.449999999999932</v>
      </c>
      <c r="L3268" s="39">
        <f>INDEX(Monthly!$B$2:$K$187,MATCH(D3268,Monthly!$B$2:$B$187,0),7)</f>
        <v>0</v>
      </c>
      <c r="M3268" s="39">
        <f>INDEX(Monthly!$B$2:$K$187,MATCH(D3268,Monthly!$B$2:$B$187,0),9)</f>
        <v>-4.8588190081806188E-3</v>
      </c>
      <c r="N3268" s="42">
        <f>INDEX(Quaterly!$B$2:$E$63,MATCH(B3268,Quaterly!$B$2:$B$63,0),4)</f>
        <v>-2.3500000000000014</v>
      </c>
    </row>
    <row r="3269" spans="1:14" x14ac:dyDescent="0.3">
      <c r="A3269" s="23">
        <v>3268</v>
      </c>
      <c r="B3269" s="23" t="str">
        <f t="shared" si="153"/>
        <v>Q3-2022</v>
      </c>
      <c r="C3269" s="24" t="str">
        <f t="shared" si="154"/>
        <v>Q3</v>
      </c>
      <c r="D3269" s="23" t="str">
        <f t="shared" si="155"/>
        <v>8-2022</v>
      </c>
      <c r="E3269" s="25">
        <v>44784</v>
      </c>
      <c r="F3269" s="31">
        <f>INDEX(GoldPrice!$B$2:$F$4016,MATCH(E3269,GoldPrice!$B$2:$B$4016,0),5)</f>
        <v>297541.4855414778</v>
      </c>
      <c r="G3269" s="36">
        <f>INDEX(Daily!$B$2:$H$4016,MATCH(E3269,Daily!$B$2:$B$4016,0),3)</f>
        <v>2.4099999999999966</v>
      </c>
      <c r="H3269" s="36">
        <f>INDEX(Daily!$B$2:$H$4016,MATCH(E3269,Daily!$B$2:$B$4016,0),5)</f>
        <v>5</v>
      </c>
      <c r="I3269" s="36">
        <f>INDEX(Daily!$B$2:$H$4016,MATCH(E3269,Daily!$B$2:$B$4016,0),7)</f>
        <v>-4.4300000000000637</v>
      </c>
      <c r="J3269" s="39">
        <f>INDEX(Monthly!$B$2:$K$187,MATCH(D3269,Monthly!$B$2:$B$187,0),3)</f>
        <v>0</v>
      </c>
      <c r="K3269" s="39">
        <f>INDEX(Monthly!$B$2:$K$187,MATCH(D3269,Monthly!$B$2:$B$187,0),5)</f>
        <v>-10.449999999999932</v>
      </c>
      <c r="L3269" s="39">
        <f>INDEX(Monthly!$B$2:$K$187,MATCH(D3269,Monthly!$B$2:$B$187,0),7)</f>
        <v>0</v>
      </c>
      <c r="M3269" s="39">
        <f>INDEX(Monthly!$B$2:$K$187,MATCH(D3269,Monthly!$B$2:$B$187,0),9)</f>
        <v>-4.8588190081806188E-3</v>
      </c>
      <c r="N3269" s="42">
        <f>INDEX(Quaterly!$B$2:$E$63,MATCH(B3269,Quaterly!$B$2:$B$63,0),4)</f>
        <v>-2.3500000000000014</v>
      </c>
    </row>
    <row r="3270" spans="1:14" x14ac:dyDescent="0.3">
      <c r="A3270" s="23">
        <v>3269</v>
      </c>
      <c r="B3270" s="23" t="str">
        <f t="shared" si="153"/>
        <v>Q3-2022</v>
      </c>
      <c r="C3270" s="24" t="str">
        <f t="shared" si="154"/>
        <v>Q3</v>
      </c>
      <c r="D3270" s="23" t="str">
        <f t="shared" si="155"/>
        <v>8-2022</v>
      </c>
      <c r="E3270" s="25">
        <v>44785</v>
      </c>
      <c r="F3270" s="31">
        <f>INDEX(GoldPrice!$B$2:$F$4016,MATCH(E3270,GoldPrice!$B$2:$B$4016,0),5)</f>
        <v>-60096.919296912849</v>
      </c>
      <c r="G3270" s="36">
        <f>INDEX(Daily!$B$2:$H$4016,MATCH(E3270,Daily!$B$2:$B$4016,0),3)</f>
        <v>-2.25</v>
      </c>
      <c r="H3270" s="36">
        <f>INDEX(Daily!$B$2:$H$4016,MATCH(E3270,Daily!$B$2:$B$4016,0),5)</f>
        <v>2</v>
      </c>
      <c r="I3270" s="36">
        <f>INDEX(Daily!$B$2:$H$4016,MATCH(E3270,Daily!$B$2:$B$4016,0),7)</f>
        <v>10.259999999999991</v>
      </c>
      <c r="J3270" s="39">
        <f>INDEX(Monthly!$B$2:$K$187,MATCH(D3270,Monthly!$B$2:$B$187,0),3)</f>
        <v>0</v>
      </c>
      <c r="K3270" s="39">
        <f>INDEX(Monthly!$B$2:$K$187,MATCH(D3270,Monthly!$B$2:$B$187,0),5)</f>
        <v>-10.449999999999932</v>
      </c>
      <c r="L3270" s="39">
        <f>INDEX(Monthly!$B$2:$K$187,MATCH(D3270,Monthly!$B$2:$B$187,0),7)</f>
        <v>0</v>
      </c>
      <c r="M3270" s="39">
        <f>INDEX(Monthly!$B$2:$K$187,MATCH(D3270,Monthly!$B$2:$B$187,0),9)</f>
        <v>-4.8588190081806188E-3</v>
      </c>
      <c r="N3270" s="42">
        <f>INDEX(Quaterly!$B$2:$E$63,MATCH(B3270,Quaterly!$B$2:$B$63,0),4)</f>
        <v>-2.3500000000000014</v>
      </c>
    </row>
    <row r="3271" spans="1:14" x14ac:dyDescent="0.3">
      <c r="A3271" s="23">
        <v>3270</v>
      </c>
      <c r="B3271" s="23" t="str">
        <f t="shared" si="153"/>
        <v>Q3-2022</v>
      </c>
      <c r="C3271" s="24" t="str">
        <f t="shared" si="154"/>
        <v>Q3</v>
      </c>
      <c r="D3271" s="23" t="str">
        <f t="shared" si="155"/>
        <v>8-2022</v>
      </c>
      <c r="E3271" s="25">
        <v>44788</v>
      </c>
      <c r="F3271" s="31">
        <f>INDEX(GoldPrice!$B$2:$F$4016,MATCH(E3271,GoldPrice!$B$2:$B$4016,0),5)</f>
        <v>93397.240597240627</v>
      </c>
      <c r="G3271" s="36">
        <f>INDEX(Daily!$B$2:$H$4016,MATCH(E3271,Daily!$B$2:$B$4016,0),3)</f>
        <v>-2.6800000000000068</v>
      </c>
      <c r="H3271" s="36">
        <f>INDEX(Daily!$B$2:$H$4016,MATCH(E3271,Daily!$B$2:$B$4016,0),5)</f>
        <v>8</v>
      </c>
      <c r="I3271" s="36">
        <f>INDEX(Daily!$B$2:$H$4016,MATCH(E3271,Daily!$B$2:$B$4016,0),7)</f>
        <v>11.870000000000118</v>
      </c>
      <c r="J3271" s="39">
        <f>INDEX(Monthly!$B$2:$K$187,MATCH(D3271,Monthly!$B$2:$B$187,0),3)</f>
        <v>0</v>
      </c>
      <c r="K3271" s="39">
        <f>INDEX(Monthly!$B$2:$K$187,MATCH(D3271,Monthly!$B$2:$B$187,0),5)</f>
        <v>-10.449999999999932</v>
      </c>
      <c r="L3271" s="39">
        <f>INDEX(Monthly!$B$2:$K$187,MATCH(D3271,Monthly!$B$2:$B$187,0),7)</f>
        <v>0</v>
      </c>
      <c r="M3271" s="39">
        <f>INDEX(Monthly!$B$2:$K$187,MATCH(D3271,Monthly!$B$2:$B$187,0),9)</f>
        <v>-4.8588190081806188E-3</v>
      </c>
      <c r="N3271" s="42">
        <f>INDEX(Quaterly!$B$2:$E$63,MATCH(B3271,Quaterly!$B$2:$B$63,0),4)</f>
        <v>-2.3500000000000014</v>
      </c>
    </row>
    <row r="3272" spans="1:14" x14ac:dyDescent="0.3">
      <c r="A3272" s="23">
        <v>3271</v>
      </c>
      <c r="B3272" s="23" t="str">
        <f t="shared" si="153"/>
        <v>Q3-2022</v>
      </c>
      <c r="C3272" s="24" t="str">
        <f t="shared" si="154"/>
        <v>Q3</v>
      </c>
      <c r="D3272" s="23" t="str">
        <f t="shared" si="155"/>
        <v>8-2022</v>
      </c>
      <c r="E3272" s="25">
        <v>44789</v>
      </c>
      <c r="F3272" s="31">
        <f>INDEX(GoldPrice!$B$2:$F$4016,MATCH(E3272,GoldPrice!$B$2:$B$4016,0),5)</f>
        <v>41039.803439795971</v>
      </c>
      <c r="G3272" s="36">
        <f>INDEX(Daily!$B$2:$H$4016,MATCH(E3272,Daily!$B$2:$B$4016,0),3)</f>
        <v>-2.8799999999999955</v>
      </c>
      <c r="H3272" s="36">
        <f>INDEX(Daily!$B$2:$H$4016,MATCH(E3272,Daily!$B$2:$B$4016,0),5)</f>
        <v>3</v>
      </c>
      <c r="I3272" s="36">
        <f>INDEX(Daily!$B$2:$H$4016,MATCH(E3272,Daily!$B$2:$B$4016,0),7)</f>
        <v>0.49000000000000909</v>
      </c>
      <c r="J3272" s="39">
        <f>INDEX(Monthly!$B$2:$K$187,MATCH(D3272,Monthly!$B$2:$B$187,0),3)</f>
        <v>0</v>
      </c>
      <c r="K3272" s="39">
        <f>INDEX(Monthly!$B$2:$K$187,MATCH(D3272,Monthly!$B$2:$B$187,0),5)</f>
        <v>-10.449999999999932</v>
      </c>
      <c r="L3272" s="39">
        <f>INDEX(Monthly!$B$2:$K$187,MATCH(D3272,Monthly!$B$2:$B$187,0),7)</f>
        <v>0</v>
      </c>
      <c r="M3272" s="39">
        <f>INDEX(Monthly!$B$2:$K$187,MATCH(D3272,Monthly!$B$2:$B$187,0),9)</f>
        <v>-4.8588190081806188E-3</v>
      </c>
      <c r="N3272" s="42">
        <f>INDEX(Quaterly!$B$2:$E$63,MATCH(B3272,Quaterly!$B$2:$B$63,0),4)</f>
        <v>-2.3500000000000014</v>
      </c>
    </row>
    <row r="3273" spans="1:14" x14ac:dyDescent="0.3">
      <c r="A3273" s="23">
        <v>3272</v>
      </c>
      <c r="B3273" s="23" t="str">
        <f t="shared" si="153"/>
        <v>Q3-2022</v>
      </c>
      <c r="C3273" s="24" t="str">
        <f t="shared" si="154"/>
        <v>Q3</v>
      </c>
      <c r="D3273" s="23" t="str">
        <f t="shared" si="155"/>
        <v>8-2022</v>
      </c>
      <c r="E3273" s="25">
        <v>44790</v>
      </c>
      <c r="F3273" s="31">
        <f>INDEX(GoldPrice!$B$2:$F$4016,MATCH(E3273,GoldPrice!$B$2:$B$4016,0),5)</f>
        <v>430897.22169722617</v>
      </c>
      <c r="G3273" s="36">
        <f>INDEX(Daily!$B$2:$H$4016,MATCH(E3273,Daily!$B$2:$B$4016,0),3)</f>
        <v>1.5799999999999983</v>
      </c>
      <c r="H3273" s="36">
        <f>INDEX(Daily!$B$2:$H$4016,MATCH(E3273,Daily!$B$2:$B$4016,0),5)</f>
        <v>-2</v>
      </c>
      <c r="I3273" s="36">
        <f>INDEX(Daily!$B$2:$H$4016,MATCH(E3273,Daily!$B$2:$B$4016,0),7)</f>
        <v>0.58999999999991815</v>
      </c>
      <c r="J3273" s="39">
        <f>INDEX(Monthly!$B$2:$K$187,MATCH(D3273,Monthly!$B$2:$B$187,0),3)</f>
        <v>0</v>
      </c>
      <c r="K3273" s="39">
        <f>INDEX(Monthly!$B$2:$K$187,MATCH(D3273,Monthly!$B$2:$B$187,0),5)</f>
        <v>-10.449999999999932</v>
      </c>
      <c r="L3273" s="39">
        <f>INDEX(Monthly!$B$2:$K$187,MATCH(D3273,Monthly!$B$2:$B$187,0),7)</f>
        <v>0</v>
      </c>
      <c r="M3273" s="39">
        <f>INDEX(Monthly!$B$2:$K$187,MATCH(D3273,Monthly!$B$2:$B$187,0),9)</f>
        <v>-4.8588190081806188E-3</v>
      </c>
      <c r="N3273" s="42">
        <f>INDEX(Quaterly!$B$2:$E$63,MATCH(B3273,Quaterly!$B$2:$B$63,0),4)</f>
        <v>-2.3500000000000014</v>
      </c>
    </row>
    <row r="3274" spans="1:14" x14ac:dyDescent="0.3">
      <c r="A3274" s="23">
        <v>3273</v>
      </c>
      <c r="B3274" s="23" t="str">
        <f t="shared" si="153"/>
        <v>Q3-2022</v>
      </c>
      <c r="C3274" s="24" t="str">
        <f t="shared" si="154"/>
        <v>Q3</v>
      </c>
      <c r="D3274" s="23" t="str">
        <f t="shared" si="155"/>
        <v>8-2022</v>
      </c>
      <c r="E3274" s="25">
        <v>44791</v>
      </c>
      <c r="F3274" s="31">
        <f>INDEX(GoldPrice!$B$2:$F$4016,MATCH(E3274,GoldPrice!$B$2:$B$4016,0),5)</f>
        <v>88455.86845587194</v>
      </c>
      <c r="G3274" s="36">
        <f>INDEX(Daily!$B$2:$H$4016,MATCH(E3274,Daily!$B$2:$B$4016,0),3)</f>
        <v>2.3900000000000006</v>
      </c>
      <c r="H3274" s="36">
        <f>INDEX(Daily!$B$2:$H$4016,MATCH(E3274,Daily!$B$2:$B$4016,0),5)</f>
        <v>0</v>
      </c>
      <c r="I3274" s="36">
        <f>INDEX(Daily!$B$2:$H$4016,MATCH(E3274,Daily!$B$2:$B$4016,0),7)</f>
        <v>-1.6199999999998909</v>
      </c>
      <c r="J3274" s="39">
        <f>INDEX(Monthly!$B$2:$K$187,MATCH(D3274,Monthly!$B$2:$B$187,0),3)</f>
        <v>0</v>
      </c>
      <c r="K3274" s="39">
        <f>INDEX(Monthly!$B$2:$K$187,MATCH(D3274,Monthly!$B$2:$B$187,0),5)</f>
        <v>-10.449999999999932</v>
      </c>
      <c r="L3274" s="39">
        <f>INDEX(Monthly!$B$2:$K$187,MATCH(D3274,Monthly!$B$2:$B$187,0),7)</f>
        <v>0</v>
      </c>
      <c r="M3274" s="39">
        <f>INDEX(Monthly!$B$2:$K$187,MATCH(D3274,Monthly!$B$2:$B$187,0),9)</f>
        <v>-4.8588190081806188E-3</v>
      </c>
      <c r="N3274" s="42">
        <f>INDEX(Quaterly!$B$2:$E$63,MATCH(B3274,Quaterly!$B$2:$B$63,0),4)</f>
        <v>-2.3500000000000014</v>
      </c>
    </row>
    <row r="3275" spans="1:14" x14ac:dyDescent="0.3">
      <c r="A3275" s="23">
        <v>3274</v>
      </c>
      <c r="B3275" s="23" t="str">
        <f t="shared" si="153"/>
        <v>Q3-2022</v>
      </c>
      <c r="C3275" s="24" t="str">
        <f t="shared" si="154"/>
        <v>Q3</v>
      </c>
      <c r="D3275" s="23" t="str">
        <f t="shared" si="155"/>
        <v>8-2022</v>
      </c>
      <c r="E3275" s="25">
        <v>44792</v>
      </c>
      <c r="F3275" s="31">
        <f>INDEX(GoldPrice!$B$2:$F$4016,MATCH(E3275,GoldPrice!$B$2:$B$4016,0),5)</f>
        <v>137543.22434322536</v>
      </c>
      <c r="G3275" s="36">
        <f>INDEX(Daily!$B$2:$H$4016,MATCH(E3275,Daily!$B$2:$B$4016,0),3)</f>
        <v>0.26999999999999602</v>
      </c>
      <c r="H3275" s="36">
        <f>INDEX(Daily!$B$2:$H$4016,MATCH(E3275,Daily!$B$2:$B$4016,0),5)</f>
        <v>-1</v>
      </c>
      <c r="I3275" s="36">
        <f>INDEX(Daily!$B$2:$H$4016,MATCH(E3275,Daily!$B$2:$B$4016,0),7)</f>
        <v>-4.4800000000000182</v>
      </c>
      <c r="J3275" s="39">
        <f>INDEX(Monthly!$B$2:$K$187,MATCH(D3275,Monthly!$B$2:$B$187,0),3)</f>
        <v>0</v>
      </c>
      <c r="K3275" s="39">
        <f>INDEX(Monthly!$B$2:$K$187,MATCH(D3275,Monthly!$B$2:$B$187,0),5)</f>
        <v>-10.449999999999932</v>
      </c>
      <c r="L3275" s="39">
        <f>INDEX(Monthly!$B$2:$K$187,MATCH(D3275,Monthly!$B$2:$B$187,0),7)</f>
        <v>0</v>
      </c>
      <c r="M3275" s="39">
        <f>INDEX(Monthly!$B$2:$K$187,MATCH(D3275,Monthly!$B$2:$B$187,0),9)</f>
        <v>-4.8588190081806188E-3</v>
      </c>
      <c r="N3275" s="42">
        <f>INDEX(Quaterly!$B$2:$E$63,MATCH(B3275,Quaterly!$B$2:$B$63,0),4)</f>
        <v>-2.3500000000000014</v>
      </c>
    </row>
    <row r="3276" spans="1:14" x14ac:dyDescent="0.3">
      <c r="A3276" s="23">
        <v>3275</v>
      </c>
      <c r="B3276" s="23" t="str">
        <f t="shared" si="153"/>
        <v>Q3-2022</v>
      </c>
      <c r="C3276" s="24" t="str">
        <f t="shared" si="154"/>
        <v>Q3</v>
      </c>
      <c r="D3276" s="23" t="str">
        <f t="shared" si="155"/>
        <v>8-2022</v>
      </c>
      <c r="E3276" s="25">
        <v>44795</v>
      </c>
      <c r="F3276" s="31">
        <f>INDEX(GoldPrice!$B$2:$F$4016,MATCH(E3276,GoldPrice!$B$2:$B$4016,0),5)</f>
        <v>27480.627480626106</v>
      </c>
      <c r="G3276" s="36">
        <f>INDEX(Daily!$B$2:$H$4016,MATCH(E3276,Daily!$B$2:$B$4016,0),3)</f>
        <v>-0.53999999999999204</v>
      </c>
      <c r="H3276" s="36">
        <f>INDEX(Daily!$B$2:$H$4016,MATCH(E3276,Daily!$B$2:$B$4016,0),5)</f>
        <v>10</v>
      </c>
      <c r="I3276" s="36">
        <f>INDEX(Daily!$B$2:$H$4016,MATCH(E3276,Daily!$B$2:$B$4016,0),7)</f>
        <v>-8.75</v>
      </c>
      <c r="J3276" s="39">
        <f>INDEX(Monthly!$B$2:$K$187,MATCH(D3276,Monthly!$B$2:$B$187,0),3)</f>
        <v>0</v>
      </c>
      <c r="K3276" s="39">
        <f>INDEX(Monthly!$B$2:$K$187,MATCH(D3276,Monthly!$B$2:$B$187,0),5)</f>
        <v>-10.449999999999932</v>
      </c>
      <c r="L3276" s="39">
        <f>INDEX(Monthly!$B$2:$K$187,MATCH(D3276,Monthly!$B$2:$B$187,0),7)</f>
        <v>0</v>
      </c>
      <c r="M3276" s="39">
        <f>INDEX(Monthly!$B$2:$K$187,MATCH(D3276,Monthly!$B$2:$B$187,0),9)</f>
        <v>-4.8588190081806188E-3</v>
      </c>
      <c r="N3276" s="42">
        <f>INDEX(Quaterly!$B$2:$E$63,MATCH(B3276,Quaterly!$B$2:$B$63,0),4)</f>
        <v>-2.3500000000000014</v>
      </c>
    </row>
    <row r="3277" spans="1:14" x14ac:dyDescent="0.3">
      <c r="A3277" s="23">
        <v>3276</v>
      </c>
      <c r="B3277" s="23" t="str">
        <f t="shared" si="153"/>
        <v>Q3-2022</v>
      </c>
      <c r="C3277" s="24" t="str">
        <f t="shared" si="154"/>
        <v>Q3</v>
      </c>
      <c r="D3277" s="23" t="str">
        <f t="shared" si="155"/>
        <v>8-2022</v>
      </c>
      <c r="E3277" s="25">
        <v>44796</v>
      </c>
      <c r="F3277" s="31">
        <f>INDEX(GoldPrice!$B$2:$F$4016,MATCH(E3277,GoldPrice!$B$2:$B$4016,0),5)</f>
        <v>-202945.75694575906</v>
      </c>
      <c r="G3277" s="36">
        <f>INDEX(Daily!$B$2:$H$4016,MATCH(E3277,Daily!$B$2:$B$4016,0),3)</f>
        <v>3.5099999999999909</v>
      </c>
      <c r="H3277" s="36">
        <f>INDEX(Daily!$B$2:$H$4016,MATCH(E3277,Daily!$B$2:$B$4016,0),5)</f>
        <v>20</v>
      </c>
      <c r="I3277" s="36">
        <f>INDEX(Daily!$B$2:$H$4016,MATCH(E3277,Daily!$B$2:$B$4016,0),7)</f>
        <v>10.379999999999882</v>
      </c>
      <c r="J3277" s="39">
        <f>INDEX(Monthly!$B$2:$K$187,MATCH(D3277,Monthly!$B$2:$B$187,0),3)</f>
        <v>0</v>
      </c>
      <c r="K3277" s="39">
        <f>INDEX(Monthly!$B$2:$K$187,MATCH(D3277,Monthly!$B$2:$B$187,0),5)</f>
        <v>-10.449999999999932</v>
      </c>
      <c r="L3277" s="39">
        <f>INDEX(Monthly!$B$2:$K$187,MATCH(D3277,Monthly!$B$2:$B$187,0),7)</f>
        <v>0</v>
      </c>
      <c r="M3277" s="39">
        <f>INDEX(Monthly!$B$2:$K$187,MATCH(D3277,Monthly!$B$2:$B$187,0),9)</f>
        <v>-4.8588190081806188E-3</v>
      </c>
      <c r="N3277" s="42">
        <f>INDEX(Quaterly!$B$2:$E$63,MATCH(B3277,Quaterly!$B$2:$B$63,0),4)</f>
        <v>-2.3500000000000014</v>
      </c>
    </row>
    <row r="3278" spans="1:14" x14ac:dyDescent="0.3">
      <c r="A3278" s="23">
        <v>3277</v>
      </c>
      <c r="B3278" s="23" t="str">
        <f t="shared" si="153"/>
        <v>Q3-2022</v>
      </c>
      <c r="C3278" s="24" t="str">
        <f t="shared" si="154"/>
        <v>Q3</v>
      </c>
      <c r="D3278" s="23" t="str">
        <f t="shared" si="155"/>
        <v>8-2022</v>
      </c>
      <c r="E3278" s="25">
        <v>44797</v>
      </c>
      <c r="F3278" s="31">
        <f>INDEX(GoldPrice!$B$2:$F$4016,MATCH(E3278,GoldPrice!$B$2:$B$4016,0),5)</f>
        <v>38893.592893593013</v>
      </c>
      <c r="G3278" s="36">
        <f>INDEX(Daily!$B$2:$H$4016,MATCH(E3278,Daily!$B$2:$B$4016,0),3)</f>
        <v>1.1500000000000057</v>
      </c>
      <c r="H3278" s="36">
        <f>INDEX(Daily!$B$2:$H$4016,MATCH(E3278,Daily!$B$2:$B$4016,0),5)</f>
        <v>-5</v>
      </c>
      <c r="I3278" s="36">
        <f>INDEX(Daily!$B$2:$H$4016,MATCH(E3278,Daily!$B$2:$B$4016,0),7)</f>
        <v>6.3500000000001364</v>
      </c>
      <c r="J3278" s="39">
        <f>INDEX(Monthly!$B$2:$K$187,MATCH(D3278,Monthly!$B$2:$B$187,0),3)</f>
        <v>0</v>
      </c>
      <c r="K3278" s="39">
        <f>INDEX(Monthly!$B$2:$K$187,MATCH(D3278,Monthly!$B$2:$B$187,0),5)</f>
        <v>-10.449999999999932</v>
      </c>
      <c r="L3278" s="39">
        <f>INDEX(Monthly!$B$2:$K$187,MATCH(D3278,Monthly!$B$2:$B$187,0),7)</f>
        <v>0</v>
      </c>
      <c r="M3278" s="39">
        <f>INDEX(Monthly!$B$2:$K$187,MATCH(D3278,Monthly!$B$2:$B$187,0),9)</f>
        <v>-4.8588190081806188E-3</v>
      </c>
      <c r="N3278" s="42">
        <f>INDEX(Quaterly!$B$2:$E$63,MATCH(B3278,Quaterly!$B$2:$B$63,0),4)</f>
        <v>-2.3500000000000014</v>
      </c>
    </row>
    <row r="3279" spans="1:14" x14ac:dyDescent="0.3">
      <c r="A3279" s="23">
        <v>3278</v>
      </c>
      <c r="B3279" s="23" t="str">
        <f t="shared" si="153"/>
        <v>Q3-2022</v>
      </c>
      <c r="C3279" s="24" t="str">
        <f t="shared" si="154"/>
        <v>Q3</v>
      </c>
      <c r="D3279" s="23" t="str">
        <f t="shared" si="155"/>
        <v>8-2022</v>
      </c>
      <c r="E3279" s="25">
        <v>44798</v>
      </c>
      <c r="F3279" s="31">
        <f>INDEX(GoldPrice!$B$2:$F$4016,MATCH(E3279,GoldPrice!$B$2:$B$4016,0),5)</f>
        <v>-422664.60026460141</v>
      </c>
      <c r="G3279" s="36">
        <f>INDEX(Daily!$B$2:$H$4016,MATCH(E3279,Daily!$B$2:$B$4016,0),3)</f>
        <v>-2.3700000000000045</v>
      </c>
      <c r="H3279" s="36">
        <f>INDEX(Daily!$B$2:$H$4016,MATCH(E3279,Daily!$B$2:$B$4016,0),5)</f>
        <v>-2</v>
      </c>
      <c r="I3279" s="36">
        <f>INDEX(Daily!$B$2:$H$4016,MATCH(E3279,Daily!$B$2:$B$4016,0),7)</f>
        <v>11.720000000000027</v>
      </c>
      <c r="J3279" s="39">
        <f>INDEX(Monthly!$B$2:$K$187,MATCH(D3279,Monthly!$B$2:$B$187,0),3)</f>
        <v>0</v>
      </c>
      <c r="K3279" s="39">
        <f>INDEX(Monthly!$B$2:$K$187,MATCH(D3279,Monthly!$B$2:$B$187,0),5)</f>
        <v>-10.449999999999932</v>
      </c>
      <c r="L3279" s="39">
        <f>INDEX(Monthly!$B$2:$K$187,MATCH(D3279,Monthly!$B$2:$B$187,0),7)</f>
        <v>0</v>
      </c>
      <c r="M3279" s="39">
        <f>INDEX(Monthly!$B$2:$K$187,MATCH(D3279,Monthly!$B$2:$B$187,0),9)</f>
        <v>-4.8588190081806188E-3</v>
      </c>
      <c r="N3279" s="42">
        <f>INDEX(Quaterly!$B$2:$E$63,MATCH(B3279,Quaterly!$B$2:$B$63,0),4)</f>
        <v>-2.3500000000000014</v>
      </c>
    </row>
    <row r="3280" spans="1:14" x14ac:dyDescent="0.3">
      <c r="A3280" s="23">
        <v>3279</v>
      </c>
      <c r="B3280" s="23" t="str">
        <f t="shared" si="153"/>
        <v>Q3-2022</v>
      </c>
      <c r="C3280" s="24" t="str">
        <f t="shared" si="154"/>
        <v>Q3</v>
      </c>
      <c r="D3280" s="23" t="str">
        <f t="shared" si="155"/>
        <v>8-2022</v>
      </c>
      <c r="E3280" s="25">
        <v>44799</v>
      </c>
      <c r="F3280" s="31">
        <f>INDEX(GoldPrice!$B$2:$F$4016,MATCH(E3280,GoldPrice!$B$2:$B$4016,0),5)</f>
        <v>446926.02532602847</v>
      </c>
      <c r="G3280" s="36">
        <f>INDEX(Daily!$B$2:$H$4016,MATCH(E3280,Daily!$B$2:$B$4016,0),3)</f>
        <v>0.54000000000000625</v>
      </c>
      <c r="H3280" s="36">
        <f>INDEX(Daily!$B$2:$H$4016,MATCH(E3280,Daily!$B$2:$B$4016,0),5)</f>
        <v>-11</v>
      </c>
      <c r="I3280" s="36">
        <f>INDEX(Daily!$B$2:$H$4016,MATCH(E3280,Daily!$B$2:$B$4016,0),7)</f>
        <v>-6.3100000000001728</v>
      </c>
      <c r="J3280" s="39">
        <f>INDEX(Monthly!$B$2:$K$187,MATCH(D3280,Monthly!$B$2:$B$187,0),3)</f>
        <v>0</v>
      </c>
      <c r="K3280" s="39">
        <f>INDEX(Monthly!$B$2:$K$187,MATCH(D3280,Monthly!$B$2:$B$187,0),5)</f>
        <v>-10.449999999999932</v>
      </c>
      <c r="L3280" s="39">
        <f>INDEX(Monthly!$B$2:$K$187,MATCH(D3280,Monthly!$B$2:$B$187,0),7)</f>
        <v>0</v>
      </c>
      <c r="M3280" s="39">
        <f>INDEX(Monthly!$B$2:$K$187,MATCH(D3280,Monthly!$B$2:$B$187,0),9)</f>
        <v>-4.8588190081806188E-3</v>
      </c>
      <c r="N3280" s="42">
        <f>INDEX(Quaterly!$B$2:$E$63,MATCH(B3280,Quaterly!$B$2:$B$63,0),4)</f>
        <v>-2.3500000000000014</v>
      </c>
    </row>
    <row r="3281" spans="1:14" x14ac:dyDescent="0.3">
      <c r="A3281" s="23">
        <v>3280</v>
      </c>
      <c r="B3281" s="23" t="str">
        <f t="shared" si="153"/>
        <v>Q3-2022</v>
      </c>
      <c r="C3281" s="24" t="str">
        <f t="shared" si="154"/>
        <v>Q3</v>
      </c>
      <c r="D3281" s="23" t="str">
        <f t="shared" si="155"/>
        <v>8-2022</v>
      </c>
      <c r="E3281" s="25">
        <v>44802</v>
      </c>
      <c r="F3281" s="31">
        <f>INDEX(GoldPrice!$B$2:$F$4016,MATCH(E3281,GoldPrice!$B$2:$B$4016,0),5)</f>
        <v>-332481.42128142715</v>
      </c>
      <c r="G3281" s="36">
        <f>INDEX(Daily!$B$2:$H$4016,MATCH(E3281,Daily!$B$2:$B$4016,0),3)</f>
        <v>3.9500000000000028</v>
      </c>
      <c r="H3281" s="36">
        <f>INDEX(Daily!$B$2:$H$4016,MATCH(E3281,Daily!$B$2:$B$4016,0),5)</f>
        <v>18</v>
      </c>
      <c r="I3281" s="36">
        <f>INDEX(Daily!$B$2:$H$4016,MATCH(E3281,Daily!$B$2:$B$4016,0),7)</f>
        <v>-11.769999999999982</v>
      </c>
      <c r="J3281" s="39">
        <f>INDEX(Monthly!$B$2:$K$187,MATCH(D3281,Monthly!$B$2:$B$187,0),3)</f>
        <v>0</v>
      </c>
      <c r="K3281" s="39">
        <f>INDEX(Monthly!$B$2:$K$187,MATCH(D3281,Monthly!$B$2:$B$187,0),5)</f>
        <v>-10.449999999999932</v>
      </c>
      <c r="L3281" s="39">
        <f>INDEX(Monthly!$B$2:$K$187,MATCH(D3281,Monthly!$B$2:$B$187,0),7)</f>
        <v>0</v>
      </c>
      <c r="M3281" s="39">
        <f>INDEX(Monthly!$B$2:$K$187,MATCH(D3281,Monthly!$B$2:$B$187,0),9)</f>
        <v>-4.8588190081806188E-3</v>
      </c>
      <c r="N3281" s="42">
        <f>INDEX(Quaterly!$B$2:$E$63,MATCH(B3281,Quaterly!$B$2:$B$63,0),4)</f>
        <v>-2.3500000000000014</v>
      </c>
    </row>
    <row r="3282" spans="1:14" x14ac:dyDescent="0.3">
      <c r="A3282" s="23">
        <v>3281</v>
      </c>
      <c r="B3282" s="23" t="str">
        <f t="shared" si="153"/>
        <v>Q3-2022</v>
      </c>
      <c r="C3282" s="24" t="str">
        <f t="shared" si="154"/>
        <v>Q3</v>
      </c>
      <c r="D3282" s="23" t="str">
        <f t="shared" si="155"/>
        <v>8-2022</v>
      </c>
      <c r="E3282" s="25">
        <v>44803</v>
      </c>
      <c r="F3282" s="31">
        <f>INDEX(GoldPrice!$B$2:$F$4016,MATCH(E3282,GoldPrice!$B$2:$B$4016,0),5)</f>
        <v>256896.61689662188</v>
      </c>
      <c r="G3282" s="36">
        <f>INDEX(Daily!$B$2:$H$4016,MATCH(E3282,Daily!$B$2:$B$4016,0),3)</f>
        <v>-5.3700000000000045</v>
      </c>
      <c r="H3282" s="36">
        <f>INDEX(Daily!$B$2:$H$4016,MATCH(E3282,Daily!$B$2:$B$4016,0),5)</f>
        <v>-15</v>
      </c>
      <c r="I3282" s="36">
        <f>INDEX(Daily!$B$2:$H$4016,MATCH(E3282,Daily!$B$2:$B$4016,0),7)</f>
        <v>8.5900000000001455</v>
      </c>
      <c r="J3282" s="39">
        <f>INDEX(Monthly!$B$2:$K$187,MATCH(D3282,Monthly!$B$2:$B$187,0),3)</f>
        <v>0</v>
      </c>
      <c r="K3282" s="39">
        <f>INDEX(Monthly!$B$2:$K$187,MATCH(D3282,Monthly!$B$2:$B$187,0),5)</f>
        <v>-10.449999999999932</v>
      </c>
      <c r="L3282" s="39">
        <f>INDEX(Monthly!$B$2:$K$187,MATCH(D3282,Monthly!$B$2:$B$187,0),7)</f>
        <v>0</v>
      </c>
      <c r="M3282" s="39">
        <f>INDEX(Monthly!$B$2:$K$187,MATCH(D3282,Monthly!$B$2:$B$187,0),9)</f>
        <v>-4.8588190081806188E-3</v>
      </c>
      <c r="N3282" s="42">
        <f>INDEX(Quaterly!$B$2:$E$63,MATCH(B3282,Quaterly!$B$2:$B$63,0),4)</f>
        <v>-2.3500000000000014</v>
      </c>
    </row>
    <row r="3283" spans="1:14" x14ac:dyDescent="0.3">
      <c r="A3283" s="23">
        <v>3282</v>
      </c>
      <c r="B3283" s="23" t="str">
        <f t="shared" si="153"/>
        <v>Q3-2022</v>
      </c>
      <c r="C3283" s="24" t="str">
        <f t="shared" si="154"/>
        <v>Q3</v>
      </c>
      <c r="D3283" s="23" t="str">
        <f t="shared" si="155"/>
        <v>8-2022</v>
      </c>
      <c r="E3283" s="25">
        <v>44804</v>
      </c>
      <c r="F3283" s="31">
        <f>INDEX(GoldPrice!$B$2:$F$4016,MATCH(E3283,GoldPrice!$B$2:$B$4016,0),5)</f>
        <v>138777.54677754641</v>
      </c>
      <c r="G3283" s="36">
        <f>INDEX(Daily!$B$2:$H$4016,MATCH(E3283,Daily!$B$2:$B$4016,0),3)</f>
        <v>-2.0900000000000034</v>
      </c>
      <c r="H3283" s="36">
        <f>INDEX(Daily!$B$2:$H$4016,MATCH(E3283,Daily!$B$2:$B$4016,0),5)</f>
        <v>35</v>
      </c>
      <c r="I3283" s="36">
        <f>INDEX(Daily!$B$2:$H$4016,MATCH(E3283,Daily!$B$2:$B$4016,0),7)</f>
        <v>1.1199999999998909</v>
      </c>
      <c r="J3283" s="39">
        <f>INDEX(Monthly!$B$2:$K$187,MATCH(D3283,Monthly!$B$2:$B$187,0),3)</f>
        <v>0</v>
      </c>
      <c r="K3283" s="39">
        <f>INDEX(Monthly!$B$2:$K$187,MATCH(D3283,Monthly!$B$2:$B$187,0),5)</f>
        <v>-10.449999999999932</v>
      </c>
      <c r="L3283" s="39">
        <f>INDEX(Monthly!$B$2:$K$187,MATCH(D3283,Monthly!$B$2:$B$187,0),7)</f>
        <v>0</v>
      </c>
      <c r="M3283" s="39">
        <f>INDEX(Monthly!$B$2:$K$187,MATCH(D3283,Monthly!$B$2:$B$187,0),9)</f>
        <v>-4.8588190081806188E-3</v>
      </c>
      <c r="N3283" s="42">
        <f>INDEX(Quaterly!$B$2:$E$63,MATCH(B3283,Quaterly!$B$2:$B$63,0),4)</f>
        <v>-2.3500000000000014</v>
      </c>
    </row>
    <row r="3284" spans="1:14" x14ac:dyDescent="0.3">
      <c r="A3284" s="23">
        <v>3283</v>
      </c>
      <c r="B3284" s="23" t="str">
        <f t="shared" si="153"/>
        <v>Q3-2022</v>
      </c>
      <c r="C3284" s="24" t="str">
        <f t="shared" si="154"/>
        <v>Q3</v>
      </c>
      <c r="D3284" s="23" t="str">
        <f t="shared" si="155"/>
        <v>9-2022</v>
      </c>
      <c r="E3284" s="25">
        <v>44805</v>
      </c>
      <c r="F3284" s="31">
        <f>INDEX(GoldPrice!$B$2:$F$4016,MATCH(E3284,GoldPrice!$B$2:$B$4016,0),5)</f>
        <v>501482.84148284048</v>
      </c>
      <c r="G3284" s="36">
        <f>INDEX(Daily!$B$2:$H$4016,MATCH(E3284,Daily!$B$2:$B$4016,0),3)</f>
        <v>-2.9399999999999977</v>
      </c>
      <c r="H3284" s="36">
        <f>INDEX(Daily!$B$2:$H$4016,MATCH(E3284,Daily!$B$2:$B$4016,0),5)</f>
        <v>0</v>
      </c>
      <c r="I3284" s="36">
        <f>INDEX(Daily!$B$2:$H$4016,MATCH(E3284,Daily!$B$2:$B$4016,0),7)</f>
        <v>-1.9214285714288053</v>
      </c>
      <c r="J3284" s="39">
        <f>INDEX(Monthly!$B$2:$K$187,MATCH(D3284,Monthly!$B$2:$B$187,0),3)</f>
        <v>4.4000000000000011E-3</v>
      </c>
      <c r="K3284" s="39">
        <f>INDEX(Monthly!$B$2:$K$187,MATCH(D3284,Monthly!$B$2:$B$187,0),5)</f>
        <v>-19.590000000000032</v>
      </c>
      <c r="L3284" s="39">
        <f>INDEX(Monthly!$B$2:$K$187,MATCH(D3284,Monthly!$B$2:$B$187,0),7)</f>
        <v>1.0000000000000009E-3</v>
      </c>
      <c r="M3284" s="39">
        <f>INDEX(Monthly!$B$2:$K$187,MATCH(D3284,Monthly!$B$2:$B$187,0),9)</f>
        <v>5.1735645349014403E-3</v>
      </c>
      <c r="N3284" s="42">
        <f>INDEX(Quaterly!$B$2:$E$63,MATCH(B3284,Quaterly!$B$2:$B$63,0),4)</f>
        <v>-2.3500000000000014</v>
      </c>
    </row>
    <row r="3285" spans="1:14" x14ac:dyDescent="0.3">
      <c r="A3285" s="23">
        <v>3284</v>
      </c>
      <c r="B3285" s="23" t="str">
        <f t="shared" si="153"/>
        <v>Q3-2022</v>
      </c>
      <c r="C3285" s="24" t="str">
        <f t="shared" si="154"/>
        <v>Q3</v>
      </c>
      <c r="D3285" s="23" t="str">
        <f t="shared" si="155"/>
        <v>9-2022</v>
      </c>
      <c r="E3285" s="25">
        <v>44806</v>
      </c>
      <c r="F3285" s="31">
        <f>INDEX(GoldPrice!$B$2:$F$4016,MATCH(E3285,GoldPrice!$B$2:$B$4016,0),5)</f>
        <v>-267685.94340022653</v>
      </c>
      <c r="G3285" s="36">
        <f>INDEX(Daily!$B$2:$H$4016,MATCH(E3285,Daily!$B$2:$B$4016,0),3)</f>
        <v>0.26000000000000512</v>
      </c>
      <c r="H3285" s="36">
        <f>INDEX(Daily!$B$2:$H$4016,MATCH(E3285,Daily!$B$2:$B$4016,0),5)</f>
        <v>0</v>
      </c>
      <c r="I3285" s="36">
        <f>INDEX(Daily!$B$2:$H$4016,MATCH(E3285,Daily!$B$2:$B$4016,0),7)</f>
        <v>1.1112244897963137</v>
      </c>
      <c r="J3285" s="39">
        <f>INDEX(Monthly!$B$2:$K$187,MATCH(D3285,Monthly!$B$2:$B$187,0),3)</f>
        <v>4.4000000000000011E-3</v>
      </c>
      <c r="K3285" s="39">
        <f>INDEX(Monthly!$B$2:$K$187,MATCH(D3285,Monthly!$B$2:$B$187,0),5)</f>
        <v>-19.590000000000032</v>
      </c>
      <c r="L3285" s="39">
        <f>INDEX(Monthly!$B$2:$K$187,MATCH(D3285,Monthly!$B$2:$B$187,0),7)</f>
        <v>1.0000000000000009E-3</v>
      </c>
      <c r="M3285" s="39">
        <f>INDEX(Monthly!$B$2:$K$187,MATCH(D3285,Monthly!$B$2:$B$187,0),9)</f>
        <v>5.1735645349014403E-3</v>
      </c>
      <c r="N3285" s="42">
        <f>INDEX(Quaterly!$B$2:$E$63,MATCH(B3285,Quaterly!$B$2:$B$63,0),4)</f>
        <v>-2.3500000000000014</v>
      </c>
    </row>
    <row r="3286" spans="1:14" x14ac:dyDescent="0.3">
      <c r="A3286" s="23">
        <v>3285</v>
      </c>
      <c r="B3286" s="23" t="str">
        <f t="shared" si="153"/>
        <v>Q3-2022</v>
      </c>
      <c r="C3286" s="24" t="str">
        <f t="shared" si="154"/>
        <v>Q3</v>
      </c>
      <c r="D3286" s="23" t="str">
        <f t="shared" si="155"/>
        <v>9-2022</v>
      </c>
      <c r="E3286" s="25">
        <v>44809</v>
      </c>
      <c r="F3286" s="31">
        <f>INDEX(GoldPrice!$B$2:$F$4016,MATCH(E3286,GoldPrice!$B$2:$B$4016,0),5)</f>
        <v>-499993.8362795487</v>
      </c>
      <c r="G3286" s="36">
        <f>INDEX(Daily!$B$2:$H$4016,MATCH(E3286,Daily!$B$2:$B$4016,0),3)</f>
        <v>2.0899999999999892</v>
      </c>
      <c r="H3286" s="36">
        <f>INDEX(Daily!$B$2:$H$4016,MATCH(E3286,Daily!$B$2:$B$4016,0),5)</f>
        <v>55</v>
      </c>
      <c r="I3286" s="36">
        <f>INDEX(Daily!$B$2:$H$4016,MATCH(E3286,Daily!$B$2:$B$4016,0),7)</f>
        <v>-2.3497959183675903</v>
      </c>
      <c r="J3286" s="39">
        <f>INDEX(Monthly!$B$2:$K$187,MATCH(D3286,Monthly!$B$2:$B$187,0),3)</f>
        <v>4.4000000000000011E-3</v>
      </c>
      <c r="K3286" s="39">
        <f>INDEX(Monthly!$B$2:$K$187,MATCH(D3286,Monthly!$B$2:$B$187,0),5)</f>
        <v>-19.590000000000032</v>
      </c>
      <c r="L3286" s="39">
        <f>INDEX(Monthly!$B$2:$K$187,MATCH(D3286,Monthly!$B$2:$B$187,0),7)</f>
        <v>1.0000000000000009E-3</v>
      </c>
      <c r="M3286" s="39">
        <f>INDEX(Monthly!$B$2:$K$187,MATCH(D3286,Monthly!$B$2:$B$187,0),9)</f>
        <v>5.1735645349014403E-3</v>
      </c>
      <c r="N3286" s="42">
        <f>INDEX(Quaterly!$B$2:$E$63,MATCH(B3286,Quaterly!$B$2:$B$63,0),4)</f>
        <v>-2.3500000000000014</v>
      </c>
    </row>
    <row r="3287" spans="1:14" x14ac:dyDescent="0.3">
      <c r="A3287" s="23">
        <v>3286</v>
      </c>
      <c r="B3287" s="23" t="str">
        <f t="shared" si="153"/>
        <v>Q3-2022</v>
      </c>
      <c r="C3287" s="24" t="str">
        <f t="shared" si="154"/>
        <v>Q3</v>
      </c>
      <c r="D3287" s="23" t="str">
        <f t="shared" si="155"/>
        <v>9-2022</v>
      </c>
      <c r="E3287" s="25">
        <v>44810</v>
      </c>
      <c r="F3287" s="31">
        <f>INDEX(GoldPrice!$B$2:$F$4016,MATCH(E3287,GoldPrice!$B$2:$B$4016,0),5)</f>
        <v>596041.58004157245</v>
      </c>
      <c r="G3287" s="36">
        <f>INDEX(Daily!$B$2:$H$4016,MATCH(E3287,Daily!$B$2:$B$4016,0),3)</f>
        <v>-2.0799999999999983</v>
      </c>
      <c r="H3287" s="36">
        <f>INDEX(Daily!$B$2:$H$4016,MATCH(E3287,Daily!$B$2:$B$4016,0),5)</f>
        <v>15</v>
      </c>
      <c r="I3287" s="36">
        <f>INDEX(Daily!$B$2:$H$4016,MATCH(E3287,Daily!$B$2:$B$4016,0),7)</f>
        <v>5.0000000000181899E-2</v>
      </c>
      <c r="J3287" s="39">
        <f>INDEX(Monthly!$B$2:$K$187,MATCH(D3287,Monthly!$B$2:$B$187,0),3)</f>
        <v>4.4000000000000011E-3</v>
      </c>
      <c r="K3287" s="39">
        <f>INDEX(Monthly!$B$2:$K$187,MATCH(D3287,Monthly!$B$2:$B$187,0),5)</f>
        <v>-19.590000000000032</v>
      </c>
      <c r="L3287" s="39">
        <f>INDEX(Monthly!$B$2:$K$187,MATCH(D3287,Monthly!$B$2:$B$187,0),7)</f>
        <v>1.0000000000000009E-3</v>
      </c>
      <c r="M3287" s="39">
        <f>INDEX(Monthly!$B$2:$K$187,MATCH(D3287,Monthly!$B$2:$B$187,0),9)</f>
        <v>5.1735645349014403E-3</v>
      </c>
      <c r="N3287" s="42">
        <f>INDEX(Quaterly!$B$2:$E$63,MATCH(B3287,Quaterly!$B$2:$B$63,0),4)</f>
        <v>-2.3500000000000014</v>
      </c>
    </row>
    <row r="3288" spans="1:14" x14ac:dyDescent="0.3">
      <c r="A3288" s="23">
        <v>3287</v>
      </c>
      <c r="B3288" s="23" t="str">
        <f t="shared" si="153"/>
        <v>Q3-2022</v>
      </c>
      <c r="C3288" s="24" t="str">
        <f t="shared" si="154"/>
        <v>Q3</v>
      </c>
      <c r="D3288" s="23" t="str">
        <f t="shared" si="155"/>
        <v>9-2022</v>
      </c>
      <c r="E3288" s="25">
        <v>44811</v>
      </c>
      <c r="F3288" s="31">
        <f>INDEX(GoldPrice!$B$2:$F$4016,MATCH(E3288,GoldPrice!$B$2:$B$4016,0),5)</f>
        <v>-342745.03874503076</v>
      </c>
      <c r="G3288" s="36">
        <f>INDEX(Daily!$B$2:$H$4016,MATCH(E3288,Daily!$B$2:$B$4016,0),3)</f>
        <v>-4.9399999999999977</v>
      </c>
      <c r="H3288" s="36">
        <f>INDEX(Daily!$B$2:$H$4016,MATCH(E3288,Daily!$B$2:$B$4016,0),5)</f>
        <v>60</v>
      </c>
      <c r="I3288" s="36">
        <f>INDEX(Daily!$B$2:$H$4016,MATCH(E3288,Daily!$B$2:$B$4016,0),7)</f>
        <v>-34.230000000000018</v>
      </c>
      <c r="J3288" s="39">
        <f>INDEX(Monthly!$B$2:$K$187,MATCH(D3288,Monthly!$B$2:$B$187,0),3)</f>
        <v>4.4000000000000011E-3</v>
      </c>
      <c r="K3288" s="39">
        <f>INDEX(Monthly!$B$2:$K$187,MATCH(D3288,Monthly!$B$2:$B$187,0),5)</f>
        <v>-19.590000000000032</v>
      </c>
      <c r="L3288" s="39">
        <f>INDEX(Monthly!$B$2:$K$187,MATCH(D3288,Monthly!$B$2:$B$187,0),7)</f>
        <v>1.0000000000000009E-3</v>
      </c>
      <c r="M3288" s="39">
        <f>INDEX(Monthly!$B$2:$K$187,MATCH(D3288,Monthly!$B$2:$B$187,0),9)</f>
        <v>5.1735645349014403E-3</v>
      </c>
      <c r="N3288" s="42">
        <f>INDEX(Quaterly!$B$2:$E$63,MATCH(B3288,Quaterly!$B$2:$B$63,0),4)</f>
        <v>-2.3500000000000014</v>
      </c>
    </row>
    <row r="3289" spans="1:14" x14ac:dyDescent="0.3">
      <c r="A3289" s="23">
        <v>3288</v>
      </c>
      <c r="B3289" s="23" t="str">
        <f t="shared" si="153"/>
        <v>Q3-2022</v>
      </c>
      <c r="C3289" s="24" t="str">
        <f t="shared" si="154"/>
        <v>Q3</v>
      </c>
      <c r="D3289" s="23" t="str">
        <f t="shared" si="155"/>
        <v>9-2022</v>
      </c>
      <c r="E3289" s="25">
        <v>44812</v>
      </c>
      <c r="F3289" s="31">
        <f>INDEX(GoldPrice!$B$2:$F$4016,MATCH(E3289,GoldPrice!$B$2:$B$4016,0),5)</f>
        <v>329200.9072009027</v>
      </c>
      <c r="G3289" s="36">
        <f>INDEX(Daily!$B$2:$H$4016,MATCH(E3289,Daily!$B$2:$B$4016,0),3)</f>
        <v>1.0400000000000063</v>
      </c>
      <c r="H3289" s="36">
        <f>INDEX(Daily!$B$2:$H$4016,MATCH(E3289,Daily!$B$2:$B$4016,0),5)</f>
        <v>-38</v>
      </c>
      <c r="I3289" s="36">
        <f>INDEX(Daily!$B$2:$H$4016,MATCH(E3289,Daily!$B$2:$B$4016,0),7)</f>
        <v>-8.5700000000001637</v>
      </c>
      <c r="J3289" s="39">
        <f>INDEX(Monthly!$B$2:$K$187,MATCH(D3289,Monthly!$B$2:$B$187,0),3)</f>
        <v>4.4000000000000011E-3</v>
      </c>
      <c r="K3289" s="39">
        <f>INDEX(Monthly!$B$2:$K$187,MATCH(D3289,Monthly!$B$2:$B$187,0),5)</f>
        <v>-19.590000000000032</v>
      </c>
      <c r="L3289" s="39">
        <f>INDEX(Monthly!$B$2:$K$187,MATCH(D3289,Monthly!$B$2:$B$187,0),7)</f>
        <v>1.0000000000000009E-3</v>
      </c>
      <c r="M3289" s="39">
        <f>INDEX(Monthly!$B$2:$K$187,MATCH(D3289,Monthly!$B$2:$B$187,0),9)</f>
        <v>5.1735645349014403E-3</v>
      </c>
      <c r="N3289" s="42">
        <f>INDEX(Quaterly!$B$2:$E$63,MATCH(B3289,Quaterly!$B$2:$B$63,0),4)</f>
        <v>-2.3500000000000014</v>
      </c>
    </row>
    <row r="3290" spans="1:14" x14ac:dyDescent="0.3">
      <c r="A3290" s="23">
        <v>3289</v>
      </c>
      <c r="B3290" s="23" t="str">
        <f t="shared" si="153"/>
        <v>Q3-2022</v>
      </c>
      <c r="C3290" s="24" t="str">
        <f t="shared" si="154"/>
        <v>Q3</v>
      </c>
      <c r="D3290" s="23" t="str">
        <f t="shared" si="155"/>
        <v>9-2022</v>
      </c>
      <c r="E3290" s="25">
        <v>44813</v>
      </c>
      <c r="F3290" s="31">
        <f>INDEX(GoldPrice!$B$2:$F$4016,MATCH(E3290,GoldPrice!$B$2:$B$4016,0),5)</f>
        <v>-60910.602910608053</v>
      </c>
      <c r="G3290" s="36">
        <f>INDEX(Daily!$B$2:$H$4016,MATCH(E3290,Daily!$B$2:$B$4016,0),3)</f>
        <v>3.8100000000000023</v>
      </c>
      <c r="H3290" s="36">
        <f>INDEX(Daily!$B$2:$H$4016,MATCH(E3290,Daily!$B$2:$B$4016,0),5)</f>
        <v>-27</v>
      </c>
      <c r="I3290" s="36">
        <f>INDEX(Daily!$B$2:$H$4016,MATCH(E3290,Daily!$B$2:$B$4016,0),7)</f>
        <v>14.180000000000064</v>
      </c>
      <c r="J3290" s="39">
        <f>INDEX(Monthly!$B$2:$K$187,MATCH(D3290,Monthly!$B$2:$B$187,0),3)</f>
        <v>4.4000000000000011E-3</v>
      </c>
      <c r="K3290" s="39">
        <f>INDEX(Monthly!$B$2:$K$187,MATCH(D3290,Monthly!$B$2:$B$187,0),5)</f>
        <v>-19.590000000000032</v>
      </c>
      <c r="L3290" s="39">
        <f>INDEX(Monthly!$B$2:$K$187,MATCH(D3290,Monthly!$B$2:$B$187,0),7)</f>
        <v>1.0000000000000009E-3</v>
      </c>
      <c r="M3290" s="39">
        <f>INDEX(Monthly!$B$2:$K$187,MATCH(D3290,Monthly!$B$2:$B$187,0),9)</f>
        <v>5.1735645349014403E-3</v>
      </c>
      <c r="N3290" s="42">
        <f>INDEX(Quaterly!$B$2:$E$63,MATCH(B3290,Quaterly!$B$2:$B$63,0),4)</f>
        <v>-2.3500000000000014</v>
      </c>
    </row>
    <row r="3291" spans="1:14" x14ac:dyDescent="0.3">
      <c r="A3291" s="23">
        <v>3290</v>
      </c>
      <c r="B3291" s="23" t="str">
        <f t="shared" si="153"/>
        <v>Q3-2022</v>
      </c>
      <c r="C3291" s="24" t="str">
        <f t="shared" si="154"/>
        <v>Q3</v>
      </c>
      <c r="D3291" s="23" t="str">
        <f t="shared" si="155"/>
        <v>9-2022</v>
      </c>
      <c r="E3291" s="25">
        <v>44816</v>
      </c>
      <c r="F3291" s="31">
        <f>INDEX(GoldPrice!$B$2:$F$4016,MATCH(E3291,GoldPrice!$B$2:$B$4016,0),5)</f>
        <v>-218082.7820827812</v>
      </c>
      <c r="G3291" s="36">
        <f>INDEX(Daily!$B$2:$H$4016,MATCH(E3291,Daily!$B$2:$B$4016,0),3)</f>
        <v>0.98999999999999488</v>
      </c>
      <c r="H3291" s="36">
        <f>INDEX(Daily!$B$2:$H$4016,MATCH(E3291,Daily!$B$2:$B$4016,0),5)</f>
        <v>5</v>
      </c>
      <c r="I3291" s="36">
        <f>INDEX(Daily!$B$2:$H$4016,MATCH(E3291,Daily!$B$2:$B$4016,0),7)</f>
        <v>0.83999999999991815</v>
      </c>
      <c r="J3291" s="39">
        <f>INDEX(Monthly!$B$2:$K$187,MATCH(D3291,Monthly!$B$2:$B$187,0),3)</f>
        <v>4.4000000000000011E-3</v>
      </c>
      <c r="K3291" s="39">
        <f>INDEX(Monthly!$B$2:$K$187,MATCH(D3291,Monthly!$B$2:$B$187,0),5)</f>
        <v>-19.590000000000032</v>
      </c>
      <c r="L3291" s="39">
        <f>INDEX(Monthly!$B$2:$K$187,MATCH(D3291,Monthly!$B$2:$B$187,0),7)</f>
        <v>1.0000000000000009E-3</v>
      </c>
      <c r="M3291" s="39">
        <f>INDEX(Monthly!$B$2:$K$187,MATCH(D3291,Monthly!$B$2:$B$187,0),9)</f>
        <v>5.1735645349014403E-3</v>
      </c>
      <c r="N3291" s="42">
        <f>INDEX(Quaterly!$B$2:$E$63,MATCH(B3291,Quaterly!$B$2:$B$63,0),4)</f>
        <v>-2.3500000000000014</v>
      </c>
    </row>
    <row r="3292" spans="1:14" x14ac:dyDescent="0.3">
      <c r="A3292" s="23">
        <v>3291</v>
      </c>
      <c r="B3292" s="23" t="str">
        <f t="shared" si="153"/>
        <v>Q3-2022</v>
      </c>
      <c r="C3292" s="24" t="str">
        <f t="shared" si="154"/>
        <v>Q3</v>
      </c>
      <c r="D3292" s="23" t="str">
        <f t="shared" si="155"/>
        <v>9-2022</v>
      </c>
      <c r="E3292" s="25">
        <v>44817</v>
      </c>
      <c r="F3292" s="31">
        <f>INDEX(GoldPrice!$B$2:$F$4016,MATCH(E3292,GoldPrice!$B$2:$B$4016,0),5)</f>
        <v>418207.90020790696</v>
      </c>
      <c r="G3292" s="36">
        <f>INDEX(Daily!$B$2:$H$4016,MATCH(E3292,Daily!$B$2:$B$4016,0),3)</f>
        <v>-0.46999999999999886</v>
      </c>
      <c r="H3292" s="36">
        <f>INDEX(Daily!$B$2:$H$4016,MATCH(E3292,Daily!$B$2:$B$4016,0),5)</f>
        <v>33</v>
      </c>
      <c r="I3292" s="36">
        <f>INDEX(Daily!$B$2:$H$4016,MATCH(E3292,Daily!$B$2:$B$4016,0),7)</f>
        <v>-1.2199999999997999</v>
      </c>
      <c r="J3292" s="39">
        <f>INDEX(Monthly!$B$2:$K$187,MATCH(D3292,Monthly!$B$2:$B$187,0),3)</f>
        <v>4.4000000000000011E-3</v>
      </c>
      <c r="K3292" s="39">
        <f>INDEX(Monthly!$B$2:$K$187,MATCH(D3292,Monthly!$B$2:$B$187,0),5)</f>
        <v>-19.590000000000032</v>
      </c>
      <c r="L3292" s="39">
        <f>INDEX(Monthly!$B$2:$K$187,MATCH(D3292,Monthly!$B$2:$B$187,0),7)</f>
        <v>1.0000000000000009E-3</v>
      </c>
      <c r="M3292" s="39">
        <f>INDEX(Monthly!$B$2:$K$187,MATCH(D3292,Monthly!$B$2:$B$187,0),9)</f>
        <v>5.1735645349014403E-3</v>
      </c>
      <c r="N3292" s="42">
        <f>INDEX(Quaterly!$B$2:$E$63,MATCH(B3292,Quaterly!$B$2:$B$63,0),4)</f>
        <v>-2.3500000000000014</v>
      </c>
    </row>
    <row r="3293" spans="1:14" x14ac:dyDescent="0.3">
      <c r="A3293" s="23">
        <v>3292</v>
      </c>
      <c r="B3293" s="23" t="str">
        <f t="shared" si="153"/>
        <v>Q3-2022</v>
      </c>
      <c r="C3293" s="24" t="str">
        <f t="shared" si="154"/>
        <v>Q3</v>
      </c>
      <c r="D3293" s="23" t="str">
        <f t="shared" si="155"/>
        <v>9-2022</v>
      </c>
      <c r="E3293" s="25">
        <v>44818</v>
      </c>
      <c r="F3293" s="31">
        <f>INDEX(GoldPrice!$B$2:$F$4016,MATCH(E3293,GoldPrice!$B$2:$B$4016,0),5)</f>
        <v>-46102.816102817655</v>
      </c>
      <c r="G3293" s="36">
        <f>INDEX(Daily!$B$2:$H$4016,MATCH(E3293,Daily!$B$2:$B$4016,0),3)</f>
        <v>1.1700000000000017</v>
      </c>
      <c r="H3293" s="36">
        <f>INDEX(Daily!$B$2:$H$4016,MATCH(E3293,Daily!$B$2:$B$4016,0),5)</f>
        <v>37</v>
      </c>
      <c r="I3293" s="36">
        <f>INDEX(Daily!$B$2:$H$4016,MATCH(E3293,Daily!$B$2:$B$4016,0),7)</f>
        <v>-7.6300000000001091</v>
      </c>
      <c r="J3293" s="39">
        <f>INDEX(Monthly!$B$2:$K$187,MATCH(D3293,Monthly!$B$2:$B$187,0),3)</f>
        <v>4.4000000000000011E-3</v>
      </c>
      <c r="K3293" s="39">
        <f>INDEX(Monthly!$B$2:$K$187,MATCH(D3293,Monthly!$B$2:$B$187,0),5)</f>
        <v>-19.590000000000032</v>
      </c>
      <c r="L3293" s="39">
        <f>INDEX(Monthly!$B$2:$K$187,MATCH(D3293,Monthly!$B$2:$B$187,0),7)</f>
        <v>1.0000000000000009E-3</v>
      </c>
      <c r="M3293" s="39">
        <f>INDEX(Monthly!$B$2:$K$187,MATCH(D3293,Monthly!$B$2:$B$187,0),9)</f>
        <v>5.1735645349014403E-3</v>
      </c>
      <c r="N3293" s="42">
        <f>INDEX(Quaterly!$B$2:$E$63,MATCH(B3293,Quaterly!$B$2:$B$63,0),4)</f>
        <v>-2.3500000000000014</v>
      </c>
    </row>
    <row r="3294" spans="1:14" x14ac:dyDescent="0.3">
      <c r="A3294" s="23">
        <v>3293</v>
      </c>
      <c r="B3294" s="23" t="str">
        <f t="shared" si="153"/>
        <v>Q3-2022</v>
      </c>
      <c r="C3294" s="24" t="str">
        <f t="shared" si="154"/>
        <v>Q3</v>
      </c>
      <c r="D3294" s="23" t="str">
        <f t="shared" si="155"/>
        <v>9-2022</v>
      </c>
      <c r="E3294" s="25">
        <v>44819</v>
      </c>
      <c r="F3294" s="31">
        <f>INDEX(GoldPrice!$B$2:$F$4016,MATCH(E3294,GoldPrice!$B$2:$B$4016,0),5)</f>
        <v>366867.88886788487</v>
      </c>
      <c r="G3294" s="36">
        <f>INDEX(Daily!$B$2:$H$4016,MATCH(E3294,Daily!$B$2:$B$4016,0),3)</f>
        <v>-3.3800000000000097</v>
      </c>
      <c r="H3294" s="36">
        <f>INDEX(Daily!$B$2:$H$4016,MATCH(E3294,Daily!$B$2:$B$4016,0),5)</f>
        <v>30</v>
      </c>
      <c r="I3294" s="36">
        <f>INDEX(Daily!$B$2:$H$4016,MATCH(E3294,Daily!$B$2:$B$4016,0),7)</f>
        <v>4.8900000000001</v>
      </c>
      <c r="J3294" s="39">
        <f>INDEX(Monthly!$B$2:$K$187,MATCH(D3294,Monthly!$B$2:$B$187,0),3)</f>
        <v>4.4000000000000011E-3</v>
      </c>
      <c r="K3294" s="39">
        <f>INDEX(Monthly!$B$2:$K$187,MATCH(D3294,Monthly!$B$2:$B$187,0),5)</f>
        <v>-19.590000000000032</v>
      </c>
      <c r="L3294" s="39">
        <f>INDEX(Monthly!$B$2:$K$187,MATCH(D3294,Monthly!$B$2:$B$187,0),7)</f>
        <v>1.0000000000000009E-3</v>
      </c>
      <c r="M3294" s="39">
        <f>INDEX(Monthly!$B$2:$K$187,MATCH(D3294,Monthly!$B$2:$B$187,0),9)</f>
        <v>5.1735645349014403E-3</v>
      </c>
      <c r="N3294" s="42">
        <f>INDEX(Quaterly!$B$2:$E$63,MATCH(B3294,Quaterly!$B$2:$B$63,0),4)</f>
        <v>-2.3500000000000014</v>
      </c>
    </row>
    <row r="3295" spans="1:14" x14ac:dyDescent="0.3">
      <c r="A3295" s="23">
        <v>3294</v>
      </c>
      <c r="B3295" s="23" t="str">
        <f t="shared" si="153"/>
        <v>Q3-2022</v>
      </c>
      <c r="C3295" s="24" t="str">
        <f t="shared" si="154"/>
        <v>Q3</v>
      </c>
      <c r="D3295" s="23" t="str">
        <f t="shared" si="155"/>
        <v>9-2022</v>
      </c>
      <c r="E3295" s="25">
        <v>44820</v>
      </c>
      <c r="F3295" s="31">
        <f>INDEX(GoldPrice!$B$2:$F$4016,MATCH(E3295,GoldPrice!$B$2:$B$4016,0),5)</f>
        <v>-350411.64241164178</v>
      </c>
      <c r="G3295" s="36">
        <f>INDEX(Daily!$B$2:$H$4016,MATCH(E3295,Daily!$B$2:$B$4016,0),3)</f>
        <v>1.0000000000005116E-2</v>
      </c>
      <c r="H3295" s="36">
        <f>INDEX(Daily!$B$2:$H$4016,MATCH(E3295,Daily!$B$2:$B$4016,0),5)</f>
        <v>30</v>
      </c>
      <c r="I3295" s="36">
        <f>INDEX(Daily!$B$2:$H$4016,MATCH(E3295,Daily!$B$2:$B$4016,0),7)</f>
        <v>-11.630000000000109</v>
      </c>
      <c r="J3295" s="39">
        <f>INDEX(Monthly!$B$2:$K$187,MATCH(D3295,Monthly!$B$2:$B$187,0),3)</f>
        <v>4.4000000000000011E-3</v>
      </c>
      <c r="K3295" s="39">
        <f>INDEX(Monthly!$B$2:$K$187,MATCH(D3295,Monthly!$B$2:$B$187,0),5)</f>
        <v>-19.590000000000032</v>
      </c>
      <c r="L3295" s="39">
        <f>INDEX(Monthly!$B$2:$K$187,MATCH(D3295,Monthly!$B$2:$B$187,0),7)</f>
        <v>1.0000000000000009E-3</v>
      </c>
      <c r="M3295" s="39">
        <f>INDEX(Monthly!$B$2:$K$187,MATCH(D3295,Monthly!$B$2:$B$187,0),9)</f>
        <v>5.1735645349014403E-3</v>
      </c>
      <c r="N3295" s="42">
        <f>INDEX(Quaterly!$B$2:$E$63,MATCH(B3295,Quaterly!$B$2:$B$63,0),4)</f>
        <v>-2.3500000000000014</v>
      </c>
    </row>
    <row r="3296" spans="1:14" x14ac:dyDescent="0.3">
      <c r="A3296" s="23">
        <v>3295</v>
      </c>
      <c r="B3296" s="23" t="str">
        <f t="shared" si="153"/>
        <v>Q3-2022</v>
      </c>
      <c r="C3296" s="24" t="str">
        <f t="shared" si="154"/>
        <v>Q3</v>
      </c>
      <c r="D3296" s="23" t="str">
        <f t="shared" si="155"/>
        <v>9-2022</v>
      </c>
      <c r="E3296" s="25">
        <v>44823</v>
      </c>
      <c r="F3296" s="31">
        <f>INDEX(GoldPrice!$B$2:$F$4016,MATCH(E3296,GoldPrice!$B$2:$B$4016,0),5)</f>
        <v>73143.829143829644</v>
      </c>
      <c r="G3296" s="36">
        <f>INDEX(Daily!$B$2:$H$4016,MATCH(E3296,Daily!$B$2:$B$4016,0),3)</f>
        <v>0.62000000000000455</v>
      </c>
      <c r="H3296" s="36">
        <f>INDEX(Daily!$B$2:$H$4016,MATCH(E3296,Daily!$B$2:$B$4016,0),5)</f>
        <v>20</v>
      </c>
      <c r="I3296" s="36">
        <f>INDEX(Daily!$B$2:$H$4016,MATCH(E3296,Daily!$B$2:$B$4016,0),7)</f>
        <v>-28.599999999999909</v>
      </c>
      <c r="J3296" s="39">
        <f>INDEX(Monthly!$B$2:$K$187,MATCH(D3296,Monthly!$B$2:$B$187,0),3)</f>
        <v>4.4000000000000011E-3</v>
      </c>
      <c r="K3296" s="39">
        <f>INDEX(Monthly!$B$2:$K$187,MATCH(D3296,Monthly!$B$2:$B$187,0),5)</f>
        <v>-19.590000000000032</v>
      </c>
      <c r="L3296" s="39">
        <f>INDEX(Monthly!$B$2:$K$187,MATCH(D3296,Monthly!$B$2:$B$187,0),7)</f>
        <v>1.0000000000000009E-3</v>
      </c>
      <c r="M3296" s="39">
        <f>INDEX(Monthly!$B$2:$K$187,MATCH(D3296,Monthly!$B$2:$B$187,0),9)</f>
        <v>5.1735645349014403E-3</v>
      </c>
      <c r="N3296" s="42">
        <f>INDEX(Quaterly!$B$2:$E$63,MATCH(B3296,Quaterly!$B$2:$B$63,0),4)</f>
        <v>-2.3500000000000014</v>
      </c>
    </row>
    <row r="3297" spans="1:14" x14ac:dyDescent="0.3">
      <c r="A3297" s="23">
        <v>3296</v>
      </c>
      <c r="B3297" s="23" t="str">
        <f t="shared" si="153"/>
        <v>Q3-2022</v>
      </c>
      <c r="C3297" s="24" t="str">
        <f t="shared" si="154"/>
        <v>Q3</v>
      </c>
      <c r="D3297" s="23" t="str">
        <f t="shared" si="155"/>
        <v>9-2022</v>
      </c>
      <c r="E3297" s="25">
        <v>44824</v>
      </c>
      <c r="F3297" s="31">
        <f>INDEX(GoldPrice!$B$2:$F$4016,MATCH(E3297,GoldPrice!$B$2:$B$4016,0),5)</f>
        <v>216314.4963144958</v>
      </c>
      <c r="G3297" s="36">
        <f>INDEX(Daily!$B$2:$H$4016,MATCH(E3297,Daily!$B$2:$B$4016,0),3)</f>
        <v>-1.2800000000000011</v>
      </c>
      <c r="H3297" s="36">
        <f>INDEX(Daily!$B$2:$H$4016,MATCH(E3297,Daily!$B$2:$B$4016,0),5)</f>
        <v>0</v>
      </c>
      <c r="I3297" s="36">
        <f>INDEX(Daily!$B$2:$H$4016,MATCH(E3297,Daily!$B$2:$B$4016,0),7)</f>
        <v>13.5</v>
      </c>
      <c r="J3297" s="39">
        <f>INDEX(Monthly!$B$2:$K$187,MATCH(D3297,Monthly!$B$2:$B$187,0),3)</f>
        <v>4.4000000000000011E-3</v>
      </c>
      <c r="K3297" s="39">
        <f>INDEX(Monthly!$B$2:$K$187,MATCH(D3297,Monthly!$B$2:$B$187,0),5)</f>
        <v>-19.590000000000032</v>
      </c>
      <c r="L3297" s="39">
        <f>INDEX(Monthly!$B$2:$K$187,MATCH(D3297,Monthly!$B$2:$B$187,0),7)</f>
        <v>1.0000000000000009E-3</v>
      </c>
      <c r="M3297" s="39">
        <f>INDEX(Monthly!$B$2:$K$187,MATCH(D3297,Monthly!$B$2:$B$187,0),9)</f>
        <v>5.1735645349014403E-3</v>
      </c>
      <c r="N3297" s="42">
        <f>INDEX(Quaterly!$B$2:$E$63,MATCH(B3297,Quaterly!$B$2:$B$63,0),4)</f>
        <v>-2.3500000000000014</v>
      </c>
    </row>
    <row r="3298" spans="1:14" x14ac:dyDescent="0.3">
      <c r="A3298" s="23">
        <v>3297</v>
      </c>
      <c r="B3298" s="23" t="str">
        <f t="shared" si="153"/>
        <v>Q3-2022</v>
      </c>
      <c r="C3298" s="24" t="str">
        <f t="shared" si="154"/>
        <v>Q3</v>
      </c>
      <c r="D3298" s="23" t="str">
        <f t="shared" si="155"/>
        <v>9-2022</v>
      </c>
      <c r="E3298" s="25">
        <v>44825</v>
      </c>
      <c r="F3298" s="31">
        <f>INDEX(GoldPrice!$B$2:$F$4016,MATCH(E3298,GoldPrice!$B$2:$B$4016,0),5)</f>
        <v>-12852.012852013111</v>
      </c>
      <c r="G3298" s="36">
        <f>INDEX(Daily!$B$2:$H$4016,MATCH(E3298,Daily!$B$2:$B$4016,0),3)</f>
        <v>-1.5100000000000051</v>
      </c>
      <c r="H3298" s="36">
        <f>INDEX(Daily!$B$2:$H$4016,MATCH(E3298,Daily!$B$2:$B$4016,0),5)</f>
        <v>20</v>
      </c>
      <c r="I3298" s="36">
        <f>INDEX(Daily!$B$2:$H$4016,MATCH(E3298,Daily!$B$2:$B$4016,0),7)</f>
        <v>-8.3800000000001091</v>
      </c>
      <c r="J3298" s="39">
        <f>INDEX(Monthly!$B$2:$K$187,MATCH(D3298,Monthly!$B$2:$B$187,0),3)</f>
        <v>4.4000000000000011E-3</v>
      </c>
      <c r="K3298" s="39">
        <f>INDEX(Monthly!$B$2:$K$187,MATCH(D3298,Monthly!$B$2:$B$187,0),5)</f>
        <v>-19.590000000000032</v>
      </c>
      <c r="L3298" s="39">
        <f>INDEX(Monthly!$B$2:$K$187,MATCH(D3298,Monthly!$B$2:$B$187,0),7)</f>
        <v>1.0000000000000009E-3</v>
      </c>
      <c r="M3298" s="39">
        <f>INDEX(Monthly!$B$2:$K$187,MATCH(D3298,Monthly!$B$2:$B$187,0),9)</f>
        <v>5.1735645349014403E-3</v>
      </c>
      <c r="N3298" s="42">
        <f>INDEX(Quaterly!$B$2:$E$63,MATCH(B3298,Quaterly!$B$2:$B$63,0),4)</f>
        <v>-2.3500000000000014</v>
      </c>
    </row>
    <row r="3299" spans="1:14" x14ac:dyDescent="0.3">
      <c r="A3299" s="23">
        <v>3298</v>
      </c>
      <c r="B3299" s="23" t="str">
        <f t="shared" si="153"/>
        <v>Q3-2022</v>
      </c>
      <c r="C3299" s="24" t="str">
        <f t="shared" si="154"/>
        <v>Q3</v>
      </c>
      <c r="D3299" s="23" t="str">
        <f t="shared" si="155"/>
        <v>9-2022</v>
      </c>
      <c r="E3299" s="25">
        <v>44826</v>
      </c>
      <c r="F3299" s="31">
        <f>INDEX(GoldPrice!$B$2:$F$4016,MATCH(E3299,GoldPrice!$B$2:$B$4016,0),5)</f>
        <v>-273671.13967113942</v>
      </c>
      <c r="G3299" s="36">
        <f>INDEX(Daily!$B$2:$H$4016,MATCH(E3299,Daily!$B$2:$B$4016,0),3)</f>
        <v>0.54999999999999716</v>
      </c>
      <c r="H3299" s="36">
        <f>INDEX(Daily!$B$2:$H$4016,MATCH(E3299,Daily!$B$2:$B$4016,0),5)</f>
        <v>10</v>
      </c>
      <c r="I3299" s="36">
        <f>INDEX(Daily!$B$2:$H$4016,MATCH(E3299,Daily!$B$2:$B$4016,0),7)</f>
        <v>4.1500000000000909</v>
      </c>
      <c r="J3299" s="39">
        <f>INDEX(Monthly!$B$2:$K$187,MATCH(D3299,Monthly!$B$2:$B$187,0),3)</f>
        <v>4.4000000000000011E-3</v>
      </c>
      <c r="K3299" s="39">
        <f>INDEX(Monthly!$B$2:$K$187,MATCH(D3299,Monthly!$B$2:$B$187,0),5)</f>
        <v>-19.590000000000032</v>
      </c>
      <c r="L3299" s="39">
        <f>INDEX(Monthly!$B$2:$K$187,MATCH(D3299,Monthly!$B$2:$B$187,0),7)</f>
        <v>1.0000000000000009E-3</v>
      </c>
      <c r="M3299" s="39">
        <f>INDEX(Monthly!$B$2:$K$187,MATCH(D3299,Monthly!$B$2:$B$187,0),9)</f>
        <v>5.1735645349014403E-3</v>
      </c>
      <c r="N3299" s="42">
        <f>INDEX(Quaterly!$B$2:$E$63,MATCH(B3299,Quaterly!$B$2:$B$63,0),4)</f>
        <v>-2.3500000000000014</v>
      </c>
    </row>
    <row r="3300" spans="1:14" x14ac:dyDescent="0.3">
      <c r="A3300" s="23">
        <v>3299</v>
      </c>
      <c r="B3300" s="23" t="str">
        <f t="shared" si="153"/>
        <v>Q3-2022</v>
      </c>
      <c r="C3300" s="24" t="str">
        <f t="shared" si="154"/>
        <v>Q3</v>
      </c>
      <c r="D3300" s="23" t="str">
        <f t="shared" si="155"/>
        <v>9-2022</v>
      </c>
      <c r="E3300" s="25">
        <v>44827</v>
      </c>
      <c r="F3300" s="31">
        <f>INDEX(GoldPrice!$B$2:$F$4016,MATCH(E3300,GoldPrice!$B$2:$B$4016,0),5)</f>
        <v>456889.05688905716</v>
      </c>
      <c r="G3300" s="36">
        <f>INDEX(Daily!$B$2:$H$4016,MATCH(E3300,Daily!$B$2:$B$4016,0),3)</f>
        <v>-4.75</v>
      </c>
      <c r="H3300" s="36">
        <f>INDEX(Daily!$B$2:$H$4016,MATCH(E3300,Daily!$B$2:$B$4016,0),5)</f>
        <v>0</v>
      </c>
      <c r="I3300" s="36">
        <f>INDEX(Daily!$B$2:$H$4016,MATCH(E3300,Daily!$B$2:$B$4016,0),7)</f>
        <v>-11.420000000000073</v>
      </c>
      <c r="J3300" s="39">
        <f>INDEX(Monthly!$B$2:$K$187,MATCH(D3300,Monthly!$B$2:$B$187,0),3)</f>
        <v>4.4000000000000011E-3</v>
      </c>
      <c r="K3300" s="39">
        <f>INDEX(Monthly!$B$2:$K$187,MATCH(D3300,Monthly!$B$2:$B$187,0),5)</f>
        <v>-19.590000000000032</v>
      </c>
      <c r="L3300" s="39">
        <f>INDEX(Monthly!$B$2:$K$187,MATCH(D3300,Monthly!$B$2:$B$187,0),7)</f>
        <v>1.0000000000000009E-3</v>
      </c>
      <c r="M3300" s="39">
        <f>INDEX(Monthly!$B$2:$K$187,MATCH(D3300,Monthly!$B$2:$B$187,0),9)</f>
        <v>5.1735645349014403E-3</v>
      </c>
      <c r="N3300" s="42">
        <f>INDEX(Quaterly!$B$2:$E$63,MATCH(B3300,Quaterly!$B$2:$B$63,0),4)</f>
        <v>-2.3500000000000014</v>
      </c>
    </row>
    <row r="3301" spans="1:14" x14ac:dyDescent="0.3">
      <c r="A3301" s="23">
        <v>3300</v>
      </c>
      <c r="B3301" s="23" t="str">
        <f t="shared" si="153"/>
        <v>Q3-2022</v>
      </c>
      <c r="C3301" s="24" t="str">
        <f t="shared" si="154"/>
        <v>Q3</v>
      </c>
      <c r="D3301" s="23" t="str">
        <f t="shared" si="155"/>
        <v>9-2022</v>
      </c>
      <c r="E3301" s="25">
        <v>44830</v>
      </c>
      <c r="F3301" s="31">
        <f>INDEX(GoldPrice!$B$2:$F$4016,MATCH(E3301,GoldPrice!$B$2:$B$4016,0),5)</f>
        <v>175770.5537705496</v>
      </c>
      <c r="G3301" s="36">
        <f>INDEX(Daily!$B$2:$H$4016,MATCH(E3301,Daily!$B$2:$B$4016,0),3)</f>
        <v>-2.0300000000000011</v>
      </c>
      <c r="H3301" s="36">
        <f>INDEX(Daily!$B$2:$H$4016,MATCH(E3301,Daily!$B$2:$B$4016,0),5)</f>
        <v>15</v>
      </c>
      <c r="I3301" s="36">
        <f>INDEX(Daily!$B$2:$H$4016,MATCH(E3301,Daily!$B$2:$B$4016,0),7)</f>
        <v>-28.930000000000064</v>
      </c>
      <c r="J3301" s="39">
        <f>INDEX(Monthly!$B$2:$K$187,MATCH(D3301,Monthly!$B$2:$B$187,0),3)</f>
        <v>4.4000000000000011E-3</v>
      </c>
      <c r="K3301" s="39">
        <f>INDEX(Monthly!$B$2:$K$187,MATCH(D3301,Monthly!$B$2:$B$187,0),5)</f>
        <v>-19.590000000000032</v>
      </c>
      <c r="L3301" s="39">
        <f>INDEX(Monthly!$B$2:$K$187,MATCH(D3301,Monthly!$B$2:$B$187,0),7)</f>
        <v>1.0000000000000009E-3</v>
      </c>
      <c r="M3301" s="39">
        <f>INDEX(Monthly!$B$2:$K$187,MATCH(D3301,Monthly!$B$2:$B$187,0),9)</f>
        <v>5.1735645349014403E-3</v>
      </c>
      <c r="N3301" s="42">
        <f>INDEX(Quaterly!$B$2:$E$63,MATCH(B3301,Quaterly!$B$2:$B$63,0),4)</f>
        <v>-2.3500000000000014</v>
      </c>
    </row>
    <row r="3302" spans="1:14" x14ac:dyDescent="0.3">
      <c r="A3302" s="23">
        <v>3301</v>
      </c>
      <c r="B3302" s="23" t="str">
        <f t="shared" si="153"/>
        <v>Q3-2022</v>
      </c>
      <c r="C3302" s="24" t="str">
        <f t="shared" si="154"/>
        <v>Q3</v>
      </c>
      <c r="D3302" s="23" t="str">
        <f t="shared" si="155"/>
        <v>9-2022</v>
      </c>
      <c r="E3302" s="25">
        <v>44831</v>
      </c>
      <c r="F3302" s="31">
        <f>INDEX(GoldPrice!$B$2:$F$4016,MATCH(E3302,GoldPrice!$B$2:$B$4016,0),5)</f>
        <v>-879403.89340388775</v>
      </c>
      <c r="G3302" s="36">
        <f>INDEX(Daily!$B$2:$H$4016,MATCH(E3302,Daily!$B$2:$B$4016,0),3)</f>
        <v>1.7900000000000063</v>
      </c>
      <c r="H3302" s="36">
        <f>INDEX(Daily!$B$2:$H$4016,MATCH(E3302,Daily!$B$2:$B$4016,0),5)</f>
        <v>15</v>
      </c>
      <c r="I3302" s="36">
        <f>INDEX(Daily!$B$2:$H$4016,MATCH(E3302,Daily!$B$2:$B$4016,0),7)</f>
        <v>-7.8099999999999454</v>
      </c>
      <c r="J3302" s="39">
        <f>INDEX(Monthly!$B$2:$K$187,MATCH(D3302,Monthly!$B$2:$B$187,0),3)</f>
        <v>4.4000000000000011E-3</v>
      </c>
      <c r="K3302" s="39">
        <f>INDEX(Monthly!$B$2:$K$187,MATCH(D3302,Monthly!$B$2:$B$187,0),5)</f>
        <v>-19.590000000000032</v>
      </c>
      <c r="L3302" s="39">
        <f>INDEX(Monthly!$B$2:$K$187,MATCH(D3302,Monthly!$B$2:$B$187,0),7)</f>
        <v>1.0000000000000009E-3</v>
      </c>
      <c r="M3302" s="39">
        <f>INDEX(Monthly!$B$2:$K$187,MATCH(D3302,Monthly!$B$2:$B$187,0),9)</f>
        <v>5.1735645349014403E-3</v>
      </c>
      <c r="N3302" s="42">
        <f>INDEX(Quaterly!$B$2:$E$63,MATCH(B3302,Quaterly!$B$2:$B$63,0),4)</f>
        <v>-2.3500000000000014</v>
      </c>
    </row>
    <row r="3303" spans="1:14" x14ac:dyDescent="0.3">
      <c r="A3303" s="23">
        <v>3302</v>
      </c>
      <c r="B3303" s="23" t="str">
        <f t="shared" si="153"/>
        <v>Q3-2022</v>
      </c>
      <c r="C3303" s="24" t="str">
        <f t="shared" si="154"/>
        <v>Q3</v>
      </c>
      <c r="D3303" s="23" t="str">
        <f t="shared" si="155"/>
        <v>9-2022</v>
      </c>
      <c r="E3303" s="25">
        <v>44832</v>
      </c>
      <c r="F3303" s="31">
        <f>INDEX(GoldPrice!$B$2:$F$4016,MATCH(E3303,GoldPrice!$B$2:$B$4016,0),5)</f>
        <v>-1004574.5605745614</v>
      </c>
      <c r="G3303" s="36">
        <f>INDEX(Daily!$B$2:$H$4016,MATCH(E3303,Daily!$B$2:$B$4016,0),3)</f>
        <v>3.6500000000000057</v>
      </c>
      <c r="H3303" s="36">
        <f>INDEX(Daily!$B$2:$H$4016,MATCH(E3303,Daily!$B$2:$B$4016,0),5)</f>
        <v>0</v>
      </c>
      <c r="I3303" s="36">
        <f>INDEX(Daily!$B$2:$H$4016,MATCH(E3303,Daily!$B$2:$B$4016,0),7)</f>
        <v>-22.920000000000073</v>
      </c>
      <c r="J3303" s="39">
        <f>INDEX(Monthly!$B$2:$K$187,MATCH(D3303,Monthly!$B$2:$B$187,0),3)</f>
        <v>4.4000000000000011E-3</v>
      </c>
      <c r="K3303" s="39">
        <f>INDEX(Monthly!$B$2:$K$187,MATCH(D3303,Monthly!$B$2:$B$187,0),5)</f>
        <v>-19.590000000000032</v>
      </c>
      <c r="L3303" s="39">
        <f>INDEX(Monthly!$B$2:$K$187,MATCH(D3303,Monthly!$B$2:$B$187,0),7)</f>
        <v>1.0000000000000009E-3</v>
      </c>
      <c r="M3303" s="39">
        <f>INDEX(Monthly!$B$2:$K$187,MATCH(D3303,Monthly!$B$2:$B$187,0),9)</f>
        <v>5.1735645349014403E-3</v>
      </c>
      <c r="N3303" s="42">
        <f>INDEX(Quaterly!$B$2:$E$63,MATCH(B3303,Quaterly!$B$2:$B$63,0),4)</f>
        <v>-2.3500000000000014</v>
      </c>
    </row>
    <row r="3304" spans="1:14" x14ac:dyDescent="0.3">
      <c r="A3304" s="23">
        <v>3303</v>
      </c>
      <c r="B3304" s="23" t="str">
        <f t="shared" si="153"/>
        <v>Q3-2022</v>
      </c>
      <c r="C3304" s="24" t="str">
        <f t="shared" si="154"/>
        <v>Q3</v>
      </c>
      <c r="D3304" s="23" t="str">
        <f t="shared" si="155"/>
        <v>9-2022</v>
      </c>
      <c r="E3304" s="25">
        <v>44833</v>
      </c>
      <c r="F3304" s="31">
        <f>INDEX(GoldPrice!$B$2:$F$4016,MATCH(E3304,GoldPrice!$B$2:$B$4016,0),5)</f>
        <v>271241.35324135423</v>
      </c>
      <c r="G3304" s="36">
        <f>INDEX(Daily!$B$2:$H$4016,MATCH(E3304,Daily!$B$2:$B$4016,0),3)</f>
        <v>-0.92000000000000171</v>
      </c>
      <c r="H3304" s="36">
        <f>INDEX(Daily!$B$2:$H$4016,MATCH(E3304,Daily!$B$2:$B$4016,0),5)</f>
        <v>90</v>
      </c>
      <c r="I3304" s="36">
        <f>INDEX(Daily!$B$2:$H$4016,MATCH(E3304,Daily!$B$2:$B$4016,0),7)</f>
        <v>-17.549999999999955</v>
      </c>
      <c r="J3304" s="39">
        <f>INDEX(Monthly!$B$2:$K$187,MATCH(D3304,Monthly!$B$2:$B$187,0),3)</f>
        <v>4.4000000000000011E-3</v>
      </c>
      <c r="K3304" s="39">
        <f>INDEX(Monthly!$B$2:$K$187,MATCH(D3304,Monthly!$B$2:$B$187,0),5)</f>
        <v>-19.590000000000032</v>
      </c>
      <c r="L3304" s="39">
        <f>INDEX(Monthly!$B$2:$K$187,MATCH(D3304,Monthly!$B$2:$B$187,0),7)</f>
        <v>1.0000000000000009E-3</v>
      </c>
      <c r="M3304" s="39">
        <f>INDEX(Monthly!$B$2:$K$187,MATCH(D3304,Monthly!$B$2:$B$187,0),9)</f>
        <v>5.1735645349014403E-3</v>
      </c>
      <c r="N3304" s="42">
        <f>INDEX(Quaterly!$B$2:$E$63,MATCH(B3304,Quaterly!$B$2:$B$63,0),4)</f>
        <v>-2.3500000000000014</v>
      </c>
    </row>
    <row r="3305" spans="1:14" x14ac:dyDescent="0.3">
      <c r="A3305" s="23">
        <v>3304</v>
      </c>
      <c r="B3305" s="23" t="str">
        <f t="shared" si="153"/>
        <v>Q3-2022</v>
      </c>
      <c r="C3305" s="24" t="str">
        <f t="shared" si="154"/>
        <v>Q3</v>
      </c>
      <c r="D3305" s="23" t="str">
        <f t="shared" si="155"/>
        <v>9-2022</v>
      </c>
      <c r="E3305" s="25">
        <v>44834</v>
      </c>
      <c r="F3305" s="31">
        <f>INDEX(GoldPrice!$B$2:$F$4016,MATCH(E3305,GoldPrice!$B$2:$B$4016,0),5)</f>
        <v>735781.89378189296</v>
      </c>
      <c r="G3305" s="36">
        <f>INDEX(Daily!$B$2:$H$4016,MATCH(E3305,Daily!$B$2:$B$4016,0),3)</f>
        <v>-1.7400000000000091</v>
      </c>
      <c r="H3305" s="36">
        <f>INDEX(Daily!$B$2:$H$4016,MATCH(E3305,Daily!$B$2:$B$4016,0),5)</f>
        <v>35</v>
      </c>
      <c r="I3305" s="36">
        <f>INDEX(Daily!$B$2:$H$4016,MATCH(E3305,Daily!$B$2:$B$4016,0),7)</f>
        <v>6.0399999999999636</v>
      </c>
      <c r="J3305" s="39">
        <f>INDEX(Monthly!$B$2:$K$187,MATCH(D3305,Monthly!$B$2:$B$187,0),3)</f>
        <v>4.4000000000000011E-3</v>
      </c>
      <c r="K3305" s="39">
        <f>INDEX(Monthly!$B$2:$K$187,MATCH(D3305,Monthly!$B$2:$B$187,0),5)</f>
        <v>-19.590000000000032</v>
      </c>
      <c r="L3305" s="39">
        <f>INDEX(Monthly!$B$2:$K$187,MATCH(D3305,Monthly!$B$2:$B$187,0),7)</f>
        <v>1.0000000000000009E-3</v>
      </c>
      <c r="M3305" s="39">
        <f>INDEX(Monthly!$B$2:$K$187,MATCH(D3305,Monthly!$B$2:$B$187,0),9)</f>
        <v>5.1735645349014403E-3</v>
      </c>
      <c r="N3305" s="42">
        <f>INDEX(Quaterly!$B$2:$E$63,MATCH(B3305,Quaterly!$B$2:$B$63,0),4)</f>
        <v>-2.3500000000000014</v>
      </c>
    </row>
    <row r="3306" spans="1:14" x14ac:dyDescent="0.3">
      <c r="A3306" s="23">
        <v>3305</v>
      </c>
      <c r="B3306" s="23" t="str">
        <f t="shared" si="153"/>
        <v>Q4-2022</v>
      </c>
      <c r="C3306" s="24" t="str">
        <f t="shared" si="154"/>
        <v>Q4</v>
      </c>
      <c r="D3306" s="23" t="str">
        <f t="shared" si="155"/>
        <v>10-2022</v>
      </c>
      <c r="E3306" s="25">
        <v>44837</v>
      </c>
      <c r="F3306" s="31">
        <f>INDEX(GoldPrice!$B$2:$F$4016,MATCH(E3306,GoldPrice!$B$2:$B$4016,0),5)</f>
        <v>-782044.98204497993</v>
      </c>
      <c r="G3306" s="36">
        <f>INDEX(Daily!$B$2:$H$4016,MATCH(E3306,Daily!$B$2:$B$4016,0),3)</f>
        <v>4.1400000000000006</v>
      </c>
      <c r="H3306" s="36">
        <f>INDEX(Daily!$B$2:$H$4016,MATCH(E3306,Daily!$B$2:$B$4016,0),5)</f>
        <v>25</v>
      </c>
      <c r="I3306" s="36">
        <f>INDEX(Daily!$B$2:$H$4016,MATCH(E3306,Daily!$B$2:$B$4016,0),7)</f>
        <v>-45.669999999999845</v>
      </c>
      <c r="J3306" s="39">
        <f>INDEX(Monthly!$B$2:$K$187,MATCH(D3306,Monthly!$B$2:$B$187,0),3)</f>
        <v>1.5000000000000013E-3</v>
      </c>
      <c r="K3306" s="39">
        <f>INDEX(Monthly!$B$2:$K$187,MATCH(D3306,Monthly!$B$2:$B$187,0),5)</f>
        <v>-6.7300000000000182</v>
      </c>
      <c r="L3306" s="39">
        <f>INDEX(Monthly!$B$2:$K$187,MATCH(D3306,Monthly!$B$2:$B$187,0),7)</f>
        <v>1.0000000000000009E-3</v>
      </c>
      <c r="M3306" s="39">
        <f>INDEX(Monthly!$B$2:$K$187,MATCH(D3306,Monthly!$B$2:$B$187,0),9)</f>
        <v>-1.2479953725473684E-3</v>
      </c>
      <c r="N3306" s="42">
        <f>INDEX(Quaterly!$B$2:$E$63,MATCH(B3306,Quaterly!$B$2:$B$63,0),4)</f>
        <v>-1.2100000000000009</v>
      </c>
    </row>
    <row r="3307" spans="1:14" x14ac:dyDescent="0.3">
      <c r="A3307" s="23">
        <v>3306</v>
      </c>
      <c r="B3307" s="23" t="str">
        <f t="shared" si="153"/>
        <v>Q4-2022</v>
      </c>
      <c r="C3307" s="24" t="str">
        <f t="shared" si="154"/>
        <v>Q4</v>
      </c>
      <c r="D3307" s="23" t="str">
        <f t="shared" si="155"/>
        <v>10-2022</v>
      </c>
      <c r="E3307" s="25">
        <v>44838</v>
      </c>
      <c r="F3307" s="31">
        <f>INDEX(GoldPrice!$B$2:$F$4016,MATCH(E3307,GoldPrice!$B$2:$B$4016,0),5)</f>
        <v>-302597.24059724063</v>
      </c>
      <c r="G3307" s="36">
        <f>INDEX(Daily!$B$2:$H$4016,MATCH(E3307,Daily!$B$2:$B$4016,0),3)</f>
        <v>2.8900000000000006</v>
      </c>
      <c r="H3307" s="36">
        <f>INDEX(Daily!$B$2:$H$4016,MATCH(E3307,Daily!$B$2:$B$4016,0),5)</f>
        <v>-5</v>
      </c>
      <c r="I3307" s="36">
        <f>INDEX(Daily!$B$2:$H$4016,MATCH(E3307,Daily!$B$2:$B$4016,0),7)</f>
        <v>-8.2999999999999545</v>
      </c>
      <c r="J3307" s="39">
        <f>INDEX(Monthly!$B$2:$K$187,MATCH(D3307,Monthly!$B$2:$B$187,0),3)</f>
        <v>1.5000000000000013E-3</v>
      </c>
      <c r="K3307" s="39">
        <f>INDEX(Monthly!$B$2:$K$187,MATCH(D3307,Monthly!$B$2:$B$187,0),5)</f>
        <v>-6.7300000000000182</v>
      </c>
      <c r="L3307" s="39">
        <f>INDEX(Monthly!$B$2:$K$187,MATCH(D3307,Monthly!$B$2:$B$187,0),7)</f>
        <v>1.0000000000000009E-3</v>
      </c>
      <c r="M3307" s="39">
        <f>INDEX(Monthly!$B$2:$K$187,MATCH(D3307,Monthly!$B$2:$B$187,0),9)</f>
        <v>-1.2479953725473684E-3</v>
      </c>
      <c r="N3307" s="42">
        <f>INDEX(Quaterly!$B$2:$E$63,MATCH(B3307,Quaterly!$B$2:$B$63,0),4)</f>
        <v>-1.2100000000000009</v>
      </c>
    </row>
    <row r="3308" spans="1:14" x14ac:dyDescent="0.3">
      <c r="A3308" s="23">
        <v>3307</v>
      </c>
      <c r="B3308" s="23" t="str">
        <f t="shared" si="153"/>
        <v>Q4-2022</v>
      </c>
      <c r="C3308" s="24" t="str">
        <f t="shared" si="154"/>
        <v>Q4</v>
      </c>
      <c r="D3308" s="23" t="str">
        <f t="shared" si="155"/>
        <v>10-2022</v>
      </c>
      <c r="E3308" s="25">
        <v>44839</v>
      </c>
      <c r="F3308" s="31">
        <f>INDEX(GoldPrice!$B$2:$F$4016,MATCH(E3308,GoldPrice!$B$2:$B$4016,0),5)</f>
        <v>188018.52201852202</v>
      </c>
      <c r="G3308" s="36">
        <f>INDEX(Daily!$B$2:$H$4016,MATCH(E3308,Daily!$B$2:$B$4016,0),3)</f>
        <v>1.2400000000000091</v>
      </c>
      <c r="H3308" s="36">
        <f>INDEX(Daily!$B$2:$H$4016,MATCH(E3308,Daily!$B$2:$B$4016,0),5)</f>
        <v>-10</v>
      </c>
      <c r="I3308" s="36">
        <f>INDEX(Daily!$B$2:$H$4016,MATCH(E3308,Daily!$B$2:$B$4016,0),7)</f>
        <v>26.119999999999891</v>
      </c>
      <c r="J3308" s="39">
        <f>INDEX(Monthly!$B$2:$K$187,MATCH(D3308,Monthly!$B$2:$B$187,0),3)</f>
        <v>1.5000000000000013E-3</v>
      </c>
      <c r="K3308" s="39">
        <f>INDEX(Monthly!$B$2:$K$187,MATCH(D3308,Monthly!$B$2:$B$187,0),5)</f>
        <v>-6.7300000000000182</v>
      </c>
      <c r="L3308" s="39">
        <f>INDEX(Monthly!$B$2:$K$187,MATCH(D3308,Monthly!$B$2:$B$187,0),7)</f>
        <v>1.0000000000000009E-3</v>
      </c>
      <c r="M3308" s="39">
        <f>INDEX(Monthly!$B$2:$K$187,MATCH(D3308,Monthly!$B$2:$B$187,0),9)</f>
        <v>-1.2479953725473684E-3</v>
      </c>
      <c r="N3308" s="42">
        <f>INDEX(Quaterly!$B$2:$E$63,MATCH(B3308,Quaterly!$B$2:$B$63,0),4)</f>
        <v>-1.2100000000000009</v>
      </c>
    </row>
    <row r="3309" spans="1:14" x14ac:dyDescent="0.3">
      <c r="A3309" s="23">
        <v>3308</v>
      </c>
      <c r="B3309" s="23" t="str">
        <f t="shared" si="153"/>
        <v>Q4-2022</v>
      </c>
      <c r="C3309" s="24" t="str">
        <f t="shared" si="154"/>
        <v>Q4</v>
      </c>
      <c r="D3309" s="23" t="str">
        <f t="shared" si="155"/>
        <v>10-2022</v>
      </c>
      <c r="E3309" s="25">
        <v>44840</v>
      </c>
      <c r="F3309" s="31">
        <f>INDEX(GoldPrice!$B$2:$F$4016,MATCH(E3309,GoldPrice!$B$2:$B$4016,0),5)</f>
        <v>-711882.81988282502</v>
      </c>
      <c r="G3309" s="36">
        <f>INDEX(Daily!$B$2:$H$4016,MATCH(E3309,Daily!$B$2:$B$4016,0),3)</f>
        <v>0.68999999999999773</v>
      </c>
      <c r="H3309" s="36">
        <f>INDEX(Daily!$B$2:$H$4016,MATCH(E3309,Daily!$B$2:$B$4016,0),5)</f>
        <v>5</v>
      </c>
      <c r="I3309" s="36">
        <f>INDEX(Daily!$B$2:$H$4016,MATCH(E3309,Daily!$B$2:$B$4016,0),7)</f>
        <v>-29.740000000000009</v>
      </c>
      <c r="J3309" s="39">
        <f>INDEX(Monthly!$B$2:$K$187,MATCH(D3309,Monthly!$B$2:$B$187,0),3)</f>
        <v>1.5000000000000013E-3</v>
      </c>
      <c r="K3309" s="39">
        <f>INDEX(Monthly!$B$2:$K$187,MATCH(D3309,Monthly!$B$2:$B$187,0),5)</f>
        <v>-6.7300000000000182</v>
      </c>
      <c r="L3309" s="39">
        <f>INDEX(Monthly!$B$2:$K$187,MATCH(D3309,Monthly!$B$2:$B$187,0),7)</f>
        <v>1.0000000000000009E-3</v>
      </c>
      <c r="M3309" s="39">
        <f>INDEX(Monthly!$B$2:$K$187,MATCH(D3309,Monthly!$B$2:$B$187,0),9)</f>
        <v>-1.2479953725473684E-3</v>
      </c>
      <c r="N3309" s="42">
        <f>INDEX(Quaterly!$B$2:$E$63,MATCH(B3309,Quaterly!$B$2:$B$63,0),4)</f>
        <v>-1.2100000000000009</v>
      </c>
    </row>
    <row r="3310" spans="1:14" x14ac:dyDescent="0.3">
      <c r="A3310" s="23">
        <v>3309</v>
      </c>
      <c r="B3310" s="23" t="str">
        <f t="shared" si="153"/>
        <v>Q4-2022</v>
      </c>
      <c r="C3310" s="24" t="str">
        <f t="shared" si="154"/>
        <v>Q4</v>
      </c>
      <c r="D3310" s="23" t="str">
        <f t="shared" si="155"/>
        <v>10-2022</v>
      </c>
      <c r="E3310" s="25">
        <v>44841</v>
      </c>
      <c r="F3310" s="31">
        <f>INDEX(GoldPrice!$B$2:$F$4016,MATCH(E3310,GoldPrice!$B$2:$B$4016,0),5)</f>
        <v>395684.36968436837</v>
      </c>
      <c r="G3310" s="36">
        <f>INDEX(Daily!$B$2:$H$4016,MATCH(E3310,Daily!$B$2:$B$4016,0),3)</f>
        <v>4.1899999999999977</v>
      </c>
      <c r="H3310" s="36">
        <f>INDEX(Daily!$B$2:$H$4016,MATCH(E3310,Daily!$B$2:$B$4016,0),5)</f>
        <v>5</v>
      </c>
      <c r="I3310" s="36">
        <f>INDEX(Daily!$B$2:$H$4016,MATCH(E3310,Daily!$B$2:$B$4016,0),7)</f>
        <v>-38.6099999999999</v>
      </c>
      <c r="J3310" s="39">
        <f>INDEX(Monthly!$B$2:$K$187,MATCH(D3310,Monthly!$B$2:$B$187,0),3)</f>
        <v>1.5000000000000013E-3</v>
      </c>
      <c r="K3310" s="39">
        <f>INDEX(Monthly!$B$2:$K$187,MATCH(D3310,Monthly!$B$2:$B$187,0),5)</f>
        <v>-6.7300000000000182</v>
      </c>
      <c r="L3310" s="39">
        <f>INDEX(Monthly!$B$2:$K$187,MATCH(D3310,Monthly!$B$2:$B$187,0),7)</f>
        <v>1.0000000000000009E-3</v>
      </c>
      <c r="M3310" s="39">
        <f>INDEX(Monthly!$B$2:$K$187,MATCH(D3310,Monthly!$B$2:$B$187,0),9)</f>
        <v>-1.2479953725473684E-3</v>
      </c>
      <c r="N3310" s="42">
        <f>INDEX(Quaterly!$B$2:$E$63,MATCH(B3310,Quaterly!$B$2:$B$63,0),4)</f>
        <v>-1.2100000000000009</v>
      </c>
    </row>
    <row r="3311" spans="1:14" x14ac:dyDescent="0.3">
      <c r="A3311" s="23">
        <v>3310</v>
      </c>
      <c r="B3311" s="23" t="str">
        <f t="shared" si="153"/>
        <v>Q4-2022</v>
      </c>
      <c r="C3311" s="24" t="str">
        <f t="shared" si="154"/>
        <v>Q4</v>
      </c>
      <c r="D3311" s="23" t="str">
        <f t="shared" si="155"/>
        <v>10-2022</v>
      </c>
      <c r="E3311" s="25">
        <v>44844</v>
      </c>
      <c r="F3311" s="31">
        <f>INDEX(GoldPrice!$B$2:$F$4016,MATCH(E3311,GoldPrice!$B$2:$B$4016,0),5)</f>
        <v>1905546.3995463997</v>
      </c>
      <c r="G3311" s="36">
        <f>INDEX(Daily!$B$2:$H$4016,MATCH(E3311,Daily!$B$2:$B$4016,0),3)</f>
        <v>-1.5100000000000051</v>
      </c>
      <c r="H3311" s="36">
        <f>INDEX(Daily!$B$2:$H$4016,MATCH(E3311,Daily!$B$2:$B$4016,0),5)</f>
        <v>-5</v>
      </c>
      <c r="I3311" s="36">
        <f>INDEX(Daily!$B$2:$H$4016,MATCH(E3311,Daily!$B$2:$B$4016,0),7)</f>
        <v>6.5699999999999363</v>
      </c>
      <c r="J3311" s="39">
        <f>INDEX(Monthly!$B$2:$K$187,MATCH(D3311,Monthly!$B$2:$B$187,0),3)</f>
        <v>1.5000000000000013E-3</v>
      </c>
      <c r="K3311" s="39">
        <f>INDEX(Monthly!$B$2:$K$187,MATCH(D3311,Monthly!$B$2:$B$187,0),5)</f>
        <v>-6.7300000000000182</v>
      </c>
      <c r="L3311" s="39">
        <f>INDEX(Monthly!$B$2:$K$187,MATCH(D3311,Monthly!$B$2:$B$187,0),7)</f>
        <v>1.0000000000000009E-3</v>
      </c>
      <c r="M3311" s="39">
        <f>INDEX(Monthly!$B$2:$K$187,MATCH(D3311,Monthly!$B$2:$B$187,0),9)</f>
        <v>-1.2479953725473684E-3</v>
      </c>
      <c r="N3311" s="42">
        <f>INDEX(Quaterly!$B$2:$E$63,MATCH(B3311,Quaterly!$B$2:$B$63,0),4)</f>
        <v>-1.2100000000000009</v>
      </c>
    </row>
    <row r="3312" spans="1:14" x14ac:dyDescent="0.3">
      <c r="A3312" s="23">
        <v>3311</v>
      </c>
      <c r="B3312" s="23" t="str">
        <f t="shared" si="153"/>
        <v>Q4-2022</v>
      </c>
      <c r="C3312" s="24" t="str">
        <f t="shared" si="154"/>
        <v>Q4</v>
      </c>
      <c r="D3312" s="23" t="str">
        <f t="shared" si="155"/>
        <v>10-2022</v>
      </c>
      <c r="E3312" s="25">
        <v>44845</v>
      </c>
      <c r="F3312" s="31">
        <f>INDEX(GoldPrice!$B$2:$F$4016,MATCH(E3312,GoldPrice!$B$2:$B$4016,0),5)</f>
        <v>-575521.82952181995</v>
      </c>
      <c r="G3312" s="36">
        <f>INDEX(Daily!$B$2:$H$4016,MATCH(E3312,Daily!$B$2:$B$4016,0),3)</f>
        <v>-1.7800000000000011</v>
      </c>
      <c r="H3312" s="36">
        <f>INDEX(Daily!$B$2:$H$4016,MATCH(E3312,Daily!$B$2:$B$4016,0),5)</f>
        <v>55</v>
      </c>
      <c r="I3312" s="36">
        <f>INDEX(Daily!$B$2:$H$4016,MATCH(E3312,Daily!$B$2:$B$4016,0),7)</f>
        <v>-36.279999999999973</v>
      </c>
      <c r="J3312" s="39">
        <f>INDEX(Monthly!$B$2:$K$187,MATCH(D3312,Monthly!$B$2:$B$187,0),3)</f>
        <v>1.5000000000000013E-3</v>
      </c>
      <c r="K3312" s="39">
        <f>INDEX(Monthly!$B$2:$K$187,MATCH(D3312,Monthly!$B$2:$B$187,0),5)</f>
        <v>-6.7300000000000182</v>
      </c>
      <c r="L3312" s="39">
        <f>INDEX(Monthly!$B$2:$K$187,MATCH(D3312,Monthly!$B$2:$B$187,0),7)</f>
        <v>1.0000000000000009E-3</v>
      </c>
      <c r="M3312" s="39">
        <f>INDEX(Monthly!$B$2:$K$187,MATCH(D3312,Monthly!$B$2:$B$187,0),9)</f>
        <v>-1.2479953725473684E-3</v>
      </c>
      <c r="N3312" s="42">
        <f>INDEX(Quaterly!$B$2:$E$63,MATCH(B3312,Quaterly!$B$2:$B$63,0),4)</f>
        <v>-1.2100000000000009</v>
      </c>
    </row>
    <row r="3313" spans="1:14" x14ac:dyDescent="0.3">
      <c r="A3313" s="23">
        <v>3312</v>
      </c>
      <c r="B3313" s="23" t="str">
        <f t="shared" si="153"/>
        <v>Q4-2022</v>
      </c>
      <c r="C3313" s="24" t="str">
        <f t="shared" si="154"/>
        <v>Q4</v>
      </c>
      <c r="D3313" s="23" t="str">
        <f t="shared" si="155"/>
        <v>10-2022</v>
      </c>
      <c r="E3313" s="25">
        <v>44846</v>
      </c>
      <c r="F3313" s="31">
        <f>INDEX(GoldPrice!$B$2:$F$4016,MATCH(E3313,GoldPrice!$B$2:$B$4016,0),5)</f>
        <v>126678.51067850739</v>
      </c>
      <c r="G3313" s="36">
        <f>INDEX(Daily!$B$2:$H$4016,MATCH(E3313,Daily!$B$2:$B$4016,0),3)</f>
        <v>-2.0799999999999983</v>
      </c>
      <c r="H3313" s="36">
        <f>INDEX(Daily!$B$2:$H$4016,MATCH(E3313,Daily!$B$2:$B$4016,0),5)</f>
        <v>20</v>
      </c>
      <c r="I3313" s="36">
        <f>INDEX(Daily!$B$2:$H$4016,MATCH(E3313,Daily!$B$2:$B$4016,0),7)</f>
        <v>28.6099999999999</v>
      </c>
      <c r="J3313" s="39">
        <f>INDEX(Monthly!$B$2:$K$187,MATCH(D3313,Monthly!$B$2:$B$187,0),3)</f>
        <v>1.5000000000000013E-3</v>
      </c>
      <c r="K3313" s="39">
        <f>INDEX(Monthly!$B$2:$K$187,MATCH(D3313,Monthly!$B$2:$B$187,0),5)</f>
        <v>-6.7300000000000182</v>
      </c>
      <c r="L3313" s="39">
        <f>INDEX(Monthly!$B$2:$K$187,MATCH(D3313,Monthly!$B$2:$B$187,0),7)</f>
        <v>1.0000000000000009E-3</v>
      </c>
      <c r="M3313" s="39">
        <f>INDEX(Monthly!$B$2:$K$187,MATCH(D3313,Monthly!$B$2:$B$187,0),9)</f>
        <v>-1.2479953725473684E-3</v>
      </c>
      <c r="N3313" s="42">
        <f>INDEX(Quaterly!$B$2:$E$63,MATCH(B3313,Quaterly!$B$2:$B$63,0),4)</f>
        <v>-1.2100000000000009</v>
      </c>
    </row>
    <row r="3314" spans="1:14" x14ac:dyDescent="0.3">
      <c r="A3314" s="23">
        <v>3313</v>
      </c>
      <c r="B3314" s="23" t="str">
        <f t="shared" si="153"/>
        <v>Q4-2022</v>
      </c>
      <c r="C3314" s="24" t="str">
        <f t="shared" si="154"/>
        <v>Q4</v>
      </c>
      <c r="D3314" s="23" t="str">
        <f t="shared" si="155"/>
        <v>10-2022</v>
      </c>
      <c r="E3314" s="25">
        <v>44847</v>
      </c>
      <c r="F3314" s="31">
        <f>INDEX(GoldPrice!$B$2:$F$4016,MATCH(E3314,GoldPrice!$B$2:$B$4016,0),5)</f>
        <v>-115510.48951049149</v>
      </c>
      <c r="G3314" s="36">
        <f>INDEX(Daily!$B$2:$H$4016,MATCH(E3314,Daily!$B$2:$B$4016,0),3)</f>
        <v>1.8400000000000034</v>
      </c>
      <c r="H3314" s="36">
        <f>INDEX(Daily!$B$2:$H$4016,MATCH(E3314,Daily!$B$2:$B$4016,0),5)</f>
        <v>175</v>
      </c>
      <c r="I3314" s="36">
        <f>INDEX(Daily!$B$2:$H$4016,MATCH(E3314,Daily!$B$2:$B$4016,0),7)</f>
        <v>16.180000000000064</v>
      </c>
      <c r="J3314" s="39">
        <f>INDEX(Monthly!$B$2:$K$187,MATCH(D3314,Monthly!$B$2:$B$187,0),3)</f>
        <v>1.5000000000000013E-3</v>
      </c>
      <c r="K3314" s="39">
        <f>INDEX(Monthly!$B$2:$K$187,MATCH(D3314,Monthly!$B$2:$B$187,0),5)</f>
        <v>-6.7300000000000182</v>
      </c>
      <c r="L3314" s="39">
        <f>INDEX(Monthly!$B$2:$K$187,MATCH(D3314,Monthly!$B$2:$B$187,0),7)</f>
        <v>1.0000000000000009E-3</v>
      </c>
      <c r="M3314" s="39">
        <f>INDEX(Monthly!$B$2:$K$187,MATCH(D3314,Monthly!$B$2:$B$187,0),9)</f>
        <v>-1.2479953725473684E-3</v>
      </c>
      <c r="N3314" s="42">
        <f>INDEX(Quaterly!$B$2:$E$63,MATCH(B3314,Quaterly!$B$2:$B$63,0),4)</f>
        <v>-1.2100000000000009</v>
      </c>
    </row>
    <row r="3315" spans="1:14" x14ac:dyDescent="0.3">
      <c r="A3315" s="23">
        <v>3314</v>
      </c>
      <c r="B3315" s="23" t="str">
        <f t="shared" si="153"/>
        <v>Q4-2022</v>
      </c>
      <c r="C3315" s="24" t="str">
        <f t="shared" si="154"/>
        <v>Q4</v>
      </c>
      <c r="D3315" s="23" t="str">
        <f t="shared" si="155"/>
        <v>10-2022</v>
      </c>
      <c r="E3315" s="25">
        <v>44848</v>
      </c>
      <c r="F3315" s="31">
        <f>INDEX(GoldPrice!$B$2:$F$4016,MATCH(E3315,GoldPrice!$B$2:$B$4016,0),5)</f>
        <v>728454.3564543575</v>
      </c>
      <c r="G3315" s="36">
        <f>INDEX(Daily!$B$2:$H$4016,MATCH(E3315,Daily!$B$2:$B$4016,0),3)</f>
        <v>-3.5</v>
      </c>
      <c r="H3315" s="36">
        <f>INDEX(Daily!$B$2:$H$4016,MATCH(E3315,Daily!$B$2:$B$4016,0),5)</f>
        <v>-10</v>
      </c>
      <c r="I3315" s="36">
        <f>INDEX(Daily!$B$2:$H$4016,MATCH(E3315,Daily!$B$2:$B$4016,0),7)</f>
        <v>10.8599999999999</v>
      </c>
      <c r="J3315" s="39">
        <f>INDEX(Monthly!$B$2:$K$187,MATCH(D3315,Monthly!$B$2:$B$187,0),3)</f>
        <v>1.5000000000000013E-3</v>
      </c>
      <c r="K3315" s="39">
        <f>INDEX(Monthly!$B$2:$K$187,MATCH(D3315,Monthly!$B$2:$B$187,0),5)</f>
        <v>-6.7300000000000182</v>
      </c>
      <c r="L3315" s="39">
        <f>INDEX(Monthly!$B$2:$K$187,MATCH(D3315,Monthly!$B$2:$B$187,0),7)</f>
        <v>1.0000000000000009E-3</v>
      </c>
      <c r="M3315" s="39">
        <f>INDEX(Monthly!$B$2:$K$187,MATCH(D3315,Monthly!$B$2:$B$187,0),9)</f>
        <v>-1.2479953725473684E-3</v>
      </c>
      <c r="N3315" s="42">
        <f>INDEX(Quaterly!$B$2:$E$63,MATCH(B3315,Quaterly!$B$2:$B$63,0),4)</f>
        <v>-1.2100000000000009</v>
      </c>
    </row>
    <row r="3316" spans="1:14" x14ac:dyDescent="0.3">
      <c r="A3316" s="23">
        <v>3315</v>
      </c>
      <c r="B3316" s="23" t="str">
        <f t="shared" si="153"/>
        <v>Q4-2022</v>
      </c>
      <c r="C3316" s="24" t="str">
        <f t="shared" si="154"/>
        <v>Q4</v>
      </c>
      <c r="D3316" s="23" t="str">
        <f t="shared" si="155"/>
        <v>10-2022</v>
      </c>
      <c r="E3316" s="25">
        <v>44851</v>
      </c>
      <c r="F3316" s="31">
        <f>INDEX(GoldPrice!$B$2:$F$4016,MATCH(E3316,GoldPrice!$B$2:$B$4016,0),5)</f>
        <v>-729414.47741448134</v>
      </c>
      <c r="G3316" s="36">
        <f>INDEX(Daily!$B$2:$H$4016,MATCH(E3316,Daily!$B$2:$B$4016,0),3)</f>
        <v>-1.0799999999999983</v>
      </c>
      <c r="H3316" s="36">
        <f>INDEX(Daily!$B$2:$H$4016,MATCH(E3316,Daily!$B$2:$B$4016,0),5)</f>
        <v>200</v>
      </c>
      <c r="I3316" s="36">
        <f>INDEX(Daily!$B$2:$H$4016,MATCH(E3316,Daily!$B$2:$B$4016,0),7)</f>
        <v>-10.269999999999982</v>
      </c>
      <c r="J3316" s="39">
        <f>INDEX(Monthly!$B$2:$K$187,MATCH(D3316,Monthly!$B$2:$B$187,0),3)</f>
        <v>1.5000000000000013E-3</v>
      </c>
      <c r="K3316" s="39">
        <f>INDEX(Monthly!$B$2:$K$187,MATCH(D3316,Monthly!$B$2:$B$187,0),5)</f>
        <v>-6.7300000000000182</v>
      </c>
      <c r="L3316" s="39">
        <f>INDEX(Monthly!$B$2:$K$187,MATCH(D3316,Monthly!$B$2:$B$187,0),7)</f>
        <v>1.0000000000000009E-3</v>
      </c>
      <c r="M3316" s="39">
        <f>INDEX(Monthly!$B$2:$K$187,MATCH(D3316,Monthly!$B$2:$B$187,0),9)</f>
        <v>-1.2479953725473684E-3</v>
      </c>
      <c r="N3316" s="42">
        <f>INDEX(Quaterly!$B$2:$E$63,MATCH(B3316,Quaterly!$B$2:$B$63,0),4)</f>
        <v>-1.2100000000000009</v>
      </c>
    </row>
    <row r="3317" spans="1:14" x14ac:dyDescent="0.3">
      <c r="A3317" s="23">
        <v>3316</v>
      </c>
      <c r="B3317" s="23" t="str">
        <f t="shared" si="153"/>
        <v>Q4-2022</v>
      </c>
      <c r="C3317" s="24" t="str">
        <f t="shared" si="154"/>
        <v>Q4</v>
      </c>
      <c r="D3317" s="23" t="str">
        <f t="shared" si="155"/>
        <v>10-2022</v>
      </c>
      <c r="E3317" s="25">
        <v>44852</v>
      </c>
      <c r="F3317" s="31">
        <f>INDEX(GoldPrice!$B$2:$F$4016,MATCH(E3317,GoldPrice!$B$2:$B$4016,0),5)</f>
        <v>97429.597429603338</v>
      </c>
      <c r="G3317" s="36">
        <f>INDEX(Daily!$B$2:$H$4016,MATCH(E3317,Daily!$B$2:$B$4016,0),3)</f>
        <v>-2.460000000000008</v>
      </c>
      <c r="H3317" s="36">
        <f>INDEX(Daily!$B$2:$H$4016,MATCH(E3317,Daily!$B$2:$B$4016,0),5)</f>
        <v>120</v>
      </c>
      <c r="I3317" s="36">
        <f>INDEX(Daily!$B$2:$H$4016,MATCH(E3317,Daily!$B$2:$B$4016,0),7)</f>
        <v>12.080000000000155</v>
      </c>
      <c r="J3317" s="39">
        <f>INDEX(Monthly!$B$2:$K$187,MATCH(D3317,Monthly!$B$2:$B$187,0),3)</f>
        <v>1.5000000000000013E-3</v>
      </c>
      <c r="K3317" s="39">
        <f>INDEX(Monthly!$B$2:$K$187,MATCH(D3317,Monthly!$B$2:$B$187,0),5)</f>
        <v>-6.7300000000000182</v>
      </c>
      <c r="L3317" s="39">
        <f>INDEX(Monthly!$B$2:$K$187,MATCH(D3317,Monthly!$B$2:$B$187,0),7)</f>
        <v>1.0000000000000009E-3</v>
      </c>
      <c r="M3317" s="39">
        <f>INDEX(Monthly!$B$2:$K$187,MATCH(D3317,Monthly!$B$2:$B$187,0),9)</f>
        <v>-1.2479953725473684E-3</v>
      </c>
      <c r="N3317" s="42">
        <f>INDEX(Quaterly!$B$2:$E$63,MATCH(B3317,Quaterly!$B$2:$B$63,0),4)</f>
        <v>-1.2100000000000009</v>
      </c>
    </row>
    <row r="3318" spans="1:14" x14ac:dyDescent="0.3">
      <c r="A3318" s="23">
        <v>3317</v>
      </c>
      <c r="B3318" s="23" t="str">
        <f t="shared" si="153"/>
        <v>Q4-2022</v>
      </c>
      <c r="C3318" s="24" t="str">
        <f t="shared" si="154"/>
        <v>Q4</v>
      </c>
      <c r="D3318" s="23" t="str">
        <f t="shared" si="155"/>
        <v>10-2022</v>
      </c>
      <c r="E3318" s="25">
        <v>44853</v>
      </c>
      <c r="F3318" s="31">
        <f>INDEX(GoldPrice!$B$2:$F$4016,MATCH(E3318,GoldPrice!$B$2:$B$4016,0),5)</f>
        <v>272477.79247778654</v>
      </c>
      <c r="G3318" s="36">
        <f>INDEX(Daily!$B$2:$H$4016,MATCH(E3318,Daily!$B$2:$B$4016,0),3)</f>
        <v>3.480000000000004</v>
      </c>
      <c r="H3318" s="36">
        <f>INDEX(Daily!$B$2:$H$4016,MATCH(E3318,Daily!$B$2:$B$4016,0),5)</f>
        <v>20</v>
      </c>
      <c r="I3318" s="36">
        <f>INDEX(Daily!$B$2:$H$4016,MATCH(E3318,Daily!$B$2:$B$4016,0),7)</f>
        <v>-3.5900000000001455</v>
      </c>
      <c r="J3318" s="39">
        <f>INDEX(Monthly!$B$2:$K$187,MATCH(D3318,Monthly!$B$2:$B$187,0),3)</f>
        <v>1.5000000000000013E-3</v>
      </c>
      <c r="K3318" s="39">
        <f>INDEX(Monthly!$B$2:$K$187,MATCH(D3318,Monthly!$B$2:$B$187,0),5)</f>
        <v>-6.7300000000000182</v>
      </c>
      <c r="L3318" s="39">
        <f>INDEX(Monthly!$B$2:$K$187,MATCH(D3318,Monthly!$B$2:$B$187,0),7)</f>
        <v>1.0000000000000009E-3</v>
      </c>
      <c r="M3318" s="39">
        <f>INDEX(Monthly!$B$2:$K$187,MATCH(D3318,Monthly!$B$2:$B$187,0),9)</f>
        <v>-1.2479953725473684E-3</v>
      </c>
      <c r="N3318" s="42">
        <f>INDEX(Quaterly!$B$2:$E$63,MATCH(B3318,Quaterly!$B$2:$B$63,0),4)</f>
        <v>-1.2100000000000009</v>
      </c>
    </row>
    <row r="3319" spans="1:14" x14ac:dyDescent="0.3">
      <c r="A3319" s="23">
        <v>3318</v>
      </c>
      <c r="B3319" s="23" t="str">
        <f t="shared" si="153"/>
        <v>Q4-2022</v>
      </c>
      <c r="C3319" s="24" t="str">
        <f t="shared" si="154"/>
        <v>Q4</v>
      </c>
      <c r="D3319" s="23" t="str">
        <f t="shared" si="155"/>
        <v>10-2022</v>
      </c>
      <c r="E3319" s="25">
        <v>44854</v>
      </c>
      <c r="F3319" s="31">
        <f>INDEX(GoldPrice!$B$2:$F$4016,MATCH(E3319,GoldPrice!$B$2:$B$4016,0),5)</f>
        <v>40371.196371197701</v>
      </c>
      <c r="G3319" s="36">
        <f>INDEX(Daily!$B$2:$H$4016,MATCH(E3319,Daily!$B$2:$B$4016,0),3)</f>
        <v>0.43000000000000682</v>
      </c>
      <c r="H3319" s="36">
        <f>INDEX(Daily!$B$2:$H$4016,MATCH(E3319,Daily!$B$2:$B$4016,0),5)</f>
        <v>80</v>
      </c>
      <c r="I3319" s="36">
        <f>INDEX(Daily!$B$2:$H$4016,MATCH(E3319,Daily!$B$2:$B$4016,0),7)</f>
        <v>-1.6199999999998909</v>
      </c>
      <c r="J3319" s="39">
        <f>INDEX(Monthly!$B$2:$K$187,MATCH(D3319,Monthly!$B$2:$B$187,0),3)</f>
        <v>1.5000000000000013E-3</v>
      </c>
      <c r="K3319" s="39">
        <f>INDEX(Monthly!$B$2:$K$187,MATCH(D3319,Monthly!$B$2:$B$187,0),5)</f>
        <v>-6.7300000000000182</v>
      </c>
      <c r="L3319" s="39">
        <f>INDEX(Monthly!$B$2:$K$187,MATCH(D3319,Monthly!$B$2:$B$187,0),7)</f>
        <v>1.0000000000000009E-3</v>
      </c>
      <c r="M3319" s="39">
        <f>INDEX(Monthly!$B$2:$K$187,MATCH(D3319,Monthly!$B$2:$B$187,0),9)</f>
        <v>-1.2479953725473684E-3</v>
      </c>
      <c r="N3319" s="42">
        <f>INDEX(Quaterly!$B$2:$E$63,MATCH(B3319,Quaterly!$B$2:$B$63,0),4)</f>
        <v>-1.2100000000000009</v>
      </c>
    </row>
    <row r="3320" spans="1:14" x14ac:dyDescent="0.3">
      <c r="A3320" s="23">
        <v>3319</v>
      </c>
      <c r="B3320" s="23" t="str">
        <f t="shared" si="153"/>
        <v>Q4-2022</v>
      </c>
      <c r="C3320" s="24" t="str">
        <f t="shared" si="154"/>
        <v>Q4</v>
      </c>
      <c r="D3320" s="23" t="str">
        <f t="shared" si="155"/>
        <v>10-2022</v>
      </c>
      <c r="E3320" s="25">
        <v>44855</v>
      </c>
      <c r="F3320" s="31">
        <f>INDEX(GoldPrice!$B$2:$F$4016,MATCH(E3320,GoldPrice!$B$2:$B$4016,0),5)</f>
        <v>-636568.51256851107</v>
      </c>
      <c r="G3320" s="36">
        <f>INDEX(Daily!$B$2:$H$4016,MATCH(E3320,Daily!$B$2:$B$4016,0),3)</f>
        <v>-0.93000000000000682</v>
      </c>
      <c r="H3320" s="36">
        <f>INDEX(Daily!$B$2:$H$4016,MATCH(E3320,Daily!$B$2:$B$4016,0),5)</f>
        <v>290</v>
      </c>
      <c r="I3320" s="36">
        <f>INDEX(Daily!$B$2:$H$4016,MATCH(E3320,Daily!$B$2:$B$4016,0),7)</f>
        <v>-38.629999999999995</v>
      </c>
      <c r="J3320" s="39">
        <f>INDEX(Monthly!$B$2:$K$187,MATCH(D3320,Monthly!$B$2:$B$187,0),3)</f>
        <v>1.5000000000000013E-3</v>
      </c>
      <c r="K3320" s="39">
        <f>INDEX(Monthly!$B$2:$K$187,MATCH(D3320,Monthly!$B$2:$B$187,0),5)</f>
        <v>-6.7300000000000182</v>
      </c>
      <c r="L3320" s="39">
        <f>INDEX(Monthly!$B$2:$K$187,MATCH(D3320,Monthly!$B$2:$B$187,0),7)</f>
        <v>1.0000000000000009E-3</v>
      </c>
      <c r="M3320" s="39">
        <f>INDEX(Monthly!$B$2:$K$187,MATCH(D3320,Monthly!$B$2:$B$187,0),9)</f>
        <v>-1.2479953725473684E-3</v>
      </c>
      <c r="N3320" s="42">
        <f>INDEX(Quaterly!$B$2:$E$63,MATCH(B3320,Quaterly!$B$2:$B$63,0),4)</f>
        <v>-1.2100000000000009</v>
      </c>
    </row>
    <row r="3321" spans="1:14" x14ac:dyDescent="0.3">
      <c r="A3321" s="23">
        <v>3320</v>
      </c>
      <c r="B3321" s="23" t="str">
        <f t="shared" si="153"/>
        <v>Q4-2022</v>
      </c>
      <c r="C3321" s="24" t="str">
        <f t="shared" si="154"/>
        <v>Q4</v>
      </c>
      <c r="D3321" s="23" t="str">
        <f t="shared" si="155"/>
        <v>10-2022</v>
      </c>
      <c r="E3321" s="25">
        <v>44858</v>
      </c>
      <c r="F3321" s="31">
        <f>INDEX(GoldPrice!$B$2:$F$4016,MATCH(E3321,GoldPrice!$B$2:$B$4016,0),5)</f>
        <v>30692.874692879617</v>
      </c>
      <c r="G3321" s="36">
        <f>INDEX(Daily!$B$2:$H$4016,MATCH(E3321,Daily!$B$2:$B$4016,0),3)</f>
        <v>-0.46999999999999886</v>
      </c>
      <c r="H3321" s="36">
        <f>INDEX(Daily!$B$2:$H$4016,MATCH(E3321,Daily!$B$2:$B$4016,0),5)</f>
        <v>10</v>
      </c>
      <c r="I3321" s="36">
        <f>INDEX(Daily!$B$2:$H$4016,MATCH(E3321,Daily!$B$2:$B$4016,0),7)</f>
        <v>-33.670000000000073</v>
      </c>
      <c r="J3321" s="39">
        <f>INDEX(Monthly!$B$2:$K$187,MATCH(D3321,Monthly!$B$2:$B$187,0),3)</f>
        <v>1.5000000000000013E-3</v>
      </c>
      <c r="K3321" s="39">
        <f>INDEX(Monthly!$B$2:$K$187,MATCH(D3321,Monthly!$B$2:$B$187,0),5)</f>
        <v>-6.7300000000000182</v>
      </c>
      <c r="L3321" s="39">
        <f>INDEX(Monthly!$B$2:$K$187,MATCH(D3321,Monthly!$B$2:$B$187,0),7)</f>
        <v>1.0000000000000009E-3</v>
      </c>
      <c r="M3321" s="39">
        <f>INDEX(Monthly!$B$2:$K$187,MATCH(D3321,Monthly!$B$2:$B$187,0),9)</f>
        <v>-1.2479953725473684E-3</v>
      </c>
      <c r="N3321" s="42">
        <f>INDEX(Quaterly!$B$2:$E$63,MATCH(B3321,Quaterly!$B$2:$B$63,0),4)</f>
        <v>-1.2100000000000009</v>
      </c>
    </row>
    <row r="3322" spans="1:14" x14ac:dyDescent="0.3">
      <c r="A3322" s="23">
        <v>3321</v>
      </c>
      <c r="B3322" s="23" t="str">
        <f t="shared" si="153"/>
        <v>Q4-2022</v>
      </c>
      <c r="C3322" s="24" t="str">
        <f t="shared" si="154"/>
        <v>Q4</v>
      </c>
      <c r="D3322" s="23" t="str">
        <f t="shared" si="155"/>
        <v>10-2022</v>
      </c>
      <c r="E3322" s="25">
        <v>44859</v>
      </c>
      <c r="F3322" s="31">
        <f>INDEX(GoldPrice!$B$2:$F$4016,MATCH(E3322,GoldPrice!$B$2:$B$4016,0),5)</f>
        <v>-189458.3254583329</v>
      </c>
      <c r="G3322" s="36">
        <f>INDEX(Daily!$B$2:$H$4016,MATCH(E3322,Daily!$B$2:$B$4016,0),3)</f>
        <v>0.73999999999999488</v>
      </c>
      <c r="H3322" s="36">
        <f>INDEX(Daily!$B$2:$H$4016,MATCH(E3322,Daily!$B$2:$B$4016,0),5)</f>
        <v>10</v>
      </c>
      <c r="I3322" s="36">
        <f>INDEX(Daily!$B$2:$H$4016,MATCH(E3322,Daily!$B$2:$B$4016,0),7)</f>
        <v>11.550000000000068</v>
      </c>
      <c r="J3322" s="39">
        <f>INDEX(Monthly!$B$2:$K$187,MATCH(D3322,Monthly!$B$2:$B$187,0),3)</f>
        <v>1.5000000000000013E-3</v>
      </c>
      <c r="K3322" s="39">
        <f>INDEX(Monthly!$B$2:$K$187,MATCH(D3322,Monthly!$B$2:$B$187,0),5)</f>
        <v>-6.7300000000000182</v>
      </c>
      <c r="L3322" s="39">
        <f>INDEX(Monthly!$B$2:$K$187,MATCH(D3322,Monthly!$B$2:$B$187,0),7)</f>
        <v>1.0000000000000009E-3</v>
      </c>
      <c r="M3322" s="39">
        <f>INDEX(Monthly!$B$2:$K$187,MATCH(D3322,Monthly!$B$2:$B$187,0),9)</f>
        <v>-1.2479953725473684E-3</v>
      </c>
      <c r="N3322" s="42">
        <f>INDEX(Quaterly!$B$2:$E$63,MATCH(B3322,Quaterly!$B$2:$B$63,0),4)</f>
        <v>-1.2100000000000009</v>
      </c>
    </row>
    <row r="3323" spans="1:14" x14ac:dyDescent="0.3">
      <c r="A3323" s="23">
        <v>3322</v>
      </c>
      <c r="B3323" s="23" t="str">
        <f t="shared" si="153"/>
        <v>Q4-2022</v>
      </c>
      <c r="C3323" s="24" t="str">
        <f t="shared" si="154"/>
        <v>Q4</v>
      </c>
      <c r="D3323" s="23" t="str">
        <f t="shared" si="155"/>
        <v>10-2022</v>
      </c>
      <c r="E3323" s="25">
        <v>44860</v>
      </c>
      <c r="F3323" s="31">
        <f>INDEX(GoldPrice!$B$2:$F$4016,MATCH(E3323,GoldPrice!$B$2:$B$4016,0),5)</f>
        <v>2254.3942544013262</v>
      </c>
      <c r="G3323" s="36">
        <f>INDEX(Daily!$B$2:$H$4016,MATCH(E3323,Daily!$B$2:$B$4016,0),3)</f>
        <v>2.5900000000000034</v>
      </c>
      <c r="H3323" s="36">
        <f>INDEX(Daily!$B$2:$H$4016,MATCH(E3323,Daily!$B$2:$B$4016,0),5)</f>
        <v>-10</v>
      </c>
      <c r="I3323" s="36">
        <f>INDEX(Daily!$B$2:$H$4016,MATCH(E3323,Daily!$B$2:$B$4016,0),7)</f>
        <v>-4.3400000000000318</v>
      </c>
      <c r="J3323" s="39">
        <f>INDEX(Monthly!$B$2:$K$187,MATCH(D3323,Monthly!$B$2:$B$187,0),3)</f>
        <v>1.5000000000000013E-3</v>
      </c>
      <c r="K3323" s="39">
        <f>INDEX(Monthly!$B$2:$K$187,MATCH(D3323,Monthly!$B$2:$B$187,0),5)</f>
        <v>-6.7300000000000182</v>
      </c>
      <c r="L3323" s="39">
        <f>INDEX(Monthly!$B$2:$K$187,MATCH(D3323,Monthly!$B$2:$B$187,0),7)</f>
        <v>1.0000000000000009E-3</v>
      </c>
      <c r="M3323" s="39">
        <f>INDEX(Monthly!$B$2:$K$187,MATCH(D3323,Monthly!$B$2:$B$187,0),9)</f>
        <v>-1.2479953725473684E-3</v>
      </c>
      <c r="N3323" s="42">
        <f>INDEX(Quaterly!$B$2:$E$63,MATCH(B3323,Quaterly!$B$2:$B$63,0),4)</f>
        <v>-1.2100000000000009</v>
      </c>
    </row>
    <row r="3324" spans="1:14" x14ac:dyDescent="0.3">
      <c r="A3324" s="23">
        <v>3323</v>
      </c>
      <c r="B3324" s="23" t="str">
        <f t="shared" si="153"/>
        <v>Q4-2022</v>
      </c>
      <c r="C3324" s="24" t="str">
        <f t="shared" si="154"/>
        <v>Q4</v>
      </c>
      <c r="D3324" s="23" t="str">
        <f t="shared" si="155"/>
        <v>10-2022</v>
      </c>
      <c r="E3324" s="25">
        <v>44861</v>
      </c>
      <c r="F3324" s="31">
        <f>INDEX(GoldPrice!$B$2:$F$4016,MATCH(E3324,GoldPrice!$B$2:$B$4016,0),5)</f>
        <v>-138054.05405405909</v>
      </c>
      <c r="G3324" s="36">
        <f>INDEX(Daily!$B$2:$H$4016,MATCH(E3324,Daily!$B$2:$B$4016,0),3)</f>
        <v>1.1700000000000017</v>
      </c>
      <c r="H3324" s="36">
        <f>INDEX(Daily!$B$2:$H$4016,MATCH(E3324,Daily!$B$2:$B$4016,0),5)</f>
        <v>0</v>
      </c>
      <c r="I3324" s="36">
        <f>INDEX(Daily!$B$2:$H$4016,MATCH(E3324,Daily!$B$2:$B$4016,0),7)</f>
        <v>34.649999999999977</v>
      </c>
      <c r="J3324" s="39">
        <f>INDEX(Monthly!$B$2:$K$187,MATCH(D3324,Monthly!$B$2:$B$187,0),3)</f>
        <v>1.5000000000000013E-3</v>
      </c>
      <c r="K3324" s="39">
        <f>INDEX(Monthly!$B$2:$K$187,MATCH(D3324,Monthly!$B$2:$B$187,0),5)</f>
        <v>-6.7300000000000182</v>
      </c>
      <c r="L3324" s="39">
        <f>INDEX(Monthly!$B$2:$K$187,MATCH(D3324,Monthly!$B$2:$B$187,0),7)</f>
        <v>1.0000000000000009E-3</v>
      </c>
      <c r="M3324" s="39">
        <f>INDEX(Monthly!$B$2:$K$187,MATCH(D3324,Monthly!$B$2:$B$187,0),9)</f>
        <v>-1.2479953725473684E-3</v>
      </c>
      <c r="N3324" s="42">
        <f>INDEX(Quaterly!$B$2:$E$63,MATCH(B3324,Quaterly!$B$2:$B$63,0),4)</f>
        <v>-1.2100000000000009</v>
      </c>
    </row>
    <row r="3325" spans="1:14" x14ac:dyDescent="0.3">
      <c r="A3325" s="23">
        <v>3324</v>
      </c>
      <c r="B3325" s="23" t="str">
        <f t="shared" si="153"/>
        <v>Q4-2022</v>
      </c>
      <c r="C3325" s="24" t="str">
        <f t="shared" si="154"/>
        <v>Q4</v>
      </c>
      <c r="D3325" s="23" t="str">
        <f t="shared" si="155"/>
        <v>10-2022</v>
      </c>
      <c r="E3325" s="25">
        <v>44862</v>
      </c>
      <c r="F3325" s="31">
        <f>INDEX(GoldPrice!$B$2:$F$4016,MATCH(E3325,GoldPrice!$B$2:$B$4016,0),5)</f>
        <v>308474.01247401536</v>
      </c>
      <c r="G3325" s="36">
        <f>INDEX(Daily!$B$2:$H$4016,MATCH(E3325,Daily!$B$2:$B$4016,0),3)</f>
        <v>-1.1799999999999926</v>
      </c>
      <c r="H3325" s="36">
        <f>INDEX(Daily!$B$2:$H$4016,MATCH(E3325,Daily!$B$2:$B$4016,0),5)</f>
        <v>-10</v>
      </c>
      <c r="I3325" s="36">
        <f>INDEX(Daily!$B$2:$H$4016,MATCH(E3325,Daily!$B$2:$B$4016,0),7)</f>
        <v>-0.65000000000009095</v>
      </c>
      <c r="J3325" s="39">
        <f>INDEX(Monthly!$B$2:$K$187,MATCH(D3325,Monthly!$B$2:$B$187,0),3)</f>
        <v>1.5000000000000013E-3</v>
      </c>
      <c r="K3325" s="39">
        <f>INDEX(Monthly!$B$2:$K$187,MATCH(D3325,Monthly!$B$2:$B$187,0),5)</f>
        <v>-6.7300000000000182</v>
      </c>
      <c r="L3325" s="39">
        <f>INDEX(Monthly!$B$2:$K$187,MATCH(D3325,Monthly!$B$2:$B$187,0),7)</f>
        <v>1.0000000000000009E-3</v>
      </c>
      <c r="M3325" s="39">
        <f>INDEX(Monthly!$B$2:$K$187,MATCH(D3325,Monthly!$B$2:$B$187,0),9)</f>
        <v>-1.2479953725473684E-3</v>
      </c>
      <c r="N3325" s="42">
        <f>INDEX(Quaterly!$B$2:$E$63,MATCH(B3325,Quaterly!$B$2:$B$63,0),4)</f>
        <v>-1.2100000000000009</v>
      </c>
    </row>
    <row r="3326" spans="1:14" x14ac:dyDescent="0.3">
      <c r="A3326" s="23">
        <v>3325</v>
      </c>
      <c r="B3326" s="23" t="str">
        <f t="shared" si="153"/>
        <v>Q4-2022</v>
      </c>
      <c r="C3326" s="24" t="str">
        <f t="shared" si="154"/>
        <v>Q4</v>
      </c>
      <c r="D3326" s="23" t="str">
        <f t="shared" si="155"/>
        <v>10-2022</v>
      </c>
      <c r="E3326" s="25">
        <v>44865</v>
      </c>
      <c r="F3326" s="31">
        <f>INDEX(GoldPrice!$B$2:$F$4016,MATCH(E3326,GoldPrice!$B$2:$B$4016,0),5)</f>
        <v>-55308.259308256209</v>
      </c>
      <c r="G3326" s="36">
        <f>INDEX(Daily!$B$2:$H$4016,MATCH(E3326,Daily!$B$2:$B$4016,0),3)</f>
        <v>-1.3700000000000045</v>
      </c>
      <c r="H3326" s="36">
        <f>INDEX(Daily!$B$2:$H$4016,MATCH(E3326,Daily!$B$2:$B$4016,0),5)</f>
        <v>20</v>
      </c>
      <c r="I3326" s="36">
        <f>INDEX(Daily!$B$2:$H$4016,MATCH(E3326,Daily!$B$2:$B$4016,0),7)</f>
        <v>0.58000000000015461</v>
      </c>
      <c r="J3326" s="39">
        <f>INDEX(Monthly!$B$2:$K$187,MATCH(D3326,Monthly!$B$2:$B$187,0),3)</f>
        <v>1.5000000000000013E-3</v>
      </c>
      <c r="K3326" s="39">
        <f>INDEX(Monthly!$B$2:$K$187,MATCH(D3326,Monthly!$B$2:$B$187,0),5)</f>
        <v>-6.7300000000000182</v>
      </c>
      <c r="L3326" s="39">
        <f>INDEX(Monthly!$B$2:$K$187,MATCH(D3326,Monthly!$B$2:$B$187,0),7)</f>
        <v>1.0000000000000009E-3</v>
      </c>
      <c r="M3326" s="39">
        <f>INDEX(Monthly!$B$2:$K$187,MATCH(D3326,Monthly!$B$2:$B$187,0),9)</f>
        <v>-1.2479953725473684E-3</v>
      </c>
      <c r="N3326" s="42">
        <f>INDEX(Quaterly!$B$2:$E$63,MATCH(B3326,Quaterly!$B$2:$B$63,0),4)</f>
        <v>-1.2100000000000009</v>
      </c>
    </row>
    <row r="3327" spans="1:14" x14ac:dyDescent="0.3">
      <c r="A3327" s="23">
        <v>3326</v>
      </c>
      <c r="B3327" s="23" t="str">
        <f t="shared" si="153"/>
        <v>Q4-2022</v>
      </c>
      <c r="C3327" s="24" t="str">
        <f t="shared" si="154"/>
        <v>Q4</v>
      </c>
      <c r="D3327" s="23" t="str">
        <f t="shared" si="155"/>
        <v>11-2022</v>
      </c>
      <c r="E3327" s="25">
        <v>44866</v>
      </c>
      <c r="F3327" s="31">
        <f>INDEX(GoldPrice!$B$2:$F$4016,MATCH(E3327,GoldPrice!$B$2:$B$4016,0),5)</f>
        <v>-96476.280476287007</v>
      </c>
      <c r="G3327" s="36">
        <f>INDEX(Daily!$B$2:$H$4016,MATCH(E3327,Daily!$B$2:$B$4016,0),3)</f>
        <v>1.8400000000000034</v>
      </c>
      <c r="H3327" s="36">
        <f>INDEX(Daily!$B$2:$H$4016,MATCH(E3327,Daily!$B$2:$B$4016,0),5)</f>
        <v>10</v>
      </c>
      <c r="I3327" s="36">
        <f>INDEX(Daily!$B$2:$H$4016,MATCH(E3327,Daily!$B$2:$B$4016,0),7)</f>
        <v>5.8099999999999454</v>
      </c>
      <c r="J3327" s="39">
        <f>INDEX(Monthly!$B$2:$K$187,MATCH(D3327,Monthly!$B$2:$B$187,0),3)</f>
        <v>4.2999999999999983E-3</v>
      </c>
      <c r="K3327" s="39">
        <f>INDEX(Monthly!$B$2:$K$187,MATCH(D3327,Monthly!$B$2:$B$187,0),5)</f>
        <v>34.850000000000023</v>
      </c>
      <c r="L3327" s="39">
        <f>INDEX(Monthly!$B$2:$K$187,MATCH(D3327,Monthly!$B$2:$B$187,0),7)</f>
        <v>2.0000000000000018E-3</v>
      </c>
      <c r="M3327" s="39">
        <f>INDEX(Monthly!$B$2:$K$187,MATCH(D3327,Monthly!$B$2:$B$187,0),9)</f>
        <v>4.5756420780096617E-3</v>
      </c>
      <c r="N3327" s="42">
        <f>INDEX(Quaterly!$B$2:$E$63,MATCH(B3327,Quaterly!$B$2:$B$63,0),4)</f>
        <v>-1.2100000000000009</v>
      </c>
    </row>
    <row r="3328" spans="1:14" x14ac:dyDescent="0.3">
      <c r="A3328" s="23">
        <v>3327</v>
      </c>
      <c r="B3328" s="23" t="str">
        <f t="shared" si="153"/>
        <v>Q4-2022</v>
      </c>
      <c r="C3328" s="24" t="str">
        <f t="shared" si="154"/>
        <v>Q4</v>
      </c>
      <c r="D3328" s="23" t="str">
        <f t="shared" si="155"/>
        <v>11-2022</v>
      </c>
      <c r="E3328" s="25">
        <v>44867</v>
      </c>
      <c r="F3328" s="31">
        <f>INDEX(GoldPrice!$B$2:$F$4016,MATCH(E3328,GoldPrice!$B$2:$B$4016,0),5)</f>
        <v>464127.38612738252</v>
      </c>
      <c r="G3328" s="36">
        <f>INDEX(Daily!$B$2:$H$4016,MATCH(E3328,Daily!$B$2:$B$4016,0),3)</f>
        <v>1.6299999999999955</v>
      </c>
      <c r="H3328" s="36">
        <f>INDEX(Daily!$B$2:$H$4016,MATCH(E3328,Daily!$B$2:$B$4016,0),5)</f>
        <v>-15</v>
      </c>
      <c r="I3328" s="36">
        <f>INDEX(Daily!$B$2:$H$4016,MATCH(E3328,Daily!$B$2:$B$4016,0),7)</f>
        <v>-10.559999999999945</v>
      </c>
      <c r="J3328" s="39">
        <f>INDEX(Monthly!$B$2:$K$187,MATCH(D3328,Monthly!$B$2:$B$187,0),3)</f>
        <v>4.2999999999999983E-3</v>
      </c>
      <c r="K3328" s="39">
        <f>INDEX(Monthly!$B$2:$K$187,MATCH(D3328,Monthly!$B$2:$B$187,0),5)</f>
        <v>34.850000000000023</v>
      </c>
      <c r="L3328" s="39">
        <f>INDEX(Monthly!$B$2:$K$187,MATCH(D3328,Monthly!$B$2:$B$187,0),7)</f>
        <v>2.0000000000000018E-3</v>
      </c>
      <c r="M3328" s="39">
        <f>INDEX(Monthly!$B$2:$K$187,MATCH(D3328,Monthly!$B$2:$B$187,0),9)</f>
        <v>4.5756420780096617E-3</v>
      </c>
      <c r="N3328" s="42">
        <f>INDEX(Quaterly!$B$2:$E$63,MATCH(B3328,Quaterly!$B$2:$B$63,0),4)</f>
        <v>-1.2100000000000009</v>
      </c>
    </row>
    <row r="3329" spans="1:14" x14ac:dyDescent="0.3">
      <c r="A3329" s="23">
        <v>3328</v>
      </c>
      <c r="B3329" s="23" t="str">
        <f t="shared" si="153"/>
        <v>Q4-2022</v>
      </c>
      <c r="C3329" s="24" t="str">
        <f t="shared" si="154"/>
        <v>Q4</v>
      </c>
      <c r="D3329" s="23" t="str">
        <f t="shared" si="155"/>
        <v>11-2022</v>
      </c>
      <c r="E3329" s="25">
        <v>44868</v>
      </c>
      <c r="F3329" s="31">
        <f>INDEX(GoldPrice!$B$2:$F$4016,MATCH(E3329,GoldPrice!$B$2:$B$4016,0),5)</f>
        <v>-1080252.882252872</v>
      </c>
      <c r="G3329" s="36">
        <f>INDEX(Daily!$B$2:$H$4016,MATCH(E3329,Daily!$B$2:$B$4016,0),3)</f>
        <v>-1.8299999999999983</v>
      </c>
      <c r="H3329" s="36">
        <f>INDEX(Daily!$B$2:$H$4016,MATCH(E3329,Daily!$B$2:$B$4016,0),5)</f>
        <v>25</v>
      </c>
      <c r="I3329" s="36">
        <f>INDEX(Daily!$B$2:$H$4016,MATCH(E3329,Daily!$B$2:$B$4016,0),7)</f>
        <v>-3.3800000000001091</v>
      </c>
      <c r="J3329" s="39">
        <f>INDEX(Monthly!$B$2:$K$187,MATCH(D3329,Monthly!$B$2:$B$187,0),3)</f>
        <v>4.2999999999999983E-3</v>
      </c>
      <c r="K3329" s="39">
        <f>INDEX(Monthly!$B$2:$K$187,MATCH(D3329,Monthly!$B$2:$B$187,0),5)</f>
        <v>34.850000000000023</v>
      </c>
      <c r="L3329" s="39">
        <f>INDEX(Monthly!$B$2:$K$187,MATCH(D3329,Monthly!$B$2:$B$187,0),7)</f>
        <v>2.0000000000000018E-3</v>
      </c>
      <c r="M3329" s="39">
        <f>INDEX(Monthly!$B$2:$K$187,MATCH(D3329,Monthly!$B$2:$B$187,0),9)</f>
        <v>4.5756420780096617E-3</v>
      </c>
      <c r="N3329" s="42">
        <f>INDEX(Quaterly!$B$2:$E$63,MATCH(B3329,Quaterly!$B$2:$B$63,0),4)</f>
        <v>-1.2100000000000009</v>
      </c>
    </row>
    <row r="3330" spans="1:14" x14ac:dyDescent="0.3">
      <c r="A3330" s="23">
        <v>3329</v>
      </c>
      <c r="B3330" s="23" t="str">
        <f t="shared" si="153"/>
        <v>Q4-2022</v>
      </c>
      <c r="C3330" s="24" t="str">
        <f t="shared" si="154"/>
        <v>Q4</v>
      </c>
      <c r="D3330" s="23" t="str">
        <f t="shared" si="155"/>
        <v>11-2022</v>
      </c>
      <c r="E3330" s="25">
        <v>44869</v>
      </c>
      <c r="F3330" s="31">
        <f>INDEX(GoldPrice!$B$2:$F$4016,MATCH(E3330,GoldPrice!$B$2:$B$4016,0),5)</f>
        <v>663390.6633906588</v>
      </c>
      <c r="G3330" s="36">
        <f>INDEX(Daily!$B$2:$H$4016,MATCH(E3330,Daily!$B$2:$B$4016,0),3)</f>
        <v>4.4399999999999977</v>
      </c>
      <c r="H3330" s="36">
        <f>INDEX(Daily!$B$2:$H$4016,MATCH(E3330,Daily!$B$2:$B$4016,0),5)</f>
        <v>10</v>
      </c>
      <c r="I3330" s="36">
        <f>INDEX(Daily!$B$2:$H$4016,MATCH(E3330,Daily!$B$2:$B$4016,0),7)</f>
        <v>-22.659999999999968</v>
      </c>
      <c r="J3330" s="39">
        <f>INDEX(Monthly!$B$2:$K$187,MATCH(D3330,Monthly!$B$2:$B$187,0),3)</f>
        <v>4.2999999999999983E-3</v>
      </c>
      <c r="K3330" s="39">
        <f>INDEX(Monthly!$B$2:$K$187,MATCH(D3330,Monthly!$B$2:$B$187,0),5)</f>
        <v>34.850000000000023</v>
      </c>
      <c r="L3330" s="39">
        <f>INDEX(Monthly!$B$2:$K$187,MATCH(D3330,Monthly!$B$2:$B$187,0),7)</f>
        <v>2.0000000000000018E-3</v>
      </c>
      <c r="M3330" s="39">
        <f>INDEX(Monthly!$B$2:$K$187,MATCH(D3330,Monthly!$B$2:$B$187,0),9)</f>
        <v>4.5756420780096617E-3</v>
      </c>
      <c r="N3330" s="42">
        <f>INDEX(Quaterly!$B$2:$E$63,MATCH(B3330,Quaterly!$B$2:$B$63,0),4)</f>
        <v>-1.2100000000000009</v>
      </c>
    </row>
    <row r="3331" spans="1:14" x14ac:dyDescent="0.3">
      <c r="A3331" s="23">
        <v>3330</v>
      </c>
      <c r="B3331" s="23" t="str">
        <f t="shared" ref="B3331:B3394" si="156">C3331&amp;"-"&amp;YEAR(E3331)</f>
        <v>Q4-2022</v>
      </c>
      <c r="C3331" s="24" t="str">
        <f t="shared" ref="C3331:C3394" si="157">IF(MONTH(E3331)&lt;=3,"Q1",IF(MONTH(E3331)&lt;=6,"Q2",IF(MONTH(E3331)&lt;=9,"Q3","Q4")))</f>
        <v>Q4</v>
      </c>
      <c r="D3331" s="23" t="str">
        <f t="shared" ref="D3331:D3394" si="158">MONTH(E3331)&amp;"-"&amp;YEAR(E3331)</f>
        <v>11-2022</v>
      </c>
      <c r="E3331" s="25">
        <v>44872</v>
      </c>
      <c r="F3331" s="31">
        <f>INDEX(GoldPrice!$B$2:$F$4016,MATCH(E3331,GoldPrice!$B$2:$B$4016,0),5)</f>
        <v>-451241.73124173284</v>
      </c>
      <c r="G3331" s="36">
        <f>INDEX(Daily!$B$2:$H$4016,MATCH(E3331,Daily!$B$2:$B$4016,0),3)</f>
        <v>-0.81999999999999318</v>
      </c>
      <c r="H3331" s="36">
        <f>INDEX(Daily!$B$2:$H$4016,MATCH(E3331,Daily!$B$2:$B$4016,0),5)</f>
        <v>0</v>
      </c>
      <c r="I3331" s="36">
        <f>INDEX(Daily!$B$2:$H$4016,MATCH(E3331,Daily!$B$2:$B$4016,0),7)</f>
        <v>-21.959999999999923</v>
      </c>
      <c r="J3331" s="39">
        <f>INDEX(Monthly!$B$2:$K$187,MATCH(D3331,Monthly!$B$2:$B$187,0),3)</f>
        <v>4.2999999999999983E-3</v>
      </c>
      <c r="K3331" s="39">
        <f>INDEX(Monthly!$B$2:$K$187,MATCH(D3331,Monthly!$B$2:$B$187,0),5)</f>
        <v>34.850000000000023</v>
      </c>
      <c r="L3331" s="39">
        <f>INDEX(Monthly!$B$2:$K$187,MATCH(D3331,Monthly!$B$2:$B$187,0),7)</f>
        <v>2.0000000000000018E-3</v>
      </c>
      <c r="M3331" s="39">
        <f>INDEX(Monthly!$B$2:$K$187,MATCH(D3331,Monthly!$B$2:$B$187,0),9)</f>
        <v>4.5756420780096617E-3</v>
      </c>
      <c r="N3331" s="42">
        <f>INDEX(Quaterly!$B$2:$E$63,MATCH(B3331,Quaterly!$B$2:$B$63,0),4)</f>
        <v>-1.2100000000000009</v>
      </c>
    </row>
    <row r="3332" spans="1:14" x14ac:dyDescent="0.3">
      <c r="A3332" s="23">
        <v>3331</v>
      </c>
      <c r="B3332" s="23" t="str">
        <f t="shared" si="156"/>
        <v>Q4-2022</v>
      </c>
      <c r="C3332" s="24" t="str">
        <f t="shared" si="157"/>
        <v>Q4</v>
      </c>
      <c r="D3332" s="23" t="str">
        <f t="shared" si="158"/>
        <v>11-2022</v>
      </c>
      <c r="E3332" s="25">
        <v>44873</v>
      </c>
      <c r="F3332" s="31">
        <f>INDEX(GoldPrice!$B$2:$F$4016,MATCH(E3332,GoldPrice!$B$2:$B$4016,0),5)</f>
        <v>-770636.25023624301</v>
      </c>
      <c r="G3332" s="36">
        <f>INDEX(Daily!$B$2:$H$4016,MATCH(E3332,Daily!$B$2:$B$4016,0),3)</f>
        <v>-2.8800000000000097</v>
      </c>
      <c r="H3332" s="36">
        <f>INDEX(Daily!$B$2:$H$4016,MATCH(E3332,Daily!$B$2:$B$4016,0),5)</f>
        <v>1</v>
      </c>
      <c r="I3332" s="36">
        <f>INDEX(Daily!$B$2:$H$4016,MATCH(E3332,Daily!$B$2:$B$4016,0),7)</f>
        <v>6.4599999999999227</v>
      </c>
      <c r="J3332" s="39">
        <f>INDEX(Monthly!$B$2:$K$187,MATCH(D3332,Monthly!$B$2:$B$187,0),3)</f>
        <v>4.2999999999999983E-3</v>
      </c>
      <c r="K3332" s="39">
        <f>INDEX(Monthly!$B$2:$K$187,MATCH(D3332,Monthly!$B$2:$B$187,0),5)</f>
        <v>34.850000000000023</v>
      </c>
      <c r="L3332" s="39">
        <f>INDEX(Monthly!$B$2:$K$187,MATCH(D3332,Monthly!$B$2:$B$187,0),7)</f>
        <v>2.0000000000000018E-3</v>
      </c>
      <c r="M3332" s="39">
        <f>INDEX(Monthly!$B$2:$K$187,MATCH(D3332,Monthly!$B$2:$B$187,0),9)</f>
        <v>4.5756420780096617E-3</v>
      </c>
      <c r="N3332" s="42">
        <f>INDEX(Quaterly!$B$2:$E$63,MATCH(B3332,Quaterly!$B$2:$B$63,0),4)</f>
        <v>-1.2100000000000009</v>
      </c>
    </row>
    <row r="3333" spans="1:14" x14ac:dyDescent="0.3">
      <c r="A3333" s="23">
        <v>3332</v>
      </c>
      <c r="B3333" s="23" t="str">
        <f t="shared" si="156"/>
        <v>Q4-2022</v>
      </c>
      <c r="C3333" s="24" t="str">
        <f t="shared" si="157"/>
        <v>Q4</v>
      </c>
      <c r="D3333" s="23" t="str">
        <f t="shared" si="158"/>
        <v>11-2022</v>
      </c>
      <c r="E3333" s="25">
        <v>44874</v>
      </c>
      <c r="F3333" s="31">
        <f>INDEX(GoldPrice!$B$2:$F$4016,MATCH(E3333,GoldPrice!$B$2:$B$4016,0),5)</f>
        <v>349240.52164051682</v>
      </c>
      <c r="G3333" s="36">
        <f>INDEX(Daily!$B$2:$H$4016,MATCH(E3333,Daily!$B$2:$B$4016,0),3)</f>
        <v>-3.0799999999999983</v>
      </c>
      <c r="H3333" s="36">
        <f>INDEX(Daily!$B$2:$H$4016,MATCH(E3333,Daily!$B$2:$B$4016,0),5)</f>
        <v>-9</v>
      </c>
      <c r="I3333" s="36">
        <f>INDEX(Daily!$B$2:$H$4016,MATCH(E3333,Daily!$B$2:$B$4016,0),7)</f>
        <v>3.9400000000000546</v>
      </c>
      <c r="J3333" s="39">
        <f>INDEX(Monthly!$B$2:$K$187,MATCH(D3333,Monthly!$B$2:$B$187,0),3)</f>
        <v>4.2999999999999983E-3</v>
      </c>
      <c r="K3333" s="39">
        <f>INDEX(Monthly!$B$2:$K$187,MATCH(D3333,Monthly!$B$2:$B$187,0),5)</f>
        <v>34.850000000000023</v>
      </c>
      <c r="L3333" s="39">
        <f>INDEX(Monthly!$B$2:$K$187,MATCH(D3333,Monthly!$B$2:$B$187,0),7)</f>
        <v>2.0000000000000018E-3</v>
      </c>
      <c r="M3333" s="39">
        <f>INDEX(Monthly!$B$2:$K$187,MATCH(D3333,Monthly!$B$2:$B$187,0),9)</f>
        <v>4.5756420780096617E-3</v>
      </c>
      <c r="N3333" s="42">
        <f>INDEX(Quaterly!$B$2:$E$63,MATCH(B3333,Quaterly!$B$2:$B$63,0),4)</f>
        <v>-1.2100000000000009</v>
      </c>
    </row>
    <row r="3334" spans="1:14" x14ac:dyDescent="0.3">
      <c r="A3334" s="23">
        <v>3333</v>
      </c>
      <c r="B3334" s="23" t="str">
        <f t="shared" si="156"/>
        <v>Q4-2022</v>
      </c>
      <c r="C3334" s="24" t="str">
        <f t="shared" si="157"/>
        <v>Q4</v>
      </c>
      <c r="D3334" s="23" t="str">
        <f t="shared" si="158"/>
        <v>11-2022</v>
      </c>
      <c r="E3334" s="25">
        <v>44875</v>
      </c>
      <c r="F3334" s="31">
        <f>INDEX(GoldPrice!$B$2:$F$4016,MATCH(E3334,GoldPrice!$B$2:$B$4016,0),5)</f>
        <v>-959556.45435645431</v>
      </c>
      <c r="G3334" s="36">
        <f>INDEX(Daily!$B$2:$H$4016,MATCH(E3334,Daily!$B$2:$B$4016,0),3)</f>
        <v>0.64000000000000057</v>
      </c>
      <c r="H3334" s="36">
        <f>INDEX(Daily!$B$2:$H$4016,MATCH(E3334,Daily!$B$2:$B$4016,0),5)</f>
        <v>3</v>
      </c>
      <c r="I3334" s="36">
        <f>INDEX(Daily!$B$2:$H$4016,MATCH(E3334,Daily!$B$2:$B$4016,0),7)</f>
        <v>-38.350000000000023</v>
      </c>
      <c r="J3334" s="39">
        <f>INDEX(Monthly!$B$2:$K$187,MATCH(D3334,Monthly!$B$2:$B$187,0),3)</f>
        <v>4.2999999999999983E-3</v>
      </c>
      <c r="K3334" s="39">
        <f>INDEX(Monthly!$B$2:$K$187,MATCH(D3334,Monthly!$B$2:$B$187,0),5)</f>
        <v>34.850000000000023</v>
      </c>
      <c r="L3334" s="39">
        <f>INDEX(Monthly!$B$2:$K$187,MATCH(D3334,Monthly!$B$2:$B$187,0),7)</f>
        <v>2.0000000000000018E-3</v>
      </c>
      <c r="M3334" s="39">
        <f>INDEX(Monthly!$B$2:$K$187,MATCH(D3334,Monthly!$B$2:$B$187,0),9)</f>
        <v>4.5756420780096617E-3</v>
      </c>
      <c r="N3334" s="42">
        <f>INDEX(Quaterly!$B$2:$E$63,MATCH(B3334,Quaterly!$B$2:$B$63,0),4)</f>
        <v>-1.2100000000000009</v>
      </c>
    </row>
    <row r="3335" spans="1:14" x14ac:dyDescent="0.3">
      <c r="A3335" s="23">
        <v>3334</v>
      </c>
      <c r="B3335" s="23" t="str">
        <f t="shared" si="156"/>
        <v>Q4-2022</v>
      </c>
      <c r="C3335" s="24" t="str">
        <f t="shared" si="157"/>
        <v>Q4</v>
      </c>
      <c r="D3335" s="23" t="str">
        <f t="shared" si="158"/>
        <v>11-2022</v>
      </c>
      <c r="E3335" s="25">
        <v>44876</v>
      </c>
      <c r="F3335" s="31">
        <f>INDEX(GoldPrice!$B$2:$F$4016,MATCH(E3335,GoldPrice!$B$2:$B$4016,0),5)</f>
        <v>84977.886977888644</v>
      </c>
      <c r="G3335" s="36">
        <f>INDEX(Daily!$B$2:$H$4016,MATCH(E3335,Daily!$B$2:$B$4016,0),3)</f>
        <v>2.4899999999999949</v>
      </c>
      <c r="H3335" s="36">
        <f>INDEX(Daily!$B$2:$H$4016,MATCH(E3335,Daily!$B$2:$B$4016,0),5)</f>
        <v>-60</v>
      </c>
      <c r="I3335" s="36">
        <f>INDEX(Daily!$B$2:$H$4016,MATCH(E3335,Daily!$B$2:$B$4016,0),7)</f>
        <v>7.2899999999999636</v>
      </c>
      <c r="J3335" s="39">
        <f>INDEX(Monthly!$B$2:$K$187,MATCH(D3335,Monthly!$B$2:$B$187,0),3)</f>
        <v>4.2999999999999983E-3</v>
      </c>
      <c r="K3335" s="39">
        <f>INDEX(Monthly!$B$2:$K$187,MATCH(D3335,Monthly!$B$2:$B$187,0),5)</f>
        <v>34.850000000000023</v>
      </c>
      <c r="L3335" s="39">
        <f>INDEX(Monthly!$B$2:$K$187,MATCH(D3335,Monthly!$B$2:$B$187,0),7)</f>
        <v>2.0000000000000018E-3</v>
      </c>
      <c r="M3335" s="39">
        <f>INDEX(Monthly!$B$2:$K$187,MATCH(D3335,Monthly!$B$2:$B$187,0),9)</f>
        <v>4.5756420780096617E-3</v>
      </c>
      <c r="N3335" s="42">
        <f>INDEX(Quaterly!$B$2:$E$63,MATCH(B3335,Quaterly!$B$2:$B$63,0),4)</f>
        <v>-1.2100000000000009</v>
      </c>
    </row>
    <row r="3336" spans="1:14" x14ac:dyDescent="0.3">
      <c r="A3336" s="23">
        <v>3335</v>
      </c>
      <c r="B3336" s="23" t="str">
        <f t="shared" si="156"/>
        <v>Q4-2022</v>
      </c>
      <c r="C3336" s="24" t="str">
        <f t="shared" si="157"/>
        <v>Q4</v>
      </c>
      <c r="D3336" s="23" t="str">
        <f t="shared" si="158"/>
        <v>11-2022</v>
      </c>
      <c r="E3336" s="25">
        <v>44879</v>
      </c>
      <c r="F3336" s="31">
        <f>INDEX(GoldPrice!$B$2:$F$4016,MATCH(E3336,GoldPrice!$B$2:$B$4016,0),5)</f>
        <v>-148660.74466075003</v>
      </c>
      <c r="G3336" s="36">
        <f>INDEX(Daily!$B$2:$H$4016,MATCH(E3336,Daily!$B$2:$B$4016,0),3)</f>
        <v>-3.0899999999999892</v>
      </c>
      <c r="H3336" s="36">
        <f>INDEX(Daily!$B$2:$H$4016,MATCH(E3336,Daily!$B$2:$B$4016,0),5)</f>
        <v>-70</v>
      </c>
      <c r="I3336" s="36">
        <f>INDEX(Daily!$B$2:$H$4016,MATCH(E3336,Daily!$B$2:$B$4016,0),7)</f>
        <v>-13.490000000000009</v>
      </c>
      <c r="J3336" s="39">
        <f>INDEX(Monthly!$B$2:$K$187,MATCH(D3336,Monthly!$B$2:$B$187,0),3)</f>
        <v>4.2999999999999983E-3</v>
      </c>
      <c r="K3336" s="39">
        <f>INDEX(Monthly!$B$2:$K$187,MATCH(D3336,Monthly!$B$2:$B$187,0),5)</f>
        <v>34.850000000000023</v>
      </c>
      <c r="L3336" s="39">
        <f>INDEX(Monthly!$B$2:$K$187,MATCH(D3336,Monthly!$B$2:$B$187,0),7)</f>
        <v>2.0000000000000018E-3</v>
      </c>
      <c r="M3336" s="39">
        <f>INDEX(Monthly!$B$2:$K$187,MATCH(D3336,Monthly!$B$2:$B$187,0),9)</f>
        <v>4.5756420780096617E-3</v>
      </c>
      <c r="N3336" s="42">
        <f>INDEX(Quaterly!$B$2:$E$63,MATCH(B3336,Quaterly!$B$2:$B$63,0),4)</f>
        <v>-1.2100000000000009</v>
      </c>
    </row>
    <row r="3337" spans="1:14" x14ac:dyDescent="0.3">
      <c r="A3337" s="23">
        <v>3336</v>
      </c>
      <c r="B3337" s="23" t="str">
        <f t="shared" si="156"/>
        <v>Q4-2022</v>
      </c>
      <c r="C3337" s="24" t="str">
        <f t="shared" si="157"/>
        <v>Q4</v>
      </c>
      <c r="D3337" s="23" t="str">
        <f t="shared" si="158"/>
        <v>11-2022</v>
      </c>
      <c r="E3337" s="25">
        <v>44880</v>
      </c>
      <c r="F3337" s="31">
        <f>INDEX(GoldPrice!$B$2:$F$4016,MATCH(E3337,GoldPrice!$B$2:$B$4016,0),5)</f>
        <v>156030.24003024399</v>
      </c>
      <c r="G3337" s="36">
        <f>INDEX(Daily!$B$2:$H$4016,MATCH(E3337,Daily!$B$2:$B$4016,0),3)</f>
        <v>1.0499999999999972</v>
      </c>
      <c r="H3337" s="36">
        <f>INDEX(Daily!$B$2:$H$4016,MATCH(E3337,Daily!$B$2:$B$4016,0),5)</f>
        <v>30</v>
      </c>
      <c r="I3337" s="36">
        <f>INDEX(Daily!$B$2:$H$4016,MATCH(E3337,Daily!$B$2:$B$4016,0),7)</f>
        <v>-29.139999999999986</v>
      </c>
      <c r="J3337" s="39">
        <f>INDEX(Monthly!$B$2:$K$187,MATCH(D3337,Monthly!$B$2:$B$187,0),3)</f>
        <v>4.2999999999999983E-3</v>
      </c>
      <c r="K3337" s="39">
        <f>INDEX(Monthly!$B$2:$K$187,MATCH(D3337,Monthly!$B$2:$B$187,0),5)</f>
        <v>34.850000000000023</v>
      </c>
      <c r="L3337" s="39">
        <f>INDEX(Monthly!$B$2:$K$187,MATCH(D3337,Monthly!$B$2:$B$187,0),7)</f>
        <v>2.0000000000000018E-3</v>
      </c>
      <c r="M3337" s="39">
        <f>INDEX(Monthly!$B$2:$K$187,MATCH(D3337,Monthly!$B$2:$B$187,0),9)</f>
        <v>4.5756420780096617E-3</v>
      </c>
      <c r="N3337" s="42">
        <f>INDEX(Quaterly!$B$2:$E$63,MATCH(B3337,Quaterly!$B$2:$B$63,0),4)</f>
        <v>-1.2100000000000009</v>
      </c>
    </row>
    <row r="3338" spans="1:14" x14ac:dyDescent="0.3">
      <c r="A3338" s="23">
        <v>3337</v>
      </c>
      <c r="B3338" s="23" t="str">
        <f t="shared" si="156"/>
        <v>Q4-2022</v>
      </c>
      <c r="C3338" s="24" t="str">
        <f t="shared" si="157"/>
        <v>Q4</v>
      </c>
      <c r="D3338" s="23" t="str">
        <f t="shared" si="158"/>
        <v>11-2022</v>
      </c>
      <c r="E3338" s="25">
        <v>44881</v>
      </c>
      <c r="F3338" s="31">
        <f>INDEX(GoldPrice!$B$2:$F$4016,MATCH(E3338,GoldPrice!$B$2:$B$4016,0),5)</f>
        <v>1573.9935739934444</v>
      </c>
      <c r="G3338" s="36">
        <f>INDEX(Daily!$B$2:$H$4016,MATCH(E3338,Daily!$B$2:$B$4016,0),3)</f>
        <v>-1.3299999999999983</v>
      </c>
      <c r="H3338" s="36">
        <f>INDEX(Daily!$B$2:$H$4016,MATCH(E3338,Daily!$B$2:$B$4016,0),5)</f>
        <v>10</v>
      </c>
      <c r="I3338" s="36">
        <f>INDEX(Daily!$B$2:$H$4016,MATCH(E3338,Daily!$B$2:$B$4016,0),7)</f>
        <v>31</v>
      </c>
      <c r="J3338" s="39">
        <f>INDEX(Monthly!$B$2:$K$187,MATCH(D3338,Monthly!$B$2:$B$187,0),3)</f>
        <v>4.2999999999999983E-3</v>
      </c>
      <c r="K3338" s="39">
        <f>INDEX(Monthly!$B$2:$K$187,MATCH(D3338,Monthly!$B$2:$B$187,0),5)</f>
        <v>34.850000000000023</v>
      </c>
      <c r="L3338" s="39">
        <f>INDEX(Monthly!$B$2:$K$187,MATCH(D3338,Monthly!$B$2:$B$187,0),7)</f>
        <v>2.0000000000000018E-3</v>
      </c>
      <c r="M3338" s="39">
        <f>INDEX(Monthly!$B$2:$K$187,MATCH(D3338,Monthly!$B$2:$B$187,0),9)</f>
        <v>4.5756420780096617E-3</v>
      </c>
      <c r="N3338" s="42">
        <f>INDEX(Quaterly!$B$2:$E$63,MATCH(B3338,Quaterly!$B$2:$B$63,0),4)</f>
        <v>-1.2100000000000009</v>
      </c>
    </row>
    <row r="3339" spans="1:14" x14ac:dyDescent="0.3">
      <c r="A3339" s="23">
        <v>3338</v>
      </c>
      <c r="B3339" s="23" t="str">
        <f t="shared" si="156"/>
        <v>Q4-2022</v>
      </c>
      <c r="C3339" s="24" t="str">
        <f t="shared" si="157"/>
        <v>Q4</v>
      </c>
      <c r="D3339" s="23" t="str">
        <f t="shared" si="158"/>
        <v>11-2022</v>
      </c>
      <c r="E3339" s="25">
        <v>44882</v>
      </c>
      <c r="F3339" s="31">
        <f>INDEX(GoldPrice!$B$2:$F$4016,MATCH(E3339,GoldPrice!$B$2:$B$4016,0),5)</f>
        <v>188570.02457001805</v>
      </c>
      <c r="G3339" s="36">
        <f>INDEX(Daily!$B$2:$H$4016,MATCH(E3339,Daily!$B$2:$B$4016,0),3)</f>
        <v>-3.9500000000000028</v>
      </c>
      <c r="H3339" s="36">
        <f>INDEX(Daily!$B$2:$H$4016,MATCH(E3339,Daily!$B$2:$B$4016,0),5)</f>
        <v>30</v>
      </c>
      <c r="I3339" s="36">
        <f>INDEX(Daily!$B$2:$H$4016,MATCH(E3339,Daily!$B$2:$B$4016,0),7)</f>
        <v>26.360000000000014</v>
      </c>
      <c r="J3339" s="39">
        <f>INDEX(Monthly!$B$2:$K$187,MATCH(D3339,Monthly!$B$2:$B$187,0),3)</f>
        <v>4.2999999999999983E-3</v>
      </c>
      <c r="K3339" s="39">
        <f>INDEX(Monthly!$B$2:$K$187,MATCH(D3339,Monthly!$B$2:$B$187,0),5)</f>
        <v>34.850000000000023</v>
      </c>
      <c r="L3339" s="39">
        <f>INDEX(Monthly!$B$2:$K$187,MATCH(D3339,Monthly!$B$2:$B$187,0),7)</f>
        <v>2.0000000000000018E-3</v>
      </c>
      <c r="M3339" s="39">
        <f>INDEX(Monthly!$B$2:$K$187,MATCH(D3339,Monthly!$B$2:$B$187,0),9)</f>
        <v>4.5756420780096617E-3</v>
      </c>
      <c r="N3339" s="42">
        <f>INDEX(Quaterly!$B$2:$E$63,MATCH(B3339,Quaterly!$B$2:$B$63,0),4)</f>
        <v>-1.2100000000000009</v>
      </c>
    </row>
    <row r="3340" spans="1:14" x14ac:dyDescent="0.3">
      <c r="A3340" s="23">
        <v>3339</v>
      </c>
      <c r="B3340" s="23" t="str">
        <f t="shared" si="156"/>
        <v>Q4-2022</v>
      </c>
      <c r="C3340" s="24" t="str">
        <f t="shared" si="157"/>
        <v>Q4</v>
      </c>
      <c r="D3340" s="23" t="str">
        <f t="shared" si="158"/>
        <v>11-2022</v>
      </c>
      <c r="E3340" s="25">
        <v>44883</v>
      </c>
      <c r="F3340" s="31">
        <f>INDEX(GoldPrice!$B$2:$F$4016,MATCH(E3340,GoldPrice!$B$2:$B$4016,0),5)</f>
        <v>73520.317520320415</v>
      </c>
      <c r="G3340" s="36">
        <f>INDEX(Daily!$B$2:$H$4016,MATCH(E3340,Daily!$B$2:$B$4016,0),3)</f>
        <v>-1.5600000000000023</v>
      </c>
      <c r="H3340" s="36">
        <f>INDEX(Daily!$B$2:$H$4016,MATCH(E3340,Daily!$B$2:$B$4016,0),5)</f>
        <v>-5</v>
      </c>
      <c r="I3340" s="36">
        <f>INDEX(Daily!$B$2:$H$4016,MATCH(E3340,Daily!$B$2:$B$4016,0),7)</f>
        <v>7.0000000000050022E-2</v>
      </c>
      <c r="J3340" s="39">
        <f>INDEX(Monthly!$B$2:$K$187,MATCH(D3340,Monthly!$B$2:$B$187,0),3)</f>
        <v>4.2999999999999983E-3</v>
      </c>
      <c r="K3340" s="39">
        <f>INDEX(Monthly!$B$2:$K$187,MATCH(D3340,Monthly!$B$2:$B$187,0),5)</f>
        <v>34.850000000000023</v>
      </c>
      <c r="L3340" s="39">
        <f>INDEX(Monthly!$B$2:$K$187,MATCH(D3340,Monthly!$B$2:$B$187,0),7)</f>
        <v>2.0000000000000018E-3</v>
      </c>
      <c r="M3340" s="39">
        <f>INDEX(Monthly!$B$2:$K$187,MATCH(D3340,Monthly!$B$2:$B$187,0),9)</f>
        <v>4.5756420780096617E-3</v>
      </c>
      <c r="N3340" s="42">
        <f>INDEX(Quaterly!$B$2:$E$63,MATCH(B3340,Quaterly!$B$2:$B$63,0),4)</f>
        <v>-1.2100000000000009</v>
      </c>
    </row>
    <row r="3341" spans="1:14" x14ac:dyDescent="0.3">
      <c r="A3341" s="23">
        <v>3340</v>
      </c>
      <c r="B3341" s="23" t="str">
        <f t="shared" si="156"/>
        <v>Q4-2022</v>
      </c>
      <c r="C3341" s="24" t="str">
        <f t="shared" si="157"/>
        <v>Q4</v>
      </c>
      <c r="D3341" s="23" t="str">
        <f t="shared" si="158"/>
        <v>11-2022</v>
      </c>
      <c r="E3341" s="25">
        <v>44886</v>
      </c>
      <c r="F3341" s="31">
        <f>INDEX(GoldPrice!$B$2:$F$4016,MATCH(E3341,GoldPrice!$B$2:$B$4016,0),5)</f>
        <v>125886.22188622504</v>
      </c>
      <c r="G3341" s="36">
        <f>INDEX(Daily!$B$2:$H$4016,MATCH(E3341,Daily!$B$2:$B$4016,0),3)</f>
        <v>-0.34999999999999432</v>
      </c>
      <c r="H3341" s="36">
        <f>INDEX(Daily!$B$2:$H$4016,MATCH(E3341,Daily!$B$2:$B$4016,0),5)</f>
        <v>35</v>
      </c>
      <c r="I3341" s="36">
        <f>INDEX(Daily!$B$2:$H$4016,MATCH(E3341,Daily!$B$2:$B$4016,0),7)</f>
        <v>-8.6800000000000637</v>
      </c>
      <c r="J3341" s="39">
        <f>INDEX(Monthly!$B$2:$K$187,MATCH(D3341,Monthly!$B$2:$B$187,0),3)</f>
        <v>4.2999999999999983E-3</v>
      </c>
      <c r="K3341" s="39">
        <f>INDEX(Monthly!$B$2:$K$187,MATCH(D3341,Monthly!$B$2:$B$187,0),5)</f>
        <v>34.850000000000023</v>
      </c>
      <c r="L3341" s="39">
        <f>INDEX(Monthly!$B$2:$K$187,MATCH(D3341,Monthly!$B$2:$B$187,0),7)</f>
        <v>2.0000000000000018E-3</v>
      </c>
      <c r="M3341" s="39">
        <f>INDEX(Monthly!$B$2:$K$187,MATCH(D3341,Monthly!$B$2:$B$187,0),9)</f>
        <v>4.5756420780096617E-3</v>
      </c>
      <c r="N3341" s="42">
        <f>INDEX(Quaterly!$B$2:$E$63,MATCH(B3341,Quaterly!$B$2:$B$63,0),4)</f>
        <v>-1.2100000000000009</v>
      </c>
    </row>
    <row r="3342" spans="1:14" x14ac:dyDescent="0.3">
      <c r="A3342" s="23">
        <v>3341</v>
      </c>
      <c r="B3342" s="23" t="str">
        <f t="shared" si="156"/>
        <v>Q4-2022</v>
      </c>
      <c r="C3342" s="24" t="str">
        <f t="shared" si="157"/>
        <v>Q4</v>
      </c>
      <c r="D3342" s="23" t="str">
        <f t="shared" si="158"/>
        <v>11-2022</v>
      </c>
      <c r="E3342" s="25">
        <v>44887</v>
      </c>
      <c r="F3342" s="31">
        <f>INDEX(GoldPrice!$B$2:$F$4016,MATCH(E3342,GoldPrice!$B$2:$B$4016,0),5)</f>
        <v>-36610.092610098422</v>
      </c>
      <c r="G3342" s="36">
        <f>INDEX(Daily!$B$2:$H$4016,MATCH(E3342,Daily!$B$2:$B$4016,0),3)</f>
        <v>1.5799999999999983</v>
      </c>
      <c r="H3342" s="36">
        <f>INDEX(Daily!$B$2:$H$4016,MATCH(E3342,Daily!$B$2:$B$4016,0),5)</f>
        <v>15</v>
      </c>
      <c r="I3342" s="36">
        <f>INDEX(Daily!$B$2:$H$4016,MATCH(E3342,Daily!$B$2:$B$4016,0),7)</f>
        <v>-8.5299999999999727</v>
      </c>
      <c r="J3342" s="39">
        <f>INDEX(Monthly!$B$2:$K$187,MATCH(D3342,Monthly!$B$2:$B$187,0),3)</f>
        <v>4.2999999999999983E-3</v>
      </c>
      <c r="K3342" s="39">
        <f>INDEX(Monthly!$B$2:$K$187,MATCH(D3342,Monthly!$B$2:$B$187,0),5)</f>
        <v>34.850000000000023</v>
      </c>
      <c r="L3342" s="39">
        <f>INDEX(Monthly!$B$2:$K$187,MATCH(D3342,Monthly!$B$2:$B$187,0),7)</f>
        <v>2.0000000000000018E-3</v>
      </c>
      <c r="M3342" s="39">
        <f>INDEX(Monthly!$B$2:$K$187,MATCH(D3342,Monthly!$B$2:$B$187,0),9)</f>
        <v>4.5756420780096617E-3</v>
      </c>
      <c r="N3342" s="42">
        <f>INDEX(Quaterly!$B$2:$E$63,MATCH(B3342,Quaterly!$B$2:$B$63,0),4)</f>
        <v>-1.2100000000000009</v>
      </c>
    </row>
    <row r="3343" spans="1:14" x14ac:dyDescent="0.3">
      <c r="A3343" s="23">
        <v>3342</v>
      </c>
      <c r="B3343" s="23" t="str">
        <f t="shared" si="156"/>
        <v>Q4-2022</v>
      </c>
      <c r="C3343" s="24" t="str">
        <f t="shared" si="157"/>
        <v>Q4</v>
      </c>
      <c r="D3343" s="23" t="str">
        <f t="shared" si="158"/>
        <v>11-2022</v>
      </c>
      <c r="E3343" s="25">
        <v>44888</v>
      </c>
      <c r="F3343" s="31">
        <f>INDEX(GoldPrice!$B$2:$F$4016,MATCH(E3343,GoldPrice!$B$2:$B$4016,0),5)</f>
        <v>-116076.8096768111</v>
      </c>
      <c r="G3343" s="36">
        <f>INDEX(Daily!$B$2:$H$4016,MATCH(E3343,Daily!$B$2:$B$4016,0),3)</f>
        <v>-3.7900000000000063</v>
      </c>
      <c r="H3343" s="36">
        <f>INDEX(Daily!$B$2:$H$4016,MATCH(E3343,Daily!$B$2:$B$4016,0),5)</f>
        <v>-6</v>
      </c>
      <c r="I3343" s="36">
        <f>INDEX(Daily!$B$2:$H$4016,MATCH(E3343,Daily!$B$2:$B$4016,0),7)</f>
        <v>-6.1200000000000045</v>
      </c>
      <c r="J3343" s="39">
        <f>INDEX(Monthly!$B$2:$K$187,MATCH(D3343,Monthly!$B$2:$B$187,0),3)</f>
        <v>4.2999999999999983E-3</v>
      </c>
      <c r="K3343" s="39">
        <f>INDEX(Monthly!$B$2:$K$187,MATCH(D3343,Monthly!$B$2:$B$187,0),5)</f>
        <v>34.850000000000023</v>
      </c>
      <c r="L3343" s="39">
        <f>INDEX(Monthly!$B$2:$K$187,MATCH(D3343,Monthly!$B$2:$B$187,0),7)</f>
        <v>2.0000000000000018E-3</v>
      </c>
      <c r="M3343" s="39">
        <f>INDEX(Monthly!$B$2:$K$187,MATCH(D3343,Monthly!$B$2:$B$187,0),9)</f>
        <v>4.5756420780096617E-3</v>
      </c>
      <c r="N3343" s="42">
        <f>INDEX(Quaterly!$B$2:$E$63,MATCH(B3343,Quaterly!$B$2:$B$63,0),4)</f>
        <v>-1.2100000000000009</v>
      </c>
    </row>
    <row r="3344" spans="1:14" x14ac:dyDescent="0.3">
      <c r="A3344" s="23">
        <v>3343</v>
      </c>
      <c r="B3344" s="23" t="str">
        <f t="shared" si="156"/>
        <v>Q4-2022</v>
      </c>
      <c r="C3344" s="24" t="str">
        <f t="shared" si="157"/>
        <v>Q4</v>
      </c>
      <c r="D3344" s="23" t="str">
        <f t="shared" si="158"/>
        <v>11-2022</v>
      </c>
      <c r="E3344" s="25">
        <v>44889</v>
      </c>
      <c r="F3344" s="31">
        <f>INDEX(GoldPrice!$B$2:$F$4016,MATCH(E3344,GoldPrice!$B$2:$B$4016,0),5)</f>
        <v>-110774.59837459028</v>
      </c>
      <c r="G3344" s="36">
        <f>INDEX(Daily!$B$2:$H$4016,MATCH(E3344,Daily!$B$2:$B$4016,0),3)</f>
        <v>0.43000000000000682</v>
      </c>
      <c r="H3344" s="36">
        <f>INDEX(Daily!$B$2:$H$4016,MATCH(E3344,Daily!$B$2:$B$4016,0),5)</f>
        <v>-11</v>
      </c>
      <c r="I3344" s="36">
        <f>INDEX(Daily!$B$2:$H$4016,MATCH(E3344,Daily!$B$2:$B$4016,0),7)</f>
        <v>1.7100000000000364</v>
      </c>
      <c r="J3344" s="39">
        <f>INDEX(Monthly!$B$2:$K$187,MATCH(D3344,Monthly!$B$2:$B$187,0),3)</f>
        <v>4.2999999999999983E-3</v>
      </c>
      <c r="K3344" s="39">
        <f>INDEX(Monthly!$B$2:$K$187,MATCH(D3344,Monthly!$B$2:$B$187,0),5)</f>
        <v>34.850000000000023</v>
      </c>
      <c r="L3344" s="39">
        <f>INDEX(Monthly!$B$2:$K$187,MATCH(D3344,Monthly!$B$2:$B$187,0),7)</f>
        <v>2.0000000000000018E-3</v>
      </c>
      <c r="M3344" s="39">
        <f>INDEX(Monthly!$B$2:$K$187,MATCH(D3344,Monthly!$B$2:$B$187,0),9)</f>
        <v>4.5756420780096617E-3</v>
      </c>
      <c r="N3344" s="42">
        <f>INDEX(Quaterly!$B$2:$E$63,MATCH(B3344,Quaterly!$B$2:$B$63,0),4)</f>
        <v>-1.2100000000000009</v>
      </c>
    </row>
    <row r="3345" spans="1:14" x14ac:dyDescent="0.3">
      <c r="A3345" s="23">
        <v>3344</v>
      </c>
      <c r="B3345" s="23" t="str">
        <f t="shared" si="156"/>
        <v>Q4-2022</v>
      </c>
      <c r="C3345" s="24" t="str">
        <f t="shared" si="157"/>
        <v>Q4</v>
      </c>
      <c r="D3345" s="23" t="str">
        <f t="shared" si="158"/>
        <v>11-2022</v>
      </c>
      <c r="E3345" s="25">
        <v>44890</v>
      </c>
      <c r="F3345" s="31">
        <f>INDEX(GoldPrice!$B$2:$F$4016,MATCH(E3345,GoldPrice!$B$2:$B$4016,0),5)</f>
        <v>264346.77754677832</v>
      </c>
      <c r="G3345" s="36">
        <f>INDEX(Daily!$B$2:$H$4016,MATCH(E3345,Daily!$B$2:$B$4016,0),3)</f>
        <v>-1.4699999999999989</v>
      </c>
      <c r="H3345" s="36">
        <f>INDEX(Daily!$B$2:$H$4016,MATCH(E3345,Daily!$B$2:$B$4016,0),5)</f>
        <v>-73</v>
      </c>
      <c r="I3345" s="36">
        <f>INDEX(Daily!$B$2:$H$4016,MATCH(E3345,Daily!$B$2:$B$4016,0),7)</f>
        <v>23.75</v>
      </c>
      <c r="J3345" s="39">
        <f>INDEX(Monthly!$B$2:$K$187,MATCH(D3345,Monthly!$B$2:$B$187,0),3)</f>
        <v>4.2999999999999983E-3</v>
      </c>
      <c r="K3345" s="39">
        <f>INDEX(Monthly!$B$2:$K$187,MATCH(D3345,Monthly!$B$2:$B$187,0),5)</f>
        <v>34.850000000000023</v>
      </c>
      <c r="L3345" s="39">
        <f>INDEX(Monthly!$B$2:$K$187,MATCH(D3345,Monthly!$B$2:$B$187,0),7)</f>
        <v>2.0000000000000018E-3</v>
      </c>
      <c r="M3345" s="39">
        <f>INDEX(Monthly!$B$2:$K$187,MATCH(D3345,Monthly!$B$2:$B$187,0),9)</f>
        <v>4.5756420780096617E-3</v>
      </c>
      <c r="N3345" s="42">
        <f>INDEX(Quaterly!$B$2:$E$63,MATCH(B3345,Quaterly!$B$2:$B$63,0),4)</f>
        <v>-1.2100000000000009</v>
      </c>
    </row>
    <row r="3346" spans="1:14" x14ac:dyDescent="0.3">
      <c r="A3346" s="23">
        <v>3345</v>
      </c>
      <c r="B3346" s="23" t="str">
        <f t="shared" si="156"/>
        <v>Q4-2022</v>
      </c>
      <c r="C3346" s="24" t="str">
        <f t="shared" si="157"/>
        <v>Q4</v>
      </c>
      <c r="D3346" s="23" t="str">
        <f t="shared" si="158"/>
        <v>11-2022</v>
      </c>
      <c r="E3346" s="25">
        <v>44893</v>
      </c>
      <c r="F3346" s="31">
        <f>INDEX(GoldPrice!$B$2:$F$4016,MATCH(E3346,GoldPrice!$B$2:$B$4016,0),5)</f>
        <v>-16069.930069930851</v>
      </c>
      <c r="G3346" s="36">
        <f>INDEX(Daily!$B$2:$H$4016,MATCH(E3346,Daily!$B$2:$B$4016,0),3)</f>
        <v>0.75999999999999091</v>
      </c>
      <c r="H3346" s="36">
        <f>INDEX(Daily!$B$2:$H$4016,MATCH(E3346,Daily!$B$2:$B$4016,0),5)</f>
        <v>10</v>
      </c>
      <c r="I3346" s="36">
        <f>INDEX(Daily!$B$2:$H$4016,MATCH(E3346,Daily!$B$2:$B$4016,0),7)</f>
        <v>34.230000000000018</v>
      </c>
      <c r="J3346" s="39">
        <f>INDEX(Monthly!$B$2:$K$187,MATCH(D3346,Monthly!$B$2:$B$187,0),3)</f>
        <v>4.2999999999999983E-3</v>
      </c>
      <c r="K3346" s="39">
        <f>INDEX(Monthly!$B$2:$K$187,MATCH(D3346,Monthly!$B$2:$B$187,0),5)</f>
        <v>34.850000000000023</v>
      </c>
      <c r="L3346" s="39">
        <f>INDEX(Monthly!$B$2:$K$187,MATCH(D3346,Monthly!$B$2:$B$187,0),7)</f>
        <v>2.0000000000000018E-3</v>
      </c>
      <c r="M3346" s="39">
        <f>INDEX(Monthly!$B$2:$K$187,MATCH(D3346,Monthly!$B$2:$B$187,0),9)</f>
        <v>4.5756420780096617E-3</v>
      </c>
      <c r="N3346" s="42">
        <f>INDEX(Quaterly!$B$2:$E$63,MATCH(B3346,Quaterly!$B$2:$B$63,0),4)</f>
        <v>-1.2100000000000009</v>
      </c>
    </row>
    <row r="3347" spans="1:14" x14ac:dyDescent="0.3">
      <c r="A3347" s="23">
        <v>3346</v>
      </c>
      <c r="B3347" s="23" t="str">
        <f t="shared" si="156"/>
        <v>Q4-2022</v>
      </c>
      <c r="C3347" s="24" t="str">
        <f t="shared" si="157"/>
        <v>Q4</v>
      </c>
      <c r="D3347" s="23" t="str">
        <f t="shared" si="158"/>
        <v>11-2022</v>
      </c>
      <c r="E3347" s="25">
        <v>44894</v>
      </c>
      <c r="F3347" s="31">
        <f>INDEX(GoldPrice!$B$2:$F$4016,MATCH(E3347,GoldPrice!$B$2:$B$4016,0),5)</f>
        <v>-278991.1169911176</v>
      </c>
      <c r="G3347" s="36">
        <f>INDEX(Daily!$B$2:$H$4016,MATCH(E3347,Daily!$B$2:$B$4016,0),3)</f>
        <v>0.96000000000000796</v>
      </c>
      <c r="H3347" s="36">
        <f>INDEX(Daily!$B$2:$H$4016,MATCH(E3347,Daily!$B$2:$B$4016,0),5)</f>
        <v>-20</v>
      </c>
      <c r="I3347" s="36">
        <f>INDEX(Daily!$B$2:$H$4016,MATCH(E3347,Daily!$B$2:$B$4016,0),7)</f>
        <v>26.470000000000027</v>
      </c>
      <c r="J3347" s="39">
        <f>INDEX(Monthly!$B$2:$K$187,MATCH(D3347,Monthly!$B$2:$B$187,0),3)</f>
        <v>4.2999999999999983E-3</v>
      </c>
      <c r="K3347" s="39">
        <f>INDEX(Monthly!$B$2:$K$187,MATCH(D3347,Monthly!$B$2:$B$187,0),5)</f>
        <v>34.850000000000023</v>
      </c>
      <c r="L3347" s="39">
        <f>INDEX(Monthly!$B$2:$K$187,MATCH(D3347,Monthly!$B$2:$B$187,0),7)</f>
        <v>2.0000000000000018E-3</v>
      </c>
      <c r="M3347" s="39">
        <f>INDEX(Monthly!$B$2:$K$187,MATCH(D3347,Monthly!$B$2:$B$187,0),9)</f>
        <v>4.5756420780096617E-3</v>
      </c>
      <c r="N3347" s="42">
        <f>INDEX(Quaterly!$B$2:$E$63,MATCH(B3347,Quaterly!$B$2:$B$63,0),4)</f>
        <v>-1.2100000000000009</v>
      </c>
    </row>
    <row r="3348" spans="1:14" x14ac:dyDescent="0.3">
      <c r="A3348" s="23">
        <v>3347</v>
      </c>
      <c r="B3348" s="23" t="str">
        <f t="shared" si="156"/>
        <v>Q4-2022</v>
      </c>
      <c r="C3348" s="24" t="str">
        <f t="shared" si="157"/>
        <v>Q4</v>
      </c>
      <c r="D3348" s="23" t="str">
        <f t="shared" si="158"/>
        <v>11-2022</v>
      </c>
      <c r="E3348" s="25">
        <v>44895</v>
      </c>
      <c r="F3348" s="31">
        <f>INDEX(GoldPrice!$B$2:$F$4016,MATCH(E3348,GoldPrice!$B$2:$B$4016,0),5)</f>
        <v>203303.72330372036</v>
      </c>
      <c r="G3348" s="36">
        <f>INDEX(Daily!$B$2:$H$4016,MATCH(E3348,Daily!$B$2:$B$4016,0),3)</f>
        <v>2.3599999999999994</v>
      </c>
      <c r="H3348" s="36">
        <f>INDEX(Daily!$B$2:$H$4016,MATCH(E3348,Daily!$B$2:$B$4016,0),5)</f>
        <v>-120</v>
      </c>
      <c r="I3348" s="36">
        <f>INDEX(Daily!$B$2:$H$4016,MATCH(E3348,Daily!$B$2:$B$4016,0),7)</f>
        <v>16.259999999999991</v>
      </c>
      <c r="J3348" s="39">
        <f>INDEX(Monthly!$B$2:$K$187,MATCH(D3348,Monthly!$B$2:$B$187,0),3)</f>
        <v>4.2999999999999983E-3</v>
      </c>
      <c r="K3348" s="39">
        <f>INDEX(Monthly!$B$2:$K$187,MATCH(D3348,Monthly!$B$2:$B$187,0),5)</f>
        <v>34.850000000000023</v>
      </c>
      <c r="L3348" s="39">
        <f>INDEX(Monthly!$B$2:$K$187,MATCH(D3348,Monthly!$B$2:$B$187,0),7)</f>
        <v>2.0000000000000018E-3</v>
      </c>
      <c r="M3348" s="39">
        <f>INDEX(Monthly!$B$2:$K$187,MATCH(D3348,Monthly!$B$2:$B$187,0),9)</f>
        <v>4.5756420780096617E-3</v>
      </c>
      <c r="N3348" s="42">
        <f>INDEX(Quaterly!$B$2:$E$63,MATCH(B3348,Quaterly!$B$2:$B$63,0),4)</f>
        <v>-1.2100000000000009</v>
      </c>
    </row>
    <row r="3349" spans="1:14" x14ac:dyDescent="0.3">
      <c r="A3349" s="23">
        <v>3348</v>
      </c>
      <c r="B3349" s="23" t="str">
        <f t="shared" si="156"/>
        <v>Q4-2022</v>
      </c>
      <c r="C3349" s="24" t="str">
        <f t="shared" si="157"/>
        <v>Q4</v>
      </c>
      <c r="D3349" s="23" t="str">
        <f t="shared" si="158"/>
        <v>12-2022</v>
      </c>
      <c r="E3349" s="25">
        <v>44896</v>
      </c>
      <c r="F3349" s="31">
        <f>INDEX(GoldPrice!$B$2:$F$4016,MATCH(E3349,GoldPrice!$B$2:$B$4016,0),5)</f>
        <v>-998966.16896616668</v>
      </c>
      <c r="G3349" s="36">
        <f>INDEX(Daily!$B$2:$H$4016,MATCH(E3349,Daily!$B$2:$B$4016,0),3)</f>
        <v>0.76999999999999602</v>
      </c>
      <c r="H3349" s="36">
        <f>INDEX(Daily!$B$2:$H$4016,MATCH(E3349,Daily!$B$2:$B$4016,0),5)</f>
        <v>-130</v>
      </c>
      <c r="I3349" s="36">
        <f>INDEX(Daily!$B$2:$H$4016,MATCH(E3349,Daily!$B$2:$B$4016,0),7)</f>
        <v>-12.1400000000001</v>
      </c>
      <c r="J3349" s="39">
        <f>INDEX(Monthly!$B$2:$K$187,MATCH(D3349,Monthly!$B$2:$B$187,0),3)</f>
        <v>-1.9999999999999185E-4</v>
      </c>
      <c r="K3349" s="39">
        <f>INDEX(Monthly!$B$2:$K$187,MATCH(D3349,Monthly!$B$2:$B$187,0),5)</f>
        <v>21.789999999999964</v>
      </c>
      <c r="L3349" s="39">
        <f>INDEX(Monthly!$B$2:$K$187,MATCH(D3349,Monthly!$B$2:$B$187,0),7)</f>
        <v>3.9999999999999897E-3</v>
      </c>
      <c r="M3349" s="39">
        <f>INDEX(Monthly!$B$2:$K$187,MATCH(D3349,Monthly!$B$2:$B$187,0),9)</f>
        <v>2.4785851237425466E-2</v>
      </c>
      <c r="N3349" s="42">
        <f>INDEX(Quaterly!$B$2:$E$63,MATCH(B3349,Quaterly!$B$2:$B$63,0),4)</f>
        <v>-1.2100000000000009</v>
      </c>
    </row>
    <row r="3350" spans="1:14" x14ac:dyDescent="0.3">
      <c r="A3350" s="23">
        <v>3349</v>
      </c>
      <c r="B3350" s="23" t="str">
        <f t="shared" si="156"/>
        <v>Q4-2022</v>
      </c>
      <c r="C3350" s="24" t="str">
        <f t="shared" si="157"/>
        <v>Q4</v>
      </c>
      <c r="D3350" s="23" t="str">
        <f t="shared" si="158"/>
        <v>12-2022</v>
      </c>
      <c r="E3350" s="25">
        <v>44897</v>
      </c>
      <c r="F3350" s="31">
        <f>INDEX(GoldPrice!$B$2:$F$4016,MATCH(E3350,GoldPrice!$B$2:$B$4016,0),5)</f>
        <v>149969.75996975601</v>
      </c>
      <c r="G3350" s="36">
        <f>INDEX(Daily!$B$2:$H$4016,MATCH(E3350,Daily!$B$2:$B$4016,0),3)</f>
        <v>-1.0300000000000011</v>
      </c>
      <c r="H3350" s="36">
        <f>INDEX(Daily!$B$2:$H$4016,MATCH(E3350,Daily!$B$2:$B$4016,0),5)</f>
        <v>-150</v>
      </c>
      <c r="I3350" s="36">
        <f>INDEX(Daily!$B$2:$H$4016,MATCH(E3350,Daily!$B$2:$B$4016,0),7)</f>
        <v>43.730000000000018</v>
      </c>
      <c r="J3350" s="39">
        <f>INDEX(Monthly!$B$2:$K$187,MATCH(D3350,Monthly!$B$2:$B$187,0),3)</f>
        <v>-1.9999999999999185E-4</v>
      </c>
      <c r="K3350" s="39">
        <f>INDEX(Monthly!$B$2:$K$187,MATCH(D3350,Monthly!$B$2:$B$187,0),5)</f>
        <v>21.789999999999964</v>
      </c>
      <c r="L3350" s="39">
        <f>INDEX(Monthly!$B$2:$K$187,MATCH(D3350,Monthly!$B$2:$B$187,0),7)</f>
        <v>3.9999999999999897E-3</v>
      </c>
      <c r="M3350" s="39">
        <f>INDEX(Monthly!$B$2:$K$187,MATCH(D3350,Monthly!$B$2:$B$187,0),9)</f>
        <v>2.4785851237425466E-2</v>
      </c>
      <c r="N3350" s="42">
        <f>INDEX(Quaterly!$B$2:$E$63,MATCH(B3350,Quaterly!$B$2:$B$63,0),4)</f>
        <v>-1.2100000000000009</v>
      </c>
    </row>
    <row r="3351" spans="1:14" x14ac:dyDescent="0.3">
      <c r="A3351" s="23">
        <v>3350</v>
      </c>
      <c r="B3351" s="23" t="str">
        <f t="shared" si="156"/>
        <v>Q4-2022</v>
      </c>
      <c r="C3351" s="24" t="str">
        <f t="shared" si="157"/>
        <v>Q4</v>
      </c>
      <c r="D3351" s="23" t="str">
        <f t="shared" si="158"/>
        <v>12-2022</v>
      </c>
      <c r="E3351" s="25">
        <v>44900</v>
      </c>
      <c r="F3351" s="31">
        <f>INDEX(GoldPrice!$B$2:$F$4016,MATCH(E3351,GoldPrice!$B$2:$B$4016,0),5)</f>
        <v>1069023.2470232546</v>
      </c>
      <c r="G3351" s="36">
        <f>INDEX(Daily!$B$2:$H$4016,MATCH(E3351,Daily!$B$2:$B$4016,0),3)</f>
        <v>-2.8999999999999915</v>
      </c>
      <c r="H3351" s="36">
        <f>INDEX(Daily!$B$2:$H$4016,MATCH(E3351,Daily!$B$2:$B$4016,0),5)</f>
        <v>-370</v>
      </c>
      <c r="I3351" s="36">
        <f>INDEX(Daily!$B$2:$H$4016,MATCH(E3351,Daily!$B$2:$B$4016,0),7)</f>
        <v>13.660000000000082</v>
      </c>
      <c r="J3351" s="39">
        <f>INDEX(Monthly!$B$2:$K$187,MATCH(D3351,Monthly!$B$2:$B$187,0),3)</f>
        <v>-1.9999999999999185E-4</v>
      </c>
      <c r="K3351" s="39">
        <f>INDEX(Monthly!$B$2:$K$187,MATCH(D3351,Monthly!$B$2:$B$187,0),5)</f>
        <v>21.789999999999964</v>
      </c>
      <c r="L3351" s="39">
        <f>INDEX(Monthly!$B$2:$K$187,MATCH(D3351,Monthly!$B$2:$B$187,0),7)</f>
        <v>3.9999999999999897E-3</v>
      </c>
      <c r="M3351" s="39">
        <f>INDEX(Monthly!$B$2:$K$187,MATCH(D3351,Monthly!$B$2:$B$187,0),9)</f>
        <v>2.4785851237425466E-2</v>
      </c>
      <c r="N3351" s="42">
        <f>INDEX(Quaterly!$B$2:$E$63,MATCH(B3351,Quaterly!$B$2:$B$63,0),4)</f>
        <v>-1.2100000000000009</v>
      </c>
    </row>
    <row r="3352" spans="1:14" x14ac:dyDescent="0.3">
      <c r="A3352" s="23">
        <v>3351</v>
      </c>
      <c r="B3352" s="23" t="str">
        <f t="shared" si="156"/>
        <v>Q4-2022</v>
      </c>
      <c r="C3352" s="24" t="str">
        <f t="shared" si="157"/>
        <v>Q4</v>
      </c>
      <c r="D3352" s="23" t="str">
        <f t="shared" si="158"/>
        <v>12-2022</v>
      </c>
      <c r="E3352" s="25">
        <v>44901</v>
      </c>
      <c r="F3352" s="31">
        <f>INDEX(GoldPrice!$B$2:$F$4016,MATCH(E3352,GoldPrice!$B$2:$B$4016,0),5)</f>
        <v>65555.093555092812</v>
      </c>
      <c r="G3352" s="36">
        <f>INDEX(Daily!$B$2:$H$4016,MATCH(E3352,Daily!$B$2:$B$4016,0),3)</f>
        <v>-2.9300000000000068</v>
      </c>
      <c r="H3352" s="36">
        <f>INDEX(Daily!$B$2:$H$4016,MATCH(E3352,Daily!$B$2:$B$4016,0),5)</f>
        <v>0</v>
      </c>
      <c r="I3352" s="36">
        <f>INDEX(Daily!$B$2:$H$4016,MATCH(E3352,Daily!$B$2:$B$4016,0),7)</f>
        <v>-44.980000000000018</v>
      </c>
      <c r="J3352" s="39">
        <f>INDEX(Monthly!$B$2:$K$187,MATCH(D3352,Monthly!$B$2:$B$187,0),3)</f>
        <v>-1.9999999999999185E-4</v>
      </c>
      <c r="K3352" s="39">
        <f>INDEX(Monthly!$B$2:$K$187,MATCH(D3352,Monthly!$B$2:$B$187,0),5)</f>
        <v>21.789999999999964</v>
      </c>
      <c r="L3352" s="39">
        <f>INDEX(Monthly!$B$2:$K$187,MATCH(D3352,Monthly!$B$2:$B$187,0),7)</f>
        <v>3.9999999999999897E-3</v>
      </c>
      <c r="M3352" s="39">
        <f>INDEX(Monthly!$B$2:$K$187,MATCH(D3352,Monthly!$B$2:$B$187,0),9)</f>
        <v>2.4785851237425466E-2</v>
      </c>
      <c r="N3352" s="42">
        <f>INDEX(Quaterly!$B$2:$E$63,MATCH(B3352,Quaterly!$B$2:$B$63,0),4)</f>
        <v>-1.2100000000000009</v>
      </c>
    </row>
    <row r="3353" spans="1:14" x14ac:dyDescent="0.3">
      <c r="A3353" s="23">
        <v>3352</v>
      </c>
      <c r="B3353" s="23" t="str">
        <f t="shared" si="156"/>
        <v>Q4-2022</v>
      </c>
      <c r="C3353" s="24" t="str">
        <f t="shared" si="157"/>
        <v>Q4</v>
      </c>
      <c r="D3353" s="23" t="str">
        <f t="shared" si="158"/>
        <v>12-2022</v>
      </c>
      <c r="E3353" s="25">
        <v>44902</v>
      </c>
      <c r="F3353" s="31">
        <f>INDEX(GoldPrice!$B$2:$F$4016,MATCH(E3353,GoldPrice!$B$2:$B$4016,0),5)</f>
        <v>-435701.0017010048</v>
      </c>
      <c r="G3353" s="36">
        <f>INDEX(Daily!$B$2:$H$4016,MATCH(E3353,Daily!$B$2:$B$4016,0),3)</f>
        <v>-1.8900000000000006</v>
      </c>
      <c r="H3353" s="36">
        <f>INDEX(Daily!$B$2:$H$4016,MATCH(E3353,Daily!$B$2:$B$4016,0),5)</f>
        <v>-80</v>
      </c>
      <c r="I3353" s="36">
        <f>INDEX(Daily!$B$2:$H$4016,MATCH(E3353,Daily!$B$2:$B$4016,0),7)</f>
        <v>-7.6700000000000728</v>
      </c>
      <c r="J3353" s="39">
        <f>INDEX(Monthly!$B$2:$K$187,MATCH(D3353,Monthly!$B$2:$B$187,0),3)</f>
        <v>-1.9999999999999185E-4</v>
      </c>
      <c r="K3353" s="39">
        <f>INDEX(Monthly!$B$2:$K$187,MATCH(D3353,Monthly!$B$2:$B$187,0),5)</f>
        <v>21.789999999999964</v>
      </c>
      <c r="L3353" s="39">
        <f>INDEX(Monthly!$B$2:$K$187,MATCH(D3353,Monthly!$B$2:$B$187,0),7)</f>
        <v>3.9999999999999897E-3</v>
      </c>
      <c r="M3353" s="39">
        <f>INDEX(Monthly!$B$2:$K$187,MATCH(D3353,Monthly!$B$2:$B$187,0),9)</f>
        <v>2.4785851237425466E-2</v>
      </c>
      <c r="N3353" s="42">
        <f>INDEX(Quaterly!$B$2:$E$63,MATCH(B3353,Quaterly!$B$2:$B$63,0),4)</f>
        <v>-1.2100000000000009</v>
      </c>
    </row>
    <row r="3354" spans="1:14" x14ac:dyDescent="0.3">
      <c r="A3354" s="23">
        <v>3353</v>
      </c>
      <c r="B3354" s="23" t="str">
        <f t="shared" si="156"/>
        <v>Q4-2022</v>
      </c>
      <c r="C3354" s="24" t="str">
        <f t="shared" si="157"/>
        <v>Q4</v>
      </c>
      <c r="D3354" s="23" t="str">
        <f t="shared" si="158"/>
        <v>12-2022</v>
      </c>
      <c r="E3354" s="25">
        <v>44903</v>
      </c>
      <c r="F3354" s="31">
        <f>INDEX(GoldPrice!$B$2:$F$4016,MATCH(E3354,GoldPrice!$B$2:$B$4016,0),5)</f>
        <v>354452.0884520933</v>
      </c>
      <c r="G3354" s="36">
        <f>INDEX(Daily!$B$2:$H$4016,MATCH(E3354,Daily!$B$2:$B$4016,0),3)</f>
        <v>-0.51999999999999602</v>
      </c>
      <c r="H3354" s="36">
        <f>INDEX(Daily!$B$2:$H$4016,MATCH(E3354,Daily!$B$2:$B$4016,0),5)</f>
        <v>-120</v>
      </c>
      <c r="I3354" s="36">
        <f>INDEX(Daily!$B$2:$H$4016,MATCH(E3354,Daily!$B$2:$B$4016,0),7)</f>
        <v>9.5099999999999909</v>
      </c>
      <c r="J3354" s="39">
        <f>INDEX(Monthly!$B$2:$K$187,MATCH(D3354,Monthly!$B$2:$B$187,0),3)</f>
        <v>-1.9999999999999185E-4</v>
      </c>
      <c r="K3354" s="39">
        <f>INDEX(Monthly!$B$2:$K$187,MATCH(D3354,Monthly!$B$2:$B$187,0),5)</f>
        <v>21.789999999999964</v>
      </c>
      <c r="L3354" s="39">
        <f>INDEX(Monthly!$B$2:$K$187,MATCH(D3354,Monthly!$B$2:$B$187,0),7)</f>
        <v>3.9999999999999897E-3</v>
      </c>
      <c r="M3354" s="39">
        <f>INDEX(Monthly!$B$2:$K$187,MATCH(D3354,Monthly!$B$2:$B$187,0),9)</f>
        <v>2.4785851237425466E-2</v>
      </c>
      <c r="N3354" s="42">
        <f>INDEX(Quaterly!$B$2:$E$63,MATCH(B3354,Quaterly!$B$2:$B$63,0),4)</f>
        <v>-1.2100000000000009</v>
      </c>
    </row>
    <row r="3355" spans="1:14" x14ac:dyDescent="0.3">
      <c r="A3355" s="23">
        <v>3354</v>
      </c>
      <c r="B3355" s="23" t="str">
        <f t="shared" si="156"/>
        <v>Q4-2022</v>
      </c>
      <c r="C3355" s="24" t="str">
        <f t="shared" si="157"/>
        <v>Q4</v>
      </c>
      <c r="D3355" s="23" t="str">
        <f t="shared" si="158"/>
        <v>12-2022</v>
      </c>
      <c r="E3355" s="25">
        <v>44904</v>
      </c>
      <c r="F3355" s="31">
        <f>INDEX(GoldPrice!$B$2:$F$4016,MATCH(E3355,GoldPrice!$B$2:$B$4016,0),5)</f>
        <v>93663.579663574696</v>
      </c>
      <c r="G3355" s="36">
        <f>INDEX(Daily!$B$2:$H$4016,MATCH(E3355,Daily!$B$2:$B$4016,0),3)</f>
        <v>-0.56000000000000227</v>
      </c>
      <c r="H3355" s="36">
        <f>INDEX(Daily!$B$2:$H$4016,MATCH(E3355,Daily!$B$2:$B$4016,0),5)</f>
        <v>-230</v>
      </c>
      <c r="I3355" s="36">
        <f>INDEX(Daily!$B$2:$H$4016,MATCH(E3355,Daily!$B$2:$B$4016,0),7)</f>
        <v>1.2799999999999727</v>
      </c>
      <c r="J3355" s="39">
        <f>INDEX(Monthly!$B$2:$K$187,MATCH(D3355,Monthly!$B$2:$B$187,0),3)</f>
        <v>-1.9999999999999185E-4</v>
      </c>
      <c r="K3355" s="39">
        <f>INDEX(Monthly!$B$2:$K$187,MATCH(D3355,Monthly!$B$2:$B$187,0),5)</f>
        <v>21.789999999999964</v>
      </c>
      <c r="L3355" s="39">
        <f>INDEX(Monthly!$B$2:$K$187,MATCH(D3355,Monthly!$B$2:$B$187,0),7)</f>
        <v>3.9999999999999897E-3</v>
      </c>
      <c r="M3355" s="39">
        <f>INDEX(Monthly!$B$2:$K$187,MATCH(D3355,Monthly!$B$2:$B$187,0),9)</f>
        <v>2.4785851237425466E-2</v>
      </c>
      <c r="N3355" s="42">
        <f>INDEX(Quaterly!$B$2:$E$63,MATCH(B3355,Quaterly!$B$2:$B$63,0),4)</f>
        <v>-1.2100000000000009</v>
      </c>
    </row>
    <row r="3356" spans="1:14" x14ac:dyDescent="0.3">
      <c r="A3356" s="23">
        <v>3355</v>
      </c>
      <c r="B3356" s="23" t="str">
        <f t="shared" si="156"/>
        <v>Q4-2022</v>
      </c>
      <c r="C3356" s="24" t="str">
        <f t="shared" si="157"/>
        <v>Q4</v>
      </c>
      <c r="D3356" s="23" t="str">
        <f t="shared" si="158"/>
        <v>12-2022</v>
      </c>
      <c r="E3356" s="25">
        <v>44907</v>
      </c>
      <c r="F3356" s="31">
        <f>INDEX(GoldPrice!$B$2:$F$4016,MATCH(E3356,GoldPrice!$B$2:$B$4016,0),5)</f>
        <v>238359.47835947573</v>
      </c>
      <c r="G3356" s="36">
        <f>INDEX(Daily!$B$2:$H$4016,MATCH(E3356,Daily!$B$2:$B$4016,0),3)</f>
        <v>1.9399999999999977</v>
      </c>
      <c r="H3356" s="36">
        <f>INDEX(Daily!$B$2:$H$4016,MATCH(E3356,Daily!$B$2:$B$4016,0),5)</f>
        <v>130</v>
      </c>
      <c r="I3356" s="36">
        <f>INDEX(Daily!$B$2:$H$4016,MATCH(E3356,Daily!$B$2:$B$4016,0),7)</f>
        <v>-19.740000000000009</v>
      </c>
      <c r="J3356" s="39">
        <f>INDEX(Monthly!$B$2:$K$187,MATCH(D3356,Monthly!$B$2:$B$187,0),3)</f>
        <v>-1.9999999999999185E-4</v>
      </c>
      <c r="K3356" s="39">
        <f>INDEX(Monthly!$B$2:$K$187,MATCH(D3356,Monthly!$B$2:$B$187,0),5)</f>
        <v>21.789999999999964</v>
      </c>
      <c r="L3356" s="39">
        <f>INDEX(Monthly!$B$2:$K$187,MATCH(D3356,Monthly!$B$2:$B$187,0),7)</f>
        <v>3.9999999999999897E-3</v>
      </c>
      <c r="M3356" s="39">
        <f>INDEX(Monthly!$B$2:$K$187,MATCH(D3356,Monthly!$B$2:$B$187,0),9)</f>
        <v>2.4785851237425466E-2</v>
      </c>
      <c r="N3356" s="42">
        <f>INDEX(Quaterly!$B$2:$E$63,MATCH(B3356,Quaterly!$B$2:$B$63,0),4)</f>
        <v>-1.2100000000000009</v>
      </c>
    </row>
    <row r="3357" spans="1:14" x14ac:dyDescent="0.3">
      <c r="A3357" s="23">
        <v>3356</v>
      </c>
      <c r="B3357" s="23" t="str">
        <f t="shared" si="156"/>
        <v>Q4-2022</v>
      </c>
      <c r="C3357" s="24" t="str">
        <f t="shared" si="157"/>
        <v>Q4</v>
      </c>
      <c r="D3357" s="23" t="str">
        <f t="shared" si="158"/>
        <v>12-2022</v>
      </c>
      <c r="E3357" s="25">
        <v>44908</v>
      </c>
      <c r="F3357" s="31">
        <f>INDEX(GoldPrice!$B$2:$F$4016,MATCH(E3357,GoldPrice!$B$2:$B$4016,0),5)</f>
        <v>-788225.28822528571</v>
      </c>
      <c r="G3357" s="36">
        <f>INDEX(Daily!$B$2:$H$4016,MATCH(E3357,Daily!$B$2:$B$4016,0),3)</f>
        <v>1.75</v>
      </c>
      <c r="H3357" s="36">
        <f>INDEX(Daily!$B$2:$H$4016,MATCH(E3357,Daily!$B$2:$B$4016,0),5)</f>
        <v>-80</v>
      </c>
      <c r="I3357" s="36">
        <f>INDEX(Daily!$B$2:$H$4016,MATCH(E3357,Daily!$B$2:$B$4016,0),7)</f>
        <v>15.380000000000109</v>
      </c>
      <c r="J3357" s="39">
        <f>INDEX(Monthly!$B$2:$K$187,MATCH(D3357,Monthly!$B$2:$B$187,0),3)</f>
        <v>-1.9999999999999185E-4</v>
      </c>
      <c r="K3357" s="39">
        <f>INDEX(Monthly!$B$2:$K$187,MATCH(D3357,Monthly!$B$2:$B$187,0),5)</f>
        <v>21.789999999999964</v>
      </c>
      <c r="L3357" s="39">
        <f>INDEX(Monthly!$B$2:$K$187,MATCH(D3357,Monthly!$B$2:$B$187,0),7)</f>
        <v>3.9999999999999897E-3</v>
      </c>
      <c r="M3357" s="39">
        <f>INDEX(Monthly!$B$2:$K$187,MATCH(D3357,Monthly!$B$2:$B$187,0),9)</f>
        <v>2.4785851237425466E-2</v>
      </c>
      <c r="N3357" s="42">
        <f>INDEX(Quaterly!$B$2:$E$63,MATCH(B3357,Quaterly!$B$2:$B$63,0),4)</f>
        <v>-1.2100000000000009</v>
      </c>
    </row>
    <row r="3358" spans="1:14" x14ac:dyDescent="0.3">
      <c r="A3358" s="23">
        <v>3357</v>
      </c>
      <c r="B3358" s="23" t="str">
        <f t="shared" si="156"/>
        <v>Q4-2022</v>
      </c>
      <c r="C3358" s="24" t="str">
        <f t="shared" si="157"/>
        <v>Q4</v>
      </c>
      <c r="D3358" s="23" t="str">
        <f t="shared" si="158"/>
        <v>12-2022</v>
      </c>
      <c r="E3358" s="25">
        <v>44909</v>
      </c>
      <c r="F3358" s="31">
        <f>INDEX(GoldPrice!$B$2:$F$4016,MATCH(E3358,GoldPrice!$B$2:$B$4016,0),5)</f>
        <v>323504.06350406259</v>
      </c>
      <c r="G3358" s="36">
        <f>INDEX(Daily!$B$2:$H$4016,MATCH(E3358,Daily!$B$2:$B$4016,0),3)</f>
        <v>2.0799999999999983</v>
      </c>
      <c r="H3358" s="36">
        <f>INDEX(Daily!$B$2:$H$4016,MATCH(E3358,Daily!$B$2:$B$4016,0),5)</f>
        <v>-80</v>
      </c>
      <c r="I3358" s="36">
        <f>INDEX(Daily!$B$2:$H$4016,MATCH(E3358,Daily!$B$2:$B$4016,0),7)</f>
        <v>2.9800000000000182</v>
      </c>
      <c r="J3358" s="39">
        <f>INDEX(Monthly!$B$2:$K$187,MATCH(D3358,Monthly!$B$2:$B$187,0),3)</f>
        <v>-1.9999999999999185E-4</v>
      </c>
      <c r="K3358" s="39">
        <f>INDEX(Monthly!$B$2:$K$187,MATCH(D3358,Monthly!$B$2:$B$187,0),5)</f>
        <v>21.789999999999964</v>
      </c>
      <c r="L3358" s="39">
        <f>INDEX(Monthly!$B$2:$K$187,MATCH(D3358,Monthly!$B$2:$B$187,0),7)</f>
        <v>3.9999999999999897E-3</v>
      </c>
      <c r="M3358" s="39">
        <f>INDEX(Monthly!$B$2:$K$187,MATCH(D3358,Monthly!$B$2:$B$187,0),9)</f>
        <v>2.4785851237425466E-2</v>
      </c>
      <c r="N3358" s="42">
        <f>INDEX(Quaterly!$B$2:$E$63,MATCH(B3358,Quaterly!$B$2:$B$63,0),4)</f>
        <v>-1.2100000000000009</v>
      </c>
    </row>
    <row r="3359" spans="1:14" x14ac:dyDescent="0.3">
      <c r="A3359" s="23">
        <v>3358</v>
      </c>
      <c r="B3359" s="23" t="str">
        <f t="shared" si="156"/>
        <v>Q4-2022</v>
      </c>
      <c r="C3359" s="24" t="str">
        <f t="shared" si="157"/>
        <v>Q4</v>
      </c>
      <c r="D3359" s="23" t="str">
        <f t="shared" si="158"/>
        <v>12-2022</v>
      </c>
      <c r="E3359" s="25">
        <v>44910</v>
      </c>
      <c r="F3359" s="31">
        <f>INDEX(GoldPrice!$B$2:$F$4016,MATCH(E3359,GoldPrice!$B$2:$B$4016,0),5)</f>
        <v>365639.76563976705</v>
      </c>
      <c r="G3359" s="36">
        <f>INDEX(Daily!$B$2:$H$4016,MATCH(E3359,Daily!$B$2:$B$4016,0),3)</f>
        <v>-1.019999999999996</v>
      </c>
      <c r="H3359" s="36">
        <f>INDEX(Daily!$B$2:$H$4016,MATCH(E3359,Daily!$B$2:$B$4016,0),5)</f>
        <v>-20</v>
      </c>
      <c r="I3359" s="36">
        <f>INDEX(Daily!$B$2:$H$4016,MATCH(E3359,Daily!$B$2:$B$4016,0),7)</f>
        <v>4.8899999999998727</v>
      </c>
      <c r="J3359" s="39">
        <f>INDEX(Monthly!$B$2:$K$187,MATCH(D3359,Monthly!$B$2:$B$187,0),3)</f>
        <v>-1.9999999999999185E-4</v>
      </c>
      <c r="K3359" s="39">
        <f>INDEX(Monthly!$B$2:$K$187,MATCH(D3359,Monthly!$B$2:$B$187,0),5)</f>
        <v>21.789999999999964</v>
      </c>
      <c r="L3359" s="39">
        <f>INDEX(Monthly!$B$2:$K$187,MATCH(D3359,Monthly!$B$2:$B$187,0),7)</f>
        <v>3.9999999999999897E-3</v>
      </c>
      <c r="M3359" s="39">
        <f>INDEX(Monthly!$B$2:$K$187,MATCH(D3359,Monthly!$B$2:$B$187,0),9)</f>
        <v>2.4785851237425466E-2</v>
      </c>
      <c r="N3359" s="42">
        <f>INDEX(Quaterly!$B$2:$E$63,MATCH(B3359,Quaterly!$B$2:$B$63,0),4)</f>
        <v>-1.2100000000000009</v>
      </c>
    </row>
    <row r="3360" spans="1:14" x14ac:dyDescent="0.3">
      <c r="A3360" s="23">
        <v>3359</v>
      </c>
      <c r="B3360" s="23" t="str">
        <f t="shared" si="156"/>
        <v>Q4-2022</v>
      </c>
      <c r="C3360" s="24" t="str">
        <f t="shared" si="157"/>
        <v>Q4</v>
      </c>
      <c r="D3360" s="23" t="str">
        <f t="shared" si="158"/>
        <v>12-2022</v>
      </c>
      <c r="E3360" s="25">
        <v>44911</v>
      </c>
      <c r="F3360" s="31">
        <f>INDEX(GoldPrice!$B$2:$F$4016,MATCH(E3360,GoldPrice!$B$2:$B$4016,0),5)</f>
        <v>-235664.33566433191</v>
      </c>
      <c r="G3360" s="36">
        <f>INDEX(Daily!$B$2:$H$4016,MATCH(E3360,Daily!$B$2:$B$4016,0),3)</f>
        <v>-1.7999999999999972</v>
      </c>
      <c r="H3360" s="36">
        <f>INDEX(Daily!$B$2:$H$4016,MATCH(E3360,Daily!$B$2:$B$4016,0),5)</f>
        <v>80</v>
      </c>
      <c r="I3360" s="36">
        <f>INDEX(Daily!$B$2:$H$4016,MATCH(E3360,Daily!$B$2:$B$4016,0),7)</f>
        <v>-2.8399999999999181</v>
      </c>
      <c r="J3360" s="39">
        <f>INDEX(Monthly!$B$2:$K$187,MATCH(D3360,Monthly!$B$2:$B$187,0),3)</f>
        <v>-1.9999999999999185E-4</v>
      </c>
      <c r="K3360" s="39">
        <f>INDEX(Monthly!$B$2:$K$187,MATCH(D3360,Monthly!$B$2:$B$187,0),5)</f>
        <v>21.789999999999964</v>
      </c>
      <c r="L3360" s="39">
        <f>INDEX(Monthly!$B$2:$K$187,MATCH(D3360,Monthly!$B$2:$B$187,0),7)</f>
        <v>3.9999999999999897E-3</v>
      </c>
      <c r="M3360" s="39">
        <f>INDEX(Monthly!$B$2:$K$187,MATCH(D3360,Monthly!$B$2:$B$187,0),9)</f>
        <v>2.4785851237425466E-2</v>
      </c>
      <c r="N3360" s="42">
        <f>INDEX(Quaterly!$B$2:$E$63,MATCH(B3360,Quaterly!$B$2:$B$63,0),4)</f>
        <v>-1.2100000000000009</v>
      </c>
    </row>
    <row r="3361" spans="1:14" x14ac:dyDescent="0.3">
      <c r="A3361" s="23">
        <v>3360</v>
      </c>
      <c r="B3361" s="23" t="str">
        <f t="shared" si="156"/>
        <v>Q4-2022</v>
      </c>
      <c r="C3361" s="24" t="str">
        <f t="shared" si="157"/>
        <v>Q4</v>
      </c>
      <c r="D3361" s="23" t="str">
        <f t="shared" si="158"/>
        <v>12-2022</v>
      </c>
      <c r="E3361" s="25">
        <v>44914</v>
      </c>
      <c r="F3361" s="31">
        <f>INDEX(GoldPrice!$B$2:$F$4016,MATCH(E3361,GoldPrice!$B$2:$B$4016,0),5)</f>
        <v>-21179.361179366708</v>
      </c>
      <c r="G3361" s="36">
        <f>INDEX(Daily!$B$2:$H$4016,MATCH(E3361,Daily!$B$2:$B$4016,0),3)</f>
        <v>1.4399999999999977</v>
      </c>
      <c r="H3361" s="36">
        <f>INDEX(Daily!$B$2:$H$4016,MATCH(E3361,Daily!$B$2:$B$4016,0),5)</f>
        <v>120</v>
      </c>
      <c r="I3361" s="36">
        <f>INDEX(Daily!$B$2:$H$4016,MATCH(E3361,Daily!$B$2:$B$4016,0),7)</f>
        <v>-14.079999999999927</v>
      </c>
      <c r="J3361" s="39">
        <f>INDEX(Monthly!$B$2:$K$187,MATCH(D3361,Monthly!$B$2:$B$187,0),3)</f>
        <v>-1.9999999999999185E-4</v>
      </c>
      <c r="K3361" s="39">
        <f>INDEX(Monthly!$B$2:$K$187,MATCH(D3361,Monthly!$B$2:$B$187,0),5)</f>
        <v>21.789999999999964</v>
      </c>
      <c r="L3361" s="39">
        <f>INDEX(Monthly!$B$2:$K$187,MATCH(D3361,Monthly!$B$2:$B$187,0),7)</f>
        <v>3.9999999999999897E-3</v>
      </c>
      <c r="M3361" s="39">
        <f>INDEX(Monthly!$B$2:$K$187,MATCH(D3361,Monthly!$B$2:$B$187,0),9)</f>
        <v>2.4785851237425466E-2</v>
      </c>
      <c r="N3361" s="42">
        <f>INDEX(Quaterly!$B$2:$E$63,MATCH(B3361,Quaterly!$B$2:$B$63,0),4)</f>
        <v>-1.2100000000000009</v>
      </c>
    </row>
    <row r="3362" spans="1:14" x14ac:dyDescent="0.3">
      <c r="A3362" s="23">
        <v>3361</v>
      </c>
      <c r="B3362" s="23" t="str">
        <f t="shared" si="156"/>
        <v>Q4-2022</v>
      </c>
      <c r="C3362" s="24" t="str">
        <f t="shared" si="157"/>
        <v>Q4</v>
      </c>
      <c r="D3362" s="23" t="str">
        <f t="shared" si="158"/>
        <v>12-2022</v>
      </c>
      <c r="E3362" s="25">
        <v>44915</v>
      </c>
      <c r="F3362" s="31">
        <f>INDEX(GoldPrice!$B$2:$F$4016,MATCH(E3362,GoldPrice!$B$2:$B$4016,0),5)</f>
        <v>-346450.19845019281</v>
      </c>
      <c r="G3362" s="36">
        <f>INDEX(Daily!$B$2:$H$4016,MATCH(E3362,Daily!$B$2:$B$4016,0),3)</f>
        <v>0.34000000000000341</v>
      </c>
      <c r="H3362" s="36">
        <f>INDEX(Daily!$B$2:$H$4016,MATCH(E3362,Daily!$B$2:$B$4016,0),5)</f>
        <v>30</v>
      </c>
      <c r="I3362" s="36">
        <f>INDEX(Daily!$B$2:$H$4016,MATCH(E3362,Daily!$B$2:$B$4016,0),7)</f>
        <v>-15.270000000000095</v>
      </c>
      <c r="J3362" s="39">
        <f>INDEX(Monthly!$B$2:$K$187,MATCH(D3362,Monthly!$B$2:$B$187,0),3)</f>
        <v>-1.9999999999999185E-4</v>
      </c>
      <c r="K3362" s="39">
        <f>INDEX(Monthly!$B$2:$K$187,MATCH(D3362,Monthly!$B$2:$B$187,0),5)</f>
        <v>21.789999999999964</v>
      </c>
      <c r="L3362" s="39">
        <f>INDEX(Monthly!$B$2:$K$187,MATCH(D3362,Monthly!$B$2:$B$187,0),7)</f>
        <v>3.9999999999999897E-3</v>
      </c>
      <c r="M3362" s="39">
        <f>INDEX(Monthly!$B$2:$K$187,MATCH(D3362,Monthly!$B$2:$B$187,0),9)</f>
        <v>2.4785851237425466E-2</v>
      </c>
      <c r="N3362" s="42">
        <f>INDEX(Quaterly!$B$2:$E$63,MATCH(B3362,Quaterly!$B$2:$B$63,0),4)</f>
        <v>-1.2100000000000009</v>
      </c>
    </row>
    <row r="3363" spans="1:14" x14ac:dyDescent="0.3">
      <c r="A3363" s="23">
        <v>3362</v>
      </c>
      <c r="B3363" s="23" t="str">
        <f t="shared" si="156"/>
        <v>Q4-2022</v>
      </c>
      <c r="C3363" s="24" t="str">
        <f t="shared" si="157"/>
        <v>Q4</v>
      </c>
      <c r="D3363" s="23" t="str">
        <f t="shared" si="158"/>
        <v>12-2022</v>
      </c>
      <c r="E3363" s="25">
        <v>44916</v>
      </c>
      <c r="F3363" s="31">
        <f>INDEX(GoldPrice!$B$2:$F$4016,MATCH(E3363,GoldPrice!$B$2:$B$4016,0),5)</f>
        <v>-358815.34681534767</v>
      </c>
      <c r="G3363" s="36">
        <f>INDEX(Daily!$B$2:$H$4016,MATCH(E3363,Daily!$B$2:$B$4016,0),3)</f>
        <v>2.0099999999999909</v>
      </c>
      <c r="H3363" s="36">
        <f>INDEX(Daily!$B$2:$H$4016,MATCH(E3363,Daily!$B$2:$B$4016,0),5)</f>
        <v>-30</v>
      </c>
      <c r="I3363" s="36">
        <f>INDEX(Daily!$B$2:$H$4016,MATCH(E3363,Daily!$B$2:$B$4016,0),7)</f>
        <v>-4.25</v>
      </c>
      <c r="J3363" s="39">
        <f>INDEX(Monthly!$B$2:$K$187,MATCH(D3363,Monthly!$B$2:$B$187,0),3)</f>
        <v>-1.9999999999999185E-4</v>
      </c>
      <c r="K3363" s="39">
        <f>INDEX(Monthly!$B$2:$K$187,MATCH(D3363,Monthly!$B$2:$B$187,0),5)</f>
        <v>21.789999999999964</v>
      </c>
      <c r="L3363" s="39">
        <f>INDEX(Monthly!$B$2:$K$187,MATCH(D3363,Monthly!$B$2:$B$187,0),7)</f>
        <v>3.9999999999999897E-3</v>
      </c>
      <c r="M3363" s="39">
        <f>INDEX(Monthly!$B$2:$K$187,MATCH(D3363,Monthly!$B$2:$B$187,0),9)</f>
        <v>2.4785851237425466E-2</v>
      </c>
      <c r="N3363" s="42">
        <f>INDEX(Quaterly!$B$2:$E$63,MATCH(B3363,Quaterly!$B$2:$B$63,0),4)</f>
        <v>-1.2100000000000009</v>
      </c>
    </row>
    <row r="3364" spans="1:14" x14ac:dyDescent="0.3">
      <c r="A3364" s="23">
        <v>3363</v>
      </c>
      <c r="B3364" s="23" t="str">
        <f t="shared" si="156"/>
        <v>Q4-2022</v>
      </c>
      <c r="C3364" s="24" t="str">
        <f t="shared" si="157"/>
        <v>Q4</v>
      </c>
      <c r="D3364" s="23" t="str">
        <f t="shared" si="158"/>
        <v>12-2022</v>
      </c>
      <c r="E3364" s="25">
        <v>44917</v>
      </c>
      <c r="F3364" s="31">
        <f>INDEX(GoldPrice!$B$2:$F$4016,MATCH(E3364,GoldPrice!$B$2:$B$4016,0),5)</f>
        <v>712375.7323757261</v>
      </c>
      <c r="G3364" s="36">
        <f>INDEX(Daily!$B$2:$H$4016,MATCH(E3364,Daily!$B$2:$B$4016,0),3)</f>
        <v>0.21000000000000796</v>
      </c>
      <c r="H3364" s="36">
        <f>INDEX(Daily!$B$2:$H$4016,MATCH(E3364,Daily!$B$2:$B$4016,0),5)</f>
        <v>-70</v>
      </c>
      <c r="I3364" s="36">
        <f>INDEX(Daily!$B$2:$H$4016,MATCH(E3364,Daily!$B$2:$B$4016,0),7)</f>
        <v>3.7300000000000182</v>
      </c>
      <c r="J3364" s="39">
        <f>INDEX(Monthly!$B$2:$K$187,MATCH(D3364,Monthly!$B$2:$B$187,0),3)</f>
        <v>-1.9999999999999185E-4</v>
      </c>
      <c r="K3364" s="39">
        <f>INDEX(Monthly!$B$2:$K$187,MATCH(D3364,Monthly!$B$2:$B$187,0),5)</f>
        <v>21.789999999999964</v>
      </c>
      <c r="L3364" s="39">
        <f>INDEX(Monthly!$B$2:$K$187,MATCH(D3364,Monthly!$B$2:$B$187,0),7)</f>
        <v>3.9999999999999897E-3</v>
      </c>
      <c r="M3364" s="39">
        <f>INDEX(Monthly!$B$2:$K$187,MATCH(D3364,Monthly!$B$2:$B$187,0),9)</f>
        <v>2.4785851237425466E-2</v>
      </c>
      <c r="N3364" s="42">
        <f>INDEX(Quaterly!$B$2:$E$63,MATCH(B3364,Quaterly!$B$2:$B$63,0),4)</f>
        <v>-1.2100000000000009</v>
      </c>
    </row>
    <row r="3365" spans="1:14" x14ac:dyDescent="0.3">
      <c r="A3365" s="23">
        <v>3364</v>
      </c>
      <c r="B3365" s="23" t="str">
        <f t="shared" si="156"/>
        <v>Q4-2022</v>
      </c>
      <c r="C3365" s="24" t="str">
        <f t="shared" si="157"/>
        <v>Q4</v>
      </c>
      <c r="D3365" s="23" t="str">
        <f t="shared" si="158"/>
        <v>12-2022</v>
      </c>
      <c r="E3365" s="25">
        <v>44918</v>
      </c>
      <c r="F3365" s="31">
        <f>INDEX(GoldPrice!$B$2:$F$4016,MATCH(E3365,GoldPrice!$B$2:$B$4016,0),5)</f>
        <v>-63953.127953127027</v>
      </c>
      <c r="G3365" s="36">
        <f>INDEX(Daily!$B$2:$H$4016,MATCH(E3365,Daily!$B$2:$B$4016,0),3)</f>
        <v>0.89000000000000057</v>
      </c>
      <c r="H3365" s="36">
        <f>INDEX(Daily!$B$2:$H$4016,MATCH(E3365,Daily!$B$2:$B$4016,0),5)</f>
        <v>-70</v>
      </c>
      <c r="I3365" s="36">
        <f>INDEX(Daily!$B$2:$H$4016,MATCH(E3365,Daily!$B$2:$B$4016,0),7)</f>
        <v>-2.2699999999999818</v>
      </c>
      <c r="J3365" s="39">
        <f>INDEX(Monthly!$B$2:$K$187,MATCH(D3365,Monthly!$B$2:$B$187,0),3)</f>
        <v>-1.9999999999999185E-4</v>
      </c>
      <c r="K3365" s="39">
        <f>INDEX(Monthly!$B$2:$K$187,MATCH(D3365,Monthly!$B$2:$B$187,0),5)</f>
        <v>21.789999999999964</v>
      </c>
      <c r="L3365" s="39">
        <f>INDEX(Monthly!$B$2:$K$187,MATCH(D3365,Monthly!$B$2:$B$187,0),7)</f>
        <v>3.9999999999999897E-3</v>
      </c>
      <c r="M3365" s="39">
        <f>INDEX(Monthly!$B$2:$K$187,MATCH(D3365,Monthly!$B$2:$B$187,0),9)</f>
        <v>2.4785851237425466E-2</v>
      </c>
      <c r="N3365" s="42">
        <f>INDEX(Quaterly!$B$2:$E$63,MATCH(B3365,Quaterly!$B$2:$B$63,0),4)</f>
        <v>-1.2100000000000009</v>
      </c>
    </row>
    <row r="3366" spans="1:14" x14ac:dyDescent="0.3">
      <c r="A3366" s="23">
        <v>3365</v>
      </c>
      <c r="B3366" s="23" t="str">
        <f t="shared" si="156"/>
        <v>Q4-2022</v>
      </c>
      <c r="C3366" s="24" t="str">
        <f t="shared" si="157"/>
        <v>Q4</v>
      </c>
      <c r="D3366" s="23" t="str">
        <f t="shared" si="158"/>
        <v>12-2022</v>
      </c>
      <c r="E3366" s="25">
        <v>44921</v>
      </c>
      <c r="F3366" s="31">
        <f>INDEX(GoldPrice!$B$2:$F$4016,MATCH(E3366,GoldPrice!$B$2:$B$4016,0),5)</f>
        <v>-310025.32602532208</v>
      </c>
      <c r="G3366" s="36">
        <f>INDEX(Daily!$B$2:$H$4016,MATCH(E3366,Daily!$B$2:$B$4016,0),3)</f>
        <v>1.6299999999999955</v>
      </c>
      <c r="H3366" s="36">
        <f>INDEX(Daily!$B$2:$H$4016,MATCH(E3366,Daily!$B$2:$B$4016,0),5)</f>
        <v>30</v>
      </c>
      <c r="I3366" s="36">
        <f>INDEX(Daily!$B$2:$H$4016,MATCH(E3366,Daily!$B$2:$B$4016,0),7)</f>
        <v>-35.129999999999995</v>
      </c>
      <c r="J3366" s="39">
        <f>INDEX(Monthly!$B$2:$K$187,MATCH(D3366,Monthly!$B$2:$B$187,0),3)</f>
        <v>-1.9999999999999185E-4</v>
      </c>
      <c r="K3366" s="39">
        <f>INDEX(Monthly!$B$2:$K$187,MATCH(D3366,Monthly!$B$2:$B$187,0),5)</f>
        <v>21.789999999999964</v>
      </c>
      <c r="L3366" s="39">
        <f>INDEX(Monthly!$B$2:$K$187,MATCH(D3366,Monthly!$B$2:$B$187,0),7)</f>
        <v>3.9999999999999897E-3</v>
      </c>
      <c r="M3366" s="39">
        <f>INDEX(Monthly!$B$2:$K$187,MATCH(D3366,Monthly!$B$2:$B$187,0),9)</f>
        <v>2.4785851237425466E-2</v>
      </c>
      <c r="N3366" s="42">
        <f>INDEX(Quaterly!$B$2:$E$63,MATCH(B3366,Quaterly!$B$2:$B$63,0),4)</f>
        <v>-1.2100000000000009</v>
      </c>
    </row>
    <row r="3367" spans="1:14" x14ac:dyDescent="0.3">
      <c r="A3367" s="23">
        <v>3366</v>
      </c>
      <c r="B3367" s="23" t="str">
        <f t="shared" si="156"/>
        <v>Q4-2022</v>
      </c>
      <c r="C3367" s="24" t="str">
        <f t="shared" si="157"/>
        <v>Q4</v>
      </c>
      <c r="D3367" s="23" t="str">
        <f t="shared" si="158"/>
        <v>12-2022</v>
      </c>
      <c r="E3367" s="25">
        <v>44922</v>
      </c>
      <c r="F3367" s="31">
        <f>INDEX(GoldPrice!$B$2:$F$4016,MATCH(E3367,GoldPrice!$B$2:$B$4016,0),5)</f>
        <v>-354049.51804952323</v>
      </c>
      <c r="G3367" s="36">
        <f>INDEX(Daily!$B$2:$H$4016,MATCH(E3367,Daily!$B$2:$B$4016,0),3)</f>
        <v>-1.2000000000000028</v>
      </c>
      <c r="H3367" s="36">
        <f>INDEX(Daily!$B$2:$H$4016,MATCH(E3367,Daily!$B$2:$B$4016,0),5)</f>
        <v>-10</v>
      </c>
      <c r="I3367" s="36">
        <f>INDEX(Daily!$B$2:$H$4016,MATCH(E3367,Daily!$B$2:$B$4016,0),7)</f>
        <v>19.360000000000014</v>
      </c>
      <c r="J3367" s="39">
        <f>INDEX(Monthly!$B$2:$K$187,MATCH(D3367,Monthly!$B$2:$B$187,0),3)</f>
        <v>-1.9999999999999185E-4</v>
      </c>
      <c r="K3367" s="39">
        <f>INDEX(Monthly!$B$2:$K$187,MATCH(D3367,Monthly!$B$2:$B$187,0),5)</f>
        <v>21.789999999999964</v>
      </c>
      <c r="L3367" s="39">
        <f>INDEX(Monthly!$B$2:$K$187,MATCH(D3367,Monthly!$B$2:$B$187,0),7)</f>
        <v>3.9999999999999897E-3</v>
      </c>
      <c r="M3367" s="39">
        <f>INDEX(Monthly!$B$2:$K$187,MATCH(D3367,Monthly!$B$2:$B$187,0),9)</f>
        <v>2.4785851237425466E-2</v>
      </c>
      <c r="N3367" s="42">
        <f>INDEX(Quaterly!$B$2:$E$63,MATCH(B3367,Quaterly!$B$2:$B$63,0),4)</f>
        <v>-1.2100000000000009</v>
      </c>
    </row>
    <row r="3368" spans="1:14" x14ac:dyDescent="0.3">
      <c r="A3368" s="23">
        <v>3367</v>
      </c>
      <c r="B3368" s="23" t="str">
        <f t="shared" si="156"/>
        <v>Q4-2022</v>
      </c>
      <c r="C3368" s="24" t="str">
        <f t="shared" si="157"/>
        <v>Q4</v>
      </c>
      <c r="D3368" s="23" t="str">
        <f t="shared" si="158"/>
        <v>12-2022</v>
      </c>
      <c r="E3368" s="25">
        <v>44923</v>
      </c>
      <c r="F3368" s="31">
        <f>INDEX(GoldPrice!$B$2:$F$4016,MATCH(E3368,GoldPrice!$B$2:$B$4016,0),5)</f>
        <v>168331.884331882</v>
      </c>
      <c r="G3368" s="36">
        <f>INDEX(Daily!$B$2:$H$4016,MATCH(E3368,Daily!$B$2:$B$4016,0),3)</f>
        <v>-1.1700000000000017</v>
      </c>
      <c r="H3368" s="36">
        <f>INDEX(Daily!$B$2:$H$4016,MATCH(E3368,Daily!$B$2:$B$4016,0),5)</f>
        <v>40</v>
      </c>
      <c r="I3368" s="36">
        <f>INDEX(Daily!$B$2:$H$4016,MATCH(E3368,Daily!$B$2:$B$4016,0),7)</f>
        <v>11.089999999999918</v>
      </c>
      <c r="J3368" s="39">
        <f>INDEX(Monthly!$B$2:$K$187,MATCH(D3368,Monthly!$B$2:$B$187,0),3)</f>
        <v>-1.9999999999999185E-4</v>
      </c>
      <c r="K3368" s="39">
        <f>INDEX(Monthly!$B$2:$K$187,MATCH(D3368,Monthly!$B$2:$B$187,0),5)</f>
        <v>21.789999999999964</v>
      </c>
      <c r="L3368" s="39">
        <f>INDEX(Monthly!$B$2:$K$187,MATCH(D3368,Monthly!$B$2:$B$187,0),7)</f>
        <v>3.9999999999999897E-3</v>
      </c>
      <c r="M3368" s="39">
        <f>INDEX(Monthly!$B$2:$K$187,MATCH(D3368,Monthly!$B$2:$B$187,0),9)</f>
        <v>2.4785851237425466E-2</v>
      </c>
      <c r="N3368" s="42">
        <f>INDEX(Quaterly!$B$2:$E$63,MATCH(B3368,Quaterly!$B$2:$B$63,0),4)</f>
        <v>-1.2100000000000009</v>
      </c>
    </row>
    <row r="3369" spans="1:14" x14ac:dyDescent="0.3">
      <c r="A3369" s="23">
        <v>3368</v>
      </c>
      <c r="B3369" s="23" t="str">
        <f t="shared" si="156"/>
        <v>Q4-2022</v>
      </c>
      <c r="C3369" s="24" t="str">
        <f t="shared" si="157"/>
        <v>Q4</v>
      </c>
      <c r="D3369" s="23" t="str">
        <f t="shared" si="158"/>
        <v>12-2022</v>
      </c>
      <c r="E3369" s="25">
        <v>44924</v>
      </c>
      <c r="F3369" s="31">
        <f>INDEX(GoldPrice!$B$2:$F$4016,MATCH(E3369,GoldPrice!$B$2:$B$4016,0),5)</f>
        <v>-179627.29162728786</v>
      </c>
      <c r="G3369" s="36">
        <f>INDEX(Daily!$B$2:$H$4016,MATCH(E3369,Daily!$B$2:$B$4016,0),3)</f>
        <v>1.0000000000005116E-2</v>
      </c>
      <c r="H3369" s="36">
        <f>INDEX(Daily!$B$2:$H$4016,MATCH(E3369,Daily!$B$2:$B$4016,0),5)</f>
        <v>-20</v>
      </c>
      <c r="I3369" s="36">
        <f>INDEX(Daily!$B$2:$H$4016,MATCH(E3369,Daily!$B$2:$B$4016,0),7)</f>
        <v>-6.3700000000000045</v>
      </c>
      <c r="J3369" s="39">
        <f>INDEX(Monthly!$B$2:$K$187,MATCH(D3369,Monthly!$B$2:$B$187,0),3)</f>
        <v>-1.9999999999999185E-4</v>
      </c>
      <c r="K3369" s="39">
        <f>INDEX(Monthly!$B$2:$K$187,MATCH(D3369,Monthly!$B$2:$B$187,0),5)</f>
        <v>21.789999999999964</v>
      </c>
      <c r="L3369" s="39">
        <f>INDEX(Monthly!$B$2:$K$187,MATCH(D3369,Monthly!$B$2:$B$187,0),7)</f>
        <v>3.9999999999999897E-3</v>
      </c>
      <c r="M3369" s="39">
        <f>INDEX(Monthly!$B$2:$K$187,MATCH(D3369,Monthly!$B$2:$B$187,0),9)</f>
        <v>2.4785851237425466E-2</v>
      </c>
      <c r="N3369" s="42">
        <f>INDEX(Quaterly!$B$2:$E$63,MATCH(B3369,Quaterly!$B$2:$B$63,0),4)</f>
        <v>-1.2100000000000009</v>
      </c>
    </row>
    <row r="3370" spans="1:14" x14ac:dyDescent="0.3">
      <c r="A3370" s="23">
        <v>3369</v>
      </c>
      <c r="B3370" s="23" t="str">
        <f t="shared" si="156"/>
        <v>Q4-2022</v>
      </c>
      <c r="C3370" s="24" t="str">
        <f t="shared" si="157"/>
        <v>Q4</v>
      </c>
      <c r="D3370" s="23" t="str">
        <f t="shared" si="158"/>
        <v>12-2022</v>
      </c>
      <c r="E3370" s="25">
        <v>44925</v>
      </c>
      <c r="F3370" s="31">
        <f>INDEX(GoldPrice!$B$2:$F$4016,MATCH(E3370,GoldPrice!$B$2:$B$4016,0),5)</f>
        <v>-17325.269325271249</v>
      </c>
      <c r="G3370" s="36">
        <f>INDEX(Daily!$B$2:$H$4016,MATCH(E3370,Daily!$B$2:$B$4016,0),3)</f>
        <v>1.8599999999999994</v>
      </c>
      <c r="H3370" s="36">
        <f>INDEX(Daily!$B$2:$H$4016,MATCH(E3370,Daily!$B$2:$B$4016,0),5)</f>
        <v>10</v>
      </c>
      <c r="I3370" s="36">
        <f>INDEX(Daily!$B$2:$H$4016,MATCH(E3370,Daily!$B$2:$B$4016,0),7)</f>
        <v>-2.1999999999999318</v>
      </c>
      <c r="J3370" s="39">
        <f>INDEX(Monthly!$B$2:$K$187,MATCH(D3370,Monthly!$B$2:$B$187,0),3)</f>
        <v>-1.9999999999999185E-4</v>
      </c>
      <c r="K3370" s="39">
        <f>INDEX(Monthly!$B$2:$K$187,MATCH(D3370,Monthly!$B$2:$B$187,0),5)</f>
        <v>21.789999999999964</v>
      </c>
      <c r="L3370" s="39">
        <f>INDEX(Monthly!$B$2:$K$187,MATCH(D3370,Monthly!$B$2:$B$187,0),7)</f>
        <v>3.9999999999999897E-3</v>
      </c>
      <c r="M3370" s="39">
        <f>INDEX(Monthly!$B$2:$K$187,MATCH(D3370,Monthly!$B$2:$B$187,0),9)</f>
        <v>2.4785851237425466E-2</v>
      </c>
      <c r="N3370" s="42">
        <f>INDEX(Quaterly!$B$2:$E$63,MATCH(B3370,Quaterly!$B$2:$B$63,0),4)</f>
        <v>-1.2100000000000009</v>
      </c>
    </row>
    <row r="3371" spans="1:14" x14ac:dyDescent="0.3">
      <c r="A3371" s="23">
        <v>3370</v>
      </c>
      <c r="B3371" s="23" t="str">
        <f t="shared" si="156"/>
        <v>Q1-2023</v>
      </c>
      <c r="C3371" s="24" t="str">
        <f t="shared" si="157"/>
        <v>Q1</v>
      </c>
      <c r="D3371" s="23" t="str">
        <f t="shared" si="158"/>
        <v>1-2023</v>
      </c>
      <c r="E3371" s="25">
        <v>44929</v>
      </c>
      <c r="F3371" s="31">
        <f>INDEX(GoldPrice!$B$2:$F$4016,MATCH(E3371,GoldPrice!$B$2:$B$4016,0),5)</f>
        <v>175143.82914383709</v>
      </c>
      <c r="G3371" s="36">
        <f>INDEX(Daily!$B$2:$H$4016,MATCH(E3371,Daily!$B$2:$B$4016,0),3)</f>
        <v>-3.3799999999999955</v>
      </c>
      <c r="H3371" s="36">
        <f>INDEX(Daily!$B$2:$H$4016,MATCH(E3371,Daily!$B$2:$B$4016,0),5)</f>
        <v>-95</v>
      </c>
      <c r="I3371" s="36">
        <f>INDEX(Daily!$B$2:$H$4016,MATCH(E3371,Daily!$B$2:$B$4016,0),7)</f>
        <v>36.810000000000059</v>
      </c>
      <c r="J3371" s="39">
        <f>INDEX(Monthly!$B$2:$K$187,MATCH(D3371,Monthly!$B$2:$B$187,0),3)</f>
        <v>5.6999999999999967E-3</v>
      </c>
      <c r="K3371" s="39">
        <f>INDEX(Monthly!$B$2:$K$187,MATCH(D3371,Monthly!$B$2:$B$187,0),5)</f>
        <v>34.409999999999968</v>
      </c>
      <c r="L3371" s="39">
        <f>INDEX(Monthly!$B$2:$K$187,MATCH(D3371,Monthly!$B$2:$B$187,0),7)</f>
        <v>2.0000000000000018E-3</v>
      </c>
      <c r="M3371" s="39">
        <f>INDEX(Monthly!$B$2:$K$187,MATCH(D3371,Monthly!$B$2:$B$187,0),9)</f>
        <v>7.8911590613779097E-3</v>
      </c>
      <c r="N3371" s="42">
        <f>INDEX(Quaterly!$B$2:$E$63,MATCH(B3371,Quaterly!$B$2:$B$63,0),4)</f>
        <v>1.360000000000003</v>
      </c>
    </row>
    <row r="3372" spans="1:14" x14ac:dyDescent="0.3">
      <c r="A3372" s="23">
        <v>3371</v>
      </c>
      <c r="B3372" s="23" t="str">
        <f t="shared" si="156"/>
        <v>Q1-2023</v>
      </c>
      <c r="C3372" s="24" t="str">
        <f t="shared" si="157"/>
        <v>Q1</v>
      </c>
      <c r="D3372" s="23" t="str">
        <f t="shared" si="158"/>
        <v>1-2023</v>
      </c>
      <c r="E3372" s="25">
        <v>44930</v>
      </c>
      <c r="F3372" s="31">
        <f>INDEX(GoldPrice!$B$2:$F$4016,MATCH(E3372,GoldPrice!$B$2:$B$4016,0),5)</f>
        <v>-25879.795879796147</v>
      </c>
      <c r="G3372" s="36">
        <f>INDEX(Daily!$B$2:$H$4016,MATCH(E3372,Daily!$B$2:$B$4016,0),3)</f>
        <v>-3.710000000000008</v>
      </c>
      <c r="H3372" s="36">
        <f>INDEX(Daily!$B$2:$H$4016,MATCH(E3372,Daily!$B$2:$B$4016,0),5)</f>
        <v>-5</v>
      </c>
      <c r="I3372" s="36">
        <f>INDEX(Daily!$B$2:$H$4016,MATCH(E3372,Daily!$B$2:$B$4016,0),7)</f>
        <v>2.4499999999998181</v>
      </c>
      <c r="J3372" s="39">
        <f>INDEX(Monthly!$B$2:$K$187,MATCH(D3372,Monthly!$B$2:$B$187,0),3)</f>
        <v>5.6999999999999967E-3</v>
      </c>
      <c r="K3372" s="39">
        <f>INDEX(Monthly!$B$2:$K$187,MATCH(D3372,Monthly!$B$2:$B$187,0),5)</f>
        <v>34.409999999999968</v>
      </c>
      <c r="L3372" s="39">
        <f>INDEX(Monthly!$B$2:$K$187,MATCH(D3372,Monthly!$B$2:$B$187,0),7)</f>
        <v>2.0000000000000018E-3</v>
      </c>
      <c r="M3372" s="39">
        <f>INDEX(Monthly!$B$2:$K$187,MATCH(D3372,Monthly!$B$2:$B$187,0),9)</f>
        <v>7.8911590613779097E-3</v>
      </c>
      <c r="N3372" s="42">
        <f>INDEX(Quaterly!$B$2:$E$63,MATCH(B3372,Quaterly!$B$2:$B$63,0),4)</f>
        <v>1.360000000000003</v>
      </c>
    </row>
    <row r="3373" spans="1:14" x14ac:dyDescent="0.3">
      <c r="A3373" s="23">
        <v>3372</v>
      </c>
      <c r="B3373" s="23" t="str">
        <f t="shared" si="156"/>
        <v>Q1-2023</v>
      </c>
      <c r="C3373" s="24" t="str">
        <f t="shared" si="157"/>
        <v>Q1</v>
      </c>
      <c r="D3373" s="23" t="str">
        <f t="shared" si="158"/>
        <v>1-2023</v>
      </c>
      <c r="E3373" s="25">
        <v>44931</v>
      </c>
      <c r="F3373" s="31">
        <f>INDEX(GoldPrice!$B$2:$F$4016,MATCH(E3373,GoldPrice!$B$2:$B$4016,0),5)</f>
        <v>68473.256473250687</v>
      </c>
      <c r="G3373" s="36">
        <f>INDEX(Daily!$B$2:$H$4016,MATCH(E3373,Daily!$B$2:$B$4016,0),3)</f>
        <v>0.59000000000000341</v>
      </c>
      <c r="H3373" s="36">
        <f>INDEX(Daily!$B$2:$H$4016,MATCH(E3373,Daily!$B$2:$B$4016,0),5)</f>
        <v>-35</v>
      </c>
      <c r="I3373" s="36">
        <f>INDEX(Daily!$B$2:$H$4016,MATCH(E3373,Daily!$B$2:$B$4016,0),7)</f>
        <v>9.4700000000000273</v>
      </c>
      <c r="J3373" s="39">
        <f>INDEX(Monthly!$B$2:$K$187,MATCH(D3373,Monthly!$B$2:$B$187,0),3)</f>
        <v>5.6999999999999967E-3</v>
      </c>
      <c r="K3373" s="39">
        <f>INDEX(Monthly!$B$2:$K$187,MATCH(D3373,Monthly!$B$2:$B$187,0),5)</f>
        <v>34.409999999999968</v>
      </c>
      <c r="L3373" s="39">
        <f>INDEX(Monthly!$B$2:$K$187,MATCH(D3373,Monthly!$B$2:$B$187,0),7)</f>
        <v>2.0000000000000018E-3</v>
      </c>
      <c r="M3373" s="39">
        <f>INDEX(Monthly!$B$2:$K$187,MATCH(D3373,Monthly!$B$2:$B$187,0),9)</f>
        <v>7.8911590613779097E-3</v>
      </c>
      <c r="N3373" s="42">
        <f>INDEX(Quaterly!$B$2:$E$63,MATCH(B3373,Quaterly!$B$2:$B$63,0),4)</f>
        <v>1.360000000000003</v>
      </c>
    </row>
    <row r="3374" spans="1:14" x14ac:dyDescent="0.3">
      <c r="A3374" s="23">
        <v>3373</v>
      </c>
      <c r="B3374" s="23" t="str">
        <f t="shared" si="156"/>
        <v>Q1-2023</v>
      </c>
      <c r="C3374" s="24" t="str">
        <f t="shared" si="157"/>
        <v>Q1</v>
      </c>
      <c r="D3374" s="23" t="str">
        <f t="shared" si="158"/>
        <v>1-2023</v>
      </c>
      <c r="E3374" s="25">
        <v>44932</v>
      </c>
      <c r="F3374" s="31">
        <f>INDEX(GoldPrice!$B$2:$F$4016,MATCH(E3374,GoldPrice!$B$2:$B$4016,0),5)</f>
        <v>-400625.21262521297</v>
      </c>
      <c r="G3374" s="36">
        <f>INDEX(Daily!$B$2:$H$4016,MATCH(E3374,Daily!$B$2:$B$4016,0),3)</f>
        <v>-0.28000000000000114</v>
      </c>
      <c r="H3374" s="36">
        <f>INDEX(Daily!$B$2:$H$4016,MATCH(E3374,Daily!$B$2:$B$4016,0),5)</f>
        <v>-15</v>
      </c>
      <c r="I3374" s="36">
        <f>INDEX(Daily!$B$2:$H$4016,MATCH(E3374,Daily!$B$2:$B$4016,0),7)</f>
        <v>-4.3799999999998818</v>
      </c>
      <c r="J3374" s="39">
        <f>INDEX(Monthly!$B$2:$K$187,MATCH(D3374,Monthly!$B$2:$B$187,0),3)</f>
        <v>5.6999999999999967E-3</v>
      </c>
      <c r="K3374" s="39">
        <f>INDEX(Monthly!$B$2:$K$187,MATCH(D3374,Monthly!$B$2:$B$187,0),5)</f>
        <v>34.409999999999968</v>
      </c>
      <c r="L3374" s="39">
        <f>INDEX(Monthly!$B$2:$K$187,MATCH(D3374,Monthly!$B$2:$B$187,0),7)</f>
        <v>2.0000000000000018E-3</v>
      </c>
      <c r="M3374" s="39">
        <f>INDEX(Monthly!$B$2:$K$187,MATCH(D3374,Monthly!$B$2:$B$187,0),9)</f>
        <v>7.8911590613779097E-3</v>
      </c>
      <c r="N3374" s="42">
        <f>INDEX(Quaterly!$B$2:$E$63,MATCH(B3374,Quaterly!$B$2:$B$63,0),4)</f>
        <v>1.360000000000003</v>
      </c>
    </row>
    <row r="3375" spans="1:14" x14ac:dyDescent="0.3">
      <c r="A3375" s="23">
        <v>3374</v>
      </c>
      <c r="B3375" s="23" t="str">
        <f t="shared" si="156"/>
        <v>Q1-2023</v>
      </c>
      <c r="C3375" s="24" t="str">
        <f t="shared" si="157"/>
        <v>Q1</v>
      </c>
      <c r="D3375" s="23" t="str">
        <f t="shared" si="158"/>
        <v>1-2023</v>
      </c>
      <c r="E3375" s="25">
        <v>44935</v>
      </c>
      <c r="F3375" s="31">
        <f>INDEX(GoldPrice!$B$2:$F$4016,MATCH(E3375,GoldPrice!$B$2:$B$4016,0),5)</f>
        <v>-432349.19674919546</v>
      </c>
      <c r="G3375" s="36">
        <f>INDEX(Daily!$B$2:$H$4016,MATCH(E3375,Daily!$B$2:$B$4016,0),3)</f>
        <v>1</v>
      </c>
      <c r="H3375" s="36">
        <f>INDEX(Daily!$B$2:$H$4016,MATCH(E3375,Daily!$B$2:$B$4016,0),5)</f>
        <v>-13</v>
      </c>
      <c r="I3375" s="36">
        <f>INDEX(Daily!$B$2:$H$4016,MATCH(E3375,Daily!$B$2:$B$4016,0),7)</f>
        <v>2.7699999999999818</v>
      </c>
      <c r="J3375" s="39">
        <f>INDEX(Monthly!$B$2:$K$187,MATCH(D3375,Monthly!$B$2:$B$187,0),3)</f>
        <v>5.6999999999999967E-3</v>
      </c>
      <c r="K3375" s="39">
        <f>INDEX(Monthly!$B$2:$K$187,MATCH(D3375,Monthly!$B$2:$B$187,0),5)</f>
        <v>34.409999999999968</v>
      </c>
      <c r="L3375" s="39">
        <f>INDEX(Monthly!$B$2:$K$187,MATCH(D3375,Monthly!$B$2:$B$187,0),7)</f>
        <v>2.0000000000000018E-3</v>
      </c>
      <c r="M3375" s="39">
        <f>INDEX(Monthly!$B$2:$K$187,MATCH(D3375,Monthly!$B$2:$B$187,0),9)</f>
        <v>7.8911590613779097E-3</v>
      </c>
      <c r="N3375" s="42">
        <f>INDEX(Quaterly!$B$2:$E$63,MATCH(B3375,Quaterly!$B$2:$B$63,0),4)</f>
        <v>1.360000000000003</v>
      </c>
    </row>
    <row r="3376" spans="1:14" x14ac:dyDescent="0.3">
      <c r="A3376" s="23">
        <v>3375</v>
      </c>
      <c r="B3376" s="23" t="str">
        <f t="shared" si="156"/>
        <v>Q1-2023</v>
      </c>
      <c r="C3376" s="24" t="str">
        <f t="shared" si="157"/>
        <v>Q1</v>
      </c>
      <c r="D3376" s="23" t="str">
        <f t="shared" si="158"/>
        <v>1-2023</v>
      </c>
      <c r="E3376" s="25">
        <v>44936</v>
      </c>
      <c r="F3376" s="31">
        <f>INDEX(GoldPrice!$B$2:$F$4016,MATCH(E3376,GoldPrice!$B$2:$B$4016,0),5)</f>
        <v>122328.40672840923</v>
      </c>
      <c r="G3376" s="36">
        <f>INDEX(Daily!$B$2:$H$4016,MATCH(E3376,Daily!$B$2:$B$4016,0),3)</f>
        <v>-9.9999999999994316E-2</v>
      </c>
      <c r="H3376" s="36">
        <f>INDEX(Daily!$B$2:$H$4016,MATCH(E3376,Daily!$B$2:$B$4016,0),5)</f>
        <v>-2</v>
      </c>
      <c r="I3376" s="36">
        <f>INDEX(Daily!$B$2:$H$4016,MATCH(E3376,Daily!$B$2:$B$4016,0),7)</f>
        <v>-0.86000000000012733</v>
      </c>
      <c r="J3376" s="39">
        <f>INDEX(Monthly!$B$2:$K$187,MATCH(D3376,Monthly!$B$2:$B$187,0),3)</f>
        <v>5.6999999999999967E-3</v>
      </c>
      <c r="K3376" s="39">
        <f>INDEX(Monthly!$B$2:$K$187,MATCH(D3376,Monthly!$B$2:$B$187,0),5)</f>
        <v>34.409999999999968</v>
      </c>
      <c r="L3376" s="39">
        <f>INDEX(Monthly!$B$2:$K$187,MATCH(D3376,Monthly!$B$2:$B$187,0),7)</f>
        <v>2.0000000000000018E-3</v>
      </c>
      <c r="M3376" s="39">
        <f>INDEX(Monthly!$B$2:$K$187,MATCH(D3376,Monthly!$B$2:$B$187,0),9)</f>
        <v>7.8911590613779097E-3</v>
      </c>
      <c r="N3376" s="42">
        <f>INDEX(Quaterly!$B$2:$E$63,MATCH(B3376,Quaterly!$B$2:$B$63,0),4)</f>
        <v>1.360000000000003</v>
      </c>
    </row>
    <row r="3377" spans="1:14" x14ac:dyDescent="0.3">
      <c r="A3377" s="23">
        <v>3376</v>
      </c>
      <c r="B3377" s="23" t="str">
        <f t="shared" si="156"/>
        <v>Q1-2023</v>
      </c>
      <c r="C3377" s="24" t="str">
        <f t="shared" si="157"/>
        <v>Q1</v>
      </c>
      <c r="D3377" s="23" t="str">
        <f t="shared" si="158"/>
        <v>1-2023</v>
      </c>
      <c r="E3377" s="25">
        <v>44937</v>
      </c>
      <c r="F3377" s="31">
        <f>INDEX(GoldPrice!$B$2:$F$4016,MATCH(E3377,GoldPrice!$B$2:$B$4016,0),5)</f>
        <v>3912.6819126829505</v>
      </c>
      <c r="G3377" s="36">
        <f>INDEX(Daily!$B$2:$H$4016,MATCH(E3377,Daily!$B$2:$B$4016,0),3)</f>
        <v>3.1199999999999903</v>
      </c>
      <c r="H3377" s="36">
        <f>INDEX(Daily!$B$2:$H$4016,MATCH(E3377,Daily!$B$2:$B$4016,0),5)</f>
        <v>-5</v>
      </c>
      <c r="I3377" s="36">
        <f>INDEX(Daily!$B$2:$H$4016,MATCH(E3377,Daily!$B$2:$B$4016,0),7)</f>
        <v>2.4100000000000819</v>
      </c>
      <c r="J3377" s="39">
        <f>INDEX(Monthly!$B$2:$K$187,MATCH(D3377,Monthly!$B$2:$B$187,0),3)</f>
        <v>5.6999999999999967E-3</v>
      </c>
      <c r="K3377" s="39">
        <f>INDEX(Monthly!$B$2:$K$187,MATCH(D3377,Monthly!$B$2:$B$187,0),5)</f>
        <v>34.409999999999968</v>
      </c>
      <c r="L3377" s="39">
        <f>INDEX(Monthly!$B$2:$K$187,MATCH(D3377,Monthly!$B$2:$B$187,0),7)</f>
        <v>2.0000000000000018E-3</v>
      </c>
      <c r="M3377" s="39">
        <f>INDEX(Monthly!$B$2:$K$187,MATCH(D3377,Monthly!$B$2:$B$187,0),9)</f>
        <v>7.8911590613779097E-3</v>
      </c>
      <c r="N3377" s="42">
        <f>INDEX(Quaterly!$B$2:$E$63,MATCH(B3377,Quaterly!$B$2:$B$63,0),4)</f>
        <v>1.360000000000003</v>
      </c>
    </row>
    <row r="3378" spans="1:14" x14ac:dyDescent="0.3">
      <c r="A3378" s="23">
        <v>3377</v>
      </c>
      <c r="B3378" s="23" t="str">
        <f t="shared" si="156"/>
        <v>Q1-2023</v>
      </c>
      <c r="C3378" s="24" t="str">
        <f t="shared" si="157"/>
        <v>Q1</v>
      </c>
      <c r="D3378" s="23" t="str">
        <f t="shared" si="158"/>
        <v>1-2023</v>
      </c>
      <c r="E3378" s="25">
        <v>44938</v>
      </c>
      <c r="F3378" s="31">
        <f>INDEX(GoldPrice!$B$2:$F$4016,MATCH(E3378,GoldPrice!$B$2:$B$4016,0),5)</f>
        <v>-317495.7474957481</v>
      </c>
      <c r="G3378" s="36">
        <f>INDEX(Daily!$B$2:$H$4016,MATCH(E3378,Daily!$B$2:$B$4016,0),3)</f>
        <v>0.63000000000000966</v>
      </c>
      <c r="H3378" s="36">
        <f>INDEX(Daily!$B$2:$H$4016,MATCH(E3378,Daily!$B$2:$B$4016,0),5)</f>
        <v>-2</v>
      </c>
      <c r="I3378" s="36">
        <f>INDEX(Daily!$B$2:$H$4016,MATCH(E3378,Daily!$B$2:$B$4016,0),7)</f>
        <v>0.63000000000010914</v>
      </c>
      <c r="J3378" s="39">
        <f>INDEX(Monthly!$B$2:$K$187,MATCH(D3378,Monthly!$B$2:$B$187,0),3)</f>
        <v>5.6999999999999967E-3</v>
      </c>
      <c r="K3378" s="39">
        <f>INDEX(Monthly!$B$2:$K$187,MATCH(D3378,Monthly!$B$2:$B$187,0),5)</f>
        <v>34.409999999999968</v>
      </c>
      <c r="L3378" s="39">
        <f>INDEX(Monthly!$B$2:$K$187,MATCH(D3378,Monthly!$B$2:$B$187,0),7)</f>
        <v>2.0000000000000018E-3</v>
      </c>
      <c r="M3378" s="39">
        <f>INDEX(Monthly!$B$2:$K$187,MATCH(D3378,Monthly!$B$2:$B$187,0),9)</f>
        <v>7.8911590613779097E-3</v>
      </c>
      <c r="N3378" s="42">
        <f>INDEX(Quaterly!$B$2:$E$63,MATCH(B3378,Quaterly!$B$2:$B$63,0),4)</f>
        <v>1.360000000000003</v>
      </c>
    </row>
    <row r="3379" spans="1:14" x14ac:dyDescent="0.3">
      <c r="A3379" s="23">
        <v>3378</v>
      </c>
      <c r="B3379" s="23" t="str">
        <f t="shared" si="156"/>
        <v>Q1-2023</v>
      </c>
      <c r="C3379" s="24" t="str">
        <f t="shared" si="157"/>
        <v>Q1</v>
      </c>
      <c r="D3379" s="23" t="str">
        <f t="shared" si="158"/>
        <v>1-2023</v>
      </c>
      <c r="E3379" s="25">
        <v>44939</v>
      </c>
      <c r="F3379" s="31">
        <f>INDEX(GoldPrice!$B$2:$F$4016,MATCH(E3379,GoldPrice!$B$2:$B$4016,0),5)</f>
        <v>-101417.50141750276</v>
      </c>
      <c r="G3379" s="36">
        <f>INDEX(Daily!$B$2:$H$4016,MATCH(E3379,Daily!$B$2:$B$4016,0),3)</f>
        <v>1.7399999999999949</v>
      </c>
      <c r="H3379" s="36">
        <f>INDEX(Daily!$B$2:$H$4016,MATCH(E3379,Daily!$B$2:$B$4016,0),5)</f>
        <v>-3</v>
      </c>
      <c r="I3379" s="36">
        <f>INDEX(Daily!$B$2:$H$4016,MATCH(E3379,Daily!$B$2:$B$4016,0),7)</f>
        <v>3.7799999999999727</v>
      </c>
      <c r="J3379" s="39">
        <f>INDEX(Monthly!$B$2:$K$187,MATCH(D3379,Monthly!$B$2:$B$187,0),3)</f>
        <v>5.6999999999999967E-3</v>
      </c>
      <c r="K3379" s="39">
        <f>INDEX(Monthly!$B$2:$K$187,MATCH(D3379,Monthly!$B$2:$B$187,0),5)</f>
        <v>34.409999999999968</v>
      </c>
      <c r="L3379" s="39">
        <f>INDEX(Monthly!$B$2:$K$187,MATCH(D3379,Monthly!$B$2:$B$187,0),7)</f>
        <v>2.0000000000000018E-3</v>
      </c>
      <c r="M3379" s="39">
        <f>INDEX(Monthly!$B$2:$K$187,MATCH(D3379,Monthly!$B$2:$B$187,0),9)</f>
        <v>7.8911590613779097E-3</v>
      </c>
      <c r="N3379" s="42">
        <f>INDEX(Quaterly!$B$2:$E$63,MATCH(B3379,Quaterly!$B$2:$B$63,0),4)</f>
        <v>1.360000000000003</v>
      </c>
    </row>
    <row r="3380" spans="1:14" x14ac:dyDescent="0.3">
      <c r="A3380" s="23">
        <v>3379</v>
      </c>
      <c r="B3380" s="23" t="str">
        <f t="shared" si="156"/>
        <v>Q1-2023</v>
      </c>
      <c r="C3380" s="24" t="str">
        <f t="shared" si="157"/>
        <v>Q1</v>
      </c>
      <c r="D3380" s="23" t="str">
        <f t="shared" si="158"/>
        <v>1-2023</v>
      </c>
      <c r="E3380" s="25">
        <v>44942</v>
      </c>
      <c r="F3380" s="31">
        <f>INDEX(GoldPrice!$B$2:$F$4016,MATCH(E3380,GoldPrice!$B$2:$B$4016,0),5)</f>
        <v>-8156.4921564906836</v>
      </c>
      <c r="G3380" s="36">
        <f>INDEX(Daily!$B$2:$H$4016,MATCH(E3380,Daily!$B$2:$B$4016,0),3)</f>
        <v>-1.039999999999992</v>
      </c>
      <c r="H3380" s="36">
        <f>INDEX(Daily!$B$2:$H$4016,MATCH(E3380,Daily!$B$2:$B$4016,0),5)</f>
        <v>10</v>
      </c>
      <c r="I3380" s="36">
        <f>INDEX(Daily!$B$2:$H$4016,MATCH(E3380,Daily!$B$2:$B$4016,0),7)</f>
        <v>6.5099999999999909</v>
      </c>
      <c r="J3380" s="39">
        <f>INDEX(Monthly!$B$2:$K$187,MATCH(D3380,Monthly!$B$2:$B$187,0),3)</f>
        <v>5.6999999999999967E-3</v>
      </c>
      <c r="K3380" s="39">
        <f>INDEX(Monthly!$B$2:$K$187,MATCH(D3380,Monthly!$B$2:$B$187,0),5)</f>
        <v>34.409999999999968</v>
      </c>
      <c r="L3380" s="39">
        <f>INDEX(Monthly!$B$2:$K$187,MATCH(D3380,Monthly!$B$2:$B$187,0),7)</f>
        <v>2.0000000000000018E-3</v>
      </c>
      <c r="M3380" s="39">
        <f>INDEX(Monthly!$B$2:$K$187,MATCH(D3380,Monthly!$B$2:$B$187,0),9)</f>
        <v>7.8911590613779097E-3</v>
      </c>
      <c r="N3380" s="42">
        <f>INDEX(Quaterly!$B$2:$E$63,MATCH(B3380,Quaterly!$B$2:$B$63,0),4)</f>
        <v>1.360000000000003</v>
      </c>
    </row>
    <row r="3381" spans="1:14" x14ac:dyDescent="0.3">
      <c r="A3381" s="23">
        <v>3380</v>
      </c>
      <c r="B3381" s="23" t="str">
        <f t="shared" si="156"/>
        <v>Q1-2023</v>
      </c>
      <c r="C3381" s="24" t="str">
        <f t="shared" si="157"/>
        <v>Q1</v>
      </c>
      <c r="D3381" s="23" t="str">
        <f t="shared" si="158"/>
        <v>1-2023</v>
      </c>
      <c r="E3381" s="25">
        <v>44943</v>
      </c>
      <c r="F3381" s="31">
        <f>INDEX(GoldPrice!$B$2:$F$4016,MATCH(E3381,GoldPrice!$B$2:$B$4016,0),5)</f>
        <v>418120.27972027659</v>
      </c>
      <c r="G3381" s="36">
        <f>INDEX(Daily!$B$2:$H$4016,MATCH(E3381,Daily!$B$2:$B$4016,0),3)</f>
        <v>1.4099999999999966</v>
      </c>
      <c r="H3381" s="36">
        <f>INDEX(Daily!$B$2:$H$4016,MATCH(E3381,Daily!$B$2:$B$4016,0),5)</f>
        <v>-18</v>
      </c>
      <c r="I3381" s="36">
        <f>INDEX(Daily!$B$2:$H$4016,MATCH(E3381,Daily!$B$2:$B$4016,0),7)</f>
        <v>21.6099999999999</v>
      </c>
      <c r="J3381" s="39">
        <f>INDEX(Monthly!$B$2:$K$187,MATCH(D3381,Monthly!$B$2:$B$187,0),3)</f>
        <v>5.6999999999999967E-3</v>
      </c>
      <c r="K3381" s="39">
        <f>INDEX(Monthly!$B$2:$K$187,MATCH(D3381,Monthly!$B$2:$B$187,0),5)</f>
        <v>34.409999999999968</v>
      </c>
      <c r="L3381" s="39">
        <f>INDEX(Monthly!$B$2:$K$187,MATCH(D3381,Monthly!$B$2:$B$187,0),7)</f>
        <v>2.0000000000000018E-3</v>
      </c>
      <c r="M3381" s="39">
        <f>INDEX(Monthly!$B$2:$K$187,MATCH(D3381,Monthly!$B$2:$B$187,0),9)</f>
        <v>7.8911590613779097E-3</v>
      </c>
      <c r="N3381" s="42">
        <f>INDEX(Quaterly!$B$2:$E$63,MATCH(B3381,Quaterly!$B$2:$B$63,0),4)</f>
        <v>1.360000000000003</v>
      </c>
    </row>
    <row r="3382" spans="1:14" x14ac:dyDescent="0.3">
      <c r="A3382" s="23">
        <v>3381</v>
      </c>
      <c r="B3382" s="23" t="str">
        <f t="shared" si="156"/>
        <v>Q1-2023</v>
      </c>
      <c r="C3382" s="24" t="str">
        <f t="shared" si="157"/>
        <v>Q1</v>
      </c>
      <c r="D3382" s="23" t="str">
        <f t="shared" si="158"/>
        <v>1-2023</v>
      </c>
      <c r="E3382" s="25">
        <v>44944</v>
      </c>
      <c r="F3382" s="31">
        <f>INDEX(GoldPrice!$B$2:$F$4016,MATCH(E3382,GoldPrice!$B$2:$B$4016,0),5)</f>
        <v>135193.04479303956</v>
      </c>
      <c r="G3382" s="36">
        <f>INDEX(Daily!$B$2:$H$4016,MATCH(E3382,Daily!$B$2:$B$4016,0),3)</f>
        <v>-0.65000000000000568</v>
      </c>
      <c r="H3382" s="36">
        <f>INDEX(Daily!$B$2:$H$4016,MATCH(E3382,Daily!$B$2:$B$4016,0),5)</f>
        <v>10</v>
      </c>
      <c r="I3382" s="36">
        <f>INDEX(Daily!$B$2:$H$4016,MATCH(E3382,Daily!$B$2:$B$4016,0),7)</f>
        <v>9.9900000000000091</v>
      </c>
      <c r="J3382" s="39">
        <f>INDEX(Monthly!$B$2:$K$187,MATCH(D3382,Monthly!$B$2:$B$187,0),3)</f>
        <v>5.6999999999999967E-3</v>
      </c>
      <c r="K3382" s="39">
        <f>INDEX(Monthly!$B$2:$K$187,MATCH(D3382,Monthly!$B$2:$B$187,0),5)</f>
        <v>34.409999999999968</v>
      </c>
      <c r="L3382" s="39">
        <f>INDEX(Monthly!$B$2:$K$187,MATCH(D3382,Monthly!$B$2:$B$187,0),7)</f>
        <v>2.0000000000000018E-3</v>
      </c>
      <c r="M3382" s="39">
        <f>INDEX(Monthly!$B$2:$K$187,MATCH(D3382,Monthly!$B$2:$B$187,0),9)</f>
        <v>7.8911590613779097E-3</v>
      </c>
      <c r="N3382" s="42">
        <f>INDEX(Quaterly!$B$2:$E$63,MATCH(B3382,Quaterly!$B$2:$B$63,0),4)</f>
        <v>1.360000000000003</v>
      </c>
    </row>
    <row r="3383" spans="1:14" x14ac:dyDescent="0.3">
      <c r="A3383" s="23">
        <v>3382</v>
      </c>
      <c r="B3383" s="23" t="str">
        <f t="shared" si="156"/>
        <v>Q1-2023</v>
      </c>
      <c r="C3383" s="24" t="str">
        <f t="shared" si="157"/>
        <v>Q1</v>
      </c>
      <c r="D3383" s="23" t="str">
        <f t="shared" si="158"/>
        <v>1-2023</v>
      </c>
      <c r="E3383" s="25">
        <v>44945</v>
      </c>
      <c r="F3383" s="31">
        <f>INDEX(GoldPrice!$B$2:$F$4016,MATCH(E3383,GoldPrice!$B$2:$B$4016,0),5)</f>
        <v>-17974.825174815953</v>
      </c>
      <c r="G3383" s="36">
        <f>INDEX(Daily!$B$2:$H$4016,MATCH(E3383,Daily!$B$2:$B$4016,0),3)</f>
        <v>0.81000000000000227</v>
      </c>
      <c r="H3383" s="36">
        <f>INDEX(Daily!$B$2:$H$4016,MATCH(E3383,Daily!$B$2:$B$4016,0),5)</f>
        <v>3</v>
      </c>
      <c r="I3383" s="36">
        <f>INDEX(Daily!$B$2:$H$4016,MATCH(E3383,Daily!$B$2:$B$4016,0),7)</f>
        <v>9.7999999999999545</v>
      </c>
      <c r="J3383" s="39">
        <f>INDEX(Monthly!$B$2:$K$187,MATCH(D3383,Monthly!$B$2:$B$187,0),3)</f>
        <v>5.6999999999999967E-3</v>
      </c>
      <c r="K3383" s="39">
        <f>INDEX(Monthly!$B$2:$K$187,MATCH(D3383,Monthly!$B$2:$B$187,0),5)</f>
        <v>34.409999999999968</v>
      </c>
      <c r="L3383" s="39">
        <f>INDEX(Monthly!$B$2:$K$187,MATCH(D3383,Monthly!$B$2:$B$187,0),7)</f>
        <v>2.0000000000000018E-3</v>
      </c>
      <c r="M3383" s="39">
        <f>INDEX(Monthly!$B$2:$K$187,MATCH(D3383,Monthly!$B$2:$B$187,0),9)</f>
        <v>7.8911590613779097E-3</v>
      </c>
      <c r="N3383" s="42">
        <f>INDEX(Quaterly!$B$2:$E$63,MATCH(B3383,Quaterly!$B$2:$B$63,0),4)</f>
        <v>1.360000000000003</v>
      </c>
    </row>
    <row r="3384" spans="1:14" x14ac:dyDescent="0.3">
      <c r="A3384" s="23">
        <v>3383</v>
      </c>
      <c r="B3384" s="23" t="str">
        <f t="shared" si="156"/>
        <v>Q1-2023</v>
      </c>
      <c r="C3384" s="24" t="str">
        <f t="shared" si="157"/>
        <v>Q1</v>
      </c>
      <c r="D3384" s="23" t="str">
        <f t="shared" si="158"/>
        <v>1-2023</v>
      </c>
      <c r="E3384" s="25">
        <v>44946</v>
      </c>
      <c r="F3384" s="31">
        <f>INDEX(GoldPrice!$B$2:$F$4016,MATCH(E3384,GoldPrice!$B$2:$B$4016,0),5)</f>
        <v>-626198.8281988278</v>
      </c>
      <c r="G3384" s="36">
        <f>INDEX(Daily!$B$2:$H$4016,MATCH(E3384,Daily!$B$2:$B$4016,0),3)</f>
        <v>1.0300000000000011</v>
      </c>
      <c r="H3384" s="36">
        <f>INDEX(Daily!$B$2:$H$4016,MATCH(E3384,Daily!$B$2:$B$4016,0),5)</f>
        <v>0</v>
      </c>
      <c r="I3384" s="36">
        <f>INDEX(Daily!$B$2:$H$4016,MATCH(E3384,Daily!$B$2:$B$4016,0),7)</f>
        <v>-31.844285714285661</v>
      </c>
      <c r="J3384" s="39">
        <f>INDEX(Monthly!$B$2:$K$187,MATCH(D3384,Monthly!$B$2:$B$187,0),3)</f>
        <v>5.6999999999999967E-3</v>
      </c>
      <c r="K3384" s="39">
        <f>INDEX(Monthly!$B$2:$K$187,MATCH(D3384,Monthly!$B$2:$B$187,0),5)</f>
        <v>34.409999999999968</v>
      </c>
      <c r="L3384" s="39">
        <f>INDEX(Monthly!$B$2:$K$187,MATCH(D3384,Monthly!$B$2:$B$187,0),7)</f>
        <v>2.0000000000000018E-3</v>
      </c>
      <c r="M3384" s="39">
        <f>INDEX(Monthly!$B$2:$K$187,MATCH(D3384,Monthly!$B$2:$B$187,0),9)</f>
        <v>7.8911590613779097E-3</v>
      </c>
      <c r="N3384" s="42">
        <f>INDEX(Quaterly!$B$2:$E$63,MATCH(B3384,Quaterly!$B$2:$B$63,0),4)</f>
        <v>1.360000000000003</v>
      </c>
    </row>
    <row r="3385" spans="1:14" x14ac:dyDescent="0.3">
      <c r="A3385" s="23">
        <v>3384</v>
      </c>
      <c r="B3385" s="23" t="str">
        <f t="shared" si="156"/>
        <v>Q1-2023</v>
      </c>
      <c r="C3385" s="24" t="str">
        <f t="shared" si="157"/>
        <v>Q1</v>
      </c>
      <c r="D3385" s="23" t="str">
        <f t="shared" si="158"/>
        <v>1-2023</v>
      </c>
      <c r="E3385" s="25">
        <v>44949</v>
      </c>
      <c r="F3385" s="31">
        <f>INDEX(GoldPrice!$B$2:$F$4016,MATCH(E3385,GoldPrice!$B$2:$B$4016,0),5)</f>
        <v>44738.396738387644</v>
      </c>
      <c r="G3385" s="36">
        <f>INDEX(Daily!$B$2:$H$4016,MATCH(E3385,Daily!$B$2:$B$4016,0),3)</f>
        <v>-3.0000000000001137E-2</v>
      </c>
      <c r="H3385" s="36">
        <f>INDEX(Daily!$B$2:$H$4016,MATCH(E3385,Daily!$B$2:$B$4016,0),5)</f>
        <v>0</v>
      </c>
      <c r="I3385" s="36">
        <f>INDEX(Daily!$B$2:$H$4016,MATCH(E3385,Daily!$B$2:$B$4016,0),7)</f>
        <v>2.925102040816455</v>
      </c>
      <c r="J3385" s="39">
        <f>INDEX(Monthly!$B$2:$K$187,MATCH(D3385,Monthly!$B$2:$B$187,0),3)</f>
        <v>5.6999999999999967E-3</v>
      </c>
      <c r="K3385" s="39">
        <f>INDEX(Monthly!$B$2:$K$187,MATCH(D3385,Monthly!$B$2:$B$187,0),5)</f>
        <v>34.409999999999968</v>
      </c>
      <c r="L3385" s="39">
        <f>INDEX(Monthly!$B$2:$K$187,MATCH(D3385,Monthly!$B$2:$B$187,0),7)</f>
        <v>2.0000000000000018E-3</v>
      </c>
      <c r="M3385" s="39">
        <f>INDEX(Monthly!$B$2:$K$187,MATCH(D3385,Monthly!$B$2:$B$187,0),9)</f>
        <v>7.8911590613779097E-3</v>
      </c>
      <c r="N3385" s="42">
        <f>INDEX(Quaterly!$B$2:$E$63,MATCH(B3385,Quaterly!$B$2:$B$63,0),4)</f>
        <v>1.360000000000003</v>
      </c>
    </row>
    <row r="3386" spans="1:14" x14ac:dyDescent="0.3">
      <c r="A3386" s="23">
        <v>3385</v>
      </c>
      <c r="B3386" s="23" t="str">
        <f t="shared" si="156"/>
        <v>Q1-2023</v>
      </c>
      <c r="C3386" s="24" t="str">
        <f t="shared" si="157"/>
        <v>Q1</v>
      </c>
      <c r="D3386" s="23" t="str">
        <f t="shared" si="158"/>
        <v>1-2023</v>
      </c>
      <c r="E3386" s="25">
        <v>44950</v>
      </c>
      <c r="F3386" s="31">
        <f>INDEX(GoldPrice!$B$2:$F$4016,MATCH(E3386,GoldPrice!$B$2:$B$4016,0),5)</f>
        <v>-62337.207194343209</v>
      </c>
      <c r="G3386" s="36">
        <f>INDEX(Daily!$B$2:$H$4016,MATCH(E3386,Daily!$B$2:$B$4016,0),3)</f>
        <v>-1.4399999999999977</v>
      </c>
      <c r="H3386" s="36">
        <f>INDEX(Daily!$B$2:$H$4016,MATCH(E3386,Daily!$B$2:$B$4016,0),5)</f>
        <v>0</v>
      </c>
      <c r="I3386" s="36">
        <f>INDEX(Daily!$B$2:$H$4016,MATCH(E3386,Daily!$B$2:$B$4016,0),7)</f>
        <v>3.2529737609329459</v>
      </c>
      <c r="J3386" s="39">
        <f>INDEX(Monthly!$B$2:$K$187,MATCH(D3386,Monthly!$B$2:$B$187,0),3)</f>
        <v>5.6999999999999967E-3</v>
      </c>
      <c r="K3386" s="39">
        <f>INDEX(Monthly!$B$2:$K$187,MATCH(D3386,Monthly!$B$2:$B$187,0),5)</f>
        <v>34.409999999999968</v>
      </c>
      <c r="L3386" s="39">
        <f>INDEX(Monthly!$B$2:$K$187,MATCH(D3386,Monthly!$B$2:$B$187,0),7)</f>
        <v>2.0000000000000018E-3</v>
      </c>
      <c r="M3386" s="39">
        <f>INDEX(Monthly!$B$2:$K$187,MATCH(D3386,Monthly!$B$2:$B$187,0),9)</f>
        <v>7.8911590613779097E-3</v>
      </c>
      <c r="N3386" s="42">
        <f>INDEX(Quaterly!$B$2:$E$63,MATCH(B3386,Quaterly!$B$2:$B$63,0),4)</f>
        <v>1.360000000000003</v>
      </c>
    </row>
    <row r="3387" spans="1:14" x14ac:dyDescent="0.3">
      <c r="A3387" s="23">
        <v>3386</v>
      </c>
      <c r="B3387" s="23" t="str">
        <f t="shared" si="156"/>
        <v>Q1-2023</v>
      </c>
      <c r="C3387" s="24" t="str">
        <f t="shared" si="157"/>
        <v>Q1</v>
      </c>
      <c r="D3387" s="23" t="str">
        <f t="shared" si="158"/>
        <v>1-2023</v>
      </c>
      <c r="E3387" s="25">
        <v>44951</v>
      </c>
      <c r="F3387" s="31">
        <f>INDEX(GoldPrice!$B$2:$F$4016,MATCH(E3387,GoldPrice!$B$2:$B$4016,0),5)</f>
        <v>-105745.64101094007</v>
      </c>
      <c r="G3387" s="36">
        <f>INDEX(Daily!$B$2:$H$4016,MATCH(E3387,Daily!$B$2:$B$4016,0),3)</f>
        <v>0.34999999999999432</v>
      </c>
      <c r="H3387" s="36">
        <f>INDEX(Daily!$B$2:$H$4016,MATCH(E3387,Daily!$B$2:$B$4016,0),5)</f>
        <v>0</v>
      </c>
      <c r="I3387" s="36">
        <f>INDEX(Daily!$B$2:$H$4016,MATCH(E3387,Daily!$B$2:$B$4016,0),7)</f>
        <v>3.1776842982089875</v>
      </c>
      <c r="J3387" s="39">
        <f>INDEX(Monthly!$B$2:$K$187,MATCH(D3387,Monthly!$B$2:$B$187,0),3)</f>
        <v>5.6999999999999967E-3</v>
      </c>
      <c r="K3387" s="39">
        <f>INDEX(Monthly!$B$2:$K$187,MATCH(D3387,Monthly!$B$2:$B$187,0),5)</f>
        <v>34.409999999999968</v>
      </c>
      <c r="L3387" s="39">
        <f>INDEX(Monthly!$B$2:$K$187,MATCH(D3387,Monthly!$B$2:$B$187,0),7)</f>
        <v>2.0000000000000018E-3</v>
      </c>
      <c r="M3387" s="39">
        <f>INDEX(Monthly!$B$2:$K$187,MATCH(D3387,Monthly!$B$2:$B$187,0),9)</f>
        <v>7.8911590613779097E-3</v>
      </c>
      <c r="N3387" s="42">
        <f>INDEX(Quaterly!$B$2:$E$63,MATCH(B3387,Quaterly!$B$2:$B$63,0),4)</f>
        <v>1.360000000000003</v>
      </c>
    </row>
    <row r="3388" spans="1:14" x14ac:dyDescent="0.3">
      <c r="A3388" s="23">
        <v>3387</v>
      </c>
      <c r="B3388" s="23" t="str">
        <f t="shared" si="156"/>
        <v>Q1-2023</v>
      </c>
      <c r="C3388" s="24" t="str">
        <f t="shared" si="157"/>
        <v>Q1</v>
      </c>
      <c r="D3388" s="23" t="str">
        <f t="shared" si="158"/>
        <v>1-2023</v>
      </c>
      <c r="E3388" s="25">
        <v>44952</v>
      </c>
      <c r="F3388" s="31">
        <f>INDEX(GoldPrice!$B$2:$F$4016,MATCH(E3388,GoldPrice!$B$2:$B$4016,0),5)</f>
        <v>255694.42739120871</v>
      </c>
      <c r="G3388" s="36">
        <f>INDEX(Daily!$B$2:$H$4016,MATCH(E3388,Daily!$B$2:$B$4016,0),3)</f>
        <v>0.63000000000000966</v>
      </c>
      <c r="H3388" s="36">
        <f>INDEX(Daily!$B$2:$H$4016,MATCH(E3388,Daily!$B$2:$B$4016,0),5)</f>
        <v>0</v>
      </c>
      <c r="I3388" s="36">
        <f>INDEX(Daily!$B$2:$H$4016,MATCH(E3388,Daily!$B$2:$B$4016,0),7)</f>
        <v>2.7016391979532273</v>
      </c>
      <c r="J3388" s="39">
        <f>INDEX(Monthly!$B$2:$K$187,MATCH(D3388,Monthly!$B$2:$B$187,0),3)</f>
        <v>5.6999999999999967E-3</v>
      </c>
      <c r="K3388" s="39">
        <f>INDEX(Monthly!$B$2:$K$187,MATCH(D3388,Monthly!$B$2:$B$187,0),5)</f>
        <v>34.409999999999968</v>
      </c>
      <c r="L3388" s="39">
        <f>INDEX(Monthly!$B$2:$K$187,MATCH(D3388,Monthly!$B$2:$B$187,0),7)</f>
        <v>2.0000000000000018E-3</v>
      </c>
      <c r="M3388" s="39">
        <f>INDEX(Monthly!$B$2:$K$187,MATCH(D3388,Monthly!$B$2:$B$187,0),9)</f>
        <v>7.8911590613779097E-3</v>
      </c>
      <c r="N3388" s="42">
        <f>INDEX(Quaterly!$B$2:$E$63,MATCH(B3388,Quaterly!$B$2:$B$63,0),4)</f>
        <v>1.360000000000003</v>
      </c>
    </row>
    <row r="3389" spans="1:14" x14ac:dyDescent="0.3">
      <c r="A3389" s="23">
        <v>3388</v>
      </c>
      <c r="B3389" s="23" t="str">
        <f t="shared" si="156"/>
        <v>Q1-2023</v>
      </c>
      <c r="C3389" s="24" t="str">
        <f t="shared" si="157"/>
        <v>Q1</v>
      </c>
      <c r="D3389" s="23" t="str">
        <f t="shared" si="158"/>
        <v>1-2023</v>
      </c>
      <c r="E3389" s="25">
        <v>44953</v>
      </c>
      <c r="F3389" s="31">
        <f>INDEX(GoldPrice!$B$2:$F$4016,MATCH(E3389,GoldPrice!$B$2:$B$4016,0),5)</f>
        <v>949504.11592977494</v>
      </c>
      <c r="G3389" s="36">
        <f>INDEX(Daily!$B$2:$H$4016,MATCH(E3389,Daily!$B$2:$B$4016,0),3)</f>
        <v>-1.7400000000000091</v>
      </c>
      <c r="H3389" s="36">
        <f>INDEX(Daily!$B$2:$H$4016,MATCH(E3389,Daily!$B$2:$B$4016,0),5)</f>
        <v>20</v>
      </c>
      <c r="I3389" s="36">
        <f>INDEX(Daily!$B$2:$H$4016,MATCH(E3389,Daily!$B$2:$B$4016,0),7)</f>
        <v>28.806886416374027</v>
      </c>
      <c r="J3389" s="39">
        <f>INDEX(Monthly!$B$2:$K$187,MATCH(D3389,Monthly!$B$2:$B$187,0),3)</f>
        <v>5.6999999999999967E-3</v>
      </c>
      <c r="K3389" s="39">
        <f>INDEX(Monthly!$B$2:$K$187,MATCH(D3389,Monthly!$B$2:$B$187,0),5)</f>
        <v>34.409999999999968</v>
      </c>
      <c r="L3389" s="39">
        <f>INDEX(Monthly!$B$2:$K$187,MATCH(D3389,Monthly!$B$2:$B$187,0),7)</f>
        <v>2.0000000000000018E-3</v>
      </c>
      <c r="M3389" s="39">
        <f>INDEX(Monthly!$B$2:$K$187,MATCH(D3389,Monthly!$B$2:$B$187,0),9)</f>
        <v>7.8911590613779097E-3</v>
      </c>
      <c r="N3389" s="42">
        <f>INDEX(Quaterly!$B$2:$E$63,MATCH(B3389,Quaterly!$B$2:$B$63,0),4)</f>
        <v>1.360000000000003</v>
      </c>
    </row>
    <row r="3390" spans="1:14" x14ac:dyDescent="0.3">
      <c r="A3390" s="23">
        <v>3389</v>
      </c>
      <c r="B3390" s="23" t="str">
        <f t="shared" si="156"/>
        <v>Q1-2023</v>
      </c>
      <c r="C3390" s="24" t="str">
        <f t="shared" si="157"/>
        <v>Q1</v>
      </c>
      <c r="D3390" s="23" t="str">
        <f t="shared" si="158"/>
        <v>1-2023</v>
      </c>
      <c r="E3390" s="25">
        <v>44956</v>
      </c>
      <c r="F3390" s="31">
        <f>INDEX(GoldPrice!$B$2:$F$4016,MATCH(E3390,GoldPrice!$B$2:$B$4016,0),5)</f>
        <v>-1013443.2054432034</v>
      </c>
      <c r="G3390" s="36">
        <f>INDEX(Daily!$B$2:$H$4016,MATCH(E3390,Daily!$B$2:$B$4016,0),3)</f>
        <v>-1.4599999999999937</v>
      </c>
      <c r="H3390" s="36">
        <f>INDEX(Daily!$B$2:$H$4016,MATCH(E3390,Daily!$B$2:$B$4016,0),5)</f>
        <v>10</v>
      </c>
      <c r="I3390" s="36">
        <f>INDEX(Daily!$B$2:$H$4016,MATCH(E3390,Daily!$B$2:$B$4016,0),7)</f>
        <v>-14.529999999999973</v>
      </c>
      <c r="J3390" s="39">
        <f>INDEX(Monthly!$B$2:$K$187,MATCH(D3390,Monthly!$B$2:$B$187,0),3)</f>
        <v>5.6999999999999967E-3</v>
      </c>
      <c r="K3390" s="39">
        <f>INDEX(Monthly!$B$2:$K$187,MATCH(D3390,Monthly!$B$2:$B$187,0),5)</f>
        <v>34.409999999999968</v>
      </c>
      <c r="L3390" s="39">
        <f>INDEX(Monthly!$B$2:$K$187,MATCH(D3390,Monthly!$B$2:$B$187,0),7)</f>
        <v>2.0000000000000018E-3</v>
      </c>
      <c r="M3390" s="39">
        <f>INDEX(Monthly!$B$2:$K$187,MATCH(D3390,Monthly!$B$2:$B$187,0),9)</f>
        <v>7.8911590613779097E-3</v>
      </c>
      <c r="N3390" s="42">
        <f>INDEX(Quaterly!$B$2:$E$63,MATCH(B3390,Quaterly!$B$2:$B$63,0),4)</f>
        <v>1.360000000000003</v>
      </c>
    </row>
    <row r="3391" spans="1:14" x14ac:dyDescent="0.3">
      <c r="A3391" s="23">
        <v>3390</v>
      </c>
      <c r="B3391" s="23" t="str">
        <f t="shared" si="156"/>
        <v>Q1-2023</v>
      </c>
      <c r="C3391" s="24" t="str">
        <f t="shared" si="157"/>
        <v>Q1</v>
      </c>
      <c r="D3391" s="23" t="str">
        <f t="shared" si="158"/>
        <v>1-2023</v>
      </c>
      <c r="E3391" s="25">
        <v>44957</v>
      </c>
      <c r="F3391" s="31">
        <f>INDEX(GoldPrice!$B$2:$F$4016,MATCH(E3391,GoldPrice!$B$2:$B$4016,0),5)</f>
        <v>119361.55736155808</v>
      </c>
      <c r="G3391" s="36">
        <f>INDEX(Daily!$B$2:$H$4016,MATCH(E3391,Daily!$B$2:$B$4016,0),3)</f>
        <v>1.2000000000000028</v>
      </c>
      <c r="H3391" s="36">
        <f>INDEX(Daily!$B$2:$H$4016,MATCH(E3391,Daily!$B$2:$B$4016,0),5)</f>
        <v>-25</v>
      </c>
      <c r="I3391" s="36">
        <f>INDEX(Daily!$B$2:$H$4016,MATCH(E3391,Daily!$B$2:$B$4016,0),7)</f>
        <v>8.6100000000001273</v>
      </c>
      <c r="J3391" s="39">
        <f>INDEX(Monthly!$B$2:$K$187,MATCH(D3391,Monthly!$B$2:$B$187,0),3)</f>
        <v>5.6999999999999967E-3</v>
      </c>
      <c r="K3391" s="39">
        <f>INDEX(Monthly!$B$2:$K$187,MATCH(D3391,Monthly!$B$2:$B$187,0),5)</f>
        <v>34.409999999999968</v>
      </c>
      <c r="L3391" s="39">
        <f>INDEX(Monthly!$B$2:$K$187,MATCH(D3391,Monthly!$B$2:$B$187,0),7)</f>
        <v>2.0000000000000018E-3</v>
      </c>
      <c r="M3391" s="39">
        <f>INDEX(Monthly!$B$2:$K$187,MATCH(D3391,Monthly!$B$2:$B$187,0),9)</f>
        <v>7.8911590613779097E-3</v>
      </c>
      <c r="N3391" s="42">
        <f>INDEX(Quaterly!$B$2:$E$63,MATCH(B3391,Quaterly!$B$2:$B$63,0),4)</f>
        <v>1.360000000000003</v>
      </c>
    </row>
    <row r="3392" spans="1:14" x14ac:dyDescent="0.3">
      <c r="A3392" s="23">
        <v>3391</v>
      </c>
      <c r="B3392" s="23" t="str">
        <f t="shared" si="156"/>
        <v>Q1-2023</v>
      </c>
      <c r="C3392" s="24" t="str">
        <f t="shared" si="157"/>
        <v>Q1</v>
      </c>
      <c r="D3392" s="23" t="str">
        <f t="shared" si="158"/>
        <v>2-2023</v>
      </c>
      <c r="E3392" s="25">
        <v>44958</v>
      </c>
      <c r="F3392" s="31">
        <f>INDEX(GoldPrice!$B$2:$F$4016,MATCH(E3392,GoldPrice!$B$2:$B$4016,0),5)</f>
        <v>-162581.36458136886</v>
      </c>
      <c r="G3392" s="36">
        <f>INDEX(Daily!$B$2:$H$4016,MATCH(E3392,Daily!$B$2:$B$4016,0),3)</f>
        <v>-2.3400000000000034</v>
      </c>
      <c r="H3392" s="36">
        <f>INDEX(Daily!$B$2:$H$4016,MATCH(E3392,Daily!$B$2:$B$4016,0),5)</f>
        <v>-5</v>
      </c>
      <c r="I3392" s="36">
        <f>INDEX(Daily!$B$2:$H$4016,MATCH(E3392,Daily!$B$2:$B$4016,0),7)</f>
        <v>-35.210000000000036</v>
      </c>
      <c r="J3392" s="39">
        <f>INDEX(Monthly!$B$2:$K$187,MATCH(D3392,Monthly!$B$2:$B$187,0),3)</f>
        <v>5.0000000000000044E-3</v>
      </c>
      <c r="K3392" s="39">
        <f>INDEX(Monthly!$B$2:$K$187,MATCH(D3392,Monthly!$B$2:$B$187,0),5)</f>
        <v>-34.329999999999927</v>
      </c>
      <c r="L3392" s="39">
        <f>INDEX(Monthly!$B$2:$K$187,MATCH(D3392,Monthly!$B$2:$B$187,0),7)</f>
        <v>1.0000000000000009E-3</v>
      </c>
      <c r="M3392" s="39">
        <f>INDEX(Monthly!$B$2:$K$187,MATCH(D3392,Monthly!$B$2:$B$187,0),9)</f>
        <v>-4.705638403740193E-3</v>
      </c>
      <c r="N3392" s="42">
        <f>INDEX(Quaterly!$B$2:$E$63,MATCH(B3392,Quaterly!$B$2:$B$63,0),4)</f>
        <v>1.360000000000003</v>
      </c>
    </row>
    <row r="3393" spans="1:14" x14ac:dyDescent="0.3">
      <c r="A3393" s="23">
        <v>3392</v>
      </c>
      <c r="B3393" s="23" t="str">
        <f t="shared" si="156"/>
        <v>Q1-2023</v>
      </c>
      <c r="C3393" s="24" t="str">
        <f t="shared" si="157"/>
        <v>Q1</v>
      </c>
      <c r="D3393" s="23" t="str">
        <f t="shared" si="158"/>
        <v>2-2023</v>
      </c>
      <c r="E3393" s="25">
        <v>44959</v>
      </c>
      <c r="F3393" s="31">
        <f>INDEX(GoldPrice!$B$2:$F$4016,MATCH(E3393,GoldPrice!$B$2:$B$4016,0),5)</f>
        <v>590749.04554904997</v>
      </c>
      <c r="G3393" s="36">
        <f>INDEX(Daily!$B$2:$H$4016,MATCH(E3393,Daily!$B$2:$B$4016,0),3)</f>
        <v>-0.84000000000000341</v>
      </c>
      <c r="H3393" s="36">
        <f>INDEX(Daily!$B$2:$H$4016,MATCH(E3393,Daily!$B$2:$B$4016,0),5)</f>
        <v>9</v>
      </c>
      <c r="I3393" s="36">
        <f>INDEX(Daily!$B$2:$H$4016,MATCH(E3393,Daily!$B$2:$B$4016,0),7)</f>
        <v>1.6199999999998909</v>
      </c>
      <c r="J3393" s="39">
        <f>INDEX(Monthly!$B$2:$K$187,MATCH(D3393,Monthly!$B$2:$B$187,0),3)</f>
        <v>5.0000000000000044E-3</v>
      </c>
      <c r="K3393" s="39">
        <f>INDEX(Monthly!$B$2:$K$187,MATCH(D3393,Monthly!$B$2:$B$187,0),5)</f>
        <v>-34.329999999999927</v>
      </c>
      <c r="L3393" s="39">
        <f>INDEX(Monthly!$B$2:$K$187,MATCH(D3393,Monthly!$B$2:$B$187,0),7)</f>
        <v>1.0000000000000009E-3</v>
      </c>
      <c r="M3393" s="39">
        <f>INDEX(Monthly!$B$2:$K$187,MATCH(D3393,Monthly!$B$2:$B$187,0),9)</f>
        <v>-4.705638403740193E-3</v>
      </c>
      <c r="N3393" s="42">
        <f>INDEX(Quaterly!$B$2:$E$63,MATCH(B3393,Quaterly!$B$2:$B$63,0),4)</f>
        <v>1.360000000000003</v>
      </c>
    </row>
    <row r="3394" spans="1:14" x14ac:dyDescent="0.3">
      <c r="A3394" s="23">
        <v>3393</v>
      </c>
      <c r="B3394" s="23" t="str">
        <f t="shared" si="156"/>
        <v>Q1-2023</v>
      </c>
      <c r="C3394" s="24" t="str">
        <f t="shared" si="157"/>
        <v>Q1</v>
      </c>
      <c r="D3394" s="23" t="str">
        <f t="shared" si="158"/>
        <v>2-2023</v>
      </c>
      <c r="E3394" s="25">
        <v>44960</v>
      </c>
      <c r="F3394" s="31">
        <f>INDEX(GoldPrice!$B$2:$F$4016,MATCH(E3394,GoldPrice!$B$2:$B$4016,0),5)</f>
        <v>659321.6405216381</v>
      </c>
      <c r="G3394" s="36">
        <f>INDEX(Daily!$B$2:$H$4016,MATCH(E3394,Daily!$B$2:$B$4016,0),3)</f>
        <v>-2.769999999999996</v>
      </c>
      <c r="H3394" s="36">
        <f>INDEX(Daily!$B$2:$H$4016,MATCH(E3394,Daily!$B$2:$B$4016,0),5)</f>
        <v>-9</v>
      </c>
      <c r="I3394" s="36">
        <f>INDEX(Daily!$B$2:$H$4016,MATCH(E3394,Daily!$B$2:$B$4016,0),7)</f>
        <v>-0.4399999999998272</v>
      </c>
      <c r="J3394" s="39">
        <f>INDEX(Monthly!$B$2:$K$187,MATCH(D3394,Monthly!$B$2:$B$187,0),3)</f>
        <v>5.0000000000000044E-3</v>
      </c>
      <c r="K3394" s="39">
        <f>INDEX(Monthly!$B$2:$K$187,MATCH(D3394,Monthly!$B$2:$B$187,0),5)</f>
        <v>-34.329999999999927</v>
      </c>
      <c r="L3394" s="39">
        <f>INDEX(Monthly!$B$2:$K$187,MATCH(D3394,Monthly!$B$2:$B$187,0),7)</f>
        <v>1.0000000000000009E-3</v>
      </c>
      <c r="M3394" s="39">
        <f>INDEX(Monthly!$B$2:$K$187,MATCH(D3394,Monthly!$B$2:$B$187,0),9)</f>
        <v>-4.705638403740193E-3</v>
      </c>
      <c r="N3394" s="42">
        <f>INDEX(Quaterly!$B$2:$E$63,MATCH(B3394,Quaterly!$B$2:$B$63,0),4)</f>
        <v>1.360000000000003</v>
      </c>
    </row>
    <row r="3395" spans="1:14" x14ac:dyDescent="0.3">
      <c r="A3395" s="23">
        <v>3394</v>
      </c>
      <c r="B3395" s="23" t="str">
        <f t="shared" ref="B3395:B3458" si="159">C3395&amp;"-"&amp;YEAR(E3395)</f>
        <v>Q1-2023</v>
      </c>
      <c r="C3395" s="24" t="str">
        <f t="shared" ref="C3395:C3458" si="160">IF(MONTH(E3395)&lt;=3,"Q1",IF(MONTH(E3395)&lt;=6,"Q2",IF(MONTH(E3395)&lt;=9,"Q3","Q4")))</f>
        <v>Q1</v>
      </c>
      <c r="D3395" s="23" t="str">
        <f t="shared" ref="D3395:D3458" si="161">MONTH(E3395)&amp;"-"&amp;YEAR(E3395)</f>
        <v>2-2023</v>
      </c>
      <c r="E3395" s="25">
        <v>44963</v>
      </c>
      <c r="F3395" s="31">
        <f>INDEX(GoldPrice!$B$2:$F$4016,MATCH(E3395,GoldPrice!$B$2:$B$4016,0),5)</f>
        <v>-414912.11491211504</v>
      </c>
      <c r="G3395" s="36">
        <f>INDEX(Daily!$B$2:$H$4016,MATCH(E3395,Daily!$B$2:$B$4016,0),3)</f>
        <v>1.3199999999999932</v>
      </c>
      <c r="H3395" s="36">
        <f>INDEX(Daily!$B$2:$H$4016,MATCH(E3395,Daily!$B$2:$B$4016,0),5)</f>
        <v>40</v>
      </c>
      <c r="I3395" s="36">
        <f>INDEX(Daily!$B$2:$H$4016,MATCH(E3395,Daily!$B$2:$B$4016,0),7)</f>
        <v>12.139999999999873</v>
      </c>
      <c r="J3395" s="39">
        <f>INDEX(Monthly!$B$2:$K$187,MATCH(D3395,Monthly!$B$2:$B$187,0),3)</f>
        <v>5.0000000000000044E-3</v>
      </c>
      <c r="K3395" s="39">
        <f>INDEX(Monthly!$B$2:$K$187,MATCH(D3395,Monthly!$B$2:$B$187,0),5)</f>
        <v>-34.329999999999927</v>
      </c>
      <c r="L3395" s="39">
        <f>INDEX(Monthly!$B$2:$K$187,MATCH(D3395,Monthly!$B$2:$B$187,0),7)</f>
        <v>1.0000000000000009E-3</v>
      </c>
      <c r="M3395" s="39">
        <f>INDEX(Monthly!$B$2:$K$187,MATCH(D3395,Monthly!$B$2:$B$187,0),9)</f>
        <v>-4.705638403740193E-3</v>
      </c>
      <c r="N3395" s="42">
        <f>INDEX(Quaterly!$B$2:$E$63,MATCH(B3395,Quaterly!$B$2:$B$63,0),4)</f>
        <v>1.360000000000003</v>
      </c>
    </row>
    <row r="3396" spans="1:14" x14ac:dyDescent="0.3">
      <c r="A3396" s="23">
        <v>3395</v>
      </c>
      <c r="B3396" s="23" t="str">
        <f t="shared" si="159"/>
        <v>Q1-2023</v>
      </c>
      <c r="C3396" s="24" t="str">
        <f t="shared" si="160"/>
        <v>Q1</v>
      </c>
      <c r="D3396" s="23" t="str">
        <f t="shared" si="161"/>
        <v>2-2023</v>
      </c>
      <c r="E3396" s="25">
        <v>44964</v>
      </c>
      <c r="F3396" s="31">
        <f>INDEX(GoldPrice!$B$2:$F$4016,MATCH(E3396,GoldPrice!$B$2:$B$4016,0),5)</f>
        <v>-117430.73143073171</v>
      </c>
      <c r="G3396" s="36">
        <f>INDEX(Daily!$B$2:$H$4016,MATCH(E3396,Daily!$B$2:$B$4016,0),3)</f>
        <v>3.0100000000000051</v>
      </c>
      <c r="H3396" s="36">
        <f>INDEX(Daily!$B$2:$H$4016,MATCH(E3396,Daily!$B$2:$B$4016,0),5)</f>
        <v>120</v>
      </c>
      <c r="I3396" s="36">
        <f>INDEX(Daily!$B$2:$H$4016,MATCH(E3396,Daily!$B$2:$B$4016,0),7)</f>
        <v>-23.450000000000045</v>
      </c>
      <c r="J3396" s="39">
        <f>INDEX(Monthly!$B$2:$K$187,MATCH(D3396,Monthly!$B$2:$B$187,0),3)</f>
        <v>5.0000000000000044E-3</v>
      </c>
      <c r="K3396" s="39">
        <f>INDEX(Monthly!$B$2:$K$187,MATCH(D3396,Monthly!$B$2:$B$187,0),5)</f>
        <v>-34.329999999999927</v>
      </c>
      <c r="L3396" s="39">
        <f>INDEX(Monthly!$B$2:$K$187,MATCH(D3396,Monthly!$B$2:$B$187,0),7)</f>
        <v>1.0000000000000009E-3</v>
      </c>
      <c r="M3396" s="39">
        <f>INDEX(Monthly!$B$2:$K$187,MATCH(D3396,Monthly!$B$2:$B$187,0),9)</f>
        <v>-4.705638403740193E-3</v>
      </c>
      <c r="N3396" s="42">
        <f>INDEX(Quaterly!$B$2:$E$63,MATCH(B3396,Quaterly!$B$2:$B$63,0),4)</f>
        <v>1.360000000000003</v>
      </c>
    </row>
    <row r="3397" spans="1:14" x14ac:dyDescent="0.3">
      <c r="A3397" s="23">
        <v>3396</v>
      </c>
      <c r="B3397" s="23" t="str">
        <f t="shared" si="159"/>
        <v>Q1-2023</v>
      </c>
      <c r="C3397" s="24" t="str">
        <f t="shared" si="160"/>
        <v>Q1</v>
      </c>
      <c r="D3397" s="23" t="str">
        <f t="shared" si="161"/>
        <v>2-2023</v>
      </c>
      <c r="E3397" s="25">
        <v>44965</v>
      </c>
      <c r="F3397" s="31">
        <f>INDEX(GoldPrice!$B$2:$F$4016,MATCH(E3397,GoldPrice!$B$2:$B$4016,0),5)</f>
        <v>62495.936495937407</v>
      </c>
      <c r="G3397" s="36">
        <f>INDEX(Daily!$B$2:$H$4016,MATCH(E3397,Daily!$B$2:$B$4016,0),3)</f>
        <v>0.95000000000000284</v>
      </c>
      <c r="H3397" s="36">
        <f>INDEX(Daily!$B$2:$H$4016,MATCH(E3397,Daily!$B$2:$B$4016,0),5)</f>
        <v>-10</v>
      </c>
      <c r="I3397" s="36">
        <f>INDEX(Daily!$B$2:$H$4016,MATCH(E3397,Daily!$B$2:$B$4016,0),7)</f>
        <v>6.3800000000001091</v>
      </c>
      <c r="J3397" s="39">
        <f>INDEX(Monthly!$B$2:$K$187,MATCH(D3397,Monthly!$B$2:$B$187,0),3)</f>
        <v>5.0000000000000044E-3</v>
      </c>
      <c r="K3397" s="39">
        <f>INDEX(Monthly!$B$2:$K$187,MATCH(D3397,Monthly!$B$2:$B$187,0),5)</f>
        <v>-34.329999999999927</v>
      </c>
      <c r="L3397" s="39">
        <f>INDEX(Monthly!$B$2:$K$187,MATCH(D3397,Monthly!$B$2:$B$187,0),7)</f>
        <v>1.0000000000000009E-3</v>
      </c>
      <c r="M3397" s="39">
        <f>INDEX(Monthly!$B$2:$K$187,MATCH(D3397,Monthly!$B$2:$B$187,0),9)</f>
        <v>-4.705638403740193E-3</v>
      </c>
      <c r="N3397" s="42">
        <f>INDEX(Quaterly!$B$2:$E$63,MATCH(B3397,Quaterly!$B$2:$B$63,0),4)</f>
        <v>1.360000000000003</v>
      </c>
    </row>
    <row r="3398" spans="1:14" x14ac:dyDescent="0.3">
      <c r="A3398" s="23">
        <v>3397</v>
      </c>
      <c r="B3398" s="23" t="str">
        <f t="shared" si="159"/>
        <v>Q1-2023</v>
      </c>
      <c r="C3398" s="24" t="str">
        <f t="shared" si="160"/>
        <v>Q1</v>
      </c>
      <c r="D3398" s="23" t="str">
        <f t="shared" si="161"/>
        <v>2-2023</v>
      </c>
      <c r="E3398" s="25">
        <v>44966</v>
      </c>
      <c r="F3398" s="31">
        <f>INDEX(GoldPrice!$B$2:$F$4016,MATCH(E3398,GoldPrice!$B$2:$B$4016,0),5)</f>
        <v>92066.906066901982</v>
      </c>
      <c r="G3398" s="36">
        <f>INDEX(Daily!$B$2:$H$4016,MATCH(E3398,Daily!$B$2:$B$4016,0),3)</f>
        <v>-0.79999999999999716</v>
      </c>
      <c r="H3398" s="36">
        <f>INDEX(Daily!$B$2:$H$4016,MATCH(E3398,Daily!$B$2:$B$4016,0),5)</f>
        <v>-30</v>
      </c>
      <c r="I3398" s="36">
        <f>INDEX(Daily!$B$2:$H$4016,MATCH(E3398,Daily!$B$2:$B$4016,0),7)</f>
        <v>-8.1900000000000546</v>
      </c>
      <c r="J3398" s="39">
        <f>INDEX(Monthly!$B$2:$K$187,MATCH(D3398,Monthly!$B$2:$B$187,0),3)</f>
        <v>5.0000000000000044E-3</v>
      </c>
      <c r="K3398" s="39">
        <f>INDEX(Monthly!$B$2:$K$187,MATCH(D3398,Monthly!$B$2:$B$187,0),5)</f>
        <v>-34.329999999999927</v>
      </c>
      <c r="L3398" s="39">
        <f>INDEX(Monthly!$B$2:$K$187,MATCH(D3398,Monthly!$B$2:$B$187,0),7)</f>
        <v>1.0000000000000009E-3</v>
      </c>
      <c r="M3398" s="39">
        <f>INDEX(Monthly!$B$2:$K$187,MATCH(D3398,Monthly!$B$2:$B$187,0),9)</f>
        <v>-4.705638403740193E-3</v>
      </c>
      <c r="N3398" s="42">
        <f>INDEX(Quaterly!$B$2:$E$63,MATCH(B3398,Quaterly!$B$2:$B$63,0),4)</f>
        <v>1.360000000000003</v>
      </c>
    </row>
    <row r="3399" spans="1:14" x14ac:dyDescent="0.3">
      <c r="A3399" s="23">
        <v>3398</v>
      </c>
      <c r="B3399" s="23" t="str">
        <f t="shared" si="159"/>
        <v>Q1-2023</v>
      </c>
      <c r="C3399" s="24" t="str">
        <f t="shared" si="160"/>
        <v>Q1</v>
      </c>
      <c r="D3399" s="23" t="str">
        <f t="shared" si="161"/>
        <v>2-2023</v>
      </c>
      <c r="E3399" s="25">
        <v>44967</v>
      </c>
      <c r="F3399" s="31">
        <f>INDEX(GoldPrice!$B$2:$F$4016,MATCH(E3399,GoldPrice!$B$2:$B$4016,0),5)</f>
        <v>3517.2935172915459</v>
      </c>
      <c r="G3399" s="36">
        <f>INDEX(Daily!$B$2:$H$4016,MATCH(E3399,Daily!$B$2:$B$4016,0),3)</f>
        <v>2.0699999999999932</v>
      </c>
      <c r="H3399" s="36">
        <f>INDEX(Daily!$B$2:$H$4016,MATCH(E3399,Daily!$B$2:$B$4016,0),5)</f>
        <v>5</v>
      </c>
      <c r="I3399" s="36">
        <f>INDEX(Daily!$B$2:$H$4016,MATCH(E3399,Daily!$B$2:$B$4016,0),7)</f>
        <v>-8.7300000000000182</v>
      </c>
      <c r="J3399" s="39">
        <f>INDEX(Monthly!$B$2:$K$187,MATCH(D3399,Monthly!$B$2:$B$187,0),3)</f>
        <v>5.0000000000000044E-3</v>
      </c>
      <c r="K3399" s="39">
        <f>INDEX(Monthly!$B$2:$K$187,MATCH(D3399,Monthly!$B$2:$B$187,0),5)</f>
        <v>-34.329999999999927</v>
      </c>
      <c r="L3399" s="39">
        <f>INDEX(Monthly!$B$2:$K$187,MATCH(D3399,Monthly!$B$2:$B$187,0),7)</f>
        <v>1.0000000000000009E-3</v>
      </c>
      <c r="M3399" s="39">
        <f>INDEX(Monthly!$B$2:$K$187,MATCH(D3399,Monthly!$B$2:$B$187,0),9)</f>
        <v>-4.705638403740193E-3</v>
      </c>
      <c r="N3399" s="42">
        <f>INDEX(Quaterly!$B$2:$E$63,MATCH(B3399,Quaterly!$B$2:$B$63,0),4)</f>
        <v>1.360000000000003</v>
      </c>
    </row>
    <row r="3400" spans="1:14" x14ac:dyDescent="0.3">
      <c r="A3400" s="23">
        <v>3399</v>
      </c>
      <c r="B3400" s="23" t="str">
        <f t="shared" si="159"/>
        <v>Q1-2023</v>
      </c>
      <c r="C3400" s="24" t="str">
        <f t="shared" si="160"/>
        <v>Q1</v>
      </c>
      <c r="D3400" s="23" t="str">
        <f t="shared" si="161"/>
        <v>2-2023</v>
      </c>
      <c r="E3400" s="25">
        <v>44970</v>
      </c>
      <c r="F3400" s="31">
        <f>INDEX(GoldPrice!$B$2:$F$4016,MATCH(E3400,GoldPrice!$B$2:$B$4016,0),5)</f>
        <v>102184.08618409187</v>
      </c>
      <c r="G3400" s="36">
        <f>INDEX(Daily!$B$2:$H$4016,MATCH(E3400,Daily!$B$2:$B$4016,0),3)</f>
        <v>-0.51999999999999602</v>
      </c>
      <c r="H3400" s="36">
        <f>INDEX(Daily!$B$2:$H$4016,MATCH(E3400,Daily!$B$2:$B$4016,0),5)</f>
        <v>30</v>
      </c>
      <c r="I3400" s="36">
        <f>INDEX(Daily!$B$2:$H$4016,MATCH(E3400,Daily!$B$2:$B$4016,0),7)</f>
        <v>-11.599999999999909</v>
      </c>
      <c r="J3400" s="39">
        <f>INDEX(Monthly!$B$2:$K$187,MATCH(D3400,Monthly!$B$2:$B$187,0),3)</f>
        <v>5.0000000000000044E-3</v>
      </c>
      <c r="K3400" s="39">
        <f>INDEX(Monthly!$B$2:$K$187,MATCH(D3400,Monthly!$B$2:$B$187,0),5)</f>
        <v>-34.329999999999927</v>
      </c>
      <c r="L3400" s="39">
        <f>INDEX(Monthly!$B$2:$K$187,MATCH(D3400,Monthly!$B$2:$B$187,0),7)</f>
        <v>1.0000000000000009E-3</v>
      </c>
      <c r="M3400" s="39">
        <f>INDEX(Monthly!$B$2:$K$187,MATCH(D3400,Monthly!$B$2:$B$187,0),9)</f>
        <v>-4.705638403740193E-3</v>
      </c>
      <c r="N3400" s="42">
        <f>INDEX(Quaterly!$B$2:$E$63,MATCH(B3400,Quaterly!$B$2:$B$63,0),4)</f>
        <v>1.360000000000003</v>
      </c>
    </row>
    <row r="3401" spans="1:14" x14ac:dyDescent="0.3">
      <c r="A3401" s="23">
        <v>3400</v>
      </c>
      <c r="B3401" s="23" t="str">
        <f t="shared" si="159"/>
        <v>Q1-2023</v>
      </c>
      <c r="C3401" s="24" t="str">
        <f t="shared" si="160"/>
        <v>Q1</v>
      </c>
      <c r="D3401" s="23" t="str">
        <f t="shared" si="161"/>
        <v>2-2023</v>
      </c>
      <c r="E3401" s="25">
        <v>44971</v>
      </c>
      <c r="F3401" s="31">
        <f>INDEX(GoldPrice!$B$2:$F$4016,MATCH(E3401,GoldPrice!$B$2:$B$4016,0),5)</f>
        <v>105532.41353241354</v>
      </c>
      <c r="G3401" s="36">
        <f>INDEX(Daily!$B$2:$H$4016,MATCH(E3401,Daily!$B$2:$B$4016,0),3)</f>
        <v>-0.40000000000000568</v>
      </c>
      <c r="H3401" s="36">
        <f>INDEX(Daily!$B$2:$H$4016,MATCH(E3401,Daily!$B$2:$B$4016,0),5)</f>
        <v>5</v>
      </c>
      <c r="I3401" s="36">
        <f>INDEX(Daily!$B$2:$H$4016,MATCH(E3401,Daily!$B$2:$B$4016,0),7)</f>
        <v>-5.0599999999999454</v>
      </c>
      <c r="J3401" s="39">
        <f>INDEX(Monthly!$B$2:$K$187,MATCH(D3401,Monthly!$B$2:$B$187,0),3)</f>
        <v>5.0000000000000044E-3</v>
      </c>
      <c r="K3401" s="39">
        <f>INDEX(Monthly!$B$2:$K$187,MATCH(D3401,Monthly!$B$2:$B$187,0),5)</f>
        <v>-34.329999999999927</v>
      </c>
      <c r="L3401" s="39">
        <f>INDEX(Monthly!$B$2:$K$187,MATCH(D3401,Monthly!$B$2:$B$187,0),7)</f>
        <v>1.0000000000000009E-3</v>
      </c>
      <c r="M3401" s="39">
        <f>INDEX(Monthly!$B$2:$K$187,MATCH(D3401,Monthly!$B$2:$B$187,0),9)</f>
        <v>-4.705638403740193E-3</v>
      </c>
      <c r="N3401" s="42">
        <f>INDEX(Quaterly!$B$2:$E$63,MATCH(B3401,Quaterly!$B$2:$B$63,0),4)</f>
        <v>1.360000000000003</v>
      </c>
    </row>
    <row r="3402" spans="1:14" x14ac:dyDescent="0.3">
      <c r="A3402" s="23">
        <v>3401</v>
      </c>
      <c r="B3402" s="23" t="str">
        <f t="shared" si="159"/>
        <v>Q1-2023</v>
      </c>
      <c r="C3402" s="24" t="str">
        <f t="shared" si="160"/>
        <v>Q1</v>
      </c>
      <c r="D3402" s="23" t="str">
        <f t="shared" si="161"/>
        <v>2-2023</v>
      </c>
      <c r="E3402" s="25">
        <v>44972</v>
      </c>
      <c r="F3402" s="31">
        <f>INDEX(GoldPrice!$B$2:$F$4016,MATCH(E3402,GoldPrice!$B$2:$B$4016,0),5)</f>
        <v>132464.18446418643</v>
      </c>
      <c r="G3402" s="36">
        <f>INDEX(Daily!$B$2:$H$4016,MATCH(E3402,Daily!$B$2:$B$4016,0),3)</f>
        <v>-0.28000000000000114</v>
      </c>
      <c r="H3402" s="36">
        <f>INDEX(Daily!$B$2:$H$4016,MATCH(E3402,Daily!$B$2:$B$4016,0),5)</f>
        <v>15</v>
      </c>
      <c r="I3402" s="36">
        <f>INDEX(Daily!$B$2:$H$4016,MATCH(E3402,Daily!$B$2:$B$4016,0),7)</f>
        <v>9.5599999999999454</v>
      </c>
      <c r="J3402" s="39">
        <f>INDEX(Monthly!$B$2:$K$187,MATCH(D3402,Monthly!$B$2:$B$187,0),3)</f>
        <v>5.0000000000000044E-3</v>
      </c>
      <c r="K3402" s="39">
        <f>INDEX(Monthly!$B$2:$K$187,MATCH(D3402,Monthly!$B$2:$B$187,0),5)</f>
        <v>-34.329999999999927</v>
      </c>
      <c r="L3402" s="39">
        <f>INDEX(Monthly!$B$2:$K$187,MATCH(D3402,Monthly!$B$2:$B$187,0),7)</f>
        <v>1.0000000000000009E-3</v>
      </c>
      <c r="M3402" s="39">
        <f>INDEX(Monthly!$B$2:$K$187,MATCH(D3402,Monthly!$B$2:$B$187,0),9)</f>
        <v>-4.705638403740193E-3</v>
      </c>
      <c r="N3402" s="42">
        <f>INDEX(Quaterly!$B$2:$E$63,MATCH(B3402,Quaterly!$B$2:$B$63,0),4)</f>
        <v>1.360000000000003</v>
      </c>
    </row>
    <row r="3403" spans="1:14" x14ac:dyDescent="0.3">
      <c r="A3403" s="23">
        <v>3402</v>
      </c>
      <c r="B3403" s="23" t="str">
        <f t="shared" si="159"/>
        <v>Q1-2023</v>
      </c>
      <c r="C3403" s="24" t="str">
        <f t="shared" si="160"/>
        <v>Q1</v>
      </c>
      <c r="D3403" s="23" t="str">
        <f t="shared" si="161"/>
        <v>2-2023</v>
      </c>
      <c r="E3403" s="25">
        <v>44973</v>
      </c>
      <c r="F3403" s="31">
        <f>INDEX(GoldPrice!$B$2:$F$4016,MATCH(E3403,GoldPrice!$B$2:$B$4016,0),5)</f>
        <v>-279769.04176904261</v>
      </c>
      <c r="G3403" s="36">
        <f>INDEX(Daily!$B$2:$H$4016,MATCH(E3403,Daily!$B$2:$B$4016,0),3)</f>
        <v>-0.73000000000000398</v>
      </c>
      <c r="H3403" s="36">
        <f>INDEX(Daily!$B$2:$H$4016,MATCH(E3403,Daily!$B$2:$B$4016,0),5)</f>
        <v>65</v>
      </c>
      <c r="I3403" s="36">
        <f>INDEX(Daily!$B$2:$H$4016,MATCH(E3403,Daily!$B$2:$B$4016,0),7)</f>
        <v>10.089999999999918</v>
      </c>
      <c r="J3403" s="39">
        <f>INDEX(Monthly!$B$2:$K$187,MATCH(D3403,Monthly!$B$2:$B$187,0),3)</f>
        <v>5.0000000000000044E-3</v>
      </c>
      <c r="K3403" s="39">
        <f>INDEX(Monthly!$B$2:$K$187,MATCH(D3403,Monthly!$B$2:$B$187,0),5)</f>
        <v>-34.329999999999927</v>
      </c>
      <c r="L3403" s="39">
        <f>INDEX(Monthly!$B$2:$K$187,MATCH(D3403,Monthly!$B$2:$B$187,0),7)</f>
        <v>1.0000000000000009E-3</v>
      </c>
      <c r="M3403" s="39">
        <f>INDEX(Monthly!$B$2:$K$187,MATCH(D3403,Monthly!$B$2:$B$187,0),9)</f>
        <v>-4.705638403740193E-3</v>
      </c>
      <c r="N3403" s="42">
        <f>INDEX(Quaterly!$B$2:$E$63,MATCH(B3403,Quaterly!$B$2:$B$63,0),4)</f>
        <v>1.360000000000003</v>
      </c>
    </row>
    <row r="3404" spans="1:14" x14ac:dyDescent="0.3">
      <c r="A3404" s="23">
        <v>3403</v>
      </c>
      <c r="B3404" s="23" t="str">
        <f t="shared" si="159"/>
        <v>Q1-2023</v>
      </c>
      <c r="C3404" s="24" t="str">
        <f t="shared" si="160"/>
        <v>Q1</v>
      </c>
      <c r="D3404" s="23" t="str">
        <f t="shared" si="161"/>
        <v>2-2023</v>
      </c>
      <c r="E3404" s="25">
        <v>44974</v>
      </c>
      <c r="F3404" s="31">
        <f>INDEX(GoldPrice!$B$2:$F$4016,MATCH(E3404,GoldPrice!$B$2:$B$4016,0),5)</f>
        <v>-252231.336231336</v>
      </c>
      <c r="G3404" s="36">
        <f>INDEX(Daily!$B$2:$H$4016,MATCH(E3404,Daily!$B$2:$B$4016,0),3)</f>
        <v>-1.5099999999999909</v>
      </c>
      <c r="H3404" s="36">
        <f>INDEX(Daily!$B$2:$H$4016,MATCH(E3404,Daily!$B$2:$B$4016,0),5)</f>
        <v>130</v>
      </c>
      <c r="I3404" s="36">
        <f>INDEX(Daily!$B$2:$H$4016,MATCH(E3404,Daily!$B$2:$B$4016,0),7)</f>
        <v>1.0199999999999818</v>
      </c>
      <c r="J3404" s="39">
        <f>INDEX(Monthly!$B$2:$K$187,MATCH(D3404,Monthly!$B$2:$B$187,0),3)</f>
        <v>5.0000000000000044E-3</v>
      </c>
      <c r="K3404" s="39">
        <f>INDEX(Monthly!$B$2:$K$187,MATCH(D3404,Monthly!$B$2:$B$187,0),5)</f>
        <v>-34.329999999999927</v>
      </c>
      <c r="L3404" s="39">
        <f>INDEX(Monthly!$B$2:$K$187,MATCH(D3404,Monthly!$B$2:$B$187,0),7)</f>
        <v>1.0000000000000009E-3</v>
      </c>
      <c r="M3404" s="39">
        <f>INDEX(Monthly!$B$2:$K$187,MATCH(D3404,Monthly!$B$2:$B$187,0),9)</f>
        <v>-4.705638403740193E-3</v>
      </c>
      <c r="N3404" s="42">
        <f>INDEX(Quaterly!$B$2:$E$63,MATCH(B3404,Quaterly!$B$2:$B$63,0),4)</f>
        <v>1.360000000000003</v>
      </c>
    </row>
    <row r="3405" spans="1:14" x14ac:dyDescent="0.3">
      <c r="A3405" s="23">
        <v>3404</v>
      </c>
      <c r="B3405" s="23" t="str">
        <f t="shared" si="159"/>
        <v>Q1-2023</v>
      </c>
      <c r="C3405" s="24" t="str">
        <f t="shared" si="160"/>
        <v>Q1</v>
      </c>
      <c r="D3405" s="23" t="str">
        <f t="shared" si="161"/>
        <v>2-2023</v>
      </c>
      <c r="E3405" s="25">
        <v>44977</v>
      </c>
      <c r="F3405" s="31">
        <f>INDEX(GoldPrice!$B$2:$F$4016,MATCH(E3405,GoldPrice!$B$2:$B$4016,0),5)</f>
        <v>216691.74069173634</v>
      </c>
      <c r="G3405" s="36">
        <f>INDEX(Daily!$B$2:$H$4016,MATCH(E3405,Daily!$B$2:$B$4016,0),3)</f>
        <v>0.98999999999999488</v>
      </c>
      <c r="H3405" s="36">
        <f>INDEX(Daily!$B$2:$H$4016,MATCH(E3405,Daily!$B$2:$B$4016,0),5)</f>
        <v>-85</v>
      </c>
      <c r="I3405" s="36">
        <f>INDEX(Daily!$B$2:$H$4016,MATCH(E3405,Daily!$B$2:$B$4016,0),7)</f>
        <v>27.380000000000109</v>
      </c>
      <c r="J3405" s="39">
        <f>INDEX(Monthly!$B$2:$K$187,MATCH(D3405,Monthly!$B$2:$B$187,0),3)</f>
        <v>5.0000000000000044E-3</v>
      </c>
      <c r="K3405" s="39">
        <f>INDEX(Monthly!$B$2:$K$187,MATCH(D3405,Monthly!$B$2:$B$187,0),5)</f>
        <v>-34.329999999999927</v>
      </c>
      <c r="L3405" s="39">
        <f>INDEX(Monthly!$B$2:$K$187,MATCH(D3405,Monthly!$B$2:$B$187,0),7)</f>
        <v>1.0000000000000009E-3</v>
      </c>
      <c r="M3405" s="39">
        <f>INDEX(Monthly!$B$2:$K$187,MATCH(D3405,Monthly!$B$2:$B$187,0),9)</f>
        <v>-4.705638403740193E-3</v>
      </c>
      <c r="N3405" s="42">
        <f>INDEX(Quaterly!$B$2:$E$63,MATCH(B3405,Quaterly!$B$2:$B$63,0),4)</f>
        <v>1.360000000000003</v>
      </c>
    </row>
    <row r="3406" spans="1:14" x14ac:dyDescent="0.3">
      <c r="A3406" s="23">
        <v>3405</v>
      </c>
      <c r="B3406" s="23" t="str">
        <f t="shared" si="159"/>
        <v>Q1-2023</v>
      </c>
      <c r="C3406" s="24" t="str">
        <f t="shared" si="160"/>
        <v>Q1</v>
      </c>
      <c r="D3406" s="23" t="str">
        <f t="shared" si="161"/>
        <v>2-2023</v>
      </c>
      <c r="E3406" s="25">
        <v>44978</v>
      </c>
      <c r="F3406" s="31">
        <f>INDEX(GoldPrice!$B$2:$F$4016,MATCH(E3406,GoldPrice!$B$2:$B$4016,0),5)</f>
        <v>12014.742014743388</v>
      </c>
      <c r="G3406" s="36">
        <f>INDEX(Daily!$B$2:$H$4016,MATCH(E3406,Daily!$B$2:$B$4016,0),3)</f>
        <v>-1.1400000000000006</v>
      </c>
      <c r="H3406" s="36">
        <f>INDEX(Daily!$B$2:$H$4016,MATCH(E3406,Daily!$B$2:$B$4016,0),5)</f>
        <v>-20</v>
      </c>
      <c r="I3406" s="36">
        <f>INDEX(Daily!$B$2:$H$4016,MATCH(E3406,Daily!$B$2:$B$4016,0),7)</f>
        <v>-4.4600000000000364</v>
      </c>
      <c r="J3406" s="39">
        <f>INDEX(Monthly!$B$2:$K$187,MATCH(D3406,Monthly!$B$2:$B$187,0),3)</f>
        <v>5.0000000000000044E-3</v>
      </c>
      <c r="K3406" s="39">
        <f>INDEX(Monthly!$B$2:$K$187,MATCH(D3406,Monthly!$B$2:$B$187,0),5)</f>
        <v>-34.329999999999927</v>
      </c>
      <c r="L3406" s="39">
        <f>INDEX(Monthly!$B$2:$K$187,MATCH(D3406,Monthly!$B$2:$B$187,0),7)</f>
        <v>1.0000000000000009E-3</v>
      </c>
      <c r="M3406" s="39">
        <f>INDEX(Monthly!$B$2:$K$187,MATCH(D3406,Monthly!$B$2:$B$187,0),9)</f>
        <v>-4.705638403740193E-3</v>
      </c>
      <c r="N3406" s="42">
        <f>INDEX(Quaterly!$B$2:$E$63,MATCH(B3406,Quaterly!$B$2:$B$63,0),4)</f>
        <v>1.360000000000003</v>
      </c>
    </row>
    <row r="3407" spans="1:14" x14ac:dyDescent="0.3">
      <c r="A3407" s="23">
        <v>3406</v>
      </c>
      <c r="B3407" s="23" t="str">
        <f t="shared" si="159"/>
        <v>Q1-2023</v>
      </c>
      <c r="C3407" s="24" t="str">
        <f t="shared" si="160"/>
        <v>Q1</v>
      </c>
      <c r="D3407" s="23" t="str">
        <f t="shared" si="161"/>
        <v>2-2023</v>
      </c>
      <c r="E3407" s="25">
        <v>44979</v>
      </c>
      <c r="F3407" s="31">
        <f>INDEX(GoldPrice!$B$2:$F$4016,MATCH(E3407,GoldPrice!$B$2:$B$4016,0),5)</f>
        <v>14046.494046494365</v>
      </c>
      <c r="G3407" s="36">
        <f>INDEX(Daily!$B$2:$H$4016,MATCH(E3407,Daily!$B$2:$B$4016,0),3)</f>
        <v>-2.2099999999999937</v>
      </c>
      <c r="H3407" s="36">
        <f>INDEX(Daily!$B$2:$H$4016,MATCH(E3407,Daily!$B$2:$B$4016,0),5)</f>
        <v>75</v>
      </c>
      <c r="I3407" s="36">
        <f>INDEX(Daily!$B$2:$H$4016,MATCH(E3407,Daily!$B$2:$B$4016,0),7)</f>
        <v>-27.950000000000045</v>
      </c>
      <c r="J3407" s="39">
        <f>INDEX(Monthly!$B$2:$K$187,MATCH(D3407,Monthly!$B$2:$B$187,0),3)</f>
        <v>5.0000000000000044E-3</v>
      </c>
      <c r="K3407" s="39">
        <f>INDEX(Monthly!$B$2:$K$187,MATCH(D3407,Monthly!$B$2:$B$187,0),5)</f>
        <v>-34.329999999999927</v>
      </c>
      <c r="L3407" s="39">
        <f>INDEX(Monthly!$B$2:$K$187,MATCH(D3407,Monthly!$B$2:$B$187,0),7)</f>
        <v>1.0000000000000009E-3</v>
      </c>
      <c r="M3407" s="39">
        <f>INDEX(Monthly!$B$2:$K$187,MATCH(D3407,Monthly!$B$2:$B$187,0),9)</f>
        <v>-4.705638403740193E-3</v>
      </c>
      <c r="N3407" s="42">
        <f>INDEX(Quaterly!$B$2:$E$63,MATCH(B3407,Quaterly!$B$2:$B$63,0),4)</f>
        <v>1.360000000000003</v>
      </c>
    </row>
    <row r="3408" spans="1:14" x14ac:dyDescent="0.3">
      <c r="A3408" s="23">
        <v>3407</v>
      </c>
      <c r="B3408" s="23" t="str">
        <f t="shared" si="159"/>
        <v>Q1-2023</v>
      </c>
      <c r="C3408" s="24" t="str">
        <f t="shared" si="160"/>
        <v>Q1</v>
      </c>
      <c r="D3408" s="23" t="str">
        <f t="shared" si="161"/>
        <v>2-2023</v>
      </c>
      <c r="E3408" s="25">
        <v>44980</v>
      </c>
      <c r="F3408" s="31">
        <f>INDEX(GoldPrice!$B$2:$F$4016,MATCH(E3408,GoldPrice!$B$2:$B$4016,0),5)</f>
        <v>103583.44358344376</v>
      </c>
      <c r="G3408" s="36">
        <f>INDEX(Daily!$B$2:$H$4016,MATCH(E3408,Daily!$B$2:$B$4016,0),3)</f>
        <v>1.4399999999999977</v>
      </c>
      <c r="H3408" s="36">
        <f>INDEX(Daily!$B$2:$H$4016,MATCH(E3408,Daily!$B$2:$B$4016,0),5)</f>
        <v>35</v>
      </c>
      <c r="I3408" s="36">
        <f>INDEX(Daily!$B$2:$H$4016,MATCH(E3408,Daily!$B$2:$B$4016,0),7)</f>
        <v>-0.61999999999989086</v>
      </c>
      <c r="J3408" s="39">
        <f>INDEX(Monthly!$B$2:$K$187,MATCH(D3408,Monthly!$B$2:$B$187,0),3)</f>
        <v>5.0000000000000044E-3</v>
      </c>
      <c r="K3408" s="39">
        <f>INDEX(Monthly!$B$2:$K$187,MATCH(D3408,Monthly!$B$2:$B$187,0),5)</f>
        <v>-34.329999999999927</v>
      </c>
      <c r="L3408" s="39">
        <f>INDEX(Monthly!$B$2:$K$187,MATCH(D3408,Monthly!$B$2:$B$187,0),7)</f>
        <v>1.0000000000000009E-3</v>
      </c>
      <c r="M3408" s="39">
        <f>INDEX(Monthly!$B$2:$K$187,MATCH(D3408,Monthly!$B$2:$B$187,0),9)</f>
        <v>-4.705638403740193E-3</v>
      </c>
      <c r="N3408" s="42">
        <f>INDEX(Quaterly!$B$2:$E$63,MATCH(B3408,Quaterly!$B$2:$B$63,0),4)</f>
        <v>1.360000000000003</v>
      </c>
    </row>
    <row r="3409" spans="1:14" x14ac:dyDescent="0.3">
      <c r="A3409" s="23">
        <v>3408</v>
      </c>
      <c r="B3409" s="23" t="str">
        <f t="shared" si="159"/>
        <v>Q1-2023</v>
      </c>
      <c r="C3409" s="24" t="str">
        <f t="shared" si="160"/>
        <v>Q1</v>
      </c>
      <c r="D3409" s="23" t="str">
        <f t="shared" si="161"/>
        <v>2-2023</v>
      </c>
      <c r="E3409" s="25">
        <v>44981</v>
      </c>
      <c r="F3409" s="31">
        <f>INDEX(GoldPrice!$B$2:$F$4016,MATCH(E3409,GoldPrice!$B$2:$B$4016,0),5)</f>
        <v>213499.14949915558</v>
      </c>
      <c r="G3409" s="36">
        <f>INDEX(Daily!$B$2:$H$4016,MATCH(E3409,Daily!$B$2:$B$4016,0),3)</f>
        <v>0.92999999999999261</v>
      </c>
      <c r="H3409" s="36">
        <f>INDEX(Daily!$B$2:$H$4016,MATCH(E3409,Daily!$B$2:$B$4016,0),5)</f>
        <v>-35</v>
      </c>
      <c r="I3409" s="36">
        <f>INDEX(Daily!$B$2:$H$4016,MATCH(E3409,Daily!$B$2:$B$4016,0),7)</f>
        <v>-14.100000000000136</v>
      </c>
      <c r="J3409" s="39">
        <f>INDEX(Monthly!$B$2:$K$187,MATCH(D3409,Monthly!$B$2:$B$187,0),3)</f>
        <v>5.0000000000000044E-3</v>
      </c>
      <c r="K3409" s="39">
        <f>INDEX(Monthly!$B$2:$K$187,MATCH(D3409,Monthly!$B$2:$B$187,0),5)</f>
        <v>-34.329999999999927</v>
      </c>
      <c r="L3409" s="39">
        <f>INDEX(Monthly!$B$2:$K$187,MATCH(D3409,Monthly!$B$2:$B$187,0),7)</f>
        <v>1.0000000000000009E-3</v>
      </c>
      <c r="M3409" s="39">
        <f>INDEX(Monthly!$B$2:$K$187,MATCH(D3409,Monthly!$B$2:$B$187,0),9)</f>
        <v>-4.705638403740193E-3</v>
      </c>
      <c r="N3409" s="42">
        <f>INDEX(Quaterly!$B$2:$E$63,MATCH(B3409,Quaterly!$B$2:$B$63,0),4)</f>
        <v>1.360000000000003</v>
      </c>
    </row>
    <row r="3410" spans="1:14" x14ac:dyDescent="0.3">
      <c r="A3410" s="23">
        <v>3409</v>
      </c>
      <c r="B3410" s="23" t="str">
        <f t="shared" si="159"/>
        <v>Q1-2023</v>
      </c>
      <c r="C3410" s="24" t="str">
        <f t="shared" si="160"/>
        <v>Q1</v>
      </c>
      <c r="D3410" s="23" t="str">
        <f t="shared" si="161"/>
        <v>2-2023</v>
      </c>
      <c r="E3410" s="25">
        <v>44984</v>
      </c>
      <c r="F3410" s="31">
        <f>INDEX(GoldPrice!$B$2:$F$4016,MATCH(E3410,GoldPrice!$B$2:$B$4016,0),5)</f>
        <v>-431758.45775846392</v>
      </c>
      <c r="G3410" s="36">
        <f>INDEX(Daily!$B$2:$H$4016,MATCH(E3410,Daily!$B$2:$B$4016,0),3)</f>
        <v>-0.63999999999998636</v>
      </c>
      <c r="H3410" s="36">
        <f>INDEX(Daily!$B$2:$H$4016,MATCH(E3410,Daily!$B$2:$B$4016,0),5)</f>
        <v>25</v>
      </c>
      <c r="I3410" s="36">
        <f>INDEX(Daily!$B$2:$H$4016,MATCH(E3410,Daily!$B$2:$B$4016,0),7)</f>
        <v>-18.309999999999945</v>
      </c>
      <c r="J3410" s="39">
        <f>INDEX(Monthly!$B$2:$K$187,MATCH(D3410,Monthly!$B$2:$B$187,0),3)</f>
        <v>5.0000000000000044E-3</v>
      </c>
      <c r="K3410" s="39">
        <f>INDEX(Monthly!$B$2:$K$187,MATCH(D3410,Monthly!$B$2:$B$187,0),5)</f>
        <v>-34.329999999999927</v>
      </c>
      <c r="L3410" s="39">
        <f>INDEX(Monthly!$B$2:$K$187,MATCH(D3410,Monthly!$B$2:$B$187,0),7)</f>
        <v>1.0000000000000009E-3</v>
      </c>
      <c r="M3410" s="39">
        <f>INDEX(Monthly!$B$2:$K$187,MATCH(D3410,Monthly!$B$2:$B$187,0),9)</f>
        <v>-4.705638403740193E-3</v>
      </c>
      <c r="N3410" s="42">
        <f>INDEX(Quaterly!$B$2:$E$63,MATCH(B3410,Quaterly!$B$2:$B$63,0),4)</f>
        <v>1.360000000000003</v>
      </c>
    </row>
    <row r="3411" spans="1:14" x14ac:dyDescent="0.3">
      <c r="A3411" s="23">
        <v>3410</v>
      </c>
      <c r="B3411" s="23" t="str">
        <f t="shared" si="159"/>
        <v>Q1-2023</v>
      </c>
      <c r="C3411" s="24" t="str">
        <f t="shared" si="160"/>
        <v>Q1</v>
      </c>
      <c r="D3411" s="23" t="str">
        <f t="shared" si="161"/>
        <v>2-2023</v>
      </c>
      <c r="E3411" s="25">
        <v>44985</v>
      </c>
      <c r="F3411" s="31">
        <f>INDEX(GoldPrice!$B$2:$F$4016,MATCH(E3411,GoldPrice!$B$2:$B$4016,0),5)</f>
        <v>-24287.280287280679</v>
      </c>
      <c r="G3411" s="36">
        <f>INDEX(Daily!$B$2:$H$4016,MATCH(E3411,Daily!$B$2:$B$4016,0),3)</f>
        <v>1.3699999999999903</v>
      </c>
      <c r="H3411" s="36">
        <f>INDEX(Daily!$B$2:$H$4016,MATCH(E3411,Daily!$B$2:$B$4016,0),5)</f>
        <v>-65</v>
      </c>
      <c r="I3411" s="36">
        <f>INDEX(Daily!$B$2:$H$4016,MATCH(E3411,Daily!$B$2:$B$4016,0),7)</f>
        <v>3.4300000000000637</v>
      </c>
      <c r="J3411" s="39">
        <f>INDEX(Monthly!$B$2:$K$187,MATCH(D3411,Monthly!$B$2:$B$187,0),3)</f>
        <v>5.0000000000000044E-3</v>
      </c>
      <c r="K3411" s="39">
        <f>INDEX(Monthly!$B$2:$K$187,MATCH(D3411,Monthly!$B$2:$B$187,0),5)</f>
        <v>-34.329999999999927</v>
      </c>
      <c r="L3411" s="39">
        <f>INDEX(Monthly!$B$2:$K$187,MATCH(D3411,Monthly!$B$2:$B$187,0),7)</f>
        <v>1.0000000000000009E-3</v>
      </c>
      <c r="M3411" s="39">
        <f>INDEX(Monthly!$B$2:$K$187,MATCH(D3411,Monthly!$B$2:$B$187,0),9)</f>
        <v>-4.705638403740193E-3</v>
      </c>
      <c r="N3411" s="42">
        <f>INDEX(Quaterly!$B$2:$E$63,MATCH(B3411,Quaterly!$B$2:$B$63,0),4)</f>
        <v>1.360000000000003</v>
      </c>
    </row>
    <row r="3412" spans="1:14" x14ac:dyDescent="0.3">
      <c r="A3412" s="23">
        <v>3411</v>
      </c>
      <c r="B3412" s="23" t="str">
        <f t="shared" si="159"/>
        <v>Q1-2023</v>
      </c>
      <c r="C3412" s="24" t="str">
        <f t="shared" si="160"/>
        <v>Q1</v>
      </c>
      <c r="D3412" s="23" t="str">
        <f t="shared" si="161"/>
        <v>3-2023</v>
      </c>
      <c r="E3412" s="25">
        <v>44986</v>
      </c>
      <c r="F3412" s="31">
        <f>INDEX(GoldPrice!$B$2:$F$4016,MATCH(E3412,GoldPrice!$B$2:$B$4016,0),5)</f>
        <v>-16258.552258551121</v>
      </c>
      <c r="G3412" s="36">
        <f>INDEX(Daily!$B$2:$H$4016,MATCH(E3412,Daily!$B$2:$B$4016,0),3)</f>
        <v>0.64000000000000057</v>
      </c>
      <c r="H3412" s="36">
        <f>INDEX(Daily!$B$2:$H$4016,MATCH(E3412,Daily!$B$2:$B$4016,0),5)</f>
        <v>-30</v>
      </c>
      <c r="I3412" s="36">
        <f>INDEX(Daily!$B$2:$H$4016,MATCH(E3412,Daily!$B$2:$B$4016,0),7)</f>
        <v>15.869999999999891</v>
      </c>
      <c r="J3412" s="39">
        <f>INDEX(Monthly!$B$2:$K$187,MATCH(D3412,Monthly!$B$2:$B$187,0),3)</f>
        <v>-2.5000000000000022E-3</v>
      </c>
      <c r="K3412" s="39">
        <f>INDEX(Monthly!$B$2:$K$187,MATCH(D3412,Monthly!$B$2:$B$187,0),5)</f>
        <v>53.029999999999973</v>
      </c>
      <c r="L3412" s="39">
        <f>INDEX(Monthly!$B$2:$K$187,MATCH(D3412,Monthly!$B$2:$B$187,0),7)</f>
        <v>2.0000000000000018E-3</v>
      </c>
      <c r="M3412" s="39">
        <f>INDEX(Monthly!$B$2:$K$187,MATCH(D3412,Monthly!$B$2:$B$187,0),9)</f>
        <v>9.9583197738919819E-3</v>
      </c>
      <c r="N3412" s="42">
        <f>INDEX(Quaterly!$B$2:$E$63,MATCH(B3412,Quaterly!$B$2:$B$63,0),4)</f>
        <v>1.360000000000003</v>
      </c>
    </row>
    <row r="3413" spans="1:14" x14ac:dyDescent="0.3">
      <c r="A3413" s="23">
        <v>3412</v>
      </c>
      <c r="B3413" s="23" t="str">
        <f t="shared" si="159"/>
        <v>Q1-2023</v>
      </c>
      <c r="C3413" s="24" t="str">
        <f t="shared" si="160"/>
        <v>Q1</v>
      </c>
      <c r="D3413" s="23" t="str">
        <f t="shared" si="161"/>
        <v>3-2023</v>
      </c>
      <c r="E3413" s="25">
        <v>44987</v>
      </c>
      <c r="F3413" s="31">
        <f>INDEX(GoldPrice!$B$2:$F$4016,MATCH(E3413,GoldPrice!$B$2:$B$4016,0),5)</f>
        <v>-10854.658854655921</v>
      </c>
      <c r="G3413" s="36">
        <f>INDEX(Daily!$B$2:$H$4016,MATCH(E3413,Daily!$B$2:$B$4016,0),3)</f>
        <v>0.46999999999999886</v>
      </c>
      <c r="H3413" s="36">
        <f>INDEX(Daily!$B$2:$H$4016,MATCH(E3413,Daily!$B$2:$B$4016,0),5)</f>
        <v>-10</v>
      </c>
      <c r="I3413" s="36">
        <f>INDEX(Daily!$B$2:$H$4016,MATCH(E3413,Daily!$B$2:$B$4016,0),7)</f>
        <v>-2.9400000000000546</v>
      </c>
      <c r="J3413" s="39">
        <f>INDEX(Monthly!$B$2:$K$187,MATCH(D3413,Monthly!$B$2:$B$187,0),3)</f>
        <v>-2.5000000000000022E-3</v>
      </c>
      <c r="K3413" s="39">
        <f>INDEX(Monthly!$B$2:$K$187,MATCH(D3413,Monthly!$B$2:$B$187,0),5)</f>
        <v>53.029999999999973</v>
      </c>
      <c r="L3413" s="39">
        <f>INDEX(Monthly!$B$2:$K$187,MATCH(D3413,Monthly!$B$2:$B$187,0),7)</f>
        <v>2.0000000000000018E-3</v>
      </c>
      <c r="M3413" s="39">
        <f>INDEX(Monthly!$B$2:$K$187,MATCH(D3413,Monthly!$B$2:$B$187,0),9)</f>
        <v>9.9583197738919819E-3</v>
      </c>
      <c r="N3413" s="42">
        <f>INDEX(Quaterly!$B$2:$E$63,MATCH(B3413,Quaterly!$B$2:$B$63,0),4)</f>
        <v>1.360000000000003</v>
      </c>
    </row>
    <row r="3414" spans="1:14" x14ac:dyDescent="0.3">
      <c r="A3414" s="23">
        <v>3413</v>
      </c>
      <c r="B3414" s="23" t="str">
        <f t="shared" si="159"/>
        <v>Q1-2023</v>
      </c>
      <c r="C3414" s="24" t="str">
        <f t="shared" si="160"/>
        <v>Q1</v>
      </c>
      <c r="D3414" s="23" t="str">
        <f t="shared" si="161"/>
        <v>3-2023</v>
      </c>
      <c r="E3414" s="25">
        <v>44988</v>
      </c>
      <c r="F3414" s="31">
        <f>INDEX(GoldPrice!$B$2:$F$4016,MATCH(E3414,GoldPrice!$B$2:$B$4016,0),5)</f>
        <v>-318393.1203931272</v>
      </c>
      <c r="G3414" s="36">
        <f>INDEX(Daily!$B$2:$H$4016,MATCH(E3414,Daily!$B$2:$B$4016,0),3)</f>
        <v>1.5200000000000102</v>
      </c>
      <c r="H3414" s="36">
        <f>INDEX(Daily!$B$2:$H$4016,MATCH(E3414,Daily!$B$2:$B$4016,0),5)</f>
        <v>10</v>
      </c>
      <c r="I3414" s="36">
        <f>INDEX(Daily!$B$2:$H$4016,MATCH(E3414,Daily!$B$2:$B$4016,0),7)</f>
        <v>-12.839999999999918</v>
      </c>
      <c r="J3414" s="39">
        <f>INDEX(Monthly!$B$2:$K$187,MATCH(D3414,Monthly!$B$2:$B$187,0),3)</f>
        <v>-2.5000000000000022E-3</v>
      </c>
      <c r="K3414" s="39">
        <f>INDEX(Monthly!$B$2:$K$187,MATCH(D3414,Monthly!$B$2:$B$187,0),5)</f>
        <v>53.029999999999973</v>
      </c>
      <c r="L3414" s="39">
        <f>INDEX(Monthly!$B$2:$K$187,MATCH(D3414,Monthly!$B$2:$B$187,0),7)</f>
        <v>2.0000000000000018E-3</v>
      </c>
      <c r="M3414" s="39">
        <f>INDEX(Monthly!$B$2:$K$187,MATCH(D3414,Monthly!$B$2:$B$187,0),9)</f>
        <v>9.9583197738919819E-3</v>
      </c>
      <c r="N3414" s="42">
        <f>INDEX(Quaterly!$B$2:$E$63,MATCH(B3414,Quaterly!$B$2:$B$63,0),4)</f>
        <v>1.360000000000003</v>
      </c>
    </row>
    <row r="3415" spans="1:14" x14ac:dyDescent="0.3">
      <c r="A3415" s="23">
        <v>3414</v>
      </c>
      <c r="B3415" s="23" t="str">
        <f t="shared" si="159"/>
        <v>Q1-2023</v>
      </c>
      <c r="C3415" s="24" t="str">
        <f t="shared" si="160"/>
        <v>Q1</v>
      </c>
      <c r="D3415" s="23" t="str">
        <f t="shared" si="161"/>
        <v>3-2023</v>
      </c>
      <c r="E3415" s="25">
        <v>44991</v>
      </c>
      <c r="F3415" s="31">
        <f>INDEX(GoldPrice!$B$2:$F$4016,MATCH(E3415,GoldPrice!$B$2:$B$4016,0),5)</f>
        <v>130235.8722358793</v>
      </c>
      <c r="G3415" s="36">
        <f>INDEX(Daily!$B$2:$H$4016,MATCH(E3415,Daily!$B$2:$B$4016,0),3)</f>
        <v>0.77999999999998693</v>
      </c>
      <c r="H3415" s="36">
        <f>INDEX(Daily!$B$2:$H$4016,MATCH(E3415,Daily!$B$2:$B$4016,0),5)</f>
        <v>-60</v>
      </c>
      <c r="I3415" s="36">
        <f>INDEX(Daily!$B$2:$H$4016,MATCH(E3415,Daily!$B$2:$B$4016,0),7)</f>
        <v>2.4100000000000819</v>
      </c>
      <c r="J3415" s="39">
        <f>INDEX(Monthly!$B$2:$K$187,MATCH(D3415,Monthly!$B$2:$B$187,0),3)</f>
        <v>-2.5000000000000022E-3</v>
      </c>
      <c r="K3415" s="39">
        <f>INDEX(Monthly!$B$2:$K$187,MATCH(D3415,Monthly!$B$2:$B$187,0),5)</f>
        <v>53.029999999999973</v>
      </c>
      <c r="L3415" s="39">
        <f>INDEX(Monthly!$B$2:$K$187,MATCH(D3415,Monthly!$B$2:$B$187,0),7)</f>
        <v>2.0000000000000018E-3</v>
      </c>
      <c r="M3415" s="39">
        <f>INDEX(Monthly!$B$2:$K$187,MATCH(D3415,Monthly!$B$2:$B$187,0),9)</f>
        <v>9.9583197738919819E-3</v>
      </c>
      <c r="N3415" s="42">
        <f>INDEX(Quaterly!$B$2:$E$63,MATCH(B3415,Quaterly!$B$2:$B$63,0),4)</f>
        <v>1.360000000000003</v>
      </c>
    </row>
    <row r="3416" spans="1:14" x14ac:dyDescent="0.3">
      <c r="A3416" s="23">
        <v>3415</v>
      </c>
      <c r="B3416" s="23" t="str">
        <f t="shared" si="159"/>
        <v>Q1-2023</v>
      </c>
      <c r="C3416" s="24" t="str">
        <f t="shared" si="160"/>
        <v>Q1</v>
      </c>
      <c r="D3416" s="23" t="str">
        <f t="shared" si="161"/>
        <v>3-2023</v>
      </c>
      <c r="E3416" s="25">
        <v>44992</v>
      </c>
      <c r="F3416" s="31">
        <f>INDEX(GoldPrice!$B$2:$F$4016,MATCH(E3416,GoldPrice!$B$2:$B$4016,0),5)</f>
        <v>471613.30561330169</v>
      </c>
      <c r="G3416" s="36">
        <f>INDEX(Daily!$B$2:$H$4016,MATCH(E3416,Daily!$B$2:$B$4016,0),3)</f>
        <v>-2.8799999999999955</v>
      </c>
      <c r="H3416" s="36">
        <f>INDEX(Daily!$B$2:$H$4016,MATCH(E3416,Daily!$B$2:$B$4016,0),5)</f>
        <v>-10</v>
      </c>
      <c r="I3416" s="36">
        <f>INDEX(Daily!$B$2:$H$4016,MATCH(E3416,Daily!$B$2:$B$4016,0),7)</f>
        <v>10.659999999999854</v>
      </c>
      <c r="J3416" s="39">
        <f>INDEX(Monthly!$B$2:$K$187,MATCH(D3416,Monthly!$B$2:$B$187,0),3)</f>
        <v>-2.5000000000000022E-3</v>
      </c>
      <c r="K3416" s="39">
        <f>INDEX(Monthly!$B$2:$K$187,MATCH(D3416,Monthly!$B$2:$B$187,0),5)</f>
        <v>53.029999999999973</v>
      </c>
      <c r="L3416" s="39">
        <f>INDEX(Monthly!$B$2:$K$187,MATCH(D3416,Monthly!$B$2:$B$187,0),7)</f>
        <v>2.0000000000000018E-3</v>
      </c>
      <c r="M3416" s="39">
        <f>INDEX(Monthly!$B$2:$K$187,MATCH(D3416,Monthly!$B$2:$B$187,0),9)</f>
        <v>9.9583197738919819E-3</v>
      </c>
      <c r="N3416" s="42">
        <f>INDEX(Quaterly!$B$2:$E$63,MATCH(B3416,Quaterly!$B$2:$B$63,0),4)</f>
        <v>1.360000000000003</v>
      </c>
    </row>
    <row r="3417" spans="1:14" x14ac:dyDescent="0.3">
      <c r="A3417" s="23">
        <v>3416</v>
      </c>
      <c r="B3417" s="23" t="str">
        <f t="shared" si="159"/>
        <v>Q1-2023</v>
      </c>
      <c r="C3417" s="24" t="str">
        <f t="shared" si="160"/>
        <v>Q1</v>
      </c>
      <c r="D3417" s="23" t="str">
        <f t="shared" si="161"/>
        <v>3-2023</v>
      </c>
      <c r="E3417" s="25">
        <v>44993</v>
      </c>
      <c r="F3417" s="31">
        <f>INDEX(GoldPrice!$B$2:$F$4016,MATCH(E3417,GoldPrice!$B$2:$B$4016,0),5)</f>
        <v>-224481.95048195124</v>
      </c>
      <c r="G3417" s="36">
        <f>INDEX(Daily!$B$2:$H$4016,MATCH(E3417,Daily!$B$2:$B$4016,0),3)</f>
        <v>-0.92000000000000171</v>
      </c>
      <c r="H3417" s="36">
        <f>INDEX(Daily!$B$2:$H$4016,MATCH(E3417,Daily!$B$2:$B$4016,0),5)</f>
        <v>70</v>
      </c>
      <c r="I3417" s="36">
        <f>INDEX(Daily!$B$2:$H$4016,MATCH(E3417,Daily!$B$2:$B$4016,0),7)</f>
        <v>11.340000000000146</v>
      </c>
      <c r="J3417" s="39">
        <f>INDEX(Monthly!$B$2:$K$187,MATCH(D3417,Monthly!$B$2:$B$187,0),3)</f>
        <v>-2.5000000000000022E-3</v>
      </c>
      <c r="K3417" s="39">
        <f>INDEX(Monthly!$B$2:$K$187,MATCH(D3417,Monthly!$B$2:$B$187,0),5)</f>
        <v>53.029999999999973</v>
      </c>
      <c r="L3417" s="39">
        <f>INDEX(Monthly!$B$2:$K$187,MATCH(D3417,Monthly!$B$2:$B$187,0),7)</f>
        <v>2.0000000000000018E-3</v>
      </c>
      <c r="M3417" s="39">
        <f>INDEX(Monthly!$B$2:$K$187,MATCH(D3417,Monthly!$B$2:$B$187,0),9)</f>
        <v>9.9583197738919819E-3</v>
      </c>
      <c r="N3417" s="42">
        <f>INDEX(Quaterly!$B$2:$E$63,MATCH(B3417,Quaterly!$B$2:$B$63,0),4)</f>
        <v>1.360000000000003</v>
      </c>
    </row>
    <row r="3418" spans="1:14" x14ac:dyDescent="0.3">
      <c r="A3418" s="23">
        <v>3417</v>
      </c>
      <c r="B3418" s="23" t="str">
        <f t="shared" si="159"/>
        <v>Q1-2023</v>
      </c>
      <c r="C3418" s="24" t="str">
        <f t="shared" si="160"/>
        <v>Q1</v>
      </c>
      <c r="D3418" s="23" t="str">
        <f t="shared" si="161"/>
        <v>3-2023</v>
      </c>
      <c r="E3418" s="25">
        <v>44994</v>
      </c>
      <c r="F3418" s="31">
        <f>INDEX(GoldPrice!$B$2:$F$4016,MATCH(E3418,GoldPrice!$B$2:$B$4016,0),5)</f>
        <v>-256062.74806274474</v>
      </c>
      <c r="G3418" s="36">
        <f>INDEX(Daily!$B$2:$H$4016,MATCH(E3418,Daily!$B$2:$B$4016,0),3)</f>
        <v>-0.93999999999999773</v>
      </c>
      <c r="H3418" s="36">
        <f>INDEX(Daily!$B$2:$H$4016,MATCH(E3418,Daily!$B$2:$B$4016,0),5)</f>
        <v>-30</v>
      </c>
      <c r="I3418" s="36">
        <f>INDEX(Daily!$B$2:$H$4016,MATCH(E3418,Daily!$B$2:$B$4016,0),7)</f>
        <v>6.7699999999999818</v>
      </c>
      <c r="J3418" s="39">
        <f>INDEX(Monthly!$B$2:$K$187,MATCH(D3418,Monthly!$B$2:$B$187,0),3)</f>
        <v>-2.5000000000000022E-3</v>
      </c>
      <c r="K3418" s="39">
        <f>INDEX(Monthly!$B$2:$K$187,MATCH(D3418,Monthly!$B$2:$B$187,0),5)</f>
        <v>53.029999999999973</v>
      </c>
      <c r="L3418" s="39">
        <f>INDEX(Monthly!$B$2:$K$187,MATCH(D3418,Monthly!$B$2:$B$187,0),7)</f>
        <v>2.0000000000000018E-3</v>
      </c>
      <c r="M3418" s="39">
        <f>INDEX(Monthly!$B$2:$K$187,MATCH(D3418,Monthly!$B$2:$B$187,0),9)</f>
        <v>9.9583197738919819E-3</v>
      </c>
      <c r="N3418" s="42">
        <f>INDEX(Quaterly!$B$2:$E$63,MATCH(B3418,Quaterly!$B$2:$B$63,0),4)</f>
        <v>1.360000000000003</v>
      </c>
    </row>
    <row r="3419" spans="1:14" x14ac:dyDescent="0.3">
      <c r="A3419" s="23">
        <v>3418</v>
      </c>
      <c r="B3419" s="23" t="str">
        <f t="shared" si="159"/>
        <v>Q1-2023</v>
      </c>
      <c r="C3419" s="24" t="str">
        <f t="shared" si="160"/>
        <v>Q1</v>
      </c>
      <c r="D3419" s="23" t="str">
        <f t="shared" si="161"/>
        <v>3-2023</v>
      </c>
      <c r="E3419" s="25">
        <v>44995</v>
      </c>
      <c r="F3419" s="31">
        <f>INDEX(GoldPrice!$B$2:$F$4016,MATCH(E3419,GoldPrice!$B$2:$B$4016,0),5)</f>
        <v>-557245.13324513659</v>
      </c>
      <c r="G3419" s="36">
        <f>INDEX(Daily!$B$2:$H$4016,MATCH(E3419,Daily!$B$2:$B$4016,0),3)</f>
        <v>0.96000000000000796</v>
      </c>
      <c r="H3419" s="36">
        <f>INDEX(Daily!$B$2:$H$4016,MATCH(E3419,Daily!$B$2:$B$4016,0),5)</f>
        <v>-20</v>
      </c>
      <c r="I3419" s="36">
        <f>INDEX(Daily!$B$2:$H$4016,MATCH(E3419,Daily!$B$2:$B$4016,0),7)</f>
        <v>-2.9500000000000455</v>
      </c>
      <c r="J3419" s="39">
        <f>INDEX(Monthly!$B$2:$K$187,MATCH(D3419,Monthly!$B$2:$B$187,0),3)</f>
        <v>-2.5000000000000022E-3</v>
      </c>
      <c r="K3419" s="39">
        <f>INDEX(Monthly!$B$2:$K$187,MATCH(D3419,Monthly!$B$2:$B$187,0),5)</f>
        <v>53.029999999999973</v>
      </c>
      <c r="L3419" s="39">
        <f>INDEX(Monthly!$B$2:$K$187,MATCH(D3419,Monthly!$B$2:$B$187,0),7)</f>
        <v>2.0000000000000018E-3</v>
      </c>
      <c r="M3419" s="39">
        <f>INDEX(Monthly!$B$2:$K$187,MATCH(D3419,Monthly!$B$2:$B$187,0),9)</f>
        <v>9.9583197738919819E-3</v>
      </c>
      <c r="N3419" s="42">
        <f>INDEX(Quaterly!$B$2:$E$63,MATCH(B3419,Quaterly!$B$2:$B$63,0),4)</f>
        <v>1.360000000000003</v>
      </c>
    </row>
    <row r="3420" spans="1:14" x14ac:dyDescent="0.3">
      <c r="A3420" s="23">
        <v>3419</v>
      </c>
      <c r="B3420" s="23" t="str">
        <f t="shared" si="159"/>
        <v>Q1-2023</v>
      </c>
      <c r="C3420" s="24" t="str">
        <f t="shared" si="160"/>
        <v>Q1</v>
      </c>
      <c r="D3420" s="23" t="str">
        <f t="shared" si="161"/>
        <v>3-2023</v>
      </c>
      <c r="E3420" s="25">
        <v>44998</v>
      </c>
      <c r="F3420" s="31">
        <f>INDEX(GoldPrice!$B$2:$F$4016,MATCH(E3420,GoldPrice!$B$2:$B$4016,0),5)</f>
        <v>-308910.60291060433</v>
      </c>
      <c r="G3420" s="36">
        <f>INDEX(Daily!$B$2:$H$4016,MATCH(E3420,Daily!$B$2:$B$4016,0),3)</f>
        <v>-1.8800000000000097</v>
      </c>
      <c r="H3420" s="36">
        <f>INDEX(Daily!$B$2:$H$4016,MATCH(E3420,Daily!$B$2:$B$4016,0),5)</f>
        <v>-90</v>
      </c>
      <c r="I3420" s="36">
        <f>INDEX(Daily!$B$2:$H$4016,MATCH(E3420,Daily!$B$2:$B$4016,0),7)</f>
        <v>-0.20000000000004547</v>
      </c>
      <c r="J3420" s="39">
        <f>INDEX(Monthly!$B$2:$K$187,MATCH(D3420,Monthly!$B$2:$B$187,0),3)</f>
        <v>-2.5000000000000022E-3</v>
      </c>
      <c r="K3420" s="39">
        <f>INDEX(Monthly!$B$2:$K$187,MATCH(D3420,Monthly!$B$2:$B$187,0),5)</f>
        <v>53.029999999999973</v>
      </c>
      <c r="L3420" s="39">
        <f>INDEX(Monthly!$B$2:$K$187,MATCH(D3420,Monthly!$B$2:$B$187,0),7)</f>
        <v>2.0000000000000018E-3</v>
      </c>
      <c r="M3420" s="39">
        <f>INDEX(Monthly!$B$2:$K$187,MATCH(D3420,Monthly!$B$2:$B$187,0),9)</f>
        <v>9.9583197738919819E-3</v>
      </c>
      <c r="N3420" s="42">
        <f>INDEX(Quaterly!$B$2:$E$63,MATCH(B3420,Quaterly!$B$2:$B$63,0),4)</f>
        <v>1.360000000000003</v>
      </c>
    </row>
    <row r="3421" spans="1:14" x14ac:dyDescent="0.3">
      <c r="A3421" s="23">
        <v>3420</v>
      </c>
      <c r="B3421" s="23" t="str">
        <f t="shared" si="159"/>
        <v>Q1-2023</v>
      </c>
      <c r="C3421" s="24" t="str">
        <f t="shared" si="160"/>
        <v>Q1</v>
      </c>
      <c r="D3421" s="23" t="str">
        <f t="shared" si="161"/>
        <v>3-2023</v>
      </c>
      <c r="E3421" s="25">
        <v>44999</v>
      </c>
      <c r="F3421" s="31">
        <f>INDEX(GoldPrice!$B$2:$F$4016,MATCH(E3421,GoldPrice!$B$2:$B$4016,0),5)</f>
        <v>-51995.841995835304</v>
      </c>
      <c r="G3421" s="36">
        <f>INDEX(Daily!$B$2:$H$4016,MATCH(E3421,Daily!$B$2:$B$4016,0),3)</f>
        <v>-3.4699999999999989</v>
      </c>
      <c r="H3421" s="36">
        <f>INDEX(Daily!$B$2:$H$4016,MATCH(E3421,Daily!$B$2:$B$4016,0),5)</f>
        <v>0</v>
      </c>
      <c r="I3421" s="36">
        <f>INDEX(Daily!$B$2:$H$4016,MATCH(E3421,Daily!$B$2:$B$4016,0),7)</f>
        <v>-12.669999999999845</v>
      </c>
      <c r="J3421" s="39">
        <f>INDEX(Monthly!$B$2:$K$187,MATCH(D3421,Monthly!$B$2:$B$187,0),3)</f>
        <v>-2.5000000000000022E-3</v>
      </c>
      <c r="K3421" s="39">
        <f>INDEX(Monthly!$B$2:$K$187,MATCH(D3421,Monthly!$B$2:$B$187,0),5)</f>
        <v>53.029999999999973</v>
      </c>
      <c r="L3421" s="39">
        <f>INDEX(Monthly!$B$2:$K$187,MATCH(D3421,Monthly!$B$2:$B$187,0),7)</f>
        <v>2.0000000000000018E-3</v>
      </c>
      <c r="M3421" s="39">
        <f>INDEX(Monthly!$B$2:$K$187,MATCH(D3421,Monthly!$B$2:$B$187,0),9)</f>
        <v>9.9583197738919819E-3</v>
      </c>
      <c r="N3421" s="42">
        <f>INDEX(Quaterly!$B$2:$E$63,MATCH(B3421,Quaterly!$B$2:$B$63,0),4)</f>
        <v>1.360000000000003</v>
      </c>
    </row>
    <row r="3422" spans="1:14" x14ac:dyDescent="0.3">
      <c r="A3422" s="23">
        <v>3421</v>
      </c>
      <c r="B3422" s="23" t="str">
        <f t="shared" si="159"/>
        <v>Q1-2023</v>
      </c>
      <c r="C3422" s="24" t="str">
        <f t="shared" si="160"/>
        <v>Q1</v>
      </c>
      <c r="D3422" s="23" t="str">
        <f t="shared" si="161"/>
        <v>3-2023</v>
      </c>
      <c r="E3422" s="25">
        <v>45000</v>
      </c>
      <c r="F3422" s="31">
        <f>INDEX(GoldPrice!$B$2:$F$4016,MATCH(E3422,GoldPrice!$B$2:$B$4016,0),5)</f>
        <v>-556223.77622377872</v>
      </c>
      <c r="G3422" s="36">
        <f>INDEX(Daily!$B$2:$H$4016,MATCH(E3422,Daily!$B$2:$B$4016,0),3)</f>
        <v>-3.7199999999999989</v>
      </c>
      <c r="H3422" s="36">
        <f>INDEX(Daily!$B$2:$H$4016,MATCH(E3422,Daily!$B$2:$B$4016,0),5)</f>
        <v>-5</v>
      </c>
      <c r="I3422" s="36">
        <f>INDEX(Daily!$B$2:$H$4016,MATCH(E3422,Daily!$B$2:$B$4016,0),7)</f>
        <v>22.059999999999945</v>
      </c>
      <c r="J3422" s="39">
        <f>INDEX(Monthly!$B$2:$K$187,MATCH(D3422,Monthly!$B$2:$B$187,0),3)</f>
        <v>-2.5000000000000022E-3</v>
      </c>
      <c r="K3422" s="39">
        <f>INDEX(Monthly!$B$2:$K$187,MATCH(D3422,Monthly!$B$2:$B$187,0),5)</f>
        <v>53.029999999999973</v>
      </c>
      <c r="L3422" s="39">
        <f>INDEX(Monthly!$B$2:$K$187,MATCH(D3422,Monthly!$B$2:$B$187,0),7)</f>
        <v>2.0000000000000018E-3</v>
      </c>
      <c r="M3422" s="39">
        <f>INDEX(Monthly!$B$2:$K$187,MATCH(D3422,Monthly!$B$2:$B$187,0),9)</f>
        <v>9.9583197738919819E-3</v>
      </c>
      <c r="N3422" s="42">
        <f>INDEX(Quaterly!$B$2:$E$63,MATCH(B3422,Quaterly!$B$2:$B$63,0),4)</f>
        <v>1.360000000000003</v>
      </c>
    </row>
    <row r="3423" spans="1:14" x14ac:dyDescent="0.3">
      <c r="A3423" s="23">
        <v>3422</v>
      </c>
      <c r="B3423" s="23" t="str">
        <f t="shared" si="159"/>
        <v>Q1-2023</v>
      </c>
      <c r="C3423" s="24" t="str">
        <f t="shared" si="160"/>
        <v>Q1</v>
      </c>
      <c r="D3423" s="23" t="str">
        <f t="shared" si="161"/>
        <v>3-2023</v>
      </c>
      <c r="E3423" s="25">
        <v>45001</v>
      </c>
      <c r="F3423" s="31">
        <f>INDEX(GoldPrice!$B$2:$F$4016,MATCH(E3423,GoldPrice!$B$2:$B$4016,0),5)</f>
        <v>492649.02664902806</v>
      </c>
      <c r="G3423" s="36">
        <f>INDEX(Daily!$B$2:$H$4016,MATCH(E3423,Daily!$B$2:$B$4016,0),3)</f>
        <v>0.73999999999999488</v>
      </c>
      <c r="H3423" s="36">
        <f>INDEX(Daily!$B$2:$H$4016,MATCH(E3423,Daily!$B$2:$B$4016,0),5)</f>
        <v>-5</v>
      </c>
      <c r="I3423" s="36">
        <f>INDEX(Daily!$B$2:$H$4016,MATCH(E3423,Daily!$B$2:$B$4016,0),7)</f>
        <v>-14.789999999999964</v>
      </c>
      <c r="J3423" s="39">
        <f>INDEX(Monthly!$B$2:$K$187,MATCH(D3423,Monthly!$B$2:$B$187,0),3)</f>
        <v>-2.5000000000000022E-3</v>
      </c>
      <c r="K3423" s="39">
        <f>INDEX(Monthly!$B$2:$K$187,MATCH(D3423,Monthly!$B$2:$B$187,0),5)</f>
        <v>53.029999999999973</v>
      </c>
      <c r="L3423" s="39">
        <f>INDEX(Monthly!$B$2:$K$187,MATCH(D3423,Monthly!$B$2:$B$187,0),7)</f>
        <v>2.0000000000000018E-3</v>
      </c>
      <c r="M3423" s="39">
        <f>INDEX(Monthly!$B$2:$K$187,MATCH(D3423,Monthly!$B$2:$B$187,0),9)</f>
        <v>9.9583197738919819E-3</v>
      </c>
      <c r="N3423" s="42">
        <f>INDEX(Quaterly!$B$2:$E$63,MATCH(B3423,Quaterly!$B$2:$B$63,0),4)</f>
        <v>1.360000000000003</v>
      </c>
    </row>
    <row r="3424" spans="1:14" x14ac:dyDescent="0.3">
      <c r="A3424" s="23">
        <v>3423</v>
      </c>
      <c r="B3424" s="23" t="str">
        <f t="shared" si="159"/>
        <v>Q1-2023</v>
      </c>
      <c r="C3424" s="24" t="str">
        <f t="shared" si="160"/>
        <v>Q1</v>
      </c>
      <c r="D3424" s="23" t="str">
        <f t="shared" si="161"/>
        <v>3-2023</v>
      </c>
      <c r="E3424" s="25">
        <v>45002</v>
      </c>
      <c r="F3424" s="31">
        <f>INDEX(GoldPrice!$B$2:$F$4016,MATCH(E3424,GoldPrice!$B$2:$B$4016,0),5)</f>
        <v>-769709.6957096979</v>
      </c>
      <c r="G3424" s="36">
        <f>INDEX(Daily!$B$2:$H$4016,MATCH(E3424,Daily!$B$2:$B$4016,0),3)</f>
        <v>-1.6099999999999994</v>
      </c>
      <c r="H3424" s="36">
        <f>INDEX(Daily!$B$2:$H$4016,MATCH(E3424,Daily!$B$2:$B$4016,0),5)</f>
        <v>10</v>
      </c>
      <c r="I3424" s="36">
        <f>INDEX(Daily!$B$2:$H$4016,MATCH(E3424,Daily!$B$2:$B$4016,0),7)</f>
        <v>-2.2599999999999909</v>
      </c>
      <c r="J3424" s="39">
        <f>INDEX(Monthly!$B$2:$K$187,MATCH(D3424,Monthly!$B$2:$B$187,0),3)</f>
        <v>-2.5000000000000022E-3</v>
      </c>
      <c r="K3424" s="39">
        <f>INDEX(Monthly!$B$2:$K$187,MATCH(D3424,Monthly!$B$2:$B$187,0),5)</f>
        <v>53.029999999999973</v>
      </c>
      <c r="L3424" s="39">
        <f>INDEX(Monthly!$B$2:$K$187,MATCH(D3424,Monthly!$B$2:$B$187,0),7)</f>
        <v>2.0000000000000018E-3</v>
      </c>
      <c r="M3424" s="39">
        <f>INDEX(Monthly!$B$2:$K$187,MATCH(D3424,Monthly!$B$2:$B$187,0),9)</f>
        <v>9.9583197738919819E-3</v>
      </c>
      <c r="N3424" s="42">
        <f>INDEX(Quaterly!$B$2:$E$63,MATCH(B3424,Quaterly!$B$2:$B$63,0),4)</f>
        <v>1.360000000000003</v>
      </c>
    </row>
    <row r="3425" spans="1:14" x14ac:dyDescent="0.3">
      <c r="A3425" s="23">
        <v>3424</v>
      </c>
      <c r="B3425" s="23" t="str">
        <f t="shared" si="159"/>
        <v>Q1-2023</v>
      </c>
      <c r="C3425" s="24" t="str">
        <f t="shared" si="160"/>
        <v>Q1</v>
      </c>
      <c r="D3425" s="23" t="str">
        <f t="shared" si="161"/>
        <v>3-2023</v>
      </c>
      <c r="E3425" s="25">
        <v>45005</v>
      </c>
      <c r="F3425" s="31">
        <f>INDEX(GoldPrice!$B$2:$F$4016,MATCH(E3425,GoldPrice!$B$2:$B$4016,0),5)</f>
        <v>282501.9845019877</v>
      </c>
      <c r="G3425" s="36">
        <f>INDEX(Daily!$B$2:$H$4016,MATCH(E3425,Daily!$B$2:$B$4016,0),3)</f>
        <v>0.90000000000000568</v>
      </c>
      <c r="H3425" s="36">
        <f>INDEX(Daily!$B$2:$H$4016,MATCH(E3425,Daily!$B$2:$B$4016,0),5)</f>
        <v>0</v>
      </c>
      <c r="I3425" s="36">
        <f>INDEX(Daily!$B$2:$H$4016,MATCH(E3425,Daily!$B$2:$B$4016,0),7)</f>
        <v>-22.040000000000077</v>
      </c>
      <c r="J3425" s="39">
        <f>INDEX(Monthly!$B$2:$K$187,MATCH(D3425,Monthly!$B$2:$B$187,0),3)</f>
        <v>-2.5000000000000022E-3</v>
      </c>
      <c r="K3425" s="39">
        <f>INDEX(Monthly!$B$2:$K$187,MATCH(D3425,Monthly!$B$2:$B$187,0),5)</f>
        <v>53.029999999999973</v>
      </c>
      <c r="L3425" s="39">
        <f>INDEX(Monthly!$B$2:$K$187,MATCH(D3425,Monthly!$B$2:$B$187,0),7)</f>
        <v>2.0000000000000018E-3</v>
      </c>
      <c r="M3425" s="39">
        <f>INDEX(Monthly!$B$2:$K$187,MATCH(D3425,Monthly!$B$2:$B$187,0),9)</f>
        <v>9.9583197738919819E-3</v>
      </c>
      <c r="N3425" s="42">
        <f>INDEX(Quaterly!$B$2:$E$63,MATCH(B3425,Quaterly!$B$2:$B$63,0),4)</f>
        <v>1.360000000000003</v>
      </c>
    </row>
    <row r="3426" spans="1:14" x14ac:dyDescent="0.3">
      <c r="A3426" s="23">
        <v>3425</v>
      </c>
      <c r="B3426" s="23" t="str">
        <f t="shared" si="159"/>
        <v>Q1-2023</v>
      </c>
      <c r="C3426" s="24" t="str">
        <f t="shared" si="160"/>
        <v>Q1</v>
      </c>
      <c r="D3426" s="23" t="str">
        <f t="shared" si="161"/>
        <v>3-2023</v>
      </c>
      <c r="E3426" s="25">
        <v>45006</v>
      </c>
      <c r="F3426" s="31">
        <f>INDEX(GoldPrice!$B$2:$F$4016,MATCH(E3426,GoldPrice!$B$2:$B$4016,0),5)</f>
        <v>434140.23814023286</v>
      </c>
      <c r="G3426" s="36">
        <f>INDEX(Daily!$B$2:$H$4016,MATCH(E3426,Daily!$B$2:$B$4016,0),3)</f>
        <v>1.6899999999999977</v>
      </c>
      <c r="H3426" s="36">
        <f>INDEX(Daily!$B$2:$H$4016,MATCH(E3426,Daily!$B$2:$B$4016,0),5)</f>
        <v>0</v>
      </c>
      <c r="I3426" s="36">
        <f>INDEX(Daily!$B$2:$H$4016,MATCH(E3426,Daily!$B$2:$B$4016,0),7)</f>
        <v>9.3300000000000409</v>
      </c>
      <c r="J3426" s="39">
        <f>INDEX(Monthly!$B$2:$K$187,MATCH(D3426,Monthly!$B$2:$B$187,0),3)</f>
        <v>-2.5000000000000022E-3</v>
      </c>
      <c r="K3426" s="39">
        <f>INDEX(Monthly!$B$2:$K$187,MATCH(D3426,Monthly!$B$2:$B$187,0),5)</f>
        <v>53.029999999999973</v>
      </c>
      <c r="L3426" s="39">
        <f>INDEX(Monthly!$B$2:$K$187,MATCH(D3426,Monthly!$B$2:$B$187,0),7)</f>
        <v>2.0000000000000018E-3</v>
      </c>
      <c r="M3426" s="39">
        <f>INDEX(Monthly!$B$2:$K$187,MATCH(D3426,Monthly!$B$2:$B$187,0),9)</f>
        <v>9.9583197738919819E-3</v>
      </c>
      <c r="N3426" s="42">
        <f>INDEX(Quaterly!$B$2:$E$63,MATCH(B3426,Quaterly!$B$2:$B$63,0),4)</f>
        <v>1.360000000000003</v>
      </c>
    </row>
    <row r="3427" spans="1:14" x14ac:dyDescent="0.3">
      <c r="A3427" s="23">
        <v>3426</v>
      </c>
      <c r="B3427" s="23" t="str">
        <f t="shared" si="159"/>
        <v>Q1-2023</v>
      </c>
      <c r="C3427" s="24" t="str">
        <f t="shared" si="160"/>
        <v>Q1</v>
      </c>
      <c r="D3427" s="23" t="str">
        <f t="shared" si="161"/>
        <v>3-2023</v>
      </c>
      <c r="E3427" s="25">
        <v>45007</v>
      </c>
      <c r="F3427" s="31">
        <f>INDEX(GoldPrice!$B$2:$F$4016,MATCH(E3427,GoldPrice!$B$2:$B$4016,0),5)</f>
        <v>-218499.71649971604</v>
      </c>
      <c r="G3427" s="36">
        <f>INDEX(Daily!$B$2:$H$4016,MATCH(E3427,Daily!$B$2:$B$4016,0),3)</f>
        <v>1.5700000000000074</v>
      </c>
      <c r="H3427" s="36">
        <f>INDEX(Daily!$B$2:$H$4016,MATCH(E3427,Daily!$B$2:$B$4016,0),5)</f>
        <v>-60</v>
      </c>
      <c r="I3427" s="36">
        <f>INDEX(Daily!$B$2:$H$4016,MATCH(E3427,Daily!$B$2:$B$4016,0),7)</f>
        <v>8.1099999999999</v>
      </c>
      <c r="J3427" s="39">
        <f>INDEX(Monthly!$B$2:$K$187,MATCH(D3427,Monthly!$B$2:$B$187,0),3)</f>
        <v>-2.5000000000000022E-3</v>
      </c>
      <c r="K3427" s="39">
        <f>INDEX(Monthly!$B$2:$K$187,MATCH(D3427,Monthly!$B$2:$B$187,0),5)</f>
        <v>53.029999999999973</v>
      </c>
      <c r="L3427" s="39">
        <f>INDEX(Monthly!$B$2:$K$187,MATCH(D3427,Monthly!$B$2:$B$187,0),7)</f>
        <v>2.0000000000000018E-3</v>
      </c>
      <c r="M3427" s="39">
        <f>INDEX(Monthly!$B$2:$K$187,MATCH(D3427,Monthly!$B$2:$B$187,0),9)</f>
        <v>9.9583197738919819E-3</v>
      </c>
      <c r="N3427" s="42">
        <f>INDEX(Quaterly!$B$2:$E$63,MATCH(B3427,Quaterly!$B$2:$B$63,0),4)</f>
        <v>1.360000000000003</v>
      </c>
    </row>
    <row r="3428" spans="1:14" x14ac:dyDescent="0.3">
      <c r="A3428" s="23">
        <v>3427</v>
      </c>
      <c r="B3428" s="23" t="str">
        <f t="shared" si="159"/>
        <v>Q1-2023</v>
      </c>
      <c r="C3428" s="24" t="str">
        <f t="shared" si="160"/>
        <v>Q1</v>
      </c>
      <c r="D3428" s="23" t="str">
        <f t="shared" si="161"/>
        <v>3-2023</v>
      </c>
      <c r="E3428" s="25">
        <v>45008</v>
      </c>
      <c r="F3428" s="31">
        <f>INDEX(GoldPrice!$B$2:$F$4016,MATCH(E3428,GoldPrice!$B$2:$B$4016,0),5)</f>
        <v>-705211.86921186745</v>
      </c>
      <c r="G3428" s="36">
        <f>INDEX(Daily!$B$2:$H$4016,MATCH(E3428,Daily!$B$2:$B$4016,0),3)</f>
        <v>-0.94000000000001194</v>
      </c>
      <c r="H3428" s="36">
        <f>INDEX(Daily!$B$2:$H$4016,MATCH(E3428,Daily!$B$2:$B$4016,0),5)</f>
        <v>-20</v>
      </c>
      <c r="I3428" s="36">
        <f>INDEX(Daily!$B$2:$H$4016,MATCH(E3428,Daily!$B$2:$B$4016,0),7)</f>
        <v>4.5599999999999454</v>
      </c>
      <c r="J3428" s="39">
        <f>INDEX(Monthly!$B$2:$K$187,MATCH(D3428,Monthly!$B$2:$B$187,0),3)</f>
        <v>-2.5000000000000022E-3</v>
      </c>
      <c r="K3428" s="39">
        <f>INDEX(Monthly!$B$2:$K$187,MATCH(D3428,Monthly!$B$2:$B$187,0),5)</f>
        <v>53.029999999999973</v>
      </c>
      <c r="L3428" s="39">
        <f>INDEX(Monthly!$B$2:$K$187,MATCH(D3428,Monthly!$B$2:$B$187,0),7)</f>
        <v>2.0000000000000018E-3</v>
      </c>
      <c r="M3428" s="39">
        <f>INDEX(Monthly!$B$2:$K$187,MATCH(D3428,Monthly!$B$2:$B$187,0),9)</f>
        <v>9.9583197738919819E-3</v>
      </c>
      <c r="N3428" s="42">
        <f>INDEX(Quaterly!$B$2:$E$63,MATCH(B3428,Quaterly!$B$2:$B$63,0),4)</f>
        <v>1.360000000000003</v>
      </c>
    </row>
    <row r="3429" spans="1:14" x14ac:dyDescent="0.3">
      <c r="A3429" s="23">
        <v>3428</v>
      </c>
      <c r="B3429" s="23" t="str">
        <f t="shared" si="159"/>
        <v>Q1-2023</v>
      </c>
      <c r="C3429" s="24" t="str">
        <f t="shared" si="160"/>
        <v>Q1</v>
      </c>
      <c r="D3429" s="23" t="str">
        <f t="shared" si="161"/>
        <v>3-2023</v>
      </c>
      <c r="E3429" s="25">
        <v>45009</v>
      </c>
      <c r="F3429" s="31">
        <f>INDEX(GoldPrice!$B$2:$F$4016,MATCH(E3429,GoldPrice!$B$2:$B$4016,0),5)</f>
        <v>277804.57380457222</v>
      </c>
      <c r="G3429" s="36">
        <f>INDEX(Daily!$B$2:$H$4016,MATCH(E3429,Daily!$B$2:$B$4016,0),3)</f>
        <v>-0.69999999999998863</v>
      </c>
      <c r="H3429" s="36">
        <f>INDEX(Daily!$B$2:$H$4016,MATCH(E3429,Daily!$B$2:$B$4016,0),5)</f>
        <v>20</v>
      </c>
      <c r="I3429" s="36">
        <f>INDEX(Daily!$B$2:$H$4016,MATCH(E3429,Daily!$B$2:$B$4016,0),7)</f>
        <v>1.6900000000000546</v>
      </c>
      <c r="J3429" s="39">
        <f>INDEX(Monthly!$B$2:$K$187,MATCH(D3429,Monthly!$B$2:$B$187,0),3)</f>
        <v>-2.5000000000000022E-3</v>
      </c>
      <c r="K3429" s="39">
        <f>INDEX(Monthly!$B$2:$K$187,MATCH(D3429,Monthly!$B$2:$B$187,0),5)</f>
        <v>53.029999999999973</v>
      </c>
      <c r="L3429" s="39">
        <f>INDEX(Monthly!$B$2:$K$187,MATCH(D3429,Monthly!$B$2:$B$187,0),7)</f>
        <v>2.0000000000000018E-3</v>
      </c>
      <c r="M3429" s="39">
        <f>INDEX(Monthly!$B$2:$K$187,MATCH(D3429,Monthly!$B$2:$B$187,0),9)</f>
        <v>9.9583197738919819E-3</v>
      </c>
      <c r="N3429" s="42">
        <f>INDEX(Quaterly!$B$2:$E$63,MATCH(B3429,Quaterly!$B$2:$B$63,0),4)</f>
        <v>1.360000000000003</v>
      </c>
    </row>
    <row r="3430" spans="1:14" x14ac:dyDescent="0.3">
      <c r="A3430" s="23">
        <v>3429</v>
      </c>
      <c r="B3430" s="23" t="str">
        <f t="shared" si="159"/>
        <v>Q1-2023</v>
      </c>
      <c r="C3430" s="24" t="str">
        <f t="shared" si="160"/>
        <v>Q1</v>
      </c>
      <c r="D3430" s="23" t="str">
        <f t="shared" si="161"/>
        <v>3-2023</v>
      </c>
      <c r="E3430" s="25">
        <v>45012</v>
      </c>
      <c r="F3430" s="31">
        <f>INDEX(GoldPrice!$B$2:$F$4016,MATCH(E3430,GoldPrice!$B$2:$B$4016,0),5)</f>
        <v>542635.4186354205</v>
      </c>
      <c r="G3430" s="36">
        <f>INDEX(Daily!$B$2:$H$4016,MATCH(E3430,Daily!$B$2:$B$4016,0),3)</f>
        <v>3.5499999999999972</v>
      </c>
      <c r="H3430" s="36">
        <f>INDEX(Daily!$B$2:$H$4016,MATCH(E3430,Daily!$B$2:$B$4016,0),5)</f>
        <v>-10</v>
      </c>
      <c r="I3430" s="36">
        <f>INDEX(Daily!$B$2:$H$4016,MATCH(E3430,Daily!$B$2:$B$4016,0),7)</f>
        <v>5.4600000000000364</v>
      </c>
      <c r="J3430" s="39">
        <f>INDEX(Monthly!$B$2:$K$187,MATCH(D3430,Monthly!$B$2:$B$187,0),3)</f>
        <v>-2.5000000000000022E-3</v>
      </c>
      <c r="K3430" s="39">
        <f>INDEX(Monthly!$B$2:$K$187,MATCH(D3430,Monthly!$B$2:$B$187,0),5)</f>
        <v>53.029999999999973</v>
      </c>
      <c r="L3430" s="39">
        <f>INDEX(Monthly!$B$2:$K$187,MATCH(D3430,Monthly!$B$2:$B$187,0),7)</f>
        <v>2.0000000000000018E-3</v>
      </c>
      <c r="M3430" s="39">
        <f>INDEX(Monthly!$B$2:$K$187,MATCH(D3430,Monthly!$B$2:$B$187,0),9)</f>
        <v>9.9583197738919819E-3</v>
      </c>
      <c r="N3430" s="42">
        <f>INDEX(Quaterly!$B$2:$E$63,MATCH(B3430,Quaterly!$B$2:$B$63,0),4)</f>
        <v>1.360000000000003</v>
      </c>
    </row>
    <row r="3431" spans="1:14" x14ac:dyDescent="0.3">
      <c r="A3431" s="23">
        <v>3430</v>
      </c>
      <c r="B3431" s="23" t="str">
        <f t="shared" si="159"/>
        <v>Q1-2023</v>
      </c>
      <c r="C3431" s="24" t="str">
        <f t="shared" si="160"/>
        <v>Q1</v>
      </c>
      <c r="D3431" s="23" t="str">
        <f t="shared" si="161"/>
        <v>3-2023</v>
      </c>
      <c r="E3431" s="25">
        <v>45013</v>
      </c>
      <c r="F3431" s="31">
        <f>INDEX(GoldPrice!$B$2:$F$4016,MATCH(E3431,GoldPrice!$B$2:$B$4016,0),5)</f>
        <v>-525497.63749764115</v>
      </c>
      <c r="G3431" s="36">
        <f>INDEX(Daily!$B$2:$H$4016,MATCH(E3431,Daily!$B$2:$B$4016,0),3)</f>
        <v>0.39000000000000057</v>
      </c>
      <c r="H3431" s="36">
        <f>INDEX(Daily!$B$2:$H$4016,MATCH(E3431,Daily!$B$2:$B$4016,0),5)</f>
        <v>-20</v>
      </c>
      <c r="I3431" s="36">
        <f>INDEX(Daily!$B$2:$H$4016,MATCH(E3431,Daily!$B$2:$B$4016,0),7)</f>
        <v>2.0399999999999636</v>
      </c>
      <c r="J3431" s="39">
        <f>INDEX(Monthly!$B$2:$K$187,MATCH(D3431,Monthly!$B$2:$B$187,0),3)</f>
        <v>-2.5000000000000022E-3</v>
      </c>
      <c r="K3431" s="39">
        <f>INDEX(Monthly!$B$2:$K$187,MATCH(D3431,Monthly!$B$2:$B$187,0),5)</f>
        <v>53.029999999999973</v>
      </c>
      <c r="L3431" s="39">
        <f>INDEX(Monthly!$B$2:$K$187,MATCH(D3431,Monthly!$B$2:$B$187,0),7)</f>
        <v>2.0000000000000018E-3</v>
      </c>
      <c r="M3431" s="39">
        <f>INDEX(Monthly!$B$2:$K$187,MATCH(D3431,Monthly!$B$2:$B$187,0),9)</f>
        <v>9.9583197738919819E-3</v>
      </c>
      <c r="N3431" s="42">
        <f>INDEX(Quaterly!$B$2:$E$63,MATCH(B3431,Quaterly!$B$2:$B$63,0),4)</f>
        <v>1.360000000000003</v>
      </c>
    </row>
    <row r="3432" spans="1:14" x14ac:dyDescent="0.3">
      <c r="A3432" s="23">
        <v>3431</v>
      </c>
      <c r="B3432" s="23" t="str">
        <f t="shared" si="159"/>
        <v>Q1-2023</v>
      </c>
      <c r="C3432" s="24" t="str">
        <f t="shared" si="160"/>
        <v>Q1</v>
      </c>
      <c r="D3432" s="23" t="str">
        <f t="shared" si="161"/>
        <v>3-2023</v>
      </c>
      <c r="E3432" s="25">
        <v>45014</v>
      </c>
      <c r="F3432" s="31">
        <f>INDEX(GoldPrice!$B$2:$F$4016,MATCH(E3432,GoldPrice!$B$2:$B$4016,0),5)</f>
        <v>111830.65583065897</v>
      </c>
      <c r="G3432" s="36">
        <f>INDEX(Daily!$B$2:$H$4016,MATCH(E3432,Daily!$B$2:$B$4016,0),3)</f>
        <v>-0.23000000000000398</v>
      </c>
      <c r="H3432" s="36">
        <f>INDEX(Daily!$B$2:$H$4016,MATCH(E3432,Daily!$B$2:$B$4016,0),5)</f>
        <v>0</v>
      </c>
      <c r="I3432" s="36">
        <f>INDEX(Daily!$B$2:$H$4016,MATCH(E3432,Daily!$B$2:$B$4016,0),7)</f>
        <v>2.0399999999999636</v>
      </c>
      <c r="J3432" s="39">
        <f>INDEX(Monthly!$B$2:$K$187,MATCH(D3432,Monthly!$B$2:$B$187,0),3)</f>
        <v>-2.5000000000000022E-3</v>
      </c>
      <c r="K3432" s="39">
        <f>INDEX(Monthly!$B$2:$K$187,MATCH(D3432,Monthly!$B$2:$B$187,0),5)</f>
        <v>53.029999999999973</v>
      </c>
      <c r="L3432" s="39">
        <f>INDEX(Monthly!$B$2:$K$187,MATCH(D3432,Monthly!$B$2:$B$187,0),7)</f>
        <v>2.0000000000000018E-3</v>
      </c>
      <c r="M3432" s="39">
        <f>INDEX(Monthly!$B$2:$K$187,MATCH(D3432,Monthly!$B$2:$B$187,0),9)</f>
        <v>9.9583197738919819E-3</v>
      </c>
      <c r="N3432" s="42">
        <f>INDEX(Quaterly!$B$2:$E$63,MATCH(B3432,Quaterly!$B$2:$B$63,0),4)</f>
        <v>1.360000000000003</v>
      </c>
    </row>
    <row r="3433" spans="1:14" x14ac:dyDescent="0.3">
      <c r="A3433" s="23">
        <v>3432</v>
      </c>
      <c r="B3433" s="23" t="str">
        <f t="shared" si="159"/>
        <v>Q1-2023</v>
      </c>
      <c r="C3433" s="24" t="str">
        <f t="shared" si="160"/>
        <v>Q1</v>
      </c>
      <c r="D3433" s="23" t="str">
        <f t="shared" si="161"/>
        <v>3-2023</v>
      </c>
      <c r="E3433" s="25">
        <v>45015</v>
      </c>
      <c r="F3433" s="31">
        <f>INDEX(GoldPrice!$B$2:$F$4016,MATCH(E3433,GoldPrice!$B$2:$B$4016,0),5)</f>
        <v>-487091.6650916636</v>
      </c>
      <c r="G3433" s="36">
        <f>INDEX(Daily!$B$2:$H$4016,MATCH(E3433,Daily!$B$2:$B$4016,0),3)</f>
        <v>1.4000000000000057</v>
      </c>
      <c r="H3433" s="36">
        <f>INDEX(Daily!$B$2:$H$4016,MATCH(E3433,Daily!$B$2:$B$4016,0),5)</f>
        <v>-10</v>
      </c>
      <c r="I3433" s="36">
        <f>INDEX(Daily!$B$2:$H$4016,MATCH(E3433,Daily!$B$2:$B$4016,0),7)</f>
        <v>3.1100000000001273</v>
      </c>
      <c r="J3433" s="39">
        <f>INDEX(Monthly!$B$2:$K$187,MATCH(D3433,Monthly!$B$2:$B$187,0),3)</f>
        <v>-2.5000000000000022E-3</v>
      </c>
      <c r="K3433" s="39">
        <f>INDEX(Monthly!$B$2:$K$187,MATCH(D3433,Monthly!$B$2:$B$187,0),5)</f>
        <v>53.029999999999973</v>
      </c>
      <c r="L3433" s="39">
        <f>INDEX(Monthly!$B$2:$K$187,MATCH(D3433,Monthly!$B$2:$B$187,0),7)</f>
        <v>2.0000000000000018E-3</v>
      </c>
      <c r="M3433" s="39">
        <f>INDEX(Monthly!$B$2:$K$187,MATCH(D3433,Monthly!$B$2:$B$187,0),9)</f>
        <v>9.9583197738919819E-3</v>
      </c>
      <c r="N3433" s="42">
        <f>INDEX(Quaterly!$B$2:$E$63,MATCH(B3433,Quaterly!$B$2:$B$63,0),4)</f>
        <v>1.360000000000003</v>
      </c>
    </row>
    <row r="3434" spans="1:14" x14ac:dyDescent="0.3">
      <c r="A3434" s="23">
        <v>3433</v>
      </c>
      <c r="B3434" s="23" t="str">
        <f t="shared" si="159"/>
        <v>Q1-2023</v>
      </c>
      <c r="C3434" s="24" t="str">
        <f t="shared" si="160"/>
        <v>Q1</v>
      </c>
      <c r="D3434" s="23" t="str">
        <f t="shared" si="161"/>
        <v>3-2023</v>
      </c>
      <c r="E3434" s="25">
        <v>45016</v>
      </c>
      <c r="F3434" s="31">
        <f>INDEX(GoldPrice!$B$2:$F$4016,MATCH(E3434,GoldPrice!$B$2:$B$4016,0),5)</f>
        <v>380271.02627102286</v>
      </c>
      <c r="G3434" s="36">
        <f>INDEX(Daily!$B$2:$H$4016,MATCH(E3434,Daily!$B$2:$B$4016,0),3)</f>
        <v>1.2999999999999972</v>
      </c>
      <c r="H3434" s="36">
        <f>INDEX(Daily!$B$2:$H$4016,MATCH(E3434,Daily!$B$2:$B$4016,0),5)</f>
        <v>-20</v>
      </c>
      <c r="I3434" s="36">
        <f>INDEX(Daily!$B$2:$H$4016,MATCH(E3434,Daily!$B$2:$B$4016,0),7)</f>
        <v>5.2000000000000455</v>
      </c>
      <c r="J3434" s="39">
        <f>INDEX(Monthly!$B$2:$K$187,MATCH(D3434,Monthly!$B$2:$B$187,0),3)</f>
        <v>-2.5000000000000022E-3</v>
      </c>
      <c r="K3434" s="39">
        <f>INDEX(Monthly!$B$2:$K$187,MATCH(D3434,Monthly!$B$2:$B$187,0),5)</f>
        <v>53.029999999999973</v>
      </c>
      <c r="L3434" s="39">
        <f>INDEX(Monthly!$B$2:$K$187,MATCH(D3434,Monthly!$B$2:$B$187,0),7)</f>
        <v>2.0000000000000018E-3</v>
      </c>
      <c r="M3434" s="39">
        <f>INDEX(Monthly!$B$2:$K$187,MATCH(D3434,Monthly!$B$2:$B$187,0),9)</f>
        <v>9.9583197738919819E-3</v>
      </c>
      <c r="N3434" s="42">
        <f>INDEX(Quaterly!$B$2:$E$63,MATCH(B3434,Quaterly!$B$2:$B$63,0),4)</f>
        <v>1.360000000000003</v>
      </c>
    </row>
    <row r="3435" spans="1:14" x14ac:dyDescent="0.3">
      <c r="A3435" s="23">
        <v>3434</v>
      </c>
      <c r="B3435" s="23" t="str">
        <f t="shared" si="159"/>
        <v>Q2-2023</v>
      </c>
      <c r="C3435" s="24" t="str">
        <f t="shared" si="160"/>
        <v>Q2</v>
      </c>
      <c r="D3435" s="23" t="str">
        <f t="shared" si="161"/>
        <v>4-2023</v>
      </c>
      <c r="E3435" s="25">
        <v>45019</v>
      </c>
      <c r="F3435" s="31">
        <f>INDEX(GoldPrice!$B$2:$F$4016,MATCH(E3435,GoldPrice!$B$2:$B$4016,0),5)</f>
        <v>-294147.04214704037</v>
      </c>
      <c r="G3435" s="36">
        <f>INDEX(Daily!$B$2:$H$4016,MATCH(E3435,Daily!$B$2:$B$4016,0),3)</f>
        <v>4.75</v>
      </c>
      <c r="H3435" s="36">
        <f>INDEX(Daily!$B$2:$H$4016,MATCH(E3435,Daily!$B$2:$B$4016,0),5)</f>
        <v>20</v>
      </c>
      <c r="I3435" s="36">
        <f>INDEX(Daily!$B$2:$H$4016,MATCH(E3435,Daily!$B$2:$B$4016,0),7)</f>
        <v>14.639999999999873</v>
      </c>
      <c r="J3435" s="39">
        <f>INDEX(Monthly!$B$2:$K$187,MATCH(D3435,Monthly!$B$2:$B$187,0),3)</f>
        <v>-3.7999999999999978E-3</v>
      </c>
      <c r="K3435" s="39">
        <f>INDEX(Monthly!$B$2:$K$187,MATCH(D3435,Monthly!$B$2:$B$187,0),5)</f>
        <v>1.9800000000000182</v>
      </c>
      <c r="L3435" s="39">
        <f>INDEX(Monthly!$B$2:$K$187,MATCH(D3435,Monthly!$B$2:$B$187,0),7)</f>
        <v>1.0000000000000009E-3</v>
      </c>
      <c r="M3435" s="39">
        <f>INDEX(Monthly!$B$2:$K$187,MATCH(D3435,Monthly!$B$2:$B$187,0),9)</f>
        <v>3.8477332392639735E-3</v>
      </c>
      <c r="N3435" s="42">
        <f>INDEX(Quaterly!$B$2:$E$63,MATCH(B3435,Quaterly!$B$2:$B$63,0),4)</f>
        <v>3.3599999999999994</v>
      </c>
    </row>
    <row r="3436" spans="1:14" x14ac:dyDescent="0.3">
      <c r="A3436" s="23">
        <v>3435</v>
      </c>
      <c r="B3436" s="23" t="str">
        <f t="shared" si="159"/>
        <v>Q2-2023</v>
      </c>
      <c r="C3436" s="24" t="str">
        <f t="shared" si="160"/>
        <v>Q2</v>
      </c>
      <c r="D3436" s="23" t="str">
        <f t="shared" si="161"/>
        <v>4-2023</v>
      </c>
      <c r="E3436" s="25">
        <v>45020</v>
      </c>
      <c r="F3436" s="31">
        <f>INDEX(GoldPrice!$B$2:$F$4016,MATCH(E3436,GoldPrice!$B$2:$B$4016,0),5)</f>
        <v>-514281.98828198761</v>
      </c>
      <c r="G3436" s="36">
        <f>INDEX(Daily!$B$2:$H$4016,MATCH(E3436,Daily!$B$2:$B$4016,0),3)</f>
        <v>0.28999999999999204</v>
      </c>
      <c r="H3436" s="36">
        <f>INDEX(Daily!$B$2:$H$4016,MATCH(E3436,Daily!$B$2:$B$4016,0),5)</f>
        <v>-10</v>
      </c>
      <c r="I3436" s="36">
        <f>INDEX(Daily!$B$2:$H$4016,MATCH(E3436,Daily!$B$2:$B$4016,0),7)</f>
        <v>-0.82999999999992724</v>
      </c>
      <c r="J3436" s="39">
        <f>INDEX(Monthly!$B$2:$K$187,MATCH(D3436,Monthly!$B$2:$B$187,0),3)</f>
        <v>-3.7999999999999978E-3</v>
      </c>
      <c r="K3436" s="39">
        <f>INDEX(Monthly!$B$2:$K$187,MATCH(D3436,Monthly!$B$2:$B$187,0),5)</f>
        <v>1.9800000000000182</v>
      </c>
      <c r="L3436" s="39">
        <f>INDEX(Monthly!$B$2:$K$187,MATCH(D3436,Monthly!$B$2:$B$187,0),7)</f>
        <v>1.0000000000000009E-3</v>
      </c>
      <c r="M3436" s="39">
        <f>INDEX(Monthly!$B$2:$K$187,MATCH(D3436,Monthly!$B$2:$B$187,0),9)</f>
        <v>3.8477332392639735E-3</v>
      </c>
      <c r="N3436" s="42">
        <f>INDEX(Quaterly!$B$2:$E$63,MATCH(B3436,Quaterly!$B$2:$B$63,0),4)</f>
        <v>3.3599999999999994</v>
      </c>
    </row>
    <row r="3437" spans="1:14" x14ac:dyDescent="0.3">
      <c r="A3437" s="23">
        <v>3436</v>
      </c>
      <c r="B3437" s="23" t="str">
        <f t="shared" si="159"/>
        <v>Q2-2023</v>
      </c>
      <c r="C3437" s="24" t="str">
        <f t="shared" si="160"/>
        <v>Q2</v>
      </c>
      <c r="D3437" s="23" t="str">
        <f t="shared" si="161"/>
        <v>4-2023</v>
      </c>
      <c r="E3437" s="25">
        <v>45021</v>
      </c>
      <c r="F3437" s="31">
        <f>INDEX(GoldPrice!$B$2:$F$4016,MATCH(E3437,GoldPrice!$B$2:$B$4016,0),5)</f>
        <v>-34582.498582497239</v>
      </c>
      <c r="G3437" s="36">
        <f>INDEX(Daily!$B$2:$H$4016,MATCH(E3437,Daily!$B$2:$B$4016,0),3)</f>
        <v>-9.9999999999994316E-2</v>
      </c>
      <c r="H3437" s="36">
        <f>INDEX(Daily!$B$2:$H$4016,MATCH(E3437,Daily!$B$2:$B$4016,0),5)</f>
        <v>5</v>
      </c>
      <c r="I3437" s="36">
        <f>INDEX(Daily!$B$2:$H$4016,MATCH(E3437,Daily!$B$2:$B$4016,0),7)</f>
        <v>2.4099999999998545</v>
      </c>
      <c r="J3437" s="39">
        <f>INDEX(Monthly!$B$2:$K$187,MATCH(D3437,Monthly!$B$2:$B$187,0),3)</f>
        <v>-3.7999999999999978E-3</v>
      </c>
      <c r="K3437" s="39">
        <f>INDEX(Monthly!$B$2:$K$187,MATCH(D3437,Monthly!$B$2:$B$187,0),5)</f>
        <v>1.9800000000000182</v>
      </c>
      <c r="L3437" s="39">
        <f>INDEX(Monthly!$B$2:$K$187,MATCH(D3437,Monthly!$B$2:$B$187,0),7)</f>
        <v>1.0000000000000009E-3</v>
      </c>
      <c r="M3437" s="39">
        <f>INDEX(Monthly!$B$2:$K$187,MATCH(D3437,Monthly!$B$2:$B$187,0),9)</f>
        <v>3.8477332392639735E-3</v>
      </c>
      <c r="N3437" s="42">
        <f>INDEX(Quaterly!$B$2:$E$63,MATCH(B3437,Quaterly!$B$2:$B$63,0),4)</f>
        <v>3.3599999999999994</v>
      </c>
    </row>
    <row r="3438" spans="1:14" x14ac:dyDescent="0.3">
      <c r="A3438" s="23">
        <v>3437</v>
      </c>
      <c r="B3438" s="23" t="str">
        <f t="shared" si="159"/>
        <v>Q2-2023</v>
      </c>
      <c r="C3438" s="24" t="str">
        <f t="shared" si="160"/>
        <v>Q2</v>
      </c>
      <c r="D3438" s="23" t="str">
        <f t="shared" si="161"/>
        <v>4-2023</v>
      </c>
      <c r="E3438" s="25">
        <v>45022</v>
      </c>
      <c r="F3438" s="31">
        <f>INDEX(GoldPrice!$B$2:$F$4016,MATCH(E3438,GoldPrice!$B$2:$B$4016,0),5)</f>
        <v>130949.99054998904</v>
      </c>
      <c r="G3438" s="36">
        <f>INDEX(Daily!$B$2:$H$4016,MATCH(E3438,Daily!$B$2:$B$4016,0),3)</f>
        <v>9.0000000000003411E-2</v>
      </c>
      <c r="H3438" s="36">
        <f>INDEX(Daily!$B$2:$H$4016,MATCH(E3438,Daily!$B$2:$B$4016,0),5)</f>
        <v>-14</v>
      </c>
      <c r="I3438" s="36">
        <f>INDEX(Daily!$B$2:$H$4016,MATCH(E3438,Daily!$B$2:$B$4016,0),7)</f>
        <v>-9.9499999999998181</v>
      </c>
      <c r="J3438" s="39">
        <f>INDEX(Monthly!$B$2:$K$187,MATCH(D3438,Monthly!$B$2:$B$187,0),3)</f>
        <v>-3.7999999999999978E-3</v>
      </c>
      <c r="K3438" s="39">
        <f>INDEX(Monthly!$B$2:$K$187,MATCH(D3438,Monthly!$B$2:$B$187,0),5)</f>
        <v>1.9800000000000182</v>
      </c>
      <c r="L3438" s="39">
        <f>INDEX(Monthly!$B$2:$K$187,MATCH(D3438,Monthly!$B$2:$B$187,0),7)</f>
        <v>1.0000000000000009E-3</v>
      </c>
      <c r="M3438" s="39">
        <f>INDEX(Monthly!$B$2:$K$187,MATCH(D3438,Monthly!$B$2:$B$187,0),9)</f>
        <v>3.8477332392639735E-3</v>
      </c>
      <c r="N3438" s="42">
        <f>INDEX(Quaterly!$B$2:$E$63,MATCH(B3438,Quaterly!$B$2:$B$63,0),4)</f>
        <v>3.3599999999999994</v>
      </c>
    </row>
    <row r="3439" spans="1:14" x14ac:dyDescent="0.3">
      <c r="A3439" s="23">
        <v>3438</v>
      </c>
      <c r="B3439" s="23" t="str">
        <f t="shared" si="159"/>
        <v>Q2-2023</v>
      </c>
      <c r="C3439" s="24" t="str">
        <f t="shared" si="160"/>
        <v>Q2</v>
      </c>
      <c r="D3439" s="23" t="str">
        <f t="shared" si="161"/>
        <v>4-2023</v>
      </c>
      <c r="E3439" s="25">
        <v>45023</v>
      </c>
      <c r="F3439" s="31">
        <f>INDEX(GoldPrice!$B$2:$F$4016,MATCH(E3439,GoldPrice!$B$2:$B$4016,0),5)</f>
        <v>257618.7488187477</v>
      </c>
      <c r="G3439" s="36">
        <f>INDEX(Daily!$B$2:$H$4016,MATCH(E3439,Daily!$B$2:$B$4016,0),3)</f>
        <v>-2.7785714285714249</v>
      </c>
      <c r="H3439" s="36">
        <f>INDEX(Daily!$B$2:$H$4016,MATCH(E3439,Daily!$B$2:$B$4016,0),5)</f>
        <v>-9</v>
      </c>
      <c r="I3439" s="36">
        <f>INDEX(Daily!$B$2:$H$4016,MATCH(E3439,Daily!$B$2:$B$4016,0),7)</f>
        <v>-1.2000000000000455</v>
      </c>
      <c r="J3439" s="39">
        <f>INDEX(Monthly!$B$2:$K$187,MATCH(D3439,Monthly!$B$2:$B$187,0),3)</f>
        <v>-3.7999999999999978E-3</v>
      </c>
      <c r="K3439" s="39">
        <f>INDEX(Monthly!$B$2:$K$187,MATCH(D3439,Monthly!$B$2:$B$187,0),5)</f>
        <v>1.9800000000000182</v>
      </c>
      <c r="L3439" s="39">
        <f>INDEX(Monthly!$B$2:$K$187,MATCH(D3439,Monthly!$B$2:$B$187,0),7)</f>
        <v>1.0000000000000009E-3</v>
      </c>
      <c r="M3439" s="39">
        <f>INDEX(Monthly!$B$2:$K$187,MATCH(D3439,Monthly!$B$2:$B$187,0),9)</f>
        <v>3.8477332392639735E-3</v>
      </c>
      <c r="N3439" s="42">
        <f>INDEX(Quaterly!$B$2:$E$63,MATCH(B3439,Quaterly!$B$2:$B$63,0),4)</f>
        <v>3.3599999999999994</v>
      </c>
    </row>
    <row r="3440" spans="1:14" x14ac:dyDescent="0.3">
      <c r="A3440" s="23">
        <v>3439</v>
      </c>
      <c r="B3440" s="23" t="str">
        <f t="shared" si="159"/>
        <v>Q2-2023</v>
      </c>
      <c r="C3440" s="24" t="str">
        <f t="shared" si="160"/>
        <v>Q2</v>
      </c>
      <c r="D3440" s="23" t="str">
        <f t="shared" si="161"/>
        <v>4-2023</v>
      </c>
      <c r="E3440" s="25">
        <v>45026</v>
      </c>
      <c r="F3440" s="31">
        <f>INDEX(GoldPrice!$B$2:$F$4016,MATCH(E3440,GoldPrice!$B$2:$B$4016,0),5)</f>
        <v>113143.22434322536</v>
      </c>
      <c r="G3440" s="36">
        <f>INDEX(Daily!$B$2:$H$4016,MATCH(E3440,Daily!$B$2:$B$4016,0),3)</f>
        <v>1.818571428571417</v>
      </c>
      <c r="H3440" s="36">
        <f>INDEX(Daily!$B$2:$H$4016,MATCH(E3440,Daily!$B$2:$B$4016,0),5)</f>
        <v>-2</v>
      </c>
      <c r="I3440" s="36">
        <f>INDEX(Daily!$B$2:$H$4016,MATCH(E3440,Daily!$B$2:$B$4016,0),7)</f>
        <v>-4.3600000000001273</v>
      </c>
      <c r="J3440" s="39">
        <f>INDEX(Monthly!$B$2:$K$187,MATCH(D3440,Monthly!$B$2:$B$187,0),3)</f>
        <v>-3.7999999999999978E-3</v>
      </c>
      <c r="K3440" s="39">
        <f>INDEX(Monthly!$B$2:$K$187,MATCH(D3440,Monthly!$B$2:$B$187,0),5)</f>
        <v>1.9800000000000182</v>
      </c>
      <c r="L3440" s="39">
        <f>INDEX(Monthly!$B$2:$K$187,MATCH(D3440,Monthly!$B$2:$B$187,0),7)</f>
        <v>1.0000000000000009E-3</v>
      </c>
      <c r="M3440" s="39">
        <f>INDEX(Monthly!$B$2:$K$187,MATCH(D3440,Monthly!$B$2:$B$187,0),9)</f>
        <v>3.8477332392639735E-3</v>
      </c>
      <c r="N3440" s="42">
        <f>INDEX(Quaterly!$B$2:$E$63,MATCH(B3440,Quaterly!$B$2:$B$63,0),4)</f>
        <v>3.3599999999999994</v>
      </c>
    </row>
    <row r="3441" spans="1:14" x14ac:dyDescent="0.3">
      <c r="A3441" s="23">
        <v>3440</v>
      </c>
      <c r="B3441" s="23" t="str">
        <f t="shared" si="159"/>
        <v>Q2-2023</v>
      </c>
      <c r="C3441" s="24" t="str">
        <f t="shared" si="160"/>
        <v>Q2</v>
      </c>
      <c r="D3441" s="23" t="str">
        <f t="shared" si="161"/>
        <v>4-2023</v>
      </c>
      <c r="E3441" s="25">
        <v>45027</v>
      </c>
      <c r="F3441" s="31">
        <f>INDEX(GoldPrice!$B$2:$F$4016,MATCH(E3441,GoldPrice!$B$2:$B$4016,0),5)</f>
        <v>-335792.4777924791</v>
      </c>
      <c r="G3441" s="36">
        <f>INDEX(Daily!$B$2:$H$4016,MATCH(E3441,Daily!$B$2:$B$4016,0),3)</f>
        <v>1.7900000000000063</v>
      </c>
      <c r="H3441" s="36">
        <f>INDEX(Daily!$B$2:$H$4016,MATCH(E3441,Daily!$B$2:$B$4016,0),5)</f>
        <v>5</v>
      </c>
      <c r="I3441" s="36">
        <f>INDEX(Daily!$B$2:$H$4016,MATCH(E3441,Daily!$B$2:$B$4016,0),7)</f>
        <v>4.1100000000001273</v>
      </c>
      <c r="J3441" s="39">
        <f>INDEX(Monthly!$B$2:$K$187,MATCH(D3441,Monthly!$B$2:$B$187,0),3)</f>
        <v>-3.7999999999999978E-3</v>
      </c>
      <c r="K3441" s="39">
        <f>INDEX(Monthly!$B$2:$K$187,MATCH(D3441,Monthly!$B$2:$B$187,0),5)</f>
        <v>1.9800000000000182</v>
      </c>
      <c r="L3441" s="39">
        <f>INDEX(Monthly!$B$2:$K$187,MATCH(D3441,Monthly!$B$2:$B$187,0),7)</f>
        <v>1.0000000000000009E-3</v>
      </c>
      <c r="M3441" s="39">
        <f>INDEX(Monthly!$B$2:$K$187,MATCH(D3441,Monthly!$B$2:$B$187,0),9)</f>
        <v>3.8477332392639735E-3</v>
      </c>
      <c r="N3441" s="42">
        <f>INDEX(Quaterly!$B$2:$E$63,MATCH(B3441,Quaterly!$B$2:$B$63,0),4)</f>
        <v>3.3599999999999994</v>
      </c>
    </row>
    <row r="3442" spans="1:14" x14ac:dyDescent="0.3">
      <c r="A3442" s="23">
        <v>3441</v>
      </c>
      <c r="B3442" s="23" t="str">
        <f t="shared" si="159"/>
        <v>Q2-2023</v>
      </c>
      <c r="C3442" s="24" t="str">
        <f t="shared" si="160"/>
        <v>Q2</v>
      </c>
      <c r="D3442" s="23" t="str">
        <f t="shared" si="161"/>
        <v>4-2023</v>
      </c>
      <c r="E3442" s="25">
        <v>45028</v>
      </c>
      <c r="F3442" s="31">
        <f>INDEX(GoldPrice!$B$2:$F$4016,MATCH(E3442,GoldPrice!$B$2:$B$4016,0),5)</f>
        <v>-103558.34435834736</v>
      </c>
      <c r="G3442" s="36">
        <f>INDEX(Daily!$B$2:$H$4016,MATCH(E3442,Daily!$B$2:$B$4016,0),3)</f>
        <v>1.730000000000004</v>
      </c>
      <c r="H3442" s="36">
        <f>INDEX(Daily!$B$2:$H$4016,MATCH(E3442,Daily!$B$2:$B$4016,0),5)</f>
        <v>-3</v>
      </c>
      <c r="I3442" s="36">
        <f>INDEX(Daily!$B$2:$H$4016,MATCH(E3442,Daily!$B$2:$B$4016,0),7)</f>
        <v>-9.9999999999909051E-3</v>
      </c>
      <c r="J3442" s="39">
        <f>INDEX(Monthly!$B$2:$K$187,MATCH(D3442,Monthly!$B$2:$B$187,0),3)</f>
        <v>-3.7999999999999978E-3</v>
      </c>
      <c r="K3442" s="39">
        <f>INDEX(Monthly!$B$2:$K$187,MATCH(D3442,Monthly!$B$2:$B$187,0),5)</f>
        <v>1.9800000000000182</v>
      </c>
      <c r="L3442" s="39">
        <f>INDEX(Monthly!$B$2:$K$187,MATCH(D3442,Monthly!$B$2:$B$187,0),7)</f>
        <v>1.0000000000000009E-3</v>
      </c>
      <c r="M3442" s="39">
        <f>INDEX(Monthly!$B$2:$K$187,MATCH(D3442,Monthly!$B$2:$B$187,0),9)</f>
        <v>3.8477332392639735E-3</v>
      </c>
      <c r="N3442" s="42">
        <f>INDEX(Quaterly!$B$2:$E$63,MATCH(B3442,Quaterly!$B$2:$B$63,0),4)</f>
        <v>3.3599999999999994</v>
      </c>
    </row>
    <row r="3443" spans="1:14" x14ac:dyDescent="0.3">
      <c r="A3443" s="23">
        <v>3442</v>
      </c>
      <c r="B3443" s="23" t="str">
        <f t="shared" si="159"/>
        <v>Q2-2023</v>
      </c>
      <c r="C3443" s="24" t="str">
        <f t="shared" si="160"/>
        <v>Q2</v>
      </c>
      <c r="D3443" s="23" t="str">
        <f t="shared" si="161"/>
        <v>4-2023</v>
      </c>
      <c r="E3443" s="25">
        <v>45029</v>
      </c>
      <c r="F3443" s="31">
        <f>INDEX(GoldPrice!$B$2:$F$4016,MATCH(E3443,GoldPrice!$B$2:$B$4016,0),5)</f>
        <v>-435667.51086750627</v>
      </c>
      <c r="G3443" s="36">
        <f>INDEX(Daily!$B$2:$H$4016,MATCH(E3443,Daily!$B$2:$B$4016,0),3)</f>
        <v>-1.1000000000000085</v>
      </c>
      <c r="H3443" s="36">
        <f>INDEX(Daily!$B$2:$H$4016,MATCH(E3443,Daily!$B$2:$B$4016,0),5)</f>
        <v>-2</v>
      </c>
      <c r="I3443" s="36">
        <f>INDEX(Daily!$B$2:$H$4016,MATCH(E3443,Daily!$B$2:$B$4016,0),7)</f>
        <v>-5.1500000000000909</v>
      </c>
      <c r="J3443" s="39">
        <f>INDEX(Monthly!$B$2:$K$187,MATCH(D3443,Monthly!$B$2:$B$187,0),3)</f>
        <v>-3.7999999999999978E-3</v>
      </c>
      <c r="K3443" s="39">
        <f>INDEX(Monthly!$B$2:$K$187,MATCH(D3443,Monthly!$B$2:$B$187,0),5)</f>
        <v>1.9800000000000182</v>
      </c>
      <c r="L3443" s="39">
        <f>INDEX(Monthly!$B$2:$K$187,MATCH(D3443,Monthly!$B$2:$B$187,0),7)</f>
        <v>1.0000000000000009E-3</v>
      </c>
      <c r="M3443" s="39">
        <f>INDEX(Monthly!$B$2:$K$187,MATCH(D3443,Monthly!$B$2:$B$187,0),9)</f>
        <v>3.8477332392639735E-3</v>
      </c>
      <c r="N3443" s="42">
        <f>INDEX(Quaterly!$B$2:$E$63,MATCH(B3443,Quaterly!$B$2:$B$63,0),4)</f>
        <v>3.3599999999999994</v>
      </c>
    </row>
    <row r="3444" spans="1:14" x14ac:dyDescent="0.3">
      <c r="A3444" s="23">
        <v>3443</v>
      </c>
      <c r="B3444" s="23" t="str">
        <f t="shared" si="159"/>
        <v>Q2-2023</v>
      </c>
      <c r="C3444" s="24" t="str">
        <f t="shared" si="160"/>
        <v>Q2</v>
      </c>
      <c r="D3444" s="23" t="str">
        <f t="shared" si="161"/>
        <v>4-2023</v>
      </c>
      <c r="E3444" s="25">
        <v>45030</v>
      </c>
      <c r="F3444" s="31">
        <f>INDEX(GoldPrice!$B$2:$F$4016,MATCH(E3444,GoldPrice!$B$2:$B$4016,0),5)</f>
        <v>692877.7168777138</v>
      </c>
      <c r="G3444" s="36">
        <f>INDEX(Daily!$B$2:$H$4016,MATCH(E3444,Daily!$B$2:$B$4016,0),3)</f>
        <v>0.35999999999999943</v>
      </c>
      <c r="H3444" s="36">
        <f>INDEX(Daily!$B$2:$H$4016,MATCH(E3444,Daily!$B$2:$B$4016,0),5)</f>
        <v>0</v>
      </c>
      <c r="I3444" s="36">
        <f>INDEX(Daily!$B$2:$H$4016,MATCH(E3444,Daily!$B$2:$B$4016,0),7)</f>
        <v>-11.409999999999854</v>
      </c>
      <c r="J3444" s="39">
        <f>INDEX(Monthly!$B$2:$K$187,MATCH(D3444,Monthly!$B$2:$B$187,0),3)</f>
        <v>-3.7999999999999978E-3</v>
      </c>
      <c r="K3444" s="39">
        <f>INDEX(Monthly!$B$2:$K$187,MATCH(D3444,Monthly!$B$2:$B$187,0),5)</f>
        <v>1.9800000000000182</v>
      </c>
      <c r="L3444" s="39">
        <f>INDEX(Monthly!$B$2:$K$187,MATCH(D3444,Monthly!$B$2:$B$187,0),7)</f>
        <v>1.0000000000000009E-3</v>
      </c>
      <c r="M3444" s="39">
        <f>INDEX(Monthly!$B$2:$K$187,MATCH(D3444,Monthly!$B$2:$B$187,0),9)</f>
        <v>3.8477332392639735E-3</v>
      </c>
      <c r="N3444" s="42">
        <f>INDEX(Quaterly!$B$2:$E$63,MATCH(B3444,Quaterly!$B$2:$B$63,0),4)</f>
        <v>3.3599999999999994</v>
      </c>
    </row>
    <row r="3445" spans="1:14" x14ac:dyDescent="0.3">
      <c r="A3445" s="23">
        <v>3444</v>
      </c>
      <c r="B3445" s="23" t="str">
        <f t="shared" si="159"/>
        <v>Q2-2023</v>
      </c>
      <c r="C3445" s="24" t="str">
        <f t="shared" si="160"/>
        <v>Q2</v>
      </c>
      <c r="D3445" s="23" t="str">
        <f t="shared" si="161"/>
        <v>4-2023</v>
      </c>
      <c r="E3445" s="25">
        <v>45033</v>
      </c>
      <c r="F3445" s="31">
        <f>INDEX(GoldPrice!$B$2:$F$4016,MATCH(E3445,GoldPrice!$B$2:$B$4016,0),5)</f>
        <v>173922.50992251188</v>
      </c>
      <c r="G3445" s="36">
        <f>INDEX(Daily!$B$2:$H$4016,MATCH(E3445,Daily!$B$2:$B$4016,0),3)</f>
        <v>-1.6899999999999977</v>
      </c>
      <c r="H3445" s="36">
        <f>INDEX(Daily!$B$2:$H$4016,MATCH(E3445,Daily!$B$2:$B$4016,0),5)</f>
        <v>45</v>
      </c>
      <c r="I3445" s="36">
        <f>INDEX(Daily!$B$2:$H$4016,MATCH(E3445,Daily!$B$2:$B$4016,0),7)</f>
        <v>0.91999999999984539</v>
      </c>
      <c r="J3445" s="39">
        <f>INDEX(Monthly!$B$2:$K$187,MATCH(D3445,Monthly!$B$2:$B$187,0),3)</f>
        <v>-3.7999999999999978E-3</v>
      </c>
      <c r="K3445" s="39">
        <f>INDEX(Monthly!$B$2:$K$187,MATCH(D3445,Monthly!$B$2:$B$187,0),5)</f>
        <v>1.9800000000000182</v>
      </c>
      <c r="L3445" s="39">
        <f>INDEX(Monthly!$B$2:$K$187,MATCH(D3445,Monthly!$B$2:$B$187,0),7)</f>
        <v>1.0000000000000009E-3</v>
      </c>
      <c r="M3445" s="39">
        <f>INDEX(Monthly!$B$2:$K$187,MATCH(D3445,Monthly!$B$2:$B$187,0),9)</f>
        <v>3.8477332392639735E-3</v>
      </c>
      <c r="N3445" s="42">
        <f>INDEX(Quaterly!$B$2:$E$63,MATCH(B3445,Quaterly!$B$2:$B$63,0),4)</f>
        <v>3.3599999999999994</v>
      </c>
    </row>
    <row r="3446" spans="1:14" x14ac:dyDescent="0.3">
      <c r="A3446" s="23">
        <v>3445</v>
      </c>
      <c r="B3446" s="23" t="str">
        <f t="shared" si="159"/>
        <v>Q2-2023</v>
      </c>
      <c r="C3446" s="24" t="str">
        <f t="shared" si="160"/>
        <v>Q2</v>
      </c>
      <c r="D3446" s="23" t="str">
        <f t="shared" si="161"/>
        <v>4-2023</v>
      </c>
      <c r="E3446" s="25">
        <v>45034</v>
      </c>
      <c r="F3446" s="31">
        <f>INDEX(GoldPrice!$B$2:$F$4016,MATCH(E3446,GoldPrice!$B$2:$B$4016,0),5)</f>
        <v>-364713.66471366584</v>
      </c>
      <c r="G3446" s="36">
        <f>INDEX(Daily!$B$2:$H$4016,MATCH(E3446,Daily!$B$2:$B$4016,0),3)</f>
        <v>3.0000000000001137E-2</v>
      </c>
      <c r="H3446" s="36">
        <f>INDEX(Daily!$B$2:$H$4016,MATCH(E3446,Daily!$B$2:$B$4016,0),5)</f>
        <v>20</v>
      </c>
      <c r="I3446" s="36">
        <f>INDEX(Daily!$B$2:$H$4016,MATCH(E3446,Daily!$B$2:$B$4016,0),7)</f>
        <v>1.2100000000000364</v>
      </c>
      <c r="J3446" s="39">
        <f>INDEX(Monthly!$B$2:$K$187,MATCH(D3446,Monthly!$B$2:$B$187,0),3)</f>
        <v>-3.7999999999999978E-3</v>
      </c>
      <c r="K3446" s="39">
        <f>INDEX(Monthly!$B$2:$K$187,MATCH(D3446,Monthly!$B$2:$B$187,0),5)</f>
        <v>1.9800000000000182</v>
      </c>
      <c r="L3446" s="39">
        <f>INDEX(Monthly!$B$2:$K$187,MATCH(D3446,Monthly!$B$2:$B$187,0),7)</f>
        <v>1.0000000000000009E-3</v>
      </c>
      <c r="M3446" s="39">
        <f>INDEX(Monthly!$B$2:$K$187,MATCH(D3446,Monthly!$B$2:$B$187,0),9)</f>
        <v>3.8477332392639735E-3</v>
      </c>
      <c r="N3446" s="42">
        <f>INDEX(Quaterly!$B$2:$E$63,MATCH(B3446,Quaterly!$B$2:$B$63,0),4)</f>
        <v>3.3599999999999994</v>
      </c>
    </row>
    <row r="3447" spans="1:14" x14ac:dyDescent="0.3">
      <c r="A3447" s="23">
        <v>3446</v>
      </c>
      <c r="B3447" s="23" t="str">
        <f t="shared" si="159"/>
        <v>Q2-2023</v>
      </c>
      <c r="C3447" s="24" t="str">
        <f t="shared" si="160"/>
        <v>Q2</v>
      </c>
      <c r="D3447" s="23" t="str">
        <f t="shared" si="161"/>
        <v>4-2023</v>
      </c>
      <c r="E3447" s="25">
        <v>45035</v>
      </c>
      <c r="F3447" s="31">
        <f>INDEX(GoldPrice!$B$2:$F$4016,MATCH(E3447,GoldPrice!$B$2:$B$4016,0),5)</f>
        <v>57741.296541295946</v>
      </c>
      <c r="G3447" s="36">
        <f>INDEX(Daily!$B$2:$H$4016,MATCH(E3447,Daily!$B$2:$B$4016,0),3)</f>
        <v>-1.7000000000000028</v>
      </c>
      <c r="H3447" s="36">
        <f>INDEX(Daily!$B$2:$H$4016,MATCH(E3447,Daily!$B$2:$B$4016,0),5)</f>
        <v>6</v>
      </c>
      <c r="I3447" s="36">
        <f>INDEX(Daily!$B$2:$H$4016,MATCH(E3447,Daily!$B$2:$B$4016,0),7)</f>
        <v>-6.0399999999999636</v>
      </c>
      <c r="J3447" s="39">
        <f>INDEX(Monthly!$B$2:$K$187,MATCH(D3447,Monthly!$B$2:$B$187,0),3)</f>
        <v>-3.7999999999999978E-3</v>
      </c>
      <c r="K3447" s="39">
        <f>INDEX(Monthly!$B$2:$K$187,MATCH(D3447,Monthly!$B$2:$B$187,0),5)</f>
        <v>1.9800000000000182</v>
      </c>
      <c r="L3447" s="39">
        <f>INDEX(Monthly!$B$2:$K$187,MATCH(D3447,Monthly!$B$2:$B$187,0),7)</f>
        <v>1.0000000000000009E-3</v>
      </c>
      <c r="M3447" s="39">
        <f>INDEX(Monthly!$B$2:$K$187,MATCH(D3447,Monthly!$B$2:$B$187,0),9)</f>
        <v>3.8477332392639735E-3</v>
      </c>
      <c r="N3447" s="42">
        <f>INDEX(Quaterly!$B$2:$E$63,MATCH(B3447,Quaterly!$B$2:$B$63,0),4)</f>
        <v>3.3599999999999994</v>
      </c>
    </row>
    <row r="3448" spans="1:14" x14ac:dyDescent="0.3">
      <c r="A3448" s="23">
        <v>3447</v>
      </c>
      <c r="B3448" s="23" t="str">
        <f t="shared" si="159"/>
        <v>Q2-2023</v>
      </c>
      <c r="C3448" s="24" t="str">
        <f t="shared" si="160"/>
        <v>Q2</v>
      </c>
      <c r="D3448" s="23" t="str">
        <f t="shared" si="161"/>
        <v>4-2023</v>
      </c>
      <c r="E3448" s="25">
        <v>45036</v>
      </c>
      <c r="F3448" s="31">
        <f>INDEX(GoldPrice!$B$2:$F$4016,MATCH(E3448,GoldPrice!$B$2:$B$4016,0),5)</f>
        <v>-135493.55509354919</v>
      </c>
      <c r="G3448" s="36">
        <f>INDEX(Daily!$B$2:$H$4016,MATCH(E3448,Daily!$B$2:$B$4016,0),3)</f>
        <v>-1.8699999999999903</v>
      </c>
      <c r="H3448" s="36">
        <f>INDEX(Daily!$B$2:$H$4016,MATCH(E3448,Daily!$B$2:$B$4016,0),5)</f>
        <v>-23</v>
      </c>
      <c r="I3448" s="36">
        <f>INDEX(Daily!$B$2:$H$4016,MATCH(E3448,Daily!$B$2:$B$4016,0),7)</f>
        <v>0.26999999999998181</v>
      </c>
      <c r="J3448" s="39">
        <f>INDEX(Monthly!$B$2:$K$187,MATCH(D3448,Monthly!$B$2:$B$187,0),3)</f>
        <v>-3.7999999999999978E-3</v>
      </c>
      <c r="K3448" s="39">
        <f>INDEX(Monthly!$B$2:$K$187,MATCH(D3448,Monthly!$B$2:$B$187,0),5)</f>
        <v>1.9800000000000182</v>
      </c>
      <c r="L3448" s="39">
        <f>INDEX(Monthly!$B$2:$K$187,MATCH(D3448,Monthly!$B$2:$B$187,0),7)</f>
        <v>1.0000000000000009E-3</v>
      </c>
      <c r="M3448" s="39">
        <f>INDEX(Monthly!$B$2:$K$187,MATCH(D3448,Monthly!$B$2:$B$187,0),9)</f>
        <v>3.8477332392639735E-3</v>
      </c>
      <c r="N3448" s="42">
        <f>INDEX(Quaterly!$B$2:$E$63,MATCH(B3448,Quaterly!$B$2:$B$63,0),4)</f>
        <v>3.3599999999999994</v>
      </c>
    </row>
    <row r="3449" spans="1:14" x14ac:dyDescent="0.3">
      <c r="A3449" s="23">
        <v>3448</v>
      </c>
      <c r="B3449" s="23" t="str">
        <f t="shared" si="159"/>
        <v>Q2-2023</v>
      </c>
      <c r="C3449" s="24" t="str">
        <f t="shared" si="160"/>
        <v>Q2</v>
      </c>
      <c r="D3449" s="23" t="str">
        <f t="shared" si="161"/>
        <v>4-2023</v>
      </c>
      <c r="E3449" s="25">
        <v>45037</v>
      </c>
      <c r="F3449" s="31">
        <f>INDEX(GoldPrice!$B$2:$F$4016,MATCH(E3449,GoldPrice!$B$2:$B$4016,0),5)</f>
        <v>453459.6862596795</v>
      </c>
      <c r="G3449" s="36">
        <f>INDEX(Daily!$B$2:$H$4016,MATCH(E3449,Daily!$B$2:$B$4016,0),3)</f>
        <v>0.57999999999999829</v>
      </c>
      <c r="H3449" s="36">
        <f>INDEX(Daily!$B$2:$H$4016,MATCH(E3449,Daily!$B$2:$B$4016,0),5)</f>
        <v>-3</v>
      </c>
      <c r="I3449" s="36">
        <f>INDEX(Daily!$B$2:$H$4016,MATCH(E3449,Daily!$B$2:$B$4016,0),7)</f>
        <v>-6.3399999999999181</v>
      </c>
      <c r="J3449" s="39">
        <f>INDEX(Monthly!$B$2:$K$187,MATCH(D3449,Monthly!$B$2:$B$187,0),3)</f>
        <v>-3.7999999999999978E-3</v>
      </c>
      <c r="K3449" s="39">
        <f>INDEX(Monthly!$B$2:$K$187,MATCH(D3449,Monthly!$B$2:$B$187,0),5)</f>
        <v>1.9800000000000182</v>
      </c>
      <c r="L3449" s="39">
        <f>INDEX(Monthly!$B$2:$K$187,MATCH(D3449,Monthly!$B$2:$B$187,0),7)</f>
        <v>1.0000000000000009E-3</v>
      </c>
      <c r="M3449" s="39">
        <f>INDEX(Monthly!$B$2:$K$187,MATCH(D3449,Monthly!$B$2:$B$187,0),9)</f>
        <v>3.8477332392639735E-3</v>
      </c>
      <c r="N3449" s="42">
        <f>INDEX(Quaterly!$B$2:$E$63,MATCH(B3449,Quaterly!$B$2:$B$63,0),4)</f>
        <v>3.3599999999999994</v>
      </c>
    </row>
    <row r="3450" spans="1:14" x14ac:dyDescent="0.3">
      <c r="A3450" s="23">
        <v>3449</v>
      </c>
      <c r="B3450" s="23" t="str">
        <f t="shared" si="159"/>
        <v>Q2-2023</v>
      </c>
      <c r="C3450" s="24" t="str">
        <f t="shared" si="160"/>
        <v>Q2</v>
      </c>
      <c r="D3450" s="23" t="str">
        <f t="shared" si="161"/>
        <v>4-2023</v>
      </c>
      <c r="E3450" s="25">
        <v>45040</v>
      </c>
      <c r="F3450" s="31">
        <f>INDEX(GoldPrice!$B$2:$F$4016,MATCH(E3450,GoldPrice!$B$2:$B$4016,0),5)</f>
        <v>-133978.75637875497</v>
      </c>
      <c r="G3450" s="36">
        <f>INDEX(Daily!$B$2:$H$4016,MATCH(E3450,Daily!$B$2:$B$4016,0),3)</f>
        <v>0.89000000000000057</v>
      </c>
      <c r="H3450" s="36">
        <f>INDEX(Daily!$B$2:$H$4016,MATCH(E3450,Daily!$B$2:$B$4016,0),5)</f>
        <v>9</v>
      </c>
      <c r="I3450" s="36">
        <f>INDEX(Daily!$B$2:$H$4016,MATCH(E3450,Daily!$B$2:$B$4016,0),7)</f>
        <v>-1.5500000000001819</v>
      </c>
      <c r="J3450" s="39">
        <f>INDEX(Monthly!$B$2:$K$187,MATCH(D3450,Monthly!$B$2:$B$187,0),3)</f>
        <v>-3.7999999999999978E-3</v>
      </c>
      <c r="K3450" s="39">
        <f>INDEX(Monthly!$B$2:$K$187,MATCH(D3450,Monthly!$B$2:$B$187,0),5)</f>
        <v>1.9800000000000182</v>
      </c>
      <c r="L3450" s="39">
        <f>INDEX(Monthly!$B$2:$K$187,MATCH(D3450,Monthly!$B$2:$B$187,0),7)</f>
        <v>1.0000000000000009E-3</v>
      </c>
      <c r="M3450" s="39">
        <f>INDEX(Monthly!$B$2:$K$187,MATCH(D3450,Monthly!$B$2:$B$187,0),9)</f>
        <v>3.8477332392639735E-3</v>
      </c>
      <c r="N3450" s="42">
        <f>INDEX(Quaterly!$B$2:$E$63,MATCH(B3450,Quaterly!$B$2:$B$63,0),4)</f>
        <v>3.3599999999999994</v>
      </c>
    </row>
    <row r="3451" spans="1:14" x14ac:dyDescent="0.3">
      <c r="A3451" s="23">
        <v>3450</v>
      </c>
      <c r="B3451" s="23" t="str">
        <f t="shared" si="159"/>
        <v>Q2-2023</v>
      </c>
      <c r="C3451" s="24" t="str">
        <f t="shared" si="160"/>
        <v>Q2</v>
      </c>
      <c r="D3451" s="23" t="str">
        <f t="shared" si="161"/>
        <v>4-2023</v>
      </c>
      <c r="E3451" s="25">
        <v>45041</v>
      </c>
      <c r="F3451" s="31">
        <f>INDEX(GoldPrice!$B$2:$F$4016,MATCH(E3451,GoldPrice!$B$2:$B$4016,0),5)</f>
        <v>-5374.4849744811654</v>
      </c>
      <c r="G3451" s="36">
        <f>INDEX(Daily!$B$2:$H$4016,MATCH(E3451,Daily!$B$2:$B$4016,0),3)</f>
        <v>-1.6900000000000119</v>
      </c>
      <c r="H3451" s="36">
        <f>INDEX(Daily!$B$2:$H$4016,MATCH(E3451,Daily!$B$2:$B$4016,0),5)</f>
        <v>-21</v>
      </c>
      <c r="I3451" s="36">
        <f>INDEX(Daily!$B$2:$H$4016,MATCH(E3451,Daily!$B$2:$B$4016,0),7)</f>
        <v>-6.5099999999999909</v>
      </c>
      <c r="J3451" s="39">
        <f>INDEX(Monthly!$B$2:$K$187,MATCH(D3451,Monthly!$B$2:$B$187,0),3)</f>
        <v>-3.7999999999999978E-3</v>
      </c>
      <c r="K3451" s="39">
        <f>INDEX(Monthly!$B$2:$K$187,MATCH(D3451,Monthly!$B$2:$B$187,0),5)</f>
        <v>1.9800000000000182</v>
      </c>
      <c r="L3451" s="39">
        <f>INDEX(Monthly!$B$2:$K$187,MATCH(D3451,Monthly!$B$2:$B$187,0),7)</f>
        <v>1.0000000000000009E-3</v>
      </c>
      <c r="M3451" s="39">
        <f>INDEX(Monthly!$B$2:$K$187,MATCH(D3451,Monthly!$B$2:$B$187,0),9)</f>
        <v>3.8477332392639735E-3</v>
      </c>
      <c r="N3451" s="42">
        <f>INDEX(Quaterly!$B$2:$E$63,MATCH(B3451,Quaterly!$B$2:$B$63,0),4)</f>
        <v>3.3599999999999994</v>
      </c>
    </row>
    <row r="3452" spans="1:14" x14ac:dyDescent="0.3">
      <c r="A3452" s="23">
        <v>3451</v>
      </c>
      <c r="B3452" s="23" t="str">
        <f t="shared" si="159"/>
        <v>Q2-2023</v>
      </c>
      <c r="C3452" s="24" t="str">
        <f t="shared" si="160"/>
        <v>Q2</v>
      </c>
      <c r="D3452" s="23" t="str">
        <f t="shared" si="161"/>
        <v>4-2023</v>
      </c>
      <c r="E3452" s="25">
        <v>45042</v>
      </c>
      <c r="F3452" s="31">
        <f>INDEX(GoldPrice!$B$2:$F$4016,MATCH(E3452,GoldPrice!$B$2:$B$4016,0),5)</f>
        <v>259298.05329804868</v>
      </c>
      <c r="G3452" s="36">
        <f>INDEX(Daily!$B$2:$H$4016,MATCH(E3452,Daily!$B$2:$B$4016,0),3)</f>
        <v>-2.769999999999996</v>
      </c>
      <c r="H3452" s="36">
        <f>INDEX(Daily!$B$2:$H$4016,MATCH(E3452,Daily!$B$2:$B$4016,0),5)</f>
        <v>-8</v>
      </c>
      <c r="I3452" s="36">
        <f>INDEX(Daily!$B$2:$H$4016,MATCH(E3452,Daily!$B$2:$B$4016,0),7)</f>
        <v>5.9500000000000455</v>
      </c>
      <c r="J3452" s="39">
        <f>INDEX(Monthly!$B$2:$K$187,MATCH(D3452,Monthly!$B$2:$B$187,0),3)</f>
        <v>-3.7999999999999978E-3</v>
      </c>
      <c r="K3452" s="39">
        <f>INDEX(Monthly!$B$2:$K$187,MATCH(D3452,Monthly!$B$2:$B$187,0),5)</f>
        <v>1.9800000000000182</v>
      </c>
      <c r="L3452" s="39">
        <f>INDEX(Monthly!$B$2:$K$187,MATCH(D3452,Monthly!$B$2:$B$187,0),7)</f>
        <v>1.0000000000000009E-3</v>
      </c>
      <c r="M3452" s="39">
        <f>INDEX(Monthly!$B$2:$K$187,MATCH(D3452,Monthly!$B$2:$B$187,0),9)</f>
        <v>3.8477332392639735E-3</v>
      </c>
      <c r="N3452" s="42">
        <f>INDEX(Quaterly!$B$2:$E$63,MATCH(B3452,Quaterly!$B$2:$B$63,0),4)</f>
        <v>3.3599999999999994</v>
      </c>
    </row>
    <row r="3453" spans="1:14" x14ac:dyDescent="0.3">
      <c r="A3453" s="23">
        <v>3452</v>
      </c>
      <c r="B3453" s="23" t="str">
        <f t="shared" si="159"/>
        <v>Q2-2023</v>
      </c>
      <c r="C3453" s="24" t="str">
        <f t="shared" si="160"/>
        <v>Q2</v>
      </c>
      <c r="D3453" s="23" t="str">
        <f t="shared" si="161"/>
        <v>4-2023</v>
      </c>
      <c r="E3453" s="25">
        <v>45043</v>
      </c>
      <c r="F3453" s="31">
        <f>INDEX(GoldPrice!$B$2:$F$4016,MATCH(E3453,GoldPrice!$B$2:$B$4016,0),5)</f>
        <v>-44418.824418820441</v>
      </c>
      <c r="G3453" s="36">
        <f>INDEX(Daily!$B$2:$H$4016,MATCH(E3453,Daily!$B$2:$B$4016,0),3)</f>
        <v>0.46000000000000796</v>
      </c>
      <c r="H3453" s="36">
        <f>INDEX(Daily!$B$2:$H$4016,MATCH(E3453,Daily!$B$2:$B$4016,0),5)</f>
        <v>-20</v>
      </c>
      <c r="I3453" s="36">
        <f>INDEX(Daily!$B$2:$H$4016,MATCH(E3453,Daily!$B$2:$B$4016,0),7)</f>
        <v>-1.1699999999998454</v>
      </c>
      <c r="J3453" s="39">
        <f>INDEX(Monthly!$B$2:$K$187,MATCH(D3453,Monthly!$B$2:$B$187,0),3)</f>
        <v>-3.7999999999999978E-3</v>
      </c>
      <c r="K3453" s="39">
        <f>INDEX(Monthly!$B$2:$K$187,MATCH(D3453,Monthly!$B$2:$B$187,0),5)</f>
        <v>1.9800000000000182</v>
      </c>
      <c r="L3453" s="39">
        <f>INDEX(Monthly!$B$2:$K$187,MATCH(D3453,Monthly!$B$2:$B$187,0),7)</f>
        <v>1.0000000000000009E-3</v>
      </c>
      <c r="M3453" s="39">
        <f>INDEX(Monthly!$B$2:$K$187,MATCH(D3453,Monthly!$B$2:$B$187,0),9)</f>
        <v>3.8477332392639735E-3</v>
      </c>
      <c r="N3453" s="42">
        <f>INDEX(Quaterly!$B$2:$E$63,MATCH(B3453,Quaterly!$B$2:$B$63,0),4)</f>
        <v>3.3599999999999994</v>
      </c>
    </row>
    <row r="3454" spans="1:14" x14ac:dyDescent="0.3">
      <c r="A3454" s="23">
        <v>3453</v>
      </c>
      <c r="B3454" s="23" t="str">
        <f t="shared" si="159"/>
        <v>Q2-2023</v>
      </c>
      <c r="C3454" s="24" t="str">
        <f t="shared" si="160"/>
        <v>Q2</v>
      </c>
      <c r="D3454" s="23" t="str">
        <f t="shared" si="161"/>
        <v>4-2023</v>
      </c>
      <c r="E3454" s="25">
        <v>45044</v>
      </c>
      <c r="F3454" s="31">
        <f>INDEX(GoldPrice!$B$2:$F$4016,MATCH(E3454,GoldPrice!$B$2:$B$4016,0),5)</f>
        <v>38932.526932522655</v>
      </c>
      <c r="G3454" s="36">
        <f>INDEX(Daily!$B$2:$H$4016,MATCH(E3454,Daily!$B$2:$B$4016,0),3)</f>
        <v>2.019999999999996</v>
      </c>
      <c r="H3454" s="36">
        <f>INDEX(Daily!$B$2:$H$4016,MATCH(E3454,Daily!$B$2:$B$4016,0),5)</f>
        <v>5</v>
      </c>
      <c r="I3454" s="36">
        <f>INDEX(Daily!$B$2:$H$4016,MATCH(E3454,Daily!$B$2:$B$4016,0),7)</f>
        <v>9.4899999999997817</v>
      </c>
      <c r="J3454" s="39">
        <f>INDEX(Monthly!$B$2:$K$187,MATCH(D3454,Monthly!$B$2:$B$187,0),3)</f>
        <v>-3.7999999999999978E-3</v>
      </c>
      <c r="K3454" s="39">
        <f>INDEX(Monthly!$B$2:$K$187,MATCH(D3454,Monthly!$B$2:$B$187,0),5)</f>
        <v>1.9800000000000182</v>
      </c>
      <c r="L3454" s="39">
        <f>INDEX(Monthly!$B$2:$K$187,MATCH(D3454,Monthly!$B$2:$B$187,0),7)</f>
        <v>1.0000000000000009E-3</v>
      </c>
      <c r="M3454" s="39">
        <f>INDEX(Monthly!$B$2:$K$187,MATCH(D3454,Monthly!$B$2:$B$187,0),9)</f>
        <v>3.8477332392639735E-3</v>
      </c>
      <c r="N3454" s="42">
        <f>INDEX(Quaterly!$B$2:$E$63,MATCH(B3454,Quaterly!$B$2:$B$63,0),4)</f>
        <v>3.3599999999999994</v>
      </c>
    </row>
    <row r="3455" spans="1:14" x14ac:dyDescent="0.3">
      <c r="A3455" s="23">
        <v>3454</v>
      </c>
      <c r="B3455" s="23" t="str">
        <f t="shared" si="159"/>
        <v>Q2-2023</v>
      </c>
      <c r="C3455" s="24" t="str">
        <f t="shared" si="160"/>
        <v>Q2</v>
      </c>
      <c r="D3455" s="23" t="str">
        <f t="shared" si="161"/>
        <v>5-2023</v>
      </c>
      <c r="E3455" s="25">
        <v>45047</v>
      </c>
      <c r="F3455" s="31">
        <f>INDEX(GoldPrice!$B$2:$F$4016,MATCH(E3455,GoldPrice!$B$2:$B$4016,0),5)</f>
        <v>-9792.3697923645377</v>
      </c>
      <c r="G3455" s="36">
        <f>INDEX(Daily!$B$2:$H$4016,MATCH(E3455,Daily!$B$2:$B$4016,0),3)</f>
        <v>-1.1200000000000045</v>
      </c>
      <c r="H3455" s="36">
        <f>INDEX(Daily!$B$2:$H$4016,MATCH(E3455,Daily!$B$2:$B$4016,0),5)</f>
        <v>0</v>
      </c>
      <c r="I3455" s="36">
        <f>INDEX(Daily!$B$2:$H$4016,MATCH(E3455,Daily!$B$2:$B$4016,0),7)</f>
        <v>-6.5599999999999454</v>
      </c>
      <c r="J3455" s="39">
        <f>INDEX(Monthly!$B$2:$K$187,MATCH(D3455,Monthly!$B$2:$B$187,0),3)</f>
        <v>9.9999999999988987E-5</v>
      </c>
      <c r="K3455" s="39">
        <f>INDEX(Monthly!$B$2:$K$187,MATCH(D3455,Monthly!$B$2:$B$187,0),5)</f>
        <v>-8.8600000000000136</v>
      </c>
      <c r="L3455" s="39">
        <f>INDEX(Monthly!$B$2:$K$187,MATCH(D3455,Monthly!$B$2:$B$187,0),7)</f>
        <v>2.0000000000000018E-3</v>
      </c>
      <c r="M3455" s="39">
        <f>INDEX(Monthly!$B$2:$K$187,MATCH(D3455,Monthly!$B$2:$B$187,0),9)</f>
        <v>3.2591658094579877E-3</v>
      </c>
      <c r="N3455" s="42">
        <f>INDEX(Quaterly!$B$2:$E$63,MATCH(B3455,Quaterly!$B$2:$B$63,0),4)</f>
        <v>3.3599999999999994</v>
      </c>
    </row>
    <row r="3456" spans="1:14" x14ac:dyDescent="0.3">
      <c r="A3456" s="23">
        <v>3455</v>
      </c>
      <c r="B3456" s="23" t="str">
        <f t="shared" si="159"/>
        <v>Q2-2023</v>
      </c>
      <c r="C3456" s="24" t="str">
        <f t="shared" si="160"/>
        <v>Q2</v>
      </c>
      <c r="D3456" s="23" t="str">
        <f t="shared" si="161"/>
        <v>5-2023</v>
      </c>
      <c r="E3456" s="25">
        <v>45048</v>
      </c>
      <c r="F3456" s="31">
        <f>INDEX(GoldPrice!$B$2:$F$4016,MATCH(E3456,GoldPrice!$B$2:$B$4016,0),5)</f>
        <v>-537597.84616928548</v>
      </c>
      <c r="G3456" s="36">
        <f>INDEX(Daily!$B$2:$H$4016,MATCH(E3456,Daily!$B$2:$B$4016,0),3)</f>
        <v>-4</v>
      </c>
      <c r="H3456" s="36">
        <f>INDEX(Daily!$B$2:$H$4016,MATCH(E3456,Daily!$B$2:$B$4016,0),5)</f>
        <v>0</v>
      </c>
      <c r="I3456" s="36">
        <f>INDEX(Daily!$B$2:$H$4016,MATCH(E3456,Daily!$B$2:$B$4016,0),7)</f>
        <v>-0.95571428571452088</v>
      </c>
      <c r="J3456" s="39">
        <f>INDEX(Monthly!$B$2:$K$187,MATCH(D3456,Monthly!$B$2:$B$187,0),3)</f>
        <v>9.9999999999988987E-5</v>
      </c>
      <c r="K3456" s="39">
        <f>INDEX(Monthly!$B$2:$K$187,MATCH(D3456,Monthly!$B$2:$B$187,0),5)</f>
        <v>-8.8600000000000136</v>
      </c>
      <c r="L3456" s="39">
        <f>INDEX(Monthly!$B$2:$K$187,MATCH(D3456,Monthly!$B$2:$B$187,0),7)</f>
        <v>2.0000000000000018E-3</v>
      </c>
      <c r="M3456" s="39">
        <f>INDEX(Monthly!$B$2:$K$187,MATCH(D3456,Monthly!$B$2:$B$187,0),9)</f>
        <v>3.2591658094579877E-3</v>
      </c>
      <c r="N3456" s="42">
        <f>INDEX(Quaterly!$B$2:$E$63,MATCH(B3456,Quaterly!$B$2:$B$63,0),4)</f>
        <v>3.3599999999999994</v>
      </c>
    </row>
    <row r="3457" spans="1:14" x14ac:dyDescent="0.3">
      <c r="A3457" s="23">
        <v>3456</v>
      </c>
      <c r="B3457" s="23" t="str">
        <f t="shared" si="159"/>
        <v>Q2-2023</v>
      </c>
      <c r="C3457" s="24" t="str">
        <f t="shared" si="160"/>
        <v>Q2</v>
      </c>
      <c r="D3457" s="23" t="str">
        <f t="shared" si="161"/>
        <v>5-2023</v>
      </c>
      <c r="E3457" s="25">
        <v>45049</v>
      </c>
      <c r="F3457" s="31">
        <f>INDEX(GoldPrice!$B$2:$F$4016,MATCH(E3457,GoldPrice!$B$2:$B$4016,0),5)</f>
        <v>-185146.16657473147</v>
      </c>
      <c r="G3457" s="36">
        <f>INDEX(Daily!$B$2:$H$4016,MATCH(E3457,Daily!$B$2:$B$4016,0),3)</f>
        <v>-3.0600000000000023</v>
      </c>
      <c r="H3457" s="36">
        <f>INDEX(Daily!$B$2:$H$4016,MATCH(E3457,Daily!$B$2:$B$4016,0),5)</f>
        <v>0</v>
      </c>
      <c r="I3457" s="36">
        <f>INDEX(Daily!$B$2:$H$4016,MATCH(E3457,Daily!$B$2:$B$4016,0),7)</f>
        <v>-0.18653061224472367</v>
      </c>
      <c r="J3457" s="39">
        <f>INDEX(Monthly!$B$2:$K$187,MATCH(D3457,Monthly!$B$2:$B$187,0),3)</f>
        <v>9.9999999999988987E-5</v>
      </c>
      <c r="K3457" s="39">
        <f>INDEX(Monthly!$B$2:$K$187,MATCH(D3457,Monthly!$B$2:$B$187,0),5)</f>
        <v>-8.8600000000000136</v>
      </c>
      <c r="L3457" s="39">
        <f>INDEX(Monthly!$B$2:$K$187,MATCH(D3457,Monthly!$B$2:$B$187,0),7)</f>
        <v>2.0000000000000018E-3</v>
      </c>
      <c r="M3457" s="39">
        <f>INDEX(Monthly!$B$2:$K$187,MATCH(D3457,Monthly!$B$2:$B$187,0),9)</f>
        <v>3.2591658094579877E-3</v>
      </c>
      <c r="N3457" s="42">
        <f>INDEX(Quaterly!$B$2:$E$63,MATCH(B3457,Quaterly!$B$2:$B$63,0),4)</f>
        <v>3.3599999999999994</v>
      </c>
    </row>
    <row r="3458" spans="1:14" x14ac:dyDescent="0.3">
      <c r="A3458" s="23">
        <v>3457</v>
      </c>
      <c r="B3458" s="23" t="str">
        <f t="shared" si="159"/>
        <v>Q2-2023</v>
      </c>
      <c r="C3458" s="24" t="str">
        <f t="shared" si="160"/>
        <v>Q2</v>
      </c>
      <c r="D3458" s="23" t="str">
        <f t="shared" si="161"/>
        <v>5-2023</v>
      </c>
      <c r="E3458" s="25">
        <v>45050</v>
      </c>
      <c r="F3458" s="31">
        <f>INDEX(GoldPrice!$B$2:$F$4016,MATCH(E3458,GoldPrice!$B$2:$B$4016,0),5)</f>
        <v>-286185.97618597746</v>
      </c>
      <c r="G3458" s="36">
        <f>INDEX(Daily!$B$2:$H$4016,MATCH(E3458,Daily!$B$2:$B$4016,0),3)</f>
        <v>-3.9999999999992042E-2</v>
      </c>
      <c r="H3458" s="36">
        <f>INDEX(Daily!$B$2:$H$4016,MATCH(E3458,Daily!$B$2:$B$4016,0),5)</f>
        <v>-5</v>
      </c>
      <c r="I3458" s="36">
        <f>INDEX(Daily!$B$2:$H$4016,MATCH(E3458,Daily!$B$2:$B$4016,0),7)</f>
        <v>-0.80775510204080092</v>
      </c>
      <c r="J3458" s="39">
        <f>INDEX(Monthly!$B$2:$K$187,MATCH(D3458,Monthly!$B$2:$B$187,0),3)</f>
        <v>9.9999999999988987E-5</v>
      </c>
      <c r="K3458" s="39">
        <f>INDEX(Monthly!$B$2:$K$187,MATCH(D3458,Monthly!$B$2:$B$187,0),5)</f>
        <v>-8.8600000000000136</v>
      </c>
      <c r="L3458" s="39">
        <f>INDEX(Monthly!$B$2:$K$187,MATCH(D3458,Monthly!$B$2:$B$187,0),7)</f>
        <v>2.0000000000000018E-3</v>
      </c>
      <c r="M3458" s="39">
        <f>INDEX(Monthly!$B$2:$K$187,MATCH(D3458,Monthly!$B$2:$B$187,0),9)</f>
        <v>3.2591658094579877E-3</v>
      </c>
      <c r="N3458" s="42">
        <f>INDEX(Quaterly!$B$2:$E$63,MATCH(B3458,Quaterly!$B$2:$B$63,0),4)</f>
        <v>3.3599999999999994</v>
      </c>
    </row>
    <row r="3459" spans="1:14" x14ac:dyDescent="0.3">
      <c r="A3459" s="23">
        <v>3458</v>
      </c>
      <c r="B3459" s="23" t="str">
        <f t="shared" ref="B3459:B3522" si="162">C3459&amp;"-"&amp;YEAR(E3459)</f>
        <v>Q2-2023</v>
      </c>
      <c r="C3459" s="24" t="str">
        <f t="shared" ref="C3459:C3522" si="163">IF(MONTH(E3459)&lt;=3,"Q1",IF(MONTH(E3459)&lt;=6,"Q2",IF(MONTH(E3459)&lt;=9,"Q3","Q4")))</f>
        <v>Q2</v>
      </c>
      <c r="D3459" s="23" t="str">
        <f t="shared" ref="D3459:D3522" si="164">MONTH(E3459)&amp;"-"&amp;YEAR(E3459)</f>
        <v>5-2023</v>
      </c>
      <c r="E3459" s="25">
        <v>45051</v>
      </c>
      <c r="F3459" s="31">
        <f>INDEX(GoldPrice!$B$2:$F$4016,MATCH(E3459,GoldPrice!$B$2:$B$4016,0),5)</f>
        <v>449993.57399357855</v>
      </c>
      <c r="G3459" s="36">
        <f>INDEX(Daily!$B$2:$H$4016,MATCH(E3459,Daily!$B$2:$B$4016,0),3)</f>
        <v>2.7800000000000011</v>
      </c>
      <c r="H3459" s="36">
        <f>INDEX(Daily!$B$2:$H$4016,MATCH(E3459,Daily!$B$2:$B$4016,0),5)</f>
        <v>-5</v>
      </c>
      <c r="I3459" s="36">
        <f>INDEX(Daily!$B$2:$H$4016,MATCH(E3459,Daily!$B$2:$B$4016,0),7)</f>
        <v>-0.29999999999995453</v>
      </c>
      <c r="J3459" s="39">
        <f>INDEX(Monthly!$B$2:$K$187,MATCH(D3459,Monthly!$B$2:$B$187,0),3)</f>
        <v>9.9999999999988987E-5</v>
      </c>
      <c r="K3459" s="39">
        <f>INDEX(Monthly!$B$2:$K$187,MATCH(D3459,Monthly!$B$2:$B$187,0),5)</f>
        <v>-8.8600000000000136</v>
      </c>
      <c r="L3459" s="39">
        <f>INDEX(Monthly!$B$2:$K$187,MATCH(D3459,Monthly!$B$2:$B$187,0),7)</f>
        <v>2.0000000000000018E-3</v>
      </c>
      <c r="M3459" s="39">
        <f>INDEX(Monthly!$B$2:$K$187,MATCH(D3459,Monthly!$B$2:$B$187,0),9)</f>
        <v>3.2591658094579877E-3</v>
      </c>
      <c r="N3459" s="42">
        <f>INDEX(Quaterly!$B$2:$E$63,MATCH(B3459,Quaterly!$B$2:$B$63,0),4)</f>
        <v>3.3599999999999994</v>
      </c>
    </row>
    <row r="3460" spans="1:14" x14ac:dyDescent="0.3">
      <c r="A3460" s="23">
        <v>3459</v>
      </c>
      <c r="B3460" s="23" t="str">
        <f t="shared" si="162"/>
        <v>Q2-2023</v>
      </c>
      <c r="C3460" s="24" t="str">
        <f t="shared" si="163"/>
        <v>Q2</v>
      </c>
      <c r="D3460" s="23" t="str">
        <f t="shared" si="164"/>
        <v>5-2023</v>
      </c>
      <c r="E3460" s="25">
        <v>45054</v>
      </c>
      <c r="F3460" s="31">
        <f>INDEX(GoldPrice!$B$2:$F$4016,MATCH(E3460,GoldPrice!$B$2:$B$4016,0),5)</f>
        <v>-162309.5067095086</v>
      </c>
      <c r="G3460" s="36">
        <f>INDEX(Daily!$B$2:$H$4016,MATCH(E3460,Daily!$B$2:$B$4016,0),3)</f>
        <v>1.8199999999999932</v>
      </c>
      <c r="H3460" s="36">
        <f>INDEX(Daily!$B$2:$H$4016,MATCH(E3460,Daily!$B$2:$B$4016,0),5)</f>
        <v>3</v>
      </c>
      <c r="I3460" s="36">
        <f>INDEX(Daily!$B$2:$H$4016,MATCH(E3460,Daily!$B$2:$B$4016,0),7)</f>
        <v>13.130000000000109</v>
      </c>
      <c r="J3460" s="39">
        <f>INDEX(Monthly!$B$2:$K$187,MATCH(D3460,Monthly!$B$2:$B$187,0),3)</f>
        <v>9.9999999999988987E-5</v>
      </c>
      <c r="K3460" s="39">
        <f>INDEX(Monthly!$B$2:$K$187,MATCH(D3460,Monthly!$B$2:$B$187,0),5)</f>
        <v>-8.8600000000000136</v>
      </c>
      <c r="L3460" s="39">
        <f>INDEX(Monthly!$B$2:$K$187,MATCH(D3460,Monthly!$B$2:$B$187,0),7)</f>
        <v>2.0000000000000018E-3</v>
      </c>
      <c r="M3460" s="39">
        <f>INDEX(Monthly!$B$2:$K$187,MATCH(D3460,Monthly!$B$2:$B$187,0),9)</f>
        <v>3.2591658094579877E-3</v>
      </c>
      <c r="N3460" s="42">
        <f>INDEX(Quaterly!$B$2:$E$63,MATCH(B3460,Quaterly!$B$2:$B$63,0),4)</f>
        <v>3.3599999999999994</v>
      </c>
    </row>
    <row r="3461" spans="1:14" x14ac:dyDescent="0.3">
      <c r="A3461" s="23">
        <v>3460</v>
      </c>
      <c r="B3461" s="23" t="str">
        <f t="shared" si="162"/>
        <v>Q2-2023</v>
      </c>
      <c r="C3461" s="24" t="str">
        <f t="shared" si="163"/>
        <v>Q2</v>
      </c>
      <c r="D3461" s="23" t="str">
        <f t="shared" si="164"/>
        <v>5-2023</v>
      </c>
      <c r="E3461" s="25">
        <v>45055</v>
      </c>
      <c r="F3461" s="31">
        <f>INDEX(GoldPrice!$B$2:$F$4016,MATCH(E3461,GoldPrice!$B$2:$B$4016,0),5)</f>
        <v>-101626.23322623223</v>
      </c>
      <c r="G3461" s="36">
        <f>INDEX(Daily!$B$2:$H$4016,MATCH(E3461,Daily!$B$2:$B$4016,0),3)</f>
        <v>0.54999999999999716</v>
      </c>
      <c r="H3461" s="36">
        <f>INDEX(Daily!$B$2:$H$4016,MATCH(E3461,Daily!$B$2:$B$4016,0),5)</f>
        <v>17</v>
      </c>
      <c r="I3461" s="36">
        <f>INDEX(Daily!$B$2:$H$4016,MATCH(E3461,Daily!$B$2:$B$4016,0),7)</f>
        <v>0.32999999999992724</v>
      </c>
      <c r="J3461" s="39">
        <f>INDEX(Monthly!$B$2:$K$187,MATCH(D3461,Monthly!$B$2:$B$187,0),3)</f>
        <v>9.9999999999988987E-5</v>
      </c>
      <c r="K3461" s="39">
        <f>INDEX(Monthly!$B$2:$K$187,MATCH(D3461,Monthly!$B$2:$B$187,0),5)</f>
        <v>-8.8600000000000136</v>
      </c>
      <c r="L3461" s="39">
        <f>INDEX(Monthly!$B$2:$K$187,MATCH(D3461,Monthly!$B$2:$B$187,0),7)</f>
        <v>2.0000000000000018E-3</v>
      </c>
      <c r="M3461" s="39">
        <f>INDEX(Monthly!$B$2:$K$187,MATCH(D3461,Monthly!$B$2:$B$187,0),9)</f>
        <v>3.2591658094579877E-3</v>
      </c>
      <c r="N3461" s="42">
        <f>INDEX(Quaterly!$B$2:$E$63,MATCH(B3461,Quaterly!$B$2:$B$63,0),4)</f>
        <v>3.3599999999999994</v>
      </c>
    </row>
    <row r="3462" spans="1:14" x14ac:dyDescent="0.3">
      <c r="A3462" s="23">
        <v>3461</v>
      </c>
      <c r="B3462" s="23" t="str">
        <f t="shared" si="162"/>
        <v>Q2-2023</v>
      </c>
      <c r="C3462" s="24" t="str">
        <f t="shared" si="163"/>
        <v>Q2</v>
      </c>
      <c r="D3462" s="23" t="str">
        <f t="shared" si="164"/>
        <v>5-2023</v>
      </c>
      <c r="E3462" s="25">
        <v>45056</v>
      </c>
      <c r="F3462" s="31">
        <f>INDEX(GoldPrice!$B$2:$F$4016,MATCH(E3462,GoldPrice!$B$2:$B$4016,0),5)</f>
        <v>-6581.3645813688636</v>
      </c>
      <c r="G3462" s="36">
        <f>INDEX(Daily!$B$2:$H$4016,MATCH(E3462,Daily!$B$2:$B$4016,0),3)</f>
        <v>-1.1499999999999915</v>
      </c>
      <c r="H3462" s="36">
        <f>INDEX(Daily!$B$2:$H$4016,MATCH(E3462,Daily!$B$2:$B$4016,0),5)</f>
        <v>5</v>
      </c>
      <c r="I3462" s="36">
        <f>INDEX(Daily!$B$2:$H$4016,MATCH(E3462,Daily!$B$2:$B$4016,0),7)</f>
        <v>4.4900000000000091</v>
      </c>
      <c r="J3462" s="39">
        <f>INDEX(Monthly!$B$2:$K$187,MATCH(D3462,Monthly!$B$2:$B$187,0),3)</f>
        <v>9.9999999999988987E-5</v>
      </c>
      <c r="K3462" s="39">
        <f>INDEX(Monthly!$B$2:$K$187,MATCH(D3462,Monthly!$B$2:$B$187,0),5)</f>
        <v>-8.8600000000000136</v>
      </c>
      <c r="L3462" s="39">
        <f>INDEX(Monthly!$B$2:$K$187,MATCH(D3462,Monthly!$B$2:$B$187,0),7)</f>
        <v>2.0000000000000018E-3</v>
      </c>
      <c r="M3462" s="39">
        <f>INDEX(Monthly!$B$2:$K$187,MATCH(D3462,Monthly!$B$2:$B$187,0),9)</f>
        <v>3.2591658094579877E-3</v>
      </c>
      <c r="N3462" s="42">
        <f>INDEX(Quaterly!$B$2:$E$63,MATCH(B3462,Quaterly!$B$2:$B$63,0),4)</f>
        <v>3.3599999999999994</v>
      </c>
    </row>
    <row r="3463" spans="1:14" x14ac:dyDescent="0.3">
      <c r="A3463" s="23">
        <v>3462</v>
      </c>
      <c r="B3463" s="23" t="str">
        <f t="shared" si="162"/>
        <v>Q2-2023</v>
      </c>
      <c r="C3463" s="24" t="str">
        <f t="shared" si="163"/>
        <v>Q2</v>
      </c>
      <c r="D3463" s="23" t="str">
        <f t="shared" si="164"/>
        <v>5-2023</v>
      </c>
      <c r="E3463" s="25">
        <v>45057</v>
      </c>
      <c r="F3463" s="31">
        <f>INDEX(GoldPrice!$B$2:$F$4016,MATCH(E3463,GoldPrice!$B$2:$B$4016,0),5)</f>
        <v>430285.01228501648</v>
      </c>
      <c r="G3463" s="36">
        <f>INDEX(Daily!$B$2:$H$4016,MATCH(E3463,Daily!$B$2:$B$4016,0),3)</f>
        <v>-1.6899999999999977</v>
      </c>
      <c r="H3463" s="36">
        <f>INDEX(Daily!$B$2:$H$4016,MATCH(E3463,Daily!$B$2:$B$4016,0),5)</f>
        <v>0</v>
      </c>
      <c r="I3463" s="36">
        <f>INDEX(Daily!$B$2:$H$4016,MATCH(E3463,Daily!$B$2:$B$4016,0),7)</f>
        <v>-1.1400000000001</v>
      </c>
      <c r="J3463" s="39">
        <f>INDEX(Monthly!$B$2:$K$187,MATCH(D3463,Monthly!$B$2:$B$187,0),3)</f>
        <v>9.9999999999988987E-5</v>
      </c>
      <c r="K3463" s="39">
        <f>INDEX(Monthly!$B$2:$K$187,MATCH(D3463,Monthly!$B$2:$B$187,0),5)</f>
        <v>-8.8600000000000136</v>
      </c>
      <c r="L3463" s="39">
        <f>INDEX(Monthly!$B$2:$K$187,MATCH(D3463,Monthly!$B$2:$B$187,0),7)</f>
        <v>2.0000000000000018E-3</v>
      </c>
      <c r="M3463" s="39">
        <f>INDEX(Monthly!$B$2:$K$187,MATCH(D3463,Monthly!$B$2:$B$187,0),9)</f>
        <v>3.2591658094579877E-3</v>
      </c>
      <c r="N3463" s="42">
        <f>INDEX(Quaterly!$B$2:$E$63,MATCH(B3463,Quaterly!$B$2:$B$63,0),4)</f>
        <v>3.3599999999999994</v>
      </c>
    </row>
    <row r="3464" spans="1:14" x14ac:dyDescent="0.3">
      <c r="A3464" s="23">
        <v>3463</v>
      </c>
      <c r="B3464" s="23" t="str">
        <f t="shared" si="162"/>
        <v>Q2-2023</v>
      </c>
      <c r="C3464" s="24" t="str">
        <f t="shared" si="163"/>
        <v>Q2</v>
      </c>
      <c r="D3464" s="23" t="str">
        <f t="shared" si="164"/>
        <v>5-2023</v>
      </c>
      <c r="E3464" s="25">
        <v>45058</v>
      </c>
      <c r="F3464" s="31">
        <f>INDEX(GoldPrice!$B$2:$F$4016,MATCH(E3464,GoldPrice!$B$2:$B$4016,0),5)</f>
        <v>-73607.635607637465</v>
      </c>
      <c r="G3464" s="36">
        <f>INDEX(Daily!$B$2:$H$4016,MATCH(E3464,Daily!$B$2:$B$4016,0),3)</f>
        <v>-0.82999999999999829</v>
      </c>
      <c r="H3464" s="36">
        <f>INDEX(Daily!$B$2:$H$4016,MATCH(E3464,Daily!$B$2:$B$4016,0),5)</f>
        <v>-15</v>
      </c>
      <c r="I3464" s="36">
        <f>INDEX(Daily!$B$2:$H$4016,MATCH(E3464,Daily!$B$2:$B$4016,0),7)</f>
        <v>9.7800000000002001</v>
      </c>
      <c r="J3464" s="39">
        <f>INDEX(Monthly!$B$2:$K$187,MATCH(D3464,Monthly!$B$2:$B$187,0),3)</f>
        <v>9.9999999999988987E-5</v>
      </c>
      <c r="K3464" s="39">
        <f>INDEX(Monthly!$B$2:$K$187,MATCH(D3464,Monthly!$B$2:$B$187,0),5)</f>
        <v>-8.8600000000000136</v>
      </c>
      <c r="L3464" s="39">
        <f>INDEX(Monthly!$B$2:$K$187,MATCH(D3464,Monthly!$B$2:$B$187,0),7)</f>
        <v>2.0000000000000018E-3</v>
      </c>
      <c r="M3464" s="39">
        <f>INDEX(Monthly!$B$2:$K$187,MATCH(D3464,Monthly!$B$2:$B$187,0),9)</f>
        <v>3.2591658094579877E-3</v>
      </c>
      <c r="N3464" s="42">
        <f>INDEX(Quaterly!$B$2:$E$63,MATCH(B3464,Quaterly!$B$2:$B$63,0),4)</f>
        <v>3.3599999999999994</v>
      </c>
    </row>
    <row r="3465" spans="1:14" x14ac:dyDescent="0.3">
      <c r="A3465" s="23">
        <v>3464</v>
      </c>
      <c r="B3465" s="23" t="str">
        <f t="shared" si="162"/>
        <v>Q2-2023</v>
      </c>
      <c r="C3465" s="24" t="str">
        <f t="shared" si="163"/>
        <v>Q2</v>
      </c>
      <c r="D3465" s="23" t="str">
        <f t="shared" si="164"/>
        <v>5-2023</v>
      </c>
      <c r="E3465" s="25">
        <v>45061</v>
      </c>
      <c r="F3465" s="31">
        <f>INDEX(GoldPrice!$B$2:$F$4016,MATCH(E3465,GoldPrice!$B$2:$B$4016,0),5)</f>
        <v>25746.361746363342</v>
      </c>
      <c r="G3465" s="36">
        <f>INDEX(Daily!$B$2:$H$4016,MATCH(E3465,Daily!$B$2:$B$4016,0),3)</f>
        <v>1.0699999999999932</v>
      </c>
      <c r="H3465" s="36">
        <f>INDEX(Daily!$B$2:$H$4016,MATCH(E3465,Daily!$B$2:$B$4016,0),5)</f>
        <v>8</v>
      </c>
      <c r="I3465" s="36">
        <f>INDEX(Daily!$B$2:$H$4016,MATCH(E3465,Daily!$B$2:$B$4016,0),7)</f>
        <v>-1.1900000000000546</v>
      </c>
      <c r="J3465" s="39">
        <f>INDEX(Monthly!$B$2:$K$187,MATCH(D3465,Monthly!$B$2:$B$187,0),3)</f>
        <v>9.9999999999988987E-5</v>
      </c>
      <c r="K3465" s="39">
        <f>INDEX(Monthly!$B$2:$K$187,MATCH(D3465,Monthly!$B$2:$B$187,0),5)</f>
        <v>-8.8600000000000136</v>
      </c>
      <c r="L3465" s="39">
        <f>INDEX(Monthly!$B$2:$K$187,MATCH(D3465,Monthly!$B$2:$B$187,0),7)</f>
        <v>2.0000000000000018E-3</v>
      </c>
      <c r="M3465" s="39">
        <f>INDEX(Monthly!$B$2:$K$187,MATCH(D3465,Monthly!$B$2:$B$187,0),9)</f>
        <v>3.2591658094579877E-3</v>
      </c>
      <c r="N3465" s="42">
        <f>INDEX(Quaterly!$B$2:$E$63,MATCH(B3465,Quaterly!$B$2:$B$63,0),4)</f>
        <v>3.3599999999999994</v>
      </c>
    </row>
    <row r="3466" spans="1:14" x14ac:dyDescent="0.3">
      <c r="A3466" s="23">
        <v>3465</v>
      </c>
      <c r="B3466" s="23" t="str">
        <f t="shared" si="162"/>
        <v>Q2-2023</v>
      </c>
      <c r="C3466" s="24" t="str">
        <f t="shared" si="163"/>
        <v>Q2</v>
      </c>
      <c r="D3466" s="23" t="str">
        <f t="shared" si="164"/>
        <v>5-2023</v>
      </c>
      <c r="E3466" s="25">
        <v>45062</v>
      </c>
      <c r="F3466" s="31">
        <f>INDEX(GoldPrice!$B$2:$F$4016,MATCH(E3466,GoldPrice!$B$2:$B$4016,0),5)</f>
        <v>436960.12096012384</v>
      </c>
      <c r="G3466" s="36">
        <f>INDEX(Daily!$B$2:$H$4016,MATCH(E3466,Daily!$B$2:$B$4016,0),3)</f>
        <v>-0.25</v>
      </c>
      <c r="H3466" s="36">
        <f>INDEX(Daily!$B$2:$H$4016,MATCH(E3466,Daily!$B$2:$B$4016,0),5)</f>
        <v>-8</v>
      </c>
      <c r="I3466" s="36">
        <f>INDEX(Daily!$B$2:$H$4016,MATCH(E3466,Daily!$B$2:$B$4016,0),7)</f>
        <v>0.20000000000004547</v>
      </c>
      <c r="J3466" s="39">
        <f>INDEX(Monthly!$B$2:$K$187,MATCH(D3466,Monthly!$B$2:$B$187,0),3)</f>
        <v>9.9999999999988987E-5</v>
      </c>
      <c r="K3466" s="39">
        <f>INDEX(Monthly!$B$2:$K$187,MATCH(D3466,Monthly!$B$2:$B$187,0),5)</f>
        <v>-8.8600000000000136</v>
      </c>
      <c r="L3466" s="39">
        <f>INDEX(Monthly!$B$2:$K$187,MATCH(D3466,Monthly!$B$2:$B$187,0),7)</f>
        <v>2.0000000000000018E-3</v>
      </c>
      <c r="M3466" s="39">
        <f>INDEX(Monthly!$B$2:$K$187,MATCH(D3466,Monthly!$B$2:$B$187,0),9)</f>
        <v>3.2591658094579877E-3</v>
      </c>
      <c r="N3466" s="42">
        <f>INDEX(Quaterly!$B$2:$E$63,MATCH(B3466,Quaterly!$B$2:$B$63,0),4)</f>
        <v>3.3599999999999994</v>
      </c>
    </row>
    <row r="3467" spans="1:14" x14ac:dyDescent="0.3">
      <c r="A3467" s="23">
        <v>3466</v>
      </c>
      <c r="B3467" s="23" t="str">
        <f t="shared" si="162"/>
        <v>Q2-2023</v>
      </c>
      <c r="C3467" s="24" t="str">
        <f t="shared" si="163"/>
        <v>Q2</v>
      </c>
      <c r="D3467" s="23" t="str">
        <f t="shared" si="164"/>
        <v>5-2023</v>
      </c>
      <c r="E3467" s="25">
        <v>45063</v>
      </c>
      <c r="F3467" s="31">
        <f>INDEX(GoldPrice!$B$2:$F$4016,MATCH(E3467,GoldPrice!$B$2:$B$4016,0),5)</f>
        <v>86507.276507273316</v>
      </c>
      <c r="G3467" s="36">
        <f>INDEX(Daily!$B$2:$H$4016,MATCH(E3467,Daily!$B$2:$B$4016,0),3)</f>
        <v>1.9699999999999989</v>
      </c>
      <c r="H3467" s="36">
        <f>INDEX(Daily!$B$2:$H$4016,MATCH(E3467,Daily!$B$2:$B$4016,0),5)</f>
        <v>0</v>
      </c>
      <c r="I3467" s="36">
        <f>INDEX(Daily!$B$2:$H$4016,MATCH(E3467,Daily!$B$2:$B$4016,0),7)</f>
        <v>-5.4700000000000273</v>
      </c>
      <c r="J3467" s="39">
        <f>INDEX(Monthly!$B$2:$K$187,MATCH(D3467,Monthly!$B$2:$B$187,0),3)</f>
        <v>9.9999999999988987E-5</v>
      </c>
      <c r="K3467" s="39">
        <f>INDEX(Monthly!$B$2:$K$187,MATCH(D3467,Monthly!$B$2:$B$187,0),5)</f>
        <v>-8.8600000000000136</v>
      </c>
      <c r="L3467" s="39">
        <f>INDEX(Monthly!$B$2:$K$187,MATCH(D3467,Monthly!$B$2:$B$187,0),7)</f>
        <v>2.0000000000000018E-3</v>
      </c>
      <c r="M3467" s="39">
        <f>INDEX(Monthly!$B$2:$K$187,MATCH(D3467,Monthly!$B$2:$B$187,0),9)</f>
        <v>3.2591658094579877E-3</v>
      </c>
      <c r="N3467" s="42">
        <f>INDEX(Quaterly!$B$2:$E$63,MATCH(B3467,Quaterly!$B$2:$B$63,0),4)</f>
        <v>3.3599999999999994</v>
      </c>
    </row>
    <row r="3468" spans="1:14" x14ac:dyDescent="0.3">
      <c r="A3468" s="23">
        <v>3467</v>
      </c>
      <c r="B3468" s="23" t="str">
        <f t="shared" si="162"/>
        <v>Q2-2023</v>
      </c>
      <c r="C3468" s="24" t="str">
        <f t="shared" si="163"/>
        <v>Q2</v>
      </c>
      <c r="D3468" s="23" t="str">
        <f t="shared" si="164"/>
        <v>5-2023</v>
      </c>
      <c r="E3468" s="25">
        <v>45064</v>
      </c>
      <c r="F3468" s="31">
        <f>INDEX(GoldPrice!$B$2:$F$4016,MATCH(E3468,GoldPrice!$B$2:$B$4016,0),5)</f>
        <v>479022.86902286857</v>
      </c>
      <c r="G3468" s="36">
        <f>INDEX(Daily!$B$2:$H$4016,MATCH(E3468,Daily!$B$2:$B$4016,0),3)</f>
        <v>-0.96999999999999886</v>
      </c>
      <c r="H3468" s="36">
        <f>INDEX(Daily!$B$2:$H$4016,MATCH(E3468,Daily!$B$2:$B$4016,0),5)</f>
        <v>0</v>
      </c>
      <c r="I3468" s="36">
        <f>INDEX(Daily!$B$2:$H$4016,MATCH(E3468,Daily!$B$2:$B$4016,0),7)</f>
        <v>7.8699999999998909</v>
      </c>
      <c r="J3468" s="39">
        <f>INDEX(Monthly!$B$2:$K$187,MATCH(D3468,Monthly!$B$2:$B$187,0),3)</f>
        <v>9.9999999999988987E-5</v>
      </c>
      <c r="K3468" s="39">
        <f>INDEX(Monthly!$B$2:$K$187,MATCH(D3468,Monthly!$B$2:$B$187,0),5)</f>
        <v>-8.8600000000000136</v>
      </c>
      <c r="L3468" s="39">
        <f>INDEX(Monthly!$B$2:$K$187,MATCH(D3468,Monthly!$B$2:$B$187,0),7)</f>
        <v>2.0000000000000018E-3</v>
      </c>
      <c r="M3468" s="39">
        <f>INDEX(Monthly!$B$2:$K$187,MATCH(D3468,Monthly!$B$2:$B$187,0),9)</f>
        <v>3.2591658094579877E-3</v>
      </c>
      <c r="N3468" s="42">
        <f>INDEX(Quaterly!$B$2:$E$63,MATCH(B3468,Quaterly!$B$2:$B$63,0),4)</f>
        <v>3.3599999999999994</v>
      </c>
    </row>
    <row r="3469" spans="1:14" x14ac:dyDescent="0.3">
      <c r="A3469" s="23">
        <v>3468</v>
      </c>
      <c r="B3469" s="23" t="str">
        <f t="shared" si="162"/>
        <v>Q2-2023</v>
      </c>
      <c r="C3469" s="24" t="str">
        <f t="shared" si="163"/>
        <v>Q2</v>
      </c>
      <c r="D3469" s="23" t="str">
        <f t="shared" si="164"/>
        <v>5-2023</v>
      </c>
      <c r="E3469" s="25">
        <v>45065</v>
      </c>
      <c r="F3469" s="31">
        <f>INDEX(GoldPrice!$B$2:$F$4016,MATCH(E3469,GoldPrice!$B$2:$B$4016,0),5)</f>
        <v>-308525.42052541673</v>
      </c>
      <c r="G3469" s="36">
        <f>INDEX(Daily!$B$2:$H$4016,MATCH(E3469,Daily!$B$2:$B$4016,0),3)</f>
        <v>-0.31000000000000227</v>
      </c>
      <c r="H3469" s="36">
        <f>INDEX(Daily!$B$2:$H$4016,MATCH(E3469,Daily!$B$2:$B$4016,0),5)</f>
        <v>10</v>
      </c>
      <c r="I3469" s="36">
        <f>INDEX(Daily!$B$2:$H$4016,MATCH(E3469,Daily!$B$2:$B$4016,0),7)</f>
        <v>-1.2400000000000091</v>
      </c>
      <c r="J3469" s="39">
        <f>INDEX(Monthly!$B$2:$K$187,MATCH(D3469,Monthly!$B$2:$B$187,0),3)</f>
        <v>9.9999999999988987E-5</v>
      </c>
      <c r="K3469" s="39">
        <f>INDEX(Monthly!$B$2:$K$187,MATCH(D3469,Monthly!$B$2:$B$187,0),5)</f>
        <v>-8.8600000000000136</v>
      </c>
      <c r="L3469" s="39">
        <f>INDEX(Monthly!$B$2:$K$187,MATCH(D3469,Monthly!$B$2:$B$187,0),7)</f>
        <v>2.0000000000000018E-3</v>
      </c>
      <c r="M3469" s="39">
        <f>INDEX(Monthly!$B$2:$K$187,MATCH(D3469,Monthly!$B$2:$B$187,0),9)</f>
        <v>3.2591658094579877E-3</v>
      </c>
      <c r="N3469" s="42">
        <f>INDEX(Quaterly!$B$2:$E$63,MATCH(B3469,Quaterly!$B$2:$B$63,0),4)</f>
        <v>3.3599999999999994</v>
      </c>
    </row>
    <row r="3470" spans="1:14" x14ac:dyDescent="0.3">
      <c r="A3470" s="23">
        <v>3469</v>
      </c>
      <c r="B3470" s="23" t="str">
        <f t="shared" si="162"/>
        <v>Q2-2023</v>
      </c>
      <c r="C3470" s="24" t="str">
        <f t="shared" si="163"/>
        <v>Q2</v>
      </c>
      <c r="D3470" s="23" t="str">
        <f t="shared" si="164"/>
        <v>5-2023</v>
      </c>
      <c r="E3470" s="25">
        <v>45068</v>
      </c>
      <c r="F3470" s="31">
        <f>INDEX(GoldPrice!$B$2:$F$4016,MATCH(E3470,GoldPrice!$B$2:$B$4016,0),5)</f>
        <v>52014.439614437521</v>
      </c>
      <c r="G3470" s="36">
        <f>INDEX(Daily!$B$2:$H$4016,MATCH(E3470,Daily!$B$2:$B$4016,0),3)</f>
        <v>0.43999999999999773</v>
      </c>
      <c r="H3470" s="36">
        <f>INDEX(Daily!$B$2:$H$4016,MATCH(E3470,Daily!$B$2:$B$4016,0),5)</f>
        <v>-22</v>
      </c>
      <c r="I3470" s="36">
        <f>INDEX(Daily!$B$2:$H$4016,MATCH(E3470,Daily!$B$2:$B$4016,0),7)</f>
        <v>3.5700000000001637</v>
      </c>
      <c r="J3470" s="39">
        <f>INDEX(Monthly!$B$2:$K$187,MATCH(D3470,Monthly!$B$2:$B$187,0),3)</f>
        <v>9.9999999999988987E-5</v>
      </c>
      <c r="K3470" s="39">
        <f>INDEX(Monthly!$B$2:$K$187,MATCH(D3470,Monthly!$B$2:$B$187,0),5)</f>
        <v>-8.8600000000000136</v>
      </c>
      <c r="L3470" s="39">
        <f>INDEX(Monthly!$B$2:$K$187,MATCH(D3470,Monthly!$B$2:$B$187,0),7)</f>
        <v>2.0000000000000018E-3</v>
      </c>
      <c r="M3470" s="39">
        <f>INDEX(Monthly!$B$2:$K$187,MATCH(D3470,Monthly!$B$2:$B$187,0),9)</f>
        <v>3.2591658094579877E-3</v>
      </c>
      <c r="N3470" s="42">
        <f>INDEX(Quaterly!$B$2:$E$63,MATCH(B3470,Quaterly!$B$2:$B$63,0),4)</f>
        <v>3.3599999999999994</v>
      </c>
    </row>
    <row r="3471" spans="1:14" x14ac:dyDescent="0.3">
      <c r="A3471" s="23">
        <v>3470</v>
      </c>
      <c r="B3471" s="23" t="str">
        <f t="shared" si="162"/>
        <v>Q2-2023</v>
      </c>
      <c r="C3471" s="24" t="str">
        <f t="shared" si="163"/>
        <v>Q2</v>
      </c>
      <c r="D3471" s="23" t="str">
        <f t="shared" si="164"/>
        <v>5-2023</v>
      </c>
      <c r="E3471" s="25">
        <v>45069</v>
      </c>
      <c r="F3471" s="31">
        <f>INDEX(GoldPrice!$B$2:$F$4016,MATCH(E3471,GoldPrice!$B$2:$B$4016,0),5)</f>
        <v>-55190.39879039675</v>
      </c>
      <c r="G3471" s="36">
        <f>INDEX(Daily!$B$2:$H$4016,MATCH(E3471,Daily!$B$2:$B$4016,0),3)</f>
        <v>0.92000000000000171</v>
      </c>
      <c r="H3471" s="36">
        <f>INDEX(Daily!$B$2:$H$4016,MATCH(E3471,Daily!$B$2:$B$4016,0),5)</f>
        <v>32</v>
      </c>
      <c r="I3471" s="36">
        <f>INDEX(Daily!$B$2:$H$4016,MATCH(E3471,Daily!$B$2:$B$4016,0),7)</f>
        <v>-4.790000000000191</v>
      </c>
      <c r="J3471" s="39">
        <f>INDEX(Monthly!$B$2:$K$187,MATCH(D3471,Monthly!$B$2:$B$187,0),3)</f>
        <v>9.9999999999988987E-5</v>
      </c>
      <c r="K3471" s="39">
        <f>INDEX(Monthly!$B$2:$K$187,MATCH(D3471,Monthly!$B$2:$B$187,0),5)</f>
        <v>-8.8600000000000136</v>
      </c>
      <c r="L3471" s="39">
        <f>INDEX(Monthly!$B$2:$K$187,MATCH(D3471,Monthly!$B$2:$B$187,0),7)</f>
        <v>2.0000000000000018E-3</v>
      </c>
      <c r="M3471" s="39">
        <f>INDEX(Monthly!$B$2:$K$187,MATCH(D3471,Monthly!$B$2:$B$187,0),9)</f>
        <v>3.2591658094579877E-3</v>
      </c>
      <c r="N3471" s="42">
        <f>INDEX(Quaterly!$B$2:$E$63,MATCH(B3471,Quaterly!$B$2:$B$63,0),4)</f>
        <v>3.3599999999999994</v>
      </c>
    </row>
    <row r="3472" spans="1:14" x14ac:dyDescent="0.3">
      <c r="A3472" s="23">
        <v>3471</v>
      </c>
      <c r="B3472" s="23" t="str">
        <f t="shared" si="162"/>
        <v>Q2-2023</v>
      </c>
      <c r="C3472" s="24" t="str">
        <f t="shared" si="163"/>
        <v>Q2</v>
      </c>
      <c r="D3472" s="23" t="str">
        <f t="shared" si="164"/>
        <v>5-2023</v>
      </c>
      <c r="E3472" s="25">
        <v>45070</v>
      </c>
      <c r="F3472" s="31">
        <f>INDEX(GoldPrice!$B$2:$F$4016,MATCH(E3472,GoldPrice!$B$2:$B$4016,0),5)</f>
        <v>120336.04233603925</v>
      </c>
      <c r="G3472" s="36">
        <f>INDEX(Daily!$B$2:$H$4016,MATCH(E3472,Daily!$B$2:$B$4016,0),3)</f>
        <v>1.4300000000000068</v>
      </c>
      <c r="H3472" s="36">
        <f>INDEX(Daily!$B$2:$H$4016,MATCH(E3472,Daily!$B$2:$B$4016,0),5)</f>
        <v>0</v>
      </c>
      <c r="I3472" s="36">
        <f>INDEX(Daily!$B$2:$H$4016,MATCH(E3472,Daily!$B$2:$B$4016,0),7)</f>
        <v>-4.0599999999999454</v>
      </c>
      <c r="J3472" s="39">
        <f>INDEX(Monthly!$B$2:$K$187,MATCH(D3472,Monthly!$B$2:$B$187,0),3)</f>
        <v>9.9999999999988987E-5</v>
      </c>
      <c r="K3472" s="39">
        <f>INDEX(Monthly!$B$2:$K$187,MATCH(D3472,Monthly!$B$2:$B$187,0),5)</f>
        <v>-8.8600000000000136</v>
      </c>
      <c r="L3472" s="39">
        <f>INDEX(Monthly!$B$2:$K$187,MATCH(D3472,Monthly!$B$2:$B$187,0),7)</f>
        <v>2.0000000000000018E-3</v>
      </c>
      <c r="M3472" s="39">
        <f>INDEX(Monthly!$B$2:$K$187,MATCH(D3472,Monthly!$B$2:$B$187,0),9)</f>
        <v>3.2591658094579877E-3</v>
      </c>
      <c r="N3472" s="42">
        <f>INDEX(Quaterly!$B$2:$E$63,MATCH(B3472,Quaterly!$B$2:$B$63,0),4)</f>
        <v>3.3599999999999994</v>
      </c>
    </row>
    <row r="3473" spans="1:14" x14ac:dyDescent="0.3">
      <c r="A3473" s="23">
        <v>3472</v>
      </c>
      <c r="B3473" s="23" t="str">
        <f t="shared" si="162"/>
        <v>Q2-2023</v>
      </c>
      <c r="C3473" s="24" t="str">
        <f t="shared" si="163"/>
        <v>Q2</v>
      </c>
      <c r="D3473" s="23" t="str">
        <f t="shared" si="164"/>
        <v>5-2023</v>
      </c>
      <c r="E3473" s="25">
        <v>45071</v>
      </c>
      <c r="F3473" s="31">
        <f>INDEX(GoldPrice!$B$2:$F$4016,MATCH(E3473,GoldPrice!$B$2:$B$4016,0),5)</f>
        <v>349543.7535437569</v>
      </c>
      <c r="G3473" s="36">
        <f>INDEX(Daily!$B$2:$H$4016,MATCH(E3473,Daily!$B$2:$B$4016,0),3)</f>
        <v>-2.5100000000000051</v>
      </c>
      <c r="H3473" s="36">
        <f>INDEX(Daily!$B$2:$H$4016,MATCH(E3473,Daily!$B$2:$B$4016,0),5)</f>
        <v>0</v>
      </c>
      <c r="I3473" s="36">
        <f>INDEX(Daily!$B$2:$H$4016,MATCH(E3473,Daily!$B$2:$B$4016,0),7)</f>
        <v>2.8400000000001455</v>
      </c>
      <c r="J3473" s="39">
        <f>INDEX(Monthly!$B$2:$K$187,MATCH(D3473,Monthly!$B$2:$B$187,0),3)</f>
        <v>9.9999999999988987E-5</v>
      </c>
      <c r="K3473" s="39">
        <f>INDEX(Monthly!$B$2:$K$187,MATCH(D3473,Monthly!$B$2:$B$187,0),5)</f>
        <v>-8.8600000000000136</v>
      </c>
      <c r="L3473" s="39">
        <f>INDEX(Monthly!$B$2:$K$187,MATCH(D3473,Monthly!$B$2:$B$187,0),7)</f>
        <v>2.0000000000000018E-3</v>
      </c>
      <c r="M3473" s="39">
        <f>INDEX(Monthly!$B$2:$K$187,MATCH(D3473,Monthly!$B$2:$B$187,0),9)</f>
        <v>3.2591658094579877E-3</v>
      </c>
      <c r="N3473" s="42">
        <f>INDEX(Quaterly!$B$2:$E$63,MATCH(B3473,Quaterly!$B$2:$B$63,0),4)</f>
        <v>3.3599999999999994</v>
      </c>
    </row>
    <row r="3474" spans="1:14" x14ac:dyDescent="0.3">
      <c r="A3474" s="23">
        <v>3473</v>
      </c>
      <c r="B3474" s="23" t="str">
        <f t="shared" si="162"/>
        <v>Q2-2023</v>
      </c>
      <c r="C3474" s="24" t="str">
        <f t="shared" si="163"/>
        <v>Q2</v>
      </c>
      <c r="D3474" s="23" t="str">
        <f t="shared" si="164"/>
        <v>5-2023</v>
      </c>
      <c r="E3474" s="25">
        <v>45072</v>
      </c>
      <c r="F3474" s="31">
        <f>INDEX(GoldPrice!$B$2:$F$4016,MATCH(E3474,GoldPrice!$B$2:$B$4016,0),5)</f>
        <v>-75092.043092049658</v>
      </c>
      <c r="G3474" s="36">
        <f>INDEX(Daily!$B$2:$H$4016,MATCH(E3474,Daily!$B$2:$B$4016,0),3)</f>
        <v>0.84000000000000341</v>
      </c>
      <c r="H3474" s="36">
        <f>INDEX(Daily!$B$2:$H$4016,MATCH(E3474,Daily!$B$2:$B$4016,0),5)</f>
        <v>5</v>
      </c>
      <c r="I3474" s="36">
        <f>INDEX(Daily!$B$2:$H$4016,MATCH(E3474,Daily!$B$2:$B$4016,0),7)</f>
        <v>-0.87000000000011823</v>
      </c>
      <c r="J3474" s="39">
        <f>INDEX(Monthly!$B$2:$K$187,MATCH(D3474,Monthly!$B$2:$B$187,0),3)</f>
        <v>9.9999999999988987E-5</v>
      </c>
      <c r="K3474" s="39">
        <f>INDEX(Monthly!$B$2:$K$187,MATCH(D3474,Monthly!$B$2:$B$187,0),5)</f>
        <v>-8.8600000000000136</v>
      </c>
      <c r="L3474" s="39">
        <f>INDEX(Monthly!$B$2:$K$187,MATCH(D3474,Monthly!$B$2:$B$187,0),7)</f>
        <v>2.0000000000000018E-3</v>
      </c>
      <c r="M3474" s="39">
        <f>INDEX(Monthly!$B$2:$K$187,MATCH(D3474,Monthly!$B$2:$B$187,0),9)</f>
        <v>3.2591658094579877E-3</v>
      </c>
      <c r="N3474" s="42">
        <f>INDEX(Quaterly!$B$2:$E$63,MATCH(B3474,Quaterly!$B$2:$B$63,0),4)</f>
        <v>3.3599999999999994</v>
      </c>
    </row>
    <row r="3475" spans="1:14" x14ac:dyDescent="0.3">
      <c r="A3475" s="23">
        <v>3474</v>
      </c>
      <c r="B3475" s="23" t="str">
        <f t="shared" si="162"/>
        <v>Q2-2023</v>
      </c>
      <c r="C3475" s="24" t="str">
        <f t="shared" si="163"/>
        <v>Q2</v>
      </c>
      <c r="D3475" s="23" t="str">
        <f t="shared" si="164"/>
        <v>5-2023</v>
      </c>
      <c r="E3475" s="25">
        <v>45075</v>
      </c>
      <c r="F3475" s="31">
        <f>INDEX(GoldPrice!$B$2:$F$4016,MATCH(E3475,GoldPrice!$B$2:$B$4016,0),5)</f>
        <v>-14015.120015114546</v>
      </c>
      <c r="G3475" s="36">
        <f>INDEX(Daily!$B$2:$H$4016,MATCH(E3475,Daily!$B$2:$B$4016,0),3)</f>
        <v>0.20000000000000284</v>
      </c>
      <c r="H3475" s="36">
        <f>INDEX(Daily!$B$2:$H$4016,MATCH(E3475,Daily!$B$2:$B$4016,0),5)</f>
        <v>-10</v>
      </c>
      <c r="I3475" s="36">
        <f>INDEX(Daily!$B$2:$H$4016,MATCH(E3475,Daily!$B$2:$B$4016,0),7)</f>
        <v>11.220000000000027</v>
      </c>
      <c r="J3475" s="39">
        <f>INDEX(Monthly!$B$2:$K$187,MATCH(D3475,Monthly!$B$2:$B$187,0),3)</f>
        <v>9.9999999999988987E-5</v>
      </c>
      <c r="K3475" s="39">
        <f>INDEX(Monthly!$B$2:$K$187,MATCH(D3475,Monthly!$B$2:$B$187,0),5)</f>
        <v>-8.8600000000000136</v>
      </c>
      <c r="L3475" s="39">
        <f>INDEX(Monthly!$B$2:$K$187,MATCH(D3475,Monthly!$B$2:$B$187,0),7)</f>
        <v>2.0000000000000018E-3</v>
      </c>
      <c r="M3475" s="39">
        <f>INDEX(Monthly!$B$2:$K$187,MATCH(D3475,Monthly!$B$2:$B$187,0),9)</f>
        <v>3.2591658094579877E-3</v>
      </c>
      <c r="N3475" s="42">
        <f>INDEX(Quaterly!$B$2:$E$63,MATCH(B3475,Quaterly!$B$2:$B$63,0),4)</f>
        <v>3.3599999999999994</v>
      </c>
    </row>
    <row r="3476" spans="1:14" x14ac:dyDescent="0.3">
      <c r="A3476" s="23">
        <v>3475</v>
      </c>
      <c r="B3476" s="23" t="str">
        <f t="shared" si="162"/>
        <v>Q2-2023</v>
      </c>
      <c r="C3476" s="24" t="str">
        <f t="shared" si="163"/>
        <v>Q2</v>
      </c>
      <c r="D3476" s="23" t="str">
        <f t="shared" si="164"/>
        <v>5-2023</v>
      </c>
      <c r="E3476" s="25">
        <v>45076</v>
      </c>
      <c r="F3476" s="31">
        <f>INDEX(GoldPrice!$B$2:$F$4016,MATCH(E3476,GoldPrice!$B$2:$B$4016,0),5)</f>
        <v>-290071.06407106668</v>
      </c>
      <c r="G3476" s="36">
        <f>INDEX(Daily!$B$2:$H$4016,MATCH(E3476,Daily!$B$2:$B$4016,0),3)</f>
        <v>-3.4100000000000108</v>
      </c>
      <c r="H3476" s="36">
        <f>INDEX(Daily!$B$2:$H$4016,MATCH(E3476,Daily!$B$2:$B$4016,0),5)</f>
        <v>15</v>
      </c>
      <c r="I3476" s="36">
        <f>INDEX(Daily!$B$2:$H$4016,MATCH(E3476,Daily!$B$2:$B$4016,0),7)</f>
        <v>3.0699999999999363</v>
      </c>
      <c r="J3476" s="39">
        <f>INDEX(Monthly!$B$2:$K$187,MATCH(D3476,Monthly!$B$2:$B$187,0),3)</f>
        <v>9.9999999999988987E-5</v>
      </c>
      <c r="K3476" s="39">
        <f>INDEX(Monthly!$B$2:$K$187,MATCH(D3476,Monthly!$B$2:$B$187,0),5)</f>
        <v>-8.8600000000000136</v>
      </c>
      <c r="L3476" s="39">
        <f>INDEX(Monthly!$B$2:$K$187,MATCH(D3476,Monthly!$B$2:$B$187,0),7)</f>
        <v>2.0000000000000018E-3</v>
      </c>
      <c r="M3476" s="39">
        <f>INDEX(Monthly!$B$2:$K$187,MATCH(D3476,Monthly!$B$2:$B$187,0),9)</f>
        <v>3.2591658094579877E-3</v>
      </c>
      <c r="N3476" s="42">
        <f>INDEX(Quaterly!$B$2:$E$63,MATCH(B3476,Quaterly!$B$2:$B$63,0),4)</f>
        <v>3.3599999999999994</v>
      </c>
    </row>
    <row r="3477" spans="1:14" x14ac:dyDescent="0.3">
      <c r="A3477" s="23">
        <v>3476</v>
      </c>
      <c r="B3477" s="23" t="str">
        <f t="shared" si="162"/>
        <v>Q2-2023</v>
      </c>
      <c r="C3477" s="24" t="str">
        <f t="shared" si="163"/>
        <v>Q2</v>
      </c>
      <c r="D3477" s="23" t="str">
        <f t="shared" si="164"/>
        <v>5-2023</v>
      </c>
      <c r="E3477" s="25">
        <v>45077</v>
      </c>
      <c r="F3477" s="31">
        <f>INDEX(GoldPrice!$B$2:$F$4016,MATCH(E3477,GoldPrice!$B$2:$B$4016,0),5)</f>
        <v>-62153.846153847873</v>
      </c>
      <c r="G3477" s="36">
        <f>INDEX(Daily!$B$2:$H$4016,MATCH(E3477,Daily!$B$2:$B$4016,0),3)</f>
        <v>-1.3699999999999903</v>
      </c>
      <c r="H3477" s="36">
        <f>INDEX(Daily!$B$2:$H$4016,MATCH(E3477,Daily!$B$2:$B$4016,0),5)</f>
        <v>5</v>
      </c>
      <c r="I3477" s="36">
        <f>INDEX(Daily!$B$2:$H$4016,MATCH(E3477,Daily!$B$2:$B$4016,0),7)</f>
        <v>-2.8799999999998818</v>
      </c>
      <c r="J3477" s="39">
        <f>INDEX(Monthly!$B$2:$K$187,MATCH(D3477,Monthly!$B$2:$B$187,0),3)</f>
        <v>9.9999999999988987E-5</v>
      </c>
      <c r="K3477" s="39">
        <f>INDEX(Monthly!$B$2:$K$187,MATCH(D3477,Monthly!$B$2:$B$187,0),5)</f>
        <v>-8.8600000000000136</v>
      </c>
      <c r="L3477" s="39">
        <f>INDEX(Monthly!$B$2:$K$187,MATCH(D3477,Monthly!$B$2:$B$187,0),7)</f>
        <v>2.0000000000000018E-3</v>
      </c>
      <c r="M3477" s="39">
        <f>INDEX(Monthly!$B$2:$K$187,MATCH(D3477,Monthly!$B$2:$B$187,0),9)</f>
        <v>3.2591658094579877E-3</v>
      </c>
      <c r="N3477" s="42">
        <f>INDEX(Quaterly!$B$2:$E$63,MATCH(B3477,Quaterly!$B$2:$B$63,0),4)</f>
        <v>3.3599999999999994</v>
      </c>
    </row>
    <row r="3478" spans="1:14" x14ac:dyDescent="0.3">
      <c r="A3478" s="23">
        <v>3477</v>
      </c>
      <c r="B3478" s="23" t="str">
        <f t="shared" si="162"/>
        <v>Q2-2023</v>
      </c>
      <c r="C3478" s="24" t="str">
        <f t="shared" si="163"/>
        <v>Q2</v>
      </c>
      <c r="D3478" s="23" t="str">
        <f t="shared" si="164"/>
        <v>6-2023</v>
      </c>
      <c r="E3478" s="25">
        <v>45078</v>
      </c>
      <c r="F3478" s="31">
        <f>INDEX(GoldPrice!$B$2:$F$4016,MATCH(E3478,GoldPrice!$B$2:$B$4016,0),5)</f>
        <v>-300340.95634095371</v>
      </c>
      <c r="G3478" s="36">
        <f>INDEX(Daily!$B$2:$H$4016,MATCH(E3478,Daily!$B$2:$B$4016,0),3)</f>
        <v>2.0099999999999909</v>
      </c>
      <c r="H3478" s="36">
        <f>INDEX(Daily!$B$2:$H$4016,MATCH(E3478,Daily!$B$2:$B$4016,0),5)</f>
        <v>0</v>
      </c>
      <c r="I3478" s="36">
        <f>INDEX(Daily!$B$2:$H$4016,MATCH(E3478,Daily!$B$2:$B$4016,0),7)</f>
        <v>3.2200000000000273</v>
      </c>
      <c r="J3478" s="39">
        <f>INDEX(Monthly!$B$2:$K$187,MATCH(D3478,Monthly!$B$2:$B$187,0),3)</f>
        <v>2.8999999999999998E-3</v>
      </c>
      <c r="K3478" s="39">
        <f>INDEX(Monthly!$B$2:$K$187,MATCH(D3478,Monthly!$B$2:$B$187,0),5)</f>
        <v>-16.129999999999995</v>
      </c>
      <c r="L3478" s="39">
        <f>INDEX(Monthly!$B$2:$K$187,MATCH(D3478,Monthly!$B$2:$B$187,0),7)</f>
        <v>0</v>
      </c>
      <c r="M3478" s="39">
        <f>INDEX(Monthly!$B$2:$K$187,MATCH(D3478,Monthly!$B$2:$B$187,0),9)</f>
        <v>1.6151524384832174E-2</v>
      </c>
      <c r="N3478" s="42">
        <f>INDEX(Quaterly!$B$2:$E$63,MATCH(B3478,Quaterly!$B$2:$B$63,0),4)</f>
        <v>3.3599999999999994</v>
      </c>
    </row>
    <row r="3479" spans="1:14" x14ac:dyDescent="0.3">
      <c r="A3479" s="23">
        <v>3478</v>
      </c>
      <c r="B3479" s="23" t="str">
        <f t="shared" si="162"/>
        <v>Q2-2023</v>
      </c>
      <c r="C3479" s="24" t="str">
        <f t="shared" si="163"/>
        <v>Q2</v>
      </c>
      <c r="D3479" s="23" t="str">
        <f t="shared" si="164"/>
        <v>6-2023</v>
      </c>
      <c r="E3479" s="25">
        <v>45079</v>
      </c>
      <c r="F3479" s="31">
        <f>INDEX(GoldPrice!$B$2:$F$4016,MATCH(E3479,GoldPrice!$B$2:$B$4016,0),5)</f>
        <v>519279.90927990526</v>
      </c>
      <c r="G3479" s="36">
        <f>INDEX(Daily!$B$2:$H$4016,MATCH(E3479,Daily!$B$2:$B$4016,0),3)</f>
        <v>1.6400000000000006</v>
      </c>
      <c r="H3479" s="36">
        <f>INDEX(Daily!$B$2:$H$4016,MATCH(E3479,Daily!$B$2:$B$4016,0),5)</f>
        <v>-10</v>
      </c>
      <c r="I3479" s="36">
        <f>INDEX(Daily!$B$2:$H$4016,MATCH(E3479,Daily!$B$2:$B$4016,0),7)</f>
        <v>12.449999999999818</v>
      </c>
      <c r="J3479" s="39">
        <f>INDEX(Monthly!$B$2:$K$187,MATCH(D3479,Monthly!$B$2:$B$187,0),3)</f>
        <v>2.8999999999999998E-3</v>
      </c>
      <c r="K3479" s="39">
        <f>INDEX(Monthly!$B$2:$K$187,MATCH(D3479,Monthly!$B$2:$B$187,0),5)</f>
        <v>-16.129999999999995</v>
      </c>
      <c r="L3479" s="39">
        <f>INDEX(Monthly!$B$2:$K$187,MATCH(D3479,Monthly!$B$2:$B$187,0),7)</f>
        <v>0</v>
      </c>
      <c r="M3479" s="39">
        <f>INDEX(Monthly!$B$2:$K$187,MATCH(D3479,Monthly!$B$2:$B$187,0),9)</f>
        <v>1.6151524384832174E-2</v>
      </c>
      <c r="N3479" s="42">
        <f>INDEX(Quaterly!$B$2:$E$63,MATCH(B3479,Quaterly!$B$2:$B$63,0),4)</f>
        <v>3.3599999999999994</v>
      </c>
    </row>
    <row r="3480" spans="1:14" x14ac:dyDescent="0.3">
      <c r="A3480" s="23">
        <v>3479</v>
      </c>
      <c r="B3480" s="23" t="str">
        <f t="shared" si="162"/>
        <v>Q2-2023</v>
      </c>
      <c r="C3480" s="24" t="str">
        <f t="shared" si="163"/>
        <v>Q2</v>
      </c>
      <c r="D3480" s="23" t="str">
        <f t="shared" si="164"/>
        <v>6-2023</v>
      </c>
      <c r="E3480" s="25">
        <v>45082</v>
      </c>
      <c r="F3480" s="31">
        <f>INDEX(GoldPrice!$B$2:$F$4016,MATCH(E3480,GoldPrice!$B$2:$B$4016,0),5)</f>
        <v>-28988.848988845944</v>
      </c>
      <c r="G3480" s="36">
        <f>INDEX(Daily!$B$2:$H$4016,MATCH(E3480,Daily!$B$2:$B$4016,0),3)</f>
        <v>0.4100000000000108</v>
      </c>
      <c r="H3480" s="36">
        <f>INDEX(Daily!$B$2:$H$4016,MATCH(E3480,Daily!$B$2:$B$4016,0),5)</f>
        <v>20</v>
      </c>
      <c r="I3480" s="36">
        <f>INDEX(Daily!$B$2:$H$4016,MATCH(E3480,Daily!$B$2:$B$4016,0),7)</f>
        <v>6.9800000000000182</v>
      </c>
      <c r="J3480" s="39">
        <f>INDEX(Monthly!$B$2:$K$187,MATCH(D3480,Monthly!$B$2:$B$187,0),3)</f>
        <v>2.8999999999999998E-3</v>
      </c>
      <c r="K3480" s="39">
        <f>INDEX(Monthly!$B$2:$K$187,MATCH(D3480,Monthly!$B$2:$B$187,0),5)</f>
        <v>-16.129999999999995</v>
      </c>
      <c r="L3480" s="39">
        <f>INDEX(Monthly!$B$2:$K$187,MATCH(D3480,Monthly!$B$2:$B$187,0),7)</f>
        <v>0</v>
      </c>
      <c r="M3480" s="39">
        <f>INDEX(Monthly!$B$2:$K$187,MATCH(D3480,Monthly!$B$2:$B$187,0),9)</f>
        <v>1.6151524384832174E-2</v>
      </c>
      <c r="N3480" s="42">
        <f>INDEX(Quaterly!$B$2:$E$63,MATCH(B3480,Quaterly!$B$2:$B$63,0),4)</f>
        <v>3.3599999999999994</v>
      </c>
    </row>
    <row r="3481" spans="1:14" x14ac:dyDescent="0.3">
      <c r="A3481" s="23">
        <v>3480</v>
      </c>
      <c r="B3481" s="23" t="str">
        <f t="shared" si="162"/>
        <v>Q2-2023</v>
      </c>
      <c r="C3481" s="24" t="str">
        <f t="shared" si="163"/>
        <v>Q2</v>
      </c>
      <c r="D3481" s="23" t="str">
        <f t="shared" si="164"/>
        <v>6-2023</v>
      </c>
      <c r="E3481" s="25">
        <v>45083</v>
      </c>
      <c r="F3481" s="31">
        <f>INDEX(GoldPrice!$B$2:$F$4016,MATCH(E3481,GoldPrice!$B$2:$B$4016,0),5)</f>
        <v>-268357.58835759014</v>
      </c>
      <c r="G3481" s="36">
        <f>INDEX(Daily!$B$2:$H$4016,MATCH(E3481,Daily!$B$2:$B$4016,0),3)</f>
        <v>-0.4100000000000108</v>
      </c>
      <c r="H3481" s="36">
        <f>INDEX(Daily!$B$2:$H$4016,MATCH(E3481,Daily!$B$2:$B$4016,0),5)</f>
        <v>-10</v>
      </c>
      <c r="I3481" s="36">
        <f>INDEX(Daily!$B$2:$H$4016,MATCH(E3481,Daily!$B$2:$B$4016,0),7)</f>
        <v>10.490000000000009</v>
      </c>
      <c r="J3481" s="39">
        <f>INDEX(Monthly!$B$2:$K$187,MATCH(D3481,Monthly!$B$2:$B$187,0),3)</f>
        <v>2.8999999999999998E-3</v>
      </c>
      <c r="K3481" s="39">
        <f>INDEX(Monthly!$B$2:$K$187,MATCH(D3481,Monthly!$B$2:$B$187,0),5)</f>
        <v>-16.129999999999995</v>
      </c>
      <c r="L3481" s="39">
        <f>INDEX(Monthly!$B$2:$K$187,MATCH(D3481,Monthly!$B$2:$B$187,0),7)</f>
        <v>0</v>
      </c>
      <c r="M3481" s="39">
        <f>INDEX(Monthly!$B$2:$K$187,MATCH(D3481,Monthly!$B$2:$B$187,0),9)</f>
        <v>1.6151524384832174E-2</v>
      </c>
      <c r="N3481" s="42">
        <f>INDEX(Quaterly!$B$2:$E$63,MATCH(B3481,Quaterly!$B$2:$B$63,0),4)</f>
        <v>3.3599999999999994</v>
      </c>
    </row>
    <row r="3482" spans="1:14" x14ac:dyDescent="0.3">
      <c r="A3482" s="23">
        <v>3481</v>
      </c>
      <c r="B3482" s="23" t="str">
        <f t="shared" si="162"/>
        <v>Q2-2023</v>
      </c>
      <c r="C3482" s="24" t="str">
        <f t="shared" si="163"/>
        <v>Q2</v>
      </c>
      <c r="D3482" s="23" t="str">
        <f t="shared" si="164"/>
        <v>6-2023</v>
      </c>
      <c r="E3482" s="25">
        <v>45084</v>
      </c>
      <c r="F3482" s="31">
        <f>INDEX(GoldPrice!$B$2:$F$4016,MATCH(E3482,GoldPrice!$B$2:$B$4016,0),5)</f>
        <v>454806.65280665457</v>
      </c>
      <c r="G3482" s="36">
        <f>INDEX(Daily!$B$2:$H$4016,MATCH(E3482,Daily!$B$2:$B$4016,0),3)</f>
        <v>0.79000000000000625</v>
      </c>
      <c r="H3482" s="36">
        <f>INDEX(Daily!$B$2:$H$4016,MATCH(E3482,Daily!$B$2:$B$4016,0),5)</f>
        <v>0</v>
      </c>
      <c r="I3482" s="36">
        <f>INDEX(Daily!$B$2:$H$4016,MATCH(E3482,Daily!$B$2:$B$4016,0),7)</f>
        <v>1.2300000000000182</v>
      </c>
      <c r="J3482" s="39">
        <f>INDEX(Monthly!$B$2:$K$187,MATCH(D3482,Monthly!$B$2:$B$187,0),3)</f>
        <v>2.8999999999999998E-3</v>
      </c>
      <c r="K3482" s="39">
        <f>INDEX(Monthly!$B$2:$K$187,MATCH(D3482,Monthly!$B$2:$B$187,0),5)</f>
        <v>-16.129999999999995</v>
      </c>
      <c r="L3482" s="39">
        <f>INDEX(Monthly!$B$2:$K$187,MATCH(D3482,Monthly!$B$2:$B$187,0),7)</f>
        <v>0</v>
      </c>
      <c r="M3482" s="39">
        <f>INDEX(Monthly!$B$2:$K$187,MATCH(D3482,Monthly!$B$2:$B$187,0),9)</f>
        <v>1.6151524384832174E-2</v>
      </c>
      <c r="N3482" s="42">
        <f>INDEX(Quaterly!$B$2:$E$63,MATCH(B3482,Quaterly!$B$2:$B$63,0),4)</f>
        <v>3.3599999999999994</v>
      </c>
    </row>
    <row r="3483" spans="1:14" x14ac:dyDescent="0.3">
      <c r="A3483" s="23">
        <v>3482</v>
      </c>
      <c r="B3483" s="23" t="str">
        <f t="shared" si="162"/>
        <v>Q2-2023</v>
      </c>
      <c r="C3483" s="24" t="str">
        <f t="shared" si="163"/>
        <v>Q2</v>
      </c>
      <c r="D3483" s="23" t="str">
        <f t="shared" si="164"/>
        <v>6-2023</v>
      </c>
      <c r="E3483" s="25">
        <v>45085</v>
      </c>
      <c r="F3483" s="31">
        <f>INDEX(GoldPrice!$B$2:$F$4016,MATCH(E3483,GoldPrice!$B$2:$B$4016,0),5)</f>
        <v>-428495.18049518019</v>
      </c>
      <c r="G3483" s="36">
        <f>INDEX(Daily!$B$2:$H$4016,MATCH(E3483,Daily!$B$2:$B$4016,0),3)</f>
        <v>-1.2399999999999949</v>
      </c>
      <c r="H3483" s="36">
        <f>INDEX(Daily!$B$2:$H$4016,MATCH(E3483,Daily!$B$2:$B$4016,0),5)</f>
        <v>5</v>
      </c>
      <c r="I3483" s="36">
        <f>INDEX(Daily!$B$2:$H$4016,MATCH(E3483,Daily!$B$2:$B$4016,0),7)</f>
        <v>-8.2200000000000273</v>
      </c>
      <c r="J3483" s="39">
        <f>INDEX(Monthly!$B$2:$K$187,MATCH(D3483,Monthly!$B$2:$B$187,0),3)</f>
        <v>2.8999999999999998E-3</v>
      </c>
      <c r="K3483" s="39">
        <f>INDEX(Monthly!$B$2:$K$187,MATCH(D3483,Monthly!$B$2:$B$187,0),5)</f>
        <v>-16.129999999999995</v>
      </c>
      <c r="L3483" s="39">
        <f>INDEX(Monthly!$B$2:$K$187,MATCH(D3483,Monthly!$B$2:$B$187,0),7)</f>
        <v>0</v>
      </c>
      <c r="M3483" s="39">
        <f>INDEX(Monthly!$B$2:$K$187,MATCH(D3483,Monthly!$B$2:$B$187,0),9)</f>
        <v>1.6151524384832174E-2</v>
      </c>
      <c r="N3483" s="42">
        <f>INDEX(Quaterly!$B$2:$E$63,MATCH(B3483,Quaterly!$B$2:$B$63,0),4)</f>
        <v>3.3599999999999994</v>
      </c>
    </row>
    <row r="3484" spans="1:14" x14ac:dyDescent="0.3">
      <c r="A3484" s="23">
        <v>3483</v>
      </c>
      <c r="B3484" s="23" t="str">
        <f t="shared" si="162"/>
        <v>Q2-2023</v>
      </c>
      <c r="C3484" s="24" t="str">
        <f t="shared" si="163"/>
        <v>Q2</v>
      </c>
      <c r="D3484" s="23" t="str">
        <f t="shared" si="164"/>
        <v>6-2023</v>
      </c>
      <c r="E3484" s="25">
        <v>45086</v>
      </c>
      <c r="F3484" s="31">
        <f>INDEX(GoldPrice!$B$2:$F$4016,MATCH(E3484,GoldPrice!$B$2:$B$4016,0),5)</f>
        <v>154530.33453033119</v>
      </c>
      <c r="G3484" s="36">
        <f>INDEX(Daily!$B$2:$H$4016,MATCH(E3484,Daily!$B$2:$B$4016,0),3)</f>
        <v>-1.1200000000000045</v>
      </c>
      <c r="H3484" s="36">
        <f>INDEX(Daily!$B$2:$H$4016,MATCH(E3484,Daily!$B$2:$B$4016,0),5)</f>
        <v>-20</v>
      </c>
      <c r="I3484" s="36">
        <f>INDEX(Daily!$B$2:$H$4016,MATCH(E3484,Daily!$B$2:$B$4016,0),7)</f>
        <v>6.2100000000000364</v>
      </c>
      <c r="J3484" s="39">
        <f>INDEX(Monthly!$B$2:$K$187,MATCH(D3484,Monthly!$B$2:$B$187,0),3)</f>
        <v>2.8999999999999998E-3</v>
      </c>
      <c r="K3484" s="39">
        <f>INDEX(Monthly!$B$2:$K$187,MATCH(D3484,Monthly!$B$2:$B$187,0),5)</f>
        <v>-16.129999999999995</v>
      </c>
      <c r="L3484" s="39">
        <f>INDEX(Monthly!$B$2:$K$187,MATCH(D3484,Monthly!$B$2:$B$187,0),7)</f>
        <v>0</v>
      </c>
      <c r="M3484" s="39">
        <f>INDEX(Monthly!$B$2:$K$187,MATCH(D3484,Monthly!$B$2:$B$187,0),9)</f>
        <v>1.6151524384832174E-2</v>
      </c>
      <c r="N3484" s="42">
        <f>INDEX(Quaterly!$B$2:$E$63,MATCH(B3484,Quaterly!$B$2:$B$63,0),4)</f>
        <v>3.3599999999999994</v>
      </c>
    </row>
    <row r="3485" spans="1:14" x14ac:dyDescent="0.3">
      <c r="A3485" s="23">
        <v>3484</v>
      </c>
      <c r="B3485" s="23" t="str">
        <f t="shared" si="162"/>
        <v>Q2-2023</v>
      </c>
      <c r="C3485" s="24" t="str">
        <f t="shared" si="163"/>
        <v>Q2</v>
      </c>
      <c r="D3485" s="23" t="str">
        <f t="shared" si="164"/>
        <v>6-2023</v>
      </c>
      <c r="E3485" s="25">
        <v>45089</v>
      </c>
      <c r="F3485" s="31">
        <f>INDEX(GoldPrice!$B$2:$F$4016,MATCH(E3485,GoldPrice!$B$2:$B$4016,0),5)</f>
        <v>107646.94764695317</v>
      </c>
      <c r="G3485" s="36">
        <f>INDEX(Daily!$B$2:$H$4016,MATCH(E3485,Daily!$B$2:$B$4016,0),3)</f>
        <v>-3.0499999999999972</v>
      </c>
      <c r="H3485" s="36">
        <f>INDEX(Daily!$B$2:$H$4016,MATCH(E3485,Daily!$B$2:$B$4016,0),5)</f>
        <v>10</v>
      </c>
      <c r="I3485" s="36">
        <f>INDEX(Daily!$B$2:$H$4016,MATCH(E3485,Daily!$B$2:$B$4016,0),7)</f>
        <v>8.4900000000000091</v>
      </c>
      <c r="J3485" s="39">
        <f>INDEX(Monthly!$B$2:$K$187,MATCH(D3485,Monthly!$B$2:$B$187,0),3)</f>
        <v>2.8999999999999998E-3</v>
      </c>
      <c r="K3485" s="39">
        <f>INDEX(Monthly!$B$2:$K$187,MATCH(D3485,Monthly!$B$2:$B$187,0),5)</f>
        <v>-16.129999999999995</v>
      </c>
      <c r="L3485" s="39">
        <f>INDEX(Monthly!$B$2:$K$187,MATCH(D3485,Monthly!$B$2:$B$187,0),7)</f>
        <v>0</v>
      </c>
      <c r="M3485" s="39">
        <f>INDEX(Monthly!$B$2:$K$187,MATCH(D3485,Monthly!$B$2:$B$187,0),9)</f>
        <v>1.6151524384832174E-2</v>
      </c>
      <c r="N3485" s="42">
        <f>INDEX(Quaterly!$B$2:$E$63,MATCH(B3485,Quaterly!$B$2:$B$63,0),4)</f>
        <v>3.3599999999999994</v>
      </c>
    </row>
    <row r="3486" spans="1:14" x14ac:dyDescent="0.3">
      <c r="A3486" s="23">
        <v>3485</v>
      </c>
      <c r="B3486" s="23" t="str">
        <f t="shared" si="162"/>
        <v>Q2-2023</v>
      </c>
      <c r="C3486" s="24" t="str">
        <f t="shared" si="163"/>
        <v>Q2</v>
      </c>
      <c r="D3486" s="23" t="str">
        <f t="shared" si="164"/>
        <v>6-2023</v>
      </c>
      <c r="E3486" s="25">
        <v>45090</v>
      </c>
      <c r="F3486" s="31">
        <f>INDEX(GoldPrice!$B$2:$F$4016,MATCH(E3486,GoldPrice!$B$2:$B$4016,0),5)</f>
        <v>167882.81988281757</v>
      </c>
      <c r="G3486" s="36">
        <f>INDEX(Daily!$B$2:$H$4016,MATCH(E3486,Daily!$B$2:$B$4016,0),3)</f>
        <v>2.2999999999999972</v>
      </c>
      <c r="H3486" s="36">
        <f>INDEX(Daily!$B$2:$H$4016,MATCH(E3486,Daily!$B$2:$B$4016,0),5)</f>
        <v>15</v>
      </c>
      <c r="I3486" s="36">
        <f>INDEX(Daily!$B$2:$H$4016,MATCH(E3486,Daily!$B$2:$B$4016,0),7)</f>
        <v>6.4400000000000546</v>
      </c>
      <c r="J3486" s="39">
        <f>INDEX(Monthly!$B$2:$K$187,MATCH(D3486,Monthly!$B$2:$B$187,0),3)</f>
        <v>2.8999999999999998E-3</v>
      </c>
      <c r="K3486" s="39">
        <f>INDEX(Monthly!$B$2:$K$187,MATCH(D3486,Monthly!$B$2:$B$187,0),5)</f>
        <v>-16.129999999999995</v>
      </c>
      <c r="L3486" s="39">
        <f>INDEX(Monthly!$B$2:$K$187,MATCH(D3486,Monthly!$B$2:$B$187,0),7)</f>
        <v>0</v>
      </c>
      <c r="M3486" s="39">
        <f>INDEX(Monthly!$B$2:$K$187,MATCH(D3486,Monthly!$B$2:$B$187,0),9)</f>
        <v>1.6151524384832174E-2</v>
      </c>
      <c r="N3486" s="42">
        <f>INDEX(Quaterly!$B$2:$E$63,MATCH(B3486,Quaterly!$B$2:$B$63,0),4)</f>
        <v>3.3599999999999994</v>
      </c>
    </row>
    <row r="3487" spans="1:14" x14ac:dyDescent="0.3">
      <c r="A3487" s="23">
        <v>3486</v>
      </c>
      <c r="B3487" s="23" t="str">
        <f t="shared" si="162"/>
        <v>Q2-2023</v>
      </c>
      <c r="C3487" s="24" t="str">
        <f t="shared" si="163"/>
        <v>Q2</v>
      </c>
      <c r="D3487" s="23" t="str">
        <f t="shared" si="164"/>
        <v>6-2023</v>
      </c>
      <c r="E3487" s="25">
        <v>45091</v>
      </c>
      <c r="F3487" s="31">
        <f>INDEX(GoldPrice!$B$2:$F$4016,MATCH(E3487,GoldPrice!$B$2:$B$4016,0),5)</f>
        <v>-147446.98544698209</v>
      </c>
      <c r="G3487" s="36">
        <f>INDEX(Daily!$B$2:$H$4016,MATCH(E3487,Daily!$B$2:$B$4016,0),3)</f>
        <v>-1.1500000000000057</v>
      </c>
      <c r="H3487" s="36">
        <f>INDEX(Daily!$B$2:$H$4016,MATCH(E3487,Daily!$B$2:$B$4016,0),5)</f>
        <v>5</v>
      </c>
      <c r="I3487" s="36">
        <f>INDEX(Daily!$B$2:$H$4016,MATCH(E3487,Daily!$B$2:$B$4016,0),7)</f>
        <v>-5.0399999999999636</v>
      </c>
      <c r="J3487" s="39">
        <f>INDEX(Monthly!$B$2:$K$187,MATCH(D3487,Monthly!$B$2:$B$187,0),3)</f>
        <v>2.8999999999999998E-3</v>
      </c>
      <c r="K3487" s="39">
        <f>INDEX(Monthly!$B$2:$K$187,MATCH(D3487,Monthly!$B$2:$B$187,0),5)</f>
        <v>-16.129999999999995</v>
      </c>
      <c r="L3487" s="39">
        <f>INDEX(Monthly!$B$2:$K$187,MATCH(D3487,Monthly!$B$2:$B$187,0),7)</f>
        <v>0</v>
      </c>
      <c r="M3487" s="39">
        <f>INDEX(Monthly!$B$2:$K$187,MATCH(D3487,Monthly!$B$2:$B$187,0),9)</f>
        <v>1.6151524384832174E-2</v>
      </c>
      <c r="N3487" s="42">
        <f>INDEX(Quaterly!$B$2:$E$63,MATCH(B3487,Quaterly!$B$2:$B$63,0),4)</f>
        <v>3.3599999999999994</v>
      </c>
    </row>
    <row r="3488" spans="1:14" x14ac:dyDescent="0.3">
      <c r="A3488" s="23">
        <v>3487</v>
      </c>
      <c r="B3488" s="23" t="str">
        <f t="shared" si="162"/>
        <v>Q2-2023</v>
      </c>
      <c r="C3488" s="24" t="str">
        <f t="shared" si="163"/>
        <v>Q2</v>
      </c>
      <c r="D3488" s="23" t="str">
        <f t="shared" si="164"/>
        <v>6-2023</v>
      </c>
      <c r="E3488" s="25">
        <v>45092</v>
      </c>
      <c r="F3488" s="31">
        <f>INDEX(GoldPrice!$B$2:$F$4016,MATCH(E3488,GoldPrice!$B$2:$B$4016,0),5)</f>
        <v>-81417.501417502761</v>
      </c>
      <c r="G3488" s="36">
        <f>INDEX(Daily!$B$2:$H$4016,MATCH(E3488,Daily!$B$2:$B$4016,0),3)</f>
        <v>2.3500000000000085</v>
      </c>
      <c r="H3488" s="36">
        <f>INDEX(Daily!$B$2:$H$4016,MATCH(E3488,Daily!$B$2:$B$4016,0),5)</f>
        <v>25</v>
      </c>
      <c r="I3488" s="36">
        <f>INDEX(Daily!$B$2:$H$4016,MATCH(E3488,Daily!$B$2:$B$4016,0),7)</f>
        <v>-0.45000000000004547</v>
      </c>
      <c r="J3488" s="39">
        <f>INDEX(Monthly!$B$2:$K$187,MATCH(D3488,Monthly!$B$2:$B$187,0),3)</f>
        <v>2.8999999999999998E-3</v>
      </c>
      <c r="K3488" s="39">
        <f>INDEX(Monthly!$B$2:$K$187,MATCH(D3488,Monthly!$B$2:$B$187,0),5)</f>
        <v>-16.129999999999995</v>
      </c>
      <c r="L3488" s="39">
        <f>INDEX(Monthly!$B$2:$K$187,MATCH(D3488,Monthly!$B$2:$B$187,0),7)</f>
        <v>0</v>
      </c>
      <c r="M3488" s="39">
        <f>INDEX(Monthly!$B$2:$K$187,MATCH(D3488,Monthly!$B$2:$B$187,0),9)</f>
        <v>1.6151524384832174E-2</v>
      </c>
      <c r="N3488" s="42">
        <f>INDEX(Quaterly!$B$2:$E$63,MATCH(B3488,Quaterly!$B$2:$B$63,0),4)</f>
        <v>3.3599999999999994</v>
      </c>
    </row>
    <row r="3489" spans="1:14" x14ac:dyDescent="0.3">
      <c r="A3489" s="23">
        <v>3488</v>
      </c>
      <c r="B3489" s="23" t="str">
        <f t="shared" si="162"/>
        <v>Q2-2023</v>
      </c>
      <c r="C3489" s="24" t="str">
        <f t="shared" si="163"/>
        <v>Q2</v>
      </c>
      <c r="D3489" s="23" t="str">
        <f t="shared" si="164"/>
        <v>6-2023</v>
      </c>
      <c r="E3489" s="25">
        <v>45093</v>
      </c>
      <c r="F3489" s="31">
        <f>INDEX(GoldPrice!$B$2:$F$4016,MATCH(E3489,GoldPrice!$B$2:$B$4016,0),5)</f>
        <v>-3268.1912681907415</v>
      </c>
      <c r="G3489" s="36">
        <f>INDEX(Daily!$B$2:$H$4016,MATCH(E3489,Daily!$B$2:$B$4016,0),3)</f>
        <v>1.1599999999999966</v>
      </c>
      <c r="H3489" s="36">
        <f>INDEX(Daily!$B$2:$H$4016,MATCH(E3489,Daily!$B$2:$B$4016,0),5)</f>
        <v>-5</v>
      </c>
      <c r="I3489" s="36">
        <f>INDEX(Daily!$B$2:$H$4016,MATCH(E3489,Daily!$B$2:$B$4016,0),7)</f>
        <v>-1.75</v>
      </c>
      <c r="J3489" s="39">
        <f>INDEX(Monthly!$B$2:$K$187,MATCH(D3489,Monthly!$B$2:$B$187,0),3)</f>
        <v>2.8999999999999998E-3</v>
      </c>
      <c r="K3489" s="39">
        <f>INDEX(Monthly!$B$2:$K$187,MATCH(D3489,Monthly!$B$2:$B$187,0),5)</f>
        <v>-16.129999999999995</v>
      </c>
      <c r="L3489" s="39">
        <f>INDEX(Monthly!$B$2:$K$187,MATCH(D3489,Monthly!$B$2:$B$187,0),7)</f>
        <v>0</v>
      </c>
      <c r="M3489" s="39">
        <f>INDEX(Monthly!$B$2:$K$187,MATCH(D3489,Monthly!$B$2:$B$187,0),9)</f>
        <v>1.6151524384832174E-2</v>
      </c>
      <c r="N3489" s="42">
        <f>INDEX(Quaterly!$B$2:$E$63,MATCH(B3489,Quaterly!$B$2:$B$63,0),4)</f>
        <v>3.3599999999999994</v>
      </c>
    </row>
    <row r="3490" spans="1:14" x14ac:dyDescent="0.3">
      <c r="A3490" s="23">
        <v>3489</v>
      </c>
      <c r="B3490" s="23" t="str">
        <f t="shared" si="162"/>
        <v>Q2-2023</v>
      </c>
      <c r="C3490" s="24" t="str">
        <f t="shared" si="163"/>
        <v>Q2</v>
      </c>
      <c r="D3490" s="23" t="str">
        <f t="shared" si="164"/>
        <v>6-2023</v>
      </c>
      <c r="E3490" s="25">
        <v>45096</v>
      </c>
      <c r="F3490" s="31">
        <f>INDEX(GoldPrice!$B$2:$F$4016,MATCH(E3490,GoldPrice!$B$2:$B$4016,0),5)</f>
        <v>-114224.91022491455</v>
      </c>
      <c r="G3490" s="36">
        <f>INDEX(Daily!$B$2:$H$4016,MATCH(E3490,Daily!$B$2:$B$4016,0),3)</f>
        <v>-0.46999999999999886</v>
      </c>
      <c r="H3490" s="36">
        <f>INDEX(Daily!$B$2:$H$4016,MATCH(E3490,Daily!$B$2:$B$4016,0),5)</f>
        <v>0</v>
      </c>
      <c r="I3490" s="36">
        <f>INDEX(Daily!$B$2:$H$4016,MATCH(E3490,Daily!$B$2:$B$4016,0),7)</f>
        <v>-9.8199999999999363</v>
      </c>
      <c r="J3490" s="39">
        <f>INDEX(Monthly!$B$2:$K$187,MATCH(D3490,Monthly!$B$2:$B$187,0),3)</f>
        <v>2.8999999999999998E-3</v>
      </c>
      <c r="K3490" s="39">
        <f>INDEX(Monthly!$B$2:$K$187,MATCH(D3490,Monthly!$B$2:$B$187,0),5)</f>
        <v>-16.129999999999995</v>
      </c>
      <c r="L3490" s="39">
        <f>INDEX(Monthly!$B$2:$K$187,MATCH(D3490,Monthly!$B$2:$B$187,0),7)</f>
        <v>0</v>
      </c>
      <c r="M3490" s="39">
        <f>INDEX(Monthly!$B$2:$K$187,MATCH(D3490,Monthly!$B$2:$B$187,0),9)</f>
        <v>1.6151524384832174E-2</v>
      </c>
      <c r="N3490" s="42">
        <f>INDEX(Quaterly!$B$2:$E$63,MATCH(B3490,Quaterly!$B$2:$B$63,0),4)</f>
        <v>3.3599999999999994</v>
      </c>
    </row>
    <row r="3491" spans="1:14" x14ac:dyDescent="0.3">
      <c r="A3491" s="23">
        <v>3490</v>
      </c>
      <c r="B3491" s="23" t="str">
        <f t="shared" si="162"/>
        <v>Q2-2023</v>
      </c>
      <c r="C3491" s="24" t="str">
        <f t="shared" si="163"/>
        <v>Q2</v>
      </c>
      <c r="D3491" s="23" t="str">
        <f t="shared" si="164"/>
        <v>6-2023</v>
      </c>
      <c r="E3491" s="25">
        <v>45097</v>
      </c>
      <c r="F3491" s="31">
        <f>INDEX(GoldPrice!$B$2:$F$4016,MATCH(E3491,GoldPrice!$B$2:$B$4016,0),5)</f>
        <v>471412.96541296691</v>
      </c>
      <c r="G3491" s="36">
        <f>INDEX(Daily!$B$2:$H$4016,MATCH(E3491,Daily!$B$2:$B$4016,0),3)</f>
        <v>-0.81000000000000227</v>
      </c>
      <c r="H3491" s="36">
        <f>INDEX(Daily!$B$2:$H$4016,MATCH(E3491,Daily!$B$2:$B$4016,0),5)</f>
        <v>0</v>
      </c>
      <c r="I3491" s="36">
        <f>INDEX(Daily!$B$2:$H$4016,MATCH(E3491,Daily!$B$2:$B$4016,0),7)</f>
        <v>6.3199999999999363</v>
      </c>
      <c r="J3491" s="39">
        <f>INDEX(Monthly!$B$2:$K$187,MATCH(D3491,Monthly!$B$2:$B$187,0),3)</f>
        <v>2.8999999999999998E-3</v>
      </c>
      <c r="K3491" s="39">
        <f>INDEX(Monthly!$B$2:$K$187,MATCH(D3491,Monthly!$B$2:$B$187,0),5)</f>
        <v>-16.129999999999995</v>
      </c>
      <c r="L3491" s="39">
        <f>INDEX(Monthly!$B$2:$K$187,MATCH(D3491,Monthly!$B$2:$B$187,0),7)</f>
        <v>0</v>
      </c>
      <c r="M3491" s="39">
        <f>INDEX(Monthly!$B$2:$K$187,MATCH(D3491,Monthly!$B$2:$B$187,0),9)</f>
        <v>1.6151524384832174E-2</v>
      </c>
      <c r="N3491" s="42">
        <f>INDEX(Quaterly!$B$2:$E$63,MATCH(B3491,Quaterly!$B$2:$B$63,0),4)</f>
        <v>3.3599999999999994</v>
      </c>
    </row>
    <row r="3492" spans="1:14" x14ac:dyDescent="0.3">
      <c r="A3492" s="23">
        <v>3491</v>
      </c>
      <c r="B3492" s="23" t="str">
        <f t="shared" si="162"/>
        <v>Q2-2023</v>
      </c>
      <c r="C3492" s="24" t="str">
        <f t="shared" si="163"/>
        <v>Q2</v>
      </c>
      <c r="D3492" s="23" t="str">
        <f t="shared" si="164"/>
        <v>6-2023</v>
      </c>
      <c r="E3492" s="25">
        <v>45098</v>
      </c>
      <c r="F3492" s="31">
        <f>INDEX(GoldPrice!$B$2:$F$4016,MATCH(E3492,GoldPrice!$B$2:$B$4016,0),5)</f>
        <v>-38957.852957852185</v>
      </c>
      <c r="G3492" s="36">
        <f>INDEX(Daily!$B$2:$H$4016,MATCH(E3492,Daily!$B$2:$B$4016,0),3)</f>
        <v>2.0300000000000011</v>
      </c>
      <c r="H3492" s="36">
        <f>INDEX(Daily!$B$2:$H$4016,MATCH(E3492,Daily!$B$2:$B$4016,0),5)</f>
        <v>-15</v>
      </c>
      <c r="I3492" s="36">
        <f>INDEX(Daily!$B$2:$H$4016,MATCH(E3492,Daily!$B$2:$B$4016,0),7)</f>
        <v>6.7400000000000091</v>
      </c>
      <c r="J3492" s="39">
        <f>INDEX(Monthly!$B$2:$K$187,MATCH(D3492,Monthly!$B$2:$B$187,0),3)</f>
        <v>2.8999999999999998E-3</v>
      </c>
      <c r="K3492" s="39">
        <f>INDEX(Monthly!$B$2:$K$187,MATCH(D3492,Monthly!$B$2:$B$187,0),5)</f>
        <v>-16.129999999999995</v>
      </c>
      <c r="L3492" s="39">
        <f>INDEX(Monthly!$B$2:$K$187,MATCH(D3492,Monthly!$B$2:$B$187,0),7)</f>
        <v>0</v>
      </c>
      <c r="M3492" s="39">
        <f>INDEX(Monthly!$B$2:$K$187,MATCH(D3492,Monthly!$B$2:$B$187,0),9)</f>
        <v>1.6151524384832174E-2</v>
      </c>
      <c r="N3492" s="42">
        <f>INDEX(Quaterly!$B$2:$E$63,MATCH(B3492,Quaterly!$B$2:$B$63,0),4)</f>
        <v>3.3599999999999994</v>
      </c>
    </row>
    <row r="3493" spans="1:14" x14ac:dyDescent="0.3">
      <c r="A3493" s="23">
        <v>3492</v>
      </c>
      <c r="B3493" s="23" t="str">
        <f t="shared" si="162"/>
        <v>Q2-2023</v>
      </c>
      <c r="C3493" s="24" t="str">
        <f t="shared" si="163"/>
        <v>Q2</v>
      </c>
      <c r="D3493" s="23" t="str">
        <f t="shared" si="164"/>
        <v>6-2023</v>
      </c>
      <c r="E3493" s="25">
        <v>45099</v>
      </c>
      <c r="F3493" s="31">
        <f>INDEX(GoldPrice!$B$2:$F$4016,MATCH(E3493,GoldPrice!$B$2:$B$4016,0),5)</f>
        <v>401597.80759780854</v>
      </c>
      <c r="G3493" s="36">
        <f>INDEX(Daily!$B$2:$H$4016,MATCH(E3493,Daily!$B$2:$B$4016,0),3)</f>
        <v>-3.019999999999996</v>
      </c>
      <c r="H3493" s="36">
        <f>INDEX(Daily!$B$2:$H$4016,MATCH(E3493,Daily!$B$2:$B$4016,0),5)</f>
        <v>10</v>
      </c>
      <c r="I3493" s="36">
        <f>INDEX(Daily!$B$2:$H$4016,MATCH(E3493,Daily!$B$2:$B$4016,0),7)</f>
        <v>6.8399999999999181</v>
      </c>
      <c r="J3493" s="39">
        <f>INDEX(Monthly!$B$2:$K$187,MATCH(D3493,Monthly!$B$2:$B$187,0),3)</f>
        <v>2.8999999999999998E-3</v>
      </c>
      <c r="K3493" s="39">
        <f>INDEX(Monthly!$B$2:$K$187,MATCH(D3493,Monthly!$B$2:$B$187,0),5)</f>
        <v>-16.129999999999995</v>
      </c>
      <c r="L3493" s="39">
        <f>INDEX(Monthly!$B$2:$K$187,MATCH(D3493,Monthly!$B$2:$B$187,0),7)</f>
        <v>0</v>
      </c>
      <c r="M3493" s="39">
        <f>INDEX(Monthly!$B$2:$K$187,MATCH(D3493,Monthly!$B$2:$B$187,0),9)</f>
        <v>1.6151524384832174E-2</v>
      </c>
      <c r="N3493" s="42">
        <f>INDEX(Quaterly!$B$2:$E$63,MATCH(B3493,Quaterly!$B$2:$B$63,0),4)</f>
        <v>3.3599999999999994</v>
      </c>
    </row>
    <row r="3494" spans="1:14" x14ac:dyDescent="0.3">
      <c r="A3494" s="23">
        <v>3493</v>
      </c>
      <c r="B3494" s="23" t="str">
        <f t="shared" si="162"/>
        <v>Q2-2023</v>
      </c>
      <c r="C3494" s="24" t="str">
        <f t="shared" si="163"/>
        <v>Q2</v>
      </c>
      <c r="D3494" s="23" t="str">
        <f t="shared" si="164"/>
        <v>6-2023</v>
      </c>
      <c r="E3494" s="25">
        <v>45100</v>
      </c>
      <c r="F3494" s="31">
        <f>INDEX(GoldPrice!$B$2:$F$4016,MATCH(E3494,GoldPrice!$B$2:$B$4016,0),5)</f>
        <v>-113775.0897750929</v>
      </c>
      <c r="G3494" s="36">
        <f>INDEX(Daily!$B$2:$H$4016,MATCH(E3494,Daily!$B$2:$B$4016,0),3)</f>
        <v>-0.35000000000000853</v>
      </c>
      <c r="H3494" s="36">
        <f>INDEX(Daily!$B$2:$H$4016,MATCH(E3494,Daily!$B$2:$B$4016,0),5)</f>
        <v>0</v>
      </c>
      <c r="I3494" s="36">
        <f>INDEX(Daily!$B$2:$H$4016,MATCH(E3494,Daily!$B$2:$B$4016,0),7)</f>
        <v>4.0800000000001546</v>
      </c>
      <c r="J3494" s="39">
        <f>INDEX(Monthly!$B$2:$K$187,MATCH(D3494,Monthly!$B$2:$B$187,0),3)</f>
        <v>2.8999999999999998E-3</v>
      </c>
      <c r="K3494" s="39">
        <f>INDEX(Monthly!$B$2:$K$187,MATCH(D3494,Monthly!$B$2:$B$187,0),5)</f>
        <v>-16.129999999999995</v>
      </c>
      <c r="L3494" s="39">
        <f>INDEX(Monthly!$B$2:$K$187,MATCH(D3494,Monthly!$B$2:$B$187,0),7)</f>
        <v>0</v>
      </c>
      <c r="M3494" s="39">
        <f>INDEX(Monthly!$B$2:$K$187,MATCH(D3494,Monthly!$B$2:$B$187,0),9)</f>
        <v>1.6151524384832174E-2</v>
      </c>
      <c r="N3494" s="42">
        <f>INDEX(Quaterly!$B$2:$E$63,MATCH(B3494,Quaterly!$B$2:$B$63,0),4)</f>
        <v>3.3599999999999994</v>
      </c>
    </row>
    <row r="3495" spans="1:14" x14ac:dyDescent="0.3">
      <c r="A3495" s="23">
        <v>3494</v>
      </c>
      <c r="B3495" s="23" t="str">
        <f t="shared" si="162"/>
        <v>Q2-2023</v>
      </c>
      <c r="C3495" s="24" t="str">
        <f t="shared" si="163"/>
        <v>Q2</v>
      </c>
      <c r="D3495" s="23" t="str">
        <f t="shared" si="164"/>
        <v>6-2023</v>
      </c>
      <c r="E3495" s="25">
        <v>45103</v>
      </c>
      <c r="F3495" s="31">
        <f>INDEX(GoldPrice!$B$2:$F$4016,MATCH(E3495,GoldPrice!$B$2:$B$4016,0),5)</f>
        <v>-153590.62559062243</v>
      </c>
      <c r="G3495" s="36">
        <f>INDEX(Daily!$B$2:$H$4016,MATCH(E3495,Daily!$B$2:$B$4016,0),3)</f>
        <v>0.21000000000000796</v>
      </c>
      <c r="H3495" s="36">
        <f>INDEX(Daily!$B$2:$H$4016,MATCH(E3495,Daily!$B$2:$B$4016,0),5)</f>
        <v>15</v>
      </c>
      <c r="I3495" s="36">
        <f>INDEX(Daily!$B$2:$H$4016,MATCH(E3495,Daily!$B$2:$B$4016,0),7)</f>
        <v>2.6499999999998636</v>
      </c>
      <c r="J3495" s="39">
        <f>INDEX(Monthly!$B$2:$K$187,MATCH(D3495,Monthly!$B$2:$B$187,0),3)</f>
        <v>2.8999999999999998E-3</v>
      </c>
      <c r="K3495" s="39">
        <f>INDEX(Monthly!$B$2:$K$187,MATCH(D3495,Monthly!$B$2:$B$187,0),5)</f>
        <v>-16.129999999999995</v>
      </c>
      <c r="L3495" s="39">
        <f>INDEX(Monthly!$B$2:$K$187,MATCH(D3495,Monthly!$B$2:$B$187,0),7)</f>
        <v>0</v>
      </c>
      <c r="M3495" s="39">
        <f>INDEX(Monthly!$B$2:$K$187,MATCH(D3495,Monthly!$B$2:$B$187,0),9)</f>
        <v>1.6151524384832174E-2</v>
      </c>
      <c r="N3495" s="42">
        <f>INDEX(Quaterly!$B$2:$E$63,MATCH(B3495,Quaterly!$B$2:$B$63,0),4)</f>
        <v>3.3599999999999994</v>
      </c>
    </row>
    <row r="3496" spans="1:14" x14ac:dyDescent="0.3">
      <c r="A3496" s="23">
        <v>3495</v>
      </c>
      <c r="B3496" s="23" t="str">
        <f t="shared" si="162"/>
        <v>Q2-2023</v>
      </c>
      <c r="C3496" s="24" t="str">
        <f t="shared" si="163"/>
        <v>Q2</v>
      </c>
      <c r="D3496" s="23" t="str">
        <f t="shared" si="164"/>
        <v>6-2023</v>
      </c>
      <c r="E3496" s="25">
        <v>45104</v>
      </c>
      <c r="F3496" s="31">
        <f>INDEX(GoldPrice!$B$2:$F$4016,MATCH(E3496,GoldPrice!$B$2:$B$4016,0),5)</f>
        <v>137020.22302021831</v>
      </c>
      <c r="G3496" s="36">
        <f>INDEX(Daily!$B$2:$H$4016,MATCH(E3496,Daily!$B$2:$B$4016,0),3)</f>
        <v>-1.6700000000000017</v>
      </c>
      <c r="H3496" s="36">
        <f>INDEX(Daily!$B$2:$H$4016,MATCH(E3496,Daily!$B$2:$B$4016,0),5)</f>
        <v>-10</v>
      </c>
      <c r="I3496" s="36">
        <f>INDEX(Daily!$B$2:$H$4016,MATCH(E3496,Daily!$B$2:$B$4016,0),7)</f>
        <v>2.2999999999999545</v>
      </c>
      <c r="J3496" s="39">
        <f>INDEX(Monthly!$B$2:$K$187,MATCH(D3496,Monthly!$B$2:$B$187,0),3)</f>
        <v>2.8999999999999998E-3</v>
      </c>
      <c r="K3496" s="39">
        <f>INDEX(Monthly!$B$2:$K$187,MATCH(D3496,Monthly!$B$2:$B$187,0),5)</f>
        <v>-16.129999999999995</v>
      </c>
      <c r="L3496" s="39">
        <f>INDEX(Monthly!$B$2:$K$187,MATCH(D3496,Monthly!$B$2:$B$187,0),7)</f>
        <v>0</v>
      </c>
      <c r="M3496" s="39">
        <f>INDEX(Monthly!$B$2:$K$187,MATCH(D3496,Monthly!$B$2:$B$187,0),9)</f>
        <v>1.6151524384832174E-2</v>
      </c>
      <c r="N3496" s="42">
        <f>INDEX(Quaterly!$B$2:$E$63,MATCH(B3496,Quaterly!$B$2:$B$63,0),4)</f>
        <v>3.3599999999999994</v>
      </c>
    </row>
    <row r="3497" spans="1:14" x14ac:dyDescent="0.3">
      <c r="A3497" s="23">
        <v>3496</v>
      </c>
      <c r="B3497" s="23" t="str">
        <f t="shared" si="162"/>
        <v>Q2-2023</v>
      </c>
      <c r="C3497" s="24" t="str">
        <f t="shared" si="163"/>
        <v>Q2</v>
      </c>
      <c r="D3497" s="23" t="str">
        <f t="shared" si="164"/>
        <v>6-2023</v>
      </c>
      <c r="E3497" s="25">
        <v>45105</v>
      </c>
      <c r="F3497" s="31">
        <f>INDEX(GoldPrice!$B$2:$F$4016,MATCH(E3497,GoldPrice!$B$2:$B$4016,0),5)</f>
        <v>29628.425628431141</v>
      </c>
      <c r="G3497" s="36">
        <f>INDEX(Daily!$B$2:$H$4016,MATCH(E3497,Daily!$B$2:$B$4016,0),3)</f>
        <v>1.8599999999999994</v>
      </c>
      <c r="H3497" s="36">
        <f>INDEX(Daily!$B$2:$H$4016,MATCH(E3497,Daily!$B$2:$B$4016,0),5)</f>
        <v>35</v>
      </c>
      <c r="I3497" s="36">
        <f>INDEX(Daily!$B$2:$H$4016,MATCH(E3497,Daily!$B$2:$B$4016,0),7)</f>
        <v>4.0199999999999818</v>
      </c>
      <c r="J3497" s="39">
        <f>INDEX(Monthly!$B$2:$K$187,MATCH(D3497,Monthly!$B$2:$B$187,0),3)</f>
        <v>2.8999999999999998E-3</v>
      </c>
      <c r="K3497" s="39">
        <f>INDEX(Monthly!$B$2:$K$187,MATCH(D3497,Monthly!$B$2:$B$187,0),5)</f>
        <v>-16.129999999999995</v>
      </c>
      <c r="L3497" s="39">
        <f>INDEX(Monthly!$B$2:$K$187,MATCH(D3497,Monthly!$B$2:$B$187,0),7)</f>
        <v>0</v>
      </c>
      <c r="M3497" s="39">
        <f>INDEX(Monthly!$B$2:$K$187,MATCH(D3497,Monthly!$B$2:$B$187,0),9)</f>
        <v>1.6151524384832174E-2</v>
      </c>
      <c r="N3497" s="42">
        <f>INDEX(Quaterly!$B$2:$E$63,MATCH(B3497,Quaterly!$B$2:$B$63,0),4)</f>
        <v>3.3599999999999994</v>
      </c>
    </row>
    <row r="3498" spans="1:14" x14ac:dyDescent="0.3">
      <c r="A3498" s="23">
        <v>3497</v>
      </c>
      <c r="B3498" s="23" t="str">
        <f t="shared" si="162"/>
        <v>Q2-2023</v>
      </c>
      <c r="C3498" s="24" t="str">
        <f t="shared" si="163"/>
        <v>Q2</v>
      </c>
      <c r="D3498" s="23" t="str">
        <f t="shared" si="164"/>
        <v>6-2023</v>
      </c>
      <c r="E3498" s="25">
        <v>45106</v>
      </c>
      <c r="F3498" s="31">
        <f>INDEX(GoldPrice!$B$2:$F$4016,MATCH(E3498,GoldPrice!$B$2:$B$4016,0),5)</f>
        <v>84996.560196556151</v>
      </c>
      <c r="G3498" s="36">
        <f>INDEX(Daily!$B$2:$H$4016,MATCH(E3498,Daily!$B$2:$B$4016,0),3)</f>
        <v>0.29999999999999716</v>
      </c>
      <c r="H3498" s="36">
        <f>INDEX(Daily!$B$2:$H$4016,MATCH(E3498,Daily!$B$2:$B$4016,0),5)</f>
        <v>14</v>
      </c>
      <c r="I3498" s="36">
        <f>INDEX(Daily!$B$2:$H$4016,MATCH(E3498,Daily!$B$2:$B$4016,0),7)</f>
        <v>-12.959999999999809</v>
      </c>
      <c r="J3498" s="39">
        <f>INDEX(Monthly!$B$2:$K$187,MATCH(D3498,Monthly!$B$2:$B$187,0),3)</f>
        <v>2.8999999999999998E-3</v>
      </c>
      <c r="K3498" s="39">
        <f>INDEX(Monthly!$B$2:$K$187,MATCH(D3498,Monthly!$B$2:$B$187,0),5)</f>
        <v>-16.129999999999995</v>
      </c>
      <c r="L3498" s="39">
        <f>INDEX(Monthly!$B$2:$K$187,MATCH(D3498,Monthly!$B$2:$B$187,0),7)</f>
        <v>0</v>
      </c>
      <c r="M3498" s="39">
        <f>INDEX(Monthly!$B$2:$K$187,MATCH(D3498,Monthly!$B$2:$B$187,0),9)</f>
        <v>1.6151524384832174E-2</v>
      </c>
      <c r="N3498" s="42">
        <f>INDEX(Quaterly!$B$2:$E$63,MATCH(B3498,Quaterly!$B$2:$B$63,0),4)</f>
        <v>3.3599999999999994</v>
      </c>
    </row>
    <row r="3499" spans="1:14" x14ac:dyDescent="0.3">
      <c r="A3499" s="23">
        <v>3498</v>
      </c>
      <c r="B3499" s="23" t="str">
        <f t="shared" si="162"/>
        <v>Q2-2023</v>
      </c>
      <c r="C3499" s="24" t="str">
        <f t="shared" si="163"/>
        <v>Q2</v>
      </c>
      <c r="D3499" s="23" t="str">
        <f t="shared" si="164"/>
        <v>6-2023</v>
      </c>
      <c r="E3499" s="25">
        <v>45107</v>
      </c>
      <c r="F3499" s="31">
        <f>INDEX(GoldPrice!$B$2:$F$4016,MATCH(E3499,GoldPrice!$B$2:$B$4016,0),5)</f>
        <v>-320750.48195047677</v>
      </c>
      <c r="G3499" s="36">
        <f>INDEX(Daily!$B$2:$H$4016,MATCH(E3499,Daily!$B$2:$B$4016,0),3)</f>
        <v>0.78000000000000114</v>
      </c>
      <c r="H3499" s="36">
        <f>INDEX(Daily!$B$2:$H$4016,MATCH(E3499,Daily!$B$2:$B$4016,0),5)</f>
        <v>6</v>
      </c>
      <c r="I3499" s="36">
        <f>INDEX(Daily!$B$2:$H$4016,MATCH(E3499,Daily!$B$2:$B$4016,0),7)</f>
        <v>-5.2100000000000364</v>
      </c>
      <c r="J3499" s="39">
        <f>INDEX(Monthly!$B$2:$K$187,MATCH(D3499,Monthly!$B$2:$B$187,0),3)</f>
        <v>2.8999999999999998E-3</v>
      </c>
      <c r="K3499" s="39">
        <f>INDEX(Monthly!$B$2:$K$187,MATCH(D3499,Monthly!$B$2:$B$187,0),5)</f>
        <v>-16.129999999999995</v>
      </c>
      <c r="L3499" s="39">
        <f>INDEX(Monthly!$B$2:$K$187,MATCH(D3499,Monthly!$B$2:$B$187,0),7)</f>
        <v>0</v>
      </c>
      <c r="M3499" s="39">
        <f>INDEX(Monthly!$B$2:$K$187,MATCH(D3499,Monthly!$B$2:$B$187,0),9)</f>
        <v>1.6151524384832174E-2</v>
      </c>
      <c r="N3499" s="42">
        <f>INDEX(Quaterly!$B$2:$E$63,MATCH(B3499,Quaterly!$B$2:$B$63,0),4)</f>
        <v>3.3599999999999994</v>
      </c>
    </row>
    <row r="3500" spans="1:14" x14ac:dyDescent="0.3">
      <c r="A3500" s="23">
        <v>3499</v>
      </c>
      <c r="B3500" s="23" t="str">
        <f t="shared" si="162"/>
        <v>Q3-2023</v>
      </c>
      <c r="C3500" s="24" t="str">
        <f t="shared" si="163"/>
        <v>Q3</v>
      </c>
      <c r="D3500" s="23" t="str">
        <f t="shared" si="164"/>
        <v>7-2023</v>
      </c>
      <c r="E3500" s="25">
        <v>45110</v>
      </c>
      <c r="F3500" s="31">
        <f>INDEX(GoldPrice!$B$2:$F$4016,MATCH(E3500,GoldPrice!$B$2:$B$4016,0),5)</f>
        <v>-135030.4290304333</v>
      </c>
      <c r="G3500" s="36">
        <f>INDEX(Daily!$B$2:$H$4016,MATCH(E3500,Daily!$B$2:$B$4016,0),3)</f>
        <v>-0.84999999999999432</v>
      </c>
      <c r="H3500" s="36">
        <f>INDEX(Daily!$B$2:$H$4016,MATCH(E3500,Daily!$B$2:$B$4016,0),5)</f>
        <v>120</v>
      </c>
      <c r="I3500" s="36">
        <f>INDEX(Daily!$B$2:$H$4016,MATCH(E3500,Daily!$B$2:$B$4016,0),7)</f>
        <v>5.3199999999999363</v>
      </c>
      <c r="J3500" s="39">
        <f>INDEX(Monthly!$B$2:$K$187,MATCH(D3500,Monthly!$B$2:$B$187,0),3)</f>
        <v>5.0000000000000044E-3</v>
      </c>
      <c r="K3500" s="39">
        <f>INDEX(Monthly!$B$2:$K$187,MATCH(D3500,Monthly!$B$2:$B$187,0),5)</f>
        <v>15.200000000000045</v>
      </c>
      <c r="L3500" s="39">
        <f>INDEX(Monthly!$B$2:$K$187,MATCH(D3500,Monthly!$B$2:$B$187,0),7)</f>
        <v>3.0000000000000027E-3</v>
      </c>
      <c r="M3500" s="39">
        <f>INDEX(Monthly!$B$2:$K$187,MATCH(D3500,Monthly!$B$2:$B$187,0),9)</f>
        <v>-7.7072923116042746E-3</v>
      </c>
      <c r="N3500" s="42">
        <f>INDEX(Quaterly!$B$2:$E$63,MATCH(B3500,Quaterly!$B$2:$B$63,0),4)</f>
        <v>5.23</v>
      </c>
    </row>
    <row r="3501" spans="1:14" x14ac:dyDescent="0.3">
      <c r="A3501" s="23">
        <v>3500</v>
      </c>
      <c r="B3501" s="23" t="str">
        <f t="shared" si="162"/>
        <v>Q3-2023</v>
      </c>
      <c r="C3501" s="24" t="str">
        <f t="shared" si="163"/>
        <v>Q3</v>
      </c>
      <c r="D3501" s="23" t="str">
        <f t="shared" si="164"/>
        <v>7-2023</v>
      </c>
      <c r="E3501" s="25">
        <v>45111</v>
      </c>
      <c r="F3501" s="31">
        <f>INDEX(GoldPrice!$B$2:$F$4016,MATCH(E3501,GoldPrice!$B$2:$B$4016,0),5)</f>
        <v>-93603.099603101611</v>
      </c>
      <c r="G3501" s="36">
        <f>INDEX(Daily!$B$2:$H$4016,MATCH(E3501,Daily!$B$2:$B$4016,0),3)</f>
        <v>1.269999999999996</v>
      </c>
      <c r="H3501" s="36">
        <f>INDEX(Daily!$B$2:$H$4016,MATCH(E3501,Daily!$B$2:$B$4016,0),5)</f>
        <v>5</v>
      </c>
      <c r="I3501" s="36">
        <f>INDEX(Daily!$B$2:$H$4016,MATCH(E3501,Daily!$B$2:$B$4016,0),7)</f>
        <v>6.5</v>
      </c>
      <c r="J3501" s="39">
        <f>INDEX(Monthly!$B$2:$K$187,MATCH(D3501,Monthly!$B$2:$B$187,0),3)</f>
        <v>5.0000000000000044E-3</v>
      </c>
      <c r="K3501" s="39">
        <f>INDEX(Monthly!$B$2:$K$187,MATCH(D3501,Monthly!$B$2:$B$187,0),5)</f>
        <v>15.200000000000045</v>
      </c>
      <c r="L3501" s="39">
        <f>INDEX(Monthly!$B$2:$K$187,MATCH(D3501,Monthly!$B$2:$B$187,0),7)</f>
        <v>3.0000000000000027E-3</v>
      </c>
      <c r="M3501" s="39">
        <f>INDEX(Monthly!$B$2:$K$187,MATCH(D3501,Monthly!$B$2:$B$187,0),9)</f>
        <v>-7.7072923116042746E-3</v>
      </c>
      <c r="N3501" s="42">
        <f>INDEX(Quaterly!$B$2:$E$63,MATCH(B3501,Quaterly!$B$2:$B$63,0),4)</f>
        <v>5.23</v>
      </c>
    </row>
    <row r="3502" spans="1:14" x14ac:dyDescent="0.3">
      <c r="A3502" s="23">
        <v>3501</v>
      </c>
      <c r="B3502" s="23" t="str">
        <f t="shared" si="162"/>
        <v>Q3-2023</v>
      </c>
      <c r="C3502" s="24" t="str">
        <f t="shared" si="163"/>
        <v>Q3</v>
      </c>
      <c r="D3502" s="23" t="str">
        <f t="shared" si="164"/>
        <v>7-2023</v>
      </c>
      <c r="E3502" s="25">
        <v>45112</v>
      </c>
      <c r="F3502" s="31">
        <f>INDEX(GoldPrice!$B$2:$F$4016,MATCH(E3502,GoldPrice!$B$2:$B$4016,0),5)</f>
        <v>8660.3666603714228</v>
      </c>
      <c r="G3502" s="36">
        <f>INDEX(Daily!$B$2:$H$4016,MATCH(E3502,Daily!$B$2:$B$4016,0),3)</f>
        <v>0.73000000000000398</v>
      </c>
      <c r="H3502" s="36">
        <f>INDEX(Daily!$B$2:$H$4016,MATCH(E3502,Daily!$B$2:$B$4016,0),5)</f>
        <v>45</v>
      </c>
      <c r="I3502" s="36">
        <f>INDEX(Daily!$B$2:$H$4016,MATCH(E3502,Daily!$B$2:$B$4016,0),7)</f>
        <v>2.6199999999998909</v>
      </c>
      <c r="J3502" s="39">
        <f>INDEX(Monthly!$B$2:$K$187,MATCH(D3502,Monthly!$B$2:$B$187,0),3)</f>
        <v>5.0000000000000044E-3</v>
      </c>
      <c r="K3502" s="39">
        <f>INDEX(Monthly!$B$2:$K$187,MATCH(D3502,Monthly!$B$2:$B$187,0),5)</f>
        <v>15.200000000000045</v>
      </c>
      <c r="L3502" s="39">
        <f>INDEX(Monthly!$B$2:$K$187,MATCH(D3502,Monthly!$B$2:$B$187,0),7)</f>
        <v>3.0000000000000027E-3</v>
      </c>
      <c r="M3502" s="39">
        <f>INDEX(Monthly!$B$2:$K$187,MATCH(D3502,Monthly!$B$2:$B$187,0),9)</f>
        <v>-7.7072923116042746E-3</v>
      </c>
      <c r="N3502" s="42">
        <f>INDEX(Quaterly!$B$2:$E$63,MATCH(B3502,Quaterly!$B$2:$B$63,0),4)</f>
        <v>5.23</v>
      </c>
    </row>
    <row r="3503" spans="1:14" x14ac:dyDescent="0.3">
      <c r="A3503" s="23">
        <v>3502</v>
      </c>
      <c r="B3503" s="23" t="str">
        <f t="shared" si="162"/>
        <v>Q3-2023</v>
      </c>
      <c r="C3503" s="24" t="str">
        <f t="shared" si="163"/>
        <v>Q3</v>
      </c>
      <c r="D3503" s="23" t="str">
        <f t="shared" si="164"/>
        <v>7-2023</v>
      </c>
      <c r="E3503" s="25">
        <v>45113</v>
      </c>
      <c r="F3503" s="31">
        <f>INDEX(GoldPrice!$B$2:$F$4016,MATCH(E3503,GoldPrice!$B$2:$B$4016,0),5)</f>
        <v>346172.74617274106</v>
      </c>
      <c r="G3503" s="36">
        <f>INDEX(Daily!$B$2:$H$4016,MATCH(E3503,Daily!$B$2:$B$4016,0),3)</f>
        <v>9.9999999999909051E-3</v>
      </c>
      <c r="H3503" s="36">
        <f>INDEX(Daily!$B$2:$H$4016,MATCH(E3503,Daily!$B$2:$B$4016,0),5)</f>
        <v>-35</v>
      </c>
      <c r="I3503" s="36">
        <f>INDEX(Daily!$B$2:$H$4016,MATCH(E3503,Daily!$B$2:$B$4016,0),7)</f>
        <v>-8.3999999999998636</v>
      </c>
      <c r="J3503" s="39">
        <f>INDEX(Monthly!$B$2:$K$187,MATCH(D3503,Monthly!$B$2:$B$187,0),3)</f>
        <v>5.0000000000000044E-3</v>
      </c>
      <c r="K3503" s="39">
        <f>INDEX(Monthly!$B$2:$K$187,MATCH(D3503,Monthly!$B$2:$B$187,0),5)</f>
        <v>15.200000000000045</v>
      </c>
      <c r="L3503" s="39">
        <f>INDEX(Monthly!$B$2:$K$187,MATCH(D3503,Monthly!$B$2:$B$187,0),7)</f>
        <v>3.0000000000000027E-3</v>
      </c>
      <c r="M3503" s="39">
        <f>INDEX(Monthly!$B$2:$K$187,MATCH(D3503,Monthly!$B$2:$B$187,0),9)</f>
        <v>-7.7072923116042746E-3</v>
      </c>
      <c r="N3503" s="42">
        <f>INDEX(Quaterly!$B$2:$E$63,MATCH(B3503,Quaterly!$B$2:$B$63,0),4)</f>
        <v>5.23</v>
      </c>
    </row>
    <row r="3504" spans="1:14" x14ac:dyDescent="0.3">
      <c r="A3504" s="23">
        <v>3503</v>
      </c>
      <c r="B3504" s="23" t="str">
        <f t="shared" si="162"/>
        <v>Q3-2023</v>
      </c>
      <c r="C3504" s="24" t="str">
        <f t="shared" si="163"/>
        <v>Q3</v>
      </c>
      <c r="D3504" s="23" t="str">
        <f t="shared" si="164"/>
        <v>7-2023</v>
      </c>
      <c r="E3504" s="25">
        <v>45114</v>
      </c>
      <c r="F3504" s="31">
        <f>INDEX(GoldPrice!$B$2:$F$4016,MATCH(E3504,GoldPrice!$B$2:$B$4016,0),5)</f>
        <v>-204467.96446795762</v>
      </c>
      <c r="G3504" s="36">
        <f>INDEX(Daily!$B$2:$H$4016,MATCH(E3504,Daily!$B$2:$B$4016,0),3)</f>
        <v>2.0600000000000023</v>
      </c>
      <c r="H3504" s="36">
        <f>INDEX(Daily!$B$2:$H$4016,MATCH(E3504,Daily!$B$2:$B$4016,0),5)</f>
        <v>-75</v>
      </c>
      <c r="I3504" s="36">
        <f>INDEX(Daily!$B$2:$H$4016,MATCH(E3504,Daily!$B$2:$B$4016,0),7)</f>
        <v>11.849999999999909</v>
      </c>
      <c r="J3504" s="39">
        <f>INDEX(Monthly!$B$2:$K$187,MATCH(D3504,Monthly!$B$2:$B$187,0),3)</f>
        <v>5.0000000000000044E-3</v>
      </c>
      <c r="K3504" s="39">
        <f>INDEX(Monthly!$B$2:$K$187,MATCH(D3504,Monthly!$B$2:$B$187,0),5)</f>
        <v>15.200000000000045</v>
      </c>
      <c r="L3504" s="39">
        <f>INDEX(Monthly!$B$2:$K$187,MATCH(D3504,Monthly!$B$2:$B$187,0),7)</f>
        <v>3.0000000000000027E-3</v>
      </c>
      <c r="M3504" s="39">
        <f>INDEX(Monthly!$B$2:$K$187,MATCH(D3504,Monthly!$B$2:$B$187,0),9)</f>
        <v>-7.7072923116042746E-3</v>
      </c>
      <c r="N3504" s="42">
        <f>INDEX(Quaterly!$B$2:$E$63,MATCH(B3504,Quaterly!$B$2:$B$63,0),4)</f>
        <v>5.23</v>
      </c>
    </row>
    <row r="3505" spans="1:14" x14ac:dyDescent="0.3">
      <c r="A3505" s="23">
        <v>3504</v>
      </c>
      <c r="B3505" s="23" t="str">
        <f t="shared" si="162"/>
        <v>Q3-2023</v>
      </c>
      <c r="C3505" s="24" t="str">
        <f t="shared" si="163"/>
        <v>Q3</v>
      </c>
      <c r="D3505" s="23" t="str">
        <f t="shared" si="164"/>
        <v>7-2023</v>
      </c>
      <c r="E3505" s="25">
        <v>45117</v>
      </c>
      <c r="F3505" s="31">
        <f>INDEX(GoldPrice!$B$2:$F$4016,MATCH(E3505,GoldPrice!$B$2:$B$4016,0),5)</f>
        <v>64165.186165183783</v>
      </c>
      <c r="G3505" s="36">
        <f>INDEX(Daily!$B$2:$H$4016,MATCH(E3505,Daily!$B$2:$B$4016,0),3)</f>
        <v>-0.87000000000000455</v>
      </c>
      <c r="H3505" s="36">
        <f>INDEX(Daily!$B$2:$H$4016,MATCH(E3505,Daily!$B$2:$B$4016,0),5)</f>
        <v>5</v>
      </c>
      <c r="I3505" s="36">
        <f>INDEX(Daily!$B$2:$H$4016,MATCH(E3505,Daily!$B$2:$B$4016,0),7)</f>
        <v>10.950000000000045</v>
      </c>
      <c r="J3505" s="39">
        <f>INDEX(Monthly!$B$2:$K$187,MATCH(D3505,Monthly!$B$2:$B$187,0),3)</f>
        <v>5.0000000000000044E-3</v>
      </c>
      <c r="K3505" s="39">
        <f>INDEX(Monthly!$B$2:$K$187,MATCH(D3505,Monthly!$B$2:$B$187,0),5)</f>
        <v>15.200000000000045</v>
      </c>
      <c r="L3505" s="39">
        <f>INDEX(Monthly!$B$2:$K$187,MATCH(D3505,Monthly!$B$2:$B$187,0),7)</f>
        <v>3.0000000000000027E-3</v>
      </c>
      <c r="M3505" s="39">
        <f>INDEX(Monthly!$B$2:$K$187,MATCH(D3505,Monthly!$B$2:$B$187,0),9)</f>
        <v>-7.7072923116042746E-3</v>
      </c>
      <c r="N3505" s="42">
        <f>INDEX(Quaterly!$B$2:$E$63,MATCH(B3505,Quaterly!$B$2:$B$63,0),4)</f>
        <v>5.23</v>
      </c>
    </row>
    <row r="3506" spans="1:14" x14ac:dyDescent="0.3">
      <c r="A3506" s="23">
        <v>3505</v>
      </c>
      <c r="B3506" s="23" t="str">
        <f t="shared" si="162"/>
        <v>Q3-2023</v>
      </c>
      <c r="C3506" s="24" t="str">
        <f t="shared" si="163"/>
        <v>Q3</v>
      </c>
      <c r="D3506" s="23" t="str">
        <f t="shared" si="164"/>
        <v>7-2023</v>
      </c>
      <c r="E3506" s="25">
        <v>45118</v>
      </c>
      <c r="F3506" s="31">
        <f>INDEX(GoldPrice!$B$2:$F$4016,MATCH(E3506,GoldPrice!$B$2:$B$4016,0),5)</f>
        <v>-85595.917595915496</v>
      </c>
      <c r="G3506" s="36">
        <f>INDEX(Daily!$B$2:$H$4016,MATCH(E3506,Daily!$B$2:$B$4016,0),3)</f>
        <v>1.8400000000000034</v>
      </c>
      <c r="H3506" s="36">
        <f>INDEX(Daily!$B$2:$H$4016,MATCH(E3506,Daily!$B$2:$B$4016,0),5)</f>
        <v>50</v>
      </c>
      <c r="I3506" s="36">
        <f>INDEX(Daily!$B$2:$H$4016,MATCH(E3506,Daily!$B$2:$B$4016,0),7)</f>
        <v>2.75</v>
      </c>
      <c r="J3506" s="39">
        <f>INDEX(Monthly!$B$2:$K$187,MATCH(D3506,Monthly!$B$2:$B$187,0),3)</f>
        <v>5.0000000000000044E-3</v>
      </c>
      <c r="K3506" s="39">
        <f>INDEX(Monthly!$B$2:$K$187,MATCH(D3506,Monthly!$B$2:$B$187,0),5)</f>
        <v>15.200000000000045</v>
      </c>
      <c r="L3506" s="39">
        <f>INDEX(Monthly!$B$2:$K$187,MATCH(D3506,Monthly!$B$2:$B$187,0),7)</f>
        <v>3.0000000000000027E-3</v>
      </c>
      <c r="M3506" s="39">
        <f>INDEX(Monthly!$B$2:$K$187,MATCH(D3506,Monthly!$B$2:$B$187,0),9)</f>
        <v>-7.7072923116042746E-3</v>
      </c>
      <c r="N3506" s="42">
        <f>INDEX(Quaterly!$B$2:$E$63,MATCH(B3506,Quaterly!$B$2:$B$63,0),4)</f>
        <v>5.23</v>
      </c>
    </row>
    <row r="3507" spans="1:14" x14ac:dyDescent="0.3">
      <c r="A3507" s="23">
        <v>3506</v>
      </c>
      <c r="B3507" s="23" t="str">
        <f t="shared" si="162"/>
        <v>Q3-2023</v>
      </c>
      <c r="C3507" s="24" t="str">
        <f t="shared" si="163"/>
        <v>Q3</v>
      </c>
      <c r="D3507" s="23" t="str">
        <f t="shared" si="164"/>
        <v>7-2023</v>
      </c>
      <c r="E3507" s="25">
        <v>45119</v>
      </c>
      <c r="F3507" s="31">
        <f>INDEX(GoldPrice!$B$2:$F$4016,MATCH(E3507,GoldPrice!$B$2:$B$4016,0),5)</f>
        <v>-401583.82158382237</v>
      </c>
      <c r="G3507" s="36">
        <f>INDEX(Daily!$B$2:$H$4016,MATCH(E3507,Daily!$B$2:$B$4016,0),3)</f>
        <v>0.92000000000000171</v>
      </c>
      <c r="H3507" s="36">
        <f>INDEX(Daily!$B$2:$H$4016,MATCH(E3507,Daily!$B$2:$B$4016,0),5)</f>
        <v>-30</v>
      </c>
      <c r="I3507" s="36">
        <f>INDEX(Daily!$B$2:$H$4016,MATCH(E3507,Daily!$B$2:$B$4016,0),7)</f>
        <v>2.4300000000000637</v>
      </c>
      <c r="J3507" s="39">
        <f>INDEX(Monthly!$B$2:$K$187,MATCH(D3507,Monthly!$B$2:$B$187,0),3)</f>
        <v>5.0000000000000044E-3</v>
      </c>
      <c r="K3507" s="39">
        <f>INDEX(Monthly!$B$2:$K$187,MATCH(D3507,Monthly!$B$2:$B$187,0),5)</f>
        <v>15.200000000000045</v>
      </c>
      <c r="L3507" s="39">
        <f>INDEX(Monthly!$B$2:$K$187,MATCH(D3507,Monthly!$B$2:$B$187,0),7)</f>
        <v>3.0000000000000027E-3</v>
      </c>
      <c r="M3507" s="39">
        <f>INDEX(Monthly!$B$2:$K$187,MATCH(D3507,Monthly!$B$2:$B$187,0),9)</f>
        <v>-7.7072923116042746E-3</v>
      </c>
      <c r="N3507" s="42">
        <f>INDEX(Quaterly!$B$2:$E$63,MATCH(B3507,Quaterly!$B$2:$B$63,0),4)</f>
        <v>5.23</v>
      </c>
    </row>
    <row r="3508" spans="1:14" x14ac:dyDescent="0.3">
      <c r="A3508" s="23">
        <v>3507</v>
      </c>
      <c r="B3508" s="23" t="str">
        <f t="shared" si="162"/>
        <v>Q3-2023</v>
      </c>
      <c r="C3508" s="24" t="str">
        <f t="shared" si="163"/>
        <v>Q3</v>
      </c>
      <c r="D3508" s="23" t="str">
        <f t="shared" si="164"/>
        <v>7-2023</v>
      </c>
      <c r="E3508" s="25">
        <v>45120</v>
      </c>
      <c r="F3508" s="31">
        <f>INDEX(GoldPrice!$B$2:$F$4016,MATCH(E3508,GoldPrice!$B$2:$B$4016,0),5)</f>
        <v>88933.282933279872</v>
      </c>
      <c r="G3508" s="36">
        <f>INDEX(Daily!$B$2:$H$4016,MATCH(E3508,Daily!$B$2:$B$4016,0),3)</f>
        <v>1.1400000000000006</v>
      </c>
      <c r="H3508" s="36">
        <f>INDEX(Daily!$B$2:$H$4016,MATCH(E3508,Daily!$B$2:$B$4016,0),5)</f>
        <v>5</v>
      </c>
      <c r="I3508" s="36">
        <f>INDEX(Daily!$B$2:$H$4016,MATCH(E3508,Daily!$B$2:$B$4016,0),7)</f>
        <v>11.220000000000027</v>
      </c>
      <c r="J3508" s="39">
        <f>INDEX(Monthly!$B$2:$K$187,MATCH(D3508,Monthly!$B$2:$B$187,0),3)</f>
        <v>5.0000000000000044E-3</v>
      </c>
      <c r="K3508" s="39">
        <f>INDEX(Monthly!$B$2:$K$187,MATCH(D3508,Monthly!$B$2:$B$187,0),5)</f>
        <v>15.200000000000045</v>
      </c>
      <c r="L3508" s="39">
        <f>INDEX(Monthly!$B$2:$K$187,MATCH(D3508,Monthly!$B$2:$B$187,0),7)</f>
        <v>3.0000000000000027E-3</v>
      </c>
      <c r="M3508" s="39">
        <f>INDEX(Monthly!$B$2:$K$187,MATCH(D3508,Monthly!$B$2:$B$187,0),9)</f>
        <v>-7.7072923116042746E-3</v>
      </c>
      <c r="N3508" s="42">
        <f>INDEX(Quaterly!$B$2:$E$63,MATCH(B3508,Quaterly!$B$2:$B$63,0),4)</f>
        <v>5.23</v>
      </c>
    </row>
    <row r="3509" spans="1:14" x14ac:dyDescent="0.3">
      <c r="A3509" s="23">
        <v>3508</v>
      </c>
      <c r="B3509" s="23" t="str">
        <f t="shared" si="162"/>
        <v>Q3-2023</v>
      </c>
      <c r="C3509" s="24" t="str">
        <f t="shared" si="163"/>
        <v>Q3</v>
      </c>
      <c r="D3509" s="23" t="str">
        <f t="shared" si="164"/>
        <v>7-2023</v>
      </c>
      <c r="E3509" s="25">
        <v>45121</v>
      </c>
      <c r="F3509" s="31">
        <f>INDEX(GoldPrice!$B$2:$F$4016,MATCH(E3509,GoldPrice!$B$2:$B$4016,0),5)</f>
        <v>-64237.384237386286</v>
      </c>
      <c r="G3509" s="36">
        <f>INDEX(Daily!$B$2:$H$4016,MATCH(E3509,Daily!$B$2:$B$4016,0),3)</f>
        <v>-1.4699999999999989</v>
      </c>
      <c r="H3509" s="36">
        <f>INDEX(Daily!$B$2:$H$4016,MATCH(E3509,Daily!$B$2:$B$4016,0),5)</f>
        <v>-35</v>
      </c>
      <c r="I3509" s="36">
        <f>INDEX(Daily!$B$2:$H$4016,MATCH(E3509,Daily!$B$2:$B$4016,0),7)</f>
        <v>2.9800000000000182</v>
      </c>
      <c r="J3509" s="39">
        <f>INDEX(Monthly!$B$2:$K$187,MATCH(D3509,Monthly!$B$2:$B$187,0),3)</f>
        <v>5.0000000000000044E-3</v>
      </c>
      <c r="K3509" s="39">
        <f>INDEX(Monthly!$B$2:$K$187,MATCH(D3509,Monthly!$B$2:$B$187,0),5)</f>
        <v>15.200000000000045</v>
      </c>
      <c r="L3509" s="39">
        <f>INDEX(Monthly!$B$2:$K$187,MATCH(D3509,Monthly!$B$2:$B$187,0),7)</f>
        <v>3.0000000000000027E-3</v>
      </c>
      <c r="M3509" s="39">
        <f>INDEX(Monthly!$B$2:$K$187,MATCH(D3509,Monthly!$B$2:$B$187,0),9)</f>
        <v>-7.7072923116042746E-3</v>
      </c>
      <c r="N3509" s="42">
        <f>INDEX(Quaterly!$B$2:$E$63,MATCH(B3509,Quaterly!$B$2:$B$63,0),4)</f>
        <v>5.23</v>
      </c>
    </row>
    <row r="3510" spans="1:14" x14ac:dyDescent="0.3">
      <c r="A3510" s="23">
        <v>3509</v>
      </c>
      <c r="B3510" s="23" t="str">
        <f t="shared" si="162"/>
        <v>Q3-2023</v>
      </c>
      <c r="C3510" s="24" t="str">
        <f t="shared" si="163"/>
        <v>Q3</v>
      </c>
      <c r="D3510" s="23" t="str">
        <f t="shared" si="164"/>
        <v>7-2023</v>
      </c>
      <c r="E3510" s="25">
        <v>45124</v>
      </c>
      <c r="F3510" s="31">
        <f>INDEX(GoldPrice!$B$2:$F$4016,MATCH(E3510,GoldPrice!$B$2:$B$4016,0),5)</f>
        <v>87555.093555092812</v>
      </c>
      <c r="G3510" s="36">
        <f>INDEX(Daily!$B$2:$H$4016,MATCH(E3510,Daily!$B$2:$B$4016,0),3)</f>
        <v>-1.269999999999996</v>
      </c>
      <c r="H3510" s="36">
        <f>INDEX(Daily!$B$2:$H$4016,MATCH(E3510,Daily!$B$2:$B$4016,0),5)</f>
        <v>0</v>
      </c>
      <c r="I3510" s="36">
        <f>INDEX(Daily!$B$2:$H$4016,MATCH(E3510,Daily!$B$2:$B$4016,0),7)</f>
        <v>4.7300000000000182</v>
      </c>
      <c r="J3510" s="39">
        <f>INDEX(Monthly!$B$2:$K$187,MATCH(D3510,Monthly!$B$2:$B$187,0),3)</f>
        <v>5.0000000000000044E-3</v>
      </c>
      <c r="K3510" s="39">
        <f>INDEX(Monthly!$B$2:$K$187,MATCH(D3510,Monthly!$B$2:$B$187,0),5)</f>
        <v>15.200000000000045</v>
      </c>
      <c r="L3510" s="39">
        <f>INDEX(Monthly!$B$2:$K$187,MATCH(D3510,Monthly!$B$2:$B$187,0),7)</f>
        <v>3.0000000000000027E-3</v>
      </c>
      <c r="M3510" s="39">
        <f>INDEX(Monthly!$B$2:$K$187,MATCH(D3510,Monthly!$B$2:$B$187,0),9)</f>
        <v>-7.7072923116042746E-3</v>
      </c>
      <c r="N3510" s="42">
        <f>INDEX(Quaterly!$B$2:$E$63,MATCH(B3510,Quaterly!$B$2:$B$63,0),4)</f>
        <v>5.23</v>
      </c>
    </row>
    <row r="3511" spans="1:14" x14ac:dyDescent="0.3">
      <c r="A3511" s="23">
        <v>3510</v>
      </c>
      <c r="B3511" s="23" t="str">
        <f t="shared" si="162"/>
        <v>Q3-2023</v>
      </c>
      <c r="C3511" s="24" t="str">
        <f t="shared" si="163"/>
        <v>Q3</v>
      </c>
      <c r="D3511" s="23" t="str">
        <f t="shared" si="164"/>
        <v>7-2023</v>
      </c>
      <c r="E3511" s="25">
        <v>45125</v>
      </c>
      <c r="F3511" s="31">
        <f>INDEX(GoldPrice!$B$2:$F$4016,MATCH(E3511,GoldPrice!$B$2:$B$4016,0),5)</f>
        <v>-450508.41050840914</v>
      </c>
      <c r="G3511" s="36">
        <f>INDEX(Daily!$B$2:$H$4016,MATCH(E3511,Daily!$B$2:$B$4016,0),3)</f>
        <v>1.5999999999999943</v>
      </c>
      <c r="H3511" s="36">
        <f>INDEX(Daily!$B$2:$H$4016,MATCH(E3511,Daily!$B$2:$B$4016,0),5)</f>
        <v>5</v>
      </c>
      <c r="I3511" s="36">
        <f>INDEX(Daily!$B$2:$H$4016,MATCH(E3511,Daily!$B$2:$B$4016,0),7)</f>
        <v>0.95999999999980901</v>
      </c>
      <c r="J3511" s="39">
        <f>INDEX(Monthly!$B$2:$K$187,MATCH(D3511,Monthly!$B$2:$B$187,0),3)</f>
        <v>5.0000000000000044E-3</v>
      </c>
      <c r="K3511" s="39">
        <f>INDEX(Monthly!$B$2:$K$187,MATCH(D3511,Monthly!$B$2:$B$187,0),5)</f>
        <v>15.200000000000045</v>
      </c>
      <c r="L3511" s="39">
        <f>INDEX(Monthly!$B$2:$K$187,MATCH(D3511,Monthly!$B$2:$B$187,0),7)</f>
        <v>3.0000000000000027E-3</v>
      </c>
      <c r="M3511" s="39">
        <f>INDEX(Monthly!$B$2:$K$187,MATCH(D3511,Monthly!$B$2:$B$187,0),9)</f>
        <v>-7.7072923116042746E-3</v>
      </c>
      <c r="N3511" s="42">
        <f>INDEX(Quaterly!$B$2:$E$63,MATCH(B3511,Quaterly!$B$2:$B$63,0),4)</f>
        <v>5.23</v>
      </c>
    </row>
    <row r="3512" spans="1:14" x14ac:dyDescent="0.3">
      <c r="A3512" s="23">
        <v>3511</v>
      </c>
      <c r="B3512" s="23" t="str">
        <f t="shared" si="162"/>
        <v>Q3-2023</v>
      </c>
      <c r="C3512" s="24" t="str">
        <f t="shared" si="163"/>
        <v>Q3</v>
      </c>
      <c r="D3512" s="23" t="str">
        <f t="shared" si="164"/>
        <v>7-2023</v>
      </c>
      <c r="E3512" s="25">
        <v>45126</v>
      </c>
      <c r="F3512" s="31">
        <f>INDEX(GoldPrice!$B$2:$F$4016,MATCH(E3512,GoldPrice!$B$2:$B$4016,0),5)</f>
        <v>2114.5341145396233</v>
      </c>
      <c r="G3512" s="36">
        <f>INDEX(Daily!$B$2:$H$4016,MATCH(E3512,Daily!$B$2:$B$4016,0),3)</f>
        <v>-0.40000000000000568</v>
      </c>
      <c r="H3512" s="36">
        <f>INDEX(Daily!$B$2:$H$4016,MATCH(E3512,Daily!$B$2:$B$4016,0),5)</f>
        <v>-5</v>
      </c>
      <c r="I3512" s="36">
        <f>INDEX(Daily!$B$2:$H$4016,MATCH(E3512,Daily!$B$2:$B$4016,0),7)</f>
        <v>-1.1099999999999</v>
      </c>
      <c r="J3512" s="39">
        <f>INDEX(Monthly!$B$2:$K$187,MATCH(D3512,Monthly!$B$2:$B$187,0),3)</f>
        <v>5.0000000000000044E-3</v>
      </c>
      <c r="K3512" s="39">
        <f>INDEX(Monthly!$B$2:$K$187,MATCH(D3512,Monthly!$B$2:$B$187,0),5)</f>
        <v>15.200000000000045</v>
      </c>
      <c r="L3512" s="39">
        <f>INDEX(Monthly!$B$2:$K$187,MATCH(D3512,Monthly!$B$2:$B$187,0),7)</f>
        <v>3.0000000000000027E-3</v>
      </c>
      <c r="M3512" s="39">
        <f>INDEX(Monthly!$B$2:$K$187,MATCH(D3512,Monthly!$B$2:$B$187,0),9)</f>
        <v>-7.7072923116042746E-3</v>
      </c>
      <c r="N3512" s="42">
        <f>INDEX(Quaterly!$B$2:$E$63,MATCH(B3512,Quaterly!$B$2:$B$63,0),4)</f>
        <v>5.23</v>
      </c>
    </row>
    <row r="3513" spans="1:14" x14ac:dyDescent="0.3">
      <c r="A3513" s="23">
        <v>3512</v>
      </c>
      <c r="B3513" s="23" t="str">
        <f t="shared" si="162"/>
        <v>Q3-2023</v>
      </c>
      <c r="C3513" s="24" t="str">
        <f t="shared" si="163"/>
        <v>Q3</v>
      </c>
      <c r="D3513" s="23" t="str">
        <f t="shared" si="164"/>
        <v>7-2023</v>
      </c>
      <c r="E3513" s="25">
        <v>45127</v>
      </c>
      <c r="F3513" s="31">
        <f>INDEX(GoldPrice!$B$2:$F$4016,MATCH(E3513,GoldPrice!$B$2:$B$4016,0),5)</f>
        <v>139054.92345491797</v>
      </c>
      <c r="G3513" s="36">
        <f>INDEX(Daily!$B$2:$H$4016,MATCH(E3513,Daily!$B$2:$B$4016,0),3)</f>
        <v>0.28000000000000114</v>
      </c>
      <c r="H3513" s="36">
        <f>INDEX(Daily!$B$2:$H$4016,MATCH(E3513,Daily!$B$2:$B$4016,0),5)</f>
        <v>17</v>
      </c>
      <c r="I3513" s="36">
        <f>INDEX(Daily!$B$2:$H$4016,MATCH(E3513,Daily!$B$2:$B$4016,0),7)</f>
        <v>-0.17000000000007276</v>
      </c>
      <c r="J3513" s="39">
        <f>INDEX(Monthly!$B$2:$K$187,MATCH(D3513,Monthly!$B$2:$B$187,0),3)</f>
        <v>5.0000000000000044E-3</v>
      </c>
      <c r="K3513" s="39">
        <f>INDEX(Monthly!$B$2:$K$187,MATCH(D3513,Monthly!$B$2:$B$187,0),5)</f>
        <v>15.200000000000045</v>
      </c>
      <c r="L3513" s="39">
        <f>INDEX(Monthly!$B$2:$K$187,MATCH(D3513,Monthly!$B$2:$B$187,0),7)</f>
        <v>3.0000000000000027E-3</v>
      </c>
      <c r="M3513" s="39">
        <f>INDEX(Monthly!$B$2:$K$187,MATCH(D3513,Monthly!$B$2:$B$187,0),9)</f>
        <v>-7.7072923116042746E-3</v>
      </c>
      <c r="N3513" s="42">
        <f>INDEX(Quaterly!$B$2:$E$63,MATCH(B3513,Quaterly!$B$2:$B$63,0),4)</f>
        <v>5.23</v>
      </c>
    </row>
    <row r="3514" spans="1:14" x14ac:dyDescent="0.3">
      <c r="A3514" s="23">
        <v>3513</v>
      </c>
      <c r="B3514" s="23" t="str">
        <f t="shared" si="162"/>
        <v>Q3-2023</v>
      </c>
      <c r="C3514" s="24" t="str">
        <f t="shared" si="163"/>
        <v>Q3</v>
      </c>
      <c r="D3514" s="23" t="str">
        <f t="shared" si="164"/>
        <v>7-2023</v>
      </c>
      <c r="E3514" s="25">
        <v>45128</v>
      </c>
      <c r="F3514" s="31">
        <f>INDEX(GoldPrice!$B$2:$F$4016,MATCH(E3514,GoldPrice!$B$2:$B$4016,0),5)</f>
        <v>-91856.511056505144</v>
      </c>
      <c r="G3514" s="36">
        <f>INDEX(Daily!$B$2:$H$4016,MATCH(E3514,Daily!$B$2:$B$4016,0),3)</f>
        <v>1.4399999999999977</v>
      </c>
      <c r="H3514" s="36">
        <f>INDEX(Daily!$B$2:$H$4016,MATCH(E3514,Daily!$B$2:$B$4016,0),5)</f>
        <v>9</v>
      </c>
      <c r="I3514" s="36">
        <f>INDEX(Daily!$B$2:$H$4016,MATCH(E3514,Daily!$B$2:$B$4016,0),7)</f>
        <v>13.090000000000146</v>
      </c>
      <c r="J3514" s="39">
        <f>INDEX(Monthly!$B$2:$K$187,MATCH(D3514,Monthly!$B$2:$B$187,0),3)</f>
        <v>5.0000000000000044E-3</v>
      </c>
      <c r="K3514" s="39">
        <f>INDEX(Monthly!$B$2:$K$187,MATCH(D3514,Monthly!$B$2:$B$187,0),5)</f>
        <v>15.200000000000045</v>
      </c>
      <c r="L3514" s="39">
        <f>INDEX(Monthly!$B$2:$K$187,MATCH(D3514,Monthly!$B$2:$B$187,0),7)</f>
        <v>3.0000000000000027E-3</v>
      </c>
      <c r="M3514" s="39">
        <f>INDEX(Monthly!$B$2:$K$187,MATCH(D3514,Monthly!$B$2:$B$187,0),9)</f>
        <v>-7.7072923116042746E-3</v>
      </c>
      <c r="N3514" s="42">
        <f>INDEX(Quaterly!$B$2:$E$63,MATCH(B3514,Quaterly!$B$2:$B$63,0),4)</f>
        <v>5.23</v>
      </c>
    </row>
    <row r="3515" spans="1:14" x14ac:dyDescent="0.3">
      <c r="A3515" s="23">
        <v>3514</v>
      </c>
      <c r="B3515" s="23" t="str">
        <f t="shared" si="162"/>
        <v>Q3-2023</v>
      </c>
      <c r="C3515" s="24" t="str">
        <f t="shared" si="163"/>
        <v>Q3</v>
      </c>
      <c r="D3515" s="23" t="str">
        <f t="shared" si="164"/>
        <v>7-2023</v>
      </c>
      <c r="E3515" s="25">
        <v>45131</v>
      </c>
      <c r="F3515" s="31">
        <f>INDEX(GoldPrice!$B$2:$F$4016,MATCH(E3515,GoldPrice!$B$2:$B$4016,0),5)</f>
        <v>208197.92099791765</v>
      </c>
      <c r="G3515" s="36">
        <f>INDEX(Daily!$B$2:$H$4016,MATCH(E3515,Daily!$B$2:$B$4016,0),3)</f>
        <v>1.6700000000000017</v>
      </c>
      <c r="H3515" s="36">
        <f>INDEX(Daily!$B$2:$H$4016,MATCH(E3515,Daily!$B$2:$B$4016,0),5)</f>
        <v>9</v>
      </c>
      <c r="I3515" s="36">
        <f>INDEX(Daily!$B$2:$H$4016,MATCH(E3515,Daily!$B$2:$B$4016,0),7)</f>
        <v>4.8199999999999363</v>
      </c>
      <c r="J3515" s="39">
        <f>INDEX(Monthly!$B$2:$K$187,MATCH(D3515,Monthly!$B$2:$B$187,0),3)</f>
        <v>5.0000000000000044E-3</v>
      </c>
      <c r="K3515" s="39">
        <f>INDEX(Monthly!$B$2:$K$187,MATCH(D3515,Monthly!$B$2:$B$187,0),5)</f>
        <v>15.200000000000045</v>
      </c>
      <c r="L3515" s="39">
        <f>INDEX(Monthly!$B$2:$K$187,MATCH(D3515,Monthly!$B$2:$B$187,0),7)</f>
        <v>3.0000000000000027E-3</v>
      </c>
      <c r="M3515" s="39">
        <f>INDEX(Monthly!$B$2:$K$187,MATCH(D3515,Monthly!$B$2:$B$187,0),9)</f>
        <v>-7.7072923116042746E-3</v>
      </c>
      <c r="N3515" s="42">
        <f>INDEX(Quaterly!$B$2:$E$63,MATCH(B3515,Quaterly!$B$2:$B$63,0),4)</f>
        <v>5.23</v>
      </c>
    </row>
    <row r="3516" spans="1:14" x14ac:dyDescent="0.3">
      <c r="A3516" s="23">
        <v>3515</v>
      </c>
      <c r="B3516" s="23" t="str">
        <f t="shared" si="162"/>
        <v>Q3-2023</v>
      </c>
      <c r="C3516" s="24" t="str">
        <f t="shared" si="163"/>
        <v>Q3</v>
      </c>
      <c r="D3516" s="23" t="str">
        <f t="shared" si="164"/>
        <v>7-2023</v>
      </c>
      <c r="E3516" s="25">
        <v>45132</v>
      </c>
      <c r="F3516" s="31">
        <f>INDEX(GoldPrice!$B$2:$F$4016,MATCH(E3516,GoldPrice!$B$2:$B$4016,0),5)</f>
        <v>32630.12663012743</v>
      </c>
      <c r="G3516" s="36">
        <f>INDEX(Daily!$B$2:$H$4016,MATCH(E3516,Daily!$B$2:$B$4016,0),3)</f>
        <v>0.89000000000000057</v>
      </c>
      <c r="H3516" s="36">
        <f>INDEX(Daily!$B$2:$H$4016,MATCH(E3516,Daily!$B$2:$B$4016,0),5)</f>
        <v>-10</v>
      </c>
      <c r="I3516" s="36">
        <f>INDEX(Daily!$B$2:$H$4016,MATCH(E3516,Daily!$B$2:$B$4016,0),7)</f>
        <v>5.1800000000000637</v>
      </c>
      <c r="J3516" s="39">
        <f>INDEX(Monthly!$B$2:$K$187,MATCH(D3516,Monthly!$B$2:$B$187,0),3)</f>
        <v>5.0000000000000044E-3</v>
      </c>
      <c r="K3516" s="39">
        <f>INDEX(Monthly!$B$2:$K$187,MATCH(D3516,Monthly!$B$2:$B$187,0),5)</f>
        <v>15.200000000000045</v>
      </c>
      <c r="L3516" s="39">
        <f>INDEX(Monthly!$B$2:$K$187,MATCH(D3516,Monthly!$B$2:$B$187,0),7)</f>
        <v>3.0000000000000027E-3</v>
      </c>
      <c r="M3516" s="39">
        <f>INDEX(Monthly!$B$2:$K$187,MATCH(D3516,Monthly!$B$2:$B$187,0),9)</f>
        <v>-7.7072923116042746E-3</v>
      </c>
      <c r="N3516" s="42">
        <f>INDEX(Quaterly!$B$2:$E$63,MATCH(B3516,Quaterly!$B$2:$B$63,0),4)</f>
        <v>5.23</v>
      </c>
    </row>
    <row r="3517" spans="1:14" x14ac:dyDescent="0.3">
      <c r="A3517" s="23">
        <v>3516</v>
      </c>
      <c r="B3517" s="23" t="str">
        <f t="shared" si="162"/>
        <v>Q3-2023</v>
      </c>
      <c r="C3517" s="24" t="str">
        <f t="shared" si="163"/>
        <v>Q3</v>
      </c>
      <c r="D3517" s="23" t="str">
        <f t="shared" si="164"/>
        <v>7-2023</v>
      </c>
      <c r="E3517" s="25">
        <v>45133</v>
      </c>
      <c r="F3517" s="31">
        <f>INDEX(GoldPrice!$B$2:$F$4016,MATCH(E3517,GoldPrice!$B$2:$B$4016,0),5)</f>
        <v>-186490.64449064434</v>
      </c>
      <c r="G3517" s="36">
        <f>INDEX(Daily!$B$2:$H$4016,MATCH(E3517,Daily!$B$2:$B$4016,0),3)</f>
        <v>-0.84999999999999432</v>
      </c>
      <c r="H3517" s="36">
        <f>INDEX(Daily!$B$2:$H$4016,MATCH(E3517,Daily!$B$2:$B$4016,0),5)</f>
        <v>10</v>
      </c>
      <c r="I3517" s="36">
        <f>INDEX(Daily!$B$2:$H$4016,MATCH(E3517,Daily!$B$2:$B$4016,0),7)</f>
        <v>4.9399999999998272</v>
      </c>
      <c r="J3517" s="39">
        <f>INDEX(Monthly!$B$2:$K$187,MATCH(D3517,Monthly!$B$2:$B$187,0),3)</f>
        <v>5.0000000000000044E-3</v>
      </c>
      <c r="K3517" s="39">
        <f>INDEX(Monthly!$B$2:$K$187,MATCH(D3517,Monthly!$B$2:$B$187,0),5)</f>
        <v>15.200000000000045</v>
      </c>
      <c r="L3517" s="39">
        <f>INDEX(Monthly!$B$2:$K$187,MATCH(D3517,Monthly!$B$2:$B$187,0),7)</f>
        <v>3.0000000000000027E-3</v>
      </c>
      <c r="M3517" s="39">
        <f>INDEX(Monthly!$B$2:$K$187,MATCH(D3517,Monthly!$B$2:$B$187,0),9)</f>
        <v>-7.7072923116042746E-3</v>
      </c>
      <c r="N3517" s="42">
        <f>INDEX(Quaterly!$B$2:$E$63,MATCH(B3517,Quaterly!$B$2:$B$63,0),4)</f>
        <v>5.23</v>
      </c>
    </row>
    <row r="3518" spans="1:14" x14ac:dyDescent="0.3">
      <c r="A3518" s="23">
        <v>3517</v>
      </c>
      <c r="B3518" s="23" t="str">
        <f t="shared" si="162"/>
        <v>Q3-2023</v>
      </c>
      <c r="C3518" s="24" t="str">
        <f t="shared" si="163"/>
        <v>Q3</v>
      </c>
      <c r="D3518" s="23" t="str">
        <f t="shared" si="164"/>
        <v>7-2023</v>
      </c>
      <c r="E3518" s="25">
        <v>45134</v>
      </c>
      <c r="F3518" s="31">
        <f>INDEX(GoldPrice!$B$2:$F$4016,MATCH(E3518,GoldPrice!$B$2:$B$4016,0),5)</f>
        <v>576315.70591570437</v>
      </c>
      <c r="G3518" s="36">
        <f>INDEX(Daily!$B$2:$H$4016,MATCH(E3518,Daily!$B$2:$B$4016,0),3)</f>
        <v>1.3100000000000023</v>
      </c>
      <c r="H3518" s="36">
        <f>INDEX(Daily!$B$2:$H$4016,MATCH(E3518,Daily!$B$2:$B$4016,0),5)</f>
        <v>-4</v>
      </c>
      <c r="I3518" s="36">
        <f>INDEX(Daily!$B$2:$H$4016,MATCH(E3518,Daily!$B$2:$B$4016,0),7)</f>
        <v>-3.5099999999999909</v>
      </c>
      <c r="J3518" s="39">
        <f>INDEX(Monthly!$B$2:$K$187,MATCH(D3518,Monthly!$B$2:$B$187,0),3)</f>
        <v>5.0000000000000044E-3</v>
      </c>
      <c r="K3518" s="39">
        <f>INDEX(Monthly!$B$2:$K$187,MATCH(D3518,Monthly!$B$2:$B$187,0),5)</f>
        <v>15.200000000000045</v>
      </c>
      <c r="L3518" s="39">
        <f>INDEX(Monthly!$B$2:$K$187,MATCH(D3518,Monthly!$B$2:$B$187,0),7)</f>
        <v>3.0000000000000027E-3</v>
      </c>
      <c r="M3518" s="39">
        <f>INDEX(Monthly!$B$2:$K$187,MATCH(D3518,Monthly!$B$2:$B$187,0),9)</f>
        <v>-7.7072923116042746E-3</v>
      </c>
      <c r="N3518" s="42">
        <f>INDEX(Quaterly!$B$2:$E$63,MATCH(B3518,Quaterly!$B$2:$B$63,0),4)</f>
        <v>5.23</v>
      </c>
    </row>
    <row r="3519" spans="1:14" x14ac:dyDescent="0.3">
      <c r="A3519" s="23">
        <v>3518</v>
      </c>
      <c r="B3519" s="23" t="str">
        <f t="shared" si="162"/>
        <v>Q3-2023</v>
      </c>
      <c r="C3519" s="24" t="str">
        <f t="shared" si="163"/>
        <v>Q3</v>
      </c>
      <c r="D3519" s="23" t="str">
        <f t="shared" si="164"/>
        <v>7-2023</v>
      </c>
      <c r="E3519" s="25">
        <v>45135</v>
      </c>
      <c r="F3519" s="31">
        <f>INDEX(GoldPrice!$B$2:$F$4016,MATCH(E3519,GoldPrice!$B$2:$B$4016,0),5)</f>
        <v>-403885.54148554057</v>
      </c>
      <c r="G3519" s="36">
        <f>INDEX(Daily!$B$2:$H$4016,MATCH(E3519,Daily!$B$2:$B$4016,0),3)</f>
        <v>0.48999999999999488</v>
      </c>
      <c r="H3519" s="36">
        <f>INDEX(Daily!$B$2:$H$4016,MATCH(E3519,Daily!$B$2:$B$4016,0),5)</f>
        <v>24</v>
      </c>
      <c r="I3519" s="36">
        <f>INDEX(Daily!$B$2:$H$4016,MATCH(E3519,Daily!$B$2:$B$4016,0),7)</f>
        <v>10.340000000000146</v>
      </c>
      <c r="J3519" s="39">
        <f>INDEX(Monthly!$B$2:$K$187,MATCH(D3519,Monthly!$B$2:$B$187,0),3)</f>
        <v>5.0000000000000044E-3</v>
      </c>
      <c r="K3519" s="39">
        <f>INDEX(Monthly!$B$2:$K$187,MATCH(D3519,Monthly!$B$2:$B$187,0),5)</f>
        <v>15.200000000000045</v>
      </c>
      <c r="L3519" s="39">
        <f>INDEX(Monthly!$B$2:$K$187,MATCH(D3519,Monthly!$B$2:$B$187,0),7)</f>
        <v>3.0000000000000027E-3</v>
      </c>
      <c r="M3519" s="39">
        <f>INDEX(Monthly!$B$2:$K$187,MATCH(D3519,Monthly!$B$2:$B$187,0),9)</f>
        <v>-7.7072923116042746E-3</v>
      </c>
      <c r="N3519" s="42">
        <f>INDEX(Quaterly!$B$2:$E$63,MATCH(B3519,Quaterly!$B$2:$B$63,0),4)</f>
        <v>5.23</v>
      </c>
    </row>
    <row r="3520" spans="1:14" x14ac:dyDescent="0.3">
      <c r="A3520" s="23">
        <v>3519</v>
      </c>
      <c r="B3520" s="23" t="str">
        <f t="shared" si="162"/>
        <v>Q3-2023</v>
      </c>
      <c r="C3520" s="24" t="str">
        <f t="shared" si="163"/>
        <v>Q3</v>
      </c>
      <c r="D3520" s="23" t="str">
        <f t="shared" si="164"/>
        <v>7-2023</v>
      </c>
      <c r="E3520" s="25">
        <v>45138</v>
      </c>
      <c r="F3520" s="31">
        <f>INDEX(GoldPrice!$B$2:$F$4016,MATCH(E3520,GoldPrice!$B$2:$B$4016,0),5)</f>
        <v>-173400.86940087378</v>
      </c>
      <c r="G3520" s="36">
        <f>INDEX(Daily!$B$2:$H$4016,MATCH(E3520,Daily!$B$2:$B$4016,0),3)</f>
        <v>1.2199999999999989</v>
      </c>
      <c r="H3520" s="36">
        <f>INDEX(Daily!$B$2:$H$4016,MATCH(E3520,Daily!$B$2:$B$4016,0),5)</f>
        <v>-5</v>
      </c>
      <c r="I3520" s="36">
        <f>INDEX(Daily!$B$2:$H$4016,MATCH(E3520,Daily!$B$2:$B$4016,0),7)</f>
        <v>15.230000000000018</v>
      </c>
      <c r="J3520" s="39">
        <f>INDEX(Monthly!$B$2:$K$187,MATCH(D3520,Monthly!$B$2:$B$187,0),3)</f>
        <v>5.0000000000000044E-3</v>
      </c>
      <c r="K3520" s="39">
        <f>INDEX(Monthly!$B$2:$K$187,MATCH(D3520,Monthly!$B$2:$B$187,0),5)</f>
        <v>15.200000000000045</v>
      </c>
      <c r="L3520" s="39">
        <f>INDEX(Monthly!$B$2:$K$187,MATCH(D3520,Monthly!$B$2:$B$187,0),7)</f>
        <v>3.0000000000000027E-3</v>
      </c>
      <c r="M3520" s="39">
        <f>INDEX(Monthly!$B$2:$K$187,MATCH(D3520,Monthly!$B$2:$B$187,0),9)</f>
        <v>-7.7072923116042746E-3</v>
      </c>
      <c r="N3520" s="42">
        <f>INDEX(Quaterly!$B$2:$E$63,MATCH(B3520,Quaterly!$B$2:$B$63,0),4)</f>
        <v>5.23</v>
      </c>
    </row>
    <row r="3521" spans="1:14" x14ac:dyDescent="0.3">
      <c r="A3521" s="23">
        <v>3520</v>
      </c>
      <c r="B3521" s="23" t="str">
        <f t="shared" si="162"/>
        <v>Q3-2023</v>
      </c>
      <c r="C3521" s="24" t="str">
        <f t="shared" si="163"/>
        <v>Q3</v>
      </c>
      <c r="D3521" s="23" t="str">
        <f t="shared" si="164"/>
        <v>8-2023</v>
      </c>
      <c r="E3521" s="25">
        <v>45139</v>
      </c>
      <c r="F3521" s="31">
        <f>INDEX(GoldPrice!$B$2:$F$4016,MATCH(E3521,GoldPrice!$B$2:$B$4016,0),5)</f>
        <v>633482.51748251915</v>
      </c>
      <c r="G3521" s="36">
        <f>INDEX(Daily!$B$2:$H$4016,MATCH(E3521,Daily!$B$2:$B$4016,0),3)</f>
        <v>-0.42999999999999261</v>
      </c>
      <c r="H3521" s="36">
        <f>INDEX(Daily!$B$2:$H$4016,MATCH(E3521,Daily!$B$2:$B$4016,0),5)</f>
        <v>0</v>
      </c>
      <c r="I3521" s="36">
        <f>INDEX(Daily!$B$2:$H$4016,MATCH(E3521,Daily!$B$2:$B$4016,0),7)</f>
        <v>-5.3400000000001455</v>
      </c>
      <c r="J3521" s="39">
        <f>INDEX(Monthly!$B$2:$K$187,MATCH(D3521,Monthly!$B$2:$B$187,0),3)</f>
        <v>9.8000000000000032E-3</v>
      </c>
      <c r="K3521" s="39">
        <f>INDEX(Monthly!$B$2:$K$187,MATCH(D3521,Monthly!$B$2:$B$187,0),5)</f>
        <v>-3.2300000000000182</v>
      </c>
      <c r="L3521" s="39">
        <f>INDEX(Monthly!$B$2:$K$187,MATCH(D3521,Monthly!$B$2:$B$187,0),7)</f>
        <v>0</v>
      </c>
      <c r="M3521" s="39">
        <f>INDEX(Monthly!$B$2:$K$187,MATCH(D3521,Monthly!$B$2:$B$187,0),9)</f>
        <v>1.0883231676237023E-2</v>
      </c>
      <c r="N3521" s="42">
        <f>INDEX(Quaterly!$B$2:$E$63,MATCH(B3521,Quaterly!$B$2:$B$63,0),4)</f>
        <v>5.23</v>
      </c>
    </row>
    <row r="3522" spans="1:14" x14ac:dyDescent="0.3">
      <c r="A3522" s="23">
        <v>3521</v>
      </c>
      <c r="B3522" s="23" t="str">
        <f t="shared" si="162"/>
        <v>Q3-2023</v>
      </c>
      <c r="C3522" s="24" t="str">
        <f t="shared" si="163"/>
        <v>Q3</v>
      </c>
      <c r="D3522" s="23" t="str">
        <f t="shared" si="164"/>
        <v>8-2023</v>
      </c>
      <c r="E3522" s="25">
        <v>45140</v>
      </c>
      <c r="F3522" s="31">
        <f>INDEX(GoldPrice!$B$2:$F$4016,MATCH(E3522,GoldPrice!$B$2:$B$4016,0),5)</f>
        <v>-171480.2494802475</v>
      </c>
      <c r="G3522" s="36">
        <f>INDEX(Daily!$B$2:$H$4016,MATCH(E3522,Daily!$B$2:$B$4016,0),3)</f>
        <v>-1.8800000000000097</v>
      </c>
      <c r="H3522" s="36">
        <f>INDEX(Daily!$B$2:$H$4016,MATCH(E3522,Daily!$B$2:$B$4016,0),5)</f>
        <v>55</v>
      </c>
      <c r="I3522" s="36">
        <f>INDEX(Daily!$B$2:$H$4016,MATCH(E3522,Daily!$B$2:$B$4016,0),7)</f>
        <v>2.8700000000001182</v>
      </c>
      <c r="J3522" s="39">
        <f>INDEX(Monthly!$B$2:$K$187,MATCH(D3522,Monthly!$B$2:$B$187,0),3)</f>
        <v>9.8000000000000032E-3</v>
      </c>
      <c r="K3522" s="39">
        <f>INDEX(Monthly!$B$2:$K$187,MATCH(D3522,Monthly!$B$2:$B$187,0),5)</f>
        <v>-3.2300000000000182</v>
      </c>
      <c r="L3522" s="39">
        <f>INDEX(Monthly!$B$2:$K$187,MATCH(D3522,Monthly!$B$2:$B$187,0),7)</f>
        <v>0</v>
      </c>
      <c r="M3522" s="39">
        <f>INDEX(Monthly!$B$2:$K$187,MATCH(D3522,Monthly!$B$2:$B$187,0),9)</f>
        <v>1.0883231676237023E-2</v>
      </c>
      <c r="N3522" s="42">
        <f>INDEX(Quaterly!$B$2:$E$63,MATCH(B3522,Quaterly!$B$2:$B$63,0),4)</f>
        <v>5.23</v>
      </c>
    </row>
    <row r="3523" spans="1:14" x14ac:dyDescent="0.3">
      <c r="A3523" s="23">
        <v>3522</v>
      </c>
      <c r="B3523" s="23" t="str">
        <f t="shared" ref="B3523:B3586" si="165">C3523&amp;"-"&amp;YEAR(E3523)</f>
        <v>Q3-2023</v>
      </c>
      <c r="C3523" s="24" t="str">
        <f t="shared" ref="C3523:C3586" si="166">IF(MONTH(E3523)&lt;=3,"Q1",IF(MONTH(E3523)&lt;=6,"Q2",IF(MONTH(E3523)&lt;=9,"Q3","Q4")))</f>
        <v>Q3</v>
      </c>
      <c r="D3523" s="23" t="str">
        <f t="shared" ref="D3523:D3586" si="167">MONTH(E3523)&amp;"-"&amp;YEAR(E3523)</f>
        <v>8-2023</v>
      </c>
      <c r="E3523" s="25">
        <v>45141</v>
      </c>
      <c r="F3523" s="31">
        <f>INDEX(GoldPrice!$B$2:$F$4016,MATCH(E3523,GoldPrice!$B$2:$B$4016,0),5)</f>
        <v>74986.958986960351</v>
      </c>
      <c r="G3523" s="36">
        <f>INDEX(Daily!$B$2:$H$4016,MATCH(E3523,Daily!$B$2:$B$4016,0),3)</f>
        <v>2.0600000000000023</v>
      </c>
      <c r="H3523" s="36">
        <f>INDEX(Daily!$B$2:$H$4016,MATCH(E3523,Daily!$B$2:$B$4016,0),5)</f>
        <v>15</v>
      </c>
      <c r="I3523" s="36">
        <f>INDEX(Daily!$B$2:$H$4016,MATCH(E3523,Daily!$B$2:$B$4016,0),7)</f>
        <v>-9.4800000000000182</v>
      </c>
      <c r="J3523" s="39">
        <f>INDEX(Monthly!$B$2:$K$187,MATCH(D3523,Monthly!$B$2:$B$187,0),3)</f>
        <v>9.8000000000000032E-3</v>
      </c>
      <c r="K3523" s="39">
        <f>INDEX(Monthly!$B$2:$K$187,MATCH(D3523,Monthly!$B$2:$B$187,0),5)</f>
        <v>-3.2300000000000182</v>
      </c>
      <c r="L3523" s="39">
        <f>INDEX(Monthly!$B$2:$K$187,MATCH(D3523,Monthly!$B$2:$B$187,0),7)</f>
        <v>0</v>
      </c>
      <c r="M3523" s="39">
        <f>INDEX(Monthly!$B$2:$K$187,MATCH(D3523,Monthly!$B$2:$B$187,0),9)</f>
        <v>1.0883231676237023E-2</v>
      </c>
      <c r="N3523" s="42">
        <f>INDEX(Quaterly!$B$2:$E$63,MATCH(B3523,Quaterly!$B$2:$B$63,0),4)</f>
        <v>5.23</v>
      </c>
    </row>
    <row r="3524" spans="1:14" x14ac:dyDescent="0.3">
      <c r="A3524" s="23">
        <v>3523</v>
      </c>
      <c r="B3524" s="23" t="str">
        <f t="shared" si="165"/>
        <v>Q3-2023</v>
      </c>
      <c r="C3524" s="24" t="str">
        <f t="shared" si="166"/>
        <v>Q3</v>
      </c>
      <c r="D3524" s="23" t="str">
        <f t="shared" si="167"/>
        <v>8-2023</v>
      </c>
      <c r="E3524" s="25">
        <v>45142</v>
      </c>
      <c r="F3524" s="31">
        <f>INDEX(GoldPrice!$B$2:$F$4016,MATCH(E3524,GoldPrice!$B$2:$B$4016,0),5)</f>
        <v>-99799.659799657762</v>
      </c>
      <c r="G3524" s="36">
        <f>INDEX(Daily!$B$2:$H$4016,MATCH(E3524,Daily!$B$2:$B$4016,0),3)</f>
        <v>1.269999999999996</v>
      </c>
      <c r="H3524" s="36">
        <f>INDEX(Daily!$B$2:$H$4016,MATCH(E3524,Daily!$B$2:$B$4016,0),5)</f>
        <v>-25</v>
      </c>
      <c r="I3524" s="36">
        <f>INDEX(Daily!$B$2:$H$4016,MATCH(E3524,Daily!$B$2:$B$4016,0),7)</f>
        <v>15.029999999999973</v>
      </c>
      <c r="J3524" s="39">
        <f>INDEX(Monthly!$B$2:$K$187,MATCH(D3524,Monthly!$B$2:$B$187,0),3)</f>
        <v>9.8000000000000032E-3</v>
      </c>
      <c r="K3524" s="39">
        <f>INDEX(Monthly!$B$2:$K$187,MATCH(D3524,Monthly!$B$2:$B$187,0),5)</f>
        <v>-3.2300000000000182</v>
      </c>
      <c r="L3524" s="39">
        <f>INDEX(Monthly!$B$2:$K$187,MATCH(D3524,Monthly!$B$2:$B$187,0),7)</f>
        <v>0</v>
      </c>
      <c r="M3524" s="39">
        <f>INDEX(Monthly!$B$2:$K$187,MATCH(D3524,Monthly!$B$2:$B$187,0),9)</f>
        <v>1.0883231676237023E-2</v>
      </c>
      <c r="N3524" s="42">
        <f>INDEX(Quaterly!$B$2:$E$63,MATCH(B3524,Quaterly!$B$2:$B$63,0),4)</f>
        <v>5.23</v>
      </c>
    </row>
    <row r="3525" spans="1:14" x14ac:dyDescent="0.3">
      <c r="A3525" s="23">
        <v>3524</v>
      </c>
      <c r="B3525" s="23" t="str">
        <f t="shared" si="165"/>
        <v>Q3-2023</v>
      </c>
      <c r="C3525" s="24" t="str">
        <f t="shared" si="166"/>
        <v>Q3</v>
      </c>
      <c r="D3525" s="23" t="str">
        <f t="shared" si="167"/>
        <v>8-2023</v>
      </c>
      <c r="E3525" s="25">
        <v>45145</v>
      </c>
      <c r="F3525" s="31">
        <f>INDEX(GoldPrice!$B$2:$F$4016,MATCH(E3525,GoldPrice!$B$2:$B$4016,0),5)</f>
        <v>316718.95671895146</v>
      </c>
      <c r="G3525" s="36">
        <f>INDEX(Daily!$B$2:$H$4016,MATCH(E3525,Daily!$B$2:$B$4016,0),3)</f>
        <v>-0.87999999999999545</v>
      </c>
      <c r="H3525" s="36">
        <f>INDEX(Daily!$B$2:$H$4016,MATCH(E3525,Daily!$B$2:$B$4016,0),5)</f>
        <v>-5</v>
      </c>
      <c r="I3525" s="36">
        <f>INDEX(Daily!$B$2:$H$4016,MATCH(E3525,Daily!$B$2:$B$4016,0),7)</f>
        <v>15.440000000000055</v>
      </c>
      <c r="J3525" s="39">
        <f>INDEX(Monthly!$B$2:$K$187,MATCH(D3525,Monthly!$B$2:$B$187,0),3)</f>
        <v>9.8000000000000032E-3</v>
      </c>
      <c r="K3525" s="39">
        <f>INDEX(Monthly!$B$2:$K$187,MATCH(D3525,Monthly!$B$2:$B$187,0),5)</f>
        <v>-3.2300000000000182</v>
      </c>
      <c r="L3525" s="39">
        <f>INDEX(Monthly!$B$2:$K$187,MATCH(D3525,Monthly!$B$2:$B$187,0),7)</f>
        <v>0</v>
      </c>
      <c r="M3525" s="39">
        <f>INDEX(Monthly!$B$2:$K$187,MATCH(D3525,Monthly!$B$2:$B$187,0),9)</f>
        <v>1.0883231676237023E-2</v>
      </c>
      <c r="N3525" s="42">
        <f>INDEX(Quaterly!$B$2:$E$63,MATCH(B3525,Quaterly!$B$2:$B$63,0),4)</f>
        <v>5.23</v>
      </c>
    </row>
    <row r="3526" spans="1:14" x14ac:dyDescent="0.3">
      <c r="A3526" s="23">
        <v>3525</v>
      </c>
      <c r="B3526" s="23" t="str">
        <f t="shared" si="165"/>
        <v>Q3-2023</v>
      </c>
      <c r="C3526" s="24" t="str">
        <f t="shared" si="166"/>
        <v>Q3</v>
      </c>
      <c r="D3526" s="23" t="str">
        <f t="shared" si="167"/>
        <v>8-2023</v>
      </c>
      <c r="E3526" s="25">
        <v>45146</v>
      </c>
      <c r="F3526" s="31">
        <f>INDEX(GoldPrice!$B$2:$F$4016,MATCH(E3526,GoldPrice!$B$2:$B$4016,0),5)</f>
        <v>54017.766017764807</v>
      </c>
      <c r="G3526" s="36">
        <f>INDEX(Daily!$B$2:$H$4016,MATCH(E3526,Daily!$B$2:$B$4016,0),3)</f>
        <v>0.98000000000000398</v>
      </c>
      <c r="H3526" s="36">
        <f>INDEX(Daily!$B$2:$H$4016,MATCH(E3526,Daily!$B$2:$B$4016,0),5)</f>
        <v>10</v>
      </c>
      <c r="I3526" s="36">
        <f>INDEX(Daily!$B$2:$H$4016,MATCH(E3526,Daily!$B$2:$B$4016,0),7)</f>
        <v>0.80999999999994543</v>
      </c>
      <c r="J3526" s="39">
        <f>INDEX(Monthly!$B$2:$K$187,MATCH(D3526,Monthly!$B$2:$B$187,0),3)</f>
        <v>9.8000000000000032E-3</v>
      </c>
      <c r="K3526" s="39">
        <f>INDEX(Monthly!$B$2:$K$187,MATCH(D3526,Monthly!$B$2:$B$187,0),5)</f>
        <v>-3.2300000000000182</v>
      </c>
      <c r="L3526" s="39">
        <f>INDEX(Monthly!$B$2:$K$187,MATCH(D3526,Monthly!$B$2:$B$187,0),7)</f>
        <v>0</v>
      </c>
      <c r="M3526" s="39">
        <f>INDEX(Monthly!$B$2:$K$187,MATCH(D3526,Monthly!$B$2:$B$187,0),9)</f>
        <v>1.0883231676237023E-2</v>
      </c>
      <c r="N3526" s="42">
        <f>INDEX(Quaterly!$B$2:$E$63,MATCH(B3526,Quaterly!$B$2:$B$63,0),4)</f>
        <v>5.23</v>
      </c>
    </row>
    <row r="3527" spans="1:14" x14ac:dyDescent="0.3">
      <c r="A3527" s="23">
        <v>3526</v>
      </c>
      <c r="B3527" s="23" t="str">
        <f t="shared" si="165"/>
        <v>Q3-2023</v>
      </c>
      <c r="C3527" s="24" t="str">
        <f t="shared" si="166"/>
        <v>Q3</v>
      </c>
      <c r="D3527" s="23" t="str">
        <f t="shared" si="167"/>
        <v>8-2023</v>
      </c>
      <c r="E3527" s="25">
        <v>45147</v>
      </c>
      <c r="F3527" s="31">
        <f>INDEX(GoldPrice!$B$2:$F$4016,MATCH(E3527,GoldPrice!$B$2:$B$4016,0),5)</f>
        <v>98836.892836898565</v>
      </c>
      <c r="G3527" s="36">
        <f>INDEX(Daily!$B$2:$H$4016,MATCH(E3527,Daily!$B$2:$B$4016,0),3)</f>
        <v>1.480000000000004</v>
      </c>
      <c r="H3527" s="36">
        <f>INDEX(Daily!$B$2:$H$4016,MATCH(E3527,Daily!$B$2:$B$4016,0),5)</f>
        <v>5</v>
      </c>
      <c r="I3527" s="36">
        <f>INDEX(Daily!$B$2:$H$4016,MATCH(E3527,Daily!$B$2:$B$4016,0),7)</f>
        <v>-8.2400000000000091</v>
      </c>
      <c r="J3527" s="39">
        <f>INDEX(Monthly!$B$2:$K$187,MATCH(D3527,Monthly!$B$2:$B$187,0),3)</f>
        <v>9.8000000000000032E-3</v>
      </c>
      <c r="K3527" s="39">
        <f>INDEX(Monthly!$B$2:$K$187,MATCH(D3527,Monthly!$B$2:$B$187,0),5)</f>
        <v>-3.2300000000000182</v>
      </c>
      <c r="L3527" s="39">
        <f>INDEX(Monthly!$B$2:$K$187,MATCH(D3527,Monthly!$B$2:$B$187,0),7)</f>
        <v>0</v>
      </c>
      <c r="M3527" s="39">
        <f>INDEX(Monthly!$B$2:$K$187,MATCH(D3527,Monthly!$B$2:$B$187,0),9)</f>
        <v>1.0883231676237023E-2</v>
      </c>
      <c r="N3527" s="42">
        <f>INDEX(Quaterly!$B$2:$E$63,MATCH(B3527,Quaterly!$B$2:$B$63,0),4)</f>
        <v>5.23</v>
      </c>
    </row>
    <row r="3528" spans="1:14" x14ac:dyDescent="0.3">
      <c r="A3528" s="23">
        <v>3527</v>
      </c>
      <c r="B3528" s="23" t="str">
        <f t="shared" si="165"/>
        <v>Q3-2023</v>
      </c>
      <c r="C3528" s="24" t="str">
        <f t="shared" si="166"/>
        <v>Q3</v>
      </c>
      <c r="D3528" s="23" t="str">
        <f t="shared" si="167"/>
        <v>8-2023</v>
      </c>
      <c r="E3528" s="25">
        <v>45148</v>
      </c>
      <c r="F3528" s="31">
        <f>INDEX(GoldPrice!$B$2:$F$4016,MATCH(E3528,GoldPrice!$B$2:$B$4016,0),5)</f>
        <v>60707.238707236946</v>
      </c>
      <c r="G3528" s="36">
        <f>INDEX(Daily!$B$2:$H$4016,MATCH(E3528,Daily!$B$2:$B$4016,0),3)</f>
        <v>-1.5800000000000125</v>
      </c>
      <c r="H3528" s="36">
        <f>INDEX(Daily!$B$2:$H$4016,MATCH(E3528,Daily!$B$2:$B$4016,0),5)</f>
        <v>5</v>
      </c>
      <c r="I3528" s="36">
        <f>INDEX(Daily!$B$2:$H$4016,MATCH(E3528,Daily!$B$2:$B$4016,0),7)</f>
        <v>-13.380000000000109</v>
      </c>
      <c r="J3528" s="39">
        <f>INDEX(Monthly!$B$2:$K$187,MATCH(D3528,Monthly!$B$2:$B$187,0),3)</f>
        <v>9.8000000000000032E-3</v>
      </c>
      <c r="K3528" s="39">
        <f>INDEX(Monthly!$B$2:$K$187,MATCH(D3528,Monthly!$B$2:$B$187,0),5)</f>
        <v>-3.2300000000000182</v>
      </c>
      <c r="L3528" s="39">
        <f>INDEX(Monthly!$B$2:$K$187,MATCH(D3528,Monthly!$B$2:$B$187,0),7)</f>
        <v>0</v>
      </c>
      <c r="M3528" s="39">
        <f>INDEX(Monthly!$B$2:$K$187,MATCH(D3528,Monthly!$B$2:$B$187,0),9)</f>
        <v>1.0883231676237023E-2</v>
      </c>
      <c r="N3528" s="42">
        <f>INDEX(Quaterly!$B$2:$E$63,MATCH(B3528,Quaterly!$B$2:$B$63,0),4)</f>
        <v>5.23</v>
      </c>
    </row>
    <row r="3529" spans="1:14" x14ac:dyDescent="0.3">
      <c r="A3529" s="23">
        <v>3528</v>
      </c>
      <c r="B3529" s="23" t="str">
        <f t="shared" si="165"/>
        <v>Q3-2023</v>
      </c>
      <c r="C3529" s="24" t="str">
        <f t="shared" si="166"/>
        <v>Q3</v>
      </c>
      <c r="D3529" s="23" t="str">
        <f t="shared" si="167"/>
        <v>8-2023</v>
      </c>
      <c r="E3529" s="25">
        <v>45149</v>
      </c>
      <c r="F3529" s="31">
        <f>INDEX(GoldPrice!$B$2:$F$4016,MATCH(E3529,GoldPrice!$B$2:$B$4016,0),5)</f>
        <v>212459.64845965058</v>
      </c>
      <c r="G3529" s="36">
        <f>INDEX(Daily!$B$2:$H$4016,MATCH(E3529,Daily!$B$2:$B$4016,0),3)</f>
        <v>0.37000000000000455</v>
      </c>
      <c r="H3529" s="36">
        <f>INDEX(Daily!$B$2:$H$4016,MATCH(E3529,Daily!$B$2:$B$4016,0),5)</f>
        <v>10</v>
      </c>
      <c r="I3529" s="36">
        <f>INDEX(Daily!$B$2:$H$4016,MATCH(E3529,Daily!$B$2:$B$4016,0),7)</f>
        <v>11.600000000000136</v>
      </c>
      <c r="J3529" s="39">
        <f>INDEX(Monthly!$B$2:$K$187,MATCH(D3529,Monthly!$B$2:$B$187,0),3)</f>
        <v>9.8000000000000032E-3</v>
      </c>
      <c r="K3529" s="39">
        <f>INDEX(Monthly!$B$2:$K$187,MATCH(D3529,Monthly!$B$2:$B$187,0),5)</f>
        <v>-3.2300000000000182</v>
      </c>
      <c r="L3529" s="39">
        <f>INDEX(Monthly!$B$2:$K$187,MATCH(D3529,Monthly!$B$2:$B$187,0),7)</f>
        <v>0</v>
      </c>
      <c r="M3529" s="39">
        <f>INDEX(Monthly!$B$2:$K$187,MATCH(D3529,Monthly!$B$2:$B$187,0),9)</f>
        <v>1.0883231676237023E-2</v>
      </c>
      <c r="N3529" s="42">
        <f>INDEX(Quaterly!$B$2:$E$63,MATCH(B3529,Quaterly!$B$2:$B$63,0),4)</f>
        <v>5.23</v>
      </c>
    </row>
    <row r="3530" spans="1:14" x14ac:dyDescent="0.3">
      <c r="A3530" s="23">
        <v>3529</v>
      </c>
      <c r="B3530" s="23" t="str">
        <f t="shared" si="165"/>
        <v>Q3-2023</v>
      </c>
      <c r="C3530" s="24" t="str">
        <f t="shared" si="166"/>
        <v>Q3</v>
      </c>
      <c r="D3530" s="23" t="str">
        <f t="shared" si="167"/>
        <v>8-2023</v>
      </c>
      <c r="E3530" s="25">
        <v>45152</v>
      </c>
      <c r="F3530" s="31">
        <f>INDEX(GoldPrice!$B$2:$F$4016,MATCH(E3530,GoldPrice!$B$2:$B$4016,0),5)</f>
        <v>-52590.436590440571</v>
      </c>
      <c r="G3530" s="36">
        <f>INDEX(Daily!$B$2:$H$4016,MATCH(E3530,Daily!$B$2:$B$4016,0),3)</f>
        <v>-0.67999999999999261</v>
      </c>
      <c r="H3530" s="36">
        <f>INDEX(Daily!$B$2:$H$4016,MATCH(E3530,Daily!$B$2:$B$4016,0),5)</f>
        <v>65</v>
      </c>
      <c r="I3530" s="36">
        <f>INDEX(Daily!$B$2:$H$4016,MATCH(E3530,Daily!$B$2:$B$4016,0),7)</f>
        <v>4.6299999999998818</v>
      </c>
      <c r="J3530" s="39">
        <f>INDEX(Monthly!$B$2:$K$187,MATCH(D3530,Monthly!$B$2:$B$187,0),3)</f>
        <v>9.8000000000000032E-3</v>
      </c>
      <c r="K3530" s="39">
        <f>INDEX(Monthly!$B$2:$K$187,MATCH(D3530,Monthly!$B$2:$B$187,0),5)</f>
        <v>-3.2300000000000182</v>
      </c>
      <c r="L3530" s="39">
        <f>INDEX(Monthly!$B$2:$K$187,MATCH(D3530,Monthly!$B$2:$B$187,0),7)</f>
        <v>0</v>
      </c>
      <c r="M3530" s="39">
        <f>INDEX(Monthly!$B$2:$K$187,MATCH(D3530,Monthly!$B$2:$B$187,0),9)</f>
        <v>1.0883231676237023E-2</v>
      </c>
      <c r="N3530" s="42">
        <f>INDEX(Quaterly!$B$2:$E$63,MATCH(B3530,Quaterly!$B$2:$B$63,0),4)</f>
        <v>5.23</v>
      </c>
    </row>
    <row r="3531" spans="1:14" x14ac:dyDescent="0.3">
      <c r="A3531" s="23">
        <v>3530</v>
      </c>
      <c r="B3531" s="23" t="str">
        <f t="shared" si="165"/>
        <v>Q3-2023</v>
      </c>
      <c r="C3531" s="24" t="str">
        <f t="shared" si="166"/>
        <v>Q3</v>
      </c>
      <c r="D3531" s="23" t="str">
        <f t="shared" si="167"/>
        <v>8-2023</v>
      </c>
      <c r="E3531" s="25">
        <v>45153</v>
      </c>
      <c r="F3531" s="31">
        <f>INDEX(GoldPrice!$B$2:$F$4016,MATCH(E3531,GoldPrice!$B$2:$B$4016,0),5)</f>
        <v>30089.96408996731</v>
      </c>
      <c r="G3531" s="36">
        <f>INDEX(Daily!$B$2:$H$4016,MATCH(E3531,Daily!$B$2:$B$4016,0),3)</f>
        <v>-1.5200000000000102</v>
      </c>
      <c r="H3531" s="36">
        <f>INDEX(Daily!$B$2:$H$4016,MATCH(E3531,Daily!$B$2:$B$4016,0),5)</f>
        <v>150</v>
      </c>
      <c r="I3531" s="36">
        <f>INDEX(Daily!$B$2:$H$4016,MATCH(E3531,Daily!$B$2:$B$4016,0),7)</f>
        <v>-2.7899999999999636</v>
      </c>
      <c r="J3531" s="39">
        <f>INDEX(Monthly!$B$2:$K$187,MATCH(D3531,Monthly!$B$2:$B$187,0),3)</f>
        <v>9.8000000000000032E-3</v>
      </c>
      <c r="K3531" s="39">
        <f>INDEX(Monthly!$B$2:$K$187,MATCH(D3531,Monthly!$B$2:$B$187,0),5)</f>
        <v>-3.2300000000000182</v>
      </c>
      <c r="L3531" s="39">
        <f>INDEX(Monthly!$B$2:$K$187,MATCH(D3531,Monthly!$B$2:$B$187,0),7)</f>
        <v>0</v>
      </c>
      <c r="M3531" s="39">
        <f>INDEX(Monthly!$B$2:$K$187,MATCH(D3531,Monthly!$B$2:$B$187,0),9)</f>
        <v>1.0883231676237023E-2</v>
      </c>
      <c r="N3531" s="42">
        <f>INDEX(Quaterly!$B$2:$E$63,MATCH(B3531,Quaterly!$B$2:$B$63,0),4)</f>
        <v>5.23</v>
      </c>
    </row>
    <row r="3532" spans="1:14" x14ac:dyDescent="0.3">
      <c r="A3532" s="23">
        <v>3531</v>
      </c>
      <c r="B3532" s="23" t="str">
        <f t="shared" si="165"/>
        <v>Q3-2023</v>
      </c>
      <c r="C3532" s="24" t="str">
        <f t="shared" si="166"/>
        <v>Q3</v>
      </c>
      <c r="D3532" s="23" t="str">
        <f t="shared" si="167"/>
        <v>8-2023</v>
      </c>
      <c r="E3532" s="25">
        <v>45154</v>
      </c>
      <c r="F3532" s="31">
        <f>INDEX(GoldPrice!$B$2:$F$4016,MATCH(E3532,GoldPrice!$B$2:$B$4016,0),5)</f>
        <v>108955.96295595914</v>
      </c>
      <c r="G3532" s="36">
        <f>INDEX(Daily!$B$2:$H$4016,MATCH(E3532,Daily!$B$2:$B$4016,0),3)</f>
        <v>-1.6099999999999994</v>
      </c>
      <c r="H3532" s="36">
        <f>INDEX(Daily!$B$2:$H$4016,MATCH(E3532,Daily!$B$2:$B$4016,0),5)</f>
        <v>-30</v>
      </c>
      <c r="I3532" s="36">
        <f>INDEX(Daily!$B$2:$H$4016,MATCH(E3532,Daily!$B$2:$B$4016,0),7)</f>
        <v>9.2100000000000364</v>
      </c>
      <c r="J3532" s="39">
        <f>INDEX(Monthly!$B$2:$K$187,MATCH(D3532,Monthly!$B$2:$B$187,0),3)</f>
        <v>9.8000000000000032E-3</v>
      </c>
      <c r="K3532" s="39">
        <f>INDEX(Monthly!$B$2:$K$187,MATCH(D3532,Monthly!$B$2:$B$187,0),5)</f>
        <v>-3.2300000000000182</v>
      </c>
      <c r="L3532" s="39">
        <f>INDEX(Monthly!$B$2:$K$187,MATCH(D3532,Monthly!$B$2:$B$187,0),7)</f>
        <v>0</v>
      </c>
      <c r="M3532" s="39">
        <f>INDEX(Monthly!$B$2:$K$187,MATCH(D3532,Monthly!$B$2:$B$187,0),9)</f>
        <v>1.0883231676237023E-2</v>
      </c>
      <c r="N3532" s="42">
        <f>INDEX(Quaterly!$B$2:$E$63,MATCH(B3532,Quaterly!$B$2:$B$63,0),4)</f>
        <v>5.23</v>
      </c>
    </row>
    <row r="3533" spans="1:14" x14ac:dyDescent="0.3">
      <c r="A3533" s="23">
        <v>3532</v>
      </c>
      <c r="B3533" s="23" t="str">
        <f t="shared" si="165"/>
        <v>Q3-2023</v>
      </c>
      <c r="C3533" s="24" t="str">
        <f t="shared" si="166"/>
        <v>Q3</v>
      </c>
      <c r="D3533" s="23" t="str">
        <f t="shared" si="167"/>
        <v>8-2023</v>
      </c>
      <c r="E3533" s="25">
        <v>45155</v>
      </c>
      <c r="F3533" s="31">
        <f>INDEX(GoldPrice!$B$2:$F$4016,MATCH(E3533,GoldPrice!$B$2:$B$4016,0),5)</f>
        <v>388210.92421092838</v>
      </c>
      <c r="G3533" s="36">
        <f>INDEX(Daily!$B$2:$H$4016,MATCH(E3533,Daily!$B$2:$B$4016,0),3)</f>
        <v>1.0100000000000051</v>
      </c>
      <c r="H3533" s="36">
        <f>INDEX(Daily!$B$2:$H$4016,MATCH(E3533,Daily!$B$2:$B$4016,0),5)</f>
        <v>-85</v>
      </c>
      <c r="I3533" s="36">
        <f>INDEX(Daily!$B$2:$H$4016,MATCH(E3533,Daily!$B$2:$B$4016,0),7)</f>
        <v>-9.7799999999999727</v>
      </c>
      <c r="J3533" s="39">
        <f>INDEX(Monthly!$B$2:$K$187,MATCH(D3533,Monthly!$B$2:$B$187,0),3)</f>
        <v>9.8000000000000032E-3</v>
      </c>
      <c r="K3533" s="39">
        <f>INDEX(Monthly!$B$2:$K$187,MATCH(D3533,Monthly!$B$2:$B$187,0),5)</f>
        <v>-3.2300000000000182</v>
      </c>
      <c r="L3533" s="39">
        <f>INDEX(Monthly!$B$2:$K$187,MATCH(D3533,Monthly!$B$2:$B$187,0),7)</f>
        <v>0</v>
      </c>
      <c r="M3533" s="39">
        <f>INDEX(Monthly!$B$2:$K$187,MATCH(D3533,Monthly!$B$2:$B$187,0),9)</f>
        <v>1.0883231676237023E-2</v>
      </c>
      <c r="N3533" s="42">
        <f>INDEX(Quaterly!$B$2:$E$63,MATCH(B3533,Quaterly!$B$2:$B$63,0),4)</f>
        <v>5.23</v>
      </c>
    </row>
    <row r="3534" spans="1:14" x14ac:dyDescent="0.3">
      <c r="A3534" s="23">
        <v>3533</v>
      </c>
      <c r="B3534" s="23" t="str">
        <f t="shared" si="165"/>
        <v>Q3-2023</v>
      </c>
      <c r="C3534" s="24" t="str">
        <f t="shared" si="166"/>
        <v>Q3</v>
      </c>
      <c r="D3534" s="23" t="str">
        <f t="shared" si="167"/>
        <v>8-2023</v>
      </c>
      <c r="E3534" s="25">
        <v>45156</v>
      </c>
      <c r="F3534" s="31">
        <f>INDEX(GoldPrice!$B$2:$F$4016,MATCH(E3534,GoldPrice!$B$2:$B$4016,0),5)</f>
        <v>78103.95010394603</v>
      </c>
      <c r="G3534" s="36">
        <f>INDEX(Daily!$B$2:$H$4016,MATCH(E3534,Daily!$B$2:$B$4016,0),3)</f>
        <v>0.85999999999999943</v>
      </c>
      <c r="H3534" s="36">
        <f>INDEX(Daily!$B$2:$H$4016,MATCH(E3534,Daily!$B$2:$B$4016,0),5)</f>
        <v>-45</v>
      </c>
      <c r="I3534" s="36">
        <f>INDEX(Daily!$B$2:$H$4016,MATCH(E3534,Daily!$B$2:$B$4016,0),7)</f>
        <v>-55.490000000000009</v>
      </c>
      <c r="J3534" s="39">
        <f>INDEX(Monthly!$B$2:$K$187,MATCH(D3534,Monthly!$B$2:$B$187,0),3)</f>
        <v>9.8000000000000032E-3</v>
      </c>
      <c r="K3534" s="39">
        <f>INDEX(Monthly!$B$2:$K$187,MATCH(D3534,Monthly!$B$2:$B$187,0),5)</f>
        <v>-3.2300000000000182</v>
      </c>
      <c r="L3534" s="39">
        <f>INDEX(Monthly!$B$2:$K$187,MATCH(D3534,Monthly!$B$2:$B$187,0),7)</f>
        <v>0</v>
      </c>
      <c r="M3534" s="39">
        <f>INDEX(Monthly!$B$2:$K$187,MATCH(D3534,Monthly!$B$2:$B$187,0),9)</f>
        <v>1.0883231676237023E-2</v>
      </c>
      <c r="N3534" s="42">
        <f>INDEX(Quaterly!$B$2:$E$63,MATCH(B3534,Quaterly!$B$2:$B$63,0),4)</f>
        <v>5.23</v>
      </c>
    </row>
    <row r="3535" spans="1:14" x14ac:dyDescent="0.3">
      <c r="A3535" s="23">
        <v>3534</v>
      </c>
      <c r="B3535" s="23" t="str">
        <f t="shared" si="165"/>
        <v>Q3-2023</v>
      </c>
      <c r="C3535" s="24" t="str">
        <f t="shared" si="166"/>
        <v>Q3</v>
      </c>
      <c r="D3535" s="23" t="str">
        <f t="shared" si="167"/>
        <v>8-2023</v>
      </c>
      <c r="E3535" s="25">
        <v>45159</v>
      </c>
      <c r="F3535" s="31">
        <f>INDEX(GoldPrice!$B$2:$F$4016,MATCH(E3535,GoldPrice!$B$2:$B$4016,0),5)</f>
        <v>-229575.50557550788</v>
      </c>
      <c r="G3535" s="36">
        <f>INDEX(Daily!$B$2:$H$4016,MATCH(E3535,Daily!$B$2:$B$4016,0),3)</f>
        <v>-0.53000000000000114</v>
      </c>
      <c r="H3535" s="36">
        <f>INDEX(Daily!$B$2:$H$4016,MATCH(E3535,Daily!$B$2:$B$4016,0),5)</f>
        <v>0</v>
      </c>
      <c r="I3535" s="36">
        <f>INDEX(Daily!$B$2:$H$4016,MATCH(E3535,Daily!$B$2:$B$4016,0),7)</f>
        <v>1.7699999999999818</v>
      </c>
      <c r="J3535" s="39">
        <f>INDEX(Monthly!$B$2:$K$187,MATCH(D3535,Monthly!$B$2:$B$187,0),3)</f>
        <v>9.8000000000000032E-3</v>
      </c>
      <c r="K3535" s="39">
        <f>INDEX(Monthly!$B$2:$K$187,MATCH(D3535,Monthly!$B$2:$B$187,0),5)</f>
        <v>-3.2300000000000182</v>
      </c>
      <c r="L3535" s="39">
        <f>INDEX(Monthly!$B$2:$K$187,MATCH(D3535,Monthly!$B$2:$B$187,0),7)</f>
        <v>0</v>
      </c>
      <c r="M3535" s="39">
        <f>INDEX(Monthly!$B$2:$K$187,MATCH(D3535,Monthly!$B$2:$B$187,0),9)</f>
        <v>1.0883231676237023E-2</v>
      </c>
      <c r="N3535" s="42">
        <f>INDEX(Quaterly!$B$2:$E$63,MATCH(B3535,Quaterly!$B$2:$B$63,0),4)</f>
        <v>5.23</v>
      </c>
    </row>
    <row r="3536" spans="1:14" x14ac:dyDescent="0.3">
      <c r="A3536" s="23">
        <v>3535</v>
      </c>
      <c r="B3536" s="23" t="str">
        <f t="shared" si="165"/>
        <v>Q3-2023</v>
      </c>
      <c r="C3536" s="24" t="str">
        <f t="shared" si="166"/>
        <v>Q3</v>
      </c>
      <c r="D3536" s="23" t="str">
        <f t="shared" si="167"/>
        <v>8-2023</v>
      </c>
      <c r="E3536" s="25">
        <v>45160</v>
      </c>
      <c r="F3536" s="31">
        <f>INDEX(GoldPrice!$B$2:$F$4016,MATCH(E3536,GoldPrice!$B$2:$B$4016,0),5)</f>
        <v>-120662.63466262817</v>
      </c>
      <c r="G3536" s="36">
        <f>INDEX(Daily!$B$2:$H$4016,MATCH(E3536,Daily!$B$2:$B$4016,0),3)</f>
        <v>-0.37000000000000455</v>
      </c>
      <c r="H3536" s="36">
        <f>INDEX(Daily!$B$2:$H$4016,MATCH(E3536,Daily!$B$2:$B$4016,0),5)</f>
        <v>115</v>
      </c>
      <c r="I3536" s="36">
        <f>INDEX(Daily!$B$2:$H$4016,MATCH(E3536,Daily!$B$2:$B$4016,0),7)</f>
        <v>0.73000000000001819</v>
      </c>
      <c r="J3536" s="39">
        <f>INDEX(Monthly!$B$2:$K$187,MATCH(D3536,Monthly!$B$2:$B$187,0),3)</f>
        <v>9.8000000000000032E-3</v>
      </c>
      <c r="K3536" s="39">
        <f>INDEX(Monthly!$B$2:$K$187,MATCH(D3536,Monthly!$B$2:$B$187,0),5)</f>
        <v>-3.2300000000000182</v>
      </c>
      <c r="L3536" s="39">
        <f>INDEX(Monthly!$B$2:$K$187,MATCH(D3536,Monthly!$B$2:$B$187,0),7)</f>
        <v>0</v>
      </c>
      <c r="M3536" s="39">
        <f>INDEX(Monthly!$B$2:$K$187,MATCH(D3536,Monthly!$B$2:$B$187,0),9)</f>
        <v>1.0883231676237023E-2</v>
      </c>
      <c r="N3536" s="42">
        <f>INDEX(Quaterly!$B$2:$E$63,MATCH(B3536,Quaterly!$B$2:$B$63,0),4)</f>
        <v>5.23</v>
      </c>
    </row>
    <row r="3537" spans="1:14" x14ac:dyDescent="0.3">
      <c r="A3537" s="23">
        <v>3536</v>
      </c>
      <c r="B3537" s="23" t="str">
        <f t="shared" si="165"/>
        <v>Q3-2023</v>
      </c>
      <c r="C3537" s="24" t="str">
        <f t="shared" si="166"/>
        <v>Q3</v>
      </c>
      <c r="D3537" s="23" t="str">
        <f t="shared" si="167"/>
        <v>8-2023</v>
      </c>
      <c r="E3537" s="25">
        <v>45161</v>
      </c>
      <c r="F3537" s="31">
        <f>INDEX(GoldPrice!$B$2:$F$4016,MATCH(E3537,GoldPrice!$B$2:$B$4016,0),5)</f>
        <v>-243921.37592137605</v>
      </c>
      <c r="G3537" s="36">
        <f>INDEX(Daily!$B$2:$H$4016,MATCH(E3537,Daily!$B$2:$B$4016,0),3)</f>
        <v>-1.4599999999999937</v>
      </c>
      <c r="H3537" s="36">
        <f>INDEX(Daily!$B$2:$H$4016,MATCH(E3537,Daily!$B$2:$B$4016,0),5)</f>
        <v>65</v>
      </c>
      <c r="I3537" s="36">
        <f>INDEX(Daily!$B$2:$H$4016,MATCH(E3537,Daily!$B$2:$B$4016,0),7)</f>
        <v>-7.9300000000000637</v>
      </c>
      <c r="J3537" s="39">
        <f>INDEX(Monthly!$B$2:$K$187,MATCH(D3537,Monthly!$B$2:$B$187,0),3)</f>
        <v>9.8000000000000032E-3</v>
      </c>
      <c r="K3537" s="39">
        <f>INDEX(Monthly!$B$2:$K$187,MATCH(D3537,Monthly!$B$2:$B$187,0),5)</f>
        <v>-3.2300000000000182</v>
      </c>
      <c r="L3537" s="39">
        <f>INDEX(Monthly!$B$2:$K$187,MATCH(D3537,Monthly!$B$2:$B$187,0),7)</f>
        <v>0</v>
      </c>
      <c r="M3537" s="39">
        <f>INDEX(Monthly!$B$2:$K$187,MATCH(D3537,Monthly!$B$2:$B$187,0),9)</f>
        <v>1.0883231676237023E-2</v>
      </c>
      <c r="N3537" s="42">
        <f>INDEX(Quaterly!$B$2:$E$63,MATCH(B3537,Quaterly!$B$2:$B$63,0),4)</f>
        <v>5.23</v>
      </c>
    </row>
    <row r="3538" spans="1:14" x14ac:dyDescent="0.3">
      <c r="A3538" s="23">
        <v>3537</v>
      </c>
      <c r="B3538" s="23" t="str">
        <f t="shared" si="165"/>
        <v>Q3-2023</v>
      </c>
      <c r="C3538" s="24" t="str">
        <f t="shared" si="166"/>
        <v>Q3</v>
      </c>
      <c r="D3538" s="23" t="str">
        <f t="shared" si="167"/>
        <v>8-2023</v>
      </c>
      <c r="E3538" s="25">
        <v>45162</v>
      </c>
      <c r="F3538" s="31">
        <f>INDEX(GoldPrice!$B$2:$F$4016,MATCH(E3538,GoldPrice!$B$2:$B$4016,0),5)</f>
        <v>40938.196938194335</v>
      </c>
      <c r="G3538" s="36">
        <f>INDEX(Daily!$B$2:$H$4016,MATCH(E3538,Daily!$B$2:$B$4016,0),3)</f>
        <v>0.15999999999999659</v>
      </c>
      <c r="H3538" s="36">
        <f>INDEX(Daily!$B$2:$H$4016,MATCH(E3538,Daily!$B$2:$B$4016,0),5)</f>
        <v>10</v>
      </c>
      <c r="I3538" s="36">
        <f>INDEX(Daily!$B$2:$H$4016,MATCH(E3538,Daily!$B$2:$B$4016,0),7)</f>
        <v>16.830000000000155</v>
      </c>
      <c r="J3538" s="39">
        <f>INDEX(Monthly!$B$2:$K$187,MATCH(D3538,Monthly!$B$2:$B$187,0),3)</f>
        <v>9.8000000000000032E-3</v>
      </c>
      <c r="K3538" s="39">
        <f>INDEX(Monthly!$B$2:$K$187,MATCH(D3538,Monthly!$B$2:$B$187,0),5)</f>
        <v>-3.2300000000000182</v>
      </c>
      <c r="L3538" s="39">
        <f>INDEX(Monthly!$B$2:$K$187,MATCH(D3538,Monthly!$B$2:$B$187,0),7)</f>
        <v>0</v>
      </c>
      <c r="M3538" s="39">
        <f>INDEX(Monthly!$B$2:$K$187,MATCH(D3538,Monthly!$B$2:$B$187,0),9)</f>
        <v>1.0883231676237023E-2</v>
      </c>
      <c r="N3538" s="42">
        <f>INDEX(Quaterly!$B$2:$E$63,MATCH(B3538,Quaterly!$B$2:$B$63,0),4)</f>
        <v>5.23</v>
      </c>
    </row>
    <row r="3539" spans="1:14" x14ac:dyDescent="0.3">
      <c r="A3539" s="23">
        <v>3538</v>
      </c>
      <c r="B3539" s="23" t="str">
        <f t="shared" si="165"/>
        <v>Q3-2023</v>
      </c>
      <c r="C3539" s="24" t="str">
        <f t="shared" si="166"/>
        <v>Q3</v>
      </c>
      <c r="D3539" s="23" t="str">
        <f t="shared" si="167"/>
        <v>8-2023</v>
      </c>
      <c r="E3539" s="25">
        <v>45163</v>
      </c>
      <c r="F3539" s="31">
        <f>INDEX(GoldPrice!$B$2:$F$4016,MATCH(E3539,GoldPrice!$B$2:$B$4016,0),5)</f>
        <v>86896.692496694624</v>
      </c>
      <c r="G3539" s="36">
        <f>INDEX(Daily!$B$2:$H$4016,MATCH(E3539,Daily!$B$2:$B$4016,0),3)</f>
        <v>0.78000000000000114</v>
      </c>
      <c r="H3539" s="36">
        <f>INDEX(Daily!$B$2:$H$4016,MATCH(E3539,Daily!$B$2:$B$4016,0),5)</f>
        <v>29</v>
      </c>
      <c r="I3539" s="36">
        <f>INDEX(Daily!$B$2:$H$4016,MATCH(E3539,Daily!$B$2:$B$4016,0),7)</f>
        <v>-6.0200000000002092</v>
      </c>
      <c r="J3539" s="39">
        <f>INDEX(Monthly!$B$2:$K$187,MATCH(D3539,Monthly!$B$2:$B$187,0),3)</f>
        <v>9.8000000000000032E-3</v>
      </c>
      <c r="K3539" s="39">
        <f>INDEX(Monthly!$B$2:$K$187,MATCH(D3539,Monthly!$B$2:$B$187,0),5)</f>
        <v>-3.2300000000000182</v>
      </c>
      <c r="L3539" s="39">
        <f>INDEX(Monthly!$B$2:$K$187,MATCH(D3539,Monthly!$B$2:$B$187,0),7)</f>
        <v>0</v>
      </c>
      <c r="M3539" s="39">
        <f>INDEX(Monthly!$B$2:$K$187,MATCH(D3539,Monthly!$B$2:$B$187,0),9)</f>
        <v>1.0883231676237023E-2</v>
      </c>
      <c r="N3539" s="42">
        <f>INDEX(Quaterly!$B$2:$E$63,MATCH(B3539,Quaterly!$B$2:$B$63,0),4)</f>
        <v>5.23</v>
      </c>
    </row>
    <row r="3540" spans="1:14" x14ac:dyDescent="0.3">
      <c r="A3540" s="23">
        <v>3539</v>
      </c>
      <c r="B3540" s="23" t="str">
        <f t="shared" si="165"/>
        <v>Q3-2023</v>
      </c>
      <c r="C3540" s="24" t="str">
        <f t="shared" si="166"/>
        <v>Q3</v>
      </c>
      <c r="D3540" s="23" t="str">
        <f t="shared" si="167"/>
        <v>8-2023</v>
      </c>
      <c r="E3540" s="25">
        <v>45166</v>
      </c>
      <c r="F3540" s="31">
        <f>INDEX(GoldPrice!$B$2:$F$4016,MATCH(E3540,GoldPrice!$B$2:$B$4016,0),5)</f>
        <v>-54698.998299002647</v>
      </c>
      <c r="G3540" s="36">
        <f>INDEX(Daily!$B$2:$H$4016,MATCH(E3540,Daily!$B$2:$B$4016,0),3)</f>
        <v>0.26999999999999602</v>
      </c>
      <c r="H3540" s="36">
        <f>INDEX(Daily!$B$2:$H$4016,MATCH(E3540,Daily!$B$2:$B$4016,0),5)</f>
        <v>56</v>
      </c>
      <c r="I3540" s="36">
        <f>INDEX(Daily!$B$2:$H$4016,MATCH(E3540,Daily!$B$2:$B$4016,0),7)</f>
        <v>18.350000000000136</v>
      </c>
      <c r="J3540" s="39">
        <f>INDEX(Monthly!$B$2:$K$187,MATCH(D3540,Monthly!$B$2:$B$187,0),3)</f>
        <v>9.8000000000000032E-3</v>
      </c>
      <c r="K3540" s="39">
        <f>INDEX(Monthly!$B$2:$K$187,MATCH(D3540,Monthly!$B$2:$B$187,0),5)</f>
        <v>-3.2300000000000182</v>
      </c>
      <c r="L3540" s="39">
        <f>INDEX(Monthly!$B$2:$K$187,MATCH(D3540,Monthly!$B$2:$B$187,0),7)</f>
        <v>0</v>
      </c>
      <c r="M3540" s="39">
        <f>INDEX(Monthly!$B$2:$K$187,MATCH(D3540,Monthly!$B$2:$B$187,0),9)</f>
        <v>1.0883231676237023E-2</v>
      </c>
      <c r="N3540" s="42">
        <f>INDEX(Quaterly!$B$2:$E$63,MATCH(B3540,Quaterly!$B$2:$B$63,0),4)</f>
        <v>5.23</v>
      </c>
    </row>
    <row r="3541" spans="1:14" x14ac:dyDescent="0.3">
      <c r="A3541" s="23">
        <v>3540</v>
      </c>
      <c r="B3541" s="23" t="str">
        <f t="shared" si="165"/>
        <v>Q3-2023</v>
      </c>
      <c r="C3541" s="24" t="str">
        <f t="shared" si="166"/>
        <v>Q3</v>
      </c>
      <c r="D3541" s="23" t="str">
        <f t="shared" si="167"/>
        <v>8-2023</v>
      </c>
      <c r="E3541" s="25">
        <v>45167</v>
      </c>
      <c r="F3541" s="31">
        <f>INDEX(GoldPrice!$B$2:$F$4016,MATCH(E3541,GoldPrice!$B$2:$B$4016,0),5)</f>
        <v>-435003.21300321072</v>
      </c>
      <c r="G3541" s="36">
        <f>INDEX(Daily!$B$2:$H$4016,MATCH(E3541,Daily!$B$2:$B$4016,0),3)</f>
        <v>1.0600000000000023</v>
      </c>
      <c r="H3541" s="36">
        <f>INDEX(Daily!$B$2:$H$4016,MATCH(E3541,Daily!$B$2:$B$4016,0),5)</f>
        <v>100</v>
      </c>
      <c r="I3541" s="36">
        <f>INDEX(Daily!$B$2:$H$4016,MATCH(E3541,Daily!$B$2:$B$4016,0),7)</f>
        <v>2.7100000000000364</v>
      </c>
      <c r="J3541" s="39">
        <f>INDEX(Monthly!$B$2:$K$187,MATCH(D3541,Monthly!$B$2:$B$187,0),3)</f>
        <v>9.8000000000000032E-3</v>
      </c>
      <c r="K3541" s="39">
        <f>INDEX(Monthly!$B$2:$K$187,MATCH(D3541,Monthly!$B$2:$B$187,0),5)</f>
        <v>-3.2300000000000182</v>
      </c>
      <c r="L3541" s="39">
        <f>INDEX(Monthly!$B$2:$K$187,MATCH(D3541,Monthly!$B$2:$B$187,0),7)</f>
        <v>0</v>
      </c>
      <c r="M3541" s="39">
        <f>INDEX(Monthly!$B$2:$K$187,MATCH(D3541,Monthly!$B$2:$B$187,0),9)</f>
        <v>1.0883231676237023E-2</v>
      </c>
      <c r="N3541" s="42">
        <f>INDEX(Quaterly!$B$2:$E$63,MATCH(B3541,Quaterly!$B$2:$B$63,0),4)</f>
        <v>5.23</v>
      </c>
    </row>
    <row r="3542" spans="1:14" x14ac:dyDescent="0.3">
      <c r="A3542" s="23">
        <v>3541</v>
      </c>
      <c r="B3542" s="23" t="str">
        <f t="shared" si="165"/>
        <v>Q3-2023</v>
      </c>
      <c r="C3542" s="24" t="str">
        <f t="shared" si="166"/>
        <v>Q3</v>
      </c>
      <c r="D3542" s="23" t="str">
        <f t="shared" si="167"/>
        <v>8-2023</v>
      </c>
      <c r="E3542" s="25">
        <v>45168</v>
      </c>
      <c r="F3542" s="31">
        <f>INDEX(GoldPrice!$B$2:$F$4016,MATCH(E3542,GoldPrice!$B$2:$B$4016,0),5)</f>
        <v>-89692.307692311704</v>
      </c>
      <c r="G3542" s="36">
        <f>INDEX(Daily!$B$2:$H$4016,MATCH(E3542,Daily!$B$2:$B$4016,0),3)</f>
        <v>0.46999999999999886</v>
      </c>
      <c r="H3542" s="36">
        <f>INDEX(Daily!$B$2:$H$4016,MATCH(E3542,Daily!$B$2:$B$4016,0),5)</f>
        <v>-70</v>
      </c>
      <c r="I3542" s="36">
        <f>INDEX(Daily!$B$2:$H$4016,MATCH(E3542,Daily!$B$2:$B$4016,0),7)</f>
        <v>8.7300000000000182</v>
      </c>
      <c r="J3542" s="39">
        <f>INDEX(Monthly!$B$2:$K$187,MATCH(D3542,Monthly!$B$2:$B$187,0),3)</f>
        <v>9.8000000000000032E-3</v>
      </c>
      <c r="K3542" s="39">
        <f>INDEX(Monthly!$B$2:$K$187,MATCH(D3542,Monthly!$B$2:$B$187,0),5)</f>
        <v>-3.2300000000000182</v>
      </c>
      <c r="L3542" s="39">
        <f>INDEX(Monthly!$B$2:$K$187,MATCH(D3542,Monthly!$B$2:$B$187,0),7)</f>
        <v>0</v>
      </c>
      <c r="M3542" s="39">
        <f>INDEX(Monthly!$B$2:$K$187,MATCH(D3542,Monthly!$B$2:$B$187,0),9)</f>
        <v>1.0883231676237023E-2</v>
      </c>
      <c r="N3542" s="42">
        <f>INDEX(Quaterly!$B$2:$E$63,MATCH(B3542,Quaterly!$B$2:$B$63,0),4)</f>
        <v>5.23</v>
      </c>
    </row>
    <row r="3543" spans="1:14" x14ac:dyDescent="0.3">
      <c r="A3543" s="23">
        <v>3542</v>
      </c>
      <c r="B3543" s="23" t="str">
        <f t="shared" si="165"/>
        <v>Q3-2023</v>
      </c>
      <c r="C3543" s="24" t="str">
        <f t="shared" si="166"/>
        <v>Q3</v>
      </c>
      <c r="D3543" s="23" t="str">
        <f t="shared" si="167"/>
        <v>8-2023</v>
      </c>
      <c r="E3543" s="25">
        <v>45169</v>
      </c>
      <c r="F3543" s="31">
        <f>INDEX(GoldPrice!$B$2:$F$4016,MATCH(E3543,GoldPrice!$B$2:$B$4016,0),5)</f>
        <v>334449.82044982165</v>
      </c>
      <c r="G3543" s="36">
        <f>INDEX(Daily!$B$2:$H$4016,MATCH(E3543,Daily!$B$2:$B$4016,0),3)</f>
        <v>2</v>
      </c>
      <c r="H3543" s="36">
        <f>INDEX(Daily!$B$2:$H$4016,MATCH(E3543,Daily!$B$2:$B$4016,0),5)</f>
        <v>-50</v>
      </c>
      <c r="I3543" s="36">
        <f>INDEX(Daily!$B$2:$H$4016,MATCH(E3543,Daily!$B$2:$B$4016,0),7)</f>
        <v>10.889999999999873</v>
      </c>
      <c r="J3543" s="39">
        <f>INDEX(Monthly!$B$2:$K$187,MATCH(D3543,Monthly!$B$2:$B$187,0),3)</f>
        <v>9.8000000000000032E-3</v>
      </c>
      <c r="K3543" s="39">
        <f>INDEX(Monthly!$B$2:$K$187,MATCH(D3543,Monthly!$B$2:$B$187,0),5)</f>
        <v>-3.2300000000000182</v>
      </c>
      <c r="L3543" s="39">
        <f>INDEX(Monthly!$B$2:$K$187,MATCH(D3543,Monthly!$B$2:$B$187,0),7)</f>
        <v>0</v>
      </c>
      <c r="M3543" s="39">
        <f>INDEX(Monthly!$B$2:$K$187,MATCH(D3543,Monthly!$B$2:$B$187,0),9)</f>
        <v>1.0883231676237023E-2</v>
      </c>
      <c r="N3543" s="42">
        <f>INDEX(Quaterly!$B$2:$E$63,MATCH(B3543,Quaterly!$B$2:$B$63,0),4)</f>
        <v>5.23</v>
      </c>
    </row>
    <row r="3544" spans="1:14" x14ac:dyDescent="0.3">
      <c r="A3544" s="23">
        <v>3543</v>
      </c>
      <c r="B3544" s="23" t="str">
        <f t="shared" si="165"/>
        <v>Q3-2023</v>
      </c>
      <c r="C3544" s="24" t="str">
        <f t="shared" si="166"/>
        <v>Q3</v>
      </c>
      <c r="D3544" s="23" t="str">
        <f t="shared" si="167"/>
        <v>9-2023</v>
      </c>
      <c r="E3544" s="25">
        <v>45170</v>
      </c>
      <c r="F3544" s="31">
        <f>INDEX(GoldPrice!$B$2:$F$4016,MATCH(E3544,GoldPrice!$B$2:$B$4016,0),5)</f>
        <v>-29103.005102999508</v>
      </c>
      <c r="G3544" s="36">
        <f>INDEX(Daily!$B$2:$H$4016,MATCH(E3544,Daily!$B$2:$B$4016,0),3)</f>
        <v>1.9200000000000017</v>
      </c>
      <c r="H3544" s="36">
        <f>INDEX(Daily!$B$2:$H$4016,MATCH(E3544,Daily!$B$2:$B$4016,0),5)</f>
        <v>0</v>
      </c>
      <c r="I3544" s="36">
        <f>INDEX(Daily!$B$2:$H$4016,MATCH(E3544,Daily!$B$2:$B$4016,0),7)</f>
        <v>-25.667142857142835</v>
      </c>
      <c r="J3544" s="39">
        <f>INDEX(Monthly!$B$2:$K$187,MATCH(D3544,Monthly!$B$2:$B$187,0),3)</f>
        <v>1.21E-2</v>
      </c>
      <c r="K3544" s="39">
        <f>INDEX(Monthly!$B$2:$K$187,MATCH(D3544,Monthly!$B$2:$B$187,0),5)</f>
        <v>-26.100000000000023</v>
      </c>
      <c r="L3544" s="39">
        <f>INDEX(Monthly!$B$2:$K$187,MATCH(D3544,Monthly!$B$2:$B$187,0),7)</f>
        <v>0</v>
      </c>
      <c r="M3544" s="39">
        <f>INDEX(Monthly!$B$2:$K$187,MATCH(D3544,Monthly!$B$2:$B$187,0),9)</f>
        <v>1.5077681859074698E-2</v>
      </c>
      <c r="N3544" s="42">
        <f>INDEX(Quaterly!$B$2:$E$63,MATCH(B3544,Quaterly!$B$2:$B$63,0),4)</f>
        <v>5.23</v>
      </c>
    </row>
    <row r="3545" spans="1:14" x14ac:dyDescent="0.3">
      <c r="A3545" s="23">
        <v>3544</v>
      </c>
      <c r="B3545" s="23" t="str">
        <f t="shared" si="165"/>
        <v>Q3-2023</v>
      </c>
      <c r="C3545" s="24" t="str">
        <f t="shared" si="166"/>
        <v>Q3</v>
      </c>
      <c r="D3545" s="23" t="str">
        <f t="shared" si="167"/>
        <v>9-2023</v>
      </c>
      <c r="E3545" s="25">
        <v>45174</v>
      </c>
      <c r="F3545" s="31">
        <f>INDEX(GoldPrice!$B$2:$F$4016,MATCH(E3545,GoldPrice!$B$2:$B$4016,0),5)</f>
        <v>361937.62993762642</v>
      </c>
      <c r="G3545" s="36">
        <f>INDEX(Daily!$B$2:$H$4016,MATCH(E3545,Daily!$B$2:$B$4016,0),3)</f>
        <v>1.1400000000000006</v>
      </c>
      <c r="H3545" s="36">
        <f>INDEX(Daily!$B$2:$H$4016,MATCH(E3545,Daily!$B$2:$B$4016,0),5)</f>
        <v>-10</v>
      </c>
      <c r="I3545" s="36">
        <f>INDEX(Daily!$B$2:$H$4016,MATCH(E3545,Daily!$B$2:$B$4016,0),7)</f>
        <v>36.597142857142899</v>
      </c>
      <c r="J3545" s="39">
        <f>INDEX(Monthly!$B$2:$K$187,MATCH(D3545,Monthly!$B$2:$B$187,0),3)</f>
        <v>1.21E-2</v>
      </c>
      <c r="K3545" s="39">
        <f>INDEX(Monthly!$B$2:$K$187,MATCH(D3545,Monthly!$B$2:$B$187,0),5)</f>
        <v>-26.100000000000023</v>
      </c>
      <c r="L3545" s="39">
        <f>INDEX(Monthly!$B$2:$K$187,MATCH(D3545,Monthly!$B$2:$B$187,0),7)</f>
        <v>0</v>
      </c>
      <c r="M3545" s="39">
        <f>INDEX(Monthly!$B$2:$K$187,MATCH(D3545,Monthly!$B$2:$B$187,0),9)</f>
        <v>1.5077681859074698E-2</v>
      </c>
      <c r="N3545" s="42">
        <f>INDEX(Quaterly!$B$2:$E$63,MATCH(B3545,Quaterly!$B$2:$B$63,0),4)</f>
        <v>5.23</v>
      </c>
    </row>
    <row r="3546" spans="1:14" x14ac:dyDescent="0.3">
      <c r="A3546" s="23">
        <v>3545</v>
      </c>
      <c r="B3546" s="23" t="str">
        <f t="shared" si="165"/>
        <v>Q3-2023</v>
      </c>
      <c r="C3546" s="24" t="str">
        <f t="shared" si="166"/>
        <v>Q3</v>
      </c>
      <c r="D3546" s="23" t="str">
        <f t="shared" si="167"/>
        <v>9-2023</v>
      </c>
      <c r="E3546" s="25">
        <v>45175</v>
      </c>
      <c r="F3546" s="31">
        <f>INDEX(GoldPrice!$B$2:$F$4016,MATCH(E3546,GoldPrice!$B$2:$B$4016,0),5)</f>
        <v>190022.30202230066</v>
      </c>
      <c r="G3546" s="36">
        <f>INDEX(Daily!$B$2:$H$4016,MATCH(E3546,Daily!$B$2:$B$4016,0),3)</f>
        <v>0.85000000000000853</v>
      </c>
      <c r="H3546" s="36">
        <f>INDEX(Daily!$B$2:$H$4016,MATCH(E3546,Daily!$B$2:$B$4016,0),5)</f>
        <v>5</v>
      </c>
      <c r="I3546" s="36">
        <f>INDEX(Daily!$B$2:$H$4016,MATCH(E3546,Daily!$B$2:$B$4016,0),7)</f>
        <v>10.519999999999982</v>
      </c>
      <c r="J3546" s="39">
        <f>INDEX(Monthly!$B$2:$K$187,MATCH(D3546,Monthly!$B$2:$B$187,0),3)</f>
        <v>1.21E-2</v>
      </c>
      <c r="K3546" s="39">
        <f>INDEX(Monthly!$B$2:$K$187,MATCH(D3546,Monthly!$B$2:$B$187,0),5)</f>
        <v>-26.100000000000023</v>
      </c>
      <c r="L3546" s="39">
        <f>INDEX(Monthly!$B$2:$K$187,MATCH(D3546,Monthly!$B$2:$B$187,0),7)</f>
        <v>0</v>
      </c>
      <c r="M3546" s="39">
        <f>INDEX(Monthly!$B$2:$K$187,MATCH(D3546,Monthly!$B$2:$B$187,0),9)</f>
        <v>1.5077681859074698E-2</v>
      </c>
      <c r="N3546" s="42">
        <f>INDEX(Quaterly!$B$2:$E$63,MATCH(B3546,Quaterly!$B$2:$B$63,0),4)</f>
        <v>5.23</v>
      </c>
    </row>
    <row r="3547" spans="1:14" x14ac:dyDescent="0.3">
      <c r="A3547" s="23">
        <v>3546</v>
      </c>
      <c r="B3547" s="23" t="str">
        <f t="shared" si="165"/>
        <v>Q3-2023</v>
      </c>
      <c r="C3547" s="24" t="str">
        <f t="shared" si="166"/>
        <v>Q3</v>
      </c>
      <c r="D3547" s="23" t="str">
        <f t="shared" si="167"/>
        <v>9-2023</v>
      </c>
      <c r="E3547" s="25">
        <v>45176</v>
      </c>
      <c r="F3547" s="31">
        <f>INDEX(GoldPrice!$B$2:$F$4016,MATCH(E3547,GoldPrice!$B$2:$B$4016,0),5)</f>
        <v>253663.20166320354</v>
      </c>
      <c r="G3547" s="36">
        <f>INDEX(Daily!$B$2:$H$4016,MATCH(E3547,Daily!$B$2:$B$4016,0),3)</f>
        <v>-0.67000000000000171</v>
      </c>
      <c r="H3547" s="36">
        <f>INDEX(Daily!$B$2:$H$4016,MATCH(E3547,Daily!$B$2:$B$4016,0),5)</f>
        <v>5</v>
      </c>
      <c r="I3547" s="36">
        <f>INDEX(Daily!$B$2:$H$4016,MATCH(E3547,Daily!$B$2:$B$4016,0),7)</f>
        <v>-2.3599999999999</v>
      </c>
      <c r="J3547" s="39">
        <f>INDEX(Monthly!$B$2:$K$187,MATCH(D3547,Monthly!$B$2:$B$187,0),3)</f>
        <v>1.21E-2</v>
      </c>
      <c r="K3547" s="39">
        <f>INDEX(Monthly!$B$2:$K$187,MATCH(D3547,Monthly!$B$2:$B$187,0),5)</f>
        <v>-26.100000000000023</v>
      </c>
      <c r="L3547" s="39">
        <f>INDEX(Monthly!$B$2:$K$187,MATCH(D3547,Monthly!$B$2:$B$187,0),7)</f>
        <v>0</v>
      </c>
      <c r="M3547" s="39">
        <f>INDEX(Monthly!$B$2:$K$187,MATCH(D3547,Monthly!$B$2:$B$187,0),9)</f>
        <v>1.5077681859074698E-2</v>
      </c>
      <c r="N3547" s="42">
        <f>INDEX(Quaterly!$B$2:$E$63,MATCH(B3547,Quaterly!$B$2:$B$63,0),4)</f>
        <v>5.23</v>
      </c>
    </row>
    <row r="3548" spans="1:14" x14ac:dyDescent="0.3">
      <c r="A3548" s="23">
        <v>3547</v>
      </c>
      <c r="B3548" s="23" t="str">
        <f t="shared" si="165"/>
        <v>Q3-2023</v>
      </c>
      <c r="C3548" s="24" t="str">
        <f t="shared" si="166"/>
        <v>Q3</v>
      </c>
      <c r="D3548" s="23" t="str">
        <f t="shared" si="167"/>
        <v>9-2023</v>
      </c>
      <c r="E3548" s="25">
        <v>45177</v>
      </c>
      <c r="F3548" s="31">
        <f>INDEX(GoldPrice!$B$2:$F$4016,MATCH(E3548,GoldPrice!$B$2:$B$4016,0),5)</f>
        <v>90881.118881121278</v>
      </c>
      <c r="G3548" s="36">
        <f>INDEX(Daily!$B$2:$H$4016,MATCH(E3548,Daily!$B$2:$B$4016,0),3)</f>
        <v>0.64000000000000057</v>
      </c>
      <c r="H3548" s="36">
        <f>INDEX(Daily!$B$2:$H$4016,MATCH(E3548,Daily!$B$2:$B$4016,0),5)</f>
        <v>-5</v>
      </c>
      <c r="I3548" s="36">
        <f>INDEX(Daily!$B$2:$H$4016,MATCH(E3548,Daily!$B$2:$B$4016,0),7)</f>
        <v>-1.6600000000000819</v>
      </c>
      <c r="J3548" s="39">
        <f>INDEX(Monthly!$B$2:$K$187,MATCH(D3548,Monthly!$B$2:$B$187,0),3)</f>
        <v>1.21E-2</v>
      </c>
      <c r="K3548" s="39">
        <f>INDEX(Monthly!$B$2:$K$187,MATCH(D3548,Monthly!$B$2:$B$187,0),5)</f>
        <v>-26.100000000000023</v>
      </c>
      <c r="L3548" s="39">
        <f>INDEX(Monthly!$B$2:$K$187,MATCH(D3548,Monthly!$B$2:$B$187,0),7)</f>
        <v>0</v>
      </c>
      <c r="M3548" s="39">
        <f>INDEX(Monthly!$B$2:$K$187,MATCH(D3548,Monthly!$B$2:$B$187,0),9)</f>
        <v>1.5077681859074698E-2</v>
      </c>
      <c r="N3548" s="42">
        <f>INDEX(Quaterly!$B$2:$E$63,MATCH(B3548,Quaterly!$B$2:$B$63,0),4)</f>
        <v>5.23</v>
      </c>
    </row>
    <row r="3549" spans="1:14" x14ac:dyDescent="0.3">
      <c r="A3549" s="23">
        <v>3548</v>
      </c>
      <c r="B3549" s="23" t="str">
        <f t="shared" si="165"/>
        <v>Q3-2023</v>
      </c>
      <c r="C3549" s="24" t="str">
        <f t="shared" si="166"/>
        <v>Q3</v>
      </c>
      <c r="D3549" s="23" t="str">
        <f t="shared" si="167"/>
        <v>9-2023</v>
      </c>
      <c r="E3549" s="25">
        <v>45180</v>
      </c>
      <c r="F3549" s="31">
        <f>INDEX(GoldPrice!$B$2:$F$4016,MATCH(E3549,GoldPrice!$B$2:$B$4016,0),5)</f>
        <v>31810.243810243905</v>
      </c>
      <c r="G3549" s="36">
        <f>INDEX(Daily!$B$2:$H$4016,MATCH(E3549,Daily!$B$2:$B$4016,0),3)</f>
        <v>-0.21999999999999886</v>
      </c>
      <c r="H3549" s="36">
        <f>INDEX(Daily!$B$2:$H$4016,MATCH(E3549,Daily!$B$2:$B$4016,0),5)</f>
        <v>20</v>
      </c>
      <c r="I3549" s="36">
        <f>INDEX(Daily!$B$2:$H$4016,MATCH(E3549,Daily!$B$2:$B$4016,0),7)</f>
        <v>-17.849999999999909</v>
      </c>
      <c r="J3549" s="39">
        <f>INDEX(Monthly!$B$2:$K$187,MATCH(D3549,Monthly!$B$2:$B$187,0),3)</f>
        <v>1.21E-2</v>
      </c>
      <c r="K3549" s="39">
        <f>INDEX(Monthly!$B$2:$K$187,MATCH(D3549,Monthly!$B$2:$B$187,0),5)</f>
        <v>-26.100000000000023</v>
      </c>
      <c r="L3549" s="39">
        <f>INDEX(Monthly!$B$2:$K$187,MATCH(D3549,Monthly!$B$2:$B$187,0),7)</f>
        <v>0</v>
      </c>
      <c r="M3549" s="39">
        <f>INDEX(Monthly!$B$2:$K$187,MATCH(D3549,Monthly!$B$2:$B$187,0),9)</f>
        <v>1.5077681859074698E-2</v>
      </c>
      <c r="N3549" s="42">
        <f>INDEX(Quaterly!$B$2:$E$63,MATCH(B3549,Quaterly!$B$2:$B$63,0),4)</f>
        <v>5.23</v>
      </c>
    </row>
    <row r="3550" spans="1:14" x14ac:dyDescent="0.3">
      <c r="A3550" s="23">
        <v>3549</v>
      </c>
      <c r="B3550" s="23" t="str">
        <f t="shared" si="165"/>
        <v>Q3-2023</v>
      </c>
      <c r="C3550" s="24" t="str">
        <f t="shared" si="166"/>
        <v>Q3</v>
      </c>
      <c r="D3550" s="23" t="str">
        <f t="shared" si="167"/>
        <v>9-2023</v>
      </c>
      <c r="E3550" s="25">
        <v>45181</v>
      </c>
      <c r="F3550" s="31">
        <f>INDEX(GoldPrice!$B$2:$F$4016,MATCH(E3550,GoldPrice!$B$2:$B$4016,0),5)</f>
        <v>32285.012285009027</v>
      </c>
      <c r="G3550" s="36">
        <f>INDEX(Daily!$B$2:$H$4016,MATCH(E3550,Daily!$B$2:$B$4016,0),3)</f>
        <v>1.5499999999999972</v>
      </c>
      <c r="H3550" s="36">
        <f>INDEX(Daily!$B$2:$H$4016,MATCH(E3550,Daily!$B$2:$B$4016,0),5)</f>
        <v>25</v>
      </c>
      <c r="I3550" s="36">
        <f>INDEX(Daily!$B$2:$H$4016,MATCH(E3550,Daily!$B$2:$B$4016,0),7)</f>
        <v>21.809999999999945</v>
      </c>
      <c r="J3550" s="39">
        <f>INDEX(Monthly!$B$2:$K$187,MATCH(D3550,Monthly!$B$2:$B$187,0),3)</f>
        <v>1.21E-2</v>
      </c>
      <c r="K3550" s="39">
        <f>INDEX(Monthly!$B$2:$K$187,MATCH(D3550,Monthly!$B$2:$B$187,0),5)</f>
        <v>-26.100000000000023</v>
      </c>
      <c r="L3550" s="39">
        <f>INDEX(Monthly!$B$2:$K$187,MATCH(D3550,Monthly!$B$2:$B$187,0),7)</f>
        <v>0</v>
      </c>
      <c r="M3550" s="39">
        <f>INDEX(Monthly!$B$2:$K$187,MATCH(D3550,Monthly!$B$2:$B$187,0),9)</f>
        <v>1.5077681859074698E-2</v>
      </c>
      <c r="N3550" s="42">
        <f>INDEX(Quaterly!$B$2:$E$63,MATCH(B3550,Quaterly!$B$2:$B$63,0),4)</f>
        <v>5.23</v>
      </c>
    </row>
    <row r="3551" spans="1:14" x14ac:dyDescent="0.3">
      <c r="A3551" s="23">
        <v>3550</v>
      </c>
      <c r="B3551" s="23" t="str">
        <f t="shared" si="165"/>
        <v>Q3-2023</v>
      </c>
      <c r="C3551" s="24" t="str">
        <f t="shared" si="166"/>
        <v>Q3</v>
      </c>
      <c r="D3551" s="23" t="str">
        <f t="shared" si="167"/>
        <v>9-2023</v>
      </c>
      <c r="E3551" s="25">
        <v>45182</v>
      </c>
      <c r="F3551" s="31">
        <f>INDEX(GoldPrice!$B$2:$F$4016,MATCH(E3551,GoldPrice!$B$2:$B$4016,0),5)</f>
        <v>-139297.29729729891</v>
      </c>
      <c r="G3551" s="36">
        <f>INDEX(Daily!$B$2:$H$4016,MATCH(E3551,Daily!$B$2:$B$4016,0),3)</f>
        <v>-0.32000000000000739</v>
      </c>
      <c r="H3551" s="36">
        <f>INDEX(Daily!$B$2:$H$4016,MATCH(E3551,Daily!$B$2:$B$4016,0),5)</f>
        <v>55</v>
      </c>
      <c r="I3551" s="36">
        <f>INDEX(Daily!$B$2:$H$4016,MATCH(E3551,Daily!$B$2:$B$4016,0),7)</f>
        <v>-7.0499999999999545</v>
      </c>
      <c r="J3551" s="39">
        <f>INDEX(Monthly!$B$2:$K$187,MATCH(D3551,Monthly!$B$2:$B$187,0),3)</f>
        <v>1.21E-2</v>
      </c>
      <c r="K3551" s="39">
        <f>INDEX(Monthly!$B$2:$K$187,MATCH(D3551,Monthly!$B$2:$B$187,0),5)</f>
        <v>-26.100000000000023</v>
      </c>
      <c r="L3551" s="39">
        <f>INDEX(Monthly!$B$2:$K$187,MATCH(D3551,Monthly!$B$2:$B$187,0),7)</f>
        <v>0</v>
      </c>
      <c r="M3551" s="39">
        <f>INDEX(Monthly!$B$2:$K$187,MATCH(D3551,Monthly!$B$2:$B$187,0),9)</f>
        <v>1.5077681859074698E-2</v>
      </c>
      <c r="N3551" s="42">
        <f>INDEX(Quaterly!$B$2:$E$63,MATCH(B3551,Quaterly!$B$2:$B$63,0),4)</f>
        <v>5.23</v>
      </c>
    </row>
    <row r="3552" spans="1:14" x14ac:dyDescent="0.3">
      <c r="A3552" s="23">
        <v>3551</v>
      </c>
      <c r="B3552" s="23" t="str">
        <f t="shared" si="165"/>
        <v>Q3-2023</v>
      </c>
      <c r="C3552" s="24" t="str">
        <f t="shared" si="166"/>
        <v>Q3</v>
      </c>
      <c r="D3552" s="23" t="str">
        <f t="shared" si="167"/>
        <v>9-2023</v>
      </c>
      <c r="E3552" s="25">
        <v>45183</v>
      </c>
      <c r="F3552" s="31">
        <f>INDEX(GoldPrice!$B$2:$F$4016,MATCH(E3552,GoldPrice!$B$2:$B$4016,0),5)</f>
        <v>-260292.5722925663</v>
      </c>
      <c r="G3552" s="36">
        <f>INDEX(Daily!$B$2:$H$4016,MATCH(E3552,Daily!$B$2:$B$4016,0),3)</f>
        <v>1.6400000000000006</v>
      </c>
      <c r="H3552" s="36">
        <f>INDEX(Daily!$B$2:$H$4016,MATCH(E3552,Daily!$B$2:$B$4016,0),5)</f>
        <v>65</v>
      </c>
      <c r="I3552" s="36">
        <f>INDEX(Daily!$B$2:$H$4016,MATCH(E3552,Daily!$B$2:$B$4016,0),7)</f>
        <v>-14.580000000000155</v>
      </c>
      <c r="J3552" s="39">
        <f>INDEX(Monthly!$B$2:$K$187,MATCH(D3552,Monthly!$B$2:$B$187,0),3)</f>
        <v>1.21E-2</v>
      </c>
      <c r="K3552" s="39">
        <f>INDEX(Monthly!$B$2:$K$187,MATCH(D3552,Monthly!$B$2:$B$187,0),5)</f>
        <v>-26.100000000000023</v>
      </c>
      <c r="L3552" s="39">
        <f>INDEX(Monthly!$B$2:$K$187,MATCH(D3552,Monthly!$B$2:$B$187,0),7)</f>
        <v>0</v>
      </c>
      <c r="M3552" s="39">
        <f>INDEX(Monthly!$B$2:$K$187,MATCH(D3552,Monthly!$B$2:$B$187,0),9)</f>
        <v>1.5077681859074698E-2</v>
      </c>
      <c r="N3552" s="42">
        <f>INDEX(Quaterly!$B$2:$E$63,MATCH(B3552,Quaterly!$B$2:$B$63,0),4)</f>
        <v>5.23</v>
      </c>
    </row>
    <row r="3553" spans="1:14" x14ac:dyDescent="0.3">
      <c r="A3553" s="23">
        <v>3552</v>
      </c>
      <c r="B3553" s="23" t="str">
        <f t="shared" si="165"/>
        <v>Q3-2023</v>
      </c>
      <c r="C3553" s="24" t="str">
        <f t="shared" si="166"/>
        <v>Q3</v>
      </c>
      <c r="D3553" s="23" t="str">
        <f t="shared" si="167"/>
        <v>9-2023</v>
      </c>
      <c r="E3553" s="25">
        <v>45184</v>
      </c>
      <c r="F3553" s="31">
        <f>INDEX(GoldPrice!$B$2:$F$4016,MATCH(E3553,GoldPrice!$B$2:$B$4016,0),5)</f>
        <v>-94481.19448120147</v>
      </c>
      <c r="G3553" s="36">
        <f>INDEX(Daily!$B$2:$H$4016,MATCH(E3553,Daily!$B$2:$B$4016,0),3)</f>
        <v>0.60999999999999943</v>
      </c>
      <c r="H3553" s="36">
        <f>INDEX(Daily!$B$2:$H$4016,MATCH(E3553,Daily!$B$2:$B$4016,0),5)</f>
        <v>30</v>
      </c>
      <c r="I3553" s="36">
        <f>INDEX(Daily!$B$2:$H$4016,MATCH(E3553,Daily!$B$2:$B$4016,0),7)</f>
        <v>3.5499999999999545</v>
      </c>
      <c r="J3553" s="39">
        <f>INDEX(Monthly!$B$2:$K$187,MATCH(D3553,Monthly!$B$2:$B$187,0),3)</f>
        <v>1.21E-2</v>
      </c>
      <c r="K3553" s="39">
        <f>INDEX(Monthly!$B$2:$K$187,MATCH(D3553,Monthly!$B$2:$B$187,0),5)</f>
        <v>-26.100000000000023</v>
      </c>
      <c r="L3553" s="39">
        <f>INDEX(Monthly!$B$2:$K$187,MATCH(D3553,Monthly!$B$2:$B$187,0),7)</f>
        <v>0</v>
      </c>
      <c r="M3553" s="39">
        <f>INDEX(Monthly!$B$2:$K$187,MATCH(D3553,Monthly!$B$2:$B$187,0),9)</f>
        <v>1.5077681859074698E-2</v>
      </c>
      <c r="N3553" s="42">
        <f>INDEX(Quaterly!$B$2:$E$63,MATCH(B3553,Quaterly!$B$2:$B$63,0),4)</f>
        <v>5.23</v>
      </c>
    </row>
    <row r="3554" spans="1:14" x14ac:dyDescent="0.3">
      <c r="A3554" s="23">
        <v>3553</v>
      </c>
      <c r="B3554" s="23" t="str">
        <f t="shared" si="165"/>
        <v>Q3-2023</v>
      </c>
      <c r="C3554" s="24" t="str">
        <f t="shared" si="166"/>
        <v>Q3</v>
      </c>
      <c r="D3554" s="23" t="str">
        <f t="shared" si="167"/>
        <v>9-2023</v>
      </c>
      <c r="E3554" s="25">
        <v>45187</v>
      </c>
      <c r="F3554" s="31">
        <f>INDEX(GoldPrice!$B$2:$F$4016,MATCH(E3554,GoldPrice!$B$2:$B$4016,0),5)</f>
        <v>31776.601776607335</v>
      </c>
      <c r="G3554" s="36">
        <f>INDEX(Daily!$B$2:$H$4016,MATCH(E3554,Daily!$B$2:$B$4016,0),3)</f>
        <v>0.71000000000000796</v>
      </c>
      <c r="H3554" s="36">
        <f>INDEX(Daily!$B$2:$H$4016,MATCH(E3554,Daily!$B$2:$B$4016,0),5)</f>
        <v>120</v>
      </c>
      <c r="I3554" s="36">
        <f>INDEX(Daily!$B$2:$H$4016,MATCH(E3554,Daily!$B$2:$B$4016,0),7)</f>
        <v>-15.549999999999955</v>
      </c>
      <c r="J3554" s="39">
        <f>INDEX(Monthly!$B$2:$K$187,MATCH(D3554,Monthly!$B$2:$B$187,0),3)</f>
        <v>1.21E-2</v>
      </c>
      <c r="K3554" s="39">
        <f>INDEX(Monthly!$B$2:$K$187,MATCH(D3554,Monthly!$B$2:$B$187,0),5)</f>
        <v>-26.100000000000023</v>
      </c>
      <c r="L3554" s="39">
        <f>INDEX(Monthly!$B$2:$K$187,MATCH(D3554,Monthly!$B$2:$B$187,0),7)</f>
        <v>0</v>
      </c>
      <c r="M3554" s="39">
        <f>INDEX(Monthly!$B$2:$K$187,MATCH(D3554,Monthly!$B$2:$B$187,0),9)</f>
        <v>1.5077681859074698E-2</v>
      </c>
      <c r="N3554" s="42">
        <f>INDEX(Quaterly!$B$2:$E$63,MATCH(B3554,Quaterly!$B$2:$B$63,0),4)</f>
        <v>5.23</v>
      </c>
    </row>
    <row r="3555" spans="1:14" x14ac:dyDescent="0.3">
      <c r="A3555" s="23">
        <v>3554</v>
      </c>
      <c r="B3555" s="23" t="str">
        <f t="shared" si="165"/>
        <v>Q3-2023</v>
      </c>
      <c r="C3555" s="24" t="str">
        <f t="shared" si="166"/>
        <v>Q3</v>
      </c>
      <c r="D3555" s="23" t="str">
        <f t="shared" si="167"/>
        <v>9-2023</v>
      </c>
      <c r="E3555" s="25">
        <v>45188</v>
      </c>
      <c r="F3555" s="31">
        <f>INDEX(GoldPrice!$B$2:$F$4016,MATCH(E3555,GoldPrice!$B$2:$B$4016,0),5)</f>
        <v>90788.130788125098</v>
      </c>
      <c r="G3555" s="36">
        <f>INDEX(Daily!$B$2:$H$4016,MATCH(E3555,Daily!$B$2:$B$4016,0),3)</f>
        <v>-0.28000000000000114</v>
      </c>
      <c r="H3555" s="36">
        <f>INDEX(Daily!$B$2:$H$4016,MATCH(E3555,Daily!$B$2:$B$4016,0),5)</f>
        <v>0</v>
      </c>
      <c r="I3555" s="36">
        <f>INDEX(Daily!$B$2:$H$4016,MATCH(E3555,Daily!$B$2:$B$4016,0),7)</f>
        <v>-0.30999999999994543</v>
      </c>
      <c r="J3555" s="39">
        <f>INDEX(Monthly!$B$2:$K$187,MATCH(D3555,Monthly!$B$2:$B$187,0),3)</f>
        <v>1.21E-2</v>
      </c>
      <c r="K3555" s="39">
        <f>INDEX(Monthly!$B$2:$K$187,MATCH(D3555,Monthly!$B$2:$B$187,0),5)</f>
        <v>-26.100000000000023</v>
      </c>
      <c r="L3555" s="39">
        <f>INDEX(Monthly!$B$2:$K$187,MATCH(D3555,Monthly!$B$2:$B$187,0),7)</f>
        <v>0</v>
      </c>
      <c r="M3555" s="39">
        <f>INDEX(Monthly!$B$2:$K$187,MATCH(D3555,Monthly!$B$2:$B$187,0),9)</f>
        <v>1.5077681859074698E-2</v>
      </c>
      <c r="N3555" s="42">
        <f>INDEX(Quaterly!$B$2:$E$63,MATCH(B3555,Quaterly!$B$2:$B$63,0),4)</f>
        <v>5.23</v>
      </c>
    </row>
    <row r="3556" spans="1:14" x14ac:dyDescent="0.3">
      <c r="A3556" s="23">
        <v>3555</v>
      </c>
      <c r="B3556" s="23" t="str">
        <f t="shared" si="165"/>
        <v>Q3-2023</v>
      </c>
      <c r="C3556" s="24" t="str">
        <f t="shared" si="166"/>
        <v>Q3</v>
      </c>
      <c r="D3556" s="23" t="str">
        <f t="shared" si="167"/>
        <v>9-2023</v>
      </c>
      <c r="E3556" s="25">
        <v>45189</v>
      </c>
      <c r="F3556" s="31">
        <f>INDEX(GoldPrice!$B$2:$F$4016,MATCH(E3556,GoldPrice!$B$2:$B$4016,0),5)</f>
        <v>-53475.335475333035</v>
      </c>
      <c r="G3556" s="36">
        <f>INDEX(Daily!$B$2:$H$4016,MATCH(E3556,Daily!$B$2:$B$4016,0),3)</f>
        <v>-0.92000000000000171</v>
      </c>
      <c r="H3556" s="36">
        <f>INDEX(Daily!$B$2:$H$4016,MATCH(E3556,Daily!$B$2:$B$4016,0),5)</f>
        <v>-100</v>
      </c>
      <c r="I3556" s="36">
        <f>INDEX(Daily!$B$2:$H$4016,MATCH(E3556,Daily!$B$2:$B$4016,0),7)</f>
        <v>14.6099999999999</v>
      </c>
      <c r="J3556" s="39">
        <f>INDEX(Monthly!$B$2:$K$187,MATCH(D3556,Monthly!$B$2:$B$187,0),3)</f>
        <v>1.21E-2</v>
      </c>
      <c r="K3556" s="39">
        <f>INDEX(Monthly!$B$2:$K$187,MATCH(D3556,Monthly!$B$2:$B$187,0),5)</f>
        <v>-26.100000000000023</v>
      </c>
      <c r="L3556" s="39">
        <f>INDEX(Monthly!$B$2:$K$187,MATCH(D3556,Monthly!$B$2:$B$187,0),7)</f>
        <v>0</v>
      </c>
      <c r="M3556" s="39">
        <f>INDEX(Monthly!$B$2:$K$187,MATCH(D3556,Monthly!$B$2:$B$187,0),9)</f>
        <v>1.5077681859074698E-2</v>
      </c>
      <c r="N3556" s="42">
        <f>INDEX(Quaterly!$B$2:$E$63,MATCH(B3556,Quaterly!$B$2:$B$63,0),4)</f>
        <v>5.23</v>
      </c>
    </row>
    <row r="3557" spans="1:14" x14ac:dyDescent="0.3">
      <c r="A3557" s="23">
        <v>3556</v>
      </c>
      <c r="B3557" s="23" t="str">
        <f t="shared" si="165"/>
        <v>Q3-2023</v>
      </c>
      <c r="C3557" s="24" t="str">
        <f t="shared" si="166"/>
        <v>Q3</v>
      </c>
      <c r="D3557" s="23" t="str">
        <f t="shared" si="167"/>
        <v>9-2023</v>
      </c>
      <c r="E3557" s="25">
        <v>45190</v>
      </c>
      <c r="F3557" s="31">
        <f>INDEX(GoldPrice!$B$2:$F$4016,MATCH(E3557,GoldPrice!$B$2:$B$4016,0),5)</f>
        <v>276354.18635419011</v>
      </c>
      <c r="G3557" s="36">
        <f>INDEX(Daily!$B$2:$H$4016,MATCH(E3557,Daily!$B$2:$B$4016,0),3)</f>
        <v>-0.65000000000000568</v>
      </c>
      <c r="H3557" s="36">
        <f>INDEX(Daily!$B$2:$H$4016,MATCH(E3557,Daily!$B$2:$B$4016,0),5)</f>
        <v>40</v>
      </c>
      <c r="I3557" s="36">
        <f>INDEX(Daily!$B$2:$H$4016,MATCH(E3557,Daily!$B$2:$B$4016,0),7)</f>
        <v>-13.369999999999891</v>
      </c>
      <c r="J3557" s="39">
        <f>INDEX(Monthly!$B$2:$K$187,MATCH(D3557,Monthly!$B$2:$B$187,0),3)</f>
        <v>1.21E-2</v>
      </c>
      <c r="K3557" s="39">
        <f>INDEX(Monthly!$B$2:$K$187,MATCH(D3557,Monthly!$B$2:$B$187,0),5)</f>
        <v>-26.100000000000023</v>
      </c>
      <c r="L3557" s="39">
        <f>INDEX(Monthly!$B$2:$K$187,MATCH(D3557,Monthly!$B$2:$B$187,0),7)</f>
        <v>0</v>
      </c>
      <c r="M3557" s="39">
        <f>INDEX(Monthly!$B$2:$K$187,MATCH(D3557,Monthly!$B$2:$B$187,0),9)</f>
        <v>1.5077681859074698E-2</v>
      </c>
      <c r="N3557" s="42">
        <f>INDEX(Quaterly!$B$2:$E$63,MATCH(B3557,Quaterly!$B$2:$B$63,0),4)</f>
        <v>5.23</v>
      </c>
    </row>
    <row r="3558" spans="1:14" x14ac:dyDescent="0.3">
      <c r="A3558" s="23">
        <v>3557</v>
      </c>
      <c r="B3558" s="23" t="str">
        <f t="shared" si="165"/>
        <v>Q3-2023</v>
      </c>
      <c r="C3558" s="24" t="str">
        <f t="shared" si="166"/>
        <v>Q3</v>
      </c>
      <c r="D3558" s="23" t="str">
        <f t="shared" si="167"/>
        <v>9-2023</v>
      </c>
      <c r="E3558" s="25">
        <v>45191</v>
      </c>
      <c r="F3558" s="31">
        <f>INDEX(GoldPrice!$B$2:$F$4016,MATCH(E3558,GoldPrice!$B$2:$B$4016,0),5)</f>
        <v>-186726.13872614503</v>
      </c>
      <c r="G3558" s="36">
        <f>INDEX(Daily!$B$2:$H$4016,MATCH(E3558,Daily!$B$2:$B$4016,0),3)</f>
        <v>0.40000000000000568</v>
      </c>
      <c r="H3558" s="36">
        <f>INDEX(Daily!$B$2:$H$4016,MATCH(E3558,Daily!$B$2:$B$4016,0),5)</f>
        <v>50</v>
      </c>
      <c r="I3558" s="36">
        <f>INDEX(Daily!$B$2:$H$4016,MATCH(E3558,Daily!$B$2:$B$4016,0),7)</f>
        <v>-19.690000000000055</v>
      </c>
      <c r="J3558" s="39">
        <f>INDEX(Monthly!$B$2:$K$187,MATCH(D3558,Monthly!$B$2:$B$187,0),3)</f>
        <v>1.21E-2</v>
      </c>
      <c r="K3558" s="39">
        <f>INDEX(Monthly!$B$2:$K$187,MATCH(D3558,Monthly!$B$2:$B$187,0),5)</f>
        <v>-26.100000000000023</v>
      </c>
      <c r="L3558" s="39">
        <f>INDEX(Monthly!$B$2:$K$187,MATCH(D3558,Monthly!$B$2:$B$187,0),7)</f>
        <v>0</v>
      </c>
      <c r="M3558" s="39">
        <f>INDEX(Monthly!$B$2:$K$187,MATCH(D3558,Monthly!$B$2:$B$187,0),9)</f>
        <v>1.5077681859074698E-2</v>
      </c>
      <c r="N3558" s="42">
        <f>INDEX(Quaterly!$B$2:$E$63,MATCH(B3558,Quaterly!$B$2:$B$63,0),4)</f>
        <v>5.23</v>
      </c>
    </row>
    <row r="3559" spans="1:14" x14ac:dyDescent="0.3">
      <c r="A3559" s="23">
        <v>3558</v>
      </c>
      <c r="B3559" s="23" t="str">
        <f t="shared" si="165"/>
        <v>Q3-2023</v>
      </c>
      <c r="C3559" s="24" t="str">
        <f t="shared" si="166"/>
        <v>Q3</v>
      </c>
      <c r="D3559" s="23" t="str">
        <f t="shared" si="167"/>
        <v>9-2023</v>
      </c>
      <c r="E3559" s="25">
        <v>45194</v>
      </c>
      <c r="F3559" s="31">
        <f>INDEX(GoldPrice!$B$2:$F$4016,MATCH(E3559,GoldPrice!$B$2:$B$4016,0),5)</f>
        <v>33083.349083349109</v>
      </c>
      <c r="G3559" s="36">
        <f>INDEX(Daily!$B$2:$H$4016,MATCH(E3559,Daily!$B$2:$B$4016,0),3)</f>
        <v>-0.34999999999999432</v>
      </c>
      <c r="H3559" s="36">
        <f>INDEX(Daily!$B$2:$H$4016,MATCH(E3559,Daily!$B$2:$B$4016,0),5)</f>
        <v>20</v>
      </c>
      <c r="I3559" s="36">
        <f>INDEX(Daily!$B$2:$H$4016,MATCH(E3559,Daily!$B$2:$B$4016,0),7)</f>
        <v>-39.849999999999909</v>
      </c>
      <c r="J3559" s="39">
        <f>INDEX(Monthly!$B$2:$K$187,MATCH(D3559,Monthly!$B$2:$B$187,0),3)</f>
        <v>1.21E-2</v>
      </c>
      <c r="K3559" s="39">
        <f>INDEX(Monthly!$B$2:$K$187,MATCH(D3559,Monthly!$B$2:$B$187,0),5)</f>
        <v>-26.100000000000023</v>
      </c>
      <c r="L3559" s="39">
        <f>INDEX(Monthly!$B$2:$K$187,MATCH(D3559,Monthly!$B$2:$B$187,0),7)</f>
        <v>0</v>
      </c>
      <c r="M3559" s="39">
        <f>INDEX(Monthly!$B$2:$K$187,MATCH(D3559,Monthly!$B$2:$B$187,0),9)</f>
        <v>1.5077681859074698E-2</v>
      </c>
      <c r="N3559" s="42">
        <f>INDEX(Quaterly!$B$2:$E$63,MATCH(B3559,Quaterly!$B$2:$B$63,0),4)</f>
        <v>5.23</v>
      </c>
    </row>
    <row r="3560" spans="1:14" x14ac:dyDescent="0.3">
      <c r="A3560" s="23">
        <v>3559</v>
      </c>
      <c r="B3560" s="23" t="str">
        <f t="shared" si="165"/>
        <v>Q3-2023</v>
      </c>
      <c r="C3560" s="24" t="str">
        <f t="shared" si="166"/>
        <v>Q3</v>
      </c>
      <c r="D3560" s="23" t="str">
        <f t="shared" si="167"/>
        <v>9-2023</v>
      </c>
      <c r="E3560" s="25">
        <v>45195</v>
      </c>
      <c r="F3560" s="31">
        <f>INDEX(GoldPrice!$B$2:$F$4016,MATCH(E3560,GoldPrice!$B$2:$B$4016,0),5)</f>
        <v>148587.03458704054</v>
      </c>
      <c r="G3560" s="36">
        <f>INDEX(Daily!$B$2:$H$4016,MATCH(E3560,Daily!$B$2:$B$4016,0),3)</f>
        <v>0.70999999999999375</v>
      </c>
      <c r="H3560" s="36">
        <f>INDEX(Daily!$B$2:$H$4016,MATCH(E3560,Daily!$B$2:$B$4016,0),5)</f>
        <v>0</v>
      </c>
      <c r="I3560" s="36">
        <f>INDEX(Daily!$B$2:$H$4016,MATCH(E3560,Daily!$B$2:$B$4016,0),7)</f>
        <v>-15.240000000000009</v>
      </c>
      <c r="J3560" s="39">
        <f>INDEX(Monthly!$B$2:$K$187,MATCH(D3560,Monthly!$B$2:$B$187,0),3)</f>
        <v>1.21E-2</v>
      </c>
      <c r="K3560" s="39">
        <f>INDEX(Monthly!$B$2:$K$187,MATCH(D3560,Monthly!$B$2:$B$187,0),5)</f>
        <v>-26.100000000000023</v>
      </c>
      <c r="L3560" s="39">
        <f>INDEX(Monthly!$B$2:$K$187,MATCH(D3560,Monthly!$B$2:$B$187,0),7)</f>
        <v>0</v>
      </c>
      <c r="M3560" s="39">
        <f>INDEX(Monthly!$B$2:$K$187,MATCH(D3560,Monthly!$B$2:$B$187,0),9)</f>
        <v>1.5077681859074698E-2</v>
      </c>
      <c r="N3560" s="42">
        <f>INDEX(Quaterly!$B$2:$E$63,MATCH(B3560,Quaterly!$B$2:$B$63,0),4)</f>
        <v>5.23</v>
      </c>
    </row>
    <row r="3561" spans="1:14" x14ac:dyDescent="0.3">
      <c r="A3561" s="23">
        <v>3560</v>
      </c>
      <c r="B3561" s="23" t="str">
        <f t="shared" si="165"/>
        <v>Q3-2023</v>
      </c>
      <c r="C3561" s="24" t="str">
        <f t="shared" si="166"/>
        <v>Q3</v>
      </c>
      <c r="D3561" s="23" t="str">
        <f t="shared" si="167"/>
        <v>9-2023</v>
      </c>
      <c r="E3561" s="25">
        <v>45196</v>
      </c>
      <c r="F3561" s="31">
        <f>INDEX(GoldPrice!$B$2:$F$4016,MATCH(E3561,GoldPrice!$B$2:$B$4016,0),5)</f>
        <v>523746.7397467345</v>
      </c>
      <c r="G3561" s="36">
        <f>INDEX(Daily!$B$2:$H$4016,MATCH(E3561,Daily!$B$2:$B$4016,0),3)</f>
        <v>3.2900000000000063</v>
      </c>
      <c r="H3561" s="36">
        <f>INDEX(Daily!$B$2:$H$4016,MATCH(E3561,Daily!$B$2:$B$4016,0),5)</f>
        <v>5</v>
      </c>
      <c r="I3561" s="36">
        <f>INDEX(Daily!$B$2:$H$4016,MATCH(E3561,Daily!$B$2:$B$4016,0),7)</f>
        <v>15.889999999999873</v>
      </c>
      <c r="J3561" s="39">
        <f>INDEX(Monthly!$B$2:$K$187,MATCH(D3561,Monthly!$B$2:$B$187,0),3)</f>
        <v>1.21E-2</v>
      </c>
      <c r="K3561" s="39">
        <f>INDEX(Monthly!$B$2:$K$187,MATCH(D3561,Monthly!$B$2:$B$187,0),5)</f>
        <v>-26.100000000000023</v>
      </c>
      <c r="L3561" s="39">
        <f>INDEX(Monthly!$B$2:$K$187,MATCH(D3561,Monthly!$B$2:$B$187,0),7)</f>
        <v>0</v>
      </c>
      <c r="M3561" s="39">
        <f>INDEX(Monthly!$B$2:$K$187,MATCH(D3561,Monthly!$B$2:$B$187,0),9)</f>
        <v>1.5077681859074698E-2</v>
      </c>
      <c r="N3561" s="42">
        <f>INDEX(Quaterly!$B$2:$E$63,MATCH(B3561,Quaterly!$B$2:$B$63,0),4)</f>
        <v>5.23</v>
      </c>
    </row>
    <row r="3562" spans="1:14" x14ac:dyDescent="0.3">
      <c r="A3562" s="23">
        <v>3561</v>
      </c>
      <c r="B3562" s="23" t="str">
        <f t="shared" si="165"/>
        <v>Q3-2023</v>
      </c>
      <c r="C3562" s="24" t="str">
        <f t="shared" si="166"/>
        <v>Q3</v>
      </c>
      <c r="D3562" s="23" t="str">
        <f t="shared" si="167"/>
        <v>9-2023</v>
      </c>
      <c r="E3562" s="25">
        <v>45197</v>
      </c>
      <c r="F3562" s="31">
        <f>INDEX(GoldPrice!$B$2:$F$4016,MATCH(E3562,GoldPrice!$B$2:$B$4016,0),5)</f>
        <v>256472.87847287953</v>
      </c>
      <c r="G3562" s="36">
        <f>INDEX(Daily!$B$2:$H$4016,MATCH(E3562,Daily!$B$2:$B$4016,0),3)</f>
        <v>-1.9700000000000131</v>
      </c>
      <c r="H3562" s="36">
        <f>INDEX(Daily!$B$2:$H$4016,MATCH(E3562,Daily!$B$2:$B$4016,0),5)</f>
        <v>0</v>
      </c>
      <c r="I3562" s="36">
        <f>INDEX(Daily!$B$2:$H$4016,MATCH(E3562,Daily!$B$2:$B$4016,0),7)</f>
        <v>-1.4199999999998454</v>
      </c>
      <c r="J3562" s="39">
        <f>INDEX(Monthly!$B$2:$K$187,MATCH(D3562,Monthly!$B$2:$B$187,0),3)</f>
        <v>1.21E-2</v>
      </c>
      <c r="K3562" s="39">
        <f>INDEX(Monthly!$B$2:$K$187,MATCH(D3562,Monthly!$B$2:$B$187,0),5)</f>
        <v>-26.100000000000023</v>
      </c>
      <c r="L3562" s="39">
        <f>INDEX(Monthly!$B$2:$K$187,MATCH(D3562,Monthly!$B$2:$B$187,0),7)</f>
        <v>0</v>
      </c>
      <c r="M3562" s="39">
        <f>INDEX(Monthly!$B$2:$K$187,MATCH(D3562,Monthly!$B$2:$B$187,0),9)</f>
        <v>1.5077681859074698E-2</v>
      </c>
      <c r="N3562" s="42">
        <f>INDEX(Quaterly!$B$2:$E$63,MATCH(B3562,Quaterly!$B$2:$B$63,0),4)</f>
        <v>5.23</v>
      </c>
    </row>
    <row r="3563" spans="1:14" x14ac:dyDescent="0.3">
      <c r="A3563" s="23">
        <v>3562</v>
      </c>
      <c r="B3563" s="23" t="str">
        <f t="shared" si="165"/>
        <v>Q3-2023</v>
      </c>
      <c r="C3563" s="24" t="str">
        <f t="shared" si="166"/>
        <v>Q3</v>
      </c>
      <c r="D3563" s="23" t="str">
        <f t="shared" si="167"/>
        <v>9-2023</v>
      </c>
      <c r="E3563" s="25">
        <v>45198</v>
      </c>
      <c r="F3563" s="31">
        <f>INDEX(GoldPrice!$B$2:$F$4016,MATCH(E3563,GoldPrice!$B$2:$B$4016,0),5)</f>
        <v>423453.78945378959</v>
      </c>
      <c r="G3563" s="36">
        <f>INDEX(Daily!$B$2:$H$4016,MATCH(E3563,Daily!$B$2:$B$4016,0),3)</f>
        <v>-0.91999999999998749</v>
      </c>
      <c r="H3563" s="36">
        <f>INDEX(Daily!$B$2:$H$4016,MATCH(E3563,Daily!$B$2:$B$4016,0),5)</f>
        <v>-105</v>
      </c>
      <c r="I3563" s="36">
        <f>INDEX(Daily!$B$2:$H$4016,MATCH(E3563,Daily!$B$2:$B$4016,0),7)</f>
        <v>1.7200000000000273</v>
      </c>
      <c r="J3563" s="39">
        <f>INDEX(Monthly!$B$2:$K$187,MATCH(D3563,Monthly!$B$2:$B$187,0),3)</f>
        <v>1.21E-2</v>
      </c>
      <c r="K3563" s="39">
        <f>INDEX(Monthly!$B$2:$K$187,MATCH(D3563,Monthly!$B$2:$B$187,0),5)</f>
        <v>-26.100000000000023</v>
      </c>
      <c r="L3563" s="39">
        <f>INDEX(Monthly!$B$2:$K$187,MATCH(D3563,Monthly!$B$2:$B$187,0),7)</f>
        <v>0</v>
      </c>
      <c r="M3563" s="39">
        <f>INDEX(Monthly!$B$2:$K$187,MATCH(D3563,Monthly!$B$2:$B$187,0),9)</f>
        <v>1.5077681859074698E-2</v>
      </c>
      <c r="N3563" s="42">
        <f>INDEX(Quaterly!$B$2:$E$63,MATCH(B3563,Quaterly!$B$2:$B$63,0),4)</f>
        <v>5.23</v>
      </c>
    </row>
    <row r="3564" spans="1:14" x14ac:dyDescent="0.3">
      <c r="A3564" s="23">
        <v>3563</v>
      </c>
      <c r="B3564" s="23" t="str">
        <f t="shared" si="165"/>
        <v>Q4-2023</v>
      </c>
      <c r="C3564" s="24" t="str">
        <f t="shared" si="166"/>
        <v>Q4</v>
      </c>
      <c r="D3564" s="23" t="str">
        <f t="shared" si="167"/>
        <v>10-2023</v>
      </c>
      <c r="E3564" s="25">
        <v>45201</v>
      </c>
      <c r="F3564" s="31">
        <f>INDEX(GoldPrice!$B$2:$F$4016,MATCH(E3564,GoldPrice!$B$2:$B$4016,0),5)</f>
        <v>249229.2572292611</v>
      </c>
      <c r="G3564" s="36">
        <f>INDEX(Daily!$B$2:$H$4016,MATCH(E3564,Daily!$B$2:$B$4016,0),3)</f>
        <v>-1.9700000000000131</v>
      </c>
      <c r="H3564" s="36">
        <f>INDEX(Daily!$B$2:$H$4016,MATCH(E3564,Daily!$B$2:$B$4016,0),5)</f>
        <v>60</v>
      </c>
      <c r="I3564" s="36">
        <f>INDEX(Daily!$B$2:$H$4016,MATCH(E3564,Daily!$B$2:$B$4016,0),7)</f>
        <v>1.0999999999999091</v>
      </c>
      <c r="J3564" s="39">
        <f>INDEX(Monthly!$B$2:$K$187,MATCH(D3564,Monthly!$B$2:$B$187,0),3)</f>
        <v>1.0000000000000009E-3</v>
      </c>
      <c r="K3564" s="39">
        <f>INDEX(Monthly!$B$2:$K$187,MATCH(D3564,Monthly!$B$2:$B$187,0),5)</f>
        <v>42.080000000000041</v>
      </c>
      <c r="L3564" s="39">
        <f>INDEX(Monthly!$B$2:$K$187,MATCH(D3564,Monthly!$B$2:$B$187,0),7)</f>
        <v>-1.0000000000000009E-3</v>
      </c>
      <c r="M3564" s="39">
        <f>INDEX(Monthly!$B$2:$K$187,MATCH(D3564,Monthly!$B$2:$B$187,0),9)</f>
        <v>3.2060199668768581E-3</v>
      </c>
      <c r="N3564" s="42">
        <f>INDEX(Quaterly!$B$2:$E$63,MATCH(B3564,Quaterly!$B$2:$B$63,0),4)</f>
        <v>7.7600000000000016</v>
      </c>
    </row>
    <row r="3565" spans="1:14" x14ac:dyDescent="0.3">
      <c r="A3565" s="23">
        <v>3564</v>
      </c>
      <c r="B3565" s="23" t="str">
        <f t="shared" si="165"/>
        <v>Q4-2023</v>
      </c>
      <c r="C3565" s="24" t="str">
        <f t="shared" si="166"/>
        <v>Q4</v>
      </c>
      <c r="D3565" s="23" t="str">
        <f t="shared" si="167"/>
        <v>10-2023</v>
      </c>
      <c r="E3565" s="25">
        <v>45202</v>
      </c>
      <c r="F3565" s="31">
        <f>INDEX(GoldPrice!$B$2:$F$4016,MATCH(E3565,GoldPrice!$B$2:$B$4016,0),5)</f>
        <v>37292.761292755604</v>
      </c>
      <c r="G3565" s="36">
        <f>INDEX(Daily!$B$2:$H$4016,MATCH(E3565,Daily!$B$2:$B$4016,0),3)</f>
        <v>0.4100000000000108</v>
      </c>
      <c r="H3565" s="36">
        <f>INDEX(Daily!$B$2:$H$4016,MATCH(E3565,Daily!$B$2:$B$4016,0),5)</f>
        <v>45</v>
      </c>
      <c r="I3565" s="36">
        <f>INDEX(Daily!$B$2:$H$4016,MATCH(E3565,Daily!$B$2:$B$4016,0),7)</f>
        <v>-37.150000000000091</v>
      </c>
      <c r="J3565" s="39">
        <f>INDEX(Monthly!$B$2:$K$187,MATCH(D3565,Monthly!$B$2:$B$187,0),3)</f>
        <v>1.0000000000000009E-3</v>
      </c>
      <c r="K3565" s="39">
        <f>INDEX(Monthly!$B$2:$K$187,MATCH(D3565,Monthly!$B$2:$B$187,0),5)</f>
        <v>42.080000000000041</v>
      </c>
      <c r="L3565" s="39">
        <f>INDEX(Monthly!$B$2:$K$187,MATCH(D3565,Monthly!$B$2:$B$187,0),7)</f>
        <v>-1.0000000000000009E-3</v>
      </c>
      <c r="M3565" s="39">
        <f>INDEX(Monthly!$B$2:$K$187,MATCH(D3565,Monthly!$B$2:$B$187,0),9)</f>
        <v>3.2060199668768581E-3</v>
      </c>
      <c r="N3565" s="42">
        <f>INDEX(Quaterly!$B$2:$E$63,MATCH(B3565,Quaterly!$B$2:$B$63,0),4)</f>
        <v>7.7600000000000016</v>
      </c>
    </row>
    <row r="3566" spans="1:14" x14ac:dyDescent="0.3">
      <c r="A3566" s="23">
        <v>3565</v>
      </c>
      <c r="B3566" s="23" t="str">
        <f t="shared" si="165"/>
        <v>Q4-2023</v>
      </c>
      <c r="C3566" s="24" t="str">
        <f t="shared" si="166"/>
        <v>Q4</v>
      </c>
      <c r="D3566" s="23" t="str">
        <f t="shared" si="167"/>
        <v>10-2023</v>
      </c>
      <c r="E3566" s="25">
        <v>45203</v>
      </c>
      <c r="F3566" s="31">
        <f>INDEX(GoldPrice!$B$2:$F$4016,MATCH(E3566,GoldPrice!$B$2:$B$4016,0),5)</f>
        <v>14336.420336425304</v>
      </c>
      <c r="G3566" s="36">
        <f>INDEX(Daily!$B$2:$H$4016,MATCH(E3566,Daily!$B$2:$B$4016,0),3)</f>
        <v>-5.0100000000000051</v>
      </c>
      <c r="H3566" s="36">
        <f>INDEX(Daily!$B$2:$H$4016,MATCH(E3566,Daily!$B$2:$B$4016,0),5)</f>
        <v>35</v>
      </c>
      <c r="I3566" s="36">
        <f>INDEX(Daily!$B$2:$H$4016,MATCH(E3566,Daily!$B$2:$B$4016,0),7)</f>
        <v>10.570000000000164</v>
      </c>
      <c r="J3566" s="39">
        <f>INDEX(Monthly!$B$2:$K$187,MATCH(D3566,Monthly!$B$2:$B$187,0),3)</f>
        <v>1.0000000000000009E-3</v>
      </c>
      <c r="K3566" s="39">
        <f>INDEX(Monthly!$B$2:$K$187,MATCH(D3566,Monthly!$B$2:$B$187,0),5)</f>
        <v>42.080000000000041</v>
      </c>
      <c r="L3566" s="39">
        <f>INDEX(Monthly!$B$2:$K$187,MATCH(D3566,Monthly!$B$2:$B$187,0),7)</f>
        <v>-1.0000000000000009E-3</v>
      </c>
      <c r="M3566" s="39">
        <f>INDEX(Monthly!$B$2:$K$187,MATCH(D3566,Monthly!$B$2:$B$187,0),9)</f>
        <v>3.2060199668768581E-3</v>
      </c>
      <c r="N3566" s="42">
        <f>INDEX(Quaterly!$B$2:$E$63,MATCH(B3566,Quaterly!$B$2:$B$63,0),4)</f>
        <v>7.7600000000000016</v>
      </c>
    </row>
    <row r="3567" spans="1:14" x14ac:dyDescent="0.3">
      <c r="A3567" s="23">
        <v>3566</v>
      </c>
      <c r="B3567" s="23" t="str">
        <f t="shared" si="165"/>
        <v>Q4-2023</v>
      </c>
      <c r="C3567" s="24" t="str">
        <f t="shared" si="166"/>
        <v>Q4</v>
      </c>
      <c r="D3567" s="23" t="str">
        <f t="shared" si="167"/>
        <v>10-2023</v>
      </c>
      <c r="E3567" s="25">
        <v>45204</v>
      </c>
      <c r="F3567" s="31">
        <f>INDEX(GoldPrice!$B$2:$F$4016,MATCH(E3567,GoldPrice!$B$2:$B$4016,0),5)</f>
        <v>240010.9620109573</v>
      </c>
      <c r="G3567" s="36">
        <f>INDEX(Daily!$B$2:$H$4016,MATCH(E3567,Daily!$B$2:$B$4016,0),3)</f>
        <v>-1.9099999999999966</v>
      </c>
      <c r="H3567" s="36">
        <f>INDEX(Daily!$B$2:$H$4016,MATCH(E3567,Daily!$B$2:$B$4016,0),5)</f>
        <v>-40</v>
      </c>
      <c r="I3567" s="36">
        <f>INDEX(Daily!$B$2:$H$4016,MATCH(E3567,Daily!$B$2:$B$4016,0),7)</f>
        <v>-14.779999999999973</v>
      </c>
      <c r="J3567" s="39">
        <f>INDEX(Monthly!$B$2:$K$187,MATCH(D3567,Monthly!$B$2:$B$187,0),3)</f>
        <v>1.0000000000000009E-3</v>
      </c>
      <c r="K3567" s="39">
        <f>INDEX(Monthly!$B$2:$K$187,MATCH(D3567,Monthly!$B$2:$B$187,0),5)</f>
        <v>42.080000000000041</v>
      </c>
      <c r="L3567" s="39">
        <f>INDEX(Monthly!$B$2:$K$187,MATCH(D3567,Monthly!$B$2:$B$187,0),7)</f>
        <v>-1.0000000000000009E-3</v>
      </c>
      <c r="M3567" s="39">
        <f>INDEX(Monthly!$B$2:$K$187,MATCH(D3567,Monthly!$B$2:$B$187,0),9)</f>
        <v>3.2060199668768581E-3</v>
      </c>
      <c r="N3567" s="42">
        <f>INDEX(Quaterly!$B$2:$E$63,MATCH(B3567,Quaterly!$B$2:$B$63,0),4)</f>
        <v>7.7600000000000016</v>
      </c>
    </row>
    <row r="3568" spans="1:14" x14ac:dyDescent="0.3">
      <c r="A3568" s="23">
        <v>3567</v>
      </c>
      <c r="B3568" s="23" t="str">
        <f t="shared" si="165"/>
        <v>Q4-2023</v>
      </c>
      <c r="C3568" s="24" t="str">
        <f t="shared" si="166"/>
        <v>Q4</v>
      </c>
      <c r="D3568" s="23" t="str">
        <f t="shared" si="167"/>
        <v>10-2023</v>
      </c>
      <c r="E3568" s="25">
        <v>45205</v>
      </c>
      <c r="F3568" s="31">
        <f>INDEX(GoldPrice!$B$2:$F$4016,MATCH(E3568,GoldPrice!$B$2:$B$4016,0),5)</f>
        <v>-72993.00699300319</v>
      </c>
      <c r="G3568" s="36">
        <f>INDEX(Daily!$B$2:$H$4016,MATCH(E3568,Daily!$B$2:$B$4016,0),3)</f>
        <v>0.48000000000000398</v>
      </c>
      <c r="H3568" s="36">
        <f>INDEX(Daily!$B$2:$H$4016,MATCH(E3568,Daily!$B$2:$B$4016,0),5)</f>
        <v>-20</v>
      </c>
      <c r="I3568" s="36">
        <f>INDEX(Daily!$B$2:$H$4016,MATCH(E3568,Daily!$B$2:$B$4016,0),7)</f>
        <v>14.649999999999864</v>
      </c>
      <c r="J3568" s="39">
        <f>INDEX(Monthly!$B$2:$K$187,MATCH(D3568,Monthly!$B$2:$B$187,0),3)</f>
        <v>1.0000000000000009E-3</v>
      </c>
      <c r="K3568" s="39">
        <f>INDEX(Monthly!$B$2:$K$187,MATCH(D3568,Monthly!$B$2:$B$187,0),5)</f>
        <v>42.080000000000041</v>
      </c>
      <c r="L3568" s="39">
        <f>INDEX(Monthly!$B$2:$K$187,MATCH(D3568,Monthly!$B$2:$B$187,0),7)</f>
        <v>-1.0000000000000009E-3</v>
      </c>
      <c r="M3568" s="39">
        <f>INDEX(Monthly!$B$2:$K$187,MATCH(D3568,Monthly!$B$2:$B$187,0),9)</f>
        <v>3.2060199668768581E-3</v>
      </c>
      <c r="N3568" s="42">
        <f>INDEX(Quaterly!$B$2:$E$63,MATCH(B3568,Quaterly!$B$2:$B$63,0),4)</f>
        <v>7.7600000000000016</v>
      </c>
    </row>
    <row r="3569" spans="1:14" x14ac:dyDescent="0.3">
      <c r="A3569" s="23">
        <v>3568</v>
      </c>
      <c r="B3569" s="23" t="str">
        <f t="shared" si="165"/>
        <v>Q4-2023</v>
      </c>
      <c r="C3569" s="24" t="str">
        <f t="shared" si="166"/>
        <v>Q4</v>
      </c>
      <c r="D3569" s="23" t="str">
        <f t="shared" si="167"/>
        <v>10-2023</v>
      </c>
      <c r="E3569" s="25">
        <v>45208</v>
      </c>
      <c r="F3569" s="31">
        <f>INDEX(GoldPrice!$B$2:$F$4016,MATCH(E3569,GoldPrice!$B$2:$B$4016,0),5)</f>
        <v>80585.522585518658</v>
      </c>
      <c r="G3569" s="36">
        <f>INDEX(Daily!$B$2:$H$4016,MATCH(E3569,Daily!$B$2:$B$4016,0),3)</f>
        <v>3.5899999999999892</v>
      </c>
      <c r="H3569" s="36">
        <f>INDEX(Daily!$B$2:$H$4016,MATCH(E3569,Daily!$B$2:$B$4016,0),5)</f>
        <v>10</v>
      </c>
      <c r="I3569" s="36">
        <f>INDEX(Daily!$B$2:$H$4016,MATCH(E3569,Daily!$B$2:$B$4016,0),7)</f>
        <v>8.8199999999999363</v>
      </c>
      <c r="J3569" s="39">
        <f>INDEX(Monthly!$B$2:$K$187,MATCH(D3569,Monthly!$B$2:$B$187,0),3)</f>
        <v>1.0000000000000009E-3</v>
      </c>
      <c r="K3569" s="39">
        <f>INDEX(Monthly!$B$2:$K$187,MATCH(D3569,Monthly!$B$2:$B$187,0),5)</f>
        <v>42.080000000000041</v>
      </c>
      <c r="L3569" s="39">
        <f>INDEX(Monthly!$B$2:$K$187,MATCH(D3569,Monthly!$B$2:$B$187,0),7)</f>
        <v>-1.0000000000000009E-3</v>
      </c>
      <c r="M3569" s="39">
        <f>INDEX(Monthly!$B$2:$K$187,MATCH(D3569,Monthly!$B$2:$B$187,0),9)</f>
        <v>3.2060199668768581E-3</v>
      </c>
      <c r="N3569" s="42">
        <f>INDEX(Quaterly!$B$2:$E$63,MATCH(B3569,Quaterly!$B$2:$B$63,0),4)</f>
        <v>7.7600000000000016</v>
      </c>
    </row>
    <row r="3570" spans="1:14" x14ac:dyDescent="0.3">
      <c r="A3570" s="23">
        <v>3569</v>
      </c>
      <c r="B3570" s="23" t="str">
        <f t="shared" si="165"/>
        <v>Q4-2023</v>
      </c>
      <c r="C3570" s="24" t="str">
        <f t="shared" si="166"/>
        <v>Q4</v>
      </c>
      <c r="D3570" s="23" t="str">
        <f t="shared" si="167"/>
        <v>10-2023</v>
      </c>
      <c r="E3570" s="25">
        <v>45209</v>
      </c>
      <c r="F3570" s="31">
        <f>INDEX(GoldPrice!$B$2:$F$4016,MATCH(E3570,GoldPrice!$B$2:$B$4016,0),5)</f>
        <v>-90011.340011335909</v>
      </c>
      <c r="G3570" s="36">
        <f>INDEX(Daily!$B$2:$H$4016,MATCH(E3570,Daily!$B$2:$B$4016,0),3)</f>
        <v>-0.40999999999999659</v>
      </c>
      <c r="H3570" s="36">
        <f>INDEX(Daily!$B$2:$H$4016,MATCH(E3570,Daily!$B$2:$B$4016,0),5)</f>
        <v>20</v>
      </c>
      <c r="I3570" s="36">
        <f>INDEX(Daily!$B$2:$H$4016,MATCH(E3570,Daily!$B$2:$B$4016,0),7)</f>
        <v>6.3300000000001546</v>
      </c>
      <c r="J3570" s="39">
        <f>INDEX(Monthly!$B$2:$K$187,MATCH(D3570,Monthly!$B$2:$B$187,0),3)</f>
        <v>1.0000000000000009E-3</v>
      </c>
      <c r="K3570" s="39">
        <f>INDEX(Monthly!$B$2:$K$187,MATCH(D3570,Monthly!$B$2:$B$187,0),5)</f>
        <v>42.080000000000041</v>
      </c>
      <c r="L3570" s="39">
        <f>INDEX(Monthly!$B$2:$K$187,MATCH(D3570,Monthly!$B$2:$B$187,0),7)</f>
        <v>-1.0000000000000009E-3</v>
      </c>
      <c r="M3570" s="39">
        <f>INDEX(Monthly!$B$2:$K$187,MATCH(D3570,Monthly!$B$2:$B$187,0),9)</f>
        <v>3.2060199668768581E-3</v>
      </c>
      <c r="N3570" s="42">
        <f>INDEX(Quaterly!$B$2:$E$63,MATCH(B3570,Quaterly!$B$2:$B$63,0),4)</f>
        <v>7.7600000000000016</v>
      </c>
    </row>
    <row r="3571" spans="1:14" x14ac:dyDescent="0.3">
      <c r="A3571" s="23">
        <v>3570</v>
      </c>
      <c r="B3571" s="23" t="str">
        <f t="shared" si="165"/>
        <v>Q4-2023</v>
      </c>
      <c r="C3571" s="24" t="str">
        <f t="shared" si="166"/>
        <v>Q4</v>
      </c>
      <c r="D3571" s="23" t="str">
        <f t="shared" si="167"/>
        <v>10-2023</v>
      </c>
      <c r="E3571" s="25">
        <v>45210</v>
      </c>
      <c r="F3571" s="31">
        <f>INDEX(GoldPrice!$B$2:$F$4016,MATCH(E3571,GoldPrice!$B$2:$B$4016,0),5)</f>
        <v>-138370.44037044048</v>
      </c>
      <c r="G3571" s="36">
        <f>INDEX(Daily!$B$2:$H$4016,MATCH(E3571,Daily!$B$2:$B$4016,0),3)</f>
        <v>-2.480000000000004</v>
      </c>
      <c r="H3571" s="36">
        <f>INDEX(Daily!$B$2:$H$4016,MATCH(E3571,Daily!$B$2:$B$4016,0),5)</f>
        <v>50</v>
      </c>
      <c r="I3571" s="36">
        <f>INDEX(Daily!$B$2:$H$4016,MATCH(E3571,Daily!$B$2:$B$4016,0),7)</f>
        <v>7.1199999999998909</v>
      </c>
      <c r="J3571" s="39">
        <f>INDEX(Monthly!$B$2:$K$187,MATCH(D3571,Monthly!$B$2:$B$187,0),3)</f>
        <v>1.0000000000000009E-3</v>
      </c>
      <c r="K3571" s="39">
        <f>INDEX(Monthly!$B$2:$K$187,MATCH(D3571,Monthly!$B$2:$B$187,0),5)</f>
        <v>42.080000000000041</v>
      </c>
      <c r="L3571" s="39">
        <f>INDEX(Monthly!$B$2:$K$187,MATCH(D3571,Monthly!$B$2:$B$187,0),7)</f>
        <v>-1.0000000000000009E-3</v>
      </c>
      <c r="M3571" s="39">
        <f>INDEX(Monthly!$B$2:$K$187,MATCH(D3571,Monthly!$B$2:$B$187,0),9)</f>
        <v>3.2060199668768581E-3</v>
      </c>
      <c r="N3571" s="42">
        <f>INDEX(Quaterly!$B$2:$E$63,MATCH(B3571,Quaterly!$B$2:$B$63,0),4)</f>
        <v>7.7600000000000016</v>
      </c>
    </row>
    <row r="3572" spans="1:14" x14ac:dyDescent="0.3">
      <c r="A3572" s="23">
        <v>3571</v>
      </c>
      <c r="B3572" s="23" t="str">
        <f t="shared" si="165"/>
        <v>Q4-2023</v>
      </c>
      <c r="C3572" s="24" t="str">
        <f t="shared" si="166"/>
        <v>Q4</v>
      </c>
      <c r="D3572" s="23" t="str">
        <f t="shared" si="167"/>
        <v>10-2023</v>
      </c>
      <c r="E3572" s="25">
        <v>45211</v>
      </c>
      <c r="F3572" s="31">
        <f>INDEX(GoldPrice!$B$2:$F$4016,MATCH(E3572,GoldPrice!$B$2:$B$4016,0),5)</f>
        <v>421734.26573426276</v>
      </c>
      <c r="G3572" s="36">
        <f>INDEX(Daily!$B$2:$H$4016,MATCH(E3572,Daily!$B$2:$B$4016,0),3)</f>
        <v>-1.9999999999996021E-2</v>
      </c>
      <c r="H3572" s="36">
        <f>INDEX(Daily!$B$2:$H$4016,MATCH(E3572,Daily!$B$2:$B$4016,0),5)</f>
        <v>-5</v>
      </c>
      <c r="I3572" s="36">
        <f>INDEX(Daily!$B$2:$H$4016,MATCH(E3572,Daily!$B$2:$B$4016,0),7)</f>
        <v>0.79999999999995453</v>
      </c>
      <c r="J3572" s="39">
        <f>INDEX(Monthly!$B$2:$K$187,MATCH(D3572,Monthly!$B$2:$B$187,0),3)</f>
        <v>1.0000000000000009E-3</v>
      </c>
      <c r="K3572" s="39">
        <f>INDEX(Monthly!$B$2:$K$187,MATCH(D3572,Monthly!$B$2:$B$187,0),5)</f>
        <v>42.080000000000041</v>
      </c>
      <c r="L3572" s="39">
        <f>INDEX(Monthly!$B$2:$K$187,MATCH(D3572,Monthly!$B$2:$B$187,0),7)</f>
        <v>-1.0000000000000009E-3</v>
      </c>
      <c r="M3572" s="39">
        <f>INDEX(Monthly!$B$2:$K$187,MATCH(D3572,Monthly!$B$2:$B$187,0),9)</f>
        <v>3.2060199668768581E-3</v>
      </c>
      <c r="N3572" s="42">
        <f>INDEX(Quaterly!$B$2:$E$63,MATCH(B3572,Quaterly!$B$2:$B$63,0),4)</f>
        <v>7.7600000000000016</v>
      </c>
    </row>
    <row r="3573" spans="1:14" x14ac:dyDescent="0.3">
      <c r="A3573" s="23">
        <v>3572</v>
      </c>
      <c r="B3573" s="23" t="str">
        <f t="shared" si="165"/>
        <v>Q4-2023</v>
      </c>
      <c r="C3573" s="24" t="str">
        <f t="shared" si="166"/>
        <v>Q4</v>
      </c>
      <c r="D3573" s="23" t="str">
        <f t="shared" si="167"/>
        <v>10-2023</v>
      </c>
      <c r="E3573" s="25">
        <v>45212</v>
      </c>
      <c r="F3573" s="31">
        <f>INDEX(GoldPrice!$B$2:$F$4016,MATCH(E3573,GoldPrice!$B$2:$B$4016,0),5)</f>
        <v>-1130559.818559818</v>
      </c>
      <c r="G3573" s="36">
        <f>INDEX(Daily!$B$2:$H$4016,MATCH(E3573,Daily!$B$2:$B$4016,0),3)</f>
        <v>4.2199999999999989</v>
      </c>
      <c r="H3573" s="36">
        <f>INDEX(Daily!$B$2:$H$4016,MATCH(E3573,Daily!$B$2:$B$4016,0),5)</f>
        <v>5</v>
      </c>
      <c r="I3573" s="36">
        <f>INDEX(Daily!$B$2:$H$4016,MATCH(E3573,Daily!$B$2:$B$4016,0),7)</f>
        <v>3.1200000000001182</v>
      </c>
      <c r="J3573" s="39">
        <f>INDEX(Monthly!$B$2:$K$187,MATCH(D3573,Monthly!$B$2:$B$187,0),3)</f>
        <v>1.0000000000000009E-3</v>
      </c>
      <c r="K3573" s="39">
        <f>INDEX(Monthly!$B$2:$K$187,MATCH(D3573,Monthly!$B$2:$B$187,0),5)</f>
        <v>42.080000000000041</v>
      </c>
      <c r="L3573" s="39">
        <f>INDEX(Monthly!$B$2:$K$187,MATCH(D3573,Monthly!$B$2:$B$187,0),7)</f>
        <v>-1.0000000000000009E-3</v>
      </c>
      <c r="M3573" s="39">
        <f>INDEX(Monthly!$B$2:$K$187,MATCH(D3573,Monthly!$B$2:$B$187,0),9)</f>
        <v>3.2060199668768581E-3</v>
      </c>
      <c r="N3573" s="42">
        <f>INDEX(Quaterly!$B$2:$E$63,MATCH(B3573,Quaterly!$B$2:$B$63,0),4)</f>
        <v>7.7600000000000016</v>
      </c>
    </row>
    <row r="3574" spans="1:14" x14ac:dyDescent="0.3">
      <c r="A3574" s="23">
        <v>3573</v>
      </c>
      <c r="B3574" s="23" t="str">
        <f t="shared" si="165"/>
        <v>Q4-2023</v>
      </c>
      <c r="C3574" s="24" t="str">
        <f t="shared" si="166"/>
        <v>Q4</v>
      </c>
      <c r="D3574" s="23" t="str">
        <f t="shared" si="167"/>
        <v>10-2023</v>
      </c>
      <c r="E3574" s="25">
        <v>45215</v>
      </c>
      <c r="F3574" s="31">
        <f>INDEX(GoldPrice!$B$2:$F$4016,MATCH(E3574,GoldPrice!$B$2:$B$4016,0),5)</f>
        <v>187355.8873558864</v>
      </c>
      <c r="G3574" s="36">
        <f>INDEX(Daily!$B$2:$H$4016,MATCH(E3574,Daily!$B$2:$B$4016,0),3)</f>
        <v>-2.4299999999999926</v>
      </c>
      <c r="H3574" s="36">
        <f>INDEX(Daily!$B$2:$H$4016,MATCH(E3574,Daily!$B$2:$B$4016,0),5)</f>
        <v>20</v>
      </c>
      <c r="I3574" s="36">
        <f>INDEX(Daily!$B$2:$H$4016,MATCH(E3574,Daily!$B$2:$B$4016,0),7)</f>
        <v>-13.309999999999945</v>
      </c>
      <c r="J3574" s="39">
        <f>INDEX(Monthly!$B$2:$K$187,MATCH(D3574,Monthly!$B$2:$B$187,0),3)</f>
        <v>1.0000000000000009E-3</v>
      </c>
      <c r="K3574" s="39">
        <f>INDEX(Monthly!$B$2:$K$187,MATCH(D3574,Monthly!$B$2:$B$187,0),5)</f>
        <v>42.080000000000041</v>
      </c>
      <c r="L3574" s="39">
        <f>INDEX(Monthly!$B$2:$K$187,MATCH(D3574,Monthly!$B$2:$B$187,0),7)</f>
        <v>-1.0000000000000009E-3</v>
      </c>
      <c r="M3574" s="39">
        <f>INDEX(Monthly!$B$2:$K$187,MATCH(D3574,Monthly!$B$2:$B$187,0),9)</f>
        <v>3.2060199668768581E-3</v>
      </c>
      <c r="N3574" s="42">
        <f>INDEX(Quaterly!$B$2:$E$63,MATCH(B3574,Quaterly!$B$2:$B$63,0),4)</f>
        <v>7.7600000000000016</v>
      </c>
    </row>
    <row r="3575" spans="1:14" x14ac:dyDescent="0.3">
      <c r="A3575" s="23">
        <v>3574</v>
      </c>
      <c r="B3575" s="23" t="str">
        <f t="shared" si="165"/>
        <v>Q4-2023</v>
      </c>
      <c r="C3575" s="24" t="str">
        <f t="shared" si="166"/>
        <v>Q4</v>
      </c>
      <c r="D3575" s="23" t="str">
        <f t="shared" si="167"/>
        <v>10-2023</v>
      </c>
      <c r="E3575" s="25">
        <v>45216</v>
      </c>
      <c r="F3575" s="31">
        <f>INDEX(GoldPrice!$B$2:$F$4016,MATCH(E3575,GoldPrice!$B$2:$B$4016,0),5)</f>
        <v>-373193.72519372404</v>
      </c>
      <c r="G3575" s="36">
        <f>INDEX(Daily!$B$2:$H$4016,MATCH(E3575,Daily!$B$2:$B$4016,0),3)</f>
        <v>0.17999999999999261</v>
      </c>
      <c r="H3575" s="36">
        <f>INDEX(Daily!$B$2:$H$4016,MATCH(E3575,Daily!$B$2:$B$4016,0),5)</f>
        <v>30</v>
      </c>
      <c r="I3575" s="36">
        <f>INDEX(Daily!$B$2:$H$4016,MATCH(E3575,Daily!$B$2:$B$4016,0),7)</f>
        <v>-19.769999999999982</v>
      </c>
      <c r="J3575" s="39">
        <f>INDEX(Monthly!$B$2:$K$187,MATCH(D3575,Monthly!$B$2:$B$187,0),3)</f>
        <v>1.0000000000000009E-3</v>
      </c>
      <c r="K3575" s="39">
        <f>INDEX(Monthly!$B$2:$K$187,MATCH(D3575,Monthly!$B$2:$B$187,0),5)</f>
        <v>42.080000000000041</v>
      </c>
      <c r="L3575" s="39">
        <f>INDEX(Monthly!$B$2:$K$187,MATCH(D3575,Monthly!$B$2:$B$187,0),7)</f>
        <v>-1.0000000000000009E-3</v>
      </c>
      <c r="M3575" s="39">
        <f>INDEX(Monthly!$B$2:$K$187,MATCH(D3575,Monthly!$B$2:$B$187,0),9)</f>
        <v>3.2060199668768581E-3</v>
      </c>
      <c r="N3575" s="42">
        <f>INDEX(Quaterly!$B$2:$E$63,MATCH(B3575,Quaterly!$B$2:$B$63,0),4)</f>
        <v>7.7600000000000016</v>
      </c>
    </row>
    <row r="3576" spans="1:14" x14ac:dyDescent="0.3">
      <c r="A3576" s="23">
        <v>3575</v>
      </c>
      <c r="B3576" s="23" t="str">
        <f t="shared" si="165"/>
        <v>Q4-2023</v>
      </c>
      <c r="C3576" s="24" t="str">
        <f t="shared" si="166"/>
        <v>Q4</v>
      </c>
      <c r="D3576" s="23" t="str">
        <f t="shared" si="167"/>
        <v>10-2023</v>
      </c>
      <c r="E3576" s="25">
        <v>45217</v>
      </c>
      <c r="F3576" s="31">
        <f>INDEX(GoldPrice!$B$2:$F$4016,MATCH(E3576,GoldPrice!$B$2:$B$4016,0),5)</f>
        <v>-349654.8856548816</v>
      </c>
      <c r="G3576" s="36">
        <f>INDEX(Daily!$B$2:$H$4016,MATCH(E3576,Daily!$B$2:$B$4016,0),3)</f>
        <v>2.8799999999999955</v>
      </c>
      <c r="H3576" s="36">
        <f>INDEX(Daily!$B$2:$H$4016,MATCH(E3576,Daily!$B$2:$B$4016,0),5)</f>
        <v>65</v>
      </c>
      <c r="I3576" s="36">
        <f>INDEX(Daily!$B$2:$H$4016,MATCH(E3576,Daily!$B$2:$B$4016,0),7)</f>
        <v>-18.25</v>
      </c>
      <c r="J3576" s="39">
        <f>INDEX(Monthly!$B$2:$K$187,MATCH(D3576,Monthly!$B$2:$B$187,0),3)</f>
        <v>1.0000000000000009E-3</v>
      </c>
      <c r="K3576" s="39">
        <f>INDEX(Monthly!$B$2:$K$187,MATCH(D3576,Monthly!$B$2:$B$187,0),5)</f>
        <v>42.080000000000041</v>
      </c>
      <c r="L3576" s="39">
        <f>INDEX(Monthly!$B$2:$K$187,MATCH(D3576,Monthly!$B$2:$B$187,0),7)</f>
        <v>-1.0000000000000009E-3</v>
      </c>
      <c r="M3576" s="39">
        <f>INDEX(Monthly!$B$2:$K$187,MATCH(D3576,Monthly!$B$2:$B$187,0),9)</f>
        <v>3.2060199668768581E-3</v>
      </c>
      <c r="N3576" s="42">
        <f>INDEX(Quaterly!$B$2:$E$63,MATCH(B3576,Quaterly!$B$2:$B$63,0),4)</f>
        <v>7.7600000000000016</v>
      </c>
    </row>
    <row r="3577" spans="1:14" x14ac:dyDescent="0.3">
      <c r="A3577" s="23">
        <v>3576</v>
      </c>
      <c r="B3577" s="23" t="str">
        <f t="shared" si="165"/>
        <v>Q4-2023</v>
      </c>
      <c r="C3577" s="24" t="str">
        <f t="shared" si="166"/>
        <v>Q4</v>
      </c>
      <c r="D3577" s="23" t="str">
        <f t="shared" si="167"/>
        <v>10-2023</v>
      </c>
      <c r="E3577" s="25">
        <v>45218</v>
      </c>
      <c r="F3577" s="31">
        <f>INDEX(GoldPrice!$B$2:$F$4016,MATCH(E3577,GoldPrice!$B$2:$B$4016,0),5)</f>
        <v>14257.418257415295</v>
      </c>
      <c r="G3577" s="36">
        <f>INDEX(Daily!$B$2:$H$4016,MATCH(E3577,Daily!$B$2:$B$4016,0),3)</f>
        <v>1.0500000000000114</v>
      </c>
      <c r="H3577" s="36">
        <f>INDEX(Daily!$B$2:$H$4016,MATCH(E3577,Daily!$B$2:$B$4016,0),5)</f>
        <v>-5</v>
      </c>
      <c r="I3577" s="36">
        <f>INDEX(Daily!$B$2:$H$4016,MATCH(E3577,Daily!$B$2:$B$4016,0),7)</f>
        <v>-15.550000000000182</v>
      </c>
      <c r="J3577" s="39">
        <f>INDEX(Monthly!$B$2:$K$187,MATCH(D3577,Monthly!$B$2:$B$187,0),3)</f>
        <v>1.0000000000000009E-3</v>
      </c>
      <c r="K3577" s="39">
        <f>INDEX(Monthly!$B$2:$K$187,MATCH(D3577,Monthly!$B$2:$B$187,0),5)</f>
        <v>42.080000000000041</v>
      </c>
      <c r="L3577" s="39">
        <f>INDEX(Monthly!$B$2:$K$187,MATCH(D3577,Monthly!$B$2:$B$187,0),7)</f>
        <v>-1.0000000000000009E-3</v>
      </c>
      <c r="M3577" s="39">
        <f>INDEX(Monthly!$B$2:$K$187,MATCH(D3577,Monthly!$B$2:$B$187,0),9)</f>
        <v>3.2060199668768581E-3</v>
      </c>
      <c r="N3577" s="42">
        <f>INDEX(Quaterly!$B$2:$E$63,MATCH(B3577,Quaterly!$B$2:$B$63,0),4)</f>
        <v>7.7600000000000016</v>
      </c>
    </row>
    <row r="3578" spans="1:14" x14ac:dyDescent="0.3">
      <c r="A3578" s="23">
        <v>3577</v>
      </c>
      <c r="B3578" s="23" t="str">
        <f t="shared" si="165"/>
        <v>Q4-2023</v>
      </c>
      <c r="C3578" s="24" t="str">
        <f t="shared" si="166"/>
        <v>Q4</v>
      </c>
      <c r="D3578" s="23" t="str">
        <f t="shared" si="167"/>
        <v>10-2023</v>
      </c>
      <c r="E3578" s="25">
        <v>45219</v>
      </c>
      <c r="F3578" s="31">
        <f>INDEX(GoldPrice!$B$2:$F$4016,MATCH(E3578,GoldPrice!$B$2:$B$4016,0),5)</f>
        <v>133269.70326970518</v>
      </c>
      <c r="G3578" s="36">
        <f>INDEX(Daily!$B$2:$H$4016,MATCH(E3578,Daily!$B$2:$B$4016,0),3)</f>
        <v>-0.62000000000000455</v>
      </c>
      <c r="H3578" s="36">
        <f>INDEX(Daily!$B$2:$H$4016,MATCH(E3578,Daily!$B$2:$B$4016,0),5)</f>
        <v>-30</v>
      </c>
      <c r="I3578" s="36">
        <f>INDEX(Daily!$B$2:$H$4016,MATCH(E3578,Daily!$B$2:$B$4016,0),7)</f>
        <v>20.180000000000064</v>
      </c>
      <c r="J3578" s="39">
        <f>INDEX(Monthly!$B$2:$K$187,MATCH(D3578,Monthly!$B$2:$B$187,0),3)</f>
        <v>1.0000000000000009E-3</v>
      </c>
      <c r="K3578" s="39">
        <f>INDEX(Monthly!$B$2:$K$187,MATCH(D3578,Monthly!$B$2:$B$187,0),5)</f>
        <v>42.080000000000041</v>
      </c>
      <c r="L3578" s="39">
        <f>INDEX(Monthly!$B$2:$K$187,MATCH(D3578,Monthly!$B$2:$B$187,0),7)</f>
        <v>-1.0000000000000009E-3</v>
      </c>
      <c r="M3578" s="39">
        <f>INDEX(Monthly!$B$2:$K$187,MATCH(D3578,Monthly!$B$2:$B$187,0),9)</f>
        <v>3.2060199668768581E-3</v>
      </c>
      <c r="N3578" s="42">
        <f>INDEX(Quaterly!$B$2:$E$63,MATCH(B3578,Quaterly!$B$2:$B$63,0),4)</f>
        <v>7.7600000000000016</v>
      </c>
    </row>
    <row r="3579" spans="1:14" x14ac:dyDescent="0.3">
      <c r="A3579" s="23">
        <v>3578</v>
      </c>
      <c r="B3579" s="23" t="str">
        <f t="shared" si="165"/>
        <v>Q4-2023</v>
      </c>
      <c r="C3579" s="24" t="str">
        <f t="shared" si="166"/>
        <v>Q4</v>
      </c>
      <c r="D3579" s="23" t="str">
        <f t="shared" si="167"/>
        <v>10-2023</v>
      </c>
      <c r="E3579" s="25">
        <v>45222</v>
      </c>
      <c r="F3579" s="31">
        <f>INDEX(GoldPrice!$B$2:$F$4016,MATCH(E3579,GoldPrice!$B$2:$B$4016,0),5)</f>
        <v>-139655.64165564626</v>
      </c>
      <c r="G3579" s="36">
        <f>INDEX(Daily!$B$2:$H$4016,MATCH(E3579,Daily!$B$2:$B$4016,0),3)</f>
        <v>-3.2600000000000051</v>
      </c>
      <c r="H3579" s="36">
        <f>INDEX(Daily!$B$2:$H$4016,MATCH(E3579,Daily!$B$2:$B$4016,0),5)</f>
        <v>70</v>
      </c>
      <c r="I3579" s="36">
        <f>INDEX(Daily!$B$2:$H$4016,MATCH(E3579,Daily!$B$2:$B$4016,0),7)</f>
        <v>-14.5</v>
      </c>
      <c r="J3579" s="39">
        <f>INDEX(Monthly!$B$2:$K$187,MATCH(D3579,Monthly!$B$2:$B$187,0),3)</f>
        <v>1.0000000000000009E-3</v>
      </c>
      <c r="K3579" s="39">
        <f>INDEX(Monthly!$B$2:$K$187,MATCH(D3579,Monthly!$B$2:$B$187,0),5)</f>
        <v>42.080000000000041</v>
      </c>
      <c r="L3579" s="39">
        <f>INDEX(Monthly!$B$2:$K$187,MATCH(D3579,Monthly!$B$2:$B$187,0),7)</f>
        <v>-1.0000000000000009E-3</v>
      </c>
      <c r="M3579" s="39">
        <f>INDEX(Monthly!$B$2:$K$187,MATCH(D3579,Monthly!$B$2:$B$187,0),9)</f>
        <v>3.2060199668768581E-3</v>
      </c>
      <c r="N3579" s="42">
        <f>INDEX(Quaterly!$B$2:$E$63,MATCH(B3579,Quaterly!$B$2:$B$63,0),4)</f>
        <v>7.7600000000000016</v>
      </c>
    </row>
    <row r="3580" spans="1:14" x14ac:dyDescent="0.3">
      <c r="A3580" s="23">
        <v>3579</v>
      </c>
      <c r="B3580" s="23" t="str">
        <f t="shared" si="165"/>
        <v>Q4-2023</v>
      </c>
      <c r="C3580" s="24" t="str">
        <f t="shared" si="166"/>
        <v>Q4</v>
      </c>
      <c r="D3580" s="23" t="str">
        <f t="shared" si="167"/>
        <v>10-2023</v>
      </c>
      <c r="E3580" s="25">
        <v>45223</v>
      </c>
      <c r="F3580" s="31">
        <f>INDEX(GoldPrice!$B$2:$F$4016,MATCH(E3580,GoldPrice!$B$2:$B$4016,0),5)</f>
        <v>-116108.86410886049</v>
      </c>
      <c r="G3580" s="36">
        <f>INDEX(Daily!$B$2:$H$4016,MATCH(E3580,Daily!$B$2:$B$4016,0),3)</f>
        <v>-1.75</v>
      </c>
      <c r="H3580" s="36">
        <f>INDEX(Daily!$B$2:$H$4016,MATCH(E3580,Daily!$B$2:$B$4016,0),5)</f>
        <v>-40</v>
      </c>
      <c r="I3580" s="36">
        <f>INDEX(Daily!$B$2:$H$4016,MATCH(E3580,Daily!$B$2:$B$4016,0),7)</f>
        <v>12.370000000000118</v>
      </c>
      <c r="J3580" s="39">
        <f>INDEX(Monthly!$B$2:$K$187,MATCH(D3580,Monthly!$B$2:$B$187,0),3)</f>
        <v>1.0000000000000009E-3</v>
      </c>
      <c r="K3580" s="39">
        <f>INDEX(Monthly!$B$2:$K$187,MATCH(D3580,Monthly!$B$2:$B$187,0),5)</f>
        <v>42.080000000000041</v>
      </c>
      <c r="L3580" s="39">
        <f>INDEX(Monthly!$B$2:$K$187,MATCH(D3580,Monthly!$B$2:$B$187,0),7)</f>
        <v>-1.0000000000000009E-3</v>
      </c>
      <c r="M3580" s="39">
        <f>INDEX(Monthly!$B$2:$K$187,MATCH(D3580,Monthly!$B$2:$B$187,0),9)</f>
        <v>3.2060199668768581E-3</v>
      </c>
      <c r="N3580" s="42">
        <f>INDEX(Quaterly!$B$2:$E$63,MATCH(B3580,Quaterly!$B$2:$B$63,0),4)</f>
        <v>7.7600000000000016</v>
      </c>
    </row>
    <row r="3581" spans="1:14" x14ac:dyDescent="0.3">
      <c r="A3581" s="23">
        <v>3580</v>
      </c>
      <c r="B3581" s="23" t="str">
        <f t="shared" si="165"/>
        <v>Q4-2023</v>
      </c>
      <c r="C3581" s="24" t="str">
        <f t="shared" si="166"/>
        <v>Q4</v>
      </c>
      <c r="D3581" s="23" t="str">
        <f t="shared" si="167"/>
        <v>10-2023</v>
      </c>
      <c r="E3581" s="25">
        <v>45224</v>
      </c>
      <c r="F3581" s="31">
        <f>INDEX(GoldPrice!$B$2:$F$4016,MATCH(E3581,GoldPrice!$B$2:$B$4016,0),5)</f>
        <v>-433894.15989416093</v>
      </c>
      <c r="G3581" s="36">
        <f>INDEX(Daily!$B$2:$H$4016,MATCH(E3581,Daily!$B$2:$B$4016,0),3)</f>
        <v>1.6500000000000057</v>
      </c>
      <c r="H3581" s="36">
        <f>INDEX(Daily!$B$2:$H$4016,MATCH(E3581,Daily!$B$2:$B$4016,0),5)</f>
        <v>10</v>
      </c>
      <c r="I3581" s="36">
        <f>INDEX(Daily!$B$2:$H$4016,MATCH(E3581,Daily!$B$2:$B$4016,0),7)</f>
        <v>-4.2400000000000091</v>
      </c>
      <c r="J3581" s="39">
        <f>INDEX(Monthly!$B$2:$K$187,MATCH(D3581,Monthly!$B$2:$B$187,0),3)</f>
        <v>1.0000000000000009E-3</v>
      </c>
      <c r="K3581" s="39">
        <f>INDEX(Monthly!$B$2:$K$187,MATCH(D3581,Monthly!$B$2:$B$187,0),5)</f>
        <v>42.080000000000041</v>
      </c>
      <c r="L3581" s="39">
        <f>INDEX(Monthly!$B$2:$K$187,MATCH(D3581,Monthly!$B$2:$B$187,0),7)</f>
        <v>-1.0000000000000009E-3</v>
      </c>
      <c r="M3581" s="39">
        <f>INDEX(Monthly!$B$2:$K$187,MATCH(D3581,Monthly!$B$2:$B$187,0),9)</f>
        <v>3.2060199668768581E-3</v>
      </c>
      <c r="N3581" s="42">
        <f>INDEX(Quaterly!$B$2:$E$63,MATCH(B3581,Quaterly!$B$2:$B$63,0),4)</f>
        <v>7.7600000000000016</v>
      </c>
    </row>
    <row r="3582" spans="1:14" x14ac:dyDescent="0.3">
      <c r="A3582" s="23">
        <v>3581</v>
      </c>
      <c r="B3582" s="23" t="str">
        <f t="shared" si="165"/>
        <v>Q4-2023</v>
      </c>
      <c r="C3582" s="24" t="str">
        <f t="shared" si="166"/>
        <v>Q4</v>
      </c>
      <c r="D3582" s="23" t="str">
        <f t="shared" si="167"/>
        <v>10-2023</v>
      </c>
      <c r="E3582" s="25">
        <v>45225</v>
      </c>
      <c r="F3582" s="31">
        <f>INDEX(GoldPrice!$B$2:$F$4016,MATCH(E3582,GoldPrice!$B$2:$B$4016,0),5)</f>
        <v>297371.385371387</v>
      </c>
      <c r="G3582" s="36">
        <f>INDEX(Daily!$B$2:$H$4016,MATCH(E3582,Daily!$B$2:$B$4016,0),3)</f>
        <v>-2.1800000000000068</v>
      </c>
      <c r="H3582" s="36">
        <f>INDEX(Daily!$B$2:$H$4016,MATCH(E3582,Daily!$B$2:$B$4016,0),5)</f>
        <v>30</v>
      </c>
      <c r="I3582" s="36">
        <f>INDEX(Daily!$B$2:$H$4016,MATCH(E3582,Daily!$B$2:$B$4016,0),7)</f>
        <v>-46.210000000000036</v>
      </c>
      <c r="J3582" s="39">
        <f>INDEX(Monthly!$B$2:$K$187,MATCH(D3582,Monthly!$B$2:$B$187,0),3)</f>
        <v>1.0000000000000009E-3</v>
      </c>
      <c r="K3582" s="39">
        <f>INDEX(Monthly!$B$2:$K$187,MATCH(D3582,Monthly!$B$2:$B$187,0),5)</f>
        <v>42.080000000000041</v>
      </c>
      <c r="L3582" s="39">
        <f>INDEX(Monthly!$B$2:$K$187,MATCH(D3582,Monthly!$B$2:$B$187,0),7)</f>
        <v>-1.0000000000000009E-3</v>
      </c>
      <c r="M3582" s="39">
        <f>INDEX(Monthly!$B$2:$K$187,MATCH(D3582,Monthly!$B$2:$B$187,0),9)</f>
        <v>3.2060199668768581E-3</v>
      </c>
      <c r="N3582" s="42">
        <f>INDEX(Quaterly!$B$2:$E$63,MATCH(B3582,Quaterly!$B$2:$B$63,0),4)</f>
        <v>7.7600000000000016</v>
      </c>
    </row>
    <row r="3583" spans="1:14" x14ac:dyDescent="0.3">
      <c r="A3583" s="23">
        <v>3582</v>
      </c>
      <c r="B3583" s="23" t="str">
        <f t="shared" si="165"/>
        <v>Q4-2023</v>
      </c>
      <c r="C3583" s="24" t="str">
        <f t="shared" si="166"/>
        <v>Q4</v>
      </c>
      <c r="D3583" s="23" t="str">
        <f t="shared" si="167"/>
        <v>10-2023</v>
      </c>
      <c r="E3583" s="25">
        <v>45226</v>
      </c>
      <c r="F3583" s="31">
        <f>INDEX(GoldPrice!$B$2:$F$4016,MATCH(E3583,GoldPrice!$B$2:$B$4016,0),5)</f>
        <v>-45958.419958420098</v>
      </c>
      <c r="G3583" s="36">
        <f>INDEX(Daily!$B$2:$H$4016,MATCH(E3583,Daily!$B$2:$B$4016,0),3)</f>
        <v>2.3300000000000125</v>
      </c>
      <c r="H3583" s="36">
        <f>INDEX(Daily!$B$2:$H$4016,MATCH(E3583,Daily!$B$2:$B$4016,0),5)</f>
        <v>-20</v>
      </c>
      <c r="I3583" s="36">
        <f>INDEX(Daily!$B$2:$H$4016,MATCH(E3583,Daily!$B$2:$B$4016,0),7)</f>
        <v>5.1699999999998454</v>
      </c>
      <c r="J3583" s="39">
        <f>INDEX(Monthly!$B$2:$K$187,MATCH(D3583,Monthly!$B$2:$B$187,0),3)</f>
        <v>1.0000000000000009E-3</v>
      </c>
      <c r="K3583" s="39">
        <f>INDEX(Monthly!$B$2:$K$187,MATCH(D3583,Monthly!$B$2:$B$187,0),5)</f>
        <v>42.080000000000041</v>
      </c>
      <c r="L3583" s="39">
        <f>INDEX(Monthly!$B$2:$K$187,MATCH(D3583,Monthly!$B$2:$B$187,0),7)</f>
        <v>-1.0000000000000009E-3</v>
      </c>
      <c r="M3583" s="39">
        <f>INDEX(Monthly!$B$2:$K$187,MATCH(D3583,Monthly!$B$2:$B$187,0),9)</f>
        <v>3.2060199668768581E-3</v>
      </c>
      <c r="N3583" s="42">
        <f>INDEX(Quaterly!$B$2:$E$63,MATCH(B3583,Quaterly!$B$2:$B$63,0),4)</f>
        <v>7.7600000000000016</v>
      </c>
    </row>
    <row r="3584" spans="1:14" x14ac:dyDescent="0.3">
      <c r="A3584" s="23">
        <v>3583</v>
      </c>
      <c r="B3584" s="23" t="str">
        <f t="shared" si="165"/>
        <v>Q4-2023</v>
      </c>
      <c r="C3584" s="24" t="str">
        <f t="shared" si="166"/>
        <v>Q4</v>
      </c>
      <c r="D3584" s="23" t="str">
        <f t="shared" si="167"/>
        <v>10-2023</v>
      </c>
      <c r="E3584" s="25">
        <v>45229</v>
      </c>
      <c r="F3584" s="31">
        <f>INDEX(GoldPrice!$B$2:$F$4016,MATCH(E3584,GoldPrice!$B$2:$B$4016,0),5)</f>
        <v>-18835.456435456872</v>
      </c>
      <c r="G3584" s="36">
        <f>INDEX(Daily!$B$2:$H$4016,MATCH(E3584,Daily!$B$2:$B$4016,0),3)</f>
        <v>-3.230000000000004</v>
      </c>
      <c r="H3584" s="36">
        <f>INDEX(Daily!$B$2:$H$4016,MATCH(E3584,Daily!$B$2:$B$4016,0),5)</f>
        <v>-12</v>
      </c>
      <c r="I3584" s="36">
        <f>INDEX(Daily!$B$2:$H$4016,MATCH(E3584,Daily!$B$2:$B$4016,0),7)</f>
        <v>-18.2199999999998</v>
      </c>
      <c r="J3584" s="39">
        <f>INDEX(Monthly!$B$2:$K$187,MATCH(D3584,Monthly!$B$2:$B$187,0),3)</f>
        <v>1.0000000000000009E-3</v>
      </c>
      <c r="K3584" s="39">
        <f>INDEX(Monthly!$B$2:$K$187,MATCH(D3584,Monthly!$B$2:$B$187,0),5)</f>
        <v>42.080000000000041</v>
      </c>
      <c r="L3584" s="39">
        <f>INDEX(Monthly!$B$2:$K$187,MATCH(D3584,Monthly!$B$2:$B$187,0),7)</f>
        <v>-1.0000000000000009E-3</v>
      </c>
      <c r="M3584" s="39">
        <f>INDEX(Monthly!$B$2:$K$187,MATCH(D3584,Monthly!$B$2:$B$187,0),9)</f>
        <v>3.2060199668768581E-3</v>
      </c>
      <c r="N3584" s="42">
        <f>INDEX(Quaterly!$B$2:$E$63,MATCH(B3584,Quaterly!$B$2:$B$63,0),4)</f>
        <v>7.7600000000000016</v>
      </c>
    </row>
    <row r="3585" spans="1:14" x14ac:dyDescent="0.3">
      <c r="A3585" s="23">
        <v>3584</v>
      </c>
      <c r="B3585" s="23" t="str">
        <f t="shared" si="165"/>
        <v>Q4-2023</v>
      </c>
      <c r="C3585" s="24" t="str">
        <f t="shared" si="166"/>
        <v>Q4</v>
      </c>
      <c r="D3585" s="23" t="str">
        <f t="shared" si="167"/>
        <v>10-2023</v>
      </c>
      <c r="E3585" s="25">
        <v>45230</v>
      </c>
      <c r="F3585" s="31">
        <f>INDEX(GoldPrice!$B$2:$F$4016,MATCH(E3585,GoldPrice!$B$2:$B$4016,0),5)</f>
        <v>315829.59742959589</v>
      </c>
      <c r="G3585" s="36">
        <f>INDEX(Daily!$B$2:$H$4016,MATCH(E3585,Daily!$B$2:$B$4016,0),3)</f>
        <v>-1.2900000000000063</v>
      </c>
      <c r="H3585" s="36">
        <f>INDEX(Daily!$B$2:$H$4016,MATCH(E3585,Daily!$B$2:$B$4016,0),5)</f>
        <v>2</v>
      </c>
      <c r="I3585" s="36">
        <f>INDEX(Daily!$B$2:$H$4016,MATCH(E3585,Daily!$B$2:$B$4016,0),7)</f>
        <v>-14.210000000000036</v>
      </c>
      <c r="J3585" s="39">
        <f>INDEX(Monthly!$B$2:$K$187,MATCH(D3585,Monthly!$B$2:$B$187,0),3)</f>
        <v>1.0000000000000009E-3</v>
      </c>
      <c r="K3585" s="39">
        <f>INDEX(Monthly!$B$2:$K$187,MATCH(D3585,Monthly!$B$2:$B$187,0),5)</f>
        <v>42.080000000000041</v>
      </c>
      <c r="L3585" s="39">
        <f>INDEX(Monthly!$B$2:$K$187,MATCH(D3585,Monthly!$B$2:$B$187,0),7)</f>
        <v>-1.0000000000000009E-3</v>
      </c>
      <c r="M3585" s="39">
        <f>INDEX(Monthly!$B$2:$K$187,MATCH(D3585,Monthly!$B$2:$B$187,0),9)</f>
        <v>3.2060199668768581E-3</v>
      </c>
      <c r="N3585" s="42">
        <f>INDEX(Quaterly!$B$2:$E$63,MATCH(B3585,Quaterly!$B$2:$B$63,0),4)</f>
        <v>7.7600000000000016</v>
      </c>
    </row>
    <row r="3586" spans="1:14" x14ac:dyDescent="0.3">
      <c r="A3586" s="23">
        <v>3585</v>
      </c>
      <c r="B3586" s="23" t="str">
        <f t="shared" si="165"/>
        <v>Q4-2023</v>
      </c>
      <c r="C3586" s="24" t="str">
        <f t="shared" si="166"/>
        <v>Q4</v>
      </c>
      <c r="D3586" s="23" t="str">
        <f t="shared" si="167"/>
        <v>11-2023</v>
      </c>
      <c r="E3586" s="25">
        <v>45231</v>
      </c>
      <c r="F3586" s="31">
        <f>INDEX(GoldPrice!$B$2:$F$4016,MATCH(E3586,GoldPrice!$B$2:$B$4016,0),5)</f>
        <v>-213786.0517860502</v>
      </c>
      <c r="G3586" s="36">
        <f>INDEX(Daily!$B$2:$H$4016,MATCH(E3586,Daily!$B$2:$B$4016,0),3)</f>
        <v>-0.57999999999999829</v>
      </c>
      <c r="H3586" s="36">
        <f>INDEX(Daily!$B$2:$H$4016,MATCH(E3586,Daily!$B$2:$B$4016,0),5)</f>
        <v>25</v>
      </c>
      <c r="I3586" s="36">
        <f>INDEX(Daily!$B$2:$H$4016,MATCH(E3586,Daily!$B$2:$B$4016,0),7)</f>
        <v>11.470000000000027</v>
      </c>
      <c r="J3586" s="39">
        <f>INDEX(Monthly!$B$2:$K$187,MATCH(D3586,Monthly!$B$2:$B$187,0),3)</f>
        <v>2.7999999999999969E-3</v>
      </c>
      <c r="K3586" s="39">
        <f>INDEX(Monthly!$B$2:$K$187,MATCH(D3586,Monthly!$B$2:$B$187,0),5)</f>
        <v>16.579999999999927</v>
      </c>
      <c r="L3586" s="39">
        <f>INDEX(Monthly!$B$2:$K$187,MATCH(D3586,Monthly!$B$2:$B$187,0),7)</f>
        <v>-1.0000000000000009E-3</v>
      </c>
      <c r="M3586" s="39">
        <f>INDEX(Monthly!$B$2:$K$187,MATCH(D3586,Monthly!$B$2:$B$187,0),9)</f>
        <v>1.8394924269755173E-2</v>
      </c>
      <c r="N3586" s="42">
        <f>INDEX(Quaterly!$B$2:$E$63,MATCH(B3586,Quaterly!$B$2:$B$63,0),4)</f>
        <v>7.7600000000000016</v>
      </c>
    </row>
    <row r="3587" spans="1:14" x14ac:dyDescent="0.3">
      <c r="A3587" s="23">
        <v>3586</v>
      </c>
      <c r="B3587" s="23" t="str">
        <f t="shared" ref="B3587:B3650" si="168">C3587&amp;"-"&amp;YEAR(E3587)</f>
        <v>Q4-2023</v>
      </c>
      <c r="C3587" s="24" t="str">
        <f t="shared" ref="C3587:C3650" si="169">IF(MONTH(E3587)&lt;=3,"Q1",IF(MONTH(E3587)&lt;=6,"Q2",IF(MONTH(E3587)&lt;=9,"Q3","Q4")))</f>
        <v>Q4</v>
      </c>
      <c r="D3587" s="23" t="str">
        <f t="shared" ref="D3587:D3650" si="170">MONTH(E3587)&amp;"-"&amp;YEAR(E3587)</f>
        <v>11-2023</v>
      </c>
      <c r="E3587" s="25">
        <v>45232</v>
      </c>
      <c r="F3587" s="31">
        <f>INDEX(GoldPrice!$B$2:$F$4016,MATCH(E3587,GoldPrice!$B$2:$B$4016,0),5)</f>
        <v>-187075.41107541323</v>
      </c>
      <c r="G3587" s="36">
        <f>INDEX(Daily!$B$2:$H$4016,MATCH(E3587,Daily!$B$2:$B$4016,0),3)</f>
        <v>2.019999999999996</v>
      </c>
      <c r="H3587" s="36">
        <f>INDEX(Daily!$B$2:$H$4016,MATCH(E3587,Daily!$B$2:$B$4016,0),5)</f>
        <v>-15</v>
      </c>
      <c r="I3587" s="36">
        <f>INDEX(Daily!$B$2:$H$4016,MATCH(E3587,Daily!$B$2:$B$4016,0),7)</f>
        <v>35.809999999999945</v>
      </c>
      <c r="J3587" s="39">
        <f>INDEX(Monthly!$B$2:$K$187,MATCH(D3587,Monthly!$B$2:$B$187,0),3)</f>
        <v>2.7999999999999969E-3</v>
      </c>
      <c r="K3587" s="39">
        <f>INDEX(Monthly!$B$2:$K$187,MATCH(D3587,Monthly!$B$2:$B$187,0),5)</f>
        <v>16.579999999999927</v>
      </c>
      <c r="L3587" s="39">
        <f>INDEX(Monthly!$B$2:$K$187,MATCH(D3587,Monthly!$B$2:$B$187,0),7)</f>
        <v>-1.0000000000000009E-3</v>
      </c>
      <c r="M3587" s="39">
        <f>INDEX(Monthly!$B$2:$K$187,MATCH(D3587,Monthly!$B$2:$B$187,0),9)</f>
        <v>1.8394924269755173E-2</v>
      </c>
      <c r="N3587" s="42">
        <f>INDEX(Quaterly!$B$2:$E$63,MATCH(B3587,Quaterly!$B$2:$B$63,0),4)</f>
        <v>7.7600000000000016</v>
      </c>
    </row>
    <row r="3588" spans="1:14" x14ac:dyDescent="0.3">
      <c r="A3588" s="23">
        <v>3587</v>
      </c>
      <c r="B3588" s="23" t="str">
        <f t="shared" si="168"/>
        <v>Q4-2023</v>
      </c>
      <c r="C3588" s="24" t="str">
        <f t="shared" si="169"/>
        <v>Q4</v>
      </c>
      <c r="D3588" s="23" t="str">
        <f t="shared" si="170"/>
        <v>11-2023</v>
      </c>
      <c r="E3588" s="25">
        <v>45233</v>
      </c>
      <c r="F3588" s="31">
        <f>INDEX(GoldPrice!$B$2:$F$4016,MATCH(E3588,GoldPrice!$B$2:$B$4016,0),5)</f>
        <v>-380433.18843318522</v>
      </c>
      <c r="G3588" s="36">
        <f>INDEX(Daily!$B$2:$H$4016,MATCH(E3588,Daily!$B$2:$B$4016,0),3)</f>
        <v>-1.9499999999999886</v>
      </c>
      <c r="H3588" s="36">
        <f>INDEX(Daily!$B$2:$H$4016,MATCH(E3588,Daily!$B$2:$B$4016,0),5)</f>
        <v>-50</v>
      </c>
      <c r="I3588" s="36">
        <f>INDEX(Daily!$B$2:$H$4016,MATCH(E3588,Daily!$B$2:$B$4016,0),7)</f>
        <v>1.3099999999999454</v>
      </c>
      <c r="J3588" s="39">
        <f>INDEX(Monthly!$B$2:$K$187,MATCH(D3588,Monthly!$B$2:$B$187,0),3)</f>
        <v>2.7999999999999969E-3</v>
      </c>
      <c r="K3588" s="39">
        <f>INDEX(Monthly!$B$2:$K$187,MATCH(D3588,Monthly!$B$2:$B$187,0),5)</f>
        <v>16.579999999999927</v>
      </c>
      <c r="L3588" s="39">
        <f>INDEX(Monthly!$B$2:$K$187,MATCH(D3588,Monthly!$B$2:$B$187,0),7)</f>
        <v>-1.0000000000000009E-3</v>
      </c>
      <c r="M3588" s="39">
        <f>INDEX(Monthly!$B$2:$K$187,MATCH(D3588,Monthly!$B$2:$B$187,0),9)</f>
        <v>1.8394924269755173E-2</v>
      </c>
      <c r="N3588" s="42">
        <f>INDEX(Quaterly!$B$2:$E$63,MATCH(B3588,Quaterly!$B$2:$B$63,0),4)</f>
        <v>7.7600000000000016</v>
      </c>
    </row>
    <row r="3589" spans="1:14" x14ac:dyDescent="0.3">
      <c r="A3589" s="23">
        <v>3588</v>
      </c>
      <c r="B3589" s="23" t="str">
        <f t="shared" si="168"/>
        <v>Q4-2023</v>
      </c>
      <c r="C3589" s="24" t="str">
        <f t="shared" si="169"/>
        <v>Q4</v>
      </c>
      <c r="D3589" s="23" t="str">
        <f t="shared" si="170"/>
        <v>11-2023</v>
      </c>
      <c r="E3589" s="25">
        <v>45236</v>
      </c>
      <c r="F3589" s="31">
        <f>INDEX(GoldPrice!$B$2:$F$4016,MATCH(E3589,GoldPrice!$B$2:$B$4016,0),5)</f>
        <v>66376.488376483321</v>
      </c>
      <c r="G3589" s="36">
        <f>INDEX(Daily!$B$2:$H$4016,MATCH(E3589,Daily!$B$2:$B$4016,0),3)</f>
        <v>0.30999999999998806</v>
      </c>
      <c r="H3589" s="36">
        <f>INDEX(Daily!$B$2:$H$4016,MATCH(E3589,Daily!$B$2:$B$4016,0),5)</f>
        <v>-185</v>
      </c>
      <c r="I3589" s="36">
        <f>INDEX(Daily!$B$2:$H$4016,MATCH(E3589,Daily!$B$2:$B$4016,0),7)</f>
        <v>12.880000000000109</v>
      </c>
      <c r="J3589" s="39">
        <f>INDEX(Monthly!$B$2:$K$187,MATCH(D3589,Monthly!$B$2:$B$187,0),3)</f>
        <v>2.7999999999999969E-3</v>
      </c>
      <c r="K3589" s="39">
        <f>INDEX(Monthly!$B$2:$K$187,MATCH(D3589,Monthly!$B$2:$B$187,0),5)</f>
        <v>16.579999999999927</v>
      </c>
      <c r="L3589" s="39">
        <f>INDEX(Monthly!$B$2:$K$187,MATCH(D3589,Monthly!$B$2:$B$187,0),7)</f>
        <v>-1.0000000000000009E-3</v>
      </c>
      <c r="M3589" s="39">
        <f>INDEX(Monthly!$B$2:$K$187,MATCH(D3589,Monthly!$B$2:$B$187,0),9)</f>
        <v>1.8394924269755173E-2</v>
      </c>
      <c r="N3589" s="42">
        <f>INDEX(Quaterly!$B$2:$E$63,MATCH(B3589,Quaterly!$B$2:$B$63,0),4)</f>
        <v>7.7600000000000016</v>
      </c>
    </row>
    <row r="3590" spans="1:14" x14ac:dyDescent="0.3">
      <c r="A3590" s="23">
        <v>3589</v>
      </c>
      <c r="B3590" s="23" t="str">
        <f t="shared" si="168"/>
        <v>Q4-2023</v>
      </c>
      <c r="C3590" s="24" t="str">
        <f t="shared" si="169"/>
        <v>Q4</v>
      </c>
      <c r="D3590" s="23" t="str">
        <f t="shared" si="170"/>
        <v>11-2023</v>
      </c>
      <c r="E3590" s="25">
        <v>45237</v>
      </c>
      <c r="F3590" s="31">
        <f>INDEX(GoldPrice!$B$2:$F$4016,MATCH(E3590,GoldPrice!$B$2:$B$4016,0),5)</f>
        <v>409452.27745228261</v>
      </c>
      <c r="G3590" s="36">
        <f>INDEX(Daily!$B$2:$H$4016,MATCH(E3590,Daily!$B$2:$B$4016,0),3)</f>
        <v>-3.4499999999999886</v>
      </c>
      <c r="H3590" s="36">
        <f>INDEX(Daily!$B$2:$H$4016,MATCH(E3590,Daily!$B$2:$B$4016,0),5)</f>
        <v>-25</v>
      </c>
      <c r="I3590" s="36">
        <f>INDEX(Daily!$B$2:$H$4016,MATCH(E3590,Daily!$B$2:$B$4016,0),7)</f>
        <v>-9.3700000000001182</v>
      </c>
      <c r="J3590" s="39">
        <f>INDEX(Monthly!$B$2:$K$187,MATCH(D3590,Monthly!$B$2:$B$187,0),3)</f>
        <v>2.7999999999999969E-3</v>
      </c>
      <c r="K3590" s="39">
        <f>INDEX(Monthly!$B$2:$K$187,MATCH(D3590,Monthly!$B$2:$B$187,0),5)</f>
        <v>16.579999999999927</v>
      </c>
      <c r="L3590" s="39">
        <f>INDEX(Monthly!$B$2:$K$187,MATCH(D3590,Monthly!$B$2:$B$187,0),7)</f>
        <v>-1.0000000000000009E-3</v>
      </c>
      <c r="M3590" s="39">
        <f>INDEX(Monthly!$B$2:$K$187,MATCH(D3590,Monthly!$B$2:$B$187,0),9)</f>
        <v>1.8394924269755173E-2</v>
      </c>
      <c r="N3590" s="42">
        <f>INDEX(Quaterly!$B$2:$E$63,MATCH(B3590,Quaterly!$B$2:$B$63,0),4)</f>
        <v>7.7600000000000016</v>
      </c>
    </row>
    <row r="3591" spans="1:14" x14ac:dyDescent="0.3">
      <c r="A3591" s="23">
        <v>3590</v>
      </c>
      <c r="B3591" s="23" t="str">
        <f t="shared" si="168"/>
        <v>Q4-2023</v>
      </c>
      <c r="C3591" s="24" t="str">
        <f t="shared" si="169"/>
        <v>Q4</v>
      </c>
      <c r="D3591" s="23" t="str">
        <f t="shared" si="170"/>
        <v>11-2023</v>
      </c>
      <c r="E3591" s="25">
        <v>45238</v>
      </c>
      <c r="F3591" s="31">
        <f>INDEX(GoldPrice!$B$2:$F$4016,MATCH(E3591,GoldPrice!$B$2:$B$4016,0),5)</f>
        <v>592669.06066905707</v>
      </c>
      <c r="G3591" s="36">
        <f>INDEX(Daily!$B$2:$H$4016,MATCH(E3591,Daily!$B$2:$B$4016,0),3)</f>
        <v>-2.0400000000000063</v>
      </c>
      <c r="H3591" s="36">
        <f>INDEX(Daily!$B$2:$H$4016,MATCH(E3591,Daily!$B$2:$B$4016,0),5)</f>
        <v>60</v>
      </c>
      <c r="I3591" s="36">
        <f>INDEX(Daily!$B$2:$H$4016,MATCH(E3591,Daily!$B$2:$B$4016,0),7)</f>
        <v>33.1400000000001</v>
      </c>
      <c r="J3591" s="39">
        <f>INDEX(Monthly!$B$2:$K$187,MATCH(D3591,Monthly!$B$2:$B$187,0),3)</f>
        <v>2.7999999999999969E-3</v>
      </c>
      <c r="K3591" s="39">
        <f>INDEX(Monthly!$B$2:$K$187,MATCH(D3591,Monthly!$B$2:$B$187,0),5)</f>
        <v>16.579999999999927</v>
      </c>
      <c r="L3591" s="39">
        <f>INDEX(Monthly!$B$2:$K$187,MATCH(D3591,Monthly!$B$2:$B$187,0),7)</f>
        <v>-1.0000000000000009E-3</v>
      </c>
      <c r="M3591" s="39">
        <f>INDEX(Monthly!$B$2:$K$187,MATCH(D3591,Monthly!$B$2:$B$187,0),9)</f>
        <v>1.8394924269755173E-2</v>
      </c>
      <c r="N3591" s="42">
        <f>INDEX(Quaterly!$B$2:$E$63,MATCH(B3591,Quaterly!$B$2:$B$63,0),4)</f>
        <v>7.7600000000000016</v>
      </c>
    </row>
    <row r="3592" spans="1:14" x14ac:dyDescent="0.3">
      <c r="A3592" s="23">
        <v>3591</v>
      </c>
      <c r="B3592" s="23" t="str">
        <f t="shared" si="168"/>
        <v>Q4-2023</v>
      </c>
      <c r="C3592" s="24" t="str">
        <f t="shared" si="169"/>
        <v>Q4</v>
      </c>
      <c r="D3592" s="23" t="str">
        <f t="shared" si="170"/>
        <v>11-2023</v>
      </c>
      <c r="E3592" s="25">
        <v>45239</v>
      </c>
      <c r="F3592" s="31">
        <f>INDEX(GoldPrice!$B$2:$F$4016,MATCH(E3592,GoldPrice!$B$2:$B$4016,0),5)</f>
        <v>-389433.37743337452</v>
      </c>
      <c r="G3592" s="36">
        <f>INDEX(Daily!$B$2:$H$4016,MATCH(E3592,Daily!$B$2:$B$4016,0),3)</f>
        <v>0.40999999999999659</v>
      </c>
      <c r="H3592" s="36">
        <f>INDEX(Daily!$B$2:$H$4016,MATCH(E3592,Daily!$B$2:$B$4016,0),5)</f>
        <v>-30</v>
      </c>
      <c r="I3592" s="36">
        <f>INDEX(Daily!$B$2:$H$4016,MATCH(E3592,Daily!$B$2:$B$4016,0),7)</f>
        <v>0.46000000000003638</v>
      </c>
      <c r="J3592" s="39">
        <f>INDEX(Monthly!$B$2:$K$187,MATCH(D3592,Monthly!$B$2:$B$187,0),3)</f>
        <v>2.7999999999999969E-3</v>
      </c>
      <c r="K3592" s="39">
        <f>INDEX(Monthly!$B$2:$K$187,MATCH(D3592,Monthly!$B$2:$B$187,0),5)</f>
        <v>16.579999999999927</v>
      </c>
      <c r="L3592" s="39">
        <f>INDEX(Monthly!$B$2:$K$187,MATCH(D3592,Monthly!$B$2:$B$187,0),7)</f>
        <v>-1.0000000000000009E-3</v>
      </c>
      <c r="M3592" s="39">
        <f>INDEX(Monthly!$B$2:$K$187,MATCH(D3592,Monthly!$B$2:$B$187,0),9)</f>
        <v>1.8394924269755173E-2</v>
      </c>
      <c r="N3592" s="42">
        <f>INDEX(Quaterly!$B$2:$E$63,MATCH(B3592,Quaterly!$B$2:$B$63,0),4)</f>
        <v>7.7600000000000016</v>
      </c>
    </row>
    <row r="3593" spans="1:14" x14ac:dyDescent="0.3">
      <c r="A3593" s="23">
        <v>3592</v>
      </c>
      <c r="B3593" s="23" t="str">
        <f t="shared" si="168"/>
        <v>Q4-2023</v>
      </c>
      <c r="C3593" s="24" t="str">
        <f t="shared" si="169"/>
        <v>Q4</v>
      </c>
      <c r="D3593" s="23" t="str">
        <f t="shared" si="170"/>
        <v>11-2023</v>
      </c>
      <c r="E3593" s="25">
        <v>45240</v>
      </c>
      <c r="F3593" s="31">
        <f>INDEX(GoldPrice!$B$2:$F$4016,MATCH(E3593,GoldPrice!$B$2:$B$4016,0),5)</f>
        <v>817999.62199962139</v>
      </c>
      <c r="G3593" s="36">
        <f>INDEX(Daily!$B$2:$H$4016,MATCH(E3593,Daily!$B$2:$B$4016,0),3)</f>
        <v>1.4300000000000068</v>
      </c>
      <c r="H3593" s="36">
        <f>INDEX(Daily!$B$2:$H$4016,MATCH(E3593,Daily!$B$2:$B$4016,0),5)</f>
        <v>-25</v>
      </c>
      <c r="I3593" s="36">
        <f>INDEX(Daily!$B$2:$H$4016,MATCH(E3593,Daily!$B$2:$B$4016,0),7)</f>
        <v>-12.210000000000036</v>
      </c>
      <c r="J3593" s="39">
        <f>INDEX(Monthly!$B$2:$K$187,MATCH(D3593,Monthly!$B$2:$B$187,0),3)</f>
        <v>2.7999999999999969E-3</v>
      </c>
      <c r="K3593" s="39">
        <f>INDEX(Monthly!$B$2:$K$187,MATCH(D3593,Monthly!$B$2:$B$187,0),5)</f>
        <v>16.579999999999927</v>
      </c>
      <c r="L3593" s="39">
        <f>INDEX(Monthly!$B$2:$K$187,MATCH(D3593,Monthly!$B$2:$B$187,0),7)</f>
        <v>-1.0000000000000009E-3</v>
      </c>
      <c r="M3593" s="39">
        <f>INDEX(Monthly!$B$2:$K$187,MATCH(D3593,Monthly!$B$2:$B$187,0),9)</f>
        <v>1.8394924269755173E-2</v>
      </c>
      <c r="N3593" s="42">
        <f>INDEX(Quaterly!$B$2:$E$63,MATCH(B3593,Quaterly!$B$2:$B$63,0),4)</f>
        <v>7.7600000000000016</v>
      </c>
    </row>
    <row r="3594" spans="1:14" x14ac:dyDescent="0.3">
      <c r="A3594" s="23">
        <v>3593</v>
      </c>
      <c r="B3594" s="23" t="str">
        <f t="shared" si="168"/>
        <v>Q4-2023</v>
      </c>
      <c r="C3594" s="24" t="str">
        <f t="shared" si="169"/>
        <v>Q4</v>
      </c>
      <c r="D3594" s="23" t="str">
        <f t="shared" si="170"/>
        <v>11-2023</v>
      </c>
      <c r="E3594" s="25">
        <v>45243</v>
      </c>
      <c r="F3594" s="31">
        <f>INDEX(GoldPrice!$B$2:$F$4016,MATCH(E3594,GoldPrice!$B$2:$B$4016,0),5)</f>
        <v>-337144.20714420825</v>
      </c>
      <c r="G3594" s="36">
        <f>INDEX(Daily!$B$2:$H$4016,MATCH(E3594,Daily!$B$2:$B$4016,0),3)</f>
        <v>1.0900000000000034</v>
      </c>
      <c r="H3594" s="36">
        <f>INDEX(Daily!$B$2:$H$4016,MATCH(E3594,Daily!$B$2:$B$4016,0),5)</f>
        <v>68</v>
      </c>
      <c r="I3594" s="36">
        <f>INDEX(Daily!$B$2:$H$4016,MATCH(E3594,Daily!$B$2:$B$4016,0),7)</f>
        <v>-1.6100000000001273</v>
      </c>
      <c r="J3594" s="39">
        <f>INDEX(Monthly!$B$2:$K$187,MATCH(D3594,Monthly!$B$2:$B$187,0),3)</f>
        <v>2.7999999999999969E-3</v>
      </c>
      <c r="K3594" s="39">
        <f>INDEX(Monthly!$B$2:$K$187,MATCH(D3594,Monthly!$B$2:$B$187,0),5)</f>
        <v>16.579999999999927</v>
      </c>
      <c r="L3594" s="39">
        <f>INDEX(Monthly!$B$2:$K$187,MATCH(D3594,Monthly!$B$2:$B$187,0),7)</f>
        <v>-1.0000000000000009E-3</v>
      </c>
      <c r="M3594" s="39">
        <f>INDEX(Monthly!$B$2:$K$187,MATCH(D3594,Monthly!$B$2:$B$187,0),9)</f>
        <v>1.8394924269755173E-2</v>
      </c>
      <c r="N3594" s="42">
        <f>INDEX(Quaterly!$B$2:$E$63,MATCH(B3594,Quaterly!$B$2:$B$63,0),4)</f>
        <v>7.7600000000000016</v>
      </c>
    </row>
    <row r="3595" spans="1:14" x14ac:dyDescent="0.3">
      <c r="A3595" s="23">
        <v>3594</v>
      </c>
      <c r="B3595" s="23" t="str">
        <f t="shared" si="168"/>
        <v>Q4-2023</v>
      </c>
      <c r="C3595" s="24" t="str">
        <f t="shared" si="169"/>
        <v>Q4</v>
      </c>
      <c r="D3595" s="23" t="str">
        <f t="shared" si="170"/>
        <v>11-2023</v>
      </c>
      <c r="E3595" s="25">
        <v>45244</v>
      </c>
      <c r="F3595" s="31">
        <f>INDEX(GoldPrice!$B$2:$F$4016,MATCH(E3595,GoldPrice!$B$2:$B$4016,0),5)</f>
        <v>-208939.70893970877</v>
      </c>
      <c r="G3595" s="36">
        <f>INDEX(Daily!$B$2:$H$4016,MATCH(E3595,Daily!$B$2:$B$4016,0),3)</f>
        <v>0</v>
      </c>
      <c r="H3595" s="36">
        <f>INDEX(Daily!$B$2:$H$4016,MATCH(E3595,Daily!$B$2:$B$4016,0),5)</f>
        <v>-28</v>
      </c>
      <c r="I3595" s="36">
        <f>INDEX(Daily!$B$2:$H$4016,MATCH(E3595,Daily!$B$2:$B$4016,0),7)</f>
        <v>9.6600000000000819</v>
      </c>
      <c r="J3595" s="39">
        <f>INDEX(Monthly!$B$2:$K$187,MATCH(D3595,Monthly!$B$2:$B$187,0),3)</f>
        <v>2.7999999999999969E-3</v>
      </c>
      <c r="K3595" s="39">
        <f>INDEX(Monthly!$B$2:$K$187,MATCH(D3595,Monthly!$B$2:$B$187,0),5)</f>
        <v>16.579999999999927</v>
      </c>
      <c r="L3595" s="39">
        <f>INDEX(Monthly!$B$2:$K$187,MATCH(D3595,Monthly!$B$2:$B$187,0),7)</f>
        <v>-1.0000000000000009E-3</v>
      </c>
      <c r="M3595" s="39">
        <f>INDEX(Monthly!$B$2:$K$187,MATCH(D3595,Monthly!$B$2:$B$187,0),9)</f>
        <v>1.8394924269755173E-2</v>
      </c>
      <c r="N3595" s="42">
        <f>INDEX(Quaterly!$B$2:$E$63,MATCH(B3595,Quaterly!$B$2:$B$63,0),4)</f>
        <v>7.7600000000000016</v>
      </c>
    </row>
    <row r="3596" spans="1:14" x14ac:dyDescent="0.3">
      <c r="A3596" s="23">
        <v>3595</v>
      </c>
      <c r="B3596" s="23" t="str">
        <f t="shared" si="168"/>
        <v>Q4-2023</v>
      </c>
      <c r="C3596" s="24" t="str">
        <f t="shared" si="169"/>
        <v>Q4</v>
      </c>
      <c r="D3596" s="23" t="str">
        <f t="shared" si="170"/>
        <v>11-2023</v>
      </c>
      <c r="E3596" s="25">
        <v>45245</v>
      </c>
      <c r="F3596" s="31">
        <f>INDEX(GoldPrice!$B$2:$F$4016,MATCH(E3596,GoldPrice!$B$2:$B$4016,0),5)</f>
        <v>377620.48762048781</v>
      </c>
      <c r="G3596" s="36">
        <f>INDEX(Daily!$B$2:$H$4016,MATCH(E3596,Daily!$B$2:$B$4016,0),3)</f>
        <v>-1.6000000000000085</v>
      </c>
      <c r="H3596" s="36">
        <f>INDEX(Daily!$B$2:$H$4016,MATCH(E3596,Daily!$B$2:$B$4016,0),5)</f>
        <v>-65</v>
      </c>
      <c r="I3596" s="36">
        <f>INDEX(Daily!$B$2:$H$4016,MATCH(E3596,Daily!$B$2:$B$4016,0),7)</f>
        <v>12.769999999999982</v>
      </c>
      <c r="J3596" s="39">
        <f>INDEX(Monthly!$B$2:$K$187,MATCH(D3596,Monthly!$B$2:$B$187,0),3)</f>
        <v>2.7999999999999969E-3</v>
      </c>
      <c r="K3596" s="39">
        <f>INDEX(Monthly!$B$2:$K$187,MATCH(D3596,Monthly!$B$2:$B$187,0),5)</f>
        <v>16.579999999999927</v>
      </c>
      <c r="L3596" s="39">
        <f>INDEX(Monthly!$B$2:$K$187,MATCH(D3596,Monthly!$B$2:$B$187,0),7)</f>
        <v>-1.0000000000000009E-3</v>
      </c>
      <c r="M3596" s="39">
        <f>INDEX(Monthly!$B$2:$K$187,MATCH(D3596,Monthly!$B$2:$B$187,0),9)</f>
        <v>1.8394924269755173E-2</v>
      </c>
      <c r="N3596" s="42">
        <f>INDEX(Quaterly!$B$2:$E$63,MATCH(B3596,Quaterly!$B$2:$B$63,0),4)</f>
        <v>7.7600000000000016</v>
      </c>
    </row>
    <row r="3597" spans="1:14" x14ac:dyDescent="0.3">
      <c r="A3597" s="23">
        <v>3596</v>
      </c>
      <c r="B3597" s="23" t="str">
        <f t="shared" si="168"/>
        <v>Q4-2023</v>
      </c>
      <c r="C3597" s="24" t="str">
        <f t="shared" si="169"/>
        <v>Q4</v>
      </c>
      <c r="D3597" s="23" t="str">
        <f t="shared" si="170"/>
        <v>11-2023</v>
      </c>
      <c r="E3597" s="25">
        <v>45246</v>
      </c>
      <c r="F3597" s="31">
        <f>INDEX(GoldPrice!$B$2:$F$4016,MATCH(E3597,GoldPrice!$B$2:$B$4016,0),5)</f>
        <v>-434045.88924589008</v>
      </c>
      <c r="G3597" s="36">
        <f>INDEX(Daily!$B$2:$H$4016,MATCH(E3597,Daily!$B$2:$B$4016,0),3)</f>
        <v>-3.7599999999999909</v>
      </c>
      <c r="H3597" s="36">
        <f>INDEX(Daily!$B$2:$H$4016,MATCH(E3597,Daily!$B$2:$B$4016,0),5)</f>
        <v>-2</v>
      </c>
      <c r="I3597" s="36">
        <f>INDEX(Daily!$B$2:$H$4016,MATCH(E3597,Daily!$B$2:$B$4016,0),7)</f>
        <v>3.0299999999999727</v>
      </c>
      <c r="J3597" s="39">
        <f>INDEX(Monthly!$B$2:$K$187,MATCH(D3597,Monthly!$B$2:$B$187,0),3)</f>
        <v>2.7999999999999969E-3</v>
      </c>
      <c r="K3597" s="39">
        <f>INDEX(Monthly!$B$2:$K$187,MATCH(D3597,Monthly!$B$2:$B$187,0),5)</f>
        <v>16.579999999999927</v>
      </c>
      <c r="L3597" s="39">
        <f>INDEX(Monthly!$B$2:$K$187,MATCH(D3597,Monthly!$B$2:$B$187,0),7)</f>
        <v>-1.0000000000000009E-3</v>
      </c>
      <c r="M3597" s="39">
        <f>INDEX(Monthly!$B$2:$K$187,MATCH(D3597,Monthly!$B$2:$B$187,0),9)</f>
        <v>1.8394924269755173E-2</v>
      </c>
      <c r="N3597" s="42">
        <f>INDEX(Quaterly!$B$2:$E$63,MATCH(B3597,Quaterly!$B$2:$B$63,0),4)</f>
        <v>7.7600000000000016</v>
      </c>
    </row>
    <row r="3598" spans="1:14" x14ac:dyDescent="0.3">
      <c r="A3598" s="23">
        <v>3597</v>
      </c>
      <c r="B3598" s="23" t="str">
        <f t="shared" si="168"/>
        <v>Q4-2023</v>
      </c>
      <c r="C3598" s="24" t="str">
        <f t="shared" si="169"/>
        <v>Q4</v>
      </c>
      <c r="D3598" s="23" t="str">
        <f t="shared" si="170"/>
        <v>11-2023</v>
      </c>
      <c r="E3598" s="25">
        <v>45247</v>
      </c>
      <c r="F3598" s="31">
        <f>INDEX(GoldPrice!$B$2:$F$4016,MATCH(E3598,GoldPrice!$B$2:$B$4016,0),5)</f>
        <v>299159.47835948318</v>
      </c>
      <c r="G3598" s="36">
        <f>INDEX(Daily!$B$2:$H$4016,MATCH(E3598,Daily!$B$2:$B$4016,0),3)</f>
        <v>2.9899999999999949</v>
      </c>
      <c r="H3598" s="36">
        <f>INDEX(Daily!$B$2:$H$4016,MATCH(E3598,Daily!$B$2:$B$4016,0),5)</f>
        <v>-38</v>
      </c>
      <c r="I3598" s="36">
        <f>INDEX(Daily!$B$2:$H$4016,MATCH(E3598,Daily!$B$2:$B$4016,0),7)</f>
        <v>-24.339999999999918</v>
      </c>
      <c r="J3598" s="39">
        <f>INDEX(Monthly!$B$2:$K$187,MATCH(D3598,Monthly!$B$2:$B$187,0),3)</f>
        <v>2.7999999999999969E-3</v>
      </c>
      <c r="K3598" s="39">
        <f>INDEX(Monthly!$B$2:$K$187,MATCH(D3598,Monthly!$B$2:$B$187,0),5)</f>
        <v>16.579999999999927</v>
      </c>
      <c r="L3598" s="39">
        <f>INDEX(Monthly!$B$2:$K$187,MATCH(D3598,Monthly!$B$2:$B$187,0),7)</f>
        <v>-1.0000000000000009E-3</v>
      </c>
      <c r="M3598" s="39">
        <f>INDEX(Monthly!$B$2:$K$187,MATCH(D3598,Monthly!$B$2:$B$187,0),9)</f>
        <v>1.8394924269755173E-2</v>
      </c>
      <c r="N3598" s="42">
        <f>INDEX(Quaterly!$B$2:$E$63,MATCH(B3598,Quaterly!$B$2:$B$63,0),4)</f>
        <v>7.7600000000000016</v>
      </c>
    </row>
    <row r="3599" spans="1:14" x14ac:dyDescent="0.3">
      <c r="A3599" s="23">
        <v>3598</v>
      </c>
      <c r="B3599" s="23" t="str">
        <f t="shared" si="168"/>
        <v>Q4-2023</v>
      </c>
      <c r="C3599" s="24" t="str">
        <f t="shared" si="169"/>
        <v>Q4</v>
      </c>
      <c r="D3599" s="23" t="str">
        <f t="shared" si="170"/>
        <v>11-2023</v>
      </c>
      <c r="E3599" s="25">
        <v>45250</v>
      </c>
      <c r="F3599" s="31">
        <f>INDEX(GoldPrice!$B$2:$F$4016,MATCH(E3599,GoldPrice!$B$2:$B$4016,0),5)</f>
        <v>241110.18711018562</v>
      </c>
      <c r="G3599" s="36">
        <f>INDEX(Daily!$B$2:$H$4016,MATCH(E3599,Daily!$B$2:$B$4016,0),3)</f>
        <v>1.7099999999999937</v>
      </c>
      <c r="H3599" s="36">
        <f>INDEX(Daily!$B$2:$H$4016,MATCH(E3599,Daily!$B$2:$B$4016,0),5)</f>
        <v>-80</v>
      </c>
      <c r="I3599" s="36">
        <f>INDEX(Daily!$B$2:$H$4016,MATCH(E3599,Daily!$B$2:$B$4016,0),7)</f>
        <v>2.4700000000000273</v>
      </c>
      <c r="J3599" s="39">
        <f>INDEX(Monthly!$B$2:$K$187,MATCH(D3599,Monthly!$B$2:$B$187,0),3)</f>
        <v>2.7999999999999969E-3</v>
      </c>
      <c r="K3599" s="39">
        <f>INDEX(Monthly!$B$2:$K$187,MATCH(D3599,Monthly!$B$2:$B$187,0),5)</f>
        <v>16.579999999999927</v>
      </c>
      <c r="L3599" s="39">
        <f>INDEX(Monthly!$B$2:$K$187,MATCH(D3599,Monthly!$B$2:$B$187,0),7)</f>
        <v>-1.0000000000000009E-3</v>
      </c>
      <c r="M3599" s="39">
        <f>INDEX(Monthly!$B$2:$K$187,MATCH(D3599,Monthly!$B$2:$B$187,0),9)</f>
        <v>1.8394924269755173E-2</v>
      </c>
      <c r="N3599" s="42">
        <f>INDEX(Quaterly!$B$2:$E$63,MATCH(B3599,Quaterly!$B$2:$B$63,0),4)</f>
        <v>7.7600000000000016</v>
      </c>
    </row>
    <row r="3600" spans="1:14" x14ac:dyDescent="0.3">
      <c r="A3600" s="23">
        <v>3599</v>
      </c>
      <c r="B3600" s="23" t="str">
        <f t="shared" si="168"/>
        <v>Q4-2023</v>
      </c>
      <c r="C3600" s="24" t="str">
        <f t="shared" si="169"/>
        <v>Q4</v>
      </c>
      <c r="D3600" s="23" t="str">
        <f t="shared" si="170"/>
        <v>11-2023</v>
      </c>
      <c r="E3600" s="25">
        <v>45251</v>
      </c>
      <c r="F3600" s="31">
        <f>INDEX(GoldPrice!$B$2:$F$4016,MATCH(E3600,GoldPrice!$B$2:$B$4016,0),5)</f>
        <v>15772.06577206403</v>
      </c>
      <c r="G3600" s="36">
        <f>INDEX(Daily!$B$2:$H$4016,MATCH(E3600,Daily!$B$2:$B$4016,0),3)</f>
        <v>0.17000000000000171</v>
      </c>
      <c r="H3600" s="36">
        <f>INDEX(Daily!$B$2:$H$4016,MATCH(E3600,Daily!$B$2:$B$4016,0),5)</f>
        <v>-40</v>
      </c>
      <c r="I3600" s="36">
        <f>INDEX(Daily!$B$2:$H$4016,MATCH(E3600,Daily!$B$2:$B$4016,0),7)</f>
        <v>6.7999999999999545</v>
      </c>
      <c r="J3600" s="39">
        <f>INDEX(Monthly!$B$2:$K$187,MATCH(D3600,Monthly!$B$2:$B$187,0),3)</f>
        <v>2.7999999999999969E-3</v>
      </c>
      <c r="K3600" s="39">
        <f>INDEX(Monthly!$B$2:$K$187,MATCH(D3600,Monthly!$B$2:$B$187,0),5)</f>
        <v>16.579999999999927</v>
      </c>
      <c r="L3600" s="39">
        <f>INDEX(Monthly!$B$2:$K$187,MATCH(D3600,Monthly!$B$2:$B$187,0),7)</f>
        <v>-1.0000000000000009E-3</v>
      </c>
      <c r="M3600" s="39">
        <f>INDEX(Monthly!$B$2:$K$187,MATCH(D3600,Monthly!$B$2:$B$187,0),9)</f>
        <v>1.8394924269755173E-2</v>
      </c>
      <c r="N3600" s="42">
        <f>INDEX(Quaterly!$B$2:$E$63,MATCH(B3600,Quaterly!$B$2:$B$63,0),4)</f>
        <v>7.7600000000000016</v>
      </c>
    </row>
    <row r="3601" spans="1:14" x14ac:dyDescent="0.3">
      <c r="A3601" s="23">
        <v>3600</v>
      </c>
      <c r="B3601" s="23" t="str">
        <f t="shared" si="168"/>
        <v>Q4-2023</v>
      </c>
      <c r="C3601" s="24" t="str">
        <f t="shared" si="169"/>
        <v>Q4</v>
      </c>
      <c r="D3601" s="23" t="str">
        <f t="shared" si="170"/>
        <v>11-2023</v>
      </c>
      <c r="E3601" s="25">
        <v>45252</v>
      </c>
      <c r="F3601" s="31">
        <f>INDEX(GoldPrice!$B$2:$F$4016,MATCH(E3601,GoldPrice!$B$2:$B$4016,0),5)</f>
        <v>631201.66320165992</v>
      </c>
      <c r="G3601" s="36">
        <f>INDEX(Daily!$B$2:$H$4016,MATCH(E3601,Daily!$B$2:$B$4016,0),3)</f>
        <v>-0.67000000000000171</v>
      </c>
      <c r="H3601" s="36">
        <f>INDEX(Daily!$B$2:$H$4016,MATCH(E3601,Daily!$B$2:$B$4016,0),5)</f>
        <v>75</v>
      </c>
      <c r="I3601" s="36">
        <f>INDEX(Daily!$B$2:$H$4016,MATCH(E3601,Daily!$B$2:$B$4016,0),7)</f>
        <v>3.3599999999999</v>
      </c>
      <c r="J3601" s="39">
        <f>INDEX(Monthly!$B$2:$K$187,MATCH(D3601,Monthly!$B$2:$B$187,0),3)</f>
        <v>2.7999999999999969E-3</v>
      </c>
      <c r="K3601" s="39">
        <f>INDEX(Monthly!$B$2:$K$187,MATCH(D3601,Monthly!$B$2:$B$187,0),5)</f>
        <v>16.579999999999927</v>
      </c>
      <c r="L3601" s="39">
        <f>INDEX(Monthly!$B$2:$K$187,MATCH(D3601,Monthly!$B$2:$B$187,0),7)</f>
        <v>-1.0000000000000009E-3</v>
      </c>
      <c r="M3601" s="39">
        <f>INDEX(Monthly!$B$2:$K$187,MATCH(D3601,Monthly!$B$2:$B$187,0),9)</f>
        <v>1.8394924269755173E-2</v>
      </c>
      <c r="N3601" s="42">
        <f>INDEX(Quaterly!$B$2:$E$63,MATCH(B3601,Quaterly!$B$2:$B$63,0),4)</f>
        <v>7.7600000000000016</v>
      </c>
    </row>
    <row r="3602" spans="1:14" x14ac:dyDescent="0.3">
      <c r="A3602" s="23">
        <v>3601</v>
      </c>
      <c r="B3602" s="23" t="str">
        <f t="shared" si="168"/>
        <v>Q4-2023</v>
      </c>
      <c r="C3602" s="24" t="str">
        <f t="shared" si="169"/>
        <v>Q4</v>
      </c>
      <c r="D3602" s="23" t="str">
        <f t="shared" si="170"/>
        <v>11-2023</v>
      </c>
      <c r="E3602" s="25">
        <v>45253</v>
      </c>
      <c r="F3602" s="31">
        <f>INDEX(GoldPrice!$B$2:$F$4016,MATCH(E3602,GoldPrice!$B$2:$B$4016,0),5)</f>
        <v>-287510.86751086265</v>
      </c>
      <c r="G3602" s="36">
        <f>INDEX(Daily!$B$2:$H$4016,MATCH(E3602,Daily!$B$2:$B$4016,0),3)</f>
        <v>-0.75999999999999091</v>
      </c>
      <c r="H3602" s="36">
        <f>INDEX(Daily!$B$2:$H$4016,MATCH(E3602,Daily!$B$2:$B$4016,0),5)</f>
        <v>35</v>
      </c>
      <c r="I3602" s="36">
        <f>INDEX(Daily!$B$2:$H$4016,MATCH(E3602,Daily!$B$2:$B$4016,0),7)</f>
        <v>-25.329999999999927</v>
      </c>
      <c r="J3602" s="39">
        <f>INDEX(Monthly!$B$2:$K$187,MATCH(D3602,Monthly!$B$2:$B$187,0),3)</f>
        <v>2.7999999999999969E-3</v>
      </c>
      <c r="K3602" s="39">
        <f>INDEX(Monthly!$B$2:$K$187,MATCH(D3602,Monthly!$B$2:$B$187,0),5)</f>
        <v>16.579999999999927</v>
      </c>
      <c r="L3602" s="39">
        <f>INDEX(Monthly!$B$2:$K$187,MATCH(D3602,Monthly!$B$2:$B$187,0),7)</f>
        <v>-1.0000000000000009E-3</v>
      </c>
      <c r="M3602" s="39">
        <f>INDEX(Monthly!$B$2:$K$187,MATCH(D3602,Monthly!$B$2:$B$187,0),9)</f>
        <v>1.8394924269755173E-2</v>
      </c>
      <c r="N3602" s="42">
        <f>INDEX(Quaterly!$B$2:$E$63,MATCH(B3602,Quaterly!$B$2:$B$63,0),4)</f>
        <v>7.7600000000000016</v>
      </c>
    </row>
    <row r="3603" spans="1:14" x14ac:dyDescent="0.3">
      <c r="A3603" s="23">
        <v>3602</v>
      </c>
      <c r="B3603" s="23" t="str">
        <f t="shared" si="168"/>
        <v>Q4-2023</v>
      </c>
      <c r="C3603" s="24" t="str">
        <f t="shared" si="169"/>
        <v>Q4</v>
      </c>
      <c r="D3603" s="23" t="str">
        <f t="shared" si="170"/>
        <v>11-2023</v>
      </c>
      <c r="E3603" s="25">
        <v>45254</v>
      </c>
      <c r="F3603" s="31">
        <f>INDEX(GoldPrice!$B$2:$F$4016,MATCH(E3603,GoldPrice!$B$2:$B$4016,0),5)</f>
        <v>6630.12663012743</v>
      </c>
      <c r="G3603" s="36">
        <f>INDEX(Daily!$B$2:$H$4016,MATCH(E3603,Daily!$B$2:$B$4016,0),3)</f>
        <v>-0.79999999999999716</v>
      </c>
      <c r="H3603" s="36">
        <f>INDEX(Daily!$B$2:$H$4016,MATCH(E3603,Daily!$B$2:$B$4016,0),5)</f>
        <v>20</v>
      </c>
      <c r="I3603" s="36">
        <f>INDEX(Daily!$B$2:$H$4016,MATCH(E3603,Daily!$B$2:$B$4016,0),7)</f>
        <v>7.1199999999998909</v>
      </c>
      <c r="J3603" s="39">
        <f>INDEX(Monthly!$B$2:$K$187,MATCH(D3603,Monthly!$B$2:$B$187,0),3)</f>
        <v>2.7999999999999969E-3</v>
      </c>
      <c r="K3603" s="39">
        <f>INDEX(Monthly!$B$2:$K$187,MATCH(D3603,Monthly!$B$2:$B$187,0),5)</f>
        <v>16.579999999999927</v>
      </c>
      <c r="L3603" s="39">
        <f>INDEX(Monthly!$B$2:$K$187,MATCH(D3603,Monthly!$B$2:$B$187,0),7)</f>
        <v>-1.0000000000000009E-3</v>
      </c>
      <c r="M3603" s="39">
        <f>INDEX(Monthly!$B$2:$K$187,MATCH(D3603,Monthly!$B$2:$B$187,0),9)</f>
        <v>1.8394924269755173E-2</v>
      </c>
      <c r="N3603" s="42">
        <f>INDEX(Quaterly!$B$2:$E$63,MATCH(B3603,Quaterly!$B$2:$B$63,0),4)</f>
        <v>7.7600000000000016</v>
      </c>
    </row>
    <row r="3604" spans="1:14" x14ac:dyDescent="0.3">
      <c r="A3604" s="23">
        <v>3603</v>
      </c>
      <c r="B3604" s="23" t="str">
        <f t="shared" si="168"/>
        <v>Q4-2023</v>
      </c>
      <c r="C3604" s="24" t="str">
        <f t="shared" si="169"/>
        <v>Q4</v>
      </c>
      <c r="D3604" s="23" t="str">
        <f t="shared" si="170"/>
        <v>11-2023</v>
      </c>
      <c r="E3604" s="25">
        <v>45257</v>
      </c>
      <c r="F3604" s="31">
        <f>INDEX(GoldPrice!$B$2:$F$4016,MATCH(E3604,GoldPrice!$B$2:$B$4016,0),5)</f>
        <v>269558.11755811423</v>
      </c>
      <c r="G3604" s="36">
        <f>INDEX(Daily!$B$2:$H$4016,MATCH(E3604,Daily!$B$2:$B$4016,0),3)</f>
        <v>-0.68000000000000682</v>
      </c>
      <c r="H3604" s="36">
        <f>INDEX(Daily!$B$2:$H$4016,MATCH(E3604,Daily!$B$2:$B$4016,0),5)</f>
        <v>-30</v>
      </c>
      <c r="I3604" s="36">
        <f>INDEX(Daily!$B$2:$H$4016,MATCH(E3604,Daily!$B$2:$B$4016,0),7)</f>
        <v>-7.5499999999999545</v>
      </c>
      <c r="J3604" s="39">
        <f>INDEX(Monthly!$B$2:$K$187,MATCH(D3604,Monthly!$B$2:$B$187,0),3)</f>
        <v>2.7999999999999969E-3</v>
      </c>
      <c r="K3604" s="39">
        <f>INDEX(Monthly!$B$2:$K$187,MATCH(D3604,Monthly!$B$2:$B$187,0),5)</f>
        <v>16.579999999999927</v>
      </c>
      <c r="L3604" s="39">
        <f>INDEX(Monthly!$B$2:$K$187,MATCH(D3604,Monthly!$B$2:$B$187,0),7)</f>
        <v>-1.0000000000000009E-3</v>
      </c>
      <c r="M3604" s="39">
        <f>INDEX(Monthly!$B$2:$K$187,MATCH(D3604,Monthly!$B$2:$B$187,0),9)</f>
        <v>1.8394924269755173E-2</v>
      </c>
      <c r="N3604" s="42">
        <f>INDEX(Quaterly!$B$2:$E$63,MATCH(B3604,Quaterly!$B$2:$B$63,0),4)</f>
        <v>7.7600000000000016</v>
      </c>
    </row>
    <row r="3605" spans="1:14" x14ac:dyDescent="0.3">
      <c r="A3605" s="23">
        <v>3604</v>
      </c>
      <c r="B3605" s="23" t="str">
        <f t="shared" si="168"/>
        <v>Q4-2023</v>
      </c>
      <c r="C3605" s="24" t="str">
        <f t="shared" si="169"/>
        <v>Q4</v>
      </c>
      <c r="D3605" s="23" t="str">
        <f t="shared" si="170"/>
        <v>11-2023</v>
      </c>
      <c r="E3605" s="25">
        <v>45258</v>
      </c>
      <c r="F3605" s="31">
        <f>INDEX(GoldPrice!$B$2:$F$4016,MATCH(E3605,GoldPrice!$B$2:$B$4016,0),5)</f>
        <v>788930.63693063706</v>
      </c>
      <c r="G3605" s="36">
        <f>INDEX(Daily!$B$2:$H$4016,MATCH(E3605,Daily!$B$2:$B$4016,0),3)</f>
        <v>1.5499999999999972</v>
      </c>
      <c r="H3605" s="36">
        <f>INDEX(Daily!$B$2:$H$4016,MATCH(E3605,Daily!$B$2:$B$4016,0),5)</f>
        <v>0</v>
      </c>
      <c r="I3605" s="36">
        <f>INDEX(Daily!$B$2:$H$4016,MATCH(E3605,Daily!$B$2:$B$4016,0),7)</f>
        <v>7.3700000000001182</v>
      </c>
      <c r="J3605" s="39">
        <f>INDEX(Monthly!$B$2:$K$187,MATCH(D3605,Monthly!$B$2:$B$187,0),3)</f>
        <v>2.7999999999999969E-3</v>
      </c>
      <c r="K3605" s="39">
        <f>INDEX(Monthly!$B$2:$K$187,MATCH(D3605,Monthly!$B$2:$B$187,0),5)</f>
        <v>16.579999999999927</v>
      </c>
      <c r="L3605" s="39">
        <f>INDEX(Monthly!$B$2:$K$187,MATCH(D3605,Monthly!$B$2:$B$187,0),7)</f>
        <v>-1.0000000000000009E-3</v>
      </c>
      <c r="M3605" s="39">
        <f>INDEX(Monthly!$B$2:$K$187,MATCH(D3605,Monthly!$B$2:$B$187,0),9)</f>
        <v>1.8394924269755173E-2</v>
      </c>
      <c r="N3605" s="42">
        <f>INDEX(Quaterly!$B$2:$E$63,MATCH(B3605,Quaterly!$B$2:$B$63,0),4)</f>
        <v>7.7600000000000016</v>
      </c>
    </row>
    <row r="3606" spans="1:14" x14ac:dyDescent="0.3">
      <c r="A3606" s="23">
        <v>3605</v>
      </c>
      <c r="B3606" s="23" t="str">
        <f t="shared" si="168"/>
        <v>Q4-2023</v>
      </c>
      <c r="C3606" s="24" t="str">
        <f t="shared" si="169"/>
        <v>Q4</v>
      </c>
      <c r="D3606" s="23" t="str">
        <f t="shared" si="170"/>
        <v>11-2023</v>
      </c>
      <c r="E3606" s="25">
        <v>45259</v>
      </c>
      <c r="F3606" s="31">
        <f>INDEX(GoldPrice!$B$2:$F$4016,MATCH(E3606,GoldPrice!$B$2:$B$4016,0),5)</f>
        <v>-81980.721980720758</v>
      </c>
      <c r="G3606" s="36">
        <f>INDEX(Daily!$B$2:$H$4016,MATCH(E3606,Daily!$B$2:$B$4016,0),3)</f>
        <v>1.4500000000000028</v>
      </c>
      <c r="H3606" s="36">
        <f>INDEX(Daily!$B$2:$H$4016,MATCH(E3606,Daily!$B$2:$B$4016,0),5)</f>
        <v>30</v>
      </c>
      <c r="I3606" s="36">
        <f>INDEX(Daily!$B$2:$H$4016,MATCH(E3606,Daily!$B$2:$B$4016,0),7)</f>
        <v>7.3699999999998909</v>
      </c>
      <c r="J3606" s="39">
        <f>INDEX(Monthly!$B$2:$K$187,MATCH(D3606,Monthly!$B$2:$B$187,0),3)</f>
        <v>2.7999999999999969E-3</v>
      </c>
      <c r="K3606" s="39">
        <f>INDEX(Monthly!$B$2:$K$187,MATCH(D3606,Monthly!$B$2:$B$187,0),5)</f>
        <v>16.579999999999927</v>
      </c>
      <c r="L3606" s="39">
        <f>INDEX(Monthly!$B$2:$K$187,MATCH(D3606,Monthly!$B$2:$B$187,0),7)</f>
        <v>-1.0000000000000009E-3</v>
      </c>
      <c r="M3606" s="39">
        <f>INDEX(Monthly!$B$2:$K$187,MATCH(D3606,Monthly!$B$2:$B$187,0),9)</f>
        <v>1.8394924269755173E-2</v>
      </c>
      <c r="N3606" s="42">
        <f>INDEX(Quaterly!$B$2:$E$63,MATCH(B3606,Quaterly!$B$2:$B$63,0),4)</f>
        <v>7.7600000000000016</v>
      </c>
    </row>
    <row r="3607" spans="1:14" x14ac:dyDescent="0.3">
      <c r="A3607" s="23">
        <v>3606</v>
      </c>
      <c r="B3607" s="23" t="str">
        <f t="shared" si="168"/>
        <v>Q4-2023</v>
      </c>
      <c r="C3607" s="24" t="str">
        <f t="shared" si="169"/>
        <v>Q4</v>
      </c>
      <c r="D3607" s="23" t="str">
        <f t="shared" si="170"/>
        <v>11-2023</v>
      </c>
      <c r="E3607" s="25">
        <v>45260</v>
      </c>
      <c r="F3607" s="31">
        <f>INDEX(GoldPrice!$B$2:$F$4016,MATCH(E3607,GoldPrice!$B$2:$B$4016,0),5)</f>
        <v>180473.25647325814</v>
      </c>
      <c r="G3607" s="36">
        <f>INDEX(Daily!$B$2:$H$4016,MATCH(E3607,Daily!$B$2:$B$4016,0),3)</f>
        <v>-1.9000000000000057</v>
      </c>
      <c r="H3607" s="36">
        <f>INDEX(Daily!$B$2:$H$4016,MATCH(E3607,Daily!$B$2:$B$4016,0),5)</f>
        <v>-10</v>
      </c>
      <c r="I3607" s="36">
        <f>INDEX(Daily!$B$2:$H$4016,MATCH(E3607,Daily!$B$2:$B$4016,0),7)</f>
        <v>-8.6699999999998454</v>
      </c>
      <c r="J3607" s="39">
        <f>INDEX(Monthly!$B$2:$K$187,MATCH(D3607,Monthly!$B$2:$B$187,0),3)</f>
        <v>2.7999999999999969E-3</v>
      </c>
      <c r="K3607" s="39">
        <f>INDEX(Monthly!$B$2:$K$187,MATCH(D3607,Monthly!$B$2:$B$187,0),5)</f>
        <v>16.579999999999927</v>
      </c>
      <c r="L3607" s="39">
        <f>INDEX(Monthly!$B$2:$K$187,MATCH(D3607,Monthly!$B$2:$B$187,0),7)</f>
        <v>-1.0000000000000009E-3</v>
      </c>
      <c r="M3607" s="39">
        <f>INDEX(Monthly!$B$2:$K$187,MATCH(D3607,Monthly!$B$2:$B$187,0),9)</f>
        <v>1.8394924269755173E-2</v>
      </c>
      <c r="N3607" s="42">
        <f>INDEX(Quaterly!$B$2:$E$63,MATCH(B3607,Quaterly!$B$2:$B$63,0),4)</f>
        <v>7.7600000000000016</v>
      </c>
    </row>
    <row r="3608" spans="1:14" x14ac:dyDescent="0.3">
      <c r="A3608" s="23">
        <v>3607</v>
      </c>
      <c r="B3608" s="23" t="str">
        <f t="shared" si="168"/>
        <v>Q4-2023</v>
      </c>
      <c r="C3608" s="24" t="str">
        <f t="shared" si="169"/>
        <v>Q4</v>
      </c>
      <c r="D3608" s="23" t="str">
        <f t="shared" si="170"/>
        <v>12-2023</v>
      </c>
      <c r="E3608" s="25">
        <v>45261</v>
      </c>
      <c r="F3608" s="31">
        <f>INDEX(GoldPrice!$B$2:$F$4016,MATCH(E3608,GoldPrice!$B$2:$B$4016,0),5)</f>
        <v>-765783.40578340739</v>
      </c>
      <c r="G3608" s="36">
        <f>INDEX(Daily!$B$2:$H$4016,MATCH(E3608,Daily!$B$2:$B$4016,0),3)</f>
        <v>-1.8900000000000006</v>
      </c>
      <c r="H3608" s="36">
        <f>INDEX(Daily!$B$2:$H$4016,MATCH(E3608,Daily!$B$2:$B$4016,0),5)</f>
        <v>40</v>
      </c>
      <c r="I3608" s="36">
        <f>INDEX(Daily!$B$2:$H$4016,MATCH(E3608,Daily!$B$2:$B$4016,0),7)</f>
        <v>8.0299999999999727</v>
      </c>
      <c r="J3608" s="39">
        <f>INDEX(Monthly!$B$2:$K$187,MATCH(D3608,Monthly!$B$2:$B$187,0),3)</f>
        <v>1.2999999999999956E-3</v>
      </c>
      <c r="K3608" s="39">
        <f>INDEX(Monthly!$B$2:$K$187,MATCH(D3608,Monthly!$B$2:$B$187,0),5)</f>
        <v>5.3700000000000045</v>
      </c>
      <c r="L3608" s="39">
        <f>INDEX(Monthly!$B$2:$K$187,MATCH(D3608,Monthly!$B$2:$B$187,0),7)</f>
        <v>-2.0000000000000018E-3</v>
      </c>
      <c r="M3608" s="39">
        <f>INDEX(Monthly!$B$2:$K$187,MATCH(D3608,Monthly!$B$2:$B$187,0),9)</f>
        <v>4.1139693311892628E-2</v>
      </c>
      <c r="N3608" s="42">
        <f>INDEX(Quaterly!$B$2:$E$63,MATCH(B3608,Quaterly!$B$2:$B$63,0),4)</f>
        <v>7.7600000000000016</v>
      </c>
    </row>
    <row r="3609" spans="1:14" x14ac:dyDescent="0.3">
      <c r="A3609" s="23">
        <v>3608</v>
      </c>
      <c r="B3609" s="23" t="str">
        <f t="shared" si="168"/>
        <v>Q4-2023</v>
      </c>
      <c r="C3609" s="24" t="str">
        <f t="shared" si="169"/>
        <v>Q4</v>
      </c>
      <c r="D3609" s="23" t="str">
        <f t="shared" si="170"/>
        <v>12-2023</v>
      </c>
      <c r="E3609" s="25">
        <v>45264</v>
      </c>
      <c r="F3609" s="31">
        <f>INDEX(GoldPrice!$B$2:$F$4016,MATCH(E3609,GoldPrice!$B$2:$B$4016,0),5)</f>
        <v>1622445.6624456644</v>
      </c>
      <c r="G3609" s="36">
        <f>INDEX(Daily!$B$2:$H$4016,MATCH(E3609,Daily!$B$2:$B$4016,0),3)</f>
        <v>-1.0299999999999869</v>
      </c>
      <c r="H3609" s="36">
        <f>INDEX(Daily!$B$2:$H$4016,MATCH(E3609,Daily!$B$2:$B$4016,0),5)</f>
        <v>-40</v>
      </c>
      <c r="I3609" s="36">
        <f>INDEX(Daily!$B$2:$H$4016,MATCH(E3609,Daily!$B$2:$B$4016,0),7)</f>
        <v>18.329999999999927</v>
      </c>
      <c r="J3609" s="39">
        <f>INDEX(Monthly!$B$2:$K$187,MATCH(D3609,Monthly!$B$2:$B$187,0),3)</f>
        <v>1.2999999999999956E-3</v>
      </c>
      <c r="K3609" s="39">
        <f>INDEX(Monthly!$B$2:$K$187,MATCH(D3609,Monthly!$B$2:$B$187,0),5)</f>
        <v>5.3700000000000045</v>
      </c>
      <c r="L3609" s="39">
        <f>INDEX(Monthly!$B$2:$K$187,MATCH(D3609,Monthly!$B$2:$B$187,0),7)</f>
        <v>-2.0000000000000018E-3</v>
      </c>
      <c r="M3609" s="39">
        <f>INDEX(Monthly!$B$2:$K$187,MATCH(D3609,Monthly!$B$2:$B$187,0),9)</f>
        <v>4.1139693311892628E-2</v>
      </c>
      <c r="N3609" s="42">
        <f>INDEX(Quaterly!$B$2:$E$63,MATCH(B3609,Quaterly!$B$2:$B$63,0),4)</f>
        <v>7.7600000000000016</v>
      </c>
    </row>
    <row r="3610" spans="1:14" x14ac:dyDescent="0.3">
      <c r="A3610" s="23">
        <v>3609</v>
      </c>
      <c r="B3610" s="23" t="str">
        <f t="shared" si="168"/>
        <v>Q4-2023</v>
      </c>
      <c r="C3610" s="24" t="str">
        <f t="shared" si="169"/>
        <v>Q4</v>
      </c>
      <c r="D3610" s="23" t="str">
        <f t="shared" si="170"/>
        <v>12-2023</v>
      </c>
      <c r="E3610" s="25">
        <v>45265</v>
      </c>
      <c r="F3610" s="31">
        <f>INDEX(GoldPrice!$B$2:$F$4016,MATCH(E3610,GoldPrice!$B$2:$B$4016,0),5)</f>
        <v>278249.1022491008</v>
      </c>
      <c r="G3610" s="36">
        <f>INDEX(Daily!$B$2:$H$4016,MATCH(E3610,Daily!$B$2:$B$4016,0),3)</f>
        <v>-0.72000000000001307</v>
      </c>
      <c r="H3610" s="36">
        <f>INDEX(Daily!$B$2:$H$4016,MATCH(E3610,Daily!$B$2:$B$4016,0),5)</f>
        <v>16</v>
      </c>
      <c r="I3610" s="36">
        <f>INDEX(Daily!$B$2:$H$4016,MATCH(E3610,Daily!$B$2:$B$4016,0),7)</f>
        <v>-4.5199999999999818</v>
      </c>
      <c r="J3610" s="39">
        <f>INDEX(Monthly!$B$2:$K$187,MATCH(D3610,Monthly!$B$2:$B$187,0),3)</f>
        <v>1.2999999999999956E-3</v>
      </c>
      <c r="K3610" s="39">
        <f>INDEX(Monthly!$B$2:$K$187,MATCH(D3610,Monthly!$B$2:$B$187,0),5)</f>
        <v>5.3700000000000045</v>
      </c>
      <c r="L3610" s="39">
        <f>INDEX(Monthly!$B$2:$K$187,MATCH(D3610,Monthly!$B$2:$B$187,0),7)</f>
        <v>-2.0000000000000018E-3</v>
      </c>
      <c r="M3610" s="39">
        <f>INDEX(Monthly!$B$2:$K$187,MATCH(D3610,Monthly!$B$2:$B$187,0),9)</f>
        <v>4.1139693311892628E-2</v>
      </c>
      <c r="N3610" s="42">
        <f>INDEX(Quaterly!$B$2:$E$63,MATCH(B3610,Quaterly!$B$2:$B$63,0),4)</f>
        <v>7.7600000000000016</v>
      </c>
    </row>
    <row r="3611" spans="1:14" x14ac:dyDescent="0.3">
      <c r="A3611" s="23">
        <v>3610</v>
      </c>
      <c r="B3611" s="23" t="str">
        <f t="shared" si="168"/>
        <v>Q4-2023</v>
      </c>
      <c r="C3611" s="24" t="str">
        <f t="shared" si="169"/>
        <v>Q4</v>
      </c>
      <c r="D3611" s="23" t="str">
        <f t="shared" si="170"/>
        <v>12-2023</v>
      </c>
      <c r="E3611" s="25">
        <v>45266</v>
      </c>
      <c r="F3611" s="31">
        <f>INDEX(GoldPrice!$B$2:$F$4016,MATCH(E3611,GoldPrice!$B$2:$B$4016,0),5)</f>
        <v>-432421.84842184931</v>
      </c>
      <c r="G3611" s="36">
        <f>INDEX(Daily!$B$2:$H$4016,MATCH(E3611,Daily!$B$2:$B$4016,0),3)</f>
        <v>-2.9399999999999977</v>
      </c>
      <c r="H3611" s="36">
        <f>INDEX(Daily!$B$2:$H$4016,MATCH(E3611,Daily!$B$2:$B$4016,0),5)</f>
        <v>8</v>
      </c>
      <c r="I3611" s="36">
        <f>INDEX(Daily!$B$2:$H$4016,MATCH(E3611,Daily!$B$2:$B$4016,0),7)</f>
        <v>10.460000000000036</v>
      </c>
      <c r="J3611" s="39">
        <f>INDEX(Monthly!$B$2:$K$187,MATCH(D3611,Monthly!$B$2:$B$187,0),3)</f>
        <v>1.2999999999999956E-3</v>
      </c>
      <c r="K3611" s="39">
        <f>INDEX(Monthly!$B$2:$K$187,MATCH(D3611,Monthly!$B$2:$B$187,0),5)</f>
        <v>5.3700000000000045</v>
      </c>
      <c r="L3611" s="39">
        <f>INDEX(Monthly!$B$2:$K$187,MATCH(D3611,Monthly!$B$2:$B$187,0),7)</f>
        <v>-2.0000000000000018E-3</v>
      </c>
      <c r="M3611" s="39">
        <f>INDEX(Monthly!$B$2:$K$187,MATCH(D3611,Monthly!$B$2:$B$187,0),9)</f>
        <v>4.1139693311892628E-2</v>
      </c>
      <c r="N3611" s="42">
        <f>INDEX(Quaterly!$B$2:$E$63,MATCH(B3611,Quaterly!$B$2:$B$63,0),4)</f>
        <v>7.7600000000000016</v>
      </c>
    </row>
    <row r="3612" spans="1:14" x14ac:dyDescent="0.3">
      <c r="A3612" s="23">
        <v>3611</v>
      </c>
      <c r="B3612" s="23" t="str">
        <f t="shared" si="168"/>
        <v>Q4-2023</v>
      </c>
      <c r="C3612" s="24" t="str">
        <f t="shared" si="169"/>
        <v>Q4</v>
      </c>
      <c r="D3612" s="23" t="str">
        <f t="shared" si="170"/>
        <v>12-2023</v>
      </c>
      <c r="E3612" s="25">
        <v>45267</v>
      </c>
      <c r="F3612" s="31">
        <f>INDEX(GoldPrice!$B$2:$F$4016,MATCH(E3612,GoldPrice!$B$2:$B$4016,0),5)</f>
        <v>-90523.908523909748</v>
      </c>
      <c r="G3612" s="36">
        <f>INDEX(Daily!$B$2:$H$4016,MATCH(E3612,Daily!$B$2:$B$4016,0),3)</f>
        <v>-3.9999999999992042E-2</v>
      </c>
      <c r="H3612" s="36">
        <f>INDEX(Daily!$B$2:$H$4016,MATCH(E3612,Daily!$B$2:$B$4016,0),5)</f>
        <v>1</v>
      </c>
      <c r="I3612" s="36">
        <f>INDEX(Daily!$B$2:$H$4016,MATCH(E3612,Daily!$B$2:$B$4016,0),7)</f>
        <v>-4.9400000000000546</v>
      </c>
      <c r="J3612" s="39">
        <f>INDEX(Monthly!$B$2:$K$187,MATCH(D3612,Monthly!$B$2:$B$187,0),3)</f>
        <v>1.2999999999999956E-3</v>
      </c>
      <c r="K3612" s="39">
        <f>INDEX(Monthly!$B$2:$K$187,MATCH(D3612,Monthly!$B$2:$B$187,0),5)</f>
        <v>5.3700000000000045</v>
      </c>
      <c r="L3612" s="39">
        <f>INDEX(Monthly!$B$2:$K$187,MATCH(D3612,Monthly!$B$2:$B$187,0),7)</f>
        <v>-2.0000000000000018E-3</v>
      </c>
      <c r="M3612" s="39">
        <f>INDEX(Monthly!$B$2:$K$187,MATCH(D3612,Monthly!$B$2:$B$187,0),9)</f>
        <v>4.1139693311892628E-2</v>
      </c>
      <c r="N3612" s="42">
        <f>INDEX(Quaterly!$B$2:$E$63,MATCH(B3612,Quaterly!$B$2:$B$63,0),4)</f>
        <v>7.7600000000000016</v>
      </c>
    </row>
    <row r="3613" spans="1:14" x14ac:dyDescent="0.3">
      <c r="A3613" s="23">
        <v>3612</v>
      </c>
      <c r="B3613" s="23" t="str">
        <f t="shared" si="168"/>
        <v>Q4-2023</v>
      </c>
      <c r="C3613" s="24" t="str">
        <f t="shared" si="169"/>
        <v>Q4</v>
      </c>
      <c r="D3613" s="23" t="str">
        <f t="shared" si="170"/>
        <v>12-2023</v>
      </c>
      <c r="E3613" s="25">
        <v>45268</v>
      </c>
      <c r="F3613" s="31">
        <f>INDEX(GoldPrice!$B$2:$F$4016,MATCH(E3613,GoldPrice!$B$2:$B$4016,0),5)</f>
        <v>663010.01701001823</v>
      </c>
      <c r="G3613" s="36">
        <f>INDEX(Daily!$B$2:$H$4016,MATCH(E3613,Daily!$B$2:$B$4016,0),3)</f>
        <v>1.8900000000000006</v>
      </c>
      <c r="H3613" s="36">
        <f>INDEX(Daily!$B$2:$H$4016,MATCH(E3613,Daily!$B$2:$B$4016,0),5)</f>
        <v>-55</v>
      </c>
      <c r="I3613" s="36">
        <f>INDEX(Daily!$B$2:$H$4016,MATCH(E3613,Daily!$B$2:$B$4016,0),7)</f>
        <v>2.9500000000000455</v>
      </c>
      <c r="J3613" s="39">
        <f>INDEX(Monthly!$B$2:$K$187,MATCH(D3613,Monthly!$B$2:$B$187,0),3)</f>
        <v>1.2999999999999956E-3</v>
      </c>
      <c r="K3613" s="39">
        <f>INDEX(Monthly!$B$2:$K$187,MATCH(D3613,Monthly!$B$2:$B$187,0),5)</f>
        <v>5.3700000000000045</v>
      </c>
      <c r="L3613" s="39">
        <f>INDEX(Monthly!$B$2:$K$187,MATCH(D3613,Monthly!$B$2:$B$187,0),7)</f>
        <v>-2.0000000000000018E-3</v>
      </c>
      <c r="M3613" s="39">
        <f>INDEX(Monthly!$B$2:$K$187,MATCH(D3613,Monthly!$B$2:$B$187,0),9)</f>
        <v>4.1139693311892628E-2</v>
      </c>
      <c r="N3613" s="42">
        <f>INDEX(Quaterly!$B$2:$E$63,MATCH(B3613,Quaterly!$B$2:$B$63,0),4)</f>
        <v>7.7600000000000016</v>
      </c>
    </row>
    <row r="3614" spans="1:14" x14ac:dyDescent="0.3">
      <c r="A3614" s="23">
        <v>3613</v>
      </c>
      <c r="B3614" s="23" t="str">
        <f t="shared" si="168"/>
        <v>Q4-2023</v>
      </c>
      <c r="C3614" s="24" t="str">
        <f t="shared" si="169"/>
        <v>Q4</v>
      </c>
      <c r="D3614" s="23" t="str">
        <f t="shared" si="170"/>
        <v>12-2023</v>
      </c>
      <c r="E3614" s="25">
        <v>45271</v>
      </c>
      <c r="F3614" s="31">
        <f>INDEX(GoldPrice!$B$2:$F$4016,MATCH(E3614,GoldPrice!$B$2:$B$4016,0),5)</f>
        <v>-23161.217161215842</v>
      </c>
      <c r="G3614" s="36">
        <f>INDEX(Daily!$B$2:$H$4016,MATCH(E3614,Daily!$B$2:$B$4016,0),3)</f>
        <v>8.99999999999892E-2</v>
      </c>
      <c r="H3614" s="36">
        <f>INDEX(Daily!$B$2:$H$4016,MATCH(E3614,Daily!$B$2:$B$4016,0),5)</f>
        <v>30</v>
      </c>
      <c r="I3614" s="36">
        <f>INDEX(Daily!$B$2:$H$4016,MATCH(E3614,Daily!$B$2:$B$4016,0),7)</f>
        <v>1.0599999999999454</v>
      </c>
      <c r="J3614" s="39">
        <f>INDEX(Monthly!$B$2:$K$187,MATCH(D3614,Monthly!$B$2:$B$187,0),3)</f>
        <v>1.2999999999999956E-3</v>
      </c>
      <c r="K3614" s="39">
        <f>INDEX(Monthly!$B$2:$K$187,MATCH(D3614,Monthly!$B$2:$B$187,0),5)</f>
        <v>5.3700000000000045</v>
      </c>
      <c r="L3614" s="39">
        <f>INDEX(Monthly!$B$2:$K$187,MATCH(D3614,Monthly!$B$2:$B$187,0),7)</f>
        <v>-2.0000000000000018E-3</v>
      </c>
      <c r="M3614" s="39">
        <f>INDEX(Monthly!$B$2:$K$187,MATCH(D3614,Monthly!$B$2:$B$187,0),9)</f>
        <v>4.1139693311892628E-2</v>
      </c>
      <c r="N3614" s="42">
        <f>INDEX(Quaterly!$B$2:$E$63,MATCH(B3614,Quaterly!$B$2:$B$63,0),4)</f>
        <v>7.7600000000000016</v>
      </c>
    </row>
    <row r="3615" spans="1:14" x14ac:dyDescent="0.3">
      <c r="A3615" s="23">
        <v>3614</v>
      </c>
      <c r="B3615" s="23" t="str">
        <f t="shared" si="168"/>
        <v>Q4-2023</v>
      </c>
      <c r="C3615" s="24" t="str">
        <f t="shared" si="169"/>
        <v>Q4</v>
      </c>
      <c r="D3615" s="23" t="str">
        <f t="shared" si="170"/>
        <v>12-2023</v>
      </c>
      <c r="E3615" s="25">
        <v>45272</v>
      </c>
      <c r="F3615" s="31">
        <f>INDEX(GoldPrice!$B$2:$F$4016,MATCH(E3615,GoldPrice!$B$2:$B$4016,0),5)</f>
        <v>-161285.57928558439</v>
      </c>
      <c r="G3615" s="36">
        <f>INDEX(Daily!$B$2:$H$4016,MATCH(E3615,Daily!$B$2:$B$4016,0),3)</f>
        <v>-2.7099999999999937</v>
      </c>
      <c r="H3615" s="36">
        <f>INDEX(Daily!$B$2:$H$4016,MATCH(E3615,Daily!$B$2:$B$4016,0),5)</f>
        <v>10</v>
      </c>
      <c r="I3615" s="36">
        <f>INDEX(Daily!$B$2:$H$4016,MATCH(E3615,Daily!$B$2:$B$4016,0),7)</f>
        <v>2.1300000000001091</v>
      </c>
      <c r="J3615" s="39">
        <f>INDEX(Monthly!$B$2:$K$187,MATCH(D3615,Monthly!$B$2:$B$187,0),3)</f>
        <v>1.2999999999999956E-3</v>
      </c>
      <c r="K3615" s="39">
        <f>INDEX(Monthly!$B$2:$K$187,MATCH(D3615,Monthly!$B$2:$B$187,0),5)</f>
        <v>5.3700000000000045</v>
      </c>
      <c r="L3615" s="39">
        <f>INDEX(Monthly!$B$2:$K$187,MATCH(D3615,Monthly!$B$2:$B$187,0),7)</f>
        <v>-2.0000000000000018E-3</v>
      </c>
      <c r="M3615" s="39">
        <f>INDEX(Monthly!$B$2:$K$187,MATCH(D3615,Monthly!$B$2:$B$187,0),9)</f>
        <v>4.1139693311892628E-2</v>
      </c>
      <c r="N3615" s="42">
        <f>INDEX(Quaterly!$B$2:$E$63,MATCH(B3615,Quaterly!$B$2:$B$63,0),4)</f>
        <v>7.7600000000000016</v>
      </c>
    </row>
    <row r="3616" spans="1:14" x14ac:dyDescent="0.3">
      <c r="A3616" s="23">
        <v>3615</v>
      </c>
      <c r="B3616" s="23" t="str">
        <f t="shared" si="168"/>
        <v>Q4-2023</v>
      </c>
      <c r="C3616" s="24" t="str">
        <f t="shared" si="169"/>
        <v>Q4</v>
      </c>
      <c r="D3616" s="23" t="str">
        <f t="shared" si="170"/>
        <v>12-2023</v>
      </c>
      <c r="E3616" s="25">
        <v>45273</v>
      </c>
      <c r="F3616" s="31">
        <f>INDEX(GoldPrice!$B$2:$F$4016,MATCH(E3616,GoldPrice!$B$2:$B$4016,0),5)</f>
        <v>88993.611793614924</v>
      </c>
      <c r="G3616" s="36">
        <f>INDEX(Daily!$B$2:$H$4016,MATCH(E3616,Daily!$B$2:$B$4016,0),3)</f>
        <v>0.85999999999999943</v>
      </c>
      <c r="H3616" s="36">
        <f>INDEX(Daily!$B$2:$H$4016,MATCH(E3616,Daily!$B$2:$B$4016,0),5)</f>
        <v>19</v>
      </c>
      <c r="I3616" s="36">
        <f>INDEX(Daily!$B$2:$H$4016,MATCH(E3616,Daily!$B$2:$B$4016,0),7)</f>
        <v>-13.430000000000064</v>
      </c>
      <c r="J3616" s="39">
        <f>INDEX(Monthly!$B$2:$K$187,MATCH(D3616,Monthly!$B$2:$B$187,0),3)</f>
        <v>1.2999999999999956E-3</v>
      </c>
      <c r="K3616" s="39">
        <f>INDEX(Monthly!$B$2:$K$187,MATCH(D3616,Monthly!$B$2:$B$187,0),5)</f>
        <v>5.3700000000000045</v>
      </c>
      <c r="L3616" s="39">
        <f>INDEX(Monthly!$B$2:$K$187,MATCH(D3616,Monthly!$B$2:$B$187,0),7)</f>
        <v>-2.0000000000000018E-3</v>
      </c>
      <c r="M3616" s="39">
        <f>INDEX(Monthly!$B$2:$K$187,MATCH(D3616,Monthly!$B$2:$B$187,0),9)</f>
        <v>4.1139693311892628E-2</v>
      </c>
      <c r="N3616" s="42">
        <f>INDEX(Quaterly!$B$2:$E$63,MATCH(B3616,Quaterly!$B$2:$B$63,0),4)</f>
        <v>7.7600000000000016</v>
      </c>
    </row>
    <row r="3617" spans="1:14" x14ac:dyDescent="0.3">
      <c r="A3617" s="23">
        <v>3616</v>
      </c>
      <c r="B3617" s="23" t="str">
        <f t="shared" si="168"/>
        <v>Q4-2023</v>
      </c>
      <c r="C3617" s="24" t="str">
        <f t="shared" si="169"/>
        <v>Q4</v>
      </c>
      <c r="D3617" s="23" t="str">
        <f t="shared" si="170"/>
        <v>12-2023</v>
      </c>
      <c r="E3617" s="25">
        <v>45274</v>
      </c>
      <c r="F3617" s="31">
        <f>INDEX(GoldPrice!$B$2:$F$4016,MATCH(E3617,GoldPrice!$B$2:$B$4016,0),5)</f>
        <v>-327017.42581742257</v>
      </c>
      <c r="G3617" s="36">
        <f>INDEX(Daily!$B$2:$H$4016,MATCH(E3617,Daily!$B$2:$B$4016,0),3)</f>
        <v>2.1099999999999994</v>
      </c>
      <c r="H3617" s="36">
        <f>INDEX(Daily!$B$2:$H$4016,MATCH(E3617,Daily!$B$2:$B$4016,0),5)</f>
        <v>-34</v>
      </c>
      <c r="I3617" s="36">
        <f>INDEX(Daily!$B$2:$H$4016,MATCH(E3617,Daily!$B$2:$B$4016,0),7)</f>
        <v>-4.0699999999999363</v>
      </c>
      <c r="J3617" s="39">
        <f>INDEX(Monthly!$B$2:$K$187,MATCH(D3617,Monthly!$B$2:$B$187,0),3)</f>
        <v>1.2999999999999956E-3</v>
      </c>
      <c r="K3617" s="39">
        <f>INDEX(Monthly!$B$2:$K$187,MATCH(D3617,Monthly!$B$2:$B$187,0),5)</f>
        <v>5.3700000000000045</v>
      </c>
      <c r="L3617" s="39">
        <f>INDEX(Monthly!$B$2:$K$187,MATCH(D3617,Monthly!$B$2:$B$187,0),7)</f>
        <v>-2.0000000000000018E-3</v>
      </c>
      <c r="M3617" s="39">
        <f>INDEX(Monthly!$B$2:$K$187,MATCH(D3617,Monthly!$B$2:$B$187,0),9)</f>
        <v>4.1139693311892628E-2</v>
      </c>
      <c r="N3617" s="42">
        <f>INDEX(Quaterly!$B$2:$E$63,MATCH(B3617,Quaterly!$B$2:$B$63,0),4)</f>
        <v>7.7600000000000016</v>
      </c>
    </row>
    <row r="3618" spans="1:14" x14ac:dyDescent="0.3">
      <c r="A3618" s="23">
        <v>3617</v>
      </c>
      <c r="B3618" s="23" t="str">
        <f t="shared" si="168"/>
        <v>Q4-2023</v>
      </c>
      <c r="C3618" s="24" t="str">
        <f t="shared" si="169"/>
        <v>Q4</v>
      </c>
      <c r="D3618" s="23" t="str">
        <f t="shared" si="170"/>
        <v>12-2023</v>
      </c>
      <c r="E3618" s="25">
        <v>45275</v>
      </c>
      <c r="F3618" s="31">
        <f>INDEX(GoldPrice!$B$2:$F$4016,MATCH(E3618,GoldPrice!$B$2:$B$4016,0),5)</f>
        <v>343876.77187676728</v>
      </c>
      <c r="G3618" s="36">
        <f>INDEX(Daily!$B$2:$H$4016,MATCH(E3618,Daily!$B$2:$B$4016,0),3)</f>
        <v>-0.14999999999999147</v>
      </c>
      <c r="H3618" s="36">
        <f>INDEX(Daily!$B$2:$H$4016,MATCH(E3618,Daily!$B$2:$B$4016,0),5)</f>
        <v>15</v>
      </c>
      <c r="I3618" s="36">
        <f>INDEX(Daily!$B$2:$H$4016,MATCH(E3618,Daily!$B$2:$B$4016,0),7)</f>
        <v>-7.8300000000001546</v>
      </c>
      <c r="J3618" s="39">
        <f>INDEX(Monthly!$B$2:$K$187,MATCH(D3618,Monthly!$B$2:$B$187,0),3)</f>
        <v>1.2999999999999956E-3</v>
      </c>
      <c r="K3618" s="39">
        <f>INDEX(Monthly!$B$2:$K$187,MATCH(D3618,Monthly!$B$2:$B$187,0),5)</f>
        <v>5.3700000000000045</v>
      </c>
      <c r="L3618" s="39">
        <f>INDEX(Monthly!$B$2:$K$187,MATCH(D3618,Monthly!$B$2:$B$187,0),7)</f>
        <v>-2.0000000000000018E-3</v>
      </c>
      <c r="M3618" s="39">
        <f>INDEX(Monthly!$B$2:$K$187,MATCH(D3618,Monthly!$B$2:$B$187,0),9)</f>
        <v>4.1139693311892628E-2</v>
      </c>
      <c r="N3618" s="42">
        <f>INDEX(Quaterly!$B$2:$E$63,MATCH(B3618,Quaterly!$B$2:$B$63,0),4)</f>
        <v>7.7600000000000016</v>
      </c>
    </row>
    <row r="3619" spans="1:14" x14ac:dyDescent="0.3">
      <c r="A3619" s="23">
        <v>3618</v>
      </c>
      <c r="B3619" s="23" t="str">
        <f t="shared" si="168"/>
        <v>Q4-2023</v>
      </c>
      <c r="C3619" s="24" t="str">
        <f t="shared" si="169"/>
        <v>Q4</v>
      </c>
      <c r="D3619" s="23" t="str">
        <f t="shared" si="170"/>
        <v>12-2023</v>
      </c>
      <c r="E3619" s="25">
        <v>45278</v>
      </c>
      <c r="F3619" s="31">
        <f>INDEX(GoldPrice!$B$2:$F$4016,MATCH(E3619,GoldPrice!$B$2:$B$4016,0),5)</f>
        <v>-333240.59724059701</v>
      </c>
      <c r="G3619" s="36">
        <f>INDEX(Daily!$B$2:$H$4016,MATCH(E3619,Daily!$B$2:$B$4016,0),3)</f>
        <v>1.039999999999992</v>
      </c>
      <c r="H3619" s="36">
        <f>INDEX(Daily!$B$2:$H$4016,MATCH(E3619,Daily!$B$2:$B$4016,0),5)</f>
        <v>90</v>
      </c>
      <c r="I3619" s="36">
        <f>INDEX(Daily!$B$2:$H$4016,MATCH(E3619,Daily!$B$2:$B$4016,0),7)</f>
        <v>-10.419999999999845</v>
      </c>
      <c r="J3619" s="39">
        <f>INDEX(Monthly!$B$2:$K$187,MATCH(D3619,Monthly!$B$2:$B$187,0),3)</f>
        <v>1.2999999999999956E-3</v>
      </c>
      <c r="K3619" s="39">
        <f>INDEX(Monthly!$B$2:$K$187,MATCH(D3619,Monthly!$B$2:$B$187,0),5)</f>
        <v>5.3700000000000045</v>
      </c>
      <c r="L3619" s="39">
        <f>INDEX(Monthly!$B$2:$K$187,MATCH(D3619,Monthly!$B$2:$B$187,0),7)</f>
        <v>-2.0000000000000018E-3</v>
      </c>
      <c r="M3619" s="39">
        <f>INDEX(Monthly!$B$2:$K$187,MATCH(D3619,Monthly!$B$2:$B$187,0),9)</f>
        <v>4.1139693311892628E-2</v>
      </c>
      <c r="N3619" s="42">
        <f>INDEX(Quaterly!$B$2:$E$63,MATCH(B3619,Quaterly!$B$2:$B$63,0),4)</f>
        <v>7.7600000000000016</v>
      </c>
    </row>
    <row r="3620" spans="1:14" x14ac:dyDescent="0.3">
      <c r="A3620" s="23">
        <v>3619</v>
      </c>
      <c r="B3620" s="23" t="str">
        <f t="shared" si="168"/>
        <v>Q4-2023</v>
      </c>
      <c r="C3620" s="24" t="str">
        <f t="shared" si="169"/>
        <v>Q4</v>
      </c>
      <c r="D3620" s="23" t="str">
        <f t="shared" si="170"/>
        <v>12-2023</v>
      </c>
      <c r="E3620" s="25">
        <v>45279</v>
      </c>
      <c r="F3620" s="31">
        <f>INDEX(GoldPrice!$B$2:$F$4016,MATCH(E3620,GoldPrice!$B$2:$B$4016,0),5)</f>
        <v>277255.71725571901</v>
      </c>
      <c r="G3620" s="36">
        <f>INDEX(Daily!$B$2:$H$4016,MATCH(E3620,Daily!$B$2:$B$4016,0),3)</f>
        <v>0.96999999999999886</v>
      </c>
      <c r="H3620" s="36">
        <f>INDEX(Daily!$B$2:$H$4016,MATCH(E3620,Daily!$B$2:$B$4016,0),5)</f>
        <v>0</v>
      </c>
      <c r="I3620" s="36">
        <f>INDEX(Daily!$B$2:$H$4016,MATCH(E3620,Daily!$B$2:$B$4016,0),7)</f>
        <v>4.4199999999998454</v>
      </c>
      <c r="J3620" s="39">
        <f>INDEX(Monthly!$B$2:$K$187,MATCH(D3620,Monthly!$B$2:$B$187,0),3)</f>
        <v>1.2999999999999956E-3</v>
      </c>
      <c r="K3620" s="39">
        <f>INDEX(Monthly!$B$2:$K$187,MATCH(D3620,Monthly!$B$2:$B$187,0),5)</f>
        <v>5.3700000000000045</v>
      </c>
      <c r="L3620" s="39">
        <f>INDEX(Monthly!$B$2:$K$187,MATCH(D3620,Monthly!$B$2:$B$187,0),7)</f>
        <v>-2.0000000000000018E-3</v>
      </c>
      <c r="M3620" s="39">
        <f>INDEX(Monthly!$B$2:$K$187,MATCH(D3620,Monthly!$B$2:$B$187,0),9)</f>
        <v>4.1139693311892628E-2</v>
      </c>
      <c r="N3620" s="42">
        <f>INDEX(Quaterly!$B$2:$E$63,MATCH(B3620,Quaterly!$B$2:$B$63,0),4)</f>
        <v>7.7600000000000016</v>
      </c>
    </row>
    <row r="3621" spans="1:14" x14ac:dyDescent="0.3">
      <c r="A3621" s="23">
        <v>3620</v>
      </c>
      <c r="B3621" s="23" t="str">
        <f t="shared" si="168"/>
        <v>Q4-2023</v>
      </c>
      <c r="C3621" s="24" t="str">
        <f t="shared" si="169"/>
        <v>Q4</v>
      </c>
      <c r="D3621" s="23" t="str">
        <f t="shared" si="170"/>
        <v>12-2023</v>
      </c>
      <c r="E3621" s="25">
        <v>45280</v>
      </c>
      <c r="F3621" s="31">
        <f>INDEX(GoldPrice!$B$2:$F$4016,MATCH(E3621,GoldPrice!$B$2:$B$4016,0),5)</f>
        <v>794864.86486486346</v>
      </c>
      <c r="G3621" s="36">
        <f>INDEX(Daily!$B$2:$H$4016,MATCH(E3621,Daily!$B$2:$B$4016,0),3)</f>
        <v>0.78000000000000114</v>
      </c>
      <c r="H3621" s="36">
        <f>INDEX(Daily!$B$2:$H$4016,MATCH(E3621,Daily!$B$2:$B$4016,0),5)</f>
        <v>-15</v>
      </c>
      <c r="I3621" s="36">
        <f>INDEX(Daily!$B$2:$H$4016,MATCH(E3621,Daily!$B$2:$B$4016,0),7)</f>
        <v>4.4600000000000364</v>
      </c>
      <c r="J3621" s="39">
        <f>INDEX(Monthly!$B$2:$K$187,MATCH(D3621,Monthly!$B$2:$B$187,0),3)</f>
        <v>1.2999999999999956E-3</v>
      </c>
      <c r="K3621" s="39">
        <f>INDEX(Monthly!$B$2:$K$187,MATCH(D3621,Monthly!$B$2:$B$187,0),5)</f>
        <v>5.3700000000000045</v>
      </c>
      <c r="L3621" s="39">
        <f>INDEX(Monthly!$B$2:$K$187,MATCH(D3621,Monthly!$B$2:$B$187,0),7)</f>
        <v>-2.0000000000000018E-3</v>
      </c>
      <c r="M3621" s="39">
        <f>INDEX(Monthly!$B$2:$K$187,MATCH(D3621,Monthly!$B$2:$B$187,0),9)</f>
        <v>4.1139693311892628E-2</v>
      </c>
      <c r="N3621" s="42">
        <f>INDEX(Quaterly!$B$2:$E$63,MATCH(B3621,Quaterly!$B$2:$B$63,0),4)</f>
        <v>7.7600000000000016</v>
      </c>
    </row>
    <row r="3622" spans="1:14" x14ac:dyDescent="0.3">
      <c r="A3622" s="23">
        <v>3621</v>
      </c>
      <c r="B3622" s="23" t="str">
        <f t="shared" si="168"/>
        <v>Q4-2023</v>
      </c>
      <c r="C3622" s="24" t="str">
        <f t="shared" si="169"/>
        <v>Q4</v>
      </c>
      <c r="D3622" s="23" t="str">
        <f t="shared" si="170"/>
        <v>12-2023</v>
      </c>
      <c r="E3622" s="25">
        <v>45281</v>
      </c>
      <c r="F3622" s="31">
        <f>INDEX(GoldPrice!$B$2:$F$4016,MATCH(E3622,GoldPrice!$B$2:$B$4016,0),5)</f>
        <v>138495.93649593741</v>
      </c>
      <c r="G3622" s="36">
        <f>INDEX(Daily!$B$2:$H$4016,MATCH(E3622,Daily!$B$2:$B$4016,0),3)</f>
        <v>-0.32999999999999829</v>
      </c>
      <c r="H3622" s="36">
        <f>INDEX(Daily!$B$2:$H$4016,MATCH(E3622,Daily!$B$2:$B$4016,0),5)</f>
        <v>-15</v>
      </c>
      <c r="I3622" s="36">
        <f>INDEX(Daily!$B$2:$H$4016,MATCH(E3622,Daily!$B$2:$B$4016,0),7)</f>
        <v>1.6700000000000728</v>
      </c>
      <c r="J3622" s="39">
        <f>INDEX(Monthly!$B$2:$K$187,MATCH(D3622,Monthly!$B$2:$B$187,0),3)</f>
        <v>1.2999999999999956E-3</v>
      </c>
      <c r="K3622" s="39">
        <f>INDEX(Monthly!$B$2:$K$187,MATCH(D3622,Monthly!$B$2:$B$187,0),5)</f>
        <v>5.3700000000000045</v>
      </c>
      <c r="L3622" s="39">
        <f>INDEX(Monthly!$B$2:$K$187,MATCH(D3622,Monthly!$B$2:$B$187,0),7)</f>
        <v>-2.0000000000000018E-3</v>
      </c>
      <c r="M3622" s="39">
        <f>INDEX(Monthly!$B$2:$K$187,MATCH(D3622,Monthly!$B$2:$B$187,0),9)</f>
        <v>4.1139693311892628E-2</v>
      </c>
      <c r="N3622" s="42">
        <f>INDEX(Quaterly!$B$2:$E$63,MATCH(B3622,Quaterly!$B$2:$B$63,0),4)</f>
        <v>7.7600000000000016</v>
      </c>
    </row>
    <row r="3623" spans="1:14" x14ac:dyDescent="0.3">
      <c r="A3623" s="23">
        <v>3622</v>
      </c>
      <c r="B3623" s="23" t="str">
        <f t="shared" si="168"/>
        <v>Q4-2023</v>
      </c>
      <c r="C3623" s="24" t="str">
        <f t="shared" si="169"/>
        <v>Q4</v>
      </c>
      <c r="D3623" s="23" t="str">
        <f t="shared" si="170"/>
        <v>12-2023</v>
      </c>
      <c r="E3623" s="25">
        <v>45282</v>
      </c>
      <c r="F3623" s="31">
        <f>INDEX(GoldPrice!$B$2:$F$4016,MATCH(E3623,GoldPrice!$B$2:$B$4016,0),5)</f>
        <v>801242.48724249005</v>
      </c>
      <c r="G3623" s="36">
        <f>INDEX(Daily!$B$2:$H$4016,MATCH(E3623,Daily!$B$2:$B$4016,0),3)</f>
        <v>-0.32999999999999829</v>
      </c>
      <c r="H3623" s="36">
        <f>INDEX(Daily!$B$2:$H$4016,MATCH(E3623,Daily!$B$2:$B$4016,0),5)</f>
        <v>-85</v>
      </c>
      <c r="I3623" s="36">
        <f>INDEX(Daily!$B$2:$H$4016,MATCH(E3623,Daily!$B$2:$B$4016,0),7)</f>
        <v>0.62999999999988177</v>
      </c>
      <c r="J3623" s="39">
        <f>INDEX(Monthly!$B$2:$K$187,MATCH(D3623,Monthly!$B$2:$B$187,0),3)</f>
        <v>1.2999999999999956E-3</v>
      </c>
      <c r="K3623" s="39">
        <f>INDEX(Monthly!$B$2:$K$187,MATCH(D3623,Monthly!$B$2:$B$187,0),5)</f>
        <v>5.3700000000000045</v>
      </c>
      <c r="L3623" s="39">
        <f>INDEX(Monthly!$B$2:$K$187,MATCH(D3623,Monthly!$B$2:$B$187,0),7)</f>
        <v>-2.0000000000000018E-3</v>
      </c>
      <c r="M3623" s="39">
        <f>INDEX(Monthly!$B$2:$K$187,MATCH(D3623,Monthly!$B$2:$B$187,0),9)</f>
        <v>4.1139693311892628E-2</v>
      </c>
      <c r="N3623" s="42">
        <f>INDEX(Quaterly!$B$2:$E$63,MATCH(B3623,Quaterly!$B$2:$B$63,0),4)</f>
        <v>7.7600000000000016</v>
      </c>
    </row>
    <row r="3624" spans="1:14" x14ac:dyDescent="0.3">
      <c r="A3624" s="23">
        <v>3623</v>
      </c>
      <c r="B3624" s="23" t="str">
        <f t="shared" si="168"/>
        <v>Q4-2023</v>
      </c>
      <c r="C3624" s="24" t="str">
        <f t="shared" si="169"/>
        <v>Q4</v>
      </c>
      <c r="D3624" s="23" t="str">
        <f t="shared" si="170"/>
        <v>12-2023</v>
      </c>
      <c r="E3624" s="25">
        <v>45285</v>
      </c>
      <c r="F3624" s="31">
        <f>INDEX(GoldPrice!$B$2:$F$4016,MATCH(E3624,GoldPrice!$B$2:$B$4016,0),5)</f>
        <v>1323848.4218484163</v>
      </c>
      <c r="G3624" s="36">
        <f>INDEX(Daily!$B$2:$H$4016,MATCH(E3624,Daily!$B$2:$B$4016,0),3)</f>
        <v>0.23000000000000398</v>
      </c>
      <c r="H3624" s="36">
        <f>INDEX(Daily!$B$2:$H$4016,MATCH(E3624,Daily!$B$2:$B$4016,0),5)</f>
        <v>-5</v>
      </c>
      <c r="I3624" s="36">
        <f>INDEX(Daily!$B$2:$H$4016,MATCH(E3624,Daily!$B$2:$B$4016,0),7)</f>
        <v>14.600000000000136</v>
      </c>
      <c r="J3624" s="39">
        <f>INDEX(Monthly!$B$2:$K$187,MATCH(D3624,Monthly!$B$2:$B$187,0),3)</f>
        <v>1.2999999999999956E-3</v>
      </c>
      <c r="K3624" s="39">
        <f>INDEX(Monthly!$B$2:$K$187,MATCH(D3624,Monthly!$B$2:$B$187,0),5)</f>
        <v>5.3700000000000045</v>
      </c>
      <c r="L3624" s="39">
        <f>INDEX(Monthly!$B$2:$K$187,MATCH(D3624,Monthly!$B$2:$B$187,0),7)</f>
        <v>-2.0000000000000018E-3</v>
      </c>
      <c r="M3624" s="39">
        <f>INDEX(Monthly!$B$2:$K$187,MATCH(D3624,Monthly!$B$2:$B$187,0),9)</f>
        <v>4.1139693311892628E-2</v>
      </c>
      <c r="N3624" s="42">
        <f>INDEX(Quaterly!$B$2:$E$63,MATCH(B3624,Quaterly!$B$2:$B$63,0),4)</f>
        <v>7.7600000000000016</v>
      </c>
    </row>
    <row r="3625" spans="1:14" x14ac:dyDescent="0.3">
      <c r="A3625" s="23">
        <v>3624</v>
      </c>
      <c r="B3625" s="23" t="str">
        <f t="shared" si="168"/>
        <v>Q4-2023</v>
      </c>
      <c r="C3625" s="24" t="str">
        <f t="shared" si="169"/>
        <v>Q4</v>
      </c>
      <c r="D3625" s="23" t="str">
        <f t="shared" si="170"/>
        <v>12-2023</v>
      </c>
      <c r="E3625" s="25">
        <v>45286</v>
      </c>
      <c r="F3625" s="31">
        <f>INDEX(GoldPrice!$B$2:$F$4016,MATCH(E3625,GoldPrice!$B$2:$B$4016,0),5)</f>
        <v>915957.66395767033</v>
      </c>
      <c r="G3625" s="36">
        <f>INDEX(Daily!$B$2:$H$4016,MATCH(E3625,Daily!$B$2:$B$4016,0),3)</f>
        <v>1.7799999999999869</v>
      </c>
      <c r="H3625" s="36">
        <f>INDEX(Daily!$B$2:$H$4016,MATCH(E3625,Daily!$B$2:$B$4016,0),5)</f>
        <v>95</v>
      </c>
      <c r="I3625" s="36">
        <f>INDEX(Daily!$B$2:$H$4016,MATCH(E3625,Daily!$B$2:$B$4016,0),7)</f>
        <v>4.5899999999999181</v>
      </c>
      <c r="J3625" s="39">
        <f>INDEX(Monthly!$B$2:$K$187,MATCH(D3625,Monthly!$B$2:$B$187,0),3)</f>
        <v>1.2999999999999956E-3</v>
      </c>
      <c r="K3625" s="39">
        <f>INDEX(Monthly!$B$2:$K$187,MATCH(D3625,Monthly!$B$2:$B$187,0),5)</f>
        <v>5.3700000000000045</v>
      </c>
      <c r="L3625" s="39">
        <f>INDEX(Monthly!$B$2:$K$187,MATCH(D3625,Monthly!$B$2:$B$187,0),7)</f>
        <v>-2.0000000000000018E-3</v>
      </c>
      <c r="M3625" s="39">
        <f>INDEX(Monthly!$B$2:$K$187,MATCH(D3625,Monthly!$B$2:$B$187,0),9)</f>
        <v>4.1139693311892628E-2</v>
      </c>
      <c r="N3625" s="42">
        <f>INDEX(Quaterly!$B$2:$E$63,MATCH(B3625,Quaterly!$B$2:$B$63,0),4)</f>
        <v>7.7600000000000016</v>
      </c>
    </row>
    <row r="3626" spans="1:14" x14ac:dyDescent="0.3">
      <c r="A3626" s="23">
        <v>3625</v>
      </c>
      <c r="B3626" s="23" t="str">
        <f t="shared" si="168"/>
        <v>Q4-2023</v>
      </c>
      <c r="C3626" s="24" t="str">
        <f t="shared" si="169"/>
        <v>Q4</v>
      </c>
      <c r="D3626" s="23" t="str">
        <f t="shared" si="170"/>
        <v>12-2023</v>
      </c>
      <c r="E3626" s="25">
        <v>45287</v>
      </c>
      <c r="F3626" s="31">
        <f>INDEX(GoldPrice!$B$2:$F$4016,MATCH(E3626,GoldPrice!$B$2:$B$4016,0),5)</f>
        <v>-167314.68531468511</v>
      </c>
      <c r="G3626" s="36">
        <f>INDEX(Daily!$B$2:$H$4016,MATCH(E3626,Daily!$B$2:$B$4016,0),3)</f>
        <v>-1.4599999999999937</v>
      </c>
      <c r="H3626" s="36">
        <f>INDEX(Daily!$B$2:$H$4016,MATCH(E3626,Daily!$B$2:$B$4016,0),5)</f>
        <v>20</v>
      </c>
      <c r="I3626" s="36">
        <f>INDEX(Daily!$B$2:$H$4016,MATCH(E3626,Daily!$B$2:$B$4016,0),7)</f>
        <v>-0.25999999999999091</v>
      </c>
      <c r="J3626" s="39">
        <f>INDEX(Monthly!$B$2:$K$187,MATCH(D3626,Monthly!$B$2:$B$187,0),3)</f>
        <v>1.2999999999999956E-3</v>
      </c>
      <c r="K3626" s="39">
        <f>INDEX(Monthly!$B$2:$K$187,MATCH(D3626,Monthly!$B$2:$B$187,0),5)</f>
        <v>5.3700000000000045</v>
      </c>
      <c r="L3626" s="39">
        <f>INDEX(Monthly!$B$2:$K$187,MATCH(D3626,Monthly!$B$2:$B$187,0),7)</f>
        <v>-2.0000000000000018E-3</v>
      </c>
      <c r="M3626" s="39">
        <f>INDEX(Monthly!$B$2:$K$187,MATCH(D3626,Monthly!$B$2:$B$187,0),9)</f>
        <v>4.1139693311892628E-2</v>
      </c>
      <c r="N3626" s="42">
        <f>INDEX(Quaterly!$B$2:$E$63,MATCH(B3626,Quaterly!$B$2:$B$63,0),4)</f>
        <v>7.7600000000000016</v>
      </c>
    </row>
    <row r="3627" spans="1:14" x14ac:dyDescent="0.3">
      <c r="A3627" s="23">
        <v>3626</v>
      </c>
      <c r="B3627" s="23" t="str">
        <f t="shared" si="168"/>
        <v>Q4-2023</v>
      </c>
      <c r="C3627" s="24" t="str">
        <f t="shared" si="169"/>
        <v>Q4</v>
      </c>
      <c r="D3627" s="23" t="str">
        <f t="shared" si="170"/>
        <v>12-2023</v>
      </c>
      <c r="E3627" s="25">
        <v>45288</v>
      </c>
      <c r="F3627" s="31">
        <f>INDEX(GoldPrice!$B$2:$F$4016,MATCH(E3627,GoldPrice!$B$2:$B$4016,0),5)</f>
        <v>-1680295.5962956026</v>
      </c>
      <c r="G3627" s="36">
        <f>INDEX(Daily!$B$2:$H$4016,MATCH(E3627,Daily!$B$2:$B$4016,0),3)</f>
        <v>-2.3400000000000034</v>
      </c>
      <c r="H3627" s="36">
        <f>INDEX(Daily!$B$2:$H$4016,MATCH(E3627,Daily!$B$2:$B$4016,0),5)</f>
        <v>-110</v>
      </c>
      <c r="I3627" s="36">
        <f>INDEX(Daily!$B$2:$H$4016,MATCH(E3627,Daily!$B$2:$B$4016,0),7)</f>
        <v>6.9400000000000546</v>
      </c>
      <c r="J3627" s="39">
        <f>INDEX(Monthly!$B$2:$K$187,MATCH(D3627,Monthly!$B$2:$B$187,0),3)</f>
        <v>1.2999999999999956E-3</v>
      </c>
      <c r="K3627" s="39">
        <f>INDEX(Monthly!$B$2:$K$187,MATCH(D3627,Monthly!$B$2:$B$187,0),5)</f>
        <v>5.3700000000000045</v>
      </c>
      <c r="L3627" s="39">
        <f>INDEX(Monthly!$B$2:$K$187,MATCH(D3627,Monthly!$B$2:$B$187,0),7)</f>
        <v>-2.0000000000000018E-3</v>
      </c>
      <c r="M3627" s="39">
        <f>INDEX(Monthly!$B$2:$K$187,MATCH(D3627,Monthly!$B$2:$B$187,0),9)</f>
        <v>4.1139693311892628E-2</v>
      </c>
      <c r="N3627" s="42">
        <f>INDEX(Quaterly!$B$2:$E$63,MATCH(B3627,Quaterly!$B$2:$B$63,0),4)</f>
        <v>7.7600000000000016</v>
      </c>
    </row>
    <row r="3628" spans="1:14" x14ac:dyDescent="0.3">
      <c r="A3628" s="23">
        <v>3627</v>
      </c>
      <c r="B3628" s="23" t="str">
        <f t="shared" si="168"/>
        <v>Q4-2023</v>
      </c>
      <c r="C3628" s="24" t="str">
        <f t="shared" si="169"/>
        <v>Q4</v>
      </c>
      <c r="D3628" s="23" t="str">
        <f t="shared" si="170"/>
        <v>12-2023</v>
      </c>
      <c r="E3628" s="25">
        <v>45289</v>
      </c>
      <c r="F3628" s="31">
        <f>INDEX(GoldPrice!$B$2:$F$4016,MATCH(E3628,GoldPrice!$B$2:$B$4016,0),5)</f>
        <v>-1328280.0982800946</v>
      </c>
      <c r="G3628" s="36">
        <f>INDEX(Daily!$B$2:$H$4016,MATCH(E3628,Daily!$B$2:$B$4016,0),3)</f>
        <v>-0.11999999999999034</v>
      </c>
      <c r="H3628" s="36">
        <f>INDEX(Daily!$B$2:$H$4016,MATCH(E3628,Daily!$B$2:$B$4016,0),5)</f>
        <v>25</v>
      </c>
      <c r="I3628" s="36">
        <f>INDEX(Daily!$B$2:$H$4016,MATCH(E3628,Daily!$B$2:$B$4016,0),7)</f>
        <v>1</v>
      </c>
      <c r="J3628" s="39">
        <f>INDEX(Monthly!$B$2:$K$187,MATCH(D3628,Monthly!$B$2:$B$187,0),3)</f>
        <v>1.2999999999999956E-3</v>
      </c>
      <c r="K3628" s="39">
        <f>INDEX(Monthly!$B$2:$K$187,MATCH(D3628,Monthly!$B$2:$B$187,0),5)</f>
        <v>5.3700000000000045</v>
      </c>
      <c r="L3628" s="39">
        <f>INDEX(Monthly!$B$2:$K$187,MATCH(D3628,Monthly!$B$2:$B$187,0),7)</f>
        <v>-2.0000000000000018E-3</v>
      </c>
      <c r="M3628" s="39">
        <f>INDEX(Monthly!$B$2:$K$187,MATCH(D3628,Monthly!$B$2:$B$187,0),9)</f>
        <v>4.1139693311892628E-2</v>
      </c>
      <c r="N3628" s="42">
        <f>INDEX(Quaterly!$B$2:$E$63,MATCH(B3628,Quaterly!$B$2:$B$63,0),4)</f>
        <v>7.7600000000000016</v>
      </c>
    </row>
    <row r="3629" spans="1:14" x14ac:dyDescent="0.3">
      <c r="A3629" s="23">
        <v>3628</v>
      </c>
      <c r="B3629" s="23" t="str">
        <f t="shared" si="168"/>
        <v>Q1-2024</v>
      </c>
      <c r="C3629" s="24" t="str">
        <f t="shared" si="169"/>
        <v>Q1</v>
      </c>
      <c r="D3629" s="23" t="str">
        <f t="shared" si="170"/>
        <v>1-2024</v>
      </c>
      <c r="E3629" s="25">
        <v>45293</v>
      </c>
      <c r="F3629" s="31">
        <f>INDEX(GoldPrice!$B$2:$F$4016,MATCH(E3629,GoldPrice!$B$2:$B$4016,0),5)</f>
        <v>-1138125.8741258755</v>
      </c>
      <c r="G3629" s="36">
        <f>INDEX(Daily!$B$2:$H$4016,MATCH(E3629,Daily!$B$2:$B$4016,0),3)</f>
        <v>-1.2700000000000102</v>
      </c>
      <c r="H3629" s="36">
        <f>INDEX(Daily!$B$2:$H$4016,MATCH(E3629,Daily!$B$2:$B$4016,0),5)</f>
        <v>65</v>
      </c>
      <c r="I3629" s="36">
        <f>INDEX(Daily!$B$2:$H$4016,MATCH(E3629,Daily!$B$2:$B$4016,0),7)</f>
        <v>1.7899999999999636</v>
      </c>
      <c r="J3629" s="39">
        <f>INDEX(Monthly!$B$2:$K$187,MATCH(D3629,Monthly!$B$2:$B$187,0),3)</f>
        <v>3.5000000000000031E-3</v>
      </c>
      <c r="K3629" s="39">
        <f>INDEX(Monthly!$B$2:$K$187,MATCH(D3629,Monthly!$B$2:$B$187,0),5)</f>
        <v>-8.5599999999999454</v>
      </c>
      <c r="L3629" s="39">
        <f>INDEX(Monthly!$B$2:$K$187,MATCH(D3629,Monthly!$B$2:$B$187,0),7)</f>
        <v>-3.0000000000000027E-3</v>
      </c>
      <c r="M3629" s="39">
        <f>INDEX(Monthly!$B$2:$K$187,MATCH(D3629,Monthly!$B$2:$B$187,0),9)</f>
        <v>2.1063652577516233E-5</v>
      </c>
      <c r="N3629" s="42">
        <f>INDEX(Quaterly!$B$2:$E$63,MATCH(B3629,Quaterly!$B$2:$B$63,0),4)</f>
        <v>-19.650000000000002</v>
      </c>
    </row>
    <row r="3630" spans="1:14" x14ac:dyDescent="0.3">
      <c r="A3630" s="23">
        <v>3629</v>
      </c>
      <c r="B3630" s="23" t="str">
        <f t="shared" si="168"/>
        <v>Q1-2024</v>
      </c>
      <c r="C3630" s="24" t="str">
        <f t="shared" si="169"/>
        <v>Q1</v>
      </c>
      <c r="D3630" s="23" t="str">
        <f t="shared" si="170"/>
        <v>1-2024</v>
      </c>
      <c r="E3630" s="25">
        <v>45294</v>
      </c>
      <c r="F3630" s="31">
        <f>INDEX(GoldPrice!$B$2:$F$4016,MATCH(E3630,GoldPrice!$B$2:$B$4016,0),5)</f>
        <v>986165.942165941</v>
      </c>
      <c r="G3630" s="36">
        <f>INDEX(Daily!$B$2:$H$4016,MATCH(E3630,Daily!$B$2:$B$4016,0),3)</f>
        <v>2.3200000000000074</v>
      </c>
      <c r="H3630" s="36">
        <f>INDEX(Daily!$B$2:$H$4016,MATCH(E3630,Daily!$B$2:$B$4016,0),5)</f>
        <v>45</v>
      </c>
      <c r="I3630" s="36">
        <f>INDEX(Daily!$B$2:$H$4016,MATCH(E3630,Daily!$B$2:$B$4016,0),7)</f>
        <v>12.450000000000045</v>
      </c>
      <c r="J3630" s="39">
        <f>INDEX(Monthly!$B$2:$K$187,MATCH(D3630,Monthly!$B$2:$B$187,0),3)</f>
        <v>3.5000000000000031E-3</v>
      </c>
      <c r="K3630" s="39">
        <f>INDEX(Monthly!$B$2:$K$187,MATCH(D3630,Monthly!$B$2:$B$187,0),5)</f>
        <v>-8.5599999999999454</v>
      </c>
      <c r="L3630" s="39">
        <f>INDEX(Monthly!$B$2:$K$187,MATCH(D3630,Monthly!$B$2:$B$187,0),7)</f>
        <v>-3.0000000000000027E-3</v>
      </c>
      <c r="M3630" s="39">
        <f>INDEX(Monthly!$B$2:$K$187,MATCH(D3630,Monthly!$B$2:$B$187,0),9)</f>
        <v>2.1063652577516233E-5</v>
      </c>
      <c r="N3630" s="42">
        <f>INDEX(Quaterly!$B$2:$E$63,MATCH(B3630,Quaterly!$B$2:$B$63,0),4)</f>
        <v>-19.650000000000002</v>
      </c>
    </row>
    <row r="3631" spans="1:14" x14ac:dyDescent="0.3">
      <c r="A3631" s="23">
        <v>3630</v>
      </c>
      <c r="B3631" s="23" t="str">
        <f t="shared" si="168"/>
        <v>Q1-2024</v>
      </c>
      <c r="C3631" s="24" t="str">
        <f t="shared" si="169"/>
        <v>Q1</v>
      </c>
      <c r="D3631" s="23" t="str">
        <f t="shared" si="170"/>
        <v>1-2024</v>
      </c>
      <c r="E3631" s="25">
        <v>45295</v>
      </c>
      <c r="F3631" s="31">
        <f>INDEX(GoldPrice!$B$2:$F$4016,MATCH(E3631,GoldPrice!$B$2:$B$4016,0),5)</f>
        <v>-633792.4777924791</v>
      </c>
      <c r="G3631" s="36">
        <f>INDEX(Daily!$B$2:$H$4016,MATCH(E3631,Daily!$B$2:$B$4016,0),3)</f>
        <v>-0.51000000000000512</v>
      </c>
      <c r="H3631" s="36">
        <f>INDEX(Daily!$B$2:$H$4016,MATCH(E3631,Daily!$B$2:$B$4016,0),5)</f>
        <v>-10</v>
      </c>
      <c r="I3631" s="36">
        <f>INDEX(Daily!$B$2:$H$4016,MATCH(E3631,Daily!$B$2:$B$4016,0),7)</f>
        <v>6.5499999999999545</v>
      </c>
      <c r="J3631" s="39">
        <f>INDEX(Monthly!$B$2:$K$187,MATCH(D3631,Monthly!$B$2:$B$187,0),3)</f>
        <v>3.5000000000000031E-3</v>
      </c>
      <c r="K3631" s="39">
        <f>INDEX(Monthly!$B$2:$K$187,MATCH(D3631,Monthly!$B$2:$B$187,0),5)</f>
        <v>-8.5599999999999454</v>
      </c>
      <c r="L3631" s="39">
        <f>INDEX(Monthly!$B$2:$K$187,MATCH(D3631,Monthly!$B$2:$B$187,0),7)</f>
        <v>-3.0000000000000027E-3</v>
      </c>
      <c r="M3631" s="39">
        <f>INDEX(Monthly!$B$2:$K$187,MATCH(D3631,Monthly!$B$2:$B$187,0),9)</f>
        <v>2.1063652577516233E-5</v>
      </c>
      <c r="N3631" s="42">
        <f>INDEX(Quaterly!$B$2:$E$63,MATCH(B3631,Quaterly!$B$2:$B$63,0),4)</f>
        <v>-19.650000000000002</v>
      </c>
    </row>
    <row r="3632" spans="1:14" x14ac:dyDescent="0.3">
      <c r="A3632" s="23">
        <v>3631</v>
      </c>
      <c r="B3632" s="23" t="str">
        <f t="shared" si="168"/>
        <v>Q1-2024</v>
      </c>
      <c r="C3632" s="24" t="str">
        <f t="shared" si="169"/>
        <v>Q1</v>
      </c>
      <c r="D3632" s="23" t="str">
        <f t="shared" si="170"/>
        <v>1-2024</v>
      </c>
      <c r="E3632" s="25">
        <v>45296</v>
      </c>
      <c r="F3632" s="31">
        <f>INDEX(GoldPrice!$B$2:$F$4016,MATCH(E3632,GoldPrice!$B$2:$B$4016,0),5)</f>
        <v>-17282.177282176912</v>
      </c>
      <c r="G3632" s="36">
        <f>INDEX(Daily!$B$2:$H$4016,MATCH(E3632,Daily!$B$2:$B$4016,0),3)</f>
        <v>1.6200000000000045</v>
      </c>
      <c r="H3632" s="36">
        <f>INDEX(Daily!$B$2:$H$4016,MATCH(E3632,Daily!$B$2:$B$4016,0),5)</f>
        <v>10</v>
      </c>
      <c r="I3632" s="36">
        <f>INDEX(Daily!$B$2:$H$4016,MATCH(E3632,Daily!$B$2:$B$4016,0),7)</f>
        <v>3.9600000000000364</v>
      </c>
      <c r="J3632" s="39">
        <f>INDEX(Monthly!$B$2:$K$187,MATCH(D3632,Monthly!$B$2:$B$187,0),3)</f>
        <v>3.5000000000000031E-3</v>
      </c>
      <c r="K3632" s="39">
        <f>INDEX(Monthly!$B$2:$K$187,MATCH(D3632,Monthly!$B$2:$B$187,0),5)</f>
        <v>-8.5599999999999454</v>
      </c>
      <c r="L3632" s="39">
        <f>INDEX(Monthly!$B$2:$K$187,MATCH(D3632,Monthly!$B$2:$B$187,0),7)</f>
        <v>-3.0000000000000027E-3</v>
      </c>
      <c r="M3632" s="39">
        <f>INDEX(Monthly!$B$2:$K$187,MATCH(D3632,Monthly!$B$2:$B$187,0),9)</f>
        <v>2.1063652577516233E-5</v>
      </c>
      <c r="N3632" s="42">
        <f>INDEX(Quaterly!$B$2:$E$63,MATCH(B3632,Quaterly!$B$2:$B$63,0),4)</f>
        <v>-19.650000000000002</v>
      </c>
    </row>
    <row r="3633" spans="1:14" x14ac:dyDescent="0.3">
      <c r="A3633" s="23">
        <v>3632</v>
      </c>
      <c r="B3633" s="23" t="str">
        <f t="shared" si="168"/>
        <v>Q1-2024</v>
      </c>
      <c r="C3633" s="24" t="str">
        <f t="shared" si="169"/>
        <v>Q1</v>
      </c>
      <c r="D3633" s="23" t="str">
        <f t="shared" si="170"/>
        <v>1-2024</v>
      </c>
      <c r="E3633" s="25">
        <v>45299</v>
      </c>
      <c r="F3633" s="31">
        <f>INDEX(GoldPrice!$B$2:$F$4016,MATCH(E3633,GoldPrice!$B$2:$B$4016,0),5)</f>
        <v>-647620.48762048781</v>
      </c>
      <c r="G3633" s="36">
        <f>INDEX(Daily!$B$2:$H$4016,MATCH(E3633,Daily!$B$2:$B$4016,0),3)</f>
        <v>-3.0400000000000063</v>
      </c>
      <c r="H3633" s="36">
        <f>INDEX(Daily!$B$2:$H$4016,MATCH(E3633,Daily!$B$2:$B$4016,0),5)</f>
        <v>-40</v>
      </c>
      <c r="I3633" s="36">
        <f>INDEX(Daily!$B$2:$H$4016,MATCH(E3633,Daily!$B$2:$B$4016,0),7)</f>
        <v>5.5099999999999909</v>
      </c>
      <c r="J3633" s="39">
        <f>INDEX(Monthly!$B$2:$K$187,MATCH(D3633,Monthly!$B$2:$B$187,0),3)</f>
        <v>3.5000000000000031E-3</v>
      </c>
      <c r="K3633" s="39">
        <f>INDEX(Monthly!$B$2:$K$187,MATCH(D3633,Monthly!$B$2:$B$187,0),5)</f>
        <v>-8.5599999999999454</v>
      </c>
      <c r="L3633" s="39">
        <f>INDEX(Monthly!$B$2:$K$187,MATCH(D3633,Monthly!$B$2:$B$187,0),7)</f>
        <v>-3.0000000000000027E-3</v>
      </c>
      <c r="M3633" s="39">
        <f>INDEX(Monthly!$B$2:$K$187,MATCH(D3633,Monthly!$B$2:$B$187,0),9)</f>
        <v>2.1063652577516233E-5</v>
      </c>
      <c r="N3633" s="42">
        <f>INDEX(Quaterly!$B$2:$E$63,MATCH(B3633,Quaterly!$B$2:$B$63,0),4)</f>
        <v>-19.650000000000002</v>
      </c>
    </row>
    <row r="3634" spans="1:14" x14ac:dyDescent="0.3">
      <c r="A3634" s="23">
        <v>3633</v>
      </c>
      <c r="B3634" s="23" t="str">
        <f t="shared" si="168"/>
        <v>Q1-2024</v>
      </c>
      <c r="C3634" s="24" t="str">
        <f t="shared" si="169"/>
        <v>Q1</v>
      </c>
      <c r="D3634" s="23" t="str">
        <f t="shared" si="170"/>
        <v>1-2024</v>
      </c>
      <c r="E3634" s="25">
        <v>45300</v>
      </c>
      <c r="F3634" s="31">
        <f>INDEX(GoldPrice!$B$2:$F$4016,MATCH(E3634,GoldPrice!$B$2:$B$4016,0),5)</f>
        <v>457719.90171990544</v>
      </c>
      <c r="G3634" s="36">
        <f>INDEX(Daily!$B$2:$H$4016,MATCH(E3634,Daily!$B$2:$B$4016,0),3)</f>
        <v>1.4699999999999989</v>
      </c>
      <c r="H3634" s="36">
        <f>INDEX(Daily!$B$2:$H$4016,MATCH(E3634,Daily!$B$2:$B$4016,0),5)</f>
        <v>30</v>
      </c>
      <c r="I3634" s="36">
        <f>INDEX(Daily!$B$2:$H$4016,MATCH(E3634,Daily!$B$2:$B$4016,0),7)</f>
        <v>-1.6000000000001364</v>
      </c>
      <c r="J3634" s="39">
        <f>INDEX(Monthly!$B$2:$K$187,MATCH(D3634,Monthly!$B$2:$B$187,0),3)</f>
        <v>3.5000000000000031E-3</v>
      </c>
      <c r="K3634" s="39">
        <f>INDEX(Monthly!$B$2:$K$187,MATCH(D3634,Monthly!$B$2:$B$187,0),5)</f>
        <v>-8.5599999999999454</v>
      </c>
      <c r="L3634" s="39">
        <f>INDEX(Monthly!$B$2:$K$187,MATCH(D3634,Monthly!$B$2:$B$187,0),7)</f>
        <v>-3.0000000000000027E-3</v>
      </c>
      <c r="M3634" s="39">
        <f>INDEX(Monthly!$B$2:$K$187,MATCH(D3634,Monthly!$B$2:$B$187,0),9)</f>
        <v>2.1063652577516233E-5</v>
      </c>
      <c r="N3634" s="42">
        <f>INDEX(Quaterly!$B$2:$E$63,MATCH(B3634,Quaterly!$B$2:$B$63,0),4)</f>
        <v>-19.650000000000002</v>
      </c>
    </row>
    <row r="3635" spans="1:14" x14ac:dyDescent="0.3">
      <c r="A3635" s="23">
        <v>3634</v>
      </c>
      <c r="B3635" s="23" t="str">
        <f t="shared" si="168"/>
        <v>Q1-2024</v>
      </c>
      <c r="C3635" s="24" t="str">
        <f t="shared" si="169"/>
        <v>Q1</v>
      </c>
      <c r="D3635" s="23" t="str">
        <f t="shared" si="170"/>
        <v>1-2024</v>
      </c>
      <c r="E3635" s="25">
        <v>45301</v>
      </c>
      <c r="F3635" s="31">
        <f>INDEX(GoldPrice!$B$2:$F$4016,MATCH(E3635,GoldPrice!$B$2:$B$4016,0),5)</f>
        <v>17777.73577773571</v>
      </c>
      <c r="G3635" s="36">
        <f>INDEX(Daily!$B$2:$H$4016,MATCH(E3635,Daily!$B$2:$B$4016,0),3)</f>
        <v>-0.86999999999999034</v>
      </c>
      <c r="H3635" s="36">
        <f>INDEX(Daily!$B$2:$H$4016,MATCH(E3635,Daily!$B$2:$B$4016,0),5)</f>
        <v>45</v>
      </c>
      <c r="I3635" s="36">
        <f>INDEX(Daily!$B$2:$H$4016,MATCH(E3635,Daily!$B$2:$B$4016,0),7)</f>
        <v>2.9500000000000455</v>
      </c>
      <c r="J3635" s="39">
        <f>INDEX(Monthly!$B$2:$K$187,MATCH(D3635,Monthly!$B$2:$B$187,0),3)</f>
        <v>3.5000000000000031E-3</v>
      </c>
      <c r="K3635" s="39">
        <f>INDEX(Monthly!$B$2:$K$187,MATCH(D3635,Monthly!$B$2:$B$187,0),5)</f>
        <v>-8.5599999999999454</v>
      </c>
      <c r="L3635" s="39">
        <f>INDEX(Monthly!$B$2:$K$187,MATCH(D3635,Monthly!$B$2:$B$187,0),7)</f>
        <v>-3.0000000000000027E-3</v>
      </c>
      <c r="M3635" s="39">
        <f>INDEX(Monthly!$B$2:$K$187,MATCH(D3635,Monthly!$B$2:$B$187,0),9)</f>
        <v>2.1063652577516233E-5</v>
      </c>
      <c r="N3635" s="42">
        <f>INDEX(Quaterly!$B$2:$E$63,MATCH(B3635,Quaterly!$B$2:$B$63,0),4)</f>
        <v>-19.650000000000002</v>
      </c>
    </row>
    <row r="3636" spans="1:14" x14ac:dyDescent="0.3">
      <c r="A3636" s="23">
        <v>3635</v>
      </c>
      <c r="B3636" s="23" t="str">
        <f t="shared" si="168"/>
        <v>Q1-2024</v>
      </c>
      <c r="C3636" s="24" t="str">
        <f t="shared" si="169"/>
        <v>Q1</v>
      </c>
      <c r="D3636" s="23" t="str">
        <f t="shared" si="170"/>
        <v>1-2024</v>
      </c>
      <c r="E3636" s="25">
        <v>45302</v>
      </c>
      <c r="F3636" s="31">
        <f>INDEX(GoldPrice!$B$2:$F$4016,MATCH(E3636,GoldPrice!$B$2:$B$4016,0),5)</f>
        <v>829934.605934605</v>
      </c>
      <c r="G3636" s="36">
        <f>INDEX(Daily!$B$2:$H$4016,MATCH(E3636,Daily!$B$2:$B$4016,0),3)</f>
        <v>0.64999999999999147</v>
      </c>
      <c r="H3636" s="36">
        <f>INDEX(Daily!$B$2:$H$4016,MATCH(E3636,Daily!$B$2:$B$4016,0),5)</f>
        <v>70</v>
      </c>
      <c r="I3636" s="36">
        <f>INDEX(Daily!$B$2:$H$4016,MATCH(E3636,Daily!$B$2:$B$4016,0),7)</f>
        <v>0.68000000000006366</v>
      </c>
      <c r="J3636" s="39">
        <f>INDEX(Monthly!$B$2:$K$187,MATCH(D3636,Monthly!$B$2:$B$187,0),3)</f>
        <v>3.5000000000000031E-3</v>
      </c>
      <c r="K3636" s="39">
        <f>INDEX(Monthly!$B$2:$K$187,MATCH(D3636,Monthly!$B$2:$B$187,0),5)</f>
        <v>-8.5599999999999454</v>
      </c>
      <c r="L3636" s="39">
        <f>INDEX(Monthly!$B$2:$K$187,MATCH(D3636,Monthly!$B$2:$B$187,0),7)</f>
        <v>-3.0000000000000027E-3</v>
      </c>
      <c r="M3636" s="39">
        <f>INDEX(Monthly!$B$2:$K$187,MATCH(D3636,Monthly!$B$2:$B$187,0),9)</f>
        <v>2.1063652577516233E-5</v>
      </c>
      <c r="N3636" s="42">
        <f>INDEX(Quaterly!$B$2:$E$63,MATCH(B3636,Quaterly!$B$2:$B$63,0),4)</f>
        <v>-19.650000000000002</v>
      </c>
    </row>
    <row r="3637" spans="1:14" x14ac:dyDescent="0.3">
      <c r="A3637" s="23">
        <v>3636</v>
      </c>
      <c r="B3637" s="23" t="str">
        <f t="shared" si="168"/>
        <v>Q1-2024</v>
      </c>
      <c r="C3637" s="24" t="str">
        <f t="shared" si="169"/>
        <v>Q1</v>
      </c>
      <c r="D3637" s="23" t="str">
        <f t="shared" si="170"/>
        <v>1-2024</v>
      </c>
      <c r="E3637" s="25">
        <v>45303</v>
      </c>
      <c r="F3637" s="31">
        <f>INDEX(GoldPrice!$B$2:$F$4016,MATCH(E3637,GoldPrice!$B$2:$B$4016,0),5)</f>
        <v>77289.359289355576</v>
      </c>
      <c r="G3637" s="36">
        <f>INDEX(Daily!$B$2:$H$4016,MATCH(E3637,Daily!$B$2:$B$4016,0),3)</f>
        <v>0.6600000000000108</v>
      </c>
      <c r="H3637" s="36">
        <f>INDEX(Daily!$B$2:$H$4016,MATCH(E3637,Daily!$B$2:$B$4016,0),5)</f>
        <v>15</v>
      </c>
      <c r="I3637" s="36">
        <f>INDEX(Daily!$B$2:$H$4016,MATCH(E3637,Daily!$B$2:$B$4016,0),7)</f>
        <v>-7.5199999999999818</v>
      </c>
      <c r="J3637" s="39">
        <f>INDEX(Monthly!$B$2:$K$187,MATCH(D3637,Monthly!$B$2:$B$187,0),3)</f>
        <v>3.5000000000000031E-3</v>
      </c>
      <c r="K3637" s="39">
        <f>INDEX(Monthly!$B$2:$K$187,MATCH(D3637,Monthly!$B$2:$B$187,0),5)</f>
        <v>-8.5599999999999454</v>
      </c>
      <c r="L3637" s="39">
        <f>INDEX(Monthly!$B$2:$K$187,MATCH(D3637,Monthly!$B$2:$B$187,0),7)</f>
        <v>-3.0000000000000027E-3</v>
      </c>
      <c r="M3637" s="39">
        <f>INDEX(Monthly!$B$2:$K$187,MATCH(D3637,Monthly!$B$2:$B$187,0),9)</f>
        <v>2.1063652577516233E-5</v>
      </c>
      <c r="N3637" s="42">
        <f>INDEX(Quaterly!$B$2:$E$63,MATCH(B3637,Quaterly!$B$2:$B$63,0),4)</f>
        <v>-19.650000000000002</v>
      </c>
    </row>
    <row r="3638" spans="1:14" x14ac:dyDescent="0.3">
      <c r="A3638" s="23">
        <v>3637</v>
      </c>
      <c r="B3638" s="23" t="str">
        <f t="shared" si="168"/>
        <v>Q1-2024</v>
      </c>
      <c r="C3638" s="24" t="str">
        <f t="shared" si="169"/>
        <v>Q1</v>
      </c>
      <c r="D3638" s="23" t="str">
        <f t="shared" si="170"/>
        <v>1-2024</v>
      </c>
      <c r="E3638" s="25">
        <v>45306</v>
      </c>
      <c r="F3638" s="31">
        <f>INDEX(GoldPrice!$B$2:$F$4016,MATCH(E3638,GoldPrice!$B$2:$B$4016,0),5)</f>
        <v>381101.49310149252</v>
      </c>
      <c r="G3638" s="36">
        <f>INDEX(Daily!$B$2:$H$4016,MATCH(E3638,Daily!$B$2:$B$4016,0),3)</f>
        <v>0.10999999999999943</v>
      </c>
      <c r="H3638" s="36">
        <f>INDEX(Daily!$B$2:$H$4016,MATCH(E3638,Daily!$B$2:$B$4016,0),5)</f>
        <v>-20</v>
      </c>
      <c r="I3638" s="36">
        <f>INDEX(Daily!$B$2:$H$4016,MATCH(E3638,Daily!$B$2:$B$4016,0),7)</f>
        <v>-0.58000000000015461</v>
      </c>
      <c r="J3638" s="39">
        <f>INDEX(Monthly!$B$2:$K$187,MATCH(D3638,Monthly!$B$2:$B$187,0),3)</f>
        <v>3.5000000000000031E-3</v>
      </c>
      <c r="K3638" s="39">
        <f>INDEX(Monthly!$B$2:$K$187,MATCH(D3638,Monthly!$B$2:$B$187,0),5)</f>
        <v>-8.5599999999999454</v>
      </c>
      <c r="L3638" s="39">
        <f>INDEX(Monthly!$B$2:$K$187,MATCH(D3638,Monthly!$B$2:$B$187,0),7)</f>
        <v>-3.0000000000000027E-3</v>
      </c>
      <c r="M3638" s="39">
        <f>INDEX(Monthly!$B$2:$K$187,MATCH(D3638,Monthly!$B$2:$B$187,0),9)</f>
        <v>2.1063652577516233E-5</v>
      </c>
      <c r="N3638" s="42">
        <f>INDEX(Quaterly!$B$2:$E$63,MATCH(B3638,Quaterly!$B$2:$B$63,0),4)</f>
        <v>-19.650000000000002</v>
      </c>
    </row>
    <row r="3639" spans="1:14" x14ac:dyDescent="0.3">
      <c r="A3639" s="23">
        <v>3638</v>
      </c>
      <c r="B3639" s="23" t="str">
        <f t="shared" si="168"/>
        <v>Q1-2024</v>
      </c>
      <c r="C3639" s="24" t="str">
        <f t="shared" si="169"/>
        <v>Q1</v>
      </c>
      <c r="D3639" s="23" t="str">
        <f t="shared" si="170"/>
        <v>1-2024</v>
      </c>
      <c r="E3639" s="25">
        <v>45307</v>
      </c>
      <c r="F3639" s="31">
        <f>INDEX(GoldPrice!$B$2:$F$4016,MATCH(E3639,GoldPrice!$B$2:$B$4016,0),5)</f>
        <v>486831.22283122689</v>
      </c>
      <c r="G3639" s="36">
        <f>INDEX(Daily!$B$2:$H$4016,MATCH(E3639,Daily!$B$2:$B$4016,0),3)</f>
        <v>-0.27000000000001023</v>
      </c>
      <c r="H3639" s="36">
        <f>INDEX(Daily!$B$2:$H$4016,MATCH(E3639,Daily!$B$2:$B$4016,0),5)</f>
        <v>30</v>
      </c>
      <c r="I3639" s="36">
        <f>INDEX(Daily!$B$2:$H$4016,MATCH(E3639,Daily!$B$2:$B$4016,0),7)</f>
        <v>9</v>
      </c>
      <c r="J3639" s="39">
        <f>INDEX(Monthly!$B$2:$K$187,MATCH(D3639,Monthly!$B$2:$B$187,0),3)</f>
        <v>3.5000000000000031E-3</v>
      </c>
      <c r="K3639" s="39">
        <f>INDEX(Monthly!$B$2:$K$187,MATCH(D3639,Monthly!$B$2:$B$187,0),5)</f>
        <v>-8.5599999999999454</v>
      </c>
      <c r="L3639" s="39">
        <f>INDEX(Monthly!$B$2:$K$187,MATCH(D3639,Monthly!$B$2:$B$187,0),7)</f>
        <v>-3.0000000000000027E-3</v>
      </c>
      <c r="M3639" s="39">
        <f>INDEX(Monthly!$B$2:$K$187,MATCH(D3639,Monthly!$B$2:$B$187,0),9)</f>
        <v>2.1063652577516233E-5</v>
      </c>
      <c r="N3639" s="42">
        <f>INDEX(Quaterly!$B$2:$E$63,MATCH(B3639,Quaterly!$B$2:$B$63,0),4)</f>
        <v>-19.650000000000002</v>
      </c>
    </row>
    <row r="3640" spans="1:14" x14ac:dyDescent="0.3">
      <c r="A3640" s="23">
        <v>3639</v>
      </c>
      <c r="B3640" s="23" t="str">
        <f t="shared" si="168"/>
        <v>Q1-2024</v>
      </c>
      <c r="C3640" s="24" t="str">
        <f t="shared" si="169"/>
        <v>Q1</v>
      </c>
      <c r="D3640" s="23" t="str">
        <f t="shared" si="170"/>
        <v>1-2024</v>
      </c>
      <c r="E3640" s="25">
        <v>45308</v>
      </c>
      <c r="F3640" s="31">
        <f>INDEX(GoldPrice!$B$2:$F$4016,MATCH(E3640,GoldPrice!$B$2:$B$4016,0),5)</f>
        <v>87996.219996221364</v>
      </c>
      <c r="G3640" s="36">
        <f>INDEX(Daily!$B$2:$H$4016,MATCH(E3640,Daily!$B$2:$B$4016,0),3)</f>
        <v>-3.9999999999992042E-2</v>
      </c>
      <c r="H3640" s="36">
        <f>INDEX(Daily!$B$2:$H$4016,MATCH(E3640,Daily!$B$2:$B$4016,0),5)</f>
        <v>30</v>
      </c>
      <c r="I3640" s="36">
        <f>INDEX(Daily!$B$2:$H$4016,MATCH(E3640,Daily!$B$2:$B$4016,0),7)</f>
        <v>-0.58999999999991815</v>
      </c>
      <c r="J3640" s="39">
        <f>INDEX(Monthly!$B$2:$K$187,MATCH(D3640,Monthly!$B$2:$B$187,0),3)</f>
        <v>3.5000000000000031E-3</v>
      </c>
      <c r="K3640" s="39">
        <f>INDEX(Monthly!$B$2:$K$187,MATCH(D3640,Monthly!$B$2:$B$187,0),5)</f>
        <v>-8.5599999999999454</v>
      </c>
      <c r="L3640" s="39">
        <f>INDEX(Monthly!$B$2:$K$187,MATCH(D3640,Monthly!$B$2:$B$187,0),7)</f>
        <v>-3.0000000000000027E-3</v>
      </c>
      <c r="M3640" s="39">
        <f>INDEX(Monthly!$B$2:$K$187,MATCH(D3640,Monthly!$B$2:$B$187,0),9)</f>
        <v>2.1063652577516233E-5</v>
      </c>
      <c r="N3640" s="42">
        <f>INDEX(Quaterly!$B$2:$E$63,MATCH(B3640,Quaterly!$B$2:$B$63,0),4)</f>
        <v>-19.650000000000002</v>
      </c>
    </row>
    <row r="3641" spans="1:14" x14ac:dyDescent="0.3">
      <c r="A3641" s="23">
        <v>3640</v>
      </c>
      <c r="B3641" s="23" t="str">
        <f t="shared" si="168"/>
        <v>Q1-2024</v>
      </c>
      <c r="C3641" s="24" t="str">
        <f t="shared" si="169"/>
        <v>Q1</v>
      </c>
      <c r="D3641" s="23" t="str">
        <f t="shared" si="170"/>
        <v>1-2024</v>
      </c>
      <c r="E3641" s="25">
        <v>45309</v>
      </c>
      <c r="F3641" s="31">
        <f>INDEX(GoldPrice!$B$2:$F$4016,MATCH(E3641,GoldPrice!$B$2:$B$4016,0),5)</f>
        <v>-19606.12360612303</v>
      </c>
      <c r="G3641" s="36">
        <f>INDEX(Daily!$B$2:$H$4016,MATCH(E3641,Daily!$B$2:$B$4016,0),3)</f>
        <v>1.5999999999999943</v>
      </c>
      <c r="H3641" s="36">
        <f>INDEX(Daily!$B$2:$H$4016,MATCH(E3641,Daily!$B$2:$B$4016,0),5)</f>
        <v>15</v>
      </c>
      <c r="I3641" s="36">
        <f>INDEX(Daily!$B$2:$H$4016,MATCH(E3641,Daily!$B$2:$B$4016,0),7)</f>
        <v>6.5299999999999727</v>
      </c>
      <c r="J3641" s="39">
        <f>INDEX(Monthly!$B$2:$K$187,MATCH(D3641,Monthly!$B$2:$B$187,0),3)</f>
        <v>3.5000000000000031E-3</v>
      </c>
      <c r="K3641" s="39">
        <f>INDEX(Monthly!$B$2:$K$187,MATCH(D3641,Monthly!$B$2:$B$187,0),5)</f>
        <v>-8.5599999999999454</v>
      </c>
      <c r="L3641" s="39">
        <f>INDEX(Monthly!$B$2:$K$187,MATCH(D3641,Monthly!$B$2:$B$187,0),7)</f>
        <v>-3.0000000000000027E-3</v>
      </c>
      <c r="M3641" s="39">
        <f>INDEX(Monthly!$B$2:$K$187,MATCH(D3641,Monthly!$B$2:$B$187,0),9)</f>
        <v>2.1063652577516233E-5</v>
      </c>
      <c r="N3641" s="42">
        <f>INDEX(Quaterly!$B$2:$E$63,MATCH(B3641,Quaterly!$B$2:$B$63,0),4)</f>
        <v>-19.650000000000002</v>
      </c>
    </row>
    <row r="3642" spans="1:14" x14ac:dyDescent="0.3">
      <c r="A3642" s="23">
        <v>3641</v>
      </c>
      <c r="B3642" s="23" t="str">
        <f t="shared" si="168"/>
        <v>Q1-2024</v>
      </c>
      <c r="C3642" s="24" t="str">
        <f t="shared" si="169"/>
        <v>Q1</v>
      </c>
      <c r="D3642" s="23" t="str">
        <f t="shared" si="170"/>
        <v>1-2024</v>
      </c>
      <c r="E3642" s="25">
        <v>45310</v>
      </c>
      <c r="F3642" s="31">
        <f>INDEX(GoldPrice!$B$2:$F$4016,MATCH(E3642,GoldPrice!$B$2:$B$4016,0),5)</f>
        <v>161067.47306746989</v>
      </c>
      <c r="G3642" s="36">
        <f>INDEX(Daily!$B$2:$H$4016,MATCH(E3642,Daily!$B$2:$B$4016,0),3)</f>
        <v>-0.67000000000000171</v>
      </c>
      <c r="H3642" s="36">
        <f>INDEX(Daily!$B$2:$H$4016,MATCH(E3642,Daily!$B$2:$B$4016,0),5)</f>
        <v>-5</v>
      </c>
      <c r="I3642" s="36">
        <f>INDEX(Daily!$B$2:$H$4016,MATCH(E3642,Daily!$B$2:$B$4016,0),7)</f>
        <v>12.440000000000055</v>
      </c>
      <c r="J3642" s="39">
        <f>INDEX(Monthly!$B$2:$K$187,MATCH(D3642,Monthly!$B$2:$B$187,0),3)</f>
        <v>3.5000000000000031E-3</v>
      </c>
      <c r="K3642" s="39">
        <f>INDEX(Monthly!$B$2:$K$187,MATCH(D3642,Monthly!$B$2:$B$187,0),5)</f>
        <v>-8.5599999999999454</v>
      </c>
      <c r="L3642" s="39">
        <f>INDEX(Monthly!$B$2:$K$187,MATCH(D3642,Monthly!$B$2:$B$187,0),7)</f>
        <v>-3.0000000000000027E-3</v>
      </c>
      <c r="M3642" s="39">
        <f>INDEX(Monthly!$B$2:$K$187,MATCH(D3642,Monthly!$B$2:$B$187,0),9)</f>
        <v>2.1063652577516233E-5</v>
      </c>
      <c r="N3642" s="42">
        <f>INDEX(Quaterly!$B$2:$E$63,MATCH(B3642,Quaterly!$B$2:$B$63,0),4)</f>
        <v>-19.650000000000002</v>
      </c>
    </row>
    <row r="3643" spans="1:14" x14ac:dyDescent="0.3">
      <c r="A3643" s="23">
        <v>3642</v>
      </c>
      <c r="B3643" s="23" t="str">
        <f t="shared" si="168"/>
        <v>Q1-2024</v>
      </c>
      <c r="C3643" s="24" t="str">
        <f t="shared" si="169"/>
        <v>Q1</v>
      </c>
      <c r="D3643" s="23" t="str">
        <f t="shared" si="170"/>
        <v>1-2024</v>
      </c>
      <c r="E3643" s="25">
        <v>45313</v>
      </c>
      <c r="F3643" s="31">
        <f>INDEX(GoldPrice!$B$2:$F$4016,MATCH(E3643,GoldPrice!$B$2:$B$4016,0),5)</f>
        <v>-690969.5709695667</v>
      </c>
      <c r="G3643" s="36">
        <f>INDEX(Daily!$B$2:$H$4016,MATCH(E3643,Daily!$B$2:$B$4016,0),3)</f>
        <v>1.7800000000000011</v>
      </c>
      <c r="H3643" s="36">
        <f>INDEX(Daily!$B$2:$H$4016,MATCH(E3643,Daily!$B$2:$B$4016,0),5)</f>
        <v>10</v>
      </c>
      <c r="I3643" s="36">
        <f>INDEX(Daily!$B$2:$H$4016,MATCH(E3643,Daily!$B$2:$B$4016,0),7)</f>
        <v>1.3599999999999</v>
      </c>
      <c r="J3643" s="39">
        <f>INDEX(Monthly!$B$2:$K$187,MATCH(D3643,Monthly!$B$2:$B$187,0),3)</f>
        <v>3.5000000000000031E-3</v>
      </c>
      <c r="K3643" s="39">
        <f>INDEX(Monthly!$B$2:$K$187,MATCH(D3643,Monthly!$B$2:$B$187,0),5)</f>
        <v>-8.5599999999999454</v>
      </c>
      <c r="L3643" s="39">
        <f>INDEX(Monthly!$B$2:$K$187,MATCH(D3643,Monthly!$B$2:$B$187,0),7)</f>
        <v>-3.0000000000000027E-3</v>
      </c>
      <c r="M3643" s="39">
        <f>INDEX(Monthly!$B$2:$K$187,MATCH(D3643,Monthly!$B$2:$B$187,0),9)</f>
        <v>2.1063652577516233E-5</v>
      </c>
      <c r="N3643" s="42">
        <f>INDEX(Quaterly!$B$2:$E$63,MATCH(B3643,Quaterly!$B$2:$B$63,0),4)</f>
        <v>-19.650000000000002</v>
      </c>
    </row>
    <row r="3644" spans="1:14" x14ac:dyDescent="0.3">
      <c r="A3644" s="23">
        <v>3643</v>
      </c>
      <c r="B3644" s="23" t="str">
        <f t="shared" si="168"/>
        <v>Q1-2024</v>
      </c>
      <c r="C3644" s="24" t="str">
        <f t="shared" si="169"/>
        <v>Q1</v>
      </c>
      <c r="D3644" s="23" t="str">
        <f t="shared" si="170"/>
        <v>1-2024</v>
      </c>
      <c r="E3644" s="25">
        <v>45314</v>
      </c>
      <c r="F3644" s="31">
        <f>INDEX(GoldPrice!$B$2:$F$4016,MATCH(E3644,GoldPrice!$B$2:$B$4016,0),5)</f>
        <v>404667.92666792125</v>
      </c>
      <c r="G3644" s="36">
        <f>INDEX(Daily!$B$2:$H$4016,MATCH(E3644,Daily!$B$2:$B$4016,0),3)</f>
        <v>-0.81999999999999318</v>
      </c>
      <c r="H3644" s="36">
        <f>INDEX(Daily!$B$2:$H$4016,MATCH(E3644,Daily!$B$2:$B$4016,0),5)</f>
        <v>15</v>
      </c>
      <c r="I3644" s="36">
        <f>INDEX(Daily!$B$2:$H$4016,MATCH(E3644,Daily!$B$2:$B$4016,0),7)</f>
        <v>-5.3599999999999</v>
      </c>
      <c r="J3644" s="39">
        <f>INDEX(Monthly!$B$2:$K$187,MATCH(D3644,Monthly!$B$2:$B$187,0),3)</f>
        <v>3.5000000000000031E-3</v>
      </c>
      <c r="K3644" s="39">
        <f>INDEX(Monthly!$B$2:$K$187,MATCH(D3644,Monthly!$B$2:$B$187,0),5)</f>
        <v>-8.5599999999999454</v>
      </c>
      <c r="L3644" s="39">
        <f>INDEX(Monthly!$B$2:$K$187,MATCH(D3644,Monthly!$B$2:$B$187,0),7)</f>
        <v>-3.0000000000000027E-3</v>
      </c>
      <c r="M3644" s="39">
        <f>INDEX(Monthly!$B$2:$K$187,MATCH(D3644,Monthly!$B$2:$B$187,0),9)</f>
        <v>2.1063652577516233E-5</v>
      </c>
      <c r="N3644" s="42">
        <f>INDEX(Quaterly!$B$2:$E$63,MATCH(B3644,Quaterly!$B$2:$B$63,0),4)</f>
        <v>-19.650000000000002</v>
      </c>
    </row>
    <row r="3645" spans="1:14" x14ac:dyDescent="0.3">
      <c r="A3645" s="23">
        <v>3644</v>
      </c>
      <c r="B3645" s="23" t="str">
        <f t="shared" si="168"/>
        <v>Q1-2024</v>
      </c>
      <c r="C3645" s="24" t="str">
        <f t="shared" si="169"/>
        <v>Q1</v>
      </c>
      <c r="D3645" s="23" t="str">
        <f t="shared" si="170"/>
        <v>1-2024</v>
      </c>
      <c r="E3645" s="25">
        <v>45315</v>
      </c>
      <c r="F3645" s="31">
        <f>INDEX(GoldPrice!$B$2:$F$4016,MATCH(E3645,GoldPrice!$B$2:$B$4016,0),5)</f>
        <v>328709.5067095086</v>
      </c>
      <c r="G3645" s="36">
        <f>INDEX(Daily!$B$2:$H$4016,MATCH(E3645,Daily!$B$2:$B$4016,0),3)</f>
        <v>0.71999999999999886</v>
      </c>
      <c r="H3645" s="36">
        <f>INDEX(Daily!$B$2:$H$4016,MATCH(E3645,Daily!$B$2:$B$4016,0),5)</f>
        <v>35</v>
      </c>
      <c r="I3645" s="36">
        <f>INDEX(Daily!$B$2:$H$4016,MATCH(E3645,Daily!$B$2:$B$4016,0),7)</f>
        <v>-4.5299999999999727</v>
      </c>
      <c r="J3645" s="39">
        <f>INDEX(Monthly!$B$2:$K$187,MATCH(D3645,Monthly!$B$2:$B$187,0),3)</f>
        <v>3.5000000000000031E-3</v>
      </c>
      <c r="K3645" s="39">
        <f>INDEX(Monthly!$B$2:$K$187,MATCH(D3645,Monthly!$B$2:$B$187,0),5)</f>
        <v>-8.5599999999999454</v>
      </c>
      <c r="L3645" s="39">
        <f>INDEX(Monthly!$B$2:$K$187,MATCH(D3645,Monthly!$B$2:$B$187,0),7)</f>
        <v>-3.0000000000000027E-3</v>
      </c>
      <c r="M3645" s="39">
        <f>INDEX(Monthly!$B$2:$K$187,MATCH(D3645,Monthly!$B$2:$B$187,0),9)</f>
        <v>2.1063652577516233E-5</v>
      </c>
      <c r="N3645" s="42">
        <f>INDEX(Quaterly!$B$2:$E$63,MATCH(B3645,Quaterly!$B$2:$B$63,0),4)</f>
        <v>-19.650000000000002</v>
      </c>
    </row>
    <row r="3646" spans="1:14" x14ac:dyDescent="0.3">
      <c r="A3646" s="23">
        <v>3645</v>
      </c>
      <c r="B3646" s="23" t="str">
        <f t="shared" si="168"/>
        <v>Q1-2024</v>
      </c>
      <c r="C3646" s="24" t="str">
        <f t="shared" si="169"/>
        <v>Q1</v>
      </c>
      <c r="D3646" s="23" t="str">
        <f t="shared" si="170"/>
        <v>1-2024</v>
      </c>
      <c r="E3646" s="25">
        <v>45316</v>
      </c>
      <c r="F3646" s="31">
        <f>INDEX(GoldPrice!$B$2:$F$4016,MATCH(E3646,GoldPrice!$B$2:$B$4016,0),5)</f>
        <v>-263416.74541674554</v>
      </c>
      <c r="G3646" s="36">
        <f>INDEX(Daily!$B$2:$H$4016,MATCH(E3646,Daily!$B$2:$B$4016,0),3)</f>
        <v>2.269999999999996</v>
      </c>
      <c r="H3646" s="36">
        <f>INDEX(Daily!$B$2:$H$4016,MATCH(E3646,Daily!$B$2:$B$4016,0),5)</f>
        <v>5</v>
      </c>
      <c r="I3646" s="36">
        <f>INDEX(Daily!$B$2:$H$4016,MATCH(E3646,Daily!$B$2:$B$4016,0),7)</f>
        <v>-2.6000000000001364</v>
      </c>
      <c r="J3646" s="39">
        <f>INDEX(Monthly!$B$2:$K$187,MATCH(D3646,Monthly!$B$2:$B$187,0),3)</f>
        <v>3.5000000000000031E-3</v>
      </c>
      <c r="K3646" s="39">
        <f>INDEX(Monthly!$B$2:$K$187,MATCH(D3646,Monthly!$B$2:$B$187,0),5)</f>
        <v>-8.5599999999999454</v>
      </c>
      <c r="L3646" s="39">
        <f>INDEX(Monthly!$B$2:$K$187,MATCH(D3646,Monthly!$B$2:$B$187,0),7)</f>
        <v>-3.0000000000000027E-3</v>
      </c>
      <c r="M3646" s="39">
        <f>INDEX(Monthly!$B$2:$K$187,MATCH(D3646,Monthly!$B$2:$B$187,0),9)</f>
        <v>2.1063652577516233E-5</v>
      </c>
      <c r="N3646" s="42">
        <f>INDEX(Quaterly!$B$2:$E$63,MATCH(B3646,Quaterly!$B$2:$B$63,0),4)</f>
        <v>-19.650000000000002</v>
      </c>
    </row>
    <row r="3647" spans="1:14" x14ac:dyDescent="0.3">
      <c r="A3647" s="23">
        <v>3646</v>
      </c>
      <c r="B3647" s="23" t="str">
        <f t="shared" si="168"/>
        <v>Q1-2024</v>
      </c>
      <c r="C3647" s="24" t="str">
        <f t="shared" si="169"/>
        <v>Q1</v>
      </c>
      <c r="D3647" s="23" t="str">
        <f t="shared" si="170"/>
        <v>1-2024</v>
      </c>
      <c r="E3647" s="25">
        <v>45317</v>
      </c>
      <c r="F3647" s="31">
        <f>INDEX(GoldPrice!$B$2:$F$4016,MATCH(E3647,GoldPrice!$B$2:$B$4016,0),5)</f>
        <v>317107.1631071642</v>
      </c>
      <c r="G3647" s="36">
        <f>INDEX(Daily!$B$2:$H$4016,MATCH(E3647,Daily!$B$2:$B$4016,0),3)</f>
        <v>0.65000000000000568</v>
      </c>
      <c r="H3647" s="36">
        <f>INDEX(Daily!$B$2:$H$4016,MATCH(E3647,Daily!$B$2:$B$4016,0),5)</f>
        <v>-10</v>
      </c>
      <c r="I3647" s="36">
        <f>INDEX(Daily!$B$2:$H$4016,MATCH(E3647,Daily!$B$2:$B$4016,0),7)</f>
        <v>5.3000000000001819</v>
      </c>
      <c r="J3647" s="39">
        <f>INDEX(Monthly!$B$2:$K$187,MATCH(D3647,Monthly!$B$2:$B$187,0),3)</f>
        <v>3.5000000000000031E-3</v>
      </c>
      <c r="K3647" s="39">
        <f>INDEX(Monthly!$B$2:$K$187,MATCH(D3647,Monthly!$B$2:$B$187,0),5)</f>
        <v>-8.5599999999999454</v>
      </c>
      <c r="L3647" s="39">
        <f>INDEX(Monthly!$B$2:$K$187,MATCH(D3647,Monthly!$B$2:$B$187,0),7)</f>
        <v>-3.0000000000000027E-3</v>
      </c>
      <c r="M3647" s="39">
        <f>INDEX(Monthly!$B$2:$K$187,MATCH(D3647,Monthly!$B$2:$B$187,0),9)</f>
        <v>2.1063652577516233E-5</v>
      </c>
      <c r="N3647" s="42">
        <f>INDEX(Quaterly!$B$2:$E$63,MATCH(B3647,Quaterly!$B$2:$B$63,0),4)</f>
        <v>-19.650000000000002</v>
      </c>
    </row>
    <row r="3648" spans="1:14" x14ac:dyDescent="0.3">
      <c r="A3648" s="23">
        <v>3647</v>
      </c>
      <c r="B3648" s="23" t="str">
        <f t="shared" si="168"/>
        <v>Q1-2024</v>
      </c>
      <c r="C3648" s="24" t="str">
        <f t="shared" si="169"/>
        <v>Q1</v>
      </c>
      <c r="D3648" s="23" t="str">
        <f t="shared" si="170"/>
        <v>1-2024</v>
      </c>
      <c r="E3648" s="25">
        <v>45320</v>
      </c>
      <c r="F3648" s="31">
        <f>INDEX(GoldPrice!$B$2:$F$4016,MATCH(E3648,GoldPrice!$B$2:$B$4016,0),5)</f>
        <v>-56669.816669814289</v>
      </c>
      <c r="G3648" s="36">
        <f>INDEX(Daily!$B$2:$H$4016,MATCH(E3648,Daily!$B$2:$B$4016,0),3)</f>
        <v>-1.230000000000004</v>
      </c>
      <c r="H3648" s="36">
        <f>INDEX(Daily!$B$2:$H$4016,MATCH(E3648,Daily!$B$2:$B$4016,0),5)</f>
        <v>-65</v>
      </c>
      <c r="I3648" s="36">
        <f>INDEX(Daily!$B$2:$H$4016,MATCH(E3648,Daily!$B$2:$B$4016,0),7)</f>
        <v>1.999999999998181E-2</v>
      </c>
      <c r="J3648" s="39">
        <f>INDEX(Monthly!$B$2:$K$187,MATCH(D3648,Monthly!$B$2:$B$187,0),3)</f>
        <v>3.5000000000000031E-3</v>
      </c>
      <c r="K3648" s="39">
        <f>INDEX(Monthly!$B$2:$K$187,MATCH(D3648,Monthly!$B$2:$B$187,0),5)</f>
        <v>-8.5599999999999454</v>
      </c>
      <c r="L3648" s="39">
        <f>INDEX(Monthly!$B$2:$K$187,MATCH(D3648,Monthly!$B$2:$B$187,0),7)</f>
        <v>-3.0000000000000027E-3</v>
      </c>
      <c r="M3648" s="39">
        <f>INDEX(Monthly!$B$2:$K$187,MATCH(D3648,Monthly!$B$2:$B$187,0),9)</f>
        <v>2.1063652577516233E-5</v>
      </c>
      <c r="N3648" s="42">
        <f>INDEX(Quaterly!$B$2:$E$63,MATCH(B3648,Quaterly!$B$2:$B$63,0),4)</f>
        <v>-19.650000000000002</v>
      </c>
    </row>
    <row r="3649" spans="1:14" x14ac:dyDescent="0.3">
      <c r="A3649" s="23">
        <v>3648</v>
      </c>
      <c r="B3649" s="23" t="str">
        <f t="shared" si="168"/>
        <v>Q1-2024</v>
      </c>
      <c r="C3649" s="24" t="str">
        <f t="shared" si="169"/>
        <v>Q1</v>
      </c>
      <c r="D3649" s="23" t="str">
        <f t="shared" si="170"/>
        <v>1-2024</v>
      </c>
      <c r="E3649" s="25">
        <v>45321</v>
      </c>
      <c r="F3649" s="31">
        <f>INDEX(GoldPrice!$B$2:$F$4016,MATCH(E3649,GoldPrice!$B$2:$B$4016,0),5)</f>
        <v>690503.49650349468</v>
      </c>
      <c r="G3649" s="36">
        <f>INDEX(Daily!$B$2:$H$4016,MATCH(E3649,Daily!$B$2:$B$4016,0),3)</f>
        <v>1.039999999999992</v>
      </c>
      <c r="H3649" s="36">
        <f>INDEX(Daily!$B$2:$H$4016,MATCH(E3649,Daily!$B$2:$B$4016,0),5)</f>
        <v>-135</v>
      </c>
      <c r="I3649" s="36">
        <f>INDEX(Daily!$B$2:$H$4016,MATCH(E3649,Daily!$B$2:$B$4016,0),7)</f>
        <v>3.9600000000000364</v>
      </c>
      <c r="J3649" s="39">
        <f>INDEX(Monthly!$B$2:$K$187,MATCH(D3649,Monthly!$B$2:$B$187,0),3)</f>
        <v>3.5000000000000031E-3</v>
      </c>
      <c r="K3649" s="39">
        <f>INDEX(Monthly!$B$2:$K$187,MATCH(D3649,Monthly!$B$2:$B$187,0),5)</f>
        <v>-8.5599999999999454</v>
      </c>
      <c r="L3649" s="39">
        <f>INDEX(Monthly!$B$2:$K$187,MATCH(D3649,Monthly!$B$2:$B$187,0),7)</f>
        <v>-3.0000000000000027E-3</v>
      </c>
      <c r="M3649" s="39">
        <f>INDEX(Monthly!$B$2:$K$187,MATCH(D3649,Monthly!$B$2:$B$187,0),9)</f>
        <v>2.1063652577516233E-5</v>
      </c>
      <c r="N3649" s="42">
        <f>INDEX(Quaterly!$B$2:$E$63,MATCH(B3649,Quaterly!$B$2:$B$63,0),4)</f>
        <v>-19.650000000000002</v>
      </c>
    </row>
    <row r="3650" spans="1:14" x14ac:dyDescent="0.3">
      <c r="A3650" s="23">
        <v>3649</v>
      </c>
      <c r="B3650" s="23" t="str">
        <f t="shared" si="168"/>
        <v>Q1-2024</v>
      </c>
      <c r="C3650" s="24" t="str">
        <f t="shared" si="169"/>
        <v>Q1</v>
      </c>
      <c r="D3650" s="23" t="str">
        <f t="shared" si="170"/>
        <v>1-2024</v>
      </c>
      <c r="E3650" s="25">
        <v>45322</v>
      </c>
      <c r="F3650" s="31">
        <f>INDEX(GoldPrice!$B$2:$F$4016,MATCH(E3650,GoldPrice!$B$2:$B$4016,0),5)</f>
        <v>157347.57134757191</v>
      </c>
      <c r="G3650" s="36">
        <f>INDEX(Daily!$B$2:$H$4016,MATCH(E3650,Daily!$B$2:$B$4016,0),3)</f>
        <v>-1.9699999999999989</v>
      </c>
      <c r="H3650" s="36">
        <f>INDEX(Daily!$B$2:$H$4016,MATCH(E3650,Daily!$B$2:$B$4016,0),5)</f>
        <v>20</v>
      </c>
      <c r="I3650" s="36">
        <f>INDEX(Daily!$B$2:$H$4016,MATCH(E3650,Daily!$B$2:$B$4016,0),7)</f>
        <v>-15.340000000000146</v>
      </c>
      <c r="J3650" s="39">
        <f>INDEX(Monthly!$B$2:$K$187,MATCH(D3650,Monthly!$B$2:$B$187,0),3)</f>
        <v>3.5000000000000031E-3</v>
      </c>
      <c r="K3650" s="39">
        <f>INDEX(Monthly!$B$2:$K$187,MATCH(D3650,Monthly!$B$2:$B$187,0),5)</f>
        <v>-8.5599999999999454</v>
      </c>
      <c r="L3650" s="39">
        <f>INDEX(Monthly!$B$2:$K$187,MATCH(D3650,Monthly!$B$2:$B$187,0),7)</f>
        <v>-3.0000000000000027E-3</v>
      </c>
      <c r="M3650" s="39">
        <f>INDEX(Monthly!$B$2:$K$187,MATCH(D3650,Monthly!$B$2:$B$187,0),9)</f>
        <v>2.1063652577516233E-5</v>
      </c>
      <c r="N3650" s="42">
        <f>INDEX(Quaterly!$B$2:$E$63,MATCH(B3650,Quaterly!$B$2:$B$63,0),4)</f>
        <v>-19.650000000000002</v>
      </c>
    </row>
    <row r="3651" spans="1:14" x14ac:dyDescent="0.3">
      <c r="A3651" s="23">
        <v>3650</v>
      </c>
      <c r="B3651" s="23" t="str">
        <f t="shared" ref="B3651:B3714" si="171">C3651&amp;"-"&amp;YEAR(E3651)</f>
        <v>Q1-2024</v>
      </c>
      <c r="C3651" s="24" t="str">
        <f t="shared" ref="C3651:C3714" si="172">IF(MONTH(E3651)&lt;=3,"Q1",IF(MONTH(E3651)&lt;=6,"Q2",IF(MONTH(E3651)&lt;=9,"Q3","Q4")))</f>
        <v>Q1</v>
      </c>
      <c r="D3651" s="23" t="str">
        <f t="shared" ref="D3651:D3714" si="173">MONTH(E3651)&amp;"-"&amp;YEAR(E3651)</f>
        <v>2-2024</v>
      </c>
      <c r="E3651" s="25">
        <v>45323</v>
      </c>
      <c r="F3651" s="31">
        <f>INDEX(GoldPrice!$B$2:$F$4016,MATCH(E3651,GoldPrice!$B$2:$B$4016,0),5)</f>
        <v>338375.35437535495</v>
      </c>
      <c r="G3651" s="36">
        <f>INDEX(Daily!$B$2:$H$4016,MATCH(E3651,Daily!$B$2:$B$4016,0),3)</f>
        <v>-2.0300000000000011</v>
      </c>
      <c r="H3651" s="36">
        <f>INDEX(Daily!$B$2:$H$4016,MATCH(E3651,Daily!$B$2:$B$4016,0),5)</f>
        <v>-15</v>
      </c>
      <c r="I3651" s="36">
        <f>INDEX(Daily!$B$2:$H$4016,MATCH(E3651,Daily!$B$2:$B$4016,0),7)</f>
        <v>8.7100000000000364</v>
      </c>
      <c r="J3651" s="39">
        <f>INDEX(Monthly!$B$2:$K$187,MATCH(D3651,Monthly!$B$2:$B$187,0),3)</f>
        <v>1.1899999999999994E-2</v>
      </c>
      <c r="K3651" s="39">
        <f>INDEX(Monthly!$B$2:$K$187,MATCH(D3651,Monthly!$B$2:$B$187,0),5)</f>
        <v>-0.47000000000002728</v>
      </c>
      <c r="L3651" s="39">
        <f>INDEX(Monthly!$B$2:$K$187,MATCH(D3651,Monthly!$B$2:$B$187,0),7)</f>
        <v>-3.0000000000000027E-3</v>
      </c>
      <c r="M3651" s="39">
        <f>INDEX(Monthly!$B$2:$K$187,MATCH(D3651,Monthly!$B$2:$B$187,0),9)</f>
        <v>-5.3410986875586592E-3</v>
      </c>
      <c r="N3651" s="42">
        <f>INDEX(Quaterly!$B$2:$E$63,MATCH(B3651,Quaterly!$B$2:$B$63,0),4)</f>
        <v>-19.650000000000002</v>
      </c>
    </row>
    <row r="3652" spans="1:14" x14ac:dyDescent="0.3">
      <c r="A3652" s="23">
        <v>3651</v>
      </c>
      <c r="B3652" s="23" t="str">
        <f t="shared" si="171"/>
        <v>Q1-2024</v>
      </c>
      <c r="C3652" s="24" t="str">
        <f t="shared" si="172"/>
        <v>Q1</v>
      </c>
      <c r="D3652" s="23" t="str">
        <f t="shared" si="173"/>
        <v>2-2024</v>
      </c>
      <c r="E3652" s="25">
        <v>45324</v>
      </c>
      <c r="F3652" s="31">
        <f>INDEX(GoldPrice!$B$2:$F$4016,MATCH(E3652,GoldPrice!$B$2:$B$4016,0),5)</f>
        <v>611798.52579852194</v>
      </c>
      <c r="G3652" s="36">
        <f>INDEX(Daily!$B$2:$H$4016,MATCH(E3652,Daily!$B$2:$B$4016,0),3)</f>
        <v>-1.539999999999992</v>
      </c>
      <c r="H3652" s="36">
        <f>INDEX(Daily!$B$2:$H$4016,MATCH(E3652,Daily!$B$2:$B$4016,0),5)</f>
        <v>-65</v>
      </c>
      <c r="I3652" s="36">
        <f>INDEX(Daily!$B$2:$H$4016,MATCH(E3652,Daily!$B$2:$B$4016,0),7)</f>
        <v>-0.47000000000002728</v>
      </c>
      <c r="J3652" s="39">
        <f>INDEX(Monthly!$B$2:$K$187,MATCH(D3652,Monthly!$B$2:$B$187,0),3)</f>
        <v>1.1899999999999994E-2</v>
      </c>
      <c r="K3652" s="39">
        <f>INDEX(Monthly!$B$2:$K$187,MATCH(D3652,Monthly!$B$2:$B$187,0),5)</f>
        <v>-0.47000000000002728</v>
      </c>
      <c r="L3652" s="39">
        <f>INDEX(Monthly!$B$2:$K$187,MATCH(D3652,Monthly!$B$2:$B$187,0),7)</f>
        <v>-3.0000000000000027E-3</v>
      </c>
      <c r="M3652" s="39">
        <f>INDEX(Monthly!$B$2:$K$187,MATCH(D3652,Monthly!$B$2:$B$187,0),9)</f>
        <v>-5.3410986875586592E-3</v>
      </c>
      <c r="N3652" s="42">
        <f>INDEX(Quaterly!$B$2:$E$63,MATCH(B3652,Quaterly!$B$2:$B$63,0),4)</f>
        <v>-19.650000000000002</v>
      </c>
    </row>
    <row r="3653" spans="1:14" x14ac:dyDescent="0.3">
      <c r="A3653" s="23">
        <v>3652</v>
      </c>
      <c r="B3653" s="23" t="str">
        <f t="shared" si="171"/>
        <v>Q1-2024</v>
      </c>
      <c r="C3653" s="24" t="str">
        <f t="shared" si="172"/>
        <v>Q1</v>
      </c>
      <c r="D3653" s="23" t="str">
        <f t="shared" si="173"/>
        <v>2-2024</v>
      </c>
      <c r="E3653" s="25">
        <v>45327</v>
      </c>
      <c r="F3653" s="31">
        <f>INDEX(GoldPrice!$B$2:$F$4016,MATCH(E3653,GoldPrice!$B$2:$B$4016,0),5)</f>
        <v>37731.619731619954</v>
      </c>
      <c r="G3653" s="36">
        <f>INDEX(Daily!$B$2:$H$4016,MATCH(E3653,Daily!$B$2:$B$4016,0),3)</f>
        <v>0.5</v>
      </c>
      <c r="H3653" s="36">
        <f>INDEX(Daily!$B$2:$H$4016,MATCH(E3653,Daily!$B$2:$B$4016,0),5)</f>
        <v>35</v>
      </c>
      <c r="I3653" s="36">
        <f>INDEX(Daily!$B$2:$H$4016,MATCH(E3653,Daily!$B$2:$B$4016,0),7)</f>
        <v>13.509999999999991</v>
      </c>
      <c r="J3653" s="39">
        <f>INDEX(Monthly!$B$2:$K$187,MATCH(D3653,Monthly!$B$2:$B$187,0),3)</f>
        <v>1.1899999999999994E-2</v>
      </c>
      <c r="K3653" s="39">
        <f>INDEX(Monthly!$B$2:$K$187,MATCH(D3653,Monthly!$B$2:$B$187,0),5)</f>
        <v>-0.47000000000002728</v>
      </c>
      <c r="L3653" s="39">
        <f>INDEX(Monthly!$B$2:$K$187,MATCH(D3653,Monthly!$B$2:$B$187,0),7)</f>
        <v>-3.0000000000000027E-3</v>
      </c>
      <c r="M3653" s="39">
        <f>INDEX(Monthly!$B$2:$K$187,MATCH(D3653,Monthly!$B$2:$B$187,0),9)</f>
        <v>-5.3410986875586592E-3</v>
      </c>
      <c r="N3653" s="42">
        <f>INDEX(Quaterly!$B$2:$E$63,MATCH(B3653,Quaterly!$B$2:$B$63,0),4)</f>
        <v>-19.650000000000002</v>
      </c>
    </row>
    <row r="3654" spans="1:14" x14ac:dyDescent="0.3">
      <c r="A3654" s="23">
        <v>3653</v>
      </c>
      <c r="B3654" s="23" t="str">
        <f t="shared" si="171"/>
        <v>Q1-2024</v>
      </c>
      <c r="C3654" s="24" t="str">
        <f t="shared" si="172"/>
        <v>Q1</v>
      </c>
      <c r="D3654" s="23" t="str">
        <f t="shared" si="173"/>
        <v>2-2024</v>
      </c>
      <c r="E3654" s="25">
        <v>45328</v>
      </c>
      <c r="F3654" s="31">
        <f>INDEX(GoldPrice!$B$2:$F$4016,MATCH(E3654,GoldPrice!$B$2:$B$4016,0),5)</f>
        <v>-39057.64505764097</v>
      </c>
      <c r="G3654" s="36">
        <f>INDEX(Daily!$B$2:$H$4016,MATCH(E3654,Daily!$B$2:$B$4016,0),3)</f>
        <v>0.53000000000000114</v>
      </c>
      <c r="H3654" s="36">
        <f>INDEX(Daily!$B$2:$H$4016,MATCH(E3654,Daily!$B$2:$B$4016,0),5)</f>
        <v>-15</v>
      </c>
      <c r="I3654" s="36">
        <f>INDEX(Daily!$B$2:$H$4016,MATCH(E3654,Daily!$B$2:$B$4016,0),7)</f>
        <v>2.4200000000000728</v>
      </c>
      <c r="J3654" s="39">
        <f>INDEX(Monthly!$B$2:$K$187,MATCH(D3654,Monthly!$B$2:$B$187,0),3)</f>
        <v>1.1899999999999994E-2</v>
      </c>
      <c r="K3654" s="39">
        <f>INDEX(Monthly!$B$2:$K$187,MATCH(D3654,Monthly!$B$2:$B$187,0),5)</f>
        <v>-0.47000000000002728</v>
      </c>
      <c r="L3654" s="39">
        <f>INDEX(Monthly!$B$2:$K$187,MATCH(D3654,Monthly!$B$2:$B$187,0),7)</f>
        <v>-3.0000000000000027E-3</v>
      </c>
      <c r="M3654" s="39">
        <f>INDEX(Monthly!$B$2:$K$187,MATCH(D3654,Monthly!$B$2:$B$187,0),9)</f>
        <v>-5.3410986875586592E-3</v>
      </c>
      <c r="N3654" s="42">
        <f>INDEX(Quaterly!$B$2:$E$63,MATCH(B3654,Quaterly!$B$2:$B$63,0),4)</f>
        <v>-19.650000000000002</v>
      </c>
    </row>
    <row r="3655" spans="1:14" x14ac:dyDescent="0.3">
      <c r="A3655" s="23">
        <v>3654</v>
      </c>
      <c r="B3655" s="23" t="str">
        <f t="shared" si="171"/>
        <v>Q1-2024</v>
      </c>
      <c r="C3655" s="24" t="str">
        <f t="shared" si="172"/>
        <v>Q1</v>
      </c>
      <c r="D3655" s="23" t="str">
        <f t="shared" si="173"/>
        <v>2-2024</v>
      </c>
      <c r="E3655" s="25">
        <v>45329</v>
      </c>
      <c r="F3655" s="31">
        <f>INDEX(GoldPrice!$B$2:$F$4016,MATCH(E3655,GoldPrice!$B$2:$B$4016,0),5)</f>
        <v>65157.815157815814</v>
      </c>
      <c r="G3655" s="36">
        <f>INDEX(Daily!$B$2:$H$4016,MATCH(E3655,Daily!$B$2:$B$4016,0),3)</f>
        <v>0.54999999999999716</v>
      </c>
      <c r="H3655" s="36">
        <f>INDEX(Daily!$B$2:$H$4016,MATCH(E3655,Daily!$B$2:$B$4016,0),5)</f>
        <v>45</v>
      </c>
      <c r="I3655" s="36">
        <f>INDEX(Daily!$B$2:$H$4016,MATCH(E3655,Daily!$B$2:$B$4016,0),7)</f>
        <v>10.049999999999955</v>
      </c>
      <c r="J3655" s="39">
        <f>INDEX(Monthly!$B$2:$K$187,MATCH(D3655,Monthly!$B$2:$B$187,0),3)</f>
        <v>1.1899999999999994E-2</v>
      </c>
      <c r="K3655" s="39">
        <f>INDEX(Monthly!$B$2:$K$187,MATCH(D3655,Monthly!$B$2:$B$187,0),5)</f>
        <v>-0.47000000000002728</v>
      </c>
      <c r="L3655" s="39">
        <f>INDEX(Monthly!$B$2:$K$187,MATCH(D3655,Monthly!$B$2:$B$187,0),7)</f>
        <v>-3.0000000000000027E-3</v>
      </c>
      <c r="M3655" s="39">
        <f>INDEX(Monthly!$B$2:$K$187,MATCH(D3655,Monthly!$B$2:$B$187,0),9)</f>
        <v>-5.3410986875586592E-3</v>
      </c>
      <c r="N3655" s="42">
        <f>INDEX(Quaterly!$B$2:$E$63,MATCH(B3655,Quaterly!$B$2:$B$63,0),4)</f>
        <v>-19.650000000000002</v>
      </c>
    </row>
    <row r="3656" spans="1:14" x14ac:dyDescent="0.3">
      <c r="A3656" s="23">
        <v>3655</v>
      </c>
      <c r="B3656" s="23" t="str">
        <f t="shared" si="171"/>
        <v>Q1-2024</v>
      </c>
      <c r="C3656" s="24" t="str">
        <f t="shared" si="172"/>
        <v>Q1</v>
      </c>
      <c r="D3656" s="23" t="str">
        <f t="shared" si="173"/>
        <v>2-2024</v>
      </c>
      <c r="E3656" s="25">
        <v>45330</v>
      </c>
      <c r="F3656" s="31">
        <f>INDEX(GoldPrice!$B$2:$F$4016,MATCH(E3656,GoldPrice!$B$2:$B$4016,0),5)</f>
        <v>-430868.42886843532</v>
      </c>
      <c r="G3656" s="36">
        <f>INDEX(Daily!$B$2:$H$4016,MATCH(E3656,Daily!$B$2:$B$4016,0),3)</f>
        <v>2.3599999999999994</v>
      </c>
      <c r="H3656" s="36">
        <f>INDEX(Daily!$B$2:$H$4016,MATCH(E3656,Daily!$B$2:$B$4016,0),5)</f>
        <v>0</v>
      </c>
      <c r="I3656" s="36">
        <f>INDEX(Daily!$B$2:$H$4016,MATCH(E3656,Daily!$B$2:$B$4016,0),7)</f>
        <v>-18.158571428571577</v>
      </c>
      <c r="J3656" s="39">
        <f>INDEX(Monthly!$B$2:$K$187,MATCH(D3656,Monthly!$B$2:$B$187,0),3)</f>
        <v>1.1899999999999994E-2</v>
      </c>
      <c r="K3656" s="39">
        <f>INDEX(Monthly!$B$2:$K$187,MATCH(D3656,Monthly!$B$2:$B$187,0),5)</f>
        <v>-0.47000000000002728</v>
      </c>
      <c r="L3656" s="39">
        <f>INDEX(Monthly!$B$2:$K$187,MATCH(D3656,Monthly!$B$2:$B$187,0),7)</f>
        <v>-3.0000000000000027E-3</v>
      </c>
      <c r="M3656" s="39">
        <f>INDEX(Monthly!$B$2:$K$187,MATCH(D3656,Monthly!$B$2:$B$187,0),9)</f>
        <v>-5.3410986875586592E-3</v>
      </c>
      <c r="N3656" s="42">
        <f>INDEX(Quaterly!$B$2:$E$63,MATCH(B3656,Quaterly!$B$2:$B$63,0),4)</f>
        <v>-19.650000000000002</v>
      </c>
    </row>
    <row r="3657" spans="1:14" x14ac:dyDescent="0.3">
      <c r="A3657" s="23">
        <v>3656</v>
      </c>
      <c r="B3657" s="23" t="str">
        <f t="shared" si="171"/>
        <v>Q1-2024</v>
      </c>
      <c r="C3657" s="24" t="str">
        <f t="shared" si="172"/>
        <v>Q1</v>
      </c>
      <c r="D3657" s="23" t="str">
        <f t="shared" si="173"/>
        <v>2-2024</v>
      </c>
      <c r="E3657" s="25">
        <v>45331</v>
      </c>
      <c r="F3657" s="31">
        <f>INDEX(GoldPrice!$B$2:$F$4016,MATCH(E3657,GoldPrice!$B$2:$B$4016,0),5)</f>
        <v>105783.54464068264</v>
      </c>
      <c r="G3657" s="36">
        <f>INDEX(Daily!$B$2:$H$4016,MATCH(E3657,Daily!$B$2:$B$4016,0),3)</f>
        <v>0.62000000000000455</v>
      </c>
      <c r="H3657" s="36">
        <f>INDEX(Daily!$B$2:$H$4016,MATCH(E3657,Daily!$B$2:$B$4016,0),5)</f>
        <v>0</v>
      </c>
      <c r="I3657" s="36">
        <f>INDEX(Daily!$B$2:$H$4016,MATCH(E3657,Daily!$B$2:$B$4016,0),7)</f>
        <v>0.10306122448992028</v>
      </c>
      <c r="J3657" s="39">
        <f>INDEX(Monthly!$B$2:$K$187,MATCH(D3657,Monthly!$B$2:$B$187,0),3)</f>
        <v>1.1899999999999994E-2</v>
      </c>
      <c r="K3657" s="39">
        <f>INDEX(Monthly!$B$2:$K$187,MATCH(D3657,Monthly!$B$2:$B$187,0),5)</f>
        <v>-0.47000000000002728</v>
      </c>
      <c r="L3657" s="39">
        <f>INDEX(Monthly!$B$2:$K$187,MATCH(D3657,Monthly!$B$2:$B$187,0),7)</f>
        <v>-3.0000000000000027E-3</v>
      </c>
      <c r="M3657" s="39">
        <f>INDEX(Monthly!$B$2:$K$187,MATCH(D3657,Monthly!$B$2:$B$187,0),9)</f>
        <v>-5.3410986875586592E-3</v>
      </c>
      <c r="N3657" s="42">
        <f>INDEX(Quaterly!$B$2:$E$63,MATCH(B3657,Quaterly!$B$2:$B$63,0),4)</f>
        <v>-19.650000000000002</v>
      </c>
    </row>
    <row r="3658" spans="1:14" x14ac:dyDescent="0.3">
      <c r="A3658" s="23">
        <v>3657</v>
      </c>
      <c r="B3658" s="23" t="str">
        <f t="shared" si="171"/>
        <v>Q1-2024</v>
      </c>
      <c r="C3658" s="24" t="str">
        <f t="shared" si="172"/>
        <v>Q1</v>
      </c>
      <c r="D3658" s="23" t="str">
        <f t="shared" si="173"/>
        <v>2-2024</v>
      </c>
      <c r="E3658" s="25">
        <v>45334</v>
      </c>
      <c r="F3658" s="31">
        <f>INDEX(GoldPrice!$B$2:$F$4016,MATCH(E3658,GoldPrice!$B$2:$B$4016,0),5)</f>
        <v>458153.77892930806</v>
      </c>
      <c r="G3658" s="36">
        <f>INDEX(Daily!$B$2:$H$4016,MATCH(E3658,Daily!$B$2:$B$4016,0),3)</f>
        <v>7.9999999999998295E-2</v>
      </c>
      <c r="H3658" s="36">
        <f>INDEX(Daily!$B$2:$H$4016,MATCH(E3658,Daily!$B$2:$B$4016,0),5)</f>
        <v>0</v>
      </c>
      <c r="I3658" s="36">
        <f>INDEX(Daily!$B$2:$H$4016,MATCH(E3658,Daily!$B$2:$B$4016,0),7)</f>
        <v>2.3092128279881763</v>
      </c>
      <c r="J3658" s="39">
        <f>INDEX(Monthly!$B$2:$K$187,MATCH(D3658,Monthly!$B$2:$B$187,0),3)</f>
        <v>1.1899999999999994E-2</v>
      </c>
      <c r="K3658" s="39">
        <f>INDEX(Monthly!$B$2:$K$187,MATCH(D3658,Monthly!$B$2:$B$187,0),5)</f>
        <v>-0.47000000000002728</v>
      </c>
      <c r="L3658" s="39">
        <f>INDEX(Monthly!$B$2:$K$187,MATCH(D3658,Monthly!$B$2:$B$187,0),7)</f>
        <v>-3.0000000000000027E-3</v>
      </c>
      <c r="M3658" s="39">
        <f>INDEX(Monthly!$B$2:$K$187,MATCH(D3658,Monthly!$B$2:$B$187,0),9)</f>
        <v>-5.3410986875586592E-3</v>
      </c>
      <c r="N3658" s="42">
        <f>INDEX(Quaterly!$B$2:$E$63,MATCH(B3658,Quaterly!$B$2:$B$63,0),4)</f>
        <v>-19.650000000000002</v>
      </c>
    </row>
    <row r="3659" spans="1:14" x14ac:dyDescent="0.3">
      <c r="A3659" s="23">
        <v>3658</v>
      </c>
      <c r="B3659" s="23" t="str">
        <f t="shared" si="171"/>
        <v>Q1-2024</v>
      </c>
      <c r="C3659" s="24" t="str">
        <f t="shared" si="172"/>
        <v>Q1</v>
      </c>
      <c r="D3659" s="23" t="str">
        <f t="shared" si="173"/>
        <v>2-2024</v>
      </c>
      <c r="E3659" s="25">
        <v>45335</v>
      </c>
      <c r="F3659" s="31">
        <f>INDEX(GoldPrice!$B$2:$F$4016,MATCH(E3659,GoldPrice!$B$2:$B$4016,0),5)</f>
        <v>490517.79360815883</v>
      </c>
      <c r="G3659" s="36">
        <f>INDEX(Daily!$B$2:$H$4016,MATCH(E3659,Daily!$B$2:$B$4016,0),3)</f>
        <v>0.95000000000000284</v>
      </c>
      <c r="H3659" s="36">
        <f>INDEX(Daily!$B$2:$H$4016,MATCH(E3659,Daily!$B$2:$B$4016,0),5)</f>
        <v>0</v>
      </c>
      <c r="I3659" s="36">
        <f>INDEX(Daily!$B$2:$H$4016,MATCH(E3659,Daily!$B$2:$B$4016,0),7)</f>
        <v>1.3948146605580405</v>
      </c>
      <c r="J3659" s="39">
        <f>INDEX(Monthly!$B$2:$K$187,MATCH(D3659,Monthly!$B$2:$B$187,0),3)</f>
        <v>1.1899999999999994E-2</v>
      </c>
      <c r="K3659" s="39">
        <f>INDEX(Monthly!$B$2:$K$187,MATCH(D3659,Monthly!$B$2:$B$187,0),5)</f>
        <v>-0.47000000000002728</v>
      </c>
      <c r="L3659" s="39">
        <f>INDEX(Monthly!$B$2:$K$187,MATCH(D3659,Monthly!$B$2:$B$187,0),7)</f>
        <v>-3.0000000000000027E-3</v>
      </c>
      <c r="M3659" s="39">
        <f>INDEX(Monthly!$B$2:$K$187,MATCH(D3659,Monthly!$B$2:$B$187,0),9)</f>
        <v>-5.3410986875586592E-3</v>
      </c>
      <c r="N3659" s="42">
        <f>INDEX(Quaterly!$B$2:$E$63,MATCH(B3659,Quaterly!$B$2:$B$63,0),4)</f>
        <v>-19.650000000000002</v>
      </c>
    </row>
    <row r="3660" spans="1:14" x14ac:dyDescent="0.3">
      <c r="A3660" s="23">
        <v>3659</v>
      </c>
      <c r="B3660" s="23" t="str">
        <f t="shared" si="171"/>
        <v>Q1-2024</v>
      </c>
      <c r="C3660" s="24" t="str">
        <f t="shared" si="172"/>
        <v>Q1</v>
      </c>
      <c r="D3660" s="23" t="str">
        <f t="shared" si="173"/>
        <v>2-2024</v>
      </c>
      <c r="E3660" s="25">
        <v>45336</v>
      </c>
      <c r="F3660" s="31">
        <f>INDEX(GoldPrice!$B$2:$F$4016,MATCH(E3660,GoldPrice!$B$2:$B$4016,0),5)</f>
        <v>46616.010147869587</v>
      </c>
      <c r="G3660" s="36">
        <f>INDEX(Daily!$B$2:$H$4016,MATCH(E3660,Daily!$B$2:$B$4016,0),3)</f>
        <v>-1.230000000000004</v>
      </c>
      <c r="H3660" s="36">
        <f>INDEX(Daily!$B$2:$H$4016,MATCH(E3660,Daily!$B$2:$B$4016,0),5)</f>
        <v>0</v>
      </c>
      <c r="I3660" s="36">
        <f>INDEX(Daily!$B$2:$H$4016,MATCH(E3660,Daily!$B$2:$B$4016,0),7)</f>
        <v>1.6612167549235437</v>
      </c>
      <c r="J3660" s="39">
        <f>INDEX(Monthly!$B$2:$K$187,MATCH(D3660,Monthly!$B$2:$B$187,0),3)</f>
        <v>1.1899999999999994E-2</v>
      </c>
      <c r="K3660" s="39">
        <f>INDEX(Monthly!$B$2:$K$187,MATCH(D3660,Monthly!$B$2:$B$187,0),5)</f>
        <v>-0.47000000000002728</v>
      </c>
      <c r="L3660" s="39">
        <f>INDEX(Monthly!$B$2:$K$187,MATCH(D3660,Monthly!$B$2:$B$187,0),7)</f>
        <v>-3.0000000000000027E-3</v>
      </c>
      <c r="M3660" s="39">
        <f>INDEX(Monthly!$B$2:$K$187,MATCH(D3660,Monthly!$B$2:$B$187,0),9)</f>
        <v>-5.3410986875586592E-3</v>
      </c>
      <c r="N3660" s="42">
        <f>INDEX(Quaterly!$B$2:$E$63,MATCH(B3660,Quaterly!$B$2:$B$63,0),4)</f>
        <v>-19.650000000000002</v>
      </c>
    </row>
    <row r="3661" spans="1:14" x14ac:dyDescent="0.3">
      <c r="A3661" s="23">
        <v>3660</v>
      </c>
      <c r="B3661" s="23" t="str">
        <f t="shared" si="171"/>
        <v>Q1-2024</v>
      </c>
      <c r="C3661" s="24" t="str">
        <f t="shared" si="172"/>
        <v>Q1</v>
      </c>
      <c r="D3661" s="23" t="str">
        <f t="shared" si="173"/>
        <v>2-2024</v>
      </c>
      <c r="E3661" s="25">
        <v>45337</v>
      </c>
      <c r="F3661" s="31">
        <f>INDEX(GoldPrice!$B$2:$F$4016,MATCH(E3661,GoldPrice!$B$2:$B$4016,0),5)</f>
        <v>-280598.25370470434</v>
      </c>
      <c r="G3661" s="36">
        <f>INDEX(Daily!$B$2:$H$4016,MATCH(E3661,Daily!$B$2:$B$4016,0),3)</f>
        <v>1.3900000000000006</v>
      </c>
      <c r="H3661" s="36">
        <f>INDEX(Daily!$B$2:$H$4016,MATCH(E3661,Daily!$B$2:$B$4016,0),5)</f>
        <v>50</v>
      </c>
      <c r="I3661" s="36">
        <f>INDEX(Daily!$B$2:$H$4016,MATCH(E3661,Daily!$B$2:$B$4016,0),7)</f>
        <v>16.660265960611923</v>
      </c>
      <c r="J3661" s="39">
        <f>INDEX(Monthly!$B$2:$K$187,MATCH(D3661,Monthly!$B$2:$B$187,0),3)</f>
        <v>1.1899999999999994E-2</v>
      </c>
      <c r="K3661" s="39">
        <f>INDEX(Monthly!$B$2:$K$187,MATCH(D3661,Monthly!$B$2:$B$187,0),5)</f>
        <v>-0.47000000000002728</v>
      </c>
      <c r="L3661" s="39">
        <f>INDEX(Monthly!$B$2:$K$187,MATCH(D3661,Monthly!$B$2:$B$187,0),7)</f>
        <v>-3.0000000000000027E-3</v>
      </c>
      <c r="M3661" s="39">
        <f>INDEX(Monthly!$B$2:$K$187,MATCH(D3661,Monthly!$B$2:$B$187,0),9)</f>
        <v>-5.3410986875586592E-3</v>
      </c>
      <c r="N3661" s="42">
        <f>INDEX(Quaterly!$B$2:$E$63,MATCH(B3661,Quaterly!$B$2:$B$63,0),4)</f>
        <v>-19.650000000000002</v>
      </c>
    </row>
    <row r="3662" spans="1:14" x14ac:dyDescent="0.3">
      <c r="A3662" s="23">
        <v>3661</v>
      </c>
      <c r="B3662" s="23" t="str">
        <f t="shared" si="171"/>
        <v>Q1-2024</v>
      </c>
      <c r="C3662" s="24" t="str">
        <f t="shared" si="172"/>
        <v>Q1</v>
      </c>
      <c r="D3662" s="23" t="str">
        <f t="shared" si="173"/>
        <v>2-2024</v>
      </c>
      <c r="E3662" s="25">
        <v>45338</v>
      </c>
      <c r="F3662" s="31">
        <f>INDEX(GoldPrice!$B$2:$F$4016,MATCH(E3662,GoldPrice!$B$2:$B$4016,0),5)</f>
        <v>-366984.90213333815</v>
      </c>
      <c r="G3662" s="36">
        <f>INDEX(Daily!$B$2:$H$4016,MATCH(E3662,Daily!$B$2:$B$4016,0),3)</f>
        <v>1.1599999999999966</v>
      </c>
      <c r="H3662" s="36">
        <f>INDEX(Daily!$B$2:$H$4016,MATCH(E3662,Daily!$B$2:$B$4016,0),5)</f>
        <v>60</v>
      </c>
      <c r="I3662" s="36">
        <f>INDEX(Daily!$B$2:$H$4016,MATCH(E3662,Daily!$B$2:$B$4016,0),7)</f>
        <v>7.2000000000000455</v>
      </c>
      <c r="J3662" s="39">
        <f>INDEX(Monthly!$B$2:$K$187,MATCH(D3662,Monthly!$B$2:$B$187,0),3)</f>
        <v>1.1899999999999994E-2</v>
      </c>
      <c r="K3662" s="39">
        <f>INDEX(Monthly!$B$2:$K$187,MATCH(D3662,Monthly!$B$2:$B$187,0),5)</f>
        <v>-0.47000000000002728</v>
      </c>
      <c r="L3662" s="39">
        <f>INDEX(Monthly!$B$2:$K$187,MATCH(D3662,Monthly!$B$2:$B$187,0),7)</f>
        <v>-3.0000000000000027E-3</v>
      </c>
      <c r="M3662" s="39">
        <f>INDEX(Monthly!$B$2:$K$187,MATCH(D3662,Monthly!$B$2:$B$187,0),9)</f>
        <v>-5.3410986875586592E-3</v>
      </c>
      <c r="N3662" s="42">
        <f>INDEX(Quaterly!$B$2:$E$63,MATCH(B3662,Quaterly!$B$2:$B$63,0),4)</f>
        <v>-19.650000000000002</v>
      </c>
    </row>
    <row r="3663" spans="1:14" x14ac:dyDescent="0.3">
      <c r="A3663" s="23">
        <v>3662</v>
      </c>
      <c r="B3663" s="23" t="str">
        <f t="shared" si="171"/>
        <v>Q1-2024</v>
      </c>
      <c r="C3663" s="24" t="str">
        <f t="shared" si="172"/>
        <v>Q1</v>
      </c>
      <c r="D3663" s="23" t="str">
        <f t="shared" si="173"/>
        <v>2-2024</v>
      </c>
      <c r="E3663" s="25">
        <v>45341</v>
      </c>
      <c r="F3663" s="31">
        <f>INDEX(GoldPrice!$B$2:$F$4016,MATCH(E3663,GoldPrice!$B$2:$B$4016,0),5)</f>
        <v>-506447.17444717884</v>
      </c>
      <c r="G3663" s="36">
        <f>INDEX(Daily!$B$2:$H$4016,MATCH(E3663,Daily!$B$2:$B$4016,0),3)</f>
        <v>-1.0799999999999983</v>
      </c>
      <c r="H3663" s="36">
        <f>INDEX(Daily!$B$2:$H$4016,MATCH(E3663,Daily!$B$2:$B$4016,0),5)</f>
        <v>20</v>
      </c>
      <c r="I3663" s="36">
        <f>INDEX(Daily!$B$2:$H$4016,MATCH(E3663,Daily!$B$2:$B$4016,0),7)</f>
        <v>15.269999999999982</v>
      </c>
      <c r="J3663" s="39">
        <f>INDEX(Monthly!$B$2:$K$187,MATCH(D3663,Monthly!$B$2:$B$187,0),3)</f>
        <v>1.1899999999999994E-2</v>
      </c>
      <c r="K3663" s="39">
        <f>INDEX(Monthly!$B$2:$K$187,MATCH(D3663,Monthly!$B$2:$B$187,0),5)</f>
        <v>-0.47000000000002728</v>
      </c>
      <c r="L3663" s="39">
        <f>INDEX(Monthly!$B$2:$K$187,MATCH(D3663,Monthly!$B$2:$B$187,0),7)</f>
        <v>-3.0000000000000027E-3</v>
      </c>
      <c r="M3663" s="39">
        <f>INDEX(Monthly!$B$2:$K$187,MATCH(D3663,Monthly!$B$2:$B$187,0),9)</f>
        <v>-5.3410986875586592E-3</v>
      </c>
      <c r="N3663" s="42">
        <f>INDEX(Quaterly!$B$2:$E$63,MATCH(B3663,Quaterly!$B$2:$B$63,0),4)</f>
        <v>-19.650000000000002</v>
      </c>
    </row>
    <row r="3664" spans="1:14" x14ac:dyDescent="0.3">
      <c r="A3664" s="23">
        <v>3663</v>
      </c>
      <c r="B3664" s="23" t="str">
        <f t="shared" si="171"/>
        <v>Q1-2024</v>
      </c>
      <c r="C3664" s="24" t="str">
        <f t="shared" si="172"/>
        <v>Q1</v>
      </c>
      <c r="D3664" s="23" t="str">
        <f t="shared" si="173"/>
        <v>2-2024</v>
      </c>
      <c r="E3664" s="25">
        <v>45342</v>
      </c>
      <c r="F3664" s="31">
        <f>INDEX(GoldPrice!$B$2:$F$4016,MATCH(E3664,GoldPrice!$B$2:$B$4016,0),5)</f>
        <v>-13017.955017954111</v>
      </c>
      <c r="G3664" s="36">
        <f>INDEX(Daily!$B$2:$H$4016,MATCH(E3664,Daily!$B$2:$B$4016,0),3)</f>
        <v>7.000000000000739E-2</v>
      </c>
      <c r="H3664" s="36">
        <f>INDEX(Daily!$B$2:$H$4016,MATCH(E3664,Daily!$B$2:$B$4016,0),5)</f>
        <v>-5</v>
      </c>
      <c r="I3664" s="36">
        <f>INDEX(Daily!$B$2:$H$4016,MATCH(E3664,Daily!$B$2:$B$4016,0),7)</f>
        <v>5.0899999999999181</v>
      </c>
      <c r="J3664" s="39">
        <f>INDEX(Monthly!$B$2:$K$187,MATCH(D3664,Monthly!$B$2:$B$187,0),3)</f>
        <v>1.1899999999999994E-2</v>
      </c>
      <c r="K3664" s="39">
        <f>INDEX(Monthly!$B$2:$K$187,MATCH(D3664,Monthly!$B$2:$B$187,0),5)</f>
        <v>-0.47000000000002728</v>
      </c>
      <c r="L3664" s="39">
        <f>INDEX(Monthly!$B$2:$K$187,MATCH(D3664,Monthly!$B$2:$B$187,0),7)</f>
        <v>-3.0000000000000027E-3</v>
      </c>
      <c r="M3664" s="39">
        <f>INDEX(Monthly!$B$2:$K$187,MATCH(D3664,Monthly!$B$2:$B$187,0),9)</f>
        <v>-5.3410986875586592E-3</v>
      </c>
      <c r="N3664" s="42">
        <f>INDEX(Quaterly!$B$2:$E$63,MATCH(B3664,Quaterly!$B$2:$B$63,0),4)</f>
        <v>-19.650000000000002</v>
      </c>
    </row>
    <row r="3665" spans="1:14" x14ac:dyDescent="0.3">
      <c r="A3665" s="23">
        <v>3664</v>
      </c>
      <c r="B3665" s="23" t="str">
        <f t="shared" si="171"/>
        <v>Q1-2024</v>
      </c>
      <c r="C3665" s="24" t="str">
        <f t="shared" si="172"/>
        <v>Q1</v>
      </c>
      <c r="D3665" s="23" t="str">
        <f t="shared" si="173"/>
        <v>2-2024</v>
      </c>
      <c r="E3665" s="25">
        <v>45343</v>
      </c>
      <c r="F3665" s="31">
        <f>INDEX(GoldPrice!$B$2:$F$4016,MATCH(E3665,GoldPrice!$B$2:$B$4016,0),5)</f>
        <v>-103587.2235872224</v>
      </c>
      <c r="G3665" s="36">
        <f>INDEX(Daily!$B$2:$H$4016,MATCH(E3665,Daily!$B$2:$B$4016,0),3)</f>
        <v>-0.27000000000001023</v>
      </c>
      <c r="H3665" s="36">
        <f>INDEX(Daily!$B$2:$H$4016,MATCH(E3665,Daily!$B$2:$B$4016,0),5)</f>
        <v>0</v>
      </c>
      <c r="I3665" s="36">
        <f>INDEX(Daily!$B$2:$H$4016,MATCH(E3665,Daily!$B$2:$B$4016,0),7)</f>
        <v>-1.999999999998181E-2</v>
      </c>
      <c r="J3665" s="39">
        <f>INDEX(Monthly!$B$2:$K$187,MATCH(D3665,Monthly!$B$2:$B$187,0),3)</f>
        <v>1.1899999999999994E-2</v>
      </c>
      <c r="K3665" s="39">
        <f>INDEX(Monthly!$B$2:$K$187,MATCH(D3665,Monthly!$B$2:$B$187,0),5)</f>
        <v>-0.47000000000002728</v>
      </c>
      <c r="L3665" s="39">
        <f>INDEX(Monthly!$B$2:$K$187,MATCH(D3665,Monthly!$B$2:$B$187,0),7)</f>
        <v>-3.0000000000000027E-3</v>
      </c>
      <c r="M3665" s="39">
        <f>INDEX(Monthly!$B$2:$K$187,MATCH(D3665,Monthly!$B$2:$B$187,0),9)</f>
        <v>-5.3410986875586592E-3</v>
      </c>
      <c r="N3665" s="42">
        <f>INDEX(Quaterly!$B$2:$E$63,MATCH(B3665,Quaterly!$B$2:$B$63,0),4)</f>
        <v>-19.650000000000002</v>
      </c>
    </row>
    <row r="3666" spans="1:14" x14ac:dyDescent="0.3">
      <c r="A3666" s="23">
        <v>3665</v>
      </c>
      <c r="B3666" s="23" t="str">
        <f t="shared" si="171"/>
        <v>Q1-2024</v>
      </c>
      <c r="C3666" s="24" t="str">
        <f t="shared" si="172"/>
        <v>Q1</v>
      </c>
      <c r="D3666" s="23" t="str">
        <f t="shared" si="173"/>
        <v>2-2024</v>
      </c>
      <c r="E3666" s="25">
        <v>45344</v>
      </c>
      <c r="F3666" s="31">
        <f>INDEX(GoldPrice!$B$2:$F$4016,MATCH(E3666,GoldPrice!$B$2:$B$4016,0),5)</f>
        <v>648958.23095823079</v>
      </c>
      <c r="G3666" s="36">
        <f>INDEX(Daily!$B$2:$H$4016,MATCH(E3666,Daily!$B$2:$B$4016,0),3)</f>
        <v>0.70000000000000284</v>
      </c>
      <c r="H3666" s="36">
        <f>INDEX(Daily!$B$2:$H$4016,MATCH(E3666,Daily!$B$2:$B$4016,0),5)</f>
        <v>65</v>
      </c>
      <c r="I3666" s="36">
        <f>INDEX(Daily!$B$2:$H$4016,MATCH(E3666,Daily!$B$2:$B$4016,0),7)</f>
        <v>-2.7300000000000182</v>
      </c>
      <c r="J3666" s="39">
        <f>INDEX(Monthly!$B$2:$K$187,MATCH(D3666,Monthly!$B$2:$B$187,0),3)</f>
        <v>1.1899999999999994E-2</v>
      </c>
      <c r="K3666" s="39">
        <f>INDEX(Monthly!$B$2:$K$187,MATCH(D3666,Monthly!$B$2:$B$187,0),5)</f>
        <v>-0.47000000000002728</v>
      </c>
      <c r="L3666" s="39">
        <f>INDEX(Monthly!$B$2:$K$187,MATCH(D3666,Monthly!$B$2:$B$187,0),7)</f>
        <v>-3.0000000000000027E-3</v>
      </c>
      <c r="M3666" s="39">
        <f>INDEX(Monthly!$B$2:$K$187,MATCH(D3666,Monthly!$B$2:$B$187,0),9)</f>
        <v>-5.3410986875586592E-3</v>
      </c>
      <c r="N3666" s="42">
        <f>INDEX(Quaterly!$B$2:$E$63,MATCH(B3666,Quaterly!$B$2:$B$63,0),4)</f>
        <v>-19.650000000000002</v>
      </c>
    </row>
    <row r="3667" spans="1:14" x14ac:dyDescent="0.3">
      <c r="A3667" s="23">
        <v>3666</v>
      </c>
      <c r="B3667" s="23" t="str">
        <f t="shared" si="171"/>
        <v>Q1-2024</v>
      </c>
      <c r="C3667" s="24" t="str">
        <f t="shared" si="172"/>
        <v>Q1</v>
      </c>
      <c r="D3667" s="23" t="str">
        <f t="shared" si="173"/>
        <v>2-2024</v>
      </c>
      <c r="E3667" s="25">
        <v>45345</v>
      </c>
      <c r="F3667" s="31">
        <f>INDEX(GoldPrice!$B$2:$F$4016,MATCH(E3667,GoldPrice!$B$2:$B$4016,0),5)</f>
        <v>-612999.43299943209</v>
      </c>
      <c r="G3667" s="36">
        <f>INDEX(Daily!$B$2:$H$4016,MATCH(E3667,Daily!$B$2:$B$4016,0),3)</f>
        <v>-2.1200000000000045</v>
      </c>
      <c r="H3667" s="36">
        <f>INDEX(Daily!$B$2:$H$4016,MATCH(E3667,Daily!$B$2:$B$4016,0),5)</f>
        <v>40</v>
      </c>
      <c r="I3667" s="36">
        <f>INDEX(Daily!$B$2:$H$4016,MATCH(E3667,Daily!$B$2:$B$4016,0),7)</f>
        <v>-15.309999999999945</v>
      </c>
      <c r="J3667" s="39">
        <f>INDEX(Monthly!$B$2:$K$187,MATCH(D3667,Monthly!$B$2:$B$187,0),3)</f>
        <v>1.1899999999999994E-2</v>
      </c>
      <c r="K3667" s="39">
        <f>INDEX(Monthly!$B$2:$K$187,MATCH(D3667,Monthly!$B$2:$B$187,0),5)</f>
        <v>-0.47000000000002728</v>
      </c>
      <c r="L3667" s="39">
        <f>INDEX(Monthly!$B$2:$K$187,MATCH(D3667,Monthly!$B$2:$B$187,0),7)</f>
        <v>-3.0000000000000027E-3</v>
      </c>
      <c r="M3667" s="39">
        <f>INDEX(Monthly!$B$2:$K$187,MATCH(D3667,Monthly!$B$2:$B$187,0),9)</f>
        <v>-5.3410986875586592E-3</v>
      </c>
      <c r="N3667" s="42">
        <f>INDEX(Quaterly!$B$2:$E$63,MATCH(B3667,Quaterly!$B$2:$B$63,0),4)</f>
        <v>-19.650000000000002</v>
      </c>
    </row>
    <row r="3668" spans="1:14" x14ac:dyDescent="0.3">
      <c r="A3668" s="23">
        <v>3667</v>
      </c>
      <c r="B3668" s="23" t="str">
        <f t="shared" si="171"/>
        <v>Q1-2024</v>
      </c>
      <c r="C3668" s="24" t="str">
        <f t="shared" si="172"/>
        <v>Q1</v>
      </c>
      <c r="D3668" s="23" t="str">
        <f t="shared" si="173"/>
        <v>2-2024</v>
      </c>
      <c r="E3668" s="25">
        <v>45348</v>
      </c>
      <c r="F3668" s="31">
        <f>INDEX(GoldPrice!$B$2:$F$4016,MATCH(E3668,GoldPrice!$B$2:$B$4016,0),5)</f>
        <v>642058.59005858749</v>
      </c>
      <c r="G3668" s="36">
        <f>INDEX(Daily!$B$2:$H$4016,MATCH(E3668,Daily!$B$2:$B$4016,0),3)</f>
        <v>1.0900000000000034</v>
      </c>
      <c r="H3668" s="36">
        <f>INDEX(Daily!$B$2:$H$4016,MATCH(E3668,Daily!$B$2:$B$4016,0),5)</f>
        <v>30</v>
      </c>
      <c r="I3668" s="36">
        <f>INDEX(Daily!$B$2:$H$4016,MATCH(E3668,Daily!$B$2:$B$4016,0),7)</f>
        <v>12.170000000000073</v>
      </c>
      <c r="J3668" s="39">
        <f>INDEX(Monthly!$B$2:$K$187,MATCH(D3668,Monthly!$B$2:$B$187,0),3)</f>
        <v>1.1899999999999994E-2</v>
      </c>
      <c r="K3668" s="39">
        <f>INDEX(Monthly!$B$2:$K$187,MATCH(D3668,Monthly!$B$2:$B$187,0),5)</f>
        <v>-0.47000000000002728</v>
      </c>
      <c r="L3668" s="39">
        <f>INDEX(Monthly!$B$2:$K$187,MATCH(D3668,Monthly!$B$2:$B$187,0),7)</f>
        <v>-3.0000000000000027E-3</v>
      </c>
      <c r="M3668" s="39">
        <f>INDEX(Monthly!$B$2:$K$187,MATCH(D3668,Monthly!$B$2:$B$187,0),9)</f>
        <v>-5.3410986875586592E-3</v>
      </c>
      <c r="N3668" s="42">
        <f>INDEX(Quaterly!$B$2:$E$63,MATCH(B3668,Quaterly!$B$2:$B$63,0),4)</f>
        <v>-19.650000000000002</v>
      </c>
    </row>
    <row r="3669" spans="1:14" x14ac:dyDescent="0.3">
      <c r="A3669" s="23">
        <v>3668</v>
      </c>
      <c r="B3669" s="23" t="str">
        <f t="shared" si="171"/>
        <v>Q1-2024</v>
      </c>
      <c r="C3669" s="24" t="str">
        <f t="shared" si="172"/>
        <v>Q1</v>
      </c>
      <c r="D3669" s="23" t="str">
        <f t="shared" si="173"/>
        <v>2-2024</v>
      </c>
      <c r="E3669" s="25">
        <v>45349</v>
      </c>
      <c r="F3669" s="31">
        <f>INDEX(GoldPrice!$B$2:$F$4016,MATCH(E3669,GoldPrice!$B$2:$B$4016,0),5)</f>
        <v>-148716.68871668726</v>
      </c>
      <c r="G3669" s="36">
        <f>INDEX(Daily!$B$2:$H$4016,MATCH(E3669,Daily!$B$2:$B$4016,0),3)</f>
        <v>1.2900000000000063</v>
      </c>
      <c r="H3669" s="36">
        <f>INDEX(Daily!$B$2:$H$4016,MATCH(E3669,Daily!$B$2:$B$4016,0),5)</f>
        <v>-35</v>
      </c>
      <c r="I3669" s="36">
        <f>INDEX(Daily!$B$2:$H$4016,MATCH(E3669,Daily!$B$2:$B$4016,0),7)</f>
        <v>13.289999999999964</v>
      </c>
      <c r="J3669" s="39">
        <f>INDEX(Monthly!$B$2:$K$187,MATCH(D3669,Monthly!$B$2:$B$187,0),3)</f>
        <v>1.1899999999999994E-2</v>
      </c>
      <c r="K3669" s="39">
        <f>INDEX(Monthly!$B$2:$K$187,MATCH(D3669,Monthly!$B$2:$B$187,0),5)</f>
        <v>-0.47000000000002728</v>
      </c>
      <c r="L3669" s="39">
        <f>INDEX(Monthly!$B$2:$K$187,MATCH(D3669,Monthly!$B$2:$B$187,0),7)</f>
        <v>-3.0000000000000027E-3</v>
      </c>
      <c r="M3669" s="39">
        <f>INDEX(Monthly!$B$2:$K$187,MATCH(D3669,Monthly!$B$2:$B$187,0),9)</f>
        <v>-5.3410986875586592E-3</v>
      </c>
      <c r="N3669" s="42">
        <f>INDEX(Quaterly!$B$2:$E$63,MATCH(B3669,Quaterly!$B$2:$B$63,0),4)</f>
        <v>-19.650000000000002</v>
      </c>
    </row>
    <row r="3670" spans="1:14" x14ac:dyDescent="0.3">
      <c r="A3670" s="23">
        <v>3669</v>
      </c>
      <c r="B3670" s="23" t="str">
        <f t="shared" si="171"/>
        <v>Q1-2024</v>
      </c>
      <c r="C3670" s="24" t="str">
        <f t="shared" si="172"/>
        <v>Q1</v>
      </c>
      <c r="D3670" s="23" t="str">
        <f t="shared" si="173"/>
        <v>2-2024</v>
      </c>
      <c r="E3670" s="25">
        <v>45350</v>
      </c>
      <c r="F3670" s="31">
        <f>INDEX(GoldPrice!$B$2:$F$4016,MATCH(E3670,GoldPrice!$B$2:$B$4016,0),5)</f>
        <v>426301.26630126685</v>
      </c>
      <c r="G3670" s="36">
        <f>INDEX(Daily!$B$2:$H$4016,MATCH(E3670,Daily!$B$2:$B$4016,0),3)</f>
        <v>-0.32999999999999829</v>
      </c>
      <c r="H3670" s="36">
        <f>INDEX(Daily!$B$2:$H$4016,MATCH(E3670,Daily!$B$2:$B$4016,0),5)</f>
        <v>-5</v>
      </c>
      <c r="I3670" s="36">
        <f>INDEX(Daily!$B$2:$H$4016,MATCH(E3670,Daily!$B$2:$B$4016,0),7)</f>
        <v>17.089999999999918</v>
      </c>
      <c r="J3670" s="39">
        <f>INDEX(Monthly!$B$2:$K$187,MATCH(D3670,Monthly!$B$2:$B$187,0),3)</f>
        <v>1.1899999999999994E-2</v>
      </c>
      <c r="K3670" s="39">
        <f>INDEX(Monthly!$B$2:$K$187,MATCH(D3670,Monthly!$B$2:$B$187,0),5)</f>
        <v>-0.47000000000002728</v>
      </c>
      <c r="L3670" s="39">
        <f>INDEX(Monthly!$B$2:$K$187,MATCH(D3670,Monthly!$B$2:$B$187,0),7)</f>
        <v>-3.0000000000000027E-3</v>
      </c>
      <c r="M3670" s="39">
        <f>INDEX(Monthly!$B$2:$K$187,MATCH(D3670,Monthly!$B$2:$B$187,0),9)</f>
        <v>-5.3410986875586592E-3</v>
      </c>
      <c r="N3670" s="42">
        <f>INDEX(Quaterly!$B$2:$E$63,MATCH(B3670,Quaterly!$B$2:$B$63,0),4)</f>
        <v>-19.650000000000002</v>
      </c>
    </row>
    <row r="3671" spans="1:14" x14ac:dyDescent="0.3">
      <c r="A3671" s="23">
        <v>3670</v>
      </c>
      <c r="B3671" s="23" t="str">
        <f t="shared" si="171"/>
        <v>Q1-2024</v>
      </c>
      <c r="C3671" s="24" t="str">
        <f t="shared" si="172"/>
        <v>Q1</v>
      </c>
      <c r="D3671" s="23" t="str">
        <f t="shared" si="173"/>
        <v>2-2024</v>
      </c>
      <c r="E3671" s="25">
        <v>45351</v>
      </c>
      <c r="F3671" s="31">
        <f>INDEX(GoldPrice!$B$2:$F$4016,MATCH(E3671,GoldPrice!$B$2:$B$4016,0),5)</f>
        <v>-67312.795312792063</v>
      </c>
      <c r="G3671" s="36">
        <f>INDEX(Daily!$B$2:$H$4016,MATCH(E3671,Daily!$B$2:$B$4016,0),3)</f>
        <v>-0.28000000000000114</v>
      </c>
      <c r="H3671" s="36">
        <f>INDEX(Daily!$B$2:$H$4016,MATCH(E3671,Daily!$B$2:$B$4016,0),5)</f>
        <v>20</v>
      </c>
      <c r="I3671" s="36">
        <f>INDEX(Daily!$B$2:$H$4016,MATCH(E3671,Daily!$B$2:$B$4016,0),7)</f>
        <v>-1.8199999999999363</v>
      </c>
      <c r="J3671" s="39">
        <f>INDEX(Monthly!$B$2:$K$187,MATCH(D3671,Monthly!$B$2:$B$187,0),3)</f>
        <v>1.1899999999999994E-2</v>
      </c>
      <c r="K3671" s="39">
        <f>INDEX(Monthly!$B$2:$K$187,MATCH(D3671,Monthly!$B$2:$B$187,0),5)</f>
        <v>-0.47000000000002728</v>
      </c>
      <c r="L3671" s="39">
        <f>INDEX(Monthly!$B$2:$K$187,MATCH(D3671,Monthly!$B$2:$B$187,0),7)</f>
        <v>-3.0000000000000027E-3</v>
      </c>
      <c r="M3671" s="39">
        <f>INDEX(Monthly!$B$2:$K$187,MATCH(D3671,Monthly!$B$2:$B$187,0),9)</f>
        <v>-5.3410986875586592E-3</v>
      </c>
      <c r="N3671" s="42">
        <f>INDEX(Quaterly!$B$2:$E$63,MATCH(B3671,Quaterly!$B$2:$B$63,0),4)</f>
        <v>-19.650000000000002</v>
      </c>
    </row>
    <row r="3672" spans="1:14" x14ac:dyDescent="0.3">
      <c r="A3672" s="23">
        <v>3671</v>
      </c>
      <c r="B3672" s="23" t="str">
        <f t="shared" si="171"/>
        <v>Q1-2024</v>
      </c>
      <c r="C3672" s="24" t="str">
        <f t="shared" si="172"/>
        <v>Q1</v>
      </c>
      <c r="D3672" s="23" t="str">
        <f t="shared" si="173"/>
        <v>3-2024</v>
      </c>
      <c r="E3672" s="25">
        <v>45352</v>
      </c>
      <c r="F3672" s="31">
        <f>INDEX(GoldPrice!$B$2:$F$4016,MATCH(E3672,GoldPrice!$B$2:$B$4016,0),5)</f>
        <v>-467467.77546777576</v>
      </c>
      <c r="G3672" s="36">
        <f>INDEX(Daily!$B$2:$H$4016,MATCH(E3672,Daily!$B$2:$B$4016,0),3)</f>
        <v>1.7099999999999937</v>
      </c>
      <c r="H3672" s="36">
        <f>INDEX(Daily!$B$2:$H$4016,MATCH(E3672,Daily!$B$2:$B$4016,0),5)</f>
        <v>0</v>
      </c>
      <c r="I3672" s="36">
        <f>INDEX(Daily!$B$2:$H$4016,MATCH(E3672,Daily!$B$2:$B$4016,0),7)</f>
        <v>5.5499999999999545</v>
      </c>
      <c r="J3672" s="39">
        <f>INDEX(Monthly!$B$2:$K$187,MATCH(D3672,Monthly!$B$2:$B$187,0),3)</f>
        <v>-2.6999999999999802E-3</v>
      </c>
      <c r="K3672" s="39">
        <f>INDEX(Monthly!$B$2:$K$187,MATCH(D3672,Monthly!$B$2:$B$187,0),5)</f>
        <v>64.299999999999955</v>
      </c>
      <c r="L3672" s="39">
        <f>INDEX(Monthly!$B$2:$K$187,MATCH(D3672,Monthly!$B$2:$B$187,0),7)</f>
        <v>-3.0000000000000027E-3</v>
      </c>
      <c r="M3672" s="39">
        <f>INDEX(Monthly!$B$2:$K$187,MATCH(D3672,Monthly!$B$2:$B$187,0),9)</f>
        <v>6.1921490632269377E-3</v>
      </c>
      <c r="N3672" s="42">
        <f>INDEX(Quaterly!$B$2:$E$63,MATCH(B3672,Quaterly!$B$2:$B$63,0),4)</f>
        <v>-19.650000000000002</v>
      </c>
    </row>
    <row r="3673" spans="1:14" x14ac:dyDescent="0.3">
      <c r="A3673" s="23">
        <v>3672</v>
      </c>
      <c r="B3673" s="23" t="str">
        <f t="shared" si="171"/>
        <v>Q1-2024</v>
      </c>
      <c r="C3673" s="24" t="str">
        <f t="shared" si="172"/>
        <v>Q1</v>
      </c>
      <c r="D3673" s="23" t="str">
        <f t="shared" si="173"/>
        <v>3-2024</v>
      </c>
      <c r="E3673" s="25">
        <v>45355</v>
      </c>
      <c r="F3673" s="31">
        <f>INDEX(GoldPrice!$B$2:$F$4016,MATCH(E3673,GoldPrice!$B$2:$B$4016,0),5)</f>
        <v>-31373.426573425531</v>
      </c>
      <c r="G3673" s="36">
        <f>INDEX(Daily!$B$2:$H$4016,MATCH(E3673,Daily!$B$2:$B$4016,0),3)</f>
        <v>-1.230000000000004</v>
      </c>
      <c r="H3673" s="36">
        <f>INDEX(Daily!$B$2:$H$4016,MATCH(E3673,Daily!$B$2:$B$4016,0),5)</f>
        <v>36</v>
      </c>
      <c r="I3673" s="36">
        <f>INDEX(Daily!$B$2:$H$4016,MATCH(E3673,Daily!$B$2:$B$4016,0),7)</f>
        <v>3.1300000000001091</v>
      </c>
      <c r="J3673" s="39">
        <f>INDEX(Monthly!$B$2:$K$187,MATCH(D3673,Monthly!$B$2:$B$187,0),3)</f>
        <v>-2.6999999999999802E-3</v>
      </c>
      <c r="K3673" s="39">
        <f>INDEX(Monthly!$B$2:$K$187,MATCH(D3673,Monthly!$B$2:$B$187,0),5)</f>
        <v>64.299999999999955</v>
      </c>
      <c r="L3673" s="39">
        <f>INDEX(Monthly!$B$2:$K$187,MATCH(D3673,Monthly!$B$2:$B$187,0),7)</f>
        <v>-3.0000000000000027E-3</v>
      </c>
      <c r="M3673" s="39">
        <f>INDEX(Monthly!$B$2:$K$187,MATCH(D3673,Monthly!$B$2:$B$187,0),9)</f>
        <v>6.1921490632269377E-3</v>
      </c>
      <c r="N3673" s="42">
        <f>INDEX(Quaterly!$B$2:$E$63,MATCH(B3673,Quaterly!$B$2:$B$63,0),4)</f>
        <v>-19.650000000000002</v>
      </c>
    </row>
    <row r="3674" spans="1:14" x14ac:dyDescent="0.3">
      <c r="A3674" s="23">
        <v>3673</v>
      </c>
      <c r="B3674" s="23" t="str">
        <f t="shared" si="171"/>
        <v>Q1-2024</v>
      </c>
      <c r="C3674" s="24" t="str">
        <f t="shared" si="172"/>
        <v>Q1</v>
      </c>
      <c r="D3674" s="23" t="str">
        <f t="shared" si="173"/>
        <v>3-2024</v>
      </c>
      <c r="E3674" s="25">
        <v>45356</v>
      </c>
      <c r="F3674" s="31">
        <f>INDEX(GoldPrice!$B$2:$F$4016,MATCH(E3674,GoldPrice!$B$2:$B$4016,0),5)</f>
        <v>82668.833868831396</v>
      </c>
      <c r="G3674" s="36">
        <f>INDEX(Daily!$B$2:$H$4016,MATCH(E3674,Daily!$B$2:$B$4016,0),3)</f>
        <v>-0.5899999999999892</v>
      </c>
      <c r="H3674" s="36">
        <f>INDEX(Daily!$B$2:$H$4016,MATCH(E3674,Daily!$B$2:$B$4016,0),5)</f>
        <v>14</v>
      </c>
      <c r="I3674" s="36">
        <f>INDEX(Daily!$B$2:$H$4016,MATCH(E3674,Daily!$B$2:$B$4016,0),7)</f>
        <v>8.5699999999999363</v>
      </c>
      <c r="J3674" s="39">
        <f>INDEX(Monthly!$B$2:$K$187,MATCH(D3674,Monthly!$B$2:$B$187,0),3)</f>
        <v>-2.6999999999999802E-3</v>
      </c>
      <c r="K3674" s="39">
        <f>INDEX(Monthly!$B$2:$K$187,MATCH(D3674,Monthly!$B$2:$B$187,0),5)</f>
        <v>64.299999999999955</v>
      </c>
      <c r="L3674" s="39">
        <f>INDEX(Monthly!$B$2:$K$187,MATCH(D3674,Monthly!$B$2:$B$187,0),7)</f>
        <v>-3.0000000000000027E-3</v>
      </c>
      <c r="M3674" s="39">
        <f>INDEX(Monthly!$B$2:$K$187,MATCH(D3674,Monthly!$B$2:$B$187,0),9)</f>
        <v>6.1921490632269377E-3</v>
      </c>
      <c r="N3674" s="42">
        <f>INDEX(Quaterly!$B$2:$E$63,MATCH(B3674,Quaterly!$B$2:$B$63,0),4)</f>
        <v>-19.650000000000002</v>
      </c>
    </row>
    <row r="3675" spans="1:14" x14ac:dyDescent="0.3">
      <c r="A3675" s="23">
        <v>3674</v>
      </c>
      <c r="B3675" s="23" t="str">
        <f t="shared" si="171"/>
        <v>Q1-2024</v>
      </c>
      <c r="C3675" s="24" t="str">
        <f t="shared" si="172"/>
        <v>Q1</v>
      </c>
      <c r="D3675" s="23" t="str">
        <f t="shared" si="173"/>
        <v>3-2024</v>
      </c>
      <c r="E3675" s="25">
        <v>45357</v>
      </c>
      <c r="F3675" s="31">
        <f>INDEX(GoldPrice!$B$2:$F$4016,MATCH(E3675,GoldPrice!$B$2:$B$4016,0),5)</f>
        <v>-72942.35494235903</v>
      </c>
      <c r="G3675" s="36">
        <f>INDEX(Daily!$B$2:$H$4016,MATCH(E3675,Daily!$B$2:$B$4016,0),3)</f>
        <v>0.97999999999998977</v>
      </c>
      <c r="H3675" s="36">
        <f>INDEX(Daily!$B$2:$H$4016,MATCH(E3675,Daily!$B$2:$B$4016,0),5)</f>
        <v>-25</v>
      </c>
      <c r="I3675" s="36">
        <f>INDEX(Daily!$B$2:$H$4016,MATCH(E3675,Daily!$B$2:$B$4016,0),7)</f>
        <v>-7.25</v>
      </c>
      <c r="J3675" s="39">
        <f>INDEX(Monthly!$B$2:$K$187,MATCH(D3675,Monthly!$B$2:$B$187,0),3)</f>
        <v>-2.6999999999999802E-3</v>
      </c>
      <c r="K3675" s="39">
        <f>INDEX(Monthly!$B$2:$K$187,MATCH(D3675,Monthly!$B$2:$B$187,0),5)</f>
        <v>64.299999999999955</v>
      </c>
      <c r="L3675" s="39">
        <f>INDEX(Monthly!$B$2:$K$187,MATCH(D3675,Monthly!$B$2:$B$187,0),7)</f>
        <v>-3.0000000000000027E-3</v>
      </c>
      <c r="M3675" s="39">
        <f>INDEX(Monthly!$B$2:$K$187,MATCH(D3675,Monthly!$B$2:$B$187,0),9)</f>
        <v>6.1921490632269377E-3</v>
      </c>
      <c r="N3675" s="42">
        <f>INDEX(Quaterly!$B$2:$E$63,MATCH(B3675,Quaterly!$B$2:$B$63,0),4)</f>
        <v>-19.650000000000002</v>
      </c>
    </row>
    <row r="3676" spans="1:14" x14ac:dyDescent="0.3">
      <c r="A3676" s="23">
        <v>3675</v>
      </c>
      <c r="B3676" s="23" t="str">
        <f t="shared" si="171"/>
        <v>Q1-2024</v>
      </c>
      <c r="C3676" s="24" t="str">
        <f t="shared" si="172"/>
        <v>Q1</v>
      </c>
      <c r="D3676" s="23" t="str">
        <f t="shared" si="173"/>
        <v>3-2024</v>
      </c>
      <c r="E3676" s="25">
        <v>45358</v>
      </c>
      <c r="F3676" s="31">
        <f>INDEX(GoldPrice!$B$2:$F$4016,MATCH(E3676,GoldPrice!$B$2:$B$4016,0),5)</f>
        <v>631948.21394822001</v>
      </c>
      <c r="G3676" s="36">
        <f>INDEX(Daily!$B$2:$H$4016,MATCH(E3676,Daily!$B$2:$B$4016,0),3)</f>
        <v>-0.19999999999998863</v>
      </c>
      <c r="H3676" s="36">
        <f>INDEX(Daily!$B$2:$H$4016,MATCH(E3676,Daily!$B$2:$B$4016,0),5)</f>
        <v>15</v>
      </c>
      <c r="I3676" s="36">
        <f>INDEX(Daily!$B$2:$H$4016,MATCH(E3676,Daily!$B$2:$B$4016,0),7)</f>
        <v>5.7300000000000182</v>
      </c>
      <c r="J3676" s="39">
        <f>INDEX(Monthly!$B$2:$K$187,MATCH(D3676,Monthly!$B$2:$B$187,0),3)</f>
        <v>-2.6999999999999802E-3</v>
      </c>
      <c r="K3676" s="39">
        <f>INDEX(Monthly!$B$2:$K$187,MATCH(D3676,Monthly!$B$2:$B$187,0),5)</f>
        <v>64.299999999999955</v>
      </c>
      <c r="L3676" s="39">
        <f>INDEX(Monthly!$B$2:$K$187,MATCH(D3676,Monthly!$B$2:$B$187,0),7)</f>
        <v>-3.0000000000000027E-3</v>
      </c>
      <c r="M3676" s="39">
        <f>INDEX(Monthly!$B$2:$K$187,MATCH(D3676,Monthly!$B$2:$B$187,0),9)</f>
        <v>6.1921490632269377E-3</v>
      </c>
      <c r="N3676" s="42">
        <f>INDEX(Quaterly!$B$2:$E$63,MATCH(B3676,Quaterly!$B$2:$B$63,0),4)</f>
        <v>-19.650000000000002</v>
      </c>
    </row>
    <row r="3677" spans="1:14" x14ac:dyDescent="0.3">
      <c r="A3677" s="23">
        <v>3676</v>
      </c>
      <c r="B3677" s="23" t="str">
        <f t="shared" si="171"/>
        <v>Q1-2024</v>
      </c>
      <c r="C3677" s="24" t="str">
        <f t="shared" si="172"/>
        <v>Q1</v>
      </c>
      <c r="D3677" s="23" t="str">
        <f t="shared" si="173"/>
        <v>3-2024</v>
      </c>
      <c r="E3677" s="25">
        <v>45359</v>
      </c>
      <c r="F3677" s="31">
        <f>INDEX(GoldPrice!$B$2:$F$4016,MATCH(E3677,GoldPrice!$B$2:$B$4016,0),5)</f>
        <v>-218475.9024759084</v>
      </c>
      <c r="G3677" s="36">
        <f>INDEX(Daily!$B$2:$H$4016,MATCH(E3677,Daily!$B$2:$B$4016,0),3)</f>
        <v>-0.92000000000000171</v>
      </c>
      <c r="H3677" s="36">
        <f>INDEX(Daily!$B$2:$H$4016,MATCH(E3677,Daily!$B$2:$B$4016,0),5)</f>
        <v>-40</v>
      </c>
      <c r="I3677" s="36">
        <f>INDEX(Daily!$B$2:$H$4016,MATCH(E3677,Daily!$B$2:$B$4016,0),7)</f>
        <v>-21.110000000000127</v>
      </c>
      <c r="J3677" s="39">
        <f>INDEX(Monthly!$B$2:$K$187,MATCH(D3677,Monthly!$B$2:$B$187,0),3)</f>
        <v>-2.6999999999999802E-3</v>
      </c>
      <c r="K3677" s="39">
        <f>INDEX(Monthly!$B$2:$K$187,MATCH(D3677,Monthly!$B$2:$B$187,0),5)</f>
        <v>64.299999999999955</v>
      </c>
      <c r="L3677" s="39">
        <f>INDEX(Monthly!$B$2:$K$187,MATCH(D3677,Monthly!$B$2:$B$187,0),7)</f>
        <v>-3.0000000000000027E-3</v>
      </c>
      <c r="M3677" s="39">
        <f>INDEX(Monthly!$B$2:$K$187,MATCH(D3677,Monthly!$B$2:$B$187,0),9)</f>
        <v>6.1921490632269377E-3</v>
      </c>
      <c r="N3677" s="42">
        <f>INDEX(Quaterly!$B$2:$E$63,MATCH(B3677,Quaterly!$B$2:$B$63,0),4)</f>
        <v>-19.650000000000002</v>
      </c>
    </row>
    <row r="3678" spans="1:14" x14ac:dyDescent="0.3">
      <c r="A3678" s="23">
        <v>3677</v>
      </c>
      <c r="B3678" s="23" t="str">
        <f t="shared" si="171"/>
        <v>Q1-2024</v>
      </c>
      <c r="C3678" s="24" t="str">
        <f t="shared" si="172"/>
        <v>Q1</v>
      </c>
      <c r="D3678" s="23" t="str">
        <f t="shared" si="173"/>
        <v>3-2024</v>
      </c>
      <c r="E3678" s="25">
        <v>45362</v>
      </c>
      <c r="F3678" s="31">
        <f>INDEX(GoldPrice!$B$2:$F$4016,MATCH(E3678,GoldPrice!$B$2:$B$4016,0),5)</f>
        <v>235601.20960121602</v>
      </c>
      <c r="G3678" s="36">
        <f>INDEX(Daily!$B$2:$H$4016,MATCH(E3678,Daily!$B$2:$B$4016,0),3)</f>
        <v>-7.9999999999998295E-2</v>
      </c>
      <c r="H3678" s="36">
        <f>INDEX(Daily!$B$2:$H$4016,MATCH(E3678,Daily!$B$2:$B$4016,0),5)</f>
        <v>-5</v>
      </c>
      <c r="I3678" s="36">
        <f>INDEX(Daily!$B$2:$H$4016,MATCH(E3678,Daily!$B$2:$B$4016,0),7)</f>
        <v>-11.8599999999999</v>
      </c>
      <c r="J3678" s="39">
        <f>INDEX(Monthly!$B$2:$K$187,MATCH(D3678,Monthly!$B$2:$B$187,0),3)</f>
        <v>-2.6999999999999802E-3</v>
      </c>
      <c r="K3678" s="39">
        <f>INDEX(Monthly!$B$2:$K$187,MATCH(D3678,Monthly!$B$2:$B$187,0),5)</f>
        <v>64.299999999999955</v>
      </c>
      <c r="L3678" s="39">
        <f>INDEX(Monthly!$B$2:$K$187,MATCH(D3678,Monthly!$B$2:$B$187,0),7)</f>
        <v>-3.0000000000000027E-3</v>
      </c>
      <c r="M3678" s="39">
        <f>INDEX(Monthly!$B$2:$K$187,MATCH(D3678,Monthly!$B$2:$B$187,0),9)</f>
        <v>6.1921490632269377E-3</v>
      </c>
      <c r="N3678" s="42">
        <f>INDEX(Quaterly!$B$2:$E$63,MATCH(B3678,Quaterly!$B$2:$B$63,0),4)</f>
        <v>-19.650000000000002</v>
      </c>
    </row>
    <row r="3679" spans="1:14" x14ac:dyDescent="0.3">
      <c r="A3679" s="23">
        <v>3678</v>
      </c>
      <c r="B3679" s="23" t="str">
        <f t="shared" si="171"/>
        <v>Q1-2024</v>
      </c>
      <c r="C3679" s="24" t="str">
        <f t="shared" si="172"/>
        <v>Q1</v>
      </c>
      <c r="D3679" s="23" t="str">
        <f t="shared" si="173"/>
        <v>3-2024</v>
      </c>
      <c r="E3679" s="25">
        <v>45363</v>
      </c>
      <c r="F3679" s="31">
        <f>INDEX(GoldPrice!$B$2:$F$4016,MATCH(E3679,GoldPrice!$B$2:$B$4016,0),5)</f>
        <v>695259.49725949019</v>
      </c>
      <c r="G3679" s="36">
        <f>INDEX(Daily!$B$2:$H$4016,MATCH(E3679,Daily!$B$2:$B$4016,0),3)</f>
        <v>-0.37000000000000455</v>
      </c>
      <c r="H3679" s="36">
        <f>INDEX(Daily!$B$2:$H$4016,MATCH(E3679,Daily!$B$2:$B$4016,0),5)</f>
        <v>10</v>
      </c>
      <c r="I3679" s="36">
        <f>INDEX(Daily!$B$2:$H$4016,MATCH(E3679,Daily!$B$2:$B$4016,0),7)</f>
        <v>9.5099999999999909</v>
      </c>
      <c r="J3679" s="39">
        <f>INDEX(Monthly!$B$2:$K$187,MATCH(D3679,Monthly!$B$2:$B$187,0),3)</f>
        <v>-2.6999999999999802E-3</v>
      </c>
      <c r="K3679" s="39">
        <f>INDEX(Monthly!$B$2:$K$187,MATCH(D3679,Monthly!$B$2:$B$187,0),5)</f>
        <v>64.299999999999955</v>
      </c>
      <c r="L3679" s="39">
        <f>INDEX(Monthly!$B$2:$K$187,MATCH(D3679,Monthly!$B$2:$B$187,0),7)</f>
        <v>-3.0000000000000027E-3</v>
      </c>
      <c r="M3679" s="39">
        <f>INDEX(Monthly!$B$2:$K$187,MATCH(D3679,Monthly!$B$2:$B$187,0),9)</f>
        <v>6.1921490632269377E-3</v>
      </c>
      <c r="N3679" s="42">
        <f>INDEX(Quaterly!$B$2:$E$63,MATCH(B3679,Quaterly!$B$2:$B$63,0),4)</f>
        <v>-19.650000000000002</v>
      </c>
    </row>
    <row r="3680" spans="1:14" x14ac:dyDescent="0.3">
      <c r="A3680" s="23">
        <v>3679</v>
      </c>
      <c r="B3680" s="23" t="str">
        <f t="shared" si="171"/>
        <v>Q1-2024</v>
      </c>
      <c r="C3680" s="24" t="str">
        <f t="shared" si="172"/>
        <v>Q1</v>
      </c>
      <c r="D3680" s="23" t="str">
        <f t="shared" si="173"/>
        <v>3-2024</v>
      </c>
      <c r="E3680" s="25">
        <v>45364</v>
      </c>
      <c r="F3680" s="31">
        <f>INDEX(GoldPrice!$B$2:$F$4016,MATCH(E3680,GoldPrice!$B$2:$B$4016,0),5)</f>
        <v>-2128812.7008126974</v>
      </c>
      <c r="G3680" s="36">
        <f>INDEX(Daily!$B$2:$H$4016,MATCH(E3680,Daily!$B$2:$B$4016,0),3)</f>
        <v>1.7399999999999949</v>
      </c>
      <c r="H3680" s="36">
        <f>INDEX(Daily!$B$2:$H$4016,MATCH(E3680,Daily!$B$2:$B$4016,0),5)</f>
        <v>30</v>
      </c>
      <c r="I3680" s="36">
        <f>INDEX(Daily!$B$2:$H$4016,MATCH(E3680,Daily!$B$2:$B$4016,0),7)</f>
        <v>25.509999999999991</v>
      </c>
      <c r="J3680" s="39">
        <f>INDEX(Monthly!$B$2:$K$187,MATCH(D3680,Monthly!$B$2:$B$187,0),3)</f>
        <v>-2.6999999999999802E-3</v>
      </c>
      <c r="K3680" s="39">
        <f>INDEX(Monthly!$B$2:$K$187,MATCH(D3680,Monthly!$B$2:$B$187,0),5)</f>
        <v>64.299999999999955</v>
      </c>
      <c r="L3680" s="39">
        <f>INDEX(Monthly!$B$2:$K$187,MATCH(D3680,Monthly!$B$2:$B$187,0),7)</f>
        <v>-3.0000000000000027E-3</v>
      </c>
      <c r="M3680" s="39">
        <f>INDEX(Monthly!$B$2:$K$187,MATCH(D3680,Monthly!$B$2:$B$187,0),9)</f>
        <v>6.1921490632269377E-3</v>
      </c>
      <c r="N3680" s="42">
        <f>INDEX(Quaterly!$B$2:$E$63,MATCH(B3680,Quaterly!$B$2:$B$63,0),4)</f>
        <v>-19.650000000000002</v>
      </c>
    </row>
    <row r="3681" spans="1:14" x14ac:dyDescent="0.3">
      <c r="A3681" s="23">
        <v>3680</v>
      </c>
      <c r="B3681" s="23" t="str">
        <f t="shared" si="171"/>
        <v>Q1-2024</v>
      </c>
      <c r="C3681" s="24" t="str">
        <f t="shared" si="172"/>
        <v>Q1</v>
      </c>
      <c r="D3681" s="23" t="str">
        <f t="shared" si="173"/>
        <v>3-2024</v>
      </c>
      <c r="E3681" s="25">
        <v>45365</v>
      </c>
      <c r="F3681" s="31">
        <f>INDEX(GoldPrice!$B$2:$F$4016,MATCH(E3681,GoldPrice!$B$2:$B$4016,0),5)</f>
        <v>1006785.1067851037</v>
      </c>
      <c r="G3681" s="36">
        <f>INDEX(Daily!$B$2:$H$4016,MATCH(E3681,Daily!$B$2:$B$4016,0),3)</f>
        <v>1.4399999999999977</v>
      </c>
      <c r="H3681" s="36">
        <f>INDEX(Daily!$B$2:$H$4016,MATCH(E3681,Daily!$B$2:$B$4016,0),5)</f>
        <v>15</v>
      </c>
      <c r="I3681" s="36">
        <f>INDEX(Daily!$B$2:$H$4016,MATCH(E3681,Daily!$B$2:$B$4016,0),7)</f>
        <v>-6.25</v>
      </c>
      <c r="J3681" s="39">
        <f>INDEX(Monthly!$B$2:$K$187,MATCH(D3681,Monthly!$B$2:$B$187,0),3)</f>
        <v>-2.6999999999999802E-3</v>
      </c>
      <c r="K3681" s="39">
        <f>INDEX(Monthly!$B$2:$K$187,MATCH(D3681,Monthly!$B$2:$B$187,0),5)</f>
        <v>64.299999999999955</v>
      </c>
      <c r="L3681" s="39">
        <f>INDEX(Monthly!$B$2:$K$187,MATCH(D3681,Monthly!$B$2:$B$187,0),7)</f>
        <v>-3.0000000000000027E-3</v>
      </c>
      <c r="M3681" s="39">
        <f>INDEX(Monthly!$B$2:$K$187,MATCH(D3681,Monthly!$B$2:$B$187,0),9)</f>
        <v>6.1921490632269377E-3</v>
      </c>
      <c r="N3681" s="42">
        <f>INDEX(Quaterly!$B$2:$E$63,MATCH(B3681,Quaterly!$B$2:$B$63,0),4)</f>
        <v>-19.650000000000002</v>
      </c>
    </row>
    <row r="3682" spans="1:14" x14ac:dyDescent="0.3">
      <c r="A3682" s="23">
        <v>3681</v>
      </c>
      <c r="B3682" s="23" t="str">
        <f t="shared" si="171"/>
        <v>Q1-2024</v>
      </c>
      <c r="C3682" s="24" t="str">
        <f t="shared" si="172"/>
        <v>Q1</v>
      </c>
      <c r="D3682" s="23" t="str">
        <f t="shared" si="173"/>
        <v>3-2024</v>
      </c>
      <c r="E3682" s="25">
        <v>45366</v>
      </c>
      <c r="F3682" s="31">
        <f>INDEX(GoldPrice!$B$2:$F$4016,MATCH(E3682,GoldPrice!$B$2:$B$4016,0),5)</f>
        <v>273775.84577584267</v>
      </c>
      <c r="G3682" s="36">
        <f>INDEX(Daily!$B$2:$H$4016,MATCH(E3682,Daily!$B$2:$B$4016,0),3)</f>
        <v>0.30000000000001137</v>
      </c>
      <c r="H3682" s="36">
        <f>INDEX(Daily!$B$2:$H$4016,MATCH(E3682,Daily!$B$2:$B$4016,0),5)</f>
        <v>20</v>
      </c>
      <c r="I3682" s="36">
        <f>INDEX(Daily!$B$2:$H$4016,MATCH(E3682,Daily!$B$2:$B$4016,0),7)</f>
        <v>-0.48000000000001819</v>
      </c>
      <c r="J3682" s="39">
        <f>INDEX(Monthly!$B$2:$K$187,MATCH(D3682,Monthly!$B$2:$B$187,0),3)</f>
        <v>-2.6999999999999802E-3</v>
      </c>
      <c r="K3682" s="39">
        <f>INDEX(Monthly!$B$2:$K$187,MATCH(D3682,Monthly!$B$2:$B$187,0),5)</f>
        <v>64.299999999999955</v>
      </c>
      <c r="L3682" s="39">
        <f>INDEX(Monthly!$B$2:$K$187,MATCH(D3682,Monthly!$B$2:$B$187,0),7)</f>
        <v>-3.0000000000000027E-3</v>
      </c>
      <c r="M3682" s="39">
        <f>INDEX(Monthly!$B$2:$K$187,MATCH(D3682,Monthly!$B$2:$B$187,0),9)</f>
        <v>6.1921490632269377E-3</v>
      </c>
      <c r="N3682" s="42">
        <f>INDEX(Quaterly!$B$2:$E$63,MATCH(B3682,Quaterly!$B$2:$B$63,0),4)</f>
        <v>-19.650000000000002</v>
      </c>
    </row>
    <row r="3683" spans="1:14" x14ac:dyDescent="0.3">
      <c r="A3683" s="23">
        <v>3682</v>
      </c>
      <c r="B3683" s="23" t="str">
        <f t="shared" si="171"/>
        <v>Q1-2024</v>
      </c>
      <c r="C3683" s="24" t="str">
        <f t="shared" si="172"/>
        <v>Q1</v>
      </c>
      <c r="D3683" s="23" t="str">
        <f t="shared" si="173"/>
        <v>3-2024</v>
      </c>
      <c r="E3683" s="25">
        <v>45369</v>
      </c>
      <c r="F3683" s="31">
        <f>INDEX(GoldPrice!$B$2:$F$4016,MATCH(E3683,GoldPrice!$B$2:$B$4016,0),5)</f>
        <v>-371682.10168208927</v>
      </c>
      <c r="G3683" s="36">
        <f>INDEX(Daily!$B$2:$H$4016,MATCH(E3683,Daily!$B$2:$B$4016,0),3)</f>
        <v>1.6799999999999926</v>
      </c>
      <c r="H3683" s="36">
        <f>INDEX(Daily!$B$2:$H$4016,MATCH(E3683,Daily!$B$2:$B$4016,0),5)</f>
        <v>5</v>
      </c>
      <c r="I3683" s="36">
        <f>INDEX(Daily!$B$2:$H$4016,MATCH(E3683,Daily!$B$2:$B$4016,0),7)</f>
        <v>-20.220000000000027</v>
      </c>
      <c r="J3683" s="39">
        <f>INDEX(Monthly!$B$2:$K$187,MATCH(D3683,Monthly!$B$2:$B$187,0),3)</f>
        <v>-2.6999999999999802E-3</v>
      </c>
      <c r="K3683" s="39">
        <f>INDEX(Monthly!$B$2:$K$187,MATCH(D3683,Monthly!$B$2:$B$187,0),5)</f>
        <v>64.299999999999955</v>
      </c>
      <c r="L3683" s="39">
        <f>INDEX(Monthly!$B$2:$K$187,MATCH(D3683,Monthly!$B$2:$B$187,0),7)</f>
        <v>-3.0000000000000027E-3</v>
      </c>
      <c r="M3683" s="39">
        <f>INDEX(Monthly!$B$2:$K$187,MATCH(D3683,Monthly!$B$2:$B$187,0),9)</f>
        <v>6.1921490632269377E-3</v>
      </c>
      <c r="N3683" s="42">
        <f>INDEX(Quaterly!$B$2:$E$63,MATCH(B3683,Quaterly!$B$2:$B$63,0),4)</f>
        <v>-19.650000000000002</v>
      </c>
    </row>
    <row r="3684" spans="1:14" x14ac:dyDescent="0.3">
      <c r="A3684" s="23">
        <v>3683</v>
      </c>
      <c r="B3684" s="23" t="str">
        <f t="shared" si="171"/>
        <v>Q1-2024</v>
      </c>
      <c r="C3684" s="24" t="str">
        <f t="shared" si="172"/>
        <v>Q1</v>
      </c>
      <c r="D3684" s="23" t="str">
        <f t="shared" si="173"/>
        <v>3-2024</v>
      </c>
      <c r="E3684" s="25">
        <v>45370</v>
      </c>
      <c r="F3684" s="31">
        <f>INDEX(GoldPrice!$B$2:$F$4016,MATCH(E3684,GoldPrice!$B$2:$B$4016,0),5)</f>
        <v>141457.94745793939</v>
      </c>
      <c r="G3684" s="36">
        <f>INDEX(Daily!$B$2:$H$4016,MATCH(E3684,Daily!$B$2:$B$4016,0),3)</f>
        <v>0.75</v>
      </c>
      <c r="H3684" s="36">
        <f>INDEX(Daily!$B$2:$H$4016,MATCH(E3684,Daily!$B$2:$B$4016,0),5)</f>
        <v>25</v>
      </c>
      <c r="I3684" s="36">
        <f>INDEX(Daily!$B$2:$H$4016,MATCH(E3684,Daily!$B$2:$B$4016,0),7)</f>
        <v>-1.0999999999999091</v>
      </c>
      <c r="J3684" s="39">
        <f>INDEX(Monthly!$B$2:$K$187,MATCH(D3684,Monthly!$B$2:$B$187,0),3)</f>
        <v>-2.6999999999999802E-3</v>
      </c>
      <c r="K3684" s="39">
        <f>INDEX(Monthly!$B$2:$K$187,MATCH(D3684,Monthly!$B$2:$B$187,0),5)</f>
        <v>64.299999999999955</v>
      </c>
      <c r="L3684" s="39">
        <f>INDEX(Monthly!$B$2:$K$187,MATCH(D3684,Monthly!$B$2:$B$187,0),7)</f>
        <v>-3.0000000000000027E-3</v>
      </c>
      <c r="M3684" s="39">
        <f>INDEX(Monthly!$B$2:$K$187,MATCH(D3684,Monthly!$B$2:$B$187,0),9)</f>
        <v>6.1921490632269377E-3</v>
      </c>
      <c r="N3684" s="42">
        <f>INDEX(Quaterly!$B$2:$E$63,MATCH(B3684,Quaterly!$B$2:$B$63,0),4)</f>
        <v>-19.650000000000002</v>
      </c>
    </row>
    <row r="3685" spans="1:14" x14ac:dyDescent="0.3">
      <c r="A3685" s="23">
        <v>3684</v>
      </c>
      <c r="B3685" s="23" t="str">
        <f t="shared" si="171"/>
        <v>Q1-2024</v>
      </c>
      <c r="C3685" s="24" t="str">
        <f t="shared" si="172"/>
        <v>Q1</v>
      </c>
      <c r="D3685" s="23" t="str">
        <f t="shared" si="173"/>
        <v>3-2024</v>
      </c>
      <c r="E3685" s="25">
        <v>45371</v>
      </c>
      <c r="F3685" s="31">
        <f>INDEX(GoldPrice!$B$2:$F$4016,MATCH(E3685,GoldPrice!$B$2:$B$4016,0),5)</f>
        <v>-187023.62502362579</v>
      </c>
      <c r="G3685" s="36">
        <f>INDEX(Daily!$B$2:$H$4016,MATCH(E3685,Daily!$B$2:$B$4016,0),3)</f>
        <v>-1.789999999999992</v>
      </c>
      <c r="H3685" s="36">
        <f>INDEX(Daily!$B$2:$H$4016,MATCH(E3685,Daily!$B$2:$B$4016,0),5)</f>
        <v>35</v>
      </c>
      <c r="I3685" s="36">
        <f>INDEX(Daily!$B$2:$H$4016,MATCH(E3685,Daily!$B$2:$B$4016,0),7)</f>
        <v>17.619999999999891</v>
      </c>
      <c r="J3685" s="39">
        <f>INDEX(Monthly!$B$2:$K$187,MATCH(D3685,Monthly!$B$2:$B$187,0),3)</f>
        <v>-2.6999999999999802E-3</v>
      </c>
      <c r="K3685" s="39">
        <f>INDEX(Monthly!$B$2:$K$187,MATCH(D3685,Monthly!$B$2:$B$187,0),5)</f>
        <v>64.299999999999955</v>
      </c>
      <c r="L3685" s="39">
        <f>INDEX(Monthly!$B$2:$K$187,MATCH(D3685,Monthly!$B$2:$B$187,0),7)</f>
        <v>-3.0000000000000027E-3</v>
      </c>
      <c r="M3685" s="39">
        <f>INDEX(Monthly!$B$2:$K$187,MATCH(D3685,Monthly!$B$2:$B$187,0),9)</f>
        <v>6.1921490632269377E-3</v>
      </c>
      <c r="N3685" s="42">
        <f>INDEX(Quaterly!$B$2:$E$63,MATCH(B3685,Quaterly!$B$2:$B$63,0),4)</f>
        <v>-19.650000000000002</v>
      </c>
    </row>
    <row r="3686" spans="1:14" x14ac:dyDescent="0.3">
      <c r="A3686" s="23">
        <v>3685</v>
      </c>
      <c r="B3686" s="23" t="str">
        <f t="shared" si="171"/>
        <v>Q1-2024</v>
      </c>
      <c r="C3686" s="24" t="str">
        <f t="shared" si="172"/>
        <v>Q1</v>
      </c>
      <c r="D3686" s="23" t="str">
        <f t="shared" si="173"/>
        <v>3-2024</v>
      </c>
      <c r="E3686" s="25">
        <v>45372</v>
      </c>
      <c r="F3686" s="31">
        <f>INDEX(GoldPrice!$B$2:$F$4016,MATCH(E3686,GoldPrice!$B$2:$B$4016,0),5)</f>
        <v>-1075381.9693819657</v>
      </c>
      <c r="G3686" s="36">
        <f>INDEX(Daily!$B$2:$H$4016,MATCH(E3686,Daily!$B$2:$B$4016,0),3)</f>
        <v>-0.61000000000001364</v>
      </c>
      <c r="H3686" s="36">
        <f>INDEX(Daily!$B$2:$H$4016,MATCH(E3686,Daily!$B$2:$B$4016,0),5)</f>
        <v>10</v>
      </c>
      <c r="I3686" s="36">
        <f>INDEX(Daily!$B$2:$H$4016,MATCH(E3686,Daily!$B$2:$B$4016,0),7)</f>
        <v>16.340000000000146</v>
      </c>
      <c r="J3686" s="39">
        <f>INDEX(Monthly!$B$2:$K$187,MATCH(D3686,Monthly!$B$2:$B$187,0),3)</f>
        <v>-2.6999999999999802E-3</v>
      </c>
      <c r="K3686" s="39">
        <f>INDEX(Monthly!$B$2:$K$187,MATCH(D3686,Monthly!$B$2:$B$187,0),5)</f>
        <v>64.299999999999955</v>
      </c>
      <c r="L3686" s="39">
        <f>INDEX(Monthly!$B$2:$K$187,MATCH(D3686,Monthly!$B$2:$B$187,0),7)</f>
        <v>-3.0000000000000027E-3</v>
      </c>
      <c r="M3686" s="39">
        <f>INDEX(Monthly!$B$2:$K$187,MATCH(D3686,Monthly!$B$2:$B$187,0),9)</f>
        <v>6.1921490632269377E-3</v>
      </c>
      <c r="N3686" s="42">
        <f>INDEX(Quaterly!$B$2:$E$63,MATCH(B3686,Quaterly!$B$2:$B$63,0),4)</f>
        <v>-19.650000000000002</v>
      </c>
    </row>
    <row r="3687" spans="1:14" x14ac:dyDescent="0.3">
      <c r="A3687" s="23">
        <v>3686</v>
      </c>
      <c r="B3687" s="23" t="str">
        <f t="shared" si="171"/>
        <v>Q1-2024</v>
      </c>
      <c r="C3687" s="24" t="str">
        <f t="shared" si="172"/>
        <v>Q1</v>
      </c>
      <c r="D3687" s="23" t="str">
        <f t="shared" si="173"/>
        <v>3-2024</v>
      </c>
      <c r="E3687" s="25">
        <v>45373</v>
      </c>
      <c r="F3687" s="31">
        <f>INDEX(GoldPrice!$B$2:$F$4016,MATCH(E3687,GoldPrice!$B$2:$B$4016,0),5)</f>
        <v>-316943.33774333447</v>
      </c>
      <c r="G3687" s="36">
        <f>INDEX(Daily!$B$2:$H$4016,MATCH(E3687,Daily!$B$2:$B$4016,0),3)</f>
        <v>-0.43999999999999773</v>
      </c>
      <c r="H3687" s="36">
        <f>INDEX(Daily!$B$2:$H$4016,MATCH(E3687,Daily!$B$2:$B$4016,0),5)</f>
        <v>-17</v>
      </c>
      <c r="I3687" s="36">
        <f>INDEX(Daily!$B$2:$H$4016,MATCH(E3687,Daily!$B$2:$B$4016,0),7)</f>
        <v>5.3799999999998818</v>
      </c>
      <c r="J3687" s="39">
        <f>INDEX(Monthly!$B$2:$K$187,MATCH(D3687,Monthly!$B$2:$B$187,0),3)</f>
        <v>-2.6999999999999802E-3</v>
      </c>
      <c r="K3687" s="39">
        <f>INDEX(Monthly!$B$2:$K$187,MATCH(D3687,Monthly!$B$2:$B$187,0),5)</f>
        <v>64.299999999999955</v>
      </c>
      <c r="L3687" s="39">
        <f>INDEX(Monthly!$B$2:$K$187,MATCH(D3687,Monthly!$B$2:$B$187,0),7)</f>
        <v>-3.0000000000000027E-3</v>
      </c>
      <c r="M3687" s="39">
        <f>INDEX(Monthly!$B$2:$K$187,MATCH(D3687,Monthly!$B$2:$B$187,0),9)</f>
        <v>6.1921490632269377E-3</v>
      </c>
      <c r="N3687" s="42">
        <f>INDEX(Quaterly!$B$2:$E$63,MATCH(B3687,Quaterly!$B$2:$B$63,0),4)</f>
        <v>-19.650000000000002</v>
      </c>
    </row>
    <row r="3688" spans="1:14" x14ac:dyDescent="0.3">
      <c r="A3688" s="23">
        <v>3687</v>
      </c>
      <c r="B3688" s="23" t="str">
        <f t="shared" si="171"/>
        <v>Q1-2024</v>
      </c>
      <c r="C3688" s="24" t="str">
        <f t="shared" si="172"/>
        <v>Q1</v>
      </c>
      <c r="D3688" s="23" t="str">
        <f t="shared" si="173"/>
        <v>3-2024</v>
      </c>
      <c r="E3688" s="25">
        <v>45376</v>
      </c>
      <c r="F3688" s="31">
        <f>INDEX(GoldPrice!$B$2:$F$4016,MATCH(E3688,GoldPrice!$B$2:$B$4016,0),5)</f>
        <v>-366665.05386506021</v>
      </c>
      <c r="G3688" s="36">
        <f>INDEX(Daily!$B$2:$H$4016,MATCH(E3688,Daily!$B$2:$B$4016,0),3)</f>
        <v>1.3200000000000074</v>
      </c>
      <c r="H3688" s="36">
        <f>INDEX(Daily!$B$2:$H$4016,MATCH(E3688,Daily!$B$2:$B$4016,0),5)</f>
        <v>-28</v>
      </c>
      <c r="I3688" s="36">
        <f>INDEX(Daily!$B$2:$H$4016,MATCH(E3688,Daily!$B$2:$B$4016,0),7)</f>
        <v>-13.940000000000055</v>
      </c>
      <c r="J3688" s="39">
        <f>INDEX(Monthly!$B$2:$K$187,MATCH(D3688,Monthly!$B$2:$B$187,0),3)</f>
        <v>-2.6999999999999802E-3</v>
      </c>
      <c r="K3688" s="39">
        <f>INDEX(Monthly!$B$2:$K$187,MATCH(D3688,Monthly!$B$2:$B$187,0),5)</f>
        <v>64.299999999999955</v>
      </c>
      <c r="L3688" s="39">
        <f>INDEX(Monthly!$B$2:$K$187,MATCH(D3688,Monthly!$B$2:$B$187,0),7)</f>
        <v>-3.0000000000000027E-3</v>
      </c>
      <c r="M3688" s="39">
        <f>INDEX(Monthly!$B$2:$K$187,MATCH(D3688,Monthly!$B$2:$B$187,0),9)</f>
        <v>6.1921490632269377E-3</v>
      </c>
      <c r="N3688" s="42">
        <f>INDEX(Quaterly!$B$2:$E$63,MATCH(B3688,Quaterly!$B$2:$B$63,0),4)</f>
        <v>-19.650000000000002</v>
      </c>
    </row>
    <row r="3689" spans="1:14" x14ac:dyDescent="0.3">
      <c r="A3689" s="23">
        <v>3688</v>
      </c>
      <c r="B3689" s="23" t="str">
        <f t="shared" si="171"/>
        <v>Q1-2024</v>
      </c>
      <c r="C3689" s="24" t="str">
        <f t="shared" si="172"/>
        <v>Q1</v>
      </c>
      <c r="D3689" s="23" t="str">
        <f t="shared" si="173"/>
        <v>3-2024</v>
      </c>
      <c r="E3689" s="25">
        <v>45377</v>
      </c>
      <c r="F3689" s="31">
        <f>INDEX(GoldPrice!$B$2:$F$4016,MATCH(E3689,GoldPrice!$B$2:$B$4016,0),5)</f>
        <v>335694.57569457591</v>
      </c>
      <c r="G3689" s="36">
        <f>INDEX(Daily!$B$2:$H$4016,MATCH(E3689,Daily!$B$2:$B$4016,0),3)</f>
        <v>-0.32999999999999829</v>
      </c>
      <c r="H3689" s="36">
        <f>INDEX(Daily!$B$2:$H$4016,MATCH(E3689,Daily!$B$2:$B$4016,0),5)</f>
        <v>30</v>
      </c>
      <c r="I3689" s="36">
        <f>INDEX(Daily!$B$2:$H$4016,MATCH(E3689,Daily!$B$2:$B$4016,0),7)</f>
        <v>14.350000000000136</v>
      </c>
      <c r="J3689" s="39">
        <f>INDEX(Monthly!$B$2:$K$187,MATCH(D3689,Monthly!$B$2:$B$187,0),3)</f>
        <v>-2.6999999999999802E-3</v>
      </c>
      <c r="K3689" s="39">
        <f>INDEX(Monthly!$B$2:$K$187,MATCH(D3689,Monthly!$B$2:$B$187,0),5)</f>
        <v>64.299999999999955</v>
      </c>
      <c r="L3689" s="39">
        <f>INDEX(Monthly!$B$2:$K$187,MATCH(D3689,Monthly!$B$2:$B$187,0),7)</f>
        <v>-3.0000000000000027E-3</v>
      </c>
      <c r="M3689" s="39">
        <f>INDEX(Monthly!$B$2:$K$187,MATCH(D3689,Monthly!$B$2:$B$187,0),9)</f>
        <v>6.1921490632269377E-3</v>
      </c>
      <c r="N3689" s="42">
        <f>INDEX(Quaterly!$B$2:$E$63,MATCH(B3689,Quaterly!$B$2:$B$63,0),4)</f>
        <v>-19.650000000000002</v>
      </c>
    </row>
    <row r="3690" spans="1:14" x14ac:dyDescent="0.3">
      <c r="A3690" s="23">
        <v>3689</v>
      </c>
      <c r="B3690" s="23" t="str">
        <f t="shared" si="171"/>
        <v>Q1-2024</v>
      </c>
      <c r="C3690" s="24" t="str">
        <f t="shared" si="172"/>
        <v>Q1</v>
      </c>
      <c r="D3690" s="23" t="str">
        <f t="shared" si="173"/>
        <v>3-2024</v>
      </c>
      <c r="E3690" s="25">
        <v>45378</v>
      </c>
      <c r="F3690" s="31">
        <f>INDEX(GoldPrice!$B$2:$F$4016,MATCH(E3690,GoldPrice!$B$2:$B$4016,0),5)</f>
        <v>294266.49026649445</v>
      </c>
      <c r="G3690" s="36">
        <f>INDEX(Daily!$B$2:$H$4016,MATCH(E3690,Daily!$B$2:$B$4016,0),3)</f>
        <v>-0.27000000000001023</v>
      </c>
      <c r="H3690" s="36">
        <f>INDEX(Daily!$B$2:$H$4016,MATCH(E3690,Daily!$B$2:$B$4016,0),5)</f>
        <v>15</v>
      </c>
      <c r="I3690" s="36">
        <f>INDEX(Daily!$B$2:$H$4016,MATCH(E3690,Daily!$B$2:$B$4016,0),7)</f>
        <v>0.87999999999988177</v>
      </c>
      <c r="J3690" s="39">
        <f>INDEX(Monthly!$B$2:$K$187,MATCH(D3690,Monthly!$B$2:$B$187,0),3)</f>
        <v>-2.6999999999999802E-3</v>
      </c>
      <c r="K3690" s="39">
        <f>INDEX(Monthly!$B$2:$K$187,MATCH(D3690,Monthly!$B$2:$B$187,0),5)</f>
        <v>64.299999999999955</v>
      </c>
      <c r="L3690" s="39">
        <f>INDEX(Monthly!$B$2:$K$187,MATCH(D3690,Monthly!$B$2:$B$187,0),7)</f>
        <v>-3.0000000000000027E-3</v>
      </c>
      <c r="M3690" s="39">
        <f>INDEX(Monthly!$B$2:$K$187,MATCH(D3690,Monthly!$B$2:$B$187,0),9)</f>
        <v>6.1921490632269377E-3</v>
      </c>
      <c r="N3690" s="42">
        <f>INDEX(Quaterly!$B$2:$E$63,MATCH(B3690,Quaterly!$B$2:$B$63,0),4)</f>
        <v>-19.650000000000002</v>
      </c>
    </row>
    <row r="3691" spans="1:14" x14ac:dyDescent="0.3">
      <c r="A3691" s="23">
        <v>3690</v>
      </c>
      <c r="B3691" s="23" t="str">
        <f t="shared" si="171"/>
        <v>Q1-2024</v>
      </c>
      <c r="C3691" s="24" t="str">
        <f t="shared" si="172"/>
        <v>Q1</v>
      </c>
      <c r="D3691" s="23" t="str">
        <f t="shared" si="173"/>
        <v>3-2024</v>
      </c>
      <c r="E3691" s="25">
        <v>45379</v>
      </c>
      <c r="F3691" s="31">
        <f>INDEX(GoldPrice!$B$2:$F$4016,MATCH(E3691,GoldPrice!$B$2:$B$4016,0),5)</f>
        <v>-410546.21054621041</v>
      </c>
      <c r="G3691" s="36">
        <f>INDEX(Daily!$B$2:$H$4016,MATCH(E3691,Daily!$B$2:$B$4016,0),3)</f>
        <v>1.8200000000000074</v>
      </c>
      <c r="H3691" s="36">
        <f>INDEX(Daily!$B$2:$H$4016,MATCH(E3691,Daily!$B$2:$B$4016,0),5)</f>
        <v>5</v>
      </c>
      <c r="I3691" s="36">
        <f>INDEX(Daily!$B$2:$H$4016,MATCH(E3691,Daily!$B$2:$B$4016,0),7)</f>
        <v>7.0900000000001455</v>
      </c>
      <c r="J3691" s="39">
        <f>INDEX(Monthly!$B$2:$K$187,MATCH(D3691,Monthly!$B$2:$B$187,0),3)</f>
        <v>-2.6999999999999802E-3</v>
      </c>
      <c r="K3691" s="39">
        <f>INDEX(Monthly!$B$2:$K$187,MATCH(D3691,Monthly!$B$2:$B$187,0),5)</f>
        <v>64.299999999999955</v>
      </c>
      <c r="L3691" s="39">
        <f>INDEX(Monthly!$B$2:$K$187,MATCH(D3691,Monthly!$B$2:$B$187,0),7)</f>
        <v>-3.0000000000000027E-3</v>
      </c>
      <c r="M3691" s="39">
        <f>INDEX(Monthly!$B$2:$K$187,MATCH(D3691,Monthly!$B$2:$B$187,0),9)</f>
        <v>6.1921490632269377E-3</v>
      </c>
      <c r="N3691" s="42">
        <f>INDEX(Quaterly!$B$2:$E$63,MATCH(B3691,Quaterly!$B$2:$B$63,0),4)</f>
        <v>-19.650000000000002</v>
      </c>
    </row>
    <row r="3692" spans="1:14" x14ac:dyDescent="0.3">
      <c r="A3692" s="23">
        <v>3691</v>
      </c>
      <c r="B3692" s="23" t="str">
        <f t="shared" si="171"/>
        <v>Q1-2024</v>
      </c>
      <c r="C3692" s="24" t="str">
        <f t="shared" si="172"/>
        <v>Q1</v>
      </c>
      <c r="D3692" s="23" t="str">
        <f t="shared" si="173"/>
        <v>3-2024</v>
      </c>
      <c r="E3692" s="25">
        <v>45380</v>
      </c>
      <c r="F3692" s="31">
        <f>INDEX(GoldPrice!$B$2:$F$4016,MATCH(E3692,GoldPrice!$B$2:$B$4016,0),5)</f>
        <v>736918.61651860923</v>
      </c>
      <c r="G3692" s="36">
        <f>INDEX(Daily!$B$2:$H$4016,MATCH(E3692,Daily!$B$2:$B$4016,0),3)</f>
        <v>-1.5314285714285631</v>
      </c>
      <c r="H3692" s="36">
        <f>INDEX(Daily!$B$2:$H$4016,MATCH(E3692,Daily!$B$2:$B$4016,0),5)</f>
        <v>20</v>
      </c>
      <c r="I3692" s="36">
        <f>INDEX(Daily!$B$2:$H$4016,MATCH(E3692,Daily!$B$2:$B$4016,0),7)</f>
        <v>-6.0900000000001455</v>
      </c>
      <c r="J3692" s="39">
        <f>INDEX(Monthly!$B$2:$K$187,MATCH(D3692,Monthly!$B$2:$B$187,0),3)</f>
        <v>-2.6999999999999802E-3</v>
      </c>
      <c r="K3692" s="39">
        <f>INDEX(Monthly!$B$2:$K$187,MATCH(D3692,Monthly!$B$2:$B$187,0),5)</f>
        <v>64.299999999999955</v>
      </c>
      <c r="L3692" s="39">
        <f>INDEX(Monthly!$B$2:$K$187,MATCH(D3692,Monthly!$B$2:$B$187,0),7)</f>
        <v>-3.0000000000000027E-3</v>
      </c>
      <c r="M3692" s="39">
        <f>INDEX(Monthly!$B$2:$K$187,MATCH(D3692,Monthly!$B$2:$B$187,0),9)</f>
        <v>6.1921490632269377E-3</v>
      </c>
      <c r="N3692" s="42">
        <f>INDEX(Quaterly!$B$2:$E$63,MATCH(B3692,Quaterly!$B$2:$B$63,0),4)</f>
        <v>-19.650000000000002</v>
      </c>
    </row>
    <row r="3693" spans="1:14" x14ac:dyDescent="0.3">
      <c r="A3693" s="23">
        <v>3692</v>
      </c>
      <c r="B3693" s="23" t="str">
        <f t="shared" si="171"/>
        <v>Q2-2024</v>
      </c>
      <c r="C3693" s="24" t="str">
        <f t="shared" si="172"/>
        <v>Q2</v>
      </c>
      <c r="D3693" s="23" t="str">
        <f t="shared" si="173"/>
        <v>4-2024</v>
      </c>
      <c r="E3693" s="25">
        <v>45383</v>
      </c>
      <c r="F3693" s="31">
        <f>INDEX(GoldPrice!$B$2:$F$4016,MATCH(E3693,GoldPrice!$B$2:$B$4016,0),5)</f>
        <v>-1003330.6369306296</v>
      </c>
      <c r="G3693" s="36">
        <f>INDEX(Daily!$B$2:$H$4016,MATCH(E3693,Daily!$B$2:$B$4016,0),3)</f>
        <v>2.0714285714285552</v>
      </c>
      <c r="H3693" s="36">
        <f>INDEX(Daily!$B$2:$H$4016,MATCH(E3693,Daily!$B$2:$B$4016,0),5)</f>
        <v>-15</v>
      </c>
      <c r="I3693" s="36">
        <f>INDEX(Daily!$B$2:$H$4016,MATCH(E3693,Daily!$B$2:$B$4016,0),7)</f>
        <v>-2.5699999999999363</v>
      </c>
      <c r="J3693" s="39">
        <f>INDEX(Monthly!$B$2:$K$187,MATCH(D3693,Monthly!$B$2:$B$187,0),3)</f>
        <v>7.9999999999999516E-4</v>
      </c>
      <c r="K3693" s="39">
        <f>INDEX(Monthly!$B$2:$K$187,MATCH(D3693,Monthly!$B$2:$B$187,0),5)</f>
        <v>30.830000000000041</v>
      </c>
      <c r="L3693" s="39">
        <f>INDEX(Monthly!$B$2:$K$187,MATCH(D3693,Monthly!$B$2:$B$187,0),7)</f>
        <v>-2.9999999999999888E-3</v>
      </c>
      <c r="M3693" s="39">
        <f>INDEX(Monthly!$B$2:$K$187,MATCH(D3693,Monthly!$B$2:$B$187,0),9)</f>
        <v>4.0265633844741066E-4</v>
      </c>
      <c r="N3693" s="42">
        <f>INDEX(Quaterly!$B$2:$E$63,MATCH(B3693,Quaterly!$B$2:$B$63,0),4)</f>
        <v>2.6799999999999997</v>
      </c>
    </row>
    <row r="3694" spans="1:14" x14ac:dyDescent="0.3">
      <c r="A3694" s="23">
        <v>3693</v>
      </c>
      <c r="B3694" s="23" t="str">
        <f t="shared" si="171"/>
        <v>Q2-2024</v>
      </c>
      <c r="C3694" s="24" t="str">
        <f t="shared" si="172"/>
        <v>Q2</v>
      </c>
      <c r="D3694" s="23" t="str">
        <f t="shared" si="173"/>
        <v>4-2024</v>
      </c>
      <c r="E3694" s="25">
        <v>45384</v>
      </c>
      <c r="F3694" s="31">
        <f>INDEX(GoldPrice!$B$2:$F$4016,MATCH(E3694,GoldPrice!$B$2:$B$4016,0),5)</f>
        <v>-438731.80873180926</v>
      </c>
      <c r="G3694" s="36">
        <f>INDEX(Daily!$B$2:$H$4016,MATCH(E3694,Daily!$B$2:$B$4016,0),3)</f>
        <v>1.4400000000000119</v>
      </c>
      <c r="H3694" s="36">
        <f>INDEX(Daily!$B$2:$H$4016,MATCH(E3694,Daily!$B$2:$B$4016,0),5)</f>
        <v>105</v>
      </c>
      <c r="I3694" s="36">
        <f>INDEX(Daily!$B$2:$H$4016,MATCH(E3694,Daily!$B$2:$B$4016,0),7)</f>
        <v>5.5199999999999818</v>
      </c>
      <c r="J3694" s="39">
        <f>INDEX(Monthly!$B$2:$K$187,MATCH(D3694,Monthly!$B$2:$B$187,0),3)</f>
        <v>7.9999999999999516E-4</v>
      </c>
      <c r="K3694" s="39">
        <f>INDEX(Monthly!$B$2:$K$187,MATCH(D3694,Monthly!$B$2:$B$187,0),5)</f>
        <v>30.830000000000041</v>
      </c>
      <c r="L3694" s="39">
        <f>INDEX(Monthly!$B$2:$K$187,MATCH(D3694,Monthly!$B$2:$B$187,0),7)</f>
        <v>-2.9999999999999888E-3</v>
      </c>
      <c r="M3694" s="39">
        <f>INDEX(Monthly!$B$2:$K$187,MATCH(D3694,Monthly!$B$2:$B$187,0),9)</f>
        <v>4.0265633844741066E-4</v>
      </c>
      <c r="N3694" s="42">
        <f>INDEX(Quaterly!$B$2:$E$63,MATCH(B3694,Quaterly!$B$2:$B$63,0),4)</f>
        <v>2.6799999999999997</v>
      </c>
    </row>
    <row r="3695" spans="1:14" x14ac:dyDescent="0.3">
      <c r="A3695" s="23">
        <v>3694</v>
      </c>
      <c r="B3695" s="23" t="str">
        <f t="shared" si="171"/>
        <v>Q2-2024</v>
      </c>
      <c r="C3695" s="24" t="str">
        <f t="shared" si="172"/>
        <v>Q2</v>
      </c>
      <c r="D3695" s="23" t="str">
        <f t="shared" si="173"/>
        <v>4-2024</v>
      </c>
      <c r="E3695" s="25">
        <v>45385</v>
      </c>
      <c r="F3695" s="31">
        <f>INDEX(GoldPrice!$B$2:$F$4016,MATCH(E3695,GoldPrice!$B$2:$B$4016,0),5)</f>
        <v>-1002192.4021924064</v>
      </c>
      <c r="G3695" s="36">
        <f>INDEX(Daily!$B$2:$H$4016,MATCH(E3695,Daily!$B$2:$B$4016,0),3)</f>
        <v>0.28000000000000114</v>
      </c>
      <c r="H3695" s="36">
        <f>INDEX(Daily!$B$2:$H$4016,MATCH(E3695,Daily!$B$2:$B$4016,0),5)</f>
        <v>100</v>
      </c>
      <c r="I3695" s="36">
        <f>INDEX(Daily!$B$2:$H$4016,MATCH(E3695,Daily!$B$2:$B$4016,0),7)</f>
        <v>-15.569999999999936</v>
      </c>
      <c r="J3695" s="39">
        <f>INDEX(Monthly!$B$2:$K$187,MATCH(D3695,Monthly!$B$2:$B$187,0),3)</f>
        <v>7.9999999999999516E-4</v>
      </c>
      <c r="K3695" s="39">
        <f>INDEX(Monthly!$B$2:$K$187,MATCH(D3695,Monthly!$B$2:$B$187,0),5)</f>
        <v>30.830000000000041</v>
      </c>
      <c r="L3695" s="39">
        <f>INDEX(Monthly!$B$2:$K$187,MATCH(D3695,Monthly!$B$2:$B$187,0),7)</f>
        <v>-2.9999999999999888E-3</v>
      </c>
      <c r="M3695" s="39">
        <f>INDEX(Monthly!$B$2:$K$187,MATCH(D3695,Monthly!$B$2:$B$187,0),9)</f>
        <v>4.0265633844741066E-4</v>
      </c>
      <c r="N3695" s="42">
        <f>INDEX(Quaterly!$B$2:$E$63,MATCH(B3695,Quaterly!$B$2:$B$63,0),4)</f>
        <v>2.6799999999999997</v>
      </c>
    </row>
    <row r="3696" spans="1:14" x14ac:dyDescent="0.3">
      <c r="A3696" s="23">
        <v>3695</v>
      </c>
      <c r="B3696" s="23" t="str">
        <f t="shared" si="171"/>
        <v>Q2-2024</v>
      </c>
      <c r="C3696" s="24" t="str">
        <f t="shared" si="172"/>
        <v>Q2</v>
      </c>
      <c r="D3696" s="23" t="str">
        <f t="shared" si="173"/>
        <v>4-2024</v>
      </c>
      <c r="E3696" s="25">
        <v>45386</v>
      </c>
      <c r="F3696" s="31">
        <f>INDEX(GoldPrice!$B$2:$F$4016,MATCH(E3696,GoldPrice!$B$2:$B$4016,0),5)</f>
        <v>418311.85031184554</v>
      </c>
      <c r="G3696" s="36">
        <f>INDEX(Daily!$B$2:$H$4016,MATCH(E3696,Daily!$B$2:$B$4016,0),3)</f>
        <v>1.1599999999999966</v>
      </c>
      <c r="H3696" s="36">
        <f>INDEX(Daily!$B$2:$H$4016,MATCH(E3696,Daily!$B$2:$B$4016,0),5)</f>
        <v>-65</v>
      </c>
      <c r="I3696" s="36">
        <f>INDEX(Daily!$B$2:$H$4016,MATCH(E3696,Daily!$B$2:$B$4016,0),7)</f>
        <v>-3.2200000000000273</v>
      </c>
      <c r="J3696" s="39">
        <f>INDEX(Monthly!$B$2:$K$187,MATCH(D3696,Monthly!$B$2:$B$187,0),3)</f>
        <v>7.9999999999999516E-4</v>
      </c>
      <c r="K3696" s="39">
        <f>INDEX(Monthly!$B$2:$K$187,MATCH(D3696,Monthly!$B$2:$B$187,0),5)</f>
        <v>30.830000000000041</v>
      </c>
      <c r="L3696" s="39">
        <f>INDEX(Monthly!$B$2:$K$187,MATCH(D3696,Monthly!$B$2:$B$187,0),7)</f>
        <v>-2.9999999999999888E-3</v>
      </c>
      <c r="M3696" s="39">
        <f>INDEX(Monthly!$B$2:$K$187,MATCH(D3696,Monthly!$B$2:$B$187,0),9)</f>
        <v>4.0265633844741066E-4</v>
      </c>
      <c r="N3696" s="42">
        <f>INDEX(Quaterly!$B$2:$E$63,MATCH(B3696,Quaterly!$B$2:$B$63,0),4)</f>
        <v>2.6799999999999997</v>
      </c>
    </row>
    <row r="3697" spans="1:14" x14ac:dyDescent="0.3">
      <c r="A3697" s="23">
        <v>3696</v>
      </c>
      <c r="B3697" s="23" t="str">
        <f t="shared" si="171"/>
        <v>Q2-2024</v>
      </c>
      <c r="C3697" s="24" t="str">
        <f t="shared" si="172"/>
        <v>Q2</v>
      </c>
      <c r="D3697" s="23" t="str">
        <f t="shared" si="173"/>
        <v>4-2024</v>
      </c>
      <c r="E3697" s="25">
        <v>45387</v>
      </c>
      <c r="F3697" s="31">
        <f>INDEX(GoldPrice!$B$2:$F$4016,MATCH(E3697,GoldPrice!$B$2:$B$4016,0),5)</f>
        <v>-521970.89397088438</v>
      </c>
      <c r="G3697" s="36">
        <f>INDEX(Daily!$B$2:$H$4016,MATCH(E3697,Daily!$B$2:$B$4016,0),3)</f>
        <v>0.31999999999999318</v>
      </c>
      <c r="H3697" s="36">
        <f>INDEX(Daily!$B$2:$H$4016,MATCH(E3697,Daily!$B$2:$B$4016,0),5)</f>
        <v>15</v>
      </c>
      <c r="I3697" s="36">
        <f>INDEX(Daily!$B$2:$H$4016,MATCH(E3697,Daily!$B$2:$B$4016,0),7)</f>
        <v>-13.1400000000001</v>
      </c>
      <c r="J3697" s="39">
        <f>INDEX(Monthly!$B$2:$K$187,MATCH(D3697,Monthly!$B$2:$B$187,0),3)</f>
        <v>7.9999999999999516E-4</v>
      </c>
      <c r="K3697" s="39">
        <f>INDEX(Monthly!$B$2:$K$187,MATCH(D3697,Monthly!$B$2:$B$187,0),5)</f>
        <v>30.830000000000041</v>
      </c>
      <c r="L3697" s="39">
        <f>INDEX(Monthly!$B$2:$K$187,MATCH(D3697,Monthly!$B$2:$B$187,0),7)</f>
        <v>-2.9999999999999888E-3</v>
      </c>
      <c r="M3697" s="39">
        <f>INDEX(Monthly!$B$2:$K$187,MATCH(D3697,Monthly!$B$2:$B$187,0),9)</f>
        <v>4.0265633844741066E-4</v>
      </c>
      <c r="N3697" s="42">
        <f>INDEX(Quaterly!$B$2:$E$63,MATCH(B3697,Quaterly!$B$2:$B$63,0),4)</f>
        <v>2.6799999999999997</v>
      </c>
    </row>
    <row r="3698" spans="1:14" x14ac:dyDescent="0.3">
      <c r="A3698" s="23">
        <v>3697</v>
      </c>
      <c r="B3698" s="23" t="str">
        <f t="shared" si="171"/>
        <v>Q2-2024</v>
      </c>
      <c r="C3698" s="24" t="str">
        <f t="shared" si="172"/>
        <v>Q2</v>
      </c>
      <c r="D3698" s="23" t="str">
        <f t="shared" si="173"/>
        <v>4-2024</v>
      </c>
      <c r="E3698" s="25">
        <v>45390</v>
      </c>
      <c r="F3698" s="31">
        <f>INDEX(GoldPrice!$B$2:$F$4016,MATCH(E3698,GoldPrice!$B$2:$B$4016,0),5)</f>
        <v>769199.01719901711</v>
      </c>
      <c r="G3698" s="36">
        <f>INDEX(Daily!$B$2:$H$4016,MATCH(E3698,Daily!$B$2:$B$4016,0),3)</f>
        <v>-0.47999999999998977</v>
      </c>
      <c r="H3698" s="36">
        <f>INDEX(Daily!$B$2:$H$4016,MATCH(E3698,Daily!$B$2:$B$4016,0),5)</f>
        <v>10</v>
      </c>
      <c r="I3698" s="36">
        <f>INDEX(Daily!$B$2:$H$4016,MATCH(E3698,Daily!$B$2:$B$4016,0),7)</f>
        <v>-4.7599999999999909</v>
      </c>
      <c r="J3698" s="39">
        <f>INDEX(Monthly!$B$2:$K$187,MATCH(D3698,Monthly!$B$2:$B$187,0),3)</f>
        <v>7.9999999999999516E-4</v>
      </c>
      <c r="K3698" s="39">
        <f>INDEX(Monthly!$B$2:$K$187,MATCH(D3698,Monthly!$B$2:$B$187,0),5)</f>
        <v>30.830000000000041</v>
      </c>
      <c r="L3698" s="39">
        <f>INDEX(Monthly!$B$2:$K$187,MATCH(D3698,Monthly!$B$2:$B$187,0),7)</f>
        <v>-2.9999999999999888E-3</v>
      </c>
      <c r="M3698" s="39">
        <f>INDEX(Monthly!$B$2:$K$187,MATCH(D3698,Monthly!$B$2:$B$187,0),9)</f>
        <v>4.0265633844741066E-4</v>
      </c>
      <c r="N3698" s="42">
        <f>INDEX(Quaterly!$B$2:$E$63,MATCH(B3698,Quaterly!$B$2:$B$63,0),4)</f>
        <v>2.6799999999999997</v>
      </c>
    </row>
    <row r="3699" spans="1:14" x14ac:dyDescent="0.3">
      <c r="A3699" s="23">
        <v>3698</v>
      </c>
      <c r="B3699" s="23" t="str">
        <f t="shared" si="171"/>
        <v>Q2-2024</v>
      </c>
      <c r="C3699" s="24" t="str">
        <f t="shared" si="172"/>
        <v>Q2</v>
      </c>
      <c r="D3699" s="23" t="str">
        <f t="shared" si="173"/>
        <v>4-2024</v>
      </c>
      <c r="E3699" s="25">
        <v>45391</v>
      </c>
      <c r="F3699" s="31">
        <f>INDEX(GoldPrice!$B$2:$F$4016,MATCH(E3699,GoldPrice!$B$2:$B$4016,0),5)</f>
        <v>2203911.9259119257</v>
      </c>
      <c r="G3699" s="36">
        <f>INDEX(Daily!$B$2:$H$4016,MATCH(E3699,Daily!$B$2:$B$4016,0),3)</f>
        <v>-1.2000000000000028</v>
      </c>
      <c r="H3699" s="36">
        <f>INDEX(Daily!$B$2:$H$4016,MATCH(E3699,Daily!$B$2:$B$4016,0),5)</f>
        <v>-15</v>
      </c>
      <c r="I3699" s="36">
        <f>INDEX(Daily!$B$2:$H$4016,MATCH(E3699,Daily!$B$2:$B$4016,0),7)</f>
        <v>12.470000000000027</v>
      </c>
      <c r="J3699" s="39">
        <f>INDEX(Monthly!$B$2:$K$187,MATCH(D3699,Monthly!$B$2:$B$187,0),3)</f>
        <v>7.9999999999999516E-4</v>
      </c>
      <c r="K3699" s="39">
        <f>INDEX(Monthly!$B$2:$K$187,MATCH(D3699,Monthly!$B$2:$B$187,0),5)</f>
        <v>30.830000000000041</v>
      </c>
      <c r="L3699" s="39">
        <f>INDEX(Monthly!$B$2:$K$187,MATCH(D3699,Monthly!$B$2:$B$187,0),7)</f>
        <v>-2.9999999999999888E-3</v>
      </c>
      <c r="M3699" s="39">
        <f>INDEX(Monthly!$B$2:$K$187,MATCH(D3699,Monthly!$B$2:$B$187,0),9)</f>
        <v>4.0265633844741066E-4</v>
      </c>
      <c r="N3699" s="42">
        <f>INDEX(Quaterly!$B$2:$E$63,MATCH(B3699,Quaterly!$B$2:$B$63,0),4)</f>
        <v>2.6799999999999997</v>
      </c>
    </row>
    <row r="3700" spans="1:14" x14ac:dyDescent="0.3">
      <c r="A3700" s="23">
        <v>3699</v>
      </c>
      <c r="B3700" s="23" t="str">
        <f t="shared" si="171"/>
        <v>Q2-2024</v>
      </c>
      <c r="C3700" s="24" t="str">
        <f t="shared" si="172"/>
        <v>Q2</v>
      </c>
      <c r="D3700" s="23" t="str">
        <f t="shared" si="173"/>
        <v>4-2024</v>
      </c>
      <c r="E3700" s="25">
        <v>45392</v>
      </c>
      <c r="F3700" s="31">
        <f>INDEX(GoldPrice!$B$2:$F$4016,MATCH(E3700,GoldPrice!$B$2:$B$4016,0),5)</f>
        <v>-120255.90625590831</v>
      </c>
      <c r="G3700" s="36">
        <f>INDEX(Daily!$B$2:$H$4016,MATCH(E3700,Daily!$B$2:$B$4016,0),3)</f>
        <v>0.97999999999998977</v>
      </c>
      <c r="H3700" s="36">
        <f>INDEX(Daily!$B$2:$H$4016,MATCH(E3700,Daily!$B$2:$B$4016,0),5)</f>
        <v>-10</v>
      </c>
      <c r="I3700" s="36">
        <f>INDEX(Daily!$B$2:$H$4016,MATCH(E3700,Daily!$B$2:$B$4016,0),7)</f>
        <v>-4.2599999999999909</v>
      </c>
      <c r="J3700" s="39">
        <f>INDEX(Monthly!$B$2:$K$187,MATCH(D3700,Monthly!$B$2:$B$187,0),3)</f>
        <v>7.9999999999999516E-4</v>
      </c>
      <c r="K3700" s="39">
        <f>INDEX(Monthly!$B$2:$K$187,MATCH(D3700,Monthly!$B$2:$B$187,0),5)</f>
        <v>30.830000000000041</v>
      </c>
      <c r="L3700" s="39">
        <f>INDEX(Monthly!$B$2:$K$187,MATCH(D3700,Monthly!$B$2:$B$187,0),7)</f>
        <v>-2.9999999999999888E-3</v>
      </c>
      <c r="M3700" s="39">
        <f>INDEX(Monthly!$B$2:$K$187,MATCH(D3700,Monthly!$B$2:$B$187,0),9)</f>
        <v>4.0265633844741066E-4</v>
      </c>
      <c r="N3700" s="42">
        <f>INDEX(Quaterly!$B$2:$E$63,MATCH(B3700,Quaterly!$B$2:$B$63,0),4)</f>
        <v>2.6799999999999997</v>
      </c>
    </row>
    <row r="3701" spans="1:14" x14ac:dyDescent="0.3">
      <c r="A3701" s="23">
        <v>3700</v>
      </c>
      <c r="B3701" s="23" t="str">
        <f t="shared" si="171"/>
        <v>Q2-2024</v>
      </c>
      <c r="C3701" s="24" t="str">
        <f t="shared" si="172"/>
        <v>Q2</v>
      </c>
      <c r="D3701" s="23" t="str">
        <f t="shared" si="173"/>
        <v>4-2024</v>
      </c>
      <c r="E3701" s="25">
        <v>45393</v>
      </c>
      <c r="F3701" s="31">
        <f>INDEX(GoldPrice!$B$2:$F$4016,MATCH(E3701,GoldPrice!$B$2:$B$4016,0),5)</f>
        <v>-755152.52315253019</v>
      </c>
      <c r="G3701" s="36">
        <f>INDEX(Daily!$B$2:$H$4016,MATCH(E3701,Daily!$B$2:$B$4016,0),3)</f>
        <v>-1.1899999999999977</v>
      </c>
      <c r="H3701" s="36">
        <f>INDEX(Daily!$B$2:$H$4016,MATCH(E3701,Daily!$B$2:$B$4016,0),5)</f>
        <v>45</v>
      </c>
      <c r="I3701" s="36">
        <f>INDEX(Daily!$B$2:$H$4016,MATCH(E3701,Daily!$B$2:$B$4016,0),7)</f>
        <v>-0.35999999999989996</v>
      </c>
      <c r="J3701" s="39">
        <f>INDEX(Monthly!$B$2:$K$187,MATCH(D3701,Monthly!$B$2:$B$187,0),3)</f>
        <v>7.9999999999999516E-4</v>
      </c>
      <c r="K3701" s="39">
        <f>INDEX(Monthly!$B$2:$K$187,MATCH(D3701,Monthly!$B$2:$B$187,0),5)</f>
        <v>30.830000000000041</v>
      </c>
      <c r="L3701" s="39">
        <f>INDEX(Monthly!$B$2:$K$187,MATCH(D3701,Monthly!$B$2:$B$187,0),7)</f>
        <v>-2.9999999999999888E-3</v>
      </c>
      <c r="M3701" s="39">
        <f>INDEX(Monthly!$B$2:$K$187,MATCH(D3701,Monthly!$B$2:$B$187,0),9)</f>
        <v>4.0265633844741066E-4</v>
      </c>
      <c r="N3701" s="42">
        <f>INDEX(Quaterly!$B$2:$E$63,MATCH(B3701,Quaterly!$B$2:$B$63,0),4)</f>
        <v>2.6799999999999997</v>
      </c>
    </row>
    <row r="3702" spans="1:14" x14ac:dyDescent="0.3">
      <c r="A3702" s="23">
        <v>3701</v>
      </c>
      <c r="B3702" s="23" t="str">
        <f t="shared" si="171"/>
        <v>Q2-2024</v>
      </c>
      <c r="C3702" s="24" t="str">
        <f t="shared" si="172"/>
        <v>Q2</v>
      </c>
      <c r="D3702" s="23" t="str">
        <f t="shared" si="173"/>
        <v>4-2024</v>
      </c>
      <c r="E3702" s="25">
        <v>45394</v>
      </c>
      <c r="F3702" s="31">
        <f>INDEX(GoldPrice!$B$2:$F$4016,MATCH(E3702,GoldPrice!$B$2:$B$4016,0),5)</f>
        <v>211216.0272160396</v>
      </c>
      <c r="G3702" s="36">
        <f>INDEX(Daily!$B$2:$H$4016,MATCH(E3702,Daily!$B$2:$B$4016,0),3)</f>
        <v>0.64000000000000057</v>
      </c>
      <c r="H3702" s="36">
        <f>INDEX(Daily!$B$2:$H$4016,MATCH(E3702,Daily!$B$2:$B$4016,0),5)</f>
        <v>35</v>
      </c>
      <c r="I3702" s="36">
        <f>INDEX(Daily!$B$2:$H$4016,MATCH(E3702,Daily!$B$2:$B$4016,0),7)</f>
        <v>18.399999999999864</v>
      </c>
      <c r="J3702" s="39">
        <f>INDEX(Monthly!$B$2:$K$187,MATCH(D3702,Monthly!$B$2:$B$187,0),3)</f>
        <v>7.9999999999999516E-4</v>
      </c>
      <c r="K3702" s="39">
        <f>INDEX(Monthly!$B$2:$K$187,MATCH(D3702,Monthly!$B$2:$B$187,0),5)</f>
        <v>30.830000000000041</v>
      </c>
      <c r="L3702" s="39">
        <f>INDEX(Monthly!$B$2:$K$187,MATCH(D3702,Monthly!$B$2:$B$187,0),7)</f>
        <v>-2.9999999999999888E-3</v>
      </c>
      <c r="M3702" s="39">
        <f>INDEX(Monthly!$B$2:$K$187,MATCH(D3702,Monthly!$B$2:$B$187,0),9)</f>
        <v>4.0265633844741066E-4</v>
      </c>
      <c r="N3702" s="42">
        <f>INDEX(Quaterly!$B$2:$E$63,MATCH(B3702,Quaterly!$B$2:$B$63,0),4)</f>
        <v>2.6799999999999997</v>
      </c>
    </row>
    <row r="3703" spans="1:14" x14ac:dyDescent="0.3">
      <c r="A3703" s="23">
        <v>3702</v>
      </c>
      <c r="B3703" s="23" t="str">
        <f t="shared" si="171"/>
        <v>Q2-2024</v>
      </c>
      <c r="C3703" s="24" t="str">
        <f t="shared" si="172"/>
        <v>Q2</v>
      </c>
      <c r="D3703" s="23" t="str">
        <f t="shared" si="173"/>
        <v>4-2024</v>
      </c>
      <c r="E3703" s="25">
        <v>45397</v>
      </c>
      <c r="F3703" s="31">
        <f>INDEX(GoldPrice!$B$2:$F$4016,MATCH(E3703,GoldPrice!$B$2:$B$4016,0),5)</f>
        <v>-876659.23265924305</v>
      </c>
      <c r="G3703" s="36">
        <f>INDEX(Daily!$B$2:$H$4016,MATCH(E3703,Daily!$B$2:$B$4016,0),3)</f>
        <v>-0.25</v>
      </c>
      <c r="H3703" s="36">
        <f>INDEX(Daily!$B$2:$H$4016,MATCH(E3703,Daily!$B$2:$B$4016,0),5)</f>
        <v>165</v>
      </c>
      <c r="I3703" s="36">
        <f>INDEX(Daily!$B$2:$H$4016,MATCH(E3703,Daily!$B$2:$B$4016,0),7)</f>
        <v>-59.990000000000009</v>
      </c>
      <c r="J3703" s="39">
        <f>INDEX(Monthly!$B$2:$K$187,MATCH(D3703,Monthly!$B$2:$B$187,0),3)</f>
        <v>7.9999999999999516E-4</v>
      </c>
      <c r="K3703" s="39">
        <f>INDEX(Monthly!$B$2:$K$187,MATCH(D3703,Monthly!$B$2:$B$187,0),5)</f>
        <v>30.830000000000041</v>
      </c>
      <c r="L3703" s="39">
        <f>INDEX(Monthly!$B$2:$K$187,MATCH(D3703,Monthly!$B$2:$B$187,0),7)</f>
        <v>-2.9999999999999888E-3</v>
      </c>
      <c r="M3703" s="39">
        <f>INDEX(Monthly!$B$2:$K$187,MATCH(D3703,Monthly!$B$2:$B$187,0),9)</f>
        <v>4.0265633844741066E-4</v>
      </c>
      <c r="N3703" s="42">
        <f>INDEX(Quaterly!$B$2:$E$63,MATCH(B3703,Quaterly!$B$2:$B$63,0),4)</f>
        <v>2.6799999999999997</v>
      </c>
    </row>
    <row r="3704" spans="1:14" x14ac:dyDescent="0.3">
      <c r="A3704" s="23">
        <v>3703</v>
      </c>
      <c r="B3704" s="23" t="str">
        <f t="shared" si="171"/>
        <v>Q2-2024</v>
      </c>
      <c r="C3704" s="24" t="str">
        <f t="shared" si="172"/>
        <v>Q2</v>
      </c>
      <c r="D3704" s="23" t="str">
        <f t="shared" si="173"/>
        <v>4-2024</v>
      </c>
      <c r="E3704" s="25">
        <v>45398</v>
      </c>
      <c r="F3704" s="31">
        <f>INDEX(GoldPrice!$B$2:$F$4016,MATCH(E3704,GoldPrice!$B$2:$B$4016,0),5)</f>
        <v>-1056647.136647135</v>
      </c>
      <c r="G3704" s="36">
        <f>INDEX(Daily!$B$2:$H$4016,MATCH(E3704,Daily!$B$2:$B$4016,0),3)</f>
        <v>-4.9999999999997158E-2</v>
      </c>
      <c r="H3704" s="36">
        <f>INDEX(Daily!$B$2:$H$4016,MATCH(E3704,Daily!$B$2:$B$4016,0),5)</f>
        <v>100</v>
      </c>
      <c r="I3704" s="36">
        <f>INDEX(Daily!$B$2:$H$4016,MATCH(E3704,Daily!$B$2:$B$4016,0),7)</f>
        <v>-0.92999999999983629</v>
      </c>
      <c r="J3704" s="39">
        <f>INDEX(Monthly!$B$2:$K$187,MATCH(D3704,Monthly!$B$2:$B$187,0),3)</f>
        <v>7.9999999999999516E-4</v>
      </c>
      <c r="K3704" s="39">
        <f>INDEX(Monthly!$B$2:$K$187,MATCH(D3704,Monthly!$B$2:$B$187,0),5)</f>
        <v>30.830000000000041</v>
      </c>
      <c r="L3704" s="39">
        <f>INDEX(Monthly!$B$2:$K$187,MATCH(D3704,Monthly!$B$2:$B$187,0),7)</f>
        <v>-2.9999999999999888E-3</v>
      </c>
      <c r="M3704" s="39">
        <f>INDEX(Monthly!$B$2:$K$187,MATCH(D3704,Monthly!$B$2:$B$187,0),9)</f>
        <v>4.0265633844741066E-4</v>
      </c>
      <c r="N3704" s="42">
        <f>INDEX(Quaterly!$B$2:$E$63,MATCH(B3704,Quaterly!$B$2:$B$63,0),4)</f>
        <v>2.6799999999999997</v>
      </c>
    </row>
    <row r="3705" spans="1:14" x14ac:dyDescent="0.3">
      <c r="A3705" s="23">
        <v>3704</v>
      </c>
      <c r="B3705" s="23" t="str">
        <f t="shared" si="171"/>
        <v>Q2-2024</v>
      </c>
      <c r="C3705" s="24" t="str">
        <f t="shared" si="172"/>
        <v>Q2</v>
      </c>
      <c r="D3705" s="23" t="str">
        <f t="shared" si="173"/>
        <v>4-2024</v>
      </c>
      <c r="E3705" s="25">
        <v>45399</v>
      </c>
      <c r="F3705" s="31">
        <f>INDEX(GoldPrice!$B$2:$F$4016,MATCH(E3705,GoldPrice!$B$2:$B$4016,0),5)</f>
        <v>549872.61387262493</v>
      </c>
      <c r="G3705" s="36">
        <f>INDEX(Daily!$B$2:$H$4016,MATCH(E3705,Daily!$B$2:$B$4016,0),3)</f>
        <v>-2.6700000000000017</v>
      </c>
      <c r="H3705" s="36">
        <f>INDEX(Daily!$B$2:$H$4016,MATCH(E3705,Daily!$B$2:$B$4016,0),5)</f>
        <v>120</v>
      </c>
      <c r="I3705" s="36">
        <f>INDEX(Daily!$B$2:$H$4016,MATCH(E3705,Daily!$B$2:$B$4016,0),7)</f>
        <v>-22.670000000000073</v>
      </c>
      <c r="J3705" s="39">
        <f>INDEX(Monthly!$B$2:$K$187,MATCH(D3705,Monthly!$B$2:$B$187,0),3)</f>
        <v>7.9999999999999516E-4</v>
      </c>
      <c r="K3705" s="39">
        <f>INDEX(Monthly!$B$2:$K$187,MATCH(D3705,Monthly!$B$2:$B$187,0),5)</f>
        <v>30.830000000000041</v>
      </c>
      <c r="L3705" s="39">
        <f>INDEX(Monthly!$B$2:$K$187,MATCH(D3705,Monthly!$B$2:$B$187,0),7)</f>
        <v>-2.9999999999999888E-3</v>
      </c>
      <c r="M3705" s="39">
        <f>INDEX(Monthly!$B$2:$K$187,MATCH(D3705,Monthly!$B$2:$B$187,0),9)</f>
        <v>4.0265633844741066E-4</v>
      </c>
      <c r="N3705" s="42">
        <f>INDEX(Quaterly!$B$2:$E$63,MATCH(B3705,Quaterly!$B$2:$B$63,0),4)</f>
        <v>2.6799999999999997</v>
      </c>
    </row>
    <row r="3706" spans="1:14" x14ac:dyDescent="0.3">
      <c r="A3706" s="23">
        <v>3705</v>
      </c>
      <c r="B3706" s="23" t="str">
        <f t="shared" si="171"/>
        <v>Q2-2024</v>
      </c>
      <c r="C3706" s="24" t="str">
        <f t="shared" si="172"/>
        <v>Q2</v>
      </c>
      <c r="D3706" s="23" t="str">
        <f t="shared" si="173"/>
        <v>4-2024</v>
      </c>
      <c r="E3706" s="25">
        <v>45400</v>
      </c>
      <c r="F3706" s="31">
        <f>INDEX(GoldPrice!$B$2:$F$4016,MATCH(E3706,GoldPrice!$B$2:$B$4016,0),5)</f>
        <v>-46402.78640280664</v>
      </c>
      <c r="G3706" s="36">
        <f>INDEX(Daily!$B$2:$H$4016,MATCH(E3706,Daily!$B$2:$B$4016,0),3)</f>
        <v>4.0000000000006253E-2</v>
      </c>
      <c r="H3706" s="36">
        <f>INDEX(Daily!$B$2:$H$4016,MATCH(E3706,Daily!$B$2:$B$4016,0),5)</f>
        <v>0</v>
      </c>
      <c r="I3706" s="36">
        <f>INDEX(Daily!$B$2:$H$4016,MATCH(E3706,Daily!$B$2:$B$4016,0),7)</f>
        <v>47.201428571428551</v>
      </c>
      <c r="J3706" s="39">
        <f>INDEX(Monthly!$B$2:$K$187,MATCH(D3706,Monthly!$B$2:$B$187,0),3)</f>
        <v>7.9999999999999516E-4</v>
      </c>
      <c r="K3706" s="39">
        <f>INDEX(Monthly!$B$2:$K$187,MATCH(D3706,Monthly!$B$2:$B$187,0),5)</f>
        <v>30.830000000000041</v>
      </c>
      <c r="L3706" s="39">
        <f>INDEX(Monthly!$B$2:$K$187,MATCH(D3706,Monthly!$B$2:$B$187,0),7)</f>
        <v>-2.9999999999999888E-3</v>
      </c>
      <c r="M3706" s="39">
        <f>INDEX(Monthly!$B$2:$K$187,MATCH(D3706,Monthly!$B$2:$B$187,0),9)</f>
        <v>4.0265633844741066E-4</v>
      </c>
      <c r="N3706" s="42">
        <f>INDEX(Quaterly!$B$2:$E$63,MATCH(B3706,Quaterly!$B$2:$B$63,0),4)</f>
        <v>2.6799999999999997</v>
      </c>
    </row>
    <row r="3707" spans="1:14" x14ac:dyDescent="0.3">
      <c r="A3707" s="23">
        <v>3706</v>
      </c>
      <c r="B3707" s="23" t="str">
        <f t="shared" si="171"/>
        <v>Q2-2024</v>
      </c>
      <c r="C3707" s="24" t="str">
        <f t="shared" si="172"/>
        <v>Q2</v>
      </c>
      <c r="D3707" s="23" t="str">
        <f t="shared" si="173"/>
        <v>4-2024</v>
      </c>
      <c r="E3707" s="25">
        <v>45401</v>
      </c>
      <c r="F3707" s="31">
        <f>INDEX(GoldPrice!$B$2:$F$4016,MATCH(E3707,GoldPrice!$B$2:$B$4016,0),5)</f>
        <v>-838829.49482948333</v>
      </c>
      <c r="G3707" s="36">
        <f>INDEX(Daily!$B$2:$H$4016,MATCH(E3707,Daily!$B$2:$B$4016,0),3)</f>
        <v>0.40999999999999659</v>
      </c>
      <c r="H3707" s="36">
        <f>INDEX(Daily!$B$2:$H$4016,MATCH(E3707,Daily!$B$2:$B$4016,0),5)</f>
        <v>40</v>
      </c>
      <c r="I3707" s="36">
        <f>INDEX(Daily!$B$2:$H$4016,MATCH(E3707,Daily!$B$2:$B$4016,0),7)</f>
        <v>-65.361428571428632</v>
      </c>
      <c r="J3707" s="39">
        <f>INDEX(Monthly!$B$2:$K$187,MATCH(D3707,Monthly!$B$2:$B$187,0),3)</f>
        <v>7.9999999999999516E-4</v>
      </c>
      <c r="K3707" s="39">
        <f>INDEX(Monthly!$B$2:$K$187,MATCH(D3707,Monthly!$B$2:$B$187,0),5)</f>
        <v>30.830000000000041</v>
      </c>
      <c r="L3707" s="39">
        <f>INDEX(Monthly!$B$2:$K$187,MATCH(D3707,Monthly!$B$2:$B$187,0),7)</f>
        <v>-2.9999999999999888E-3</v>
      </c>
      <c r="M3707" s="39">
        <f>INDEX(Monthly!$B$2:$K$187,MATCH(D3707,Monthly!$B$2:$B$187,0),9)</f>
        <v>4.0265633844741066E-4</v>
      </c>
      <c r="N3707" s="42">
        <f>INDEX(Quaterly!$B$2:$E$63,MATCH(B3707,Quaterly!$B$2:$B$63,0),4)</f>
        <v>2.6799999999999997</v>
      </c>
    </row>
    <row r="3708" spans="1:14" x14ac:dyDescent="0.3">
      <c r="A3708" s="23">
        <v>3707</v>
      </c>
      <c r="B3708" s="23" t="str">
        <f t="shared" si="171"/>
        <v>Q2-2024</v>
      </c>
      <c r="C3708" s="24" t="str">
        <f t="shared" si="172"/>
        <v>Q2</v>
      </c>
      <c r="D3708" s="23" t="str">
        <f t="shared" si="173"/>
        <v>4-2024</v>
      </c>
      <c r="E3708" s="25">
        <v>45404</v>
      </c>
      <c r="F3708" s="31">
        <f>INDEX(GoldPrice!$B$2:$F$4016,MATCH(E3708,GoldPrice!$B$2:$B$4016,0),5)</f>
        <v>946754.86675487459</v>
      </c>
      <c r="G3708" s="36">
        <f>INDEX(Daily!$B$2:$H$4016,MATCH(E3708,Daily!$B$2:$B$4016,0),3)</f>
        <v>-0.29000000000000625</v>
      </c>
      <c r="H3708" s="36">
        <f>INDEX(Daily!$B$2:$H$4016,MATCH(E3708,Daily!$B$2:$B$4016,0),5)</f>
        <v>15</v>
      </c>
      <c r="I3708" s="36">
        <f>INDEX(Daily!$B$2:$H$4016,MATCH(E3708,Daily!$B$2:$B$4016,0),7)</f>
        <v>15.370000000000118</v>
      </c>
      <c r="J3708" s="39">
        <f>INDEX(Monthly!$B$2:$K$187,MATCH(D3708,Monthly!$B$2:$B$187,0),3)</f>
        <v>7.9999999999999516E-4</v>
      </c>
      <c r="K3708" s="39">
        <f>INDEX(Monthly!$B$2:$K$187,MATCH(D3708,Monthly!$B$2:$B$187,0),5)</f>
        <v>30.830000000000041</v>
      </c>
      <c r="L3708" s="39">
        <f>INDEX(Monthly!$B$2:$K$187,MATCH(D3708,Monthly!$B$2:$B$187,0),7)</f>
        <v>-2.9999999999999888E-3</v>
      </c>
      <c r="M3708" s="39">
        <f>INDEX(Monthly!$B$2:$K$187,MATCH(D3708,Monthly!$B$2:$B$187,0),9)</f>
        <v>4.0265633844741066E-4</v>
      </c>
      <c r="N3708" s="42">
        <f>INDEX(Quaterly!$B$2:$E$63,MATCH(B3708,Quaterly!$B$2:$B$63,0),4)</f>
        <v>2.6799999999999997</v>
      </c>
    </row>
    <row r="3709" spans="1:14" x14ac:dyDescent="0.3">
      <c r="A3709" s="23">
        <v>3708</v>
      </c>
      <c r="B3709" s="23" t="str">
        <f t="shared" si="171"/>
        <v>Q2-2024</v>
      </c>
      <c r="C3709" s="24" t="str">
        <f t="shared" si="172"/>
        <v>Q2</v>
      </c>
      <c r="D3709" s="23" t="str">
        <f t="shared" si="173"/>
        <v>4-2024</v>
      </c>
      <c r="E3709" s="25">
        <v>45405</v>
      </c>
      <c r="F3709" s="31">
        <f>INDEX(GoldPrice!$B$2:$F$4016,MATCH(E3709,GoldPrice!$B$2:$B$4016,0),5)</f>
        <v>-87005.859005860984</v>
      </c>
      <c r="G3709" s="36">
        <f>INDEX(Daily!$B$2:$H$4016,MATCH(E3709,Daily!$B$2:$B$4016,0),3)</f>
        <v>0.51000000000000512</v>
      </c>
      <c r="H3709" s="36">
        <f>INDEX(Daily!$B$2:$H$4016,MATCH(E3709,Daily!$B$2:$B$4016,0),5)</f>
        <v>-15</v>
      </c>
      <c r="I3709" s="36">
        <f>INDEX(Daily!$B$2:$H$4016,MATCH(E3709,Daily!$B$2:$B$4016,0),7)</f>
        <v>-12.819999999999936</v>
      </c>
      <c r="J3709" s="39">
        <f>INDEX(Monthly!$B$2:$K$187,MATCH(D3709,Monthly!$B$2:$B$187,0),3)</f>
        <v>7.9999999999999516E-4</v>
      </c>
      <c r="K3709" s="39">
        <f>INDEX(Monthly!$B$2:$K$187,MATCH(D3709,Monthly!$B$2:$B$187,0),5)</f>
        <v>30.830000000000041</v>
      </c>
      <c r="L3709" s="39">
        <f>INDEX(Monthly!$B$2:$K$187,MATCH(D3709,Monthly!$B$2:$B$187,0),7)</f>
        <v>-2.9999999999999888E-3</v>
      </c>
      <c r="M3709" s="39">
        <f>INDEX(Monthly!$B$2:$K$187,MATCH(D3709,Monthly!$B$2:$B$187,0),9)</f>
        <v>4.0265633844741066E-4</v>
      </c>
      <c r="N3709" s="42">
        <f>INDEX(Quaterly!$B$2:$E$63,MATCH(B3709,Quaterly!$B$2:$B$63,0),4)</f>
        <v>2.6799999999999997</v>
      </c>
    </row>
    <row r="3710" spans="1:14" x14ac:dyDescent="0.3">
      <c r="A3710" s="23">
        <v>3709</v>
      </c>
      <c r="B3710" s="23" t="str">
        <f t="shared" si="171"/>
        <v>Q2-2024</v>
      </c>
      <c r="C3710" s="24" t="str">
        <f t="shared" si="172"/>
        <v>Q2</v>
      </c>
      <c r="D3710" s="23" t="str">
        <f t="shared" si="173"/>
        <v>4-2024</v>
      </c>
      <c r="E3710" s="25">
        <v>45406</v>
      </c>
      <c r="F3710" s="31">
        <f>INDEX(GoldPrice!$B$2:$F$4016,MATCH(E3710,GoldPrice!$B$2:$B$4016,0),5)</f>
        <v>1323050.8410508335</v>
      </c>
      <c r="G3710" s="36">
        <f>INDEX(Daily!$B$2:$H$4016,MATCH(E3710,Daily!$B$2:$B$4016,0),3)</f>
        <v>-0.54999999999999716</v>
      </c>
      <c r="H3710" s="36">
        <f>INDEX(Daily!$B$2:$H$4016,MATCH(E3710,Daily!$B$2:$B$4016,0),5)</f>
        <v>-35</v>
      </c>
      <c r="I3710" s="36">
        <f>INDEX(Daily!$B$2:$H$4016,MATCH(E3710,Daily!$B$2:$B$4016,0),7)</f>
        <v>28.209999999999809</v>
      </c>
      <c r="J3710" s="39">
        <f>INDEX(Monthly!$B$2:$K$187,MATCH(D3710,Monthly!$B$2:$B$187,0),3)</f>
        <v>7.9999999999999516E-4</v>
      </c>
      <c r="K3710" s="39">
        <f>INDEX(Monthly!$B$2:$K$187,MATCH(D3710,Monthly!$B$2:$B$187,0),5)</f>
        <v>30.830000000000041</v>
      </c>
      <c r="L3710" s="39">
        <f>INDEX(Monthly!$B$2:$K$187,MATCH(D3710,Monthly!$B$2:$B$187,0),7)</f>
        <v>-2.9999999999999888E-3</v>
      </c>
      <c r="M3710" s="39">
        <f>INDEX(Monthly!$B$2:$K$187,MATCH(D3710,Monthly!$B$2:$B$187,0),9)</f>
        <v>4.0265633844741066E-4</v>
      </c>
      <c r="N3710" s="42">
        <f>INDEX(Quaterly!$B$2:$E$63,MATCH(B3710,Quaterly!$B$2:$B$63,0),4)</f>
        <v>2.6799999999999997</v>
      </c>
    </row>
    <row r="3711" spans="1:14" x14ac:dyDescent="0.3">
      <c r="A3711" s="23">
        <v>3710</v>
      </c>
      <c r="B3711" s="23" t="str">
        <f t="shared" si="171"/>
        <v>Q2-2024</v>
      </c>
      <c r="C3711" s="24" t="str">
        <f t="shared" si="172"/>
        <v>Q2</v>
      </c>
      <c r="D3711" s="23" t="str">
        <f t="shared" si="173"/>
        <v>4-2024</v>
      </c>
      <c r="E3711" s="25">
        <v>45407</v>
      </c>
      <c r="F3711" s="31">
        <f>INDEX(GoldPrice!$B$2:$F$4016,MATCH(E3711,GoldPrice!$B$2:$B$4016,0),5)</f>
        <v>-204919.67491967976</v>
      </c>
      <c r="G3711" s="36">
        <f>INDEX(Daily!$B$2:$H$4016,MATCH(E3711,Daily!$B$2:$B$4016,0),3)</f>
        <v>0.75999999999999091</v>
      </c>
      <c r="H3711" s="36">
        <f>INDEX(Daily!$B$2:$H$4016,MATCH(E3711,Daily!$B$2:$B$4016,0),5)</f>
        <v>-55</v>
      </c>
      <c r="I3711" s="36">
        <f>INDEX(Daily!$B$2:$H$4016,MATCH(E3711,Daily!$B$2:$B$4016,0),7)</f>
        <v>-0.63999999999987267</v>
      </c>
      <c r="J3711" s="39">
        <f>INDEX(Monthly!$B$2:$K$187,MATCH(D3711,Monthly!$B$2:$B$187,0),3)</f>
        <v>7.9999999999999516E-4</v>
      </c>
      <c r="K3711" s="39">
        <f>INDEX(Monthly!$B$2:$K$187,MATCH(D3711,Monthly!$B$2:$B$187,0),5)</f>
        <v>30.830000000000041</v>
      </c>
      <c r="L3711" s="39">
        <f>INDEX(Monthly!$B$2:$K$187,MATCH(D3711,Monthly!$B$2:$B$187,0),7)</f>
        <v>-2.9999999999999888E-3</v>
      </c>
      <c r="M3711" s="39">
        <f>INDEX(Monthly!$B$2:$K$187,MATCH(D3711,Monthly!$B$2:$B$187,0),9)</f>
        <v>4.0265633844741066E-4</v>
      </c>
      <c r="N3711" s="42">
        <f>INDEX(Quaterly!$B$2:$E$63,MATCH(B3711,Quaterly!$B$2:$B$63,0),4)</f>
        <v>2.6799999999999997</v>
      </c>
    </row>
    <row r="3712" spans="1:14" x14ac:dyDescent="0.3">
      <c r="A3712" s="23">
        <v>3711</v>
      </c>
      <c r="B3712" s="23" t="str">
        <f t="shared" si="171"/>
        <v>Q2-2024</v>
      </c>
      <c r="C3712" s="24" t="str">
        <f t="shared" si="172"/>
        <v>Q2</v>
      </c>
      <c r="D3712" s="23" t="str">
        <f t="shared" si="173"/>
        <v>4-2024</v>
      </c>
      <c r="E3712" s="25">
        <v>45408</v>
      </c>
      <c r="F3712" s="31">
        <f>INDEX(GoldPrice!$B$2:$F$4016,MATCH(E3712,GoldPrice!$B$2:$B$4016,0),5)</f>
        <v>839479.11547911912</v>
      </c>
      <c r="G3712" s="36">
        <f>INDEX(Daily!$B$2:$H$4016,MATCH(E3712,Daily!$B$2:$B$4016,0),3)</f>
        <v>0.28000000000000114</v>
      </c>
      <c r="H3712" s="36">
        <f>INDEX(Daily!$B$2:$H$4016,MATCH(E3712,Daily!$B$2:$B$4016,0),5)</f>
        <v>-20</v>
      </c>
      <c r="I3712" s="36">
        <f>INDEX(Daily!$B$2:$H$4016,MATCH(E3712,Daily!$B$2:$B$4016,0),7)</f>
        <v>4.5499999999999545</v>
      </c>
      <c r="J3712" s="39">
        <f>INDEX(Monthly!$B$2:$K$187,MATCH(D3712,Monthly!$B$2:$B$187,0),3)</f>
        <v>7.9999999999999516E-4</v>
      </c>
      <c r="K3712" s="39">
        <f>INDEX(Monthly!$B$2:$K$187,MATCH(D3712,Monthly!$B$2:$B$187,0),5)</f>
        <v>30.830000000000041</v>
      </c>
      <c r="L3712" s="39">
        <f>INDEX(Monthly!$B$2:$K$187,MATCH(D3712,Monthly!$B$2:$B$187,0),7)</f>
        <v>-2.9999999999999888E-3</v>
      </c>
      <c r="M3712" s="39">
        <f>INDEX(Monthly!$B$2:$K$187,MATCH(D3712,Monthly!$B$2:$B$187,0),9)</f>
        <v>4.0265633844741066E-4</v>
      </c>
      <c r="N3712" s="42">
        <f>INDEX(Quaterly!$B$2:$E$63,MATCH(B3712,Quaterly!$B$2:$B$63,0),4)</f>
        <v>2.6799999999999997</v>
      </c>
    </row>
    <row r="3713" spans="1:14" x14ac:dyDescent="0.3">
      <c r="A3713" s="23">
        <v>3712</v>
      </c>
      <c r="B3713" s="23" t="str">
        <f t="shared" si="171"/>
        <v>Q2-2024</v>
      </c>
      <c r="C3713" s="24" t="str">
        <f t="shared" si="172"/>
        <v>Q2</v>
      </c>
      <c r="D3713" s="23" t="str">
        <f t="shared" si="173"/>
        <v>4-2024</v>
      </c>
      <c r="E3713" s="25">
        <v>45411</v>
      </c>
      <c r="F3713" s="31">
        <f>INDEX(GoldPrice!$B$2:$F$4016,MATCH(E3713,GoldPrice!$B$2:$B$4016,0),5)</f>
        <v>-1280535.7113928571</v>
      </c>
      <c r="G3713" s="36">
        <f>INDEX(Daily!$B$2:$H$4016,MATCH(E3713,Daily!$B$2:$B$4016,0),3)</f>
        <v>-1.2199999999999989</v>
      </c>
      <c r="H3713" s="36">
        <f>INDEX(Daily!$B$2:$H$4016,MATCH(E3713,Daily!$B$2:$B$4016,0),5)</f>
        <v>0</v>
      </c>
      <c r="I3713" s="36">
        <f>INDEX(Daily!$B$2:$H$4016,MATCH(E3713,Daily!$B$2:$B$4016,0),7)</f>
        <v>-9.1226530612245824</v>
      </c>
      <c r="J3713" s="39">
        <f>INDEX(Monthly!$B$2:$K$187,MATCH(D3713,Monthly!$B$2:$B$187,0),3)</f>
        <v>7.9999999999999516E-4</v>
      </c>
      <c r="K3713" s="39">
        <f>INDEX(Monthly!$B$2:$K$187,MATCH(D3713,Monthly!$B$2:$B$187,0),5)</f>
        <v>30.830000000000041</v>
      </c>
      <c r="L3713" s="39">
        <f>INDEX(Monthly!$B$2:$K$187,MATCH(D3713,Monthly!$B$2:$B$187,0),7)</f>
        <v>-2.9999999999999888E-3</v>
      </c>
      <c r="M3713" s="39">
        <f>INDEX(Monthly!$B$2:$K$187,MATCH(D3713,Monthly!$B$2:$B$187,0),9)</f>
        <v>4.0265633844741066E-4</v>
      </c>
      <c r="N3713" s="42">
        <f>INDEX(Quaterly!$B$2:$E$63,MATCH(B3713,Quaterly!$B$2:$B$63,0),4)</f>
        <v>2.6799999999999997</v>
      </c>
    </row>
    <row r="3714" spans="1:14" x14ac:dyDescent="0.3">
      <c r="A3714" s="23">
        <v>3713</v>
      </c>
      <c r="B3714" s="23" t="str">
        <f t="shared" si="171"/>
        <v>Q2-2024</v>
      </c>
      <c r="C3714" s="24" t="str">
        <f t="shared" si="172"/>
        <v>Q2</v>
      </c>
      <c r="D3714" s="23" t="str">
        <f t="shared" si="173"/>
        <v>4-2024</v>
      </c>
      <c r="E3714" s="25">
        <v>45412</v>
      </c>
      <c r="F3714" s="31">
        <f>INDEX(GoldPrice!$B$2:$F$4016,MATCH(E3714,GoldPrice!$B$2:$B$4016,0),5)</f>
        <v>1014830.9715656638</v>
      </c>
      <c r="G3714" s="36">
        <f>INDEX(Daily!$B$2:$H$4016,MATCH(E3714,Daily!$B$2:$B$4016,0),3)</f>
        <v>-0.69999999999998863</v>
      </c>
      <c r="H3714" s="36">
        <f>INDEX(Daily!$B$2:$H$4016,MATCH(E3714,Daily!$B$2:$B$4016,0),5)</f>
        <v>0</v>
      </c>
      <c r="I3714" s="36">
        <f>INDEX(Daily!$B$2:$H$4016,MATCH(E3714,Daily!$B$2:$B$4016,0),7)</f>
        <v>-5.6877259475218125</v>
      </c>
      <c r="J3714" s="39">
        <f>INDEX(Monthly!$B$2:$K$187,MATCH(D3714,Monthly!$B$2:$B$187,0),3)</f>
        <v>7.9999999999999516E-4</v>
      </c>
      <c r="K3714" s="39">
        <f>INDEX(Monthly!$B$2:$K$187,MATCH(D3714,Monthly!$B$2:$B$187,0),5)</f>
        <v>30.830000000000041</v>
      </c>
      <c r="L3714" s="39">
        <f>INDEX(Monthly!$B$2:$K$187,MATCH(D3714,Monthly!$B$2:$B$187,0),7)</f>
        <v>-2.9999999999999888E-3</v>
      </c>
      <c r="M3714" s="39">
        <f>INDEX(Monthly!$B$2:$K$187,MATCH(D3714,Monthly!$B$2:$B$187,0),9)</f>
        <v>4.0265633844741066E-4</v>
      </c>
      <c r="N3714" s="42">
        <f>INDEX(Quaterly!$B$2:$E$63,MATCH(B3714,Quaterly!$B$2:$B$63,0),4)</f>
        <v>2.6799999999999997</v>
      </c>
    </row>
    <row r="3715" spans="1:14" x14ac:dyDescent="0.3">
      <c r="A3715" s="23">
        <v>3714</v>
      </c>
      <c r="B3715" s="23" t="str">
        <f t="shared" ref="B3715:B3778" si="174">C3715&amp;"-"&amp;YEAR(E3715)</f>
        <v>Q2-2024</v>
      </c>
      <c r="C3715" s="24" t="str">
        <f t="shared" ref="C3715:C3778" si="175">IF(MONTH(E3715)&lt;=3,"Q1",IF(MONTH(E3715)&lt;=6,"Q2",IF(MONTH(E3715)&lt;=9,"Q3","Q4")))</f>
        <v>Q2</v>
      </c>
      <c r="D3715" s="23" t="str">
        <f t="shared" ref="D3715:D3778" si="176">MONTH(E3715)&amp;"-"&amp;YEAR(E3715)</f>
        <v>5-2024</v>
      </c>
      <c r="E3715" s="25">
        <v>45413</v>
      </c>
      <c r="F3715" s="31">
        <f>INDEX(GoldPrice!$B$2:$F$4016,MATCH(E3715,GoldPrice!$B$2:$B$4016,0),5)</f>
        <v>-119455.45747294277</v>
      </c>
      <c r="G3715" s="36">
        <f>INDEX(Daily!$B$2:$H$4016,MATCH(E3715,Daily!$B$2:$B$4016,0),3)</f>
        <v>-2.9300000000000068</v>
      </c>
      <c r="H3715" s="36">
        <f>INDEX(Daily!$B$2:$H$4016,MATCH(E3715,Daily!$B$2:$B$4016,0),5)</f>
        <v>0</v>
      </c>
      <c r="I3715" s="36">
        <f>INDEX(Daily!$B$2:$H$4016,MATCH(E3715,Daily!$B$2:$B$4016,0),7)</f>
        <v>2.8370887130361098</v>
      </c>
      <c r="J3715" s="39">
        <f>INDEX(Monthly!$B$2:$K$187,MATCH(D3715,Monthly!$B$2:$B$187,0),3)</f>
        <v>5.9999999999998943E-4</v>
      </c>
      <c r="K3715" s="39">
        <f>INDEX(Monthly!$B$2:$K$187,MATCH(D3715,Monthly!$B$2:$B$187,0),5)</f>
        <v>6.7000000000000455</v>
      </c>
      <c r="L3715" s="39">
        <f>INDEX(Monthly!$B$2:$K$187,MATCH(D3715,Monthly!$B$2:$B$187,0),7)</f>
        <v>-3.0000000000000027E-3</v>
      </c>
      <c r="M3715" s="39">
        <f>INDEX(Monthly!$B$2:$K$187,MATCH(D3715,Monthly!$B$2:$B$187,0),9)</f>
        <v>6.8861854412457114E-3</v>
      </c>
      <c r="N3715" s="42">
        <f>INDEX(Quaterly!$B$2:$E$63,MATCH(B3715,Quaterly!$B$2:$B$63,0),4)</f>
        <v>2.6799999999999997</v>
      </c>
    </row>
    <row r="3716" spans="1:14" x14ac:dyDescent="0.3">
      <c r="A3716" s="23">
        <v>3715</v>
      </c>
      <c r="B3716" s="23" t="str">
        <f t="shared" si="174"/>
        <v>Q2-2024</v>
      </c>
      <c r="C3716" s="24" t="str">
        <f t="shared" si="175"/>
        <v>Q2</v>
      </c>
      <c r="D3716" s="23" t="str">
        <f t="shared" si="176"/>
        <v>5-2024</v>
      </c>
      <c r="E3716" s="25">
        <v>45414</v>
      </c>
      <c r="F3716" s="31">
        <f>INDEX(GoldPrice!$B$2:$F$4016,MATCH(E3716,GoldPrice!$B$2:$B$4016,0),5)</f>
        <v>862590.55073049664</v>
      </c>
      <c r="G3716" s="36">
        <f>INDEX(Daily!$B$2:$H$4016,MATCH(E3716,Daily!$B$2:$B$4016,0),3)</f>
        <v>-4.9999999999997158E-2</v>
      </c>
      <c r="H3716" s="36">
        <f>INDEX(Daily!$B$2:$H$4016,MATCH(E3716,Daily!$B$2:$B$4016,0),5)</f>
        <v>60</v>
      </c>
      <c r="I3716" s="36">
        <f>INDEX(Daily!$B$2:$H$4016,MATCH(E3716,Daily!$B$2:$B$4016,0),7)</f>
        <v>18.813290295710203</v>
      </c>
      <c r="J3716" s="39">
        <f>INDEX(Monthly!$B$2:$K$187,MATCH(D3716,Monthly!$B$2:$B$187,0),3)</f>
        <v>5.9999999999998943E-4</v>
      </c>
      <c r="K3716" s="39">
        <f>INDEX(Monthly!$B$2:$K$187,MATCH(D3716,Monthly!$B$2:$B$187,0),5)</f>
        <v>6.7000000000000455</v>
      </c>
      <c r="L3716" s="39">
        <f>INDEX(Monthly!$B$2:$K$187,MATCH(D3716,Monthly!$B$2:$B$187,0),7)</f>
        <v>-3.0000000000000027E-3</v>
      </c>
      <c r="M3716" s="39">
        <f>INDEX(Monthly!$B$2:$K$187,MATCH(D3716,Monthly!$B$2:$B$187,0),9)</f>
        <v>6.8861854412457114E-3</v>
      </c>
      <c r="N3716" s="42">
        <f>INDEX(Quaterly!$B$2:$E$63,MATCH(B3716,Quaterly!$B$2:$B$63,0),4)</f>
        <v>2.6799999999999997</v>
      </c>
    </row>
    <row r="3717" spans="1:14" x14ac:dyDescent="0.3">
      <c r="A3717" s="23">
        <v>3716</v>
      </c>
      <c r="B3717" s="23" t="str">
        <f t="shared" si="174"/>
        <v>Q2-2024</v>
      </c>
      <c r="C3717" s="24" t="str">
        <f t="shared" si="175"/>
        <v>Q2</v>
      </c>
      <c r="D3717" s="23" t="str">
        <f t="shared" si="176"/>
        <v>5-2024</v>
      </c>
      <c r="E3717" s="25">
        <v>45415</v>
      </c>
      <c r="F3717" s="31">
        <f>INDEX(GoldPrice!$B$2:$F$4016,MATCH(E3717,GoldPrice!$B$2:$B$4016,0),5)</f>
        <v>686458.51445851475</v>
      </c>
      <c r="G3717" s="36">
        <f>INDEX(Daily!$B$2:$H$4016,MATCH(E3717,Daily!$B$2:$B$4016,0),3)</f>
        <v>-0.84000000000000341</v>
      </c>
      <c r="H3717" s="36">
        <f>INDEX(Daily!$B$2:$H$4016,MATCH(E3717,Daily!$B$2:$B$4016,0),5)</f>
        <v>10</v>
      </c>
      <c r="I3717" s="36">
        <f>INDEX(Daily!$B$2:$H$4016,MATCH(E3717,Daily!$B$2:$B$4016,0),7)</f>
        <v>4.6700000000000728</v>
      </c>
      <c r="J3717" s="39">
        <f>INDEX(Monthly!$B$2:$K$187,MATCH(D3717,Monthly!$B$2:$B$187,0),3)</f>
        <v>5.9999999999998943E-4</v>
      </c>
      <c r="K3717" s="39">
        <f>INDEX(Monthly!$B$2:$K$187,MATCH(D3717,Monthly!$B$2:$B$187,0),5)</f>
        <v>6.7000000000000455</v>
      </c>
      <c r="L3717" s="39">
        <f>INDEX(Monthly!$B$2:$K$187,MATCH(D3717,Monthly!$B$2:$B$187,0),7)</f>
        <v>-3.0000000000000027E-3</v>
      </c>
      <c r="M3717" s="39">
        <f>INDEX(Monthly!$B$2:$K$187,MATCH(D3717,Monthly!$B$2:$B$187,0),9)</f>
        <v>6.8861854412457114E-3</v>
      </c>
      <c r="N3717" s="42">
        <f>INDEX(Quaterly!$B$2:$E$63,MATCH(B3717,Quaterly!$B$2:$B$63,0),4)</f>
        <v>2.6799999999999997</v>
      </c>
    </row>
    <row r="3718" spans="1:14" x14ac:dyDescent="0.3">
      <c r="A3718" s="23">
        <v>3717</v>
      </c>
      <c r="B3718" s="23" t="str">
        <f t="shared" si="174"/>
        <v>Q2-2024</v>
      </c>
      <c r="C3718" s="24" t="str">
        <f t="shared" si="175"/>
        <v>Q2</v>
      </c>
      <c r="D3718" s="23" t="str">
        <f t="shared" si="176"/>
        <v>5-2024</v>
      </c>
      <c r="E3718" s="25">
        <v>45418</v>
      </c>
      <c r="F3718" s="31">
        <f>INDEX(GoldPrice!$B$2:$F$4016,MATCH(E3718,GoldPrice!$B$2:$B$4016,0),5)</f>
        <v>318679.26667926461</v>
      </c>
      <c r="G3718" s="36">
        <f>INDEX(Daily!$B$2:$H$4016,MATCH(E3718,Daily!$B$2:$B$4016,0),3)</f>
        <v>0.37000000000000455</v>
      </c>
      <c r="H3718" s="36">
        <f>INDEX(Daily!$B$2:$H$4016,MATCH(E3718,Daily!$B$2:$B$4016,0),5)</f>
        <v>-30</v>
      </c>
      <c r="I3718" s="36">
        <f>INDEX(Daily!$B$2:$H$4016,MATCH(E3718,Daily!$B$2:$B$4016,0),7)</f>
        <v>20.549999999999955</v>
      </c>
      <c r="J3718" s="39">
        <f>INDEX(Monthly!$B$2:$K$187,MATCH(D3718,Monthly!$B$2:$B$187,0),3)</f>
        <v>5.9999999999998943E-4</v>
      </c>
      <c r="K3718" s="39">
        <f>INDEX(Monthly!$B$2:$K$187,MATCH(D3718,Monthly!$B$2:$B$187,0),5)</f>
        <v>6.7000000000000455</v>
      </c>
      <c r="L3718" s="39">
        <f>INDEX(Monthly!$B$2:$K$187,MATCH(D3718,Monthly!$B$2:$B$187,0),7)</f>
        <v>-3.0000000000000027E-3</v>
      </c>
      <c r="M3718" s="39">
        <f>INDEX(Monthly!$B$2:$K$187,MATCH(D3718,Monthly!$B$2:$B$187,0),9)</f>
        <v>6.8861854412457114E-3</v>
      </c>
      <c r="N3718" s="42">
        <f>INDEX(Quaterly!$B$2:$E$63,MATCH(B3718,Quaterly!$B$2:$B$63,0),4)</f>
        <v>2.6799999999999997</v>
      </c>
    </row>
    <row r="3719" spans="1:14" x14ac:dyDescent="0.3">
      <c r="A3719" s="23">
        <v>3718</v>
      </c>
      <c r="B3719" s="23" t="str">
        <f t="shared" si="174"/>
        <v>Q2-2024</v>
      </c>
      <c r="C3719" s="24" t="str">
        <f t="shared" si="175"/>
        <v>Q2</v>
      </c>
      <c r="D3719" s="23" t="str">
        <f t="shared" si="176"/>
        <v>5-2024</v>
      </c>
      <c r="E3719" s="25">
        <v>45419</v>
      </c>
      <c r="F3719" s="31">
        <f>INDEX(GoldPrice!$B$2:$F$4016,MATCH(E3719,GoldPrice!$B$2:$B$4016,0),5)</f>
        <v>1070241.5422415435</v>
      </c>
      <c r="G3719" s="36">
        <f>INDEX(Daily!$B$2:$H$4016,MATCH(E3719,Daily!$B$2:$B$4016,0),3)</f>
        <v>-0.10000000000000853</v>
      </c>
      <c r="H3719" s="36">
        <f>INDEX(Daily!$B$2:$H$4016,MATCH(E3719,Daily!$B$2:$B$4016,0),5)</f>
        <v>30</v>
      </c>
      <c r="I3719" s="36">
        <f>INDEX(Daily!$B$2:$H$4016,MATCH(E3719,Daily!$B$2:$B$4016,0),7)</f>
        <v>7.0500000000001819</v>
      </c>
      <c r="J3719" s="39">
        <f>INDEX(Monthly!$B$2:$K$187,MATCH(D3719,Monthly!$B$2:$B$187,0),3)</f>
        <v>5.9999999999998943E-4</v>
      </c>
      <c r="K3719" s="39">
        <f>INDEX(Monthly!$B$2:$K$187,MATCH(D3719,Monthly!$B$2:$B$187,0),5)</f>
        <v>6.7000000000000455</v>
      </c>
      <c r="L3719" s="39">
        <f>INDEX(Monthly!$B$2:$K$187,MATCH(D3719,Monthly!$B$2:$B$187,0),7)</f>
        <v>-3.0000000000000027E-3</v>
      </c>
      <c r="M3719" s="39">
        <f>INDEX(Monthly!$B$2:$K$187,MATCH(D3719,Monthly!$B$2:$B$187,0),9)</f>
        <v>6.8861854412457114E-3</v>
      </c>
      <c r="N3719" s="42">
        <f>INDEX(Quaterly!$B$2:$E$63,MATCH(B3719,Quaterly!$B$2:$B$63,0),4)</f>
        <v>2.6799999999999997</v>
      </c>
    </row>
    <row r="3720" spans="1:14" x14ac:dyDescent="0.3">
      <c r="A3720" s="23">
        <v>3719</v>
      </c>
      <c r="B3720" s="23" t="str">
        <f t="shared" si="174"/>
        <v>Q2-2024</v>
      </c>
      <c r="C3720" s="24" t="str">
        <f t="shared" si="175"/>
        <v>Q2</v>
      </c>
      <c r="D3720" s="23" t="str">
        <f t="shared" si="176"/>
        <v>5-2024</v>
      </c>
      <c r="E3720" s="25">
        <v>45420</v>
      </c>
      <c r="F3720" s="31">
        <f>INDEX(GoldPrice!$B$2:$F$4016,MATCH(E3720,GoldPrice!$B$2:$B$4016,0),5)</f>
        <v>-13003.213003218174</v>
      </c>
      <c r="G3720" s="36">
        <f>INDEX(Daily!$B$2:$H$4016,MATCH(E3720,Daily!$B$2:$B$4016,0),3)</f>
        <v>0.60999999999999943</v>
      </c>
      <c r="H3720" s="36">
        <f>INDEX(Daily!$B$2:$H$4016,MATCH(E3720,Daily!$B$2:$B$4016,0),5)</f>
        <v>25</v>
      </c>
      <c r="I3720" s="36">
        <f>INDEX(Daily!$B$2:$H$4016,MATCH(E3720,Daily!$B$2:$B$4016,0),7)</f>
        <v>1.8299999999999272</v>
      </c>
      <c r="J3720" s="39">
        <f>INDEX(Monthly!$B$2:$K$187,MATCH(D3720,Monthly!$B$2:$B$187,0),3)</f>
        <v>5.9999999999998943E-4</v>
      </c>
      <c r="K3720" s="39">
        <f>INDEX(Monthly!$B$2:$K$187,MATCH(D3720,Monthly!$B$2:$B$187,0),5)</f>
        <v>6.7000000000000455</v>
      </c>
      <c r="L3720" s="39">
        <f>INDEX(Monthly!$B$2:$K$187,MATCH(D3720,Monthly!$B$2:$B$187,0),7)</f>
        <v>-3.0000000000000027E-3</v>
      </c>
      <c r="M3720" s="39">
        <f>INDEX(Monthly!$B$2:$K$187,MATCH(D3720,Monthly!$B$2:$B$187,0),9)</f>
        <v>6.8861854412457114E-3</v>
      </c>
      <c r="N3720" s="42">
        <f>INDEX(Quaterly!$B$2:$E$63,MATCH(B3720,Quaterly!$B$2:$B$63,0),4)</f>
        <v>2.6799999999999997</v>
      </c>
    </row>
    <row r="3721" spans="1:14" x14ac:dyDescent="0.3">
      <c r="A3721" s="23">
        <v>3720</v>
      </c>
      <c r="B3721" s="23" t="str">
        <f t="shared" si="174"/>
        <v>Q2-2024</v>
      </c>
      <c r="C3721" s="24" t="str">
        <f t="shared" si="175"/>
        <v>Q2</v>
      </c>
      <c r="D3721" s="23" t="str">
        <f t="shared" si="176"/>
        <v>5-2024</v>
      </c>
      <c r="E3721" s="25">
        <v>45421</v>
      </c>
      <c r="F3721" s="31">
        <f>INDEX(GoldPrice!$B$2:$F$4016,MATCH(E3721,GoldPrice!$B$2:$B$4016,0),5)</f>
        <v>1617959.5539595559</v>
      </c>
      <c r="G3721" s="36">
        <f>INDEX(Daily!$B$2:$H$4016,MATCH(E3721,Daily!$B$2:$B$4016,0),3)</f>
        <v>0.27000000000001023</v>
      </c>
      <c r="H3721" s="36">
        <f>INDEX(Daily!$B$2:$H$4016,MATCH(E3721,Daily!$B$2:$B$4016,0),5)</f>
        <v>15</v>
      </c>
      <c r="I3721" s="36">
        <f>INDEX(Daily!$B$2:$H$4016,MATCH(E3721,Daily!$B$2:$B$4016,0),7)</f>
        <v>-1.8199999999999363</v>
      </c>
      <c r="J3721" s="39">
        <f>INDEX(Monthly!$B$2:$K$187,MATCH(D3721,Monthly!$B$2:$B$187,0),3)</f>
        <v>5.9999999999998943E-4</v>
      </c>
      <c r="K3721" s="39">
        <f>INDEX(Monthly!$B$2:$K$187,MATCH(D3721,Monthly!$B$2:$B$187,0),5)</f>
        <v>6.7000000000000455</v>
      </c>
      <c r="L3721" s="39">
        <f>INDEX(Monthly!$B$2:$K$187,MATCH(D3721,Monthly!$B$2:$B$187,0),7)</f>
        <v>-3.0000000000000027E-3</v>
      </c>
      <c r="M3721" s="39">
        <f>INDEX(Monthly!$B$2:$K$187,MATCH(D3721,Monthly!$B$2:$B$187,0),9)</f>
        <v>6.8861854412457114E-3</v>
      </c>
      <c r="N3721" s="42">
        <f>INDEX(Quaterly!$B$2:$E$63,MATCH(B3721,Quaterly!$B$2:$B$63,0),4)</f>
        <v>2.6799999999999997</v>
      </c>
    </row>
    <row r="3722" spans="1:14" x14ac:dyDescent="0.3">
      <c r="A3722" s="23">
        <v>3721</v>
      </c>
      <c r="B3722" s="23" t="str">
        <f t="shared" si="174"/>
        <v>Q2-2024</v>
      </c>
      <c r="C3722" s="24" t="str">
        <f t="shared" si="175"/>
        <v>Q2</v>
      </c>
      <c r="D3722" s="23" t="str">
        <f t="shared" si="176"/>
        <v>5-2024</v>
      </c>
      <c r="E3722" s="25">
        <v>45422</v>
      </c>
      <c r="F3722" s="31">
        <f>INDEX(GoldPrice!$B$2:$F$4016,MATCH(E3722,GoldPrice!$B$2:$B$4016,0),5)</f>
        <v>2205113.5891135857</v>
      </c>
      <c r="G3722" s="36">
        <f>INDEX(Daily!$B$2:$H$4016,MATCH(E3722,Daily!$B$2:$B$4016,0),3)</f>
        <v>-1</v>
      </c>
      <c r="H3722" s="36">
        <f>INDEX(Daily!$B$2:$H$4016,MATCH(E3722,Daily!$B$2:$B$4016,0),5)</f>
        <v>10</v>
      </c>
      <c r="I3722" s="36">
        <f>INDEX(Daily!$B$2:$H$4016,MATCH(E3722,Daily!$B$2:$B$4016,0),7)</f>
        <v>-3.9400000000000546</v>
      </c>
      <c r="J3722" s="39">
        <f>INDEX(Monthly!$B$2:$K$187,MATCH(D3722,Monthly!$B$2:$B$187,0),3)</f>
        <v>5.9999999999998943E-4</v>
      </c>
      <c r="K3722" s="39">
        <f>INDEX(Monthly!$B$2:$K$187,MATCH(D3722,Monthly!$B$2:$B$187,0),5)</f>
        <v>6.7000000000000455</v>
      </c>
      <c r="L3722" s="39">
        <f>INDEX(Monthly!$B$2:$K$187,MATCH(D3722,Monthly!$B$2:$B$187,0),7)</f>
        <v>-3.0000000000000027E-3</v>
      </c>
      <c r="M3722" s="39">
        <f>INDEX(Monthly!$B$2:$K$187,MATCH(D3722,Monthly!$B$2:$B$187,0),9)</f>
        <v>6.8861854412457114E-3</v>
      </c>
      <c r="N3722" s="42">
        <f>INDEX(Quaterly!$B$2:$E$63,MATCH(B3722,Quaterly!$B$2:$B$63,0),4)</f>
        <v>2.6799999999999997</v>
      </c>
    </row>
    <row r="3723" spans="1:14" x14ac:dyDescent="0.3">
      <c r="A3723" s="23">
        <v>3722</v>
      </c>
      <c r="B3723" s="23" t="str">
        <f t="shared" si="174"/>
        <v>Q2-2024</v>
      </c>
      <c r="C3723" s="24" t="str">
        <f t="shared" si="175"/>
        <v>Q2</v>
      </c>
      <c r="D3723" s="23" t="str">
        <f t="shared" si="176"/>
        <v>5-2024</v>
      </c>
      <c r="E3723" s="25">
        <v>45425</v>
      </c>
      <c r="F3723" s="31">
        <f>INDEX(GoldPrice!$B$2:$F$4016,MATCH(E3723,GoldPrice!$B$2:$B$4016,0),5)</f>
        <v>-1805003.4398034364</v>
      </c>
      <c r="G3723" s="36">
        <f>INDEX(Daily!$B$2:$H$4016,MATCH(E3723,Daily!$B$2:$B$4016,0),3)</f>
        <v>0.85999999999999943</v>
      </c>
      <c r="H3723" s="36">
        <f>INDEX(Daily!$B$2:$H$4016,MATCH(E3723,Daily!$B$2:$B$4016,0),5)</f>
        <v>3</v>
      </c>
      <c r="I3723" s="36">
        <f>INDEX(Daily!$B$2:$H$4016,MATCH(E3723,Daily!$B$2:$B$4016,0),7)</f>
        <v>-4.5199999999999818</v>
      </c>
      <c r="J3723" s="39">
        <f>INDEX(Monthly!$B$2:$K$187,MATCH(D3723,Monthly!$B$2:$B$187,0),3)</f>
        <v>5.9999999999998943E-4</v>
      </c>
      <c r="K3723" s="39">
        <f>INDEX(Monthly!$B$2:$K$187,MATCH(D3723,Monthly!$B$2:$B$187,0),5)</f>
        <v>6.7000000000000455</v>
      </c>
      <c r="L3723" s="39">
        <f>INDEX(Monthly!$B$2:$K$187,MATCH(D3723,Monthly!$B$2:$B$187,0),7)</f>
        <v>-3.0000000000000027E-3</v>
      </c>
      <c r="M3723" s="39">
        <f>INDEX(Monthly!$B$2:$K$187,MATCH(D3723,Monthly!$B$2:$B$187,0),9)</f>
        <v>6.8861854412457114E-3</v>
      </c>
      <c r="N3723" s="42">
        <f>INDEX(Quaterly!$B$2:$E$63,MATCH(B3723,Quaterly!$B$2:$B$63,0),4)</f>
        <v>2.6799999999999997</v>
      </c>
    </row>
    <row r="3724" spans="1:14" x14ac:dyDescent="0.3">
      <c r="A3724" s="23">
        <v>3723</v>
      </c>
      <c r="B3724" s="23" t="str">
        <f t="shared" si="174"/>
        <v>Q2-2024</v>
      </c>
      <c r="C3724" s="24" t="str">
        <f t="shared" si="175"/>
        <v>Q2</v>
      </c>
      <c r="D3724" s="23" t="str">
        <f t="shared" si="176"/>
        <v>5-2024</v>
      </c>
      <c r="E3724" s="25">
        <v>45426</v>
      </c>
      <c r="F3724" s="31">
        <f>INDEX(GoldPrice!$B$2:$F$4016,MATCH(E3724,GoldPrice!$B$2:$B$4016,0),5)</f>
        <v>-1327557.5127575099</v>
      </c>
      <c r="G3724" s="36">
        <f>INDEX(Daily!$B$2:$H$4016,MATCH(E3724,Daily!$B$2:$B$4016,0),3)</f>
        <v>-1.1000000000000085</v>
      </c>
      <c r="H3724" s="36">
        <f>INDEX(Daily!$B$2:$H$4016,MATCH(E3724,Daily!$B$2:$B$4016,0),5)</f>
        <v>-3</v>
      </c>
      <c r="I3724" s="36">
        <f>INDEX(Daily!$B$2:$H$4016,MATCH(E3724,Daily!$B$2:$B$4016,0),7)</f>
        <v>3.0999999999999091</v>
      </c>
      <c r="J3724" s="39">
        <f>INDEX(Monthly!$B$2:$K$187,MATCH(D3724,Monthly!$B$2:$B$187,0),3)</f>
        <v>5.9999999999998943E-4</v>
      </c>
      <c r="K3724" s="39">
        <f>INDEX(Monthly!$B$2:$K$187,MATCH(D3724,Monthly!$B$2:$B$187,0),5)</f>
        <v>6.7000000000000455</v>
      </c>
      <c r="L3724" s="39">
        <f>INDEX(Monthly!$B$2:$K$187,MATCH(D3724,Monthly!$B$2:$B$187,0),7)</f>
        <v>-3.0000000000000027E-3</v>
      </c>
      <c r="M3724" s="39">
        <f>INDEX(Monthly!$B$2:$K$187,MATCH(D3724,Monthly!$B$2:$B$187,0),9)</f>
        <v>6.8861854412457114E-3</v>
      </c>
      <c r="N3724" s="42">
        <f>INDEX(Quaterly!$B$2:$E$63,MATCH(B3724,Quaterly!$B$2:$B$63,0),4)</f>
        <v>2.6799999999999997</v>
      </c>
    </row>
    <row r="3725" spans="1:14" x14ac:dyDescent="0.3">
      <c r="A3725" s="23">
        <v>3724</v>
      </c>
      <c r="B3725" s="23" t="str">
        <f t="shared" si="174"/>
        <v>Q2-2024</v>
      </c>
      <c r="C3725" s="24" t="str">
        <f t="shared" si="175"/>
        <v>Q2</v>
      </c>
      <c r="D3725" s="23" t="str">
        <f t="shared" si="176"/>
        <v>5-2024</v>
      </c>
      <c r="E3725" s="25">
        <v>45427</v>
      </c>
      <c r="F3725" s="31">
        <f>INDEX(GoldPrice!$B$2:$F$4016,MATCH(E3725,GoldPrice!$B$2:$B$4016,0),5)</f>
        <v>529849.55584955961</v>
      </c>
      <c r="G3725" s="36">
        <f>INDEX(Daily!$B$2:$H$4016,MATCH(E3725,Daily!$B$2:$B$4016,0),3)</f>
        <v>0.14000000000000057</v>
      </c>
      <c r="H3725" s="36">
        <f>INDEX(Daily!$B$2:$H$4016,MATCH(E3725,Daily!$B$2:$B$4016,0),5)</f>
        <v>-5</v>
      </c>
      <c r="I3725" s="36">
        <f>INDEX(Daily!$B$2:$H$4016,MATCH(E3725,Daily!$B$2:$B$4016,0),7)</f>
        <v>11.110000000000127</v>
      </c>
      <c r="J3725" s="39">
        <f>INDEX(Monthly!$B$2:$K$187,MATCH(D3725,Monthly!$B$2:$B$187,0),3)</f>
        <v>5.9999999999998943E-4</v>
      </c>
      <c r="K3725" s="39">
        <f>INDEX(Monthly!$B$2:$K$187,MATCH(D3725,Monthly!$B$2:$B$187,0),5)</f>
        <v>6.7000000000000455</v>
      </c>
      <c r="L3725" s="39">
        <f>INDEX(Monthly!$B$2:$K$187,MATCH(D3725,Monthly!$B$2:$B$187,0),7)</f>
        <v>-3.0000000000000027E-3</v>
      </c>
      <c r="M3725" s="39">
        <f>INDEX(Monthly!$B$2:$K$187,MATCH(D3725,Monthly!$B$2:$B$187,0),9)</f>
        <v>6.8861854412457114E-3</v>
      </c>
      <c r="N3725" s="42">
        <f>INDEX(Quaterly!$B$2:$E$63,MATCH(B3725,Quaterly!$B$2:$B$63,0),4)</f>
        <v>2.6799999999999997</v>
      </c>
    </row>
    <row r="3726" spans="1:14" x14ac:dyDescent="0.3">
      <c r="A3726" s="23">
        <v>3725</v>
      </c>
      <c r="B3726" s="23" t="str">
        <f t="shared" si="174"/>
        <v>Q2-2024</v>
      </c>
      <c r="C3726" s="24" t="str">
        <f t="shared" si="175"/>
        <v>Q2</v>
      </c>
      <c r="D3726" s="23" t="str">
        <f t="shared" si="176"/>
        <v>5-2024</v>
      </c>
      <c r="E3726" s="25">
        <v>45428</v>
      </c>
      <c r="F3726" s="31">
        <f>INDEX(GoldPrice!$B$2:$F$4016,MATCH(E3726,GoldPrice!$B$2:$B$4016,0),5)</f>
        <v>-7453.033453039825</v>
      </c>
      <c r="G3726" s="36">
        <f>INDEX(Daily!$B$2:$H$4016,MATCH(E3726,Daily!$B$2:$B$4016,0),3)</f>
        <v>0.57999999999999829</v>
      </c>
      <c r="H3726" s="36">
        <f>INDEX(Daily!$B$2:$H$4016,MATCH(E3726,Daily!$B$2:$B$4016,0),5)</f>
        <v>-14</v>
      </c>
      <c r="I3726" s="36">
        <f>INDEX(Daily!$B$2:$H$4016,MATCH(E3726,Daily!$B$2:$B$4016,0),7)</f>
        <v>14.389999999999873</v>
      </c>
      <c r="J3726" s="39">
        <f>INDEX(Monthly!$B$2:$K$187,MATCH(D3726,Monthly!$B$2:$B$187,0),3)</f>
        <v>5.9999999999998943E-4</v>
      </c>
      <c r="K3726" s="39">
        <f>INDEX(Monthly!$B$2:$K$187,MATCH(D3726,Monthly!$B$2:$B$187,0),5)</f>
        <v>6.7000000000000455</v>
      </c>
      <c r="L3726" s="39">
        <f>INDEX(Monthly!$B$2:$K$187,MATCH(D3726,Monthly!$B$2:$B$187,0),7)</f>
        <v>-3.0000000000000027E-3</v>
      </c>
      <c r="M3726" s="39">
        <f>INDEX(Monthly!$B$2:$K$187,MATCH(D3726,Monthly!$B$2:$B$187,0),9)</f>
        <v>6.8861854412457114E-3</v>
      </c>
      <c r="N3726" s="42">
        <f>INDEX(Quaterly!$B$2:$E$63,MATCH(B3726,Quaterly!$B$2:$B$63,0),4)</f>
        <v>2.6799999999999997</v>
      </c>
    </row>
    <row r="3727" spans="1:14" x14ac:dyDescent="0.3">
      <c r="A3727" s="23">
        <v>3726</v>
      </c>
      <c r="B3727" s="23" t="str">
        <f t="shared" si="174"/>
        <v>Q2-2024</v>
      </c>
      <c r="C3727" s="24" t="str">
        <f t="shared" si="175"/>
        <v>Q2</v>
      </c>
      <c r="D3727" s="23" t="str">
        <f t="shared" si="176"/>
        <v>5-2024</v>
      </c>
      <c r="E3727" s="25">
        <v>45429</v>
      </c>
      <c r="F3727" s="31">
        <f>INDEX(GoldPrice!$B$2:$F$4016,MATCH(E3727,GoldPrice!$B$2:$B$4016,0),5)</f>
        <v>-650074.16367416084</v>
      </c>
      <c r="G3727" s="36">
        <f>INDEX(Daily!$B$2:$H$4016,MATCH(E3727,Daily!$B$2:$B$4016,0),3)</f>
        <v>1.3200000000000074</v>
      </c>
      <c r="H3727" s="36">
        <f>INDEX(Daily!$B$2:$H$4016,MATCH(E3727,Daily!$B$2:$B$4016,0),5)</f>
        <v>17</v>
      </c>
      <c r="I3727" s="36">
        <f>INDEX(Daily!$B$2:$H$4016,MATCH(E3727,Daily!$B$2:$B$4016,0),7)</f>
        <v>4.3299999999999272</v>
      </c>
      <c r="J3727" s="39">
        <f>INDEX(Monthly!$B$2:$K$187,MATCH(D3727,Monthly!$B$2:$B$187,0),3)</f>
        <v>5.9999999999998943E-4</v>
      </c>
      <c r="K3727" s="39">
        <f>INDEX(Monthly!$B$2:$K$187,MATCH(D3727,Monthly!$B$2:$B$187,0),5)</f>
        <v>6.7000000000000455</v>
      </c>
      <c r="L3727" s="39">
        <f>INDEX(Monthly!$B$2:$K$187,MATCH(D3727,Monthly!$B$2:$B$187,0),7)</f>
        <v>-3.0000000000000027E-3</v>
      </c>
      <c r="M3727" s="39">
        <f>INDEX(Monthly!$B$2:$K$187,MATCH(D3727,Monthly!$B$2:$B$187,0),9)</f>
        <v>6.8861854412457114E-3</v>
      </c>
      <c r="N3727" s="42">
        <f>INDEX(Quaterly!$B$2:$E$63,MATCH(B3727,Quaterly!$B$2:$B$63,0),4)</f>
        <v>2.6799999999999997</v>
      </c>
    </row>
    <row r="3728" spans="1:14" x14ac:dyDescent="0.3">
      <c r="A3728" s="23">
        <v>3727</v>
      </c>
      <c r="B3728" s="23" t="str">
        <f t="shared" si="174"/>
        <v>Q2-2024</v>
      </c>
      <c r="C3728" s="24" t="str">
        <f t="shared" si="175"/>
        <v>Q2</v>
      </c>
      <c r="D3728" s="23" t="str">
        <f t="shared" si="176"/>
        <v>5-2024</v>
      </c>
      <c r="E3728" s="25">
        <v>45432</v>
      </c>
      <c r="F3728" s="31">
        <f>INDEX(GoldPrice!$B$2:$F$4016,MATCH(E3728,GoldPrice!$B$2:$B$4016,0),5)</f>
        <v>575159.93195992708</v>
      </c>
      <c r="G3728" s="36">
        <f>INDEX(Daily!$B$2:$H$4016,MATCH(E3728,Daily!$B$2:$B$4016,0),3)</f>
        <v>-0.26000000000000512</v>
      </c>
      <c r="H3728" s="36">
        <f>INDEX(Daily!$B$2:$H$4016,MATCH(E3728,Daily!$B$2:$B$4016,0),5)</f>
        <v>4</v>
      </c>
      <c r="I3728" s="36">
        <f>INDEX(Daily!$B$2:$H$4016,MATCH(E3728,Daily!$B$2:$B$4016,0),7)</f>
        <v>4.4700000000000273</v>
      </c>
      <c r="J3728" s="39">
        <f>INDEX(Monthly!$B$2:$K$187,MATCH(D3728,Monthly!$B$2:$B$187,0),3)</f>
        <v>5.9999999999998943E-4</v>
      </c>
      <c r="K3728" s="39">
        <f>INDEX(Monthly!$B$2:$K$187,MATCH(D3728,Monthly!$B$2:$B$187,0),5)</f>
        <v>6.7000000000000455</v>
      </c>
      <c r="L3728" s="39">
        <f>INDEX(Monthly!$B$2:$K$187,MATCH(D3728,Monthly!$B$2:$B$187,0),7)</f>
        <v>-3.0000000000000027E-3</v>
      </c>
      <c r="M3728" s="39">
        <f>INDEX(Monthly!$B$2:$K$187,MATCH(D3728,Monthly!$B$2:$B$187,0),9)</f>
        <v>6.8861854412457114E-3</v>
      </c>
      <c r="N3728" s="42">
        <f>INDEX(Quaterly!$B$2:$E$63,MATCH(B3728,Quaterly!$B$2:$B$63,0),4)</f>
        <v>2.6799999999999997</v>
      </c>
    </row>
    <row r="3729" spans="1:14" x14ac:dyDescent="0.3">
      <c r="A3729" s="23">
        <v>3728</v>
      </c>
      <c r="B3729" s="23" t="str">
        <f t="shared" si="174"/>
        <v>Q2-2024</v>
      </c>
      <c r="C3729" s="24" t="str">
        <f t="shared" si="175"/>
        <v>Q2</v>
      </c>
      <c r="D3729" s="23" t="str">
        <f t="shared" si="176"/>
        <v>5-2024</v>
      </c>
      <c r="E3729" s="25">
        <v>45433</v>
      </c>
      <c r="F3729" s="31">
        <f>INDEX(GoldPrice!$B$2:$F$4016,MATCH(E3729,GoldPrice!$B$2:$B$4016,0),5)</f>
        <v>-281728.14212813973</v>
      </c>
      <c r="G3729" s="36">
        <f>INDEX(Daily!$B$2:$H$4016,MATCH(E3729,Daily!$B$2:$B$4016,0),3)</f>
        <v>-0.53999999999999204</v>
      </c>
      <c r="H3729" s="36">
        <f>INDEX(Daily!$B$2:$H$4016,MATCH(E3729,Daily!$B$2:$B$4016,0),5)</f>
        <v>9</v>
      </c>
      <c r="I3729" s="36">
        <f>INDEX(Daily!$B$2:$H$4016,MATCH(E3729,Daily!$B$2:$B$4016,0),7)</f>
        <v>-0.4399999999998272</v>
      </c>
      <c r="J3729" s="39">
        <f>INDEX(Monthly!$B$2:$K$187,MATCH(D3729,Monthly!$B$2:$B$187,0),3)</f>
        <v>5.9999999999998943E-4</v>
      </c>
      <c r="K3729" s="39">
        <f>INDEX(Monthly!$B$2:$K$187,MATCH(D3729,Monthly!$B$2:$B$187,0),5)</f>
        <v>6.7000000000000455</v>
      </c>
      <c r="L3729" s="39">
        <f>INDEX(Monthly!$B$2:$K$187,MATCH(D3729,Monthly!$B$2:$B$187,0),7)</f>
        <v>-3.0000000000000027E-3</v>
      </c>
      <c r="M3729" s="39">
        <f>INDEX(Monthly!$B$2:$K$187,MATCH(D3729,Monthly!$B$2:$B$187,0),9)</f>
        <v>6.8861854412457114E-3</v>
      </c>
      <c r="N3729" s="42">
        <f>INDEX(Quaterly!$B$2:$E$63,MATCH(B3729,Quaterly!$B$2:$B$63,0),4)</f>
        <v>2.6799999999999997</v>
      </c>
    </row>
    <row r="3730" spans="1:14" x14ac:dyDescent="0.3">
      <c r="A3730" s="23">
        <v>3729</v>
      </c>
      <c r="B3730" s="23" t="str">
        <f t="shared" si="174"/>
        <v>Q2-2024</v>
      </c>
      <c r="C3730" s="24" t="str">
        <f t="shared" si="175"/>
        <v>Q2</v>
      </c>
      <c r="D3730" s="23" t="str">
        <f t="shared" si="176"/>
        <v>5-2024</v>
      </c>
      <c r="E3730" s="25">
        <v>45434</v>
      </c>
      <c r="F3730" s="31">
        <f>INDEX(GoldPrice!$B$2:$F$4016,MATCH(E3730,GoldPrice!$B$2:$B$4016,0),5)</f>
        <v>1020158.6845586896</v>
      </c>
      <c r="G3730" s="36">
        <f>INDEX(Daily!$B$2:$H$4016,MATCH(E3730,Daily!$B$2:$B$4016,0),3)</f>
        <v>-1.6900000000000119</v>
      </c>
      <c r="H3730" s="36">
        <f>INDEX(Daily!$B$2:$H$4016,MATCH(E3730,Daily!$B$2:$B$4016,0),5)</f>
        <v>3</v>
      </c>
      <c r="I3730" s="36">
        <f>INDEX(Daily!$B$2:$H$4016,MATCH(E3730,Daily!$B$2:$B$4016,0),7)</f>
        <v>-10.230000000000018</v>
      </c>
      <c r="J3730" s="39">
        <f>INDEX(Monthly!$B$2:$K$187,MATCH(D3730,Monthly!$B$2:$B$187,0),3)</f>
        <v>5.9999999999998943E-4</v>
      </c>
      <c r="K3730" s="39">
        <f>INDEX(Monthly!$B$2:$K$187,MATCH(D3730,Monthly!$B$2:$B$187,0),5)</f>
        <v>6.7000000000000455</v>
      </c>
      <c r="L3730" s="39">
        <f>INDEX(Monthly!$B$2:$K$187,MATCH(D3730,Monthly!$B$2:$B$187,0),7)</f>
        <v>-3.0000000000000027E-3</v>
      </c>
      <c r="M3730" s="39">
        <f>INDEX(Monthly!$B$2:$K$187,MATCH(D3730,Monthly!$B$2:$B$187,0),9)</f>
        <v>6.8861854412457114E-3</v>
      </c>
      <c r="N3730" s="42">
        <f>INDEX(Quaterly!$B$2:$E$63,MATCH(B3730,Quaterly!$B$2:$B$63,0),4)</f>
        <v>2.6799999999999997</v>
      </c>
    </row>
    <row r="3731" spans="1:14" x14ac:dyDescent="0.3">
      <c r="A3731" s="23">
        <v>3730</v>
      </c>
      <c r="B3731" s="23" t="str">
        <f t="shared" si="174"/>
        <v>Q2-2024</v>
      </c>
      <c r="C3731" s="24" t="str">
        <f t="shared" si="175"/>
        <v>Q2</v>
      </c>
      <c r="D3731" s="23" t="str">
        <f t="shared" si="176"/>
        <v>5-2024</v>
      </c>
      <c r="E3731" s="25">
        <v>45435</v>
      </c>
      <c r="F3731" s="31">
        <f>INDEX(GoldPrice!$B$2:$F$4016,MATCH(E3731,GoldPrice!$B$2:$B$4016,0),5)</f>
        <v>-65432.772632777691</v>
      </c>
      <c r="G3731" s="36">
        <f>INDEX(Daily!$B$2:$H$4016,MATCH(E3731,Daily!$B$2:$B$4016,0),3)</f>
        <v>-0.69999999999998863</v>
      </c>
      <c r="H3731" s="36">
        <f>INDEX(Daily!$B$2:$H$4016,MATCH(E3731,Daily!$B$2:$B$4016,0),5)</f>
        <v>5</v>
      </c>
      <c r="I3731" s="36">
        <f>INDEX(Daily!$B$2:$H$4016,MATCH(E3731,Daily!$B$2:$B$4016,0),7)</f>
        <v>14.119999999999891</v>
      </c>
      <c r="J3731" s="39">
        <f>INDEX(Monthly!$B$2:$K$187,MATCH(D3731,Monthly!$B$2:$B$187,0),3)</f>
        <v>5.9999999999998943E-4</v>
      </c>
      <c r="K3731" s="39">
        <f>INDEX(Monthly!$B$2:$K$187,MATCH(D3731,Monthly!$B$2:$B$187,0),5)</f>
        <v>6.7000000000000455</v>
      </c>
      <c r="L3731" s="39">
        <f>INDEX(Monthly!$B$2:$K$187,MATCH(D3731,Monthly!$B$2:$B$187,0),7)</f>
        <v>-3.0000000000000027E-3</v>
      </c>
      <c r="M3731" s="39">
        <f>INDEX(Monthly!$B$2:$K$187,MATCH(D3731,Monthly!$B$2:$B$187,0),9)</f>
        <v>6.8861854412457114E-3</v>
      </c>
      <c r="N3731" s="42">
        <f>INDEX(Quaterly!$B$2:$E$63,MATCH(B3731,Quaterly!$B$2:$B$63,0),4)</f>
        <v>2.6799999999999997</v>
      </c>
    </row>
    <row r="3732" spans="1:14" x14ac:dyDescent="0.3">
      <c r="A3732" s="23">
        <v>3731</v>
      </c>
      <c r="B3732" s="23" t="str">
        <f t="shared" si="174"/>
        <v>Q2-2024</v>
      </c>
      <c r="C3732" s="24" t="str">
        <f t="shared" si="175"/>
        <v>Q2</v>
      </c>
      <c r="D3732" s="23" t="str">
        <f t="shared" si="176"/>
        <v>5-2024</v>
      </c>
      <c r="E3732" s="25">
        <v>45436</v>
      </c>
      <c r="F3732" s="31">
        <f>INDEX(GoldPrice!$B$2:$F$4016,MATCH(E3732,GoldPrice!$B$2:$B$4016,0),5)</f>
        <v>-244810.0548100546</v>
      </c>
      <c r="G3732" s="36">
        <f>INDEX(Daily!$B$2:$H$4016,MATCH(E3732,Daily!$B$2:$B$4016,0),3)</f>
        <v>0.84999999999999432</v>
      </c>
      <c r="H3732" s="36">
        <f>INDEX(Daily!$B$2:$H$4016,MATCH(E3732,Daily!$B$2:$B$4016,0),5)</f>
        <v>-4</v>
      </c>
      <c r="I3732" s="36">
        <f>INDEX(Daily!$B$2:$H$4016,MATCH(E3732,Daily!$B$2:$B$4016,0),7)</f>
        <v>-19.099999999999909</v>
      </c>
      <c r="J3732" s="39">
        <f>INDEX(Monthly!$B$2:$K$187,MATCH(D3732,Monthly!$B$2:$B$187,0),3)</f>
        <v>5.9999999999998943E-4</v>
      </c>
      <c r="K3732" s="39">
        <f>INDEX(Monthly!$B$2:$K$187,MATCH(D3732,Monthly!$B$2:$B$187,0),5)</f>
        <v>6.7000000000000455</v>
      </c>
      <c r="L3732" s="39">
        <f>INDEX(Monthly!$B$2:$K$187,MATCH(D3732,Monthly!$B$2:$B$187,0),7)</f>
        <v>-3.0000000000000027E-3</v>
      </c>
      <c r="M3732" s="39">
        <f>INDEX(Monthly!$B$2:$K$187,MATCH(D3732,Monthly!$B$2:$B$187,0),9)</f>
        <v>6.8861854412457114E-3</v>
      </c>
      <c r="N3732" s="42">
        <f>INDEX(Quaterly!$B$2:$E$63,MATCH(B3732,Quaterly!$B$2:$B$63,0),4)</f>
        <v>2.6799999999999997</v>
      </c>
    </row>
    <row r="3733" spans="1:14" x14ac:dyDescent="0.3">
      <c r="A3733" s="23">
        <v>3732</v>
      </c>
      <c r="B3733" s="23" t="str">
        <f t="shared" si="174"/>
        <v>Q2-2024</v>
      </c>
      <c r="C3733" s="24" t="str">
        <f t="shared" si="175"/>
        <v>Q2</v>
      </c>
      <c r="D3733" s="23" t="str">
        <f t="shared" si="176"/>
        <v>5-2024</v>
      </c>
      <c r="E3733" s="25">
        <v>45439</v>
      </c>
      <c r="F3733" s="31">
        <f>INDEX(GoldPrice!$B$2:$F$4016,MATCH(E3733,GoldPrice!$B$2:$B$4016,0),5)</f>
        <v>48615.006615005434</v>
      </c>
      <c r="G3733" s="36">
        <f>INDEX(Daily!$B$2:$H$4016,MATCH(E3733,Daily!$B$2:$B$4016,0),3)</f>
        <v>0.93000000000000682</v>
      </c>
      <c r="H3733" s="36">
        <f>INDEX(Daily!$B$2:$H$4016,MATCH(E3733,Daily!$B$2:$B$4016,0),5)</f>
        <v>-20</v>
      </c>
      <c r="I3733" s="36">
        <f>INDEX(Daily!$B$2:$H$4016,MATCH(E3733,Daily!$B$2:$B$4016,0),7)</f>
        <v>5.75</v>
      </c>
      <c r="J3733" s="39">
        <f>INDEX(Monthly!$B$2:$K$187,MATCH(D3733,Monthly!$B$2:$B$187,0),3)</f>
        <v>5.9999999999998943E-4</v>
      </c>
      <c r="K3733" s="39">
        <f>INDEX(Monthly!$B$2:$K$187,MATCH(D3733,Monthly!$B$2:$B$187,0),5)</f>
        <v>6.7000000000000455</v>
      </c>
      <c r="L3733" s="39">
        <f>INDEX(Monthly!$B$2:$K$187,MATCH(D3733,Monthly!$B$2:$B$187,0),7)</f>
        <v>-3.0000000000000027E-3</v>
      </c>
      <c r="M3733" s="39">
        <f>INDEX(Monthly!$B$2:$K$187,MATCH(D3733,Monthly!$B$2:$B$187,0),9)</f>
        <v>6.8861854412457114E-3</v>
      </c>
      <c r="N3733" s="42">
        <f>INDEX(Quaterly!$B$2:$E$63,MATCH(B3733,Quaterly!$B$2:$B$63,0),4)</f>
        <v>2.6799999999999997</v>
      </c>
    </row>
    <row r="3734" spans="1:14" x14ac:dyDescent="0.3">
      <c r="A3734" s="23">
        <v>3733</v>
      </c>
      <c r="B3734" s="23" t="str">
        <f t="shared" si="174"/>
        <v>Q2-2024</v>
      </c>
      <c r="C3734" s="24" t="str">
        <f t="shared" si="175"/>
        <v>Q2</v>
      </c>
      <c r="D3734" s="23" t="str">
        <f t="shared" si="176"/>
        <v>5-2024</v>
      </c>
      <c r="E3734" s="25">
        <v>45440</v>
      </c>
      <c r="F3734" s="31">
        <f>INDEX(GoldPrice!$B$2:$F$4016,MATCH(E3734,GoldPrice!$B$2:$B$4016,0),5)</f>
        <v>544643.65904366225</v>
      </c>
      <c r="G3734" s="36">
        <f>INDEX(Daily!$B$2:$H$4016,MATCH(E3734,Daily!$B$2:$B$4016,0),3)</f>
        <v>1.1799999999999926</v>
      </c>
      <c r="H3734" s="36">
        <f>INDEX(Daily!$B$2:$H$4016,MATCH(E3734,Daily!$B$2:$B$4016,0),5)</f>
        <v>3</v>
      </c>
      <c r="I3734" s="36">
        <f>INDEX(Daily!$B$2:$H$4016,MATCH(E3734,Daily!$B$2:$B$4016,0),7)</f>
        <v>14.049999999999955</v>
      </c>
      <c r="J3734" s="39">
        <f>INDEX(Monthly!$B$2:$K$187,MATCH(D3734,Monthly!$B$2:$B$187,0),3)</f>
        <v>5.9999999999998943E-4</v>
      </c>
      <c r="K3734" s="39">
        <f>INDEX(Monthly!$B$2:$K$187,MATCH(D3734,Monthly!$B$2:$B$187,0),5)</f>
        <v>6.7000000000000455</v>
      </c>
      <c r="L3734" s="39">
        <f>INDEX(Monthly!$B$2:$K$187,MATCH(D3734,Monthly!$B$2:$B$187,0),7)</f>
        <v>-3.0000000000000027E-3</v>
      </c>
      <c r="M3734" s="39">
        <f>INDEX(Monthly!$B$2:$K$187,MATCH(D3734,Monthly!$B$2:$B$187,0),9)</f>
        <v>6.8861854412457114E-3</v>
      </c>
      <c r="N3734" s="42">
        <f>INDEX(Quaterly!$B$2:$E$63,MATCH(B3734,Quaterly!$B$2:$B$63,0),4)</f>
        <v>2.6799999999999997</v>
      </c>
    </row>
    <row r="3735" spans="1:14" x14ac:dyDescent="0.3">
      <c r="A3735" s="23">
        <v>3734</v>
      </c>
      <c r="B3735" s="23" t="str">
        <f t="shared" si="174"/>
        <v>Q2-2024</v>
      </c>
      <c r="C3735" s="24" t="str">
        <f t="shared" si="175"/>
        <v>Q2</v>
      </c>
      <c r="D3735" s="23" t="str">
        <f t="shared" si="176"/>
        <v>5-2024</v>
      </c>
      <c r="E3735" s="25">
        <v>45441</v>
      </c>
      <c r="F3735" s="31">
        <f>INDEX(GoldPrice!$B$2:$F$4016,MATCH(E3735,GoldPrice!$B$2:$B$4016,0),5)</f>
        <v>83118.200718194246</v>
      </c>
      <c r="G3735" s="36">
        <f>INDEX(Daily!$B$2:$H$4016,MATCH(E3735,Daily!$B$2:$B$4016,0),3)</f>
        <v>-0.59999999999999432</v>
      </c>
      <c r="H3735" s="36">
        <f>INDEX(Daily!$B$2:$H$4016,MATCH(E3735,Daily!$B$2:$B$4016,0),5)</f>
        <v>2</v>
      </c>
      <c r="I3735" s="36">
        <f>INDEX(Daily!$B$2:$H$4016,MATCH(E3735,Daily!$B$2:$B$4016,0),7)</f>
        <v>-9.0899999999999181</v>
      </c>
      <c r="J3735" s="39">
        <f>INDEX(Monthly!$B$2:$K$187,MATCH(D3735,Monthly!$B$2:$B$187,0),3)</f>
        <v>5.9999999999998943E-4</v>
      </c>
      <c r="K3735" s="39">
        <f>INDEX(Monthly!$B$2:$K$187,MATCH(D3735,Monthly!$B$2:$B$187,0),5)</f>
        <v>6.7000000000000455</v>
      </c>
      <c r="L3735" s="39">
        <f>INDEX(Monthly!$B$2:$K$187,MATCH(D3735,Monthly!$B$2:$B$187,0),7)</f>
        <v>-3.0000000000000027E-3</v>
      </c>
      <c r="M3735" s="39">
        <f>INDEX(Monthly!$B$2:$K$187,MATCH(D3735,Monthly!$B$2:$B$187,0),9)</f>
        <v>6.8861854412457114E-3</v>
      </c>
      <c r="N3735" s="42">
        <f>INDEX(Quaterly!$B$2:$E$63,MATCH(B3735,Quaterly!$B$2:$B$63,0),4)</f>
        <v>2.6799999999999997</v>
      </c>
    </row>
    <row r="3736" spans="1:14" x14ac:dyDescent="0.3">
      <c r="A3736" s="23">
        <v>3735</v>
      </c>
      <c r="B3736" s="23" t="str">
        <f t="shared" si="174"/>
        <v>Q2-2024</v>
      </c>
      <c r="C3736" s="24" t="str">
        <f t="shared" si="175"/>
        <v>Q2</v>
      </c>
      <c r="D3736" s="23" t="str">
        <f t="shared" si="176"/>
        <v>5-2024</v>
      </c>
      <c r="E3736" s="25">
        <v>45442</v>
      </c>
      <c r="F3736" s="31">
        <f>INDEX(GoldPrice!$B$2:$F$4016,MATCH(E3736,GoldPrice!$B$2:$B$4016,0),5)</f>
        <v>-1550024.5700245649</v>
      </c>
      <c r="G3736" s="36">
        <f>INDEX(Daily!$B$2:$H$4016,MATCH(E3736,Daily!$B$2:$B$4016,0),3)</f>
        <v>-1.3200000000000074</v>
      </c>
      <c r="H3736" s="36">
        <f>INDEX(Daily!$B$2:$H$4016,MATCH(E3736,Daily!$B$2:$B$4016,0),5)</f>
        <v>0</v>
      </c>
      <c r="I3736" s="36">
        <f>INDEX(Daily!$B$2:$H$4016,MATCH(E3736,Daily!$B$2:$B$4016,0),7)</f>
        <v>-6.3200000000001637</v>
      </c>
      <c r="J3736" s="39">
        <f>INDEX(Monthly!$B$2:$K$187,MATCH(D3736,Monthly!$B$2:$B$187,0),3)</f>
        <v>5.9999999999998943E-4</v>
      </c>
      <c r="K3736" s="39">
        <f>INDEX(Monthly!$B$2:$K$187,MATCH(D3736,Monthly!$B$2:$B$187,0),5)</f>
        <v>6.7000000000000455</v>
      </c>
      <c r="L3736" s="39">
        <f>INDEX(Monthly!$B$2:$K$187,MATCH(D3736,Monthly!$B$2:$B$187,0),7)</f>
        <v>-3.0000000000000027E-3</v>
      </c>
      <c r="M3736" s="39">
        <f>INDEX(Monthly!$B$2:$K$187,MATCH(D3736,Monthly!$B$2:$B$187,0),9)</f>
        <v>6.8861854412457114E-3</v>
      </c>
      <c r="N3736" s="42">
        <f>INDEX(Quaterly!$B$2:$E$63,MATCH(B3736,Quaterly!$B$2:$B$63,0),4)</f>
        <v>2.6799999999999997</v>
      </c>
    </row>
    <row r="3737" spans="1:14" x14ac:dyDescent="0.3">
      <c r="A3737" s="23">
        <v>3736</v>
      </c>
      <c r="B3737" s="23" t="str">
        <f t="shared" si="174"/>
        <v>Q2-2024</v>
      </c>
      <c r="C3737" s="24" t="str">
        <f t="shared" si="175"/>
        <v>Q2</v>
      </c>
      <c r="D3737" s="23" t="str">
        <f t="shared" si="176"/>
        <v>5-2024</v>
      </c>
      <c r="E3737" s="25">
        <v>45443</v>
      </c>
      <c r="F3737" s="31">
        <f>INDEX(GoldPrice!$B$2:$F$4016,MATCH(E3737,GoldPrice!$B$2:$B$4016,0),5)</f>
        <v>-1397634.473634474</v>
      </c>
      <c r="G3737" s="36">
        <f>INDEX(Daily!$B$2:$H$4016,MATCH(E3737,Daily!$B$2:$B$4016,0),3)</f>
        <v>-0.92000000000000171</v>
      </c>
      <c r="H3737" s="36">
        <f>INDEX(Daily!$B$2:$H$4016,MATCH(E3737,Daily!$B$2:$B$4016,0),5)</f>
        <v>-10</v>
      </c>
      <c r="I3737" s="36">
        <f>INDEX(Daily!$B$2:$H$4016,MATCH(E3737,Daily!$B$2:$B$4016,0),7)</f>
        <v>-4.5999999999999091</v>
      </c>
      <c r="J3737" s="39">
        <f>INDEX(Monthly!$B$2:$K$187,MATCH(D3737,Monthly!$B$2:$B$187,0),3)</f>
        <v>5.9999999999998943E-4</v>
      </c>
      <c r="K3737" s="39">
        <f>INDEX(Monthly!$B$2:$K$187,MATCH(D3737,Monthly!$B$2:$B$187,0),5)</f>
        <v>6.7000000000000455</v>
      </c>
      <c r="L3737" s="39">
        <f>INDEX(Monthly!$B$2:$K$187,MATCH(D3737,Monthly!$B$2:$B$187,0),7)</f>
        <v>-3.0000000000000027E-3</v>
      </c>
      <c r="M3737" s="39">
        <f>INDEX(Monthly!$B$2:$K$187,MATCH(D3737,Monthly!$B$2:$B$187,0),9)</f>
        <v>6.8861854412457114E-3</v>
      </c>
      <c r="N3737" s="42">
        <f>INDEX(Quaterly!$B$2:$E$63,MATCH(B3737,Quaterly!$B$2:$B$63,0),4)</f>
        <v>2.6799999999999997</v>
      </c>
    </row>
    <row r="3738" spans="1:14" x14ac:dyDescent="0.3">
      <c r="A3738" s="23">
        <v>3737</v>
      </c>
      <c r="B3738" s="23" t="str">
        <f t="shared" si="174"/>
        <v>Q2-2024</v>
      </c>
      <c r="C3738" s="24" t="str">
        <f t="shared" si="175"/>
        <v>Q2</v>
      </c>
      <c r="D3738" s="23" t="str">
        <f t="shared" si="176"/>
        <v>6-2024</v>
      </c>
      <c r="E3738" s="25">
        <v>45446</v>
      </c>
      <c r="F3738" s="31">
        <f>INDEX(GoldPrice!$B$2:$F$4016,MATCH(E3738,GoldPrice!$B$2:$B$4016,0),5)</f>
        <v>-7461621.7728217691</v>
      </c>
      <c r="G3738" s="36">
        <f>INDEX(Daily!$B$2:$H$4016,MATCH(E3738,Daily!$B$2:$B$4016,0),3)</f>
        <v>-2.769999999999996</v>
      </c>
      <c r="H3738" s="36">
        <f>INDEX(Daily!$B$2:$H$4016,MATCH(E3738,Daily!$B$2:$B$4016,0),5)</f>
        <v>-8</v>
      </c>
      <c r="I3738" s="36">
        <f>INDEX(Daily!$B$2:$H$4016,MATCH(E3738,Daily!$B$2:$B$4016,0),7)</f>
        <v>18.279999999999973</v>
      </c>
      <c r="J3738" s="39">
        <f>INDEX(Monthly!$B$2:$K$187,MATCH(D3738,Monthly!$B$2:$B$187,0),3)</f>
        <v>1.9000000000000128E-3</v>
      </c>
      <c r="K3738" s="39">
        <f>INDEX(Monthly!$B$2:$K$187,MATCH(D3738,Monthly!$B$2:$B$187,0),5)</f>
        <v>-31.370000000000005</v>
      </c>
      <c r="L3738" s="39">
        <f>INDEX(Monthly!$B$2:$K$187,MATCH(D3738,Monthly!$B$2:$B$187,0),7)</f>
        <v>-2.0000000000000018E-3</v>
      </c>
      <c r="M3738" s="39">
        <f>INDEX(Monthly!$B$2:$K$187,MATCH(D3738,Monthly!$B$2:$B$187,0),9)</f>
        <v>2.346994272628659E-2</v>
      </c>
      <c r="N3738" s="42">
        <f>INDEX(Quaterly!$B$2:$E$63,MATCH(B3738,Quaterly!$B$2:$B$63,0),4)</f>
        <v>2.6799999999999997</v>
      </c>
    </row>
    <row r="3739" spans="1:14" x14ac:dyDescent="0.3">
      <c r="A3739" s="23">
        <v>3738</v>
      </c>
      <c r="B3739" s="23" t="str">
        <f t="shared" si="174"/>
        <v>Q2-2024</v>
      </c>
      <c r="C3739" s="24" t="str">
        <f t="shared" si="175"/>
        <v>Q2</v>
      </c>
      <c r="D3739" s="23" t="str">
        <f t="shared" si="176"/>
        <v>6-2024</v>
      </c>
      <c r="E3739" s="25">
        <v>45447</v>
      </c>
      <c r="F3739" s="31">
        <f>INDEX(GoldPrice!$B$2:$F$4016,MATCH(E3739,GoldPrice!$B$2:$B$4016,0),5)</f>
        <v>-555640.74844074994</v>
      </c>
      <c r="G3739" s="36">
        <f>INDEX(Daily!$B$2:$H$4016,MATCH(E3739,Daily!$B$2:$B$4016,0),3)</f>
        <v>-0.96999999999999886</v>
      </c>
      <c r="H3739" s="36">
        <f>INDEX(Daily!$B$2:$H$4016,MATCH(E3739,Daily!$B$2:$B$4016,0),5)</f>
        <v>-22</v>
      </c>
      <c r="I3739" s="36">
        <f>INDEX(Daily!$B$2:$H$4016,MATCH(E3739,Daily!$B$2:$B$4016,0),7)</f>
        <v>3.5199999999999818</v>
      </c>
      <c r="J3739" s="39">
        <f>INDEX(Monthly!$B$2:$K$187,MATCH(D3739,Monthly!$B$2:$B$187,0),3)</f>
        <v>1.9000000000000128E-3</v>
      </c>
      <c r="K3739" s="39">
        <f>INDEX(Monthly!$B$2:$K$187,MATCH(D3739,Monthly!$B$2:$B$187,0),5)</f>
        <v>-31.370000000000005</v>
      </c>
      <c r="L3739" s="39">
        <f>INDEX(Monthly!$B$2:$K$187,MATCH(D3739,Monthly!$B$2:$B$187,0),7)</f>
        <v>-2.0000000000000018E-3</v>
      </c>
      <c r="M3739" s="39">
        <f>INDEX(Monthly!$B$2:$K$187,MATCH(D3739,Monthly!$B$2:$B$187,0),9)</f>
        <v>2.346994272628659E-2</v>
      </c>
      <c r="N3739" s="42">
        <f>INDEX(Quaterly!$B$2:$E$63,MATCH(B3739,Quaterly!$B$2:$B$63,0),4)</f>
        <v>2.6799999999999997</v>
      </c>
    </row>
    <row r="3740" spans="1:14" x14ac:dyDescent="0.3">
      <c r="A3740" s="23">
        <v>3739</v>
      </c>
      <c r="B3740" s="23" t="str">
        <f t="shared" si="174"/>
        <v>Q2-2024</v>
      </c>
      <c r="C3740" s="24" t="str">
        <f t="shared" si="175"/>
        <v>Q2</v>
      </c>
      <c r="D3740" s="23" t="str">
        <f t="shared" si="176"/>
        <v>6-2024</v>
      </c>
      <c r="E3740" s="25">
        <v>45448</v>
      </c>
      <c r="F3740" s="31">
        <f>INDEX(GoldPrice!$B$2:$F$4016,MATCH(E3740,GoldPrice!$B$2:$B$4016,0),5)</f>
        <v>-1558303.9123039171</v>
      </c>
      <c r="G3740" s="36">
        <f>INDEX(Daily!$B$2:$H$4016,MATCH(E3740,Daily!$B$2:$B$4016,0),3)</f>
        <v>0.81999999999999318</v>
      </c>
      <c r="H3740" s="36">
        <f>INDEX(Daily!$B$2:$H$4016,MATCH(E3740,Daily!$B$2:$B$4016,0),5)</f>
        <v>5</v>
      </c>
      <c r="I3740" s="36">
        <f>INDEX(Daily!$B$2:$H$4016,MATCH(E3740,Daily!$B$2:$B$4016,0),7)</f>
        <v>0.82999999999992724</v>
      </c>
      <c r="J3740" s="39">
        <f>INDEX(Monthly!$B$2:$K$187,MATCH(D3740,Monthly!$B$2:$B$187,0),3)</f>
        <v>1.9000000000000128E-3</v>
      </c>
      <c r="K3740" s="39">
        <f>INDEX(Monthly!$B$2:$K$187,MATCH(D3740,Monthly!$B$2:$B$187,0),5)</f>
        <v>-31.370000000000005</v>
      </c>
      <c r="L3740" s="39">
        <f>INDEX(Monthly!$B$2:$K$187,MATCH(D3740,Monthly!$B$2:$B$187,0),7)</f>
        <v>-2.0000000000000018E-3</v>
      </c>
      <c r="M3740" s="39">
        <f>INDEX(Monthly!$B$2:$K$187,MATCH(D3740,Monthly!$B$2:$B$187,0),9)</f>
        <v>2.346994272628659E-2</v>
      </c>
      <c r="N3740" s="42">
        <f>INDEX(Quaterly!$B$2:$E$63,MATCH(B3740,Quaterly!$B$2:$B$63,0),4)</f>
        <v>2.6799999999999997</v>
      </c>
    </row>
    <row r="3741" spans="1:14" x14ac:dyDescent="0.3">
      <c r="A3741" s="23">
        <v>3740</v>
      </c>
      <c r="B3741" s="23" t="str">
        <f t="shared" si="174"/>
        <v>Q2-2024</v>
      </c>
      <c r="C3741" s="24" t="str">
        <f t="shared" si="175"/>
        <v>Q2</v>
      </c>
      <c r="D3741" s="23" t="str">
        <f t="shared" si="176"/>
        <v>6-2024</v>
      </c>
      <c r="E3741" s="25">
        <v>45449</v>
      </c>
      <c r="F3741" s="31">
        <f>INDEX(GoldPrice!$B$2:$F$4016,MATCH(E3741,GoldPrice!$B$2:$B$4016,0),5)</f>
        <v>6491205.9292059243</v>
      </c>
      <c r="G3741" s="36">
        <f>INDEX(Daily!$B$2:$H$4016,MATCH(E3741,Daily!$B$2:$B$4016,0),3)</f>
        <v>1.480000000000004</v>
      </c>
      <c r="H3741" s="36">
        <f>INDEX(Daily!$B$2:$H$4016,MATCH(E3741,Daily!$B$2:$B$4016,0),5)</f>
        <v>5</v>
      </c>
      <c r="I3741" s="36">
        <f>INDEX(Daily!$B$2:$H$4016,MATCH(E3741,Daily!$B$2:$B$4016,0),7)</f>
        <v>-0.78999999999996362</v>
      </c>
      <c r="J3741" s="39">
        <f>INDEX(Monthly!$B$2:$K$187,MATCH(D3741,Monthly!$B$2:$B$187,0),3)</f>
        <v>1.9000000000000128E-3</v>
      </c>
      <c r="K3741" s="39">
        <f>INDEX(Monthly!$B$2:$K$187,MATCH(D3741,Monthly!$B$2:$B$187,0),5)</f>
        <v>-31.370000000000005</v>
      </c>
      <c r="L3741" s="39">
        <f>INDEX(Monthly!$B$2:$K$187,MATCH(D3741,Monthly!$B$2:$B$187,0),7)</f>
        <v>-2.0000000000000018E-3</v>
      </c>
      <c r="M3741" s="39">
        <f>INDEX(Monthly!$B$2:$K$187,MATCH(D3741,Monthly!$B$2:$B$187,0),9)</f>
        <v>2.346994272628659E-2</v>
      </c>
      <c r="N3741" s="42">
        <f>INDEX(Quaterly!$B$2:$E$63,MATCH(B3741,Quaterly!$B$2:$B$63,0),4)</f>
        <v>2.6799999999999997</v>
      </c>
    </row>
    <row r="3742" spans="1:14" x14ac:dyDescent="0.3">
      <c r="A3742" s="23">
        <v>3741</v>
      </c>
      <c r="B3742" s="23" t="str">
        <f t="shared" si="174"/>
        <v>Q2-2024</v>
      </c>
      <c r="C3742" s="24" t="str">
        <f t="shared" si="175"/>
        <v>Q2</v>
      </c>
      <c r="D3742" s="23" t="str">
        <f t="shared" si="176"/>
        <v>6-2024</v>
      </c>
      <c r="E3742" s="25">
        <v>45450</v>
      </c>
      <c r="F3742" s="31">
        <f>INDEX(GoldPrice!$B$2:$F$4016,MATCH(E3742,GoldPrice!$B$2:$B$4016,0),5)</f>
        <v>-6525512.1095120981</v>
      </c>
      <c r="G3742" s="36">
        <f>INDEX(Daily!$B$2:$H$4016,MATCH(E3742,Daily!$B$2:$B$4016,0),3)</f>
        <v>-1.9999999999996021E-2</v>
      </c>
      <c r="H3742" s="36">
        <f>INDEX(Daily!$B$2:$H$4016,MATCH(E3742,Daily!$B$2:$B$4016,0),5)</f>
        <v>-20</v>
      </c>
      <c r="I3742" s="36">
        <f>INDEX(Daily!$B$2:$H$4016,MATCH(E3742,Daily!$B$2:$B$4016,0),7)</f>
        <v>4.0199999999999818</v>
      </c>
      <c r="J3742" s="39">
        <f>INDEX(Monthly!$B$2:$K$187,MATCH(D3742,Monthly!$B$2:$B$187,0),3)</f>
        <v>1.9000000000000128E-3</v>
      </c>
      <c r="K3742" s="39">
        <f>INDEX(Monthly!$B$2:$K$187,MATCH(D3742,Monthly!$B$2:$B$187,0),5)</f>
        <v>-31.370000000000005</v>
      </c>
      <c r="L3742" s="39">
        <f>INDEX(Monthly!$B$2:$K$187,MATCH(D3742,Monthly!$B$2:$B$187,0),7)</f>
        <v>-2.0000000000000018E-3</v>
      </c>
      <c r="M3742" s="39">
        <f>INDEX(Monthly!$B$2:$K$187,MATCH(D3742,Monthly!$B$2:$B$187,0),9)</f>
        <v>2.346994272628659E-2</v>
      </c>
      <c r="N3742" s="42">
        <f>INDEX(Quaterly!$B$2:$E$63,MATCH(B3742,Quaterly!$B$2:$B$63,0),4)</f>
        <v>2.6799999999999997</v>
      </c>
    </row>
    <row r="3743" spans="1:14" x14ac:dyDescent="0.3">
      <c r="A3743" s="23">
        <v>3742</v>
      </c>
      <c r="B3743" s="23" t="str">
        <f t="shared" si="174"/>
        <v>Q2-2024</v>
      </c>
      <c r="C3743" s="24" t="str">
        <f t="shared" si="175"/>
        <v>Q2</v>
      </c>
      <c r="D3743" s="23" t="str">
        <f t="shared" si="176"/>
        <v>6-2024</v>
      </c>
      <c r="E3743" s="25">
        <v>45453</v>
      </c>
      <c r="F3743" s="31">
        <f>INDEX(GoldPrice!$B$2:$F$4016,MATCH(E3743,GoldPrice!$B$2:$B$4016,0),5)</f>
        <v>-74175.392175391316</v>
      </c>
      <c r="G3743" s="36">
        <f>INDEX(Daily!$B$2:$H$4016,MATCH(E3743,Daily!$B$2:$B$4016,0),3)</f>
        <v>2.2099999999999937</v>
      </c>
      <c r="H3743" s="36">
        <f>INDEX(Daily!$B$2:$H$4016,MATCH(E3743,Daily!$B$2:$B$4016,0),5)</f>
        <v>15</v>
      </c>
      <c r="I3743" s="36">
        <f>INDEX(Daily!$B$2:$H$4016,MATCH(E3743,Daily!$B$2:$B$4016,0),7)</f>
        <v>3.0900000000001455</v>
      </c>
      <c r="J3743" s="39">
        <f>INDEX(Monthly!$B$2:$K$187,MATCH(D3743,Monthly!$B$2:$B$187,0),3)</f>
        <v>1.9000000000000128E-3</v>
      </c>
      <c r="K3743" s="39">
        <f>INDEX(Monthly!$B$2:$K$187,MATCH(D3743,Monthly!$B$2:$B$187,0),5)</f>
        <v>-31.370000000000005</v>
      </c>
      <c r="L3743" s="39">
        <f>INDEX(Monthly!$B$2:$K$187,MATCH(D3743,Monthly!$B$2:$B$187,0),7)</f>
        <v>-2.0000000000000018E-3</v>
      </c>
      <c r="M3743" s="39">
        <f>INDEX(Monthly!$B$2:$K$187,MATCH(D3743,Monthly!$B$2:$B$187,0),9)</f>
        <v>2.346994272628659E-2</v>
      </c>
      <c r="N3743" s="42">
        <f>INDEX(Quaterly!$B$2:$E$63,MATCH(B3743,Quaterly!$B$2:$B$63,0),4)</f>
        <v>2.6799999999999997</v>
      </c>
    </row>
    <row r="3744" spans="1:14" x14ac:dyDescent="0.3">
      <c r="A3744" s="23">
        <v>3743</v>
      </c>
      <c r="B3744" s="23" t="str">
        <f t="shared" si="174"/>
        <v>Q2-2024</v>
      </c>
      <c r="C3744" s="24" t="str">
        <f t="shared" si="175"/>
        <v>Q2</v>
      </c>
      <c r="D3744" s="23" t="str">
        <f t="shared" si="176"/>
        <v>6-2024</v>
      </c>
      <c r="E3744" s="25">
        <v>45454</v>
      </c>
      <c r="F3744" s="31">
        <f>INDEX(GoldPrice!$B$2:$F$4016,MATCH(E3744,GoldPrice!$B$2:$B$4016,0),5)</f>
        <v>-31046.68304669112</v>
      </c>
      <c r="G3744" s="36">
        <f>INDEX(Daily!$B$2:$H$4016,MATCH(E3744,Daily!$B$2:$B$4016,0),3)</f>
        <v>0.1600000000000108</v>
      </c>
      <c r="H3744" s="36">
        <f>INDEX(Daily!$B$2:$H$4016,MATCH(E3744,Daily!$B$2:$B$4016,0),5)</f>
        <v>20</v>
      </c>
      <c r="I3744" s="36">
        <f>INDEX(Daily!$B$2:$H$4016,MATCH(E3744,Daily!$B$2:$B$4016,0),7)</f>
        <v>-6.2599999999999909</v>
      </c>
      <c r="J3744" s="39">
        <f>INDEX(Monthly!$B$2:$K$187,MATCH(D3744,Monthly!$B$2:$B$187,0),3)</f>
        <v>1.9000000000000128E-3</v>
      </c>
      <c r="K3744" s="39">
        <f>INDEX(Monthly!$B$2:$K$187,MATCH(D3744,Monthly!$B$2:$B$187,0),5)</f>
        <v>-31.370000000000005</v>
      </c>
      <c r="L3744" s="39">
        <f>INDEX(Monthly!$B$2:$K$187,MATCH(D3744,Monthly!$B$2:$B$187,0),7)</f>
        <v>-2.0000000000000018E-3</v>
      </c>
      <c r="M3744" s="39">
        <f>INDEX(Monthly!$B$2:$K$187,MATCH(D3744,Monthly!$B$2:$B$187,0),9)</f>
        <v>2.346994272628659E-2</v>
      </c>
      <c r="N3744" s="42">
        <f>INDEX(Quaterly!$B$2:$E$63,MATCH(B3744,Quaterly!$B$2:$B$63,0),4)</f>
        <v>2.6799999999999997</v>
      </c>
    </row>
    <row r="3745" spans="1:14" x14ac:dyDescent="0.3">
      <c r="A3745" s="23">
        <v>3744</v>
      </c>
      <c r="B3745" s="23" t="str">
        <f t="shared" si="174"/>
        <v>Q2-2024</v>
      </c>
      <c r="C3745" s="24" t="str">
        <f t="shared" si="175"/>
        <v>Q2</v>
      </c>
      <c r="D3745" s="23" t="str">
        <f t="shared" si="176"/>
        <v>6-2024</v>
      </c>
      <c r="E3745" s="25">
        <v>45455</v>
      </c>
      <c r="F3745" s="31">
        <f>INDEX(GoldPrice!$B$2:$F$4016,MATCH(E3745,GoldPrice!$B$2:$B$4016,0),5)</f>
        <v>-548023.05802305788</v>
      </c>
      <c r="G3745" s="36">
        <f>INDEX(Daily!$B$2:$H$4016,MATCH(E3745,Daily!$B$2:$B$4016,0),3)</f>
        <v>0.59999999999999432</v>
      </c>
      <c r="H3745" s="36">
        <f>INDEX(Daily!$B$2:$H$4016,MATCH(E3745,Daily!$B$2:$B$4016,0),5)</f>
        <v>0</v>
      </c>
      <c r="I3745" s="36">
        <f>INDEX(Daily!$B$2:$H$4016,MATCH(E3745,Daily!$B$2:$B$4016,0),7)</f>
        <v>15.779999999999973</v>
      </c>
      <c r="J3745" s="39">
        <f>INDEX(Monthly!$B$2:$K$187,MATCH(D3745,Monthly!$B$2:$B$187,0),3)</f>
        <v>1.9000000000000128E-3</v>
      </c>
      <c r="K3745" s="39">
        <f>INDEX(Monthly!$B$2:$K$187,MATCH(D3745,Monthly!$B$2:$B$187,0),5)</f>
        <v>-31.370000000000005</v>
      </c>
      <c r="L3745" s="39">
        <f>INDEX(Monthly!$B$2:$K$187,MATCH(D3745,Monthly!$B$2:$B$187,0),7)</f>
        <v>-2.0000000000000018E-3</v>
      </c>
      <c r="M3745" s="39">
        <f>INDEX(Monthly!$B$2:$K$187,MATCH(D3745,Monthly!$B$2:$B$187,0),9)</f>
        <v>2.346994272628659E-2</v>
      </c>
      <c r="N3745" s="42">
        <f>INDEX(Quaterly!$B$2:$E$63,MATCH(B3745,Quaterly!$B$2:$B$63,0),4)</f>
        <v>2.6799999999999997</v>
      </c>
    </row>
    <row r="3746" spans="1:14" x14ac:dyDescent="0.3">
      <c r="A3746" s="23">
        <v>3745</v>
      </c>
      <c r="B3746" s="23" t="str">
        <f t="shared" si="174"/>
        <v>Q2-2024</v>
      </c>
      <c r="C3746" s="24" t="str">
        <f t="shared" si="175"/>
        <v>Q2</v>
      </c>
      <c r="D3746" s="23" t="str">
        <f t="shared" si="176"/>
        <v>6-2024</v>
      </c>
      <c r="E3746" s="25">
        <v>45456</v>
      </c>
      <c r="F3746" s="31">
        <f>INDEX(GoldPrice!$B$2:$F$4016,MATCH(E3746,GoldPrice!$B$2:$B$4016,0),5)</f>
        <v>688393.87639388442</v>
      </c>
      <c r="G3746" s="36">
        <f>INDEX(Daily!$B$2:$H$4016,MATCH(E3746,Daily!$B$2:$B$4016,0),3)</f>
        <v>-0.23999999999999488</v>
      </c>
      <c r="H3746" s="36">
        <f>INDEX(Daily!$B$2:$H$4016,MATCH(E3746,Daily!$B$2:$B$4016,0),5)</f>
        <v>0</v>
      </c>
      <c r="I3746" s="36">
        <f>INDEX(Daily!$B$2:$H$4016,MATCH(E3746,Daily!$B$2:$B$4016,0),7)</f>
        <v>1.3199999999999363</v>
      </c>
      <c r="J3746" s="39">
        <f>INDEX(Monthly!$B$2:$K$187,MATCH(D3746,Monthly!$B$2:$B$187,0),3)</f>
        <v>1.9000000000000128E-3</v>
      </c>
      <c r="K3746" s="39">
        <f>INDEX(Monthly!$B$2:$K$187,MATCH(D3746,Monthly!$B$2:$B$187,0),5)</f>
        <v>-31.370000000000005</v>
      </c>
      <c r="L3746" s="39">
        <f>INDEX(Monthly!$B$2:$K$187,MATCH(D3746,Monthly!$B$2:$B$187,0),7)</f>
        <v>-2.0000000000000018E-3</v>
      </c>
      <c r="M3746" s="39">
        <f>INDEX(Monthly!$B$2:$K$187,MATCH(D3746,Monthly!$B$2:$B$187,0),9)</f>
        <v>2.346994272628659E-2</v>
      </c>
      <c r="N3746" s="42">
        <f>INDEX(Quaterly!$B$2:$E$63,MATCH(B3746,Quaterly!$B$2:$B$63,0),4)</f>
        <v>2.6799999999999997</v>
      </c>
    </row>
    <row r="3747" spans="1:14" x14ac:dyDescent="0.3">
      <c r="A3747" s="23">
        <v>3746</v>
      </c>
      <c r="B3747" s="23" t="str">
        <f t="shared" si="174"/>
        <v>Q2-2024</v>
      </c>
      <c r="C3747" s="24" t="str">
        <f t="shared" si="175"/>
        <v>Q2</v>
      </c>
      <c r="D3747" s="23" t="str">
        <f t="shared" si="176"/>
        <v>6-2024</v>
      </c>
      <c r="E3747" s="25">
        <v>45457</v>
      </c>
      <c r="F3747" s="31">
        <f>INDEX(GoldPrice!$B$2:$F$4016,MATCH(E3747,GoldPrice!$B$2:$B$4016,0),5)</f>
        <v>-626379.13437914103</v>
      </c>
      <c r="G3747" s="36">
        <f>INDEX(Daily!$B$2:$H$4016,MATCH(E3747,Daily!$B$2:$B$4016,0),3)</f>
        <v>-0.21000000000000796</v>
      </c>
      <c r="H3747" s="36">
        <f>INDEX(Daily!$B$2:$H$4016,MATCH(E3747,Daily!$B$2:$B$4016,0),5)</f>
        <v>15</v>
      </c>
      <c r="I3747" s="36">
        <f>INDEX(Daily!$B$2:$H$4016,MATCH(E3747,Daily!$B$2:$B$4016,0),7)</f>
        <v>-21.599999999999909</v>
      </c>
      <c r="J3747" s="39">
        <f>INDEX(Monthly!$B$2:$K$187,MATCH(D3747,Monthly!$B$2:$B$187,0),3)</f>
        <v>1.9000000000000128E-3</v>
      </c>
      <c r="K3747" s="39">
        <f>INDEX(Monthly!$B$2:$K$187,MATCH(D3747,Monthly!$B$2:$B$187,0),5)</f>
        <v>-31.370000000000005</v>
      </c>
      <c r="L3747" s="39">
        <f>INDEX(Monthly!$B$2:$K$187,MATCH(D3747,Monthly!$B$2:$B$187,0),7)</f>
        <v>-2.0000000000000018E-3</v>
      </c>
      <c r="M3747" s="39">
        <f>INDEX(Monthly!$B$2:$K$187,MATCH(D3747,Monthly!$B$2:$B$187,0),9)</f>
        <v>2.346994272628659E-2</v>
      </c>
      <c r="N3747" s="42">
        <f>INDEX(Quaterly!$B$2:$E$63,MATCH(B3747,Quaterly!$B$2:$B$63,0),4)</f>
        <v>2.6799999999999997</v>
      </c>
    </row>
    <row r="3748" spans="1:14" x14ac:dyDescent="0.3">
      <c r="A3748" s="23">
        <v>3747</v>
      </c>
      <c r="B3748" s="23" t="str">
        <f t="shared" si="174"/>
        <v>Q2-2024</v>
      </c>
      <c r="C3748" s="24" t="str">
        <f t="shared" si="175"/>
        <v>Q2</v>
      </c>
      <c r="D3748" s="23" t="str">
        <f t="shared" si="176"/>
        <v>6-2024</v>
      </c>
      <c r="E3748" s="25">
        <v>45460</v>
      </c>
      <c r="F3748" s="31">
        <f>INDEX(GoldPrice!$B$2:$F$4016,MATCH(E3748,GoldPrice!$B$2:$B$4016,0),5)</f>
        <v>365564.16556416452</v>
      </c>
      <c r="G3748" s="36">
        <f>INDEX(Daily!$B$2:$H$4016,MATCH(E3748,Daily!$B$2:$B$4016,0),3)</f>
        <v>2.2800000000000011</v>
      </c>
      <c r="H3748" s="36">
        <f>INDEX(Daily!$B$2:$H$4016,MATCH(E3748,Daily!$B$2:$B$4016,0),5)</f>
        <v>0</v>
      </c>
      <c r="I3748" s="36">
        <f>INDEX(Daily!$B$2:$H$4016,MATCH(E3748,Daily!$B$2:$B$4016,0),7)</f>
        <v>-5.1400000000001</v>
      </c>
      <c r="J3748" s="39">
        <f>INDEX(Monthly!$B$2:$K$187,MATCH(D3748,Monthly!$B$2:$B$187,0),3)</f>
        <v>1.9000000000000128E-3</v>
      </c>
      <c r="K3748" s="39">
        <f>INDEX(Monthly!$B$2:$K$187,MATCH(D3748,Monthly!$B$2:$B$187,0),5)</f>
        <v>-31.370000000000005</v>
      </c>
      <c r="L3748" s="39">
        <f>INDEX(Monthly!$B$2:$K$187,MATCH(D3748,Monthly!$B$2:$B$187,0),7)</f>
        <v>-2.0000000000000018E-3</v>
      </c>
      <c r="M3748" s="39">
        <f>INDEX(Monthly!$B$2:$K$187,MATCH(D3748,Monthly!$B$2:$B$187,0),9)</f>
        <v>2.346994272628659E-2</v>
      </c>
      <c r="N3748" s="42">
        <f>INDEX(Quaterly!$B$2:$E$63,MATCH(B3748,Quaterly!$B$2:$B$63,0),4)</f>
        <v>2.6799999999999997</v>
      </c>
    </row>
    <row r="3749" spans="1:14" x14ac:dyDescent="0.3">
      <c r="A3749" s="23">
        <v>3748</v>
      </c>
      <c r="B3749" s="23" t="str">
        <f t="shared" si="174"/>
        <v>Q2-2024</v>
      </c>
      <c r="C3749" s="24" t="str">
        <f t="shared" si="175"/>
        <v>Q2</v>
      </c>
      <c r="D3749" s="23" t="str">
        <f t="shared" si="176"/>
        <v>6-2024</v>
      </c>
      <c r="E3749" s="25">
        <v>45461</v>
      </c>
      <c r="F3749" s="31">
        <f>INDEX(GoldPrice!$B$2:$F$4016,MATCH(E3749,GoldPrice!$B$2:$B$4016,0),5)</f>
        <v>-337515.02551501989</v>
      </c>
      <c r="G3749" s="36">
        <f>INDEX(Daily!$B$2:$H$4016,MATCH(E3749,Daily!$B$2:$B$4016,0),3)</f>
        <v>1.2399999999999949</v>
      </c>
      <c r="H3749" s="36">
        <f>INDEX(Daily!$B$2:$H$4016,MATCH(E3749,Daily!$B$2:$B$4016,0),5)</f>
        <v>-5</v>
      </c>
      <c r="I3749" s="36">
        <f>INDEX(Daily!$B$2:$H$4016,MATCH(E3749,Daily!$B$2:$B$4016,0),7)</f>
        <v>4.7300000000000182</v>
      </c>
      <c r="J3749" s="39">
        <f>INDEX(Monthly!$B$2:$K$187,MATCH(D3749,Monthly!$B$2:$B$187,0),3)</f>
        <v>1.9000000000000128E-3</v>
      </c>
      <c r="K3749" s="39">
        <f>INDEX(Monthly!$B$2:$K$187,MATCH(D3749,Monthly!$B$2:$B$187,0),5)</f>
        <v>-31.370000000000005</v>
      </c>
      <c r="L3749" s="39">
        <f>INDEX(Monthly!$B$2:$K$187,MATCH(D3749,Monthly!$B$2:$B$187,0),7)</f>
        <v>-2.0000000000000018E-3</v>
      </c>
      <c r="M3749" s="39">
        <f>INDEX(Monthly!$B$2:$K$187,MATCH(D3749,Monthly!$B$2:$B$187,0),9)</f>
        <v>2.346994272628659E-2</v>
      </c>
      <c r="N3749" s="42">
        <f>INDEX(Quaterly!$B$2:$E$63,MATCH(B3749,Quaterly!$B$2:$B$63,0),4)</f>
        <v>2.6799999999999997</v>
      </c>
    </row>
    <row r="3750" spans="1:14" x14ac:dyDescent="0.3">
      <c r="A3750" s="23">
        <v>3749</v>
      </c>
      <c r="B3750" s="23" t="str">
        <f t="shared" si="174"/>
        <v>Q2-2024</v>
      </c>
      <c r="C3750" s="24" t="str">
        <f t="shared" si="175"/>
        <v>Q2</v>
      </c>
      <c r="D3750" s="23" t="str">
        <f t="shared" si="176"/>
        <v>6-2024</v>
      </c>
      <c r="E3750" s="25">
        <v>45462</v>
      </c>
      <c r="F3750" s="31">
        <f>INDEX(GoldPrice!$B$2:$F$4016,MATCH(E3750,GoldPrice!$B$2:$B$4016,0),5)</f>
        <v>-262779.81477981806</v>
      </c>
      <c r="G3750" s="36">
        <f>INDEX(Daily!$B$2:$H$4016,MATCH(E3750,Daily!$B$2:$B$4016,0),3)</f>
        <v>-0.97999999999998977</v>
      </c>
      <c r="H3750" s="36">
        <f>INDEX(Daily!$B$2:$H$4016,MATCH(E3750,Daily!$B$2:$B$4016,0),5)</f>
        <v>5</v>
      </c>
      <c r="I3750" s="36">
        <f>INDEX(Daily!$B$2:$H$4016,MATCH(E3750,Daily!$B$2:$B$4016,0),7)</f>
        <v>0.28999999999996362</v>
      </c>
      <c r="J3750" s="39">
        <f>INDEX(Monthly!$B$2:$K$187,MATCH(D3750,Monthly!$B$2:$B$187,0),3)</f>
        <v>1.9000000000000128E-3</v>
      </c>
      <c r="K3750" s="39">
        <f>INDEX(Monthly!$B$2:$K$187,MATCH(D3750,Monthly!$B$2:$B$187,0),5)</f>
        <v>-31.370000000000005</v>
      </c>
      <c r="L3750" s="39">
        <f>INDEX(Monthly!$B$2:$K$187,MATCH(D3750,Monthly!$B$2:$B$187,0),7)</f>
        <v>-2.0000000000000018E-3</v>
      </c>
      <c r="M3750" s="39">
        <f>INDEX(Monthly!$B$2:$K$187,MATCH(D3750,Monthly!$B$2:$B$187,0),9)</f>
        <v>2.346994272628659E-2</v>
      </c>
      <c r="N3750" s="42">
        <f>INDEX(Quaterly!$B$2:$E$63,MATCH(B3750,Quaterly!$B$2:$B$63,0),4)</f>
        <v>2.6799999999999997</v>
      </c>
    </row>
    <row r="3751" spans="1:14" x14ac:dyDescent="0.3">
      <c r="A3751" s="23">
        <v>3750</v>
      </c>
      <c r="B3751" s="23" t="str">
        <f t="shared" si="174"/>
        <v>Q2-2024</v>
      </c>
      <c r="C3751" s="24" t="str">
        <f t="shared" si="175"/>
        <v>Q2</v>
      </c>
      <c r="D3751" s="23" t="str">
        <f t="shared" si="176"/>
        <v>6-2024</v>
      </c>
      <c r="E3751" s="25">
        <v>45463</v>
      </c>
      <c r="F3751" s="31">
        <f>INDEX(GoldPrice!$B$2:$F$4016,MATCH(E3751,GoldPrice!$B$2:$B$4016,0),5)</f>
        <v>-196250.23625024408</v>
      </c>
      <c r="G3751" s="36">
        <f>INDEX(Daily!$B$2:$H$4016,MATCH(E3751,Daily!$B$2:$B$4016,0),3)</f>
        <v>1.5799999999999983</v>
      </c>
      <c r="H3751" s="36">
        <f>INDEX(Daily!$B$2:$H$4016,MATCH(E3751,Daily!$B$2:$B$4016,0),5)</f>
        <v>0</v>
      </c>
      <c r="I3751" s="36">
        <f>INDEX(Daily!$B$2:$H$4016,MATCH(E3751,Daily!$B$2:$B$4016,0),7)</f>
        <v>2.5099999999999909</v>
      </c>
      <c r="J3751" s="39">
        <f>INDEX(Monthly!$B$2:$K$187,MATCH(D3751,Monthly!$B$2:$B$187,0),3)</f>
        <v>1.9000000000000128E-3</v>
      </c>
      <c r="K3751" s="39">
        <f>INDEX(Monthly!$B$2:$K$187,MATCH(D3751,Monthly!$B$2:$B$187,0),5)</f>
        <v>-31.370000000000005</v>
      </c>
      <c r="L3751" s="39">
        <f>INDEX(Monthly!$B$2:$K$187,MATCH(D3751,Monthly!$B$2:$B$187,0),7)</f>
        <v>-2.0000000000000018E-3</v>
      </c>
      <c r="M3751" s="39">
        <f>INDEX(Monthly!$B$2:$K$187,MATCH(D3751,Monthly!$B$2:$B$187,0),9)</f>
        <v>2.346994272628659E-2</v>
      </c>
      <c r="N3751" s="42">
        <f>INDEX(Quaterly!$B$2:$E$63,MATCH(B3751,Quaterly!$B$2:$B$63,0),4)</f>
        <v>2.6799999999999997</v>
      </c>
    </row>
    <row r="3752" spans="1:14" x14ac:dyDescent="0.3">
      <c r="A3752" s="23">
        <v>3751</v>
      </c>
      <c r="B3752" s="23" t="str">
        <f t="shared" si="174"/>
        <v>Q2-2024</v>
      </c>
      <c r="C3752" s="24" t="str">
        <f t="shared" si="175"/>
        <v>Q2</v>
      </c>
      <c r="D3752" s="23" t="str">
        <f t="shared" si="176"/>
        <v>6-2024</v>
      </c>
      <c r="E3752" s="25">
        <v>45464</v>
      </c>
      <c r="F3752" s="31">
        <f>INDEX(GoldPrice!$B$2:$F$4016,MATCH(E3752,GoldPrice!$B$2:$B$4016,0),5)</f>
        <v>719584.19958420843</v>
      </c>
      <c r="G3752" s="36">
        <f>INDEX(Daily!$B$2:$H$4016,MATCH(E3752,Daily!$B$2:$B$4016,0),3)</f>
        <v>-1.4399999999999977</v>
      </c>
      <c r="H3752" s="36">
        <f>INDEX(Daily!$B$2:$H$4016,MATCH(E3752,Daily!$B$2:$B$4016,0),5)</f>
        <v>0</v>
      </c>
      <c r="I3752" s="36">
        <f>INDEX(Daily!$B$2:$H$4016,MATCH(E3752,Daily!$B$2:$B$4016,0),7)</f>
        <v>-0.27999999999997272</v>
      </c>
      <c r="J3752" s="39">
        <f>INDEX(Monthly!$B$2:$K$187,MATCH(D3752,Monthly!$B$2:$B$187,0),3)</f>
        <v>1.9000000000000128E-3</v>
      </c>
      <c r="K3752" s="39">
        <f>INDEX(Monthly!$B$2:$K$187,MATCH(D3752,Monthly!$B$2:$B$187,0),5)</f>
        <v>-31.370000000000005</v>
      </c>
      <c r="L3752" s="39">
        <f>INDEX(Monthly!$B$2:$K$187,MATCH(D3752,Monthly!$B$2:$B$187,0),7)</f>
        <v>-2.0000000000000018E-3</v>
      </c>
      <c r="M3752" s="39">
        <f>INDEX(Monthly!$B$2:$K$187,MATCH(D3752,Monthly!$B$2:$B$187,0),9)</f>
        <v>2.346994272628659E-2</v>
      </c>
      <c r="N3752" s="42">
        <f>INDEX(Quaterly!$B$2:$E$63,MATCH(B3752,Quaterly!$B$2:$B$63,0),4)</f>
        <v>2.6799999999999997</v>
      </c>
    </row>
    <row r="3753" spans="1:14" x14ac:dyDescent="0.3">
      <c r="A3753" s="23">
        <v>3752</v>
      </c>
      <c r="B3753" s="23" t="str">
        <f t="shared" si="174"/>
        <v>Q2-2024</v>
      </c>
      <c r="C3753" s="24" t="str">
        <f t="shared" si="175"/>
        <v>Q2</v>
      </c>
      <c r="D3753" s="23" t="str">
        <f t="shared" si="176"/>
        <v>6-2024</v>
      </c>
      <c r="E3753" s="25">
        <v>45467</v>
      </c>
      <c r="F3753" s="31">
        <f>INDEX(GoldPrice!$B$2:$F$4016,MATCH(E3753,GoldPrice!$B$2:$B$4016,0),5)</f>
        <v>-270474.39047439396</v>
      </c>
      <c r="G3753" s="36">
        <f>INDEX(Daily!$B$2:$H$4016,MATCH(E3753,Daily!$B$2:$B$4016,0),3)</f>
        <v>0.89999999999999147</v>
      </c>
      <c r="H3753" s="36">
        <f>INDEX(Daily!$B$2:$H$4016,MATCH(E3753,Daily!$B$2:$B$4016,0),5)</f>
        <v>5</v>
      </c>
      <c r="I3753" s="36">
        <f>INDEX(Daily!$B$2:$H$4016,MATCH(E3753,Daily!$B$2:$B$4016,0),7)</f>
        <v>-27.900000000000091</v>
      </c>
      <c r="J3753" s="39">
        <f>INDEX(Monthly!$B$2:$K$187,MATCH(D3753,Monthly!$B$2:$B$187,0),3)</f>
        <v>1.9000000000000128E-3</v>
      </c>
      <c r="K3753" s="39">
        <f>INDEX(Monthly!$B$2:$K$187,MATCH(D3753,Monthly!$B$2:$B$187,0),5)</f>
        <v>-31.370000000000005</v>
      </c>
      <c r="L3753" s="39">
        <f>INDEX(Monthly!$B$2:$K$187,MATCH(D3753,Monthly!$B$2:$B$187,0),7)</f>
        <v>-2.0000000000000018E-3</v>
      </c>
      <c r="M3753" s="39">
        <f>INDEX(Monthly!$B$2:$K$187,MATCH(D3753,Monthly!$B$2:$B$187,0),9)</f>
        <v>2.346994272628659E-2</v>
      </c>
      <c r="N3753" s="42">
        <f>INDEX(Quaterly!$B$2:$E$63,MATCH(B3753,Quaterly!$B$2:$B$63,0),4)</f>
        <v>2.6799999999999997</v>
      </c>
    </row>
    <row r="3754" spans="1:14" x14ac:dyDescent="0.3">
      <c r="A3754" s="23">
        <v>3753</v>
      </c>
      <c r="B3754" s="23" t="str">
        <f t="shared" si="174"/>
        <v>Q2-2024</v>
      </c>
      <c r="C3754" s="24" t="str">
        <f t="shared" si="175"/>
        <v>Q2</v>
      </c>
      <c r="D3754" s="23" t="str">
        <f t="shared" si="176"/>
        <v>6-2024</v>
      </c>
      <c r="E3754" s="25">
        <v>45468</v>
      </c>
      <c r="F3754" s="31">
        <f>INDEX(GoldPrice!$B$2:$F$4016,MATCH(E3754,GoldPrice!$B$2:$B$4016,0),5)</f>
        <v>257869.58986959606</v>
      </c>
      <c r="G3754" s="36">
        <f>INDEX(Daily!$B$2:$H$4016,MATCH(E3754,Daily!$B$2:$B$4016,0),3)</f>
        <v>-0.79999999999999716</v>
      </c>
      <c r="H3754" s="36">
        <f>INDEX(Daily!$B$2:$H$4016,MATCH(E3754,Daily!$B$2:$B$4016,0),5)</f>
        <v>0</v>
      </c>
      <c r="I3754" s="36">
        <f>INDEX(Daily!$B$2:$H$4016,MATCH(E3754,Daily!$B$2:$B$4016,0),7)</f>
        <v>2.4400000000000546</v>
      </c>
      <c r="J3754" s="39">
        <f>INDEX(Monthly!$B$2:$K$187,MATCH(D3754,Monthly!$B$2:$B$187,0),3)</f>
        <v>1.9000000000000128E-3</v>
      </c>
      <c r="K3754" s="39">
        <f>INDEX(Monthly!$B$2:$K$187,MATCH(D3754,Monthly!$B$2:$B$187,0),5)</f>
        <v>-31.370000000000005</v>
      </c>
      <c r="L3754" s="39">
        <f>INDEX(Monthly!$B$2:$K$187,MATCH(D3754,Monthly!$B$2:$B$187,0),7)</f>
        <v>-2.0000000000000018E-3</v>
      </c>
      <c r="M3754" s="39">
        <f>INDEX(Monthly!$B$2:$K$187,MATCH(D3754,Monthly!$B$2:$B$187,0),9)</f>
        <v>2.346994272628659E-2</v>
      </c>
      <c r="N3754" s="42">
        <f>INDEX(Quaterly!$B$2:$E$63,MATCH(B3754,Quaterly!$B$2:$B$63,0),4)</f>
        <v>2.6799999999999997</v>
      </c>
    </row>
    <row r="3755" spans="1:14" x14ac:dyDescent="0.3">
      <c r="A3755" s="23">
        <v>3754</v>
      </c>
      <c r="B3755" s="23" t="str">
        <f t="shared" si="174"/>
        <v>Q2-2024</v>
      </c>
      <c r="C3755" s="24" t="str">
        <f t="shared" si="175"/>
        <v>Q2</v>
      </c>
      <c r="D3755" s="23" t="str">
        <f t="shared" si="176"/>
        <v>6-2024</v>
      </c>
      <c r="E3755" s="25">
        <v>45469</v>
      </c>
      <c r="F3755" s="31">
        <f>INDEX(GoldPrice!$B$2:$F$4016,MATCH(E3755,GoldPrice!$B$2:$B$4016,0),5)</f>
        <v>317463.61746361852</v>
      </c>
      <c r="G3755" s="36">
        <f>INDEX(Daily!$B$2:$H$4016,MATCH(E3755,Daily!$B$2:$B$4016,0),3)</f>
        <v>7.000000000000739E-2</v>
      </c>
      <c r="H3755" s="36">
        <f>INDEX(Daily!$B$2:$H$4016,MATCH(E3755,Daily!$B$2:$B$4016,0),5)</f>
        <v>10</v>
      </c>
      <c r="I3755" s="36">
        <f>INDEX(Daily!$B$2:$H$4016,MATCH(E3755,Daily!$B$2:$B$4016,0),7)</f>
        <v>4.6800000000000637</v>
      </c>
      <c r="J3755" s="39">
        <f>INDEX(Monthly!$B$2:$K$187,MATCH(D3755,Monthly!$B$2:$B$187,0),3)</f>
        <v>1.9000000000000128E-3</v>
      </c>
      <c r="K3755" s="39">
        <f>INDEX(Monthly!$B$2:$K$187,MATCH(D3755,Monthly!$B$2:$B$187,0),5)</f>
        <v>-31.370000000000005</v>
      </c>
      <c r="L3755" s="39">
        <f>INDEX(Monthly!$B$2:$K$187,MATCH(D3755,Monthly!$B$2:$B$187,0),7)</f>
        <v>-2.0000000000000018E-3</v>
      </c>
      <c r="M3755" s="39">
        <f>INDEX(Monthly!$B$2:$K$187,MATCH(D3755,Monthly!$B$2:$B$187,0),9)</f>
        <v>2.346994272628659E-2</v>
      </c>
      <c r="N3755" s="42">
        <f>INDEX(Quaterly!$B$2:$E$63,MATCH(B3755,Quaterly!$B$2:$B$63,0),4)</f>
        <v>2.6799999999999997</v>
      </c>
    </row>
    <row r="3756" spans="1:14" x14ac:dyDescent="0.3">
      <c r="A3756" s="23">
        <v>3755</v>
      </c>
      <c r="B3756" s="23" t="str">
        <f t="shared" si="174"/>
        <v>Q2-2024</v>
      </c>
      <c r="C3756" s="24" t="str">
        <f t="shared" si="175"/>
        <v>Q2</v>
      </c>
      <c r="D3756" s="23" t="str">
        <f t="shared" si="176"/>
        <v>6-2024</v>
      </c>
      <c r="E3756" s="25">
        <v>45470</v>
      </c>
      <c r="F3756" s="31">
        <f>INDEX(GoldPrice!$B$2:$F$4016,MATCH(E3756,GoldPrice!$B$2:$B$4016,0),5)</f>
        <v>-469491.2114912197</v>
      </c>
      <c r="G3756" s="36">
        <f>INDEX(Daily!$B$2:$H$4016,MATCH(E3756,Daily!$B$2:$B$4016,0),3)</f>
        <v>0.8399999999999892</v>
      </c>
      <c r="H3756" s="36">
        <f>INDEX(Daily!$B$2:$H$4016,MATCH(E3756,Daily!$B$2:$B$4016,0),5)</f>
        <v>-10</v>
      </c>
      <c r="I3756" s="36">
        <f>INDEX(Daily!$B$2:$H$4016,MATCH(E3756,Daily!$B$2:$B$4016,0),7)</f>
        <v>-2.1500000000000909</v>
      </c>
      <c r="J3756" s="39">
        <f>INDEX(Monthly!$B$2:$K$187,MATCH(D3756,Monthly!$B$2:$B$187,0),3)</f>
        <v>1.9000000000000128E-3</v>
      </c>
      <c r="K3756" s="39">
        <f>INDEX(Monthly!$B$2:$K$187,MATCH(D3756,Monthly!$B$2:$B$187,0),5)</f>
        <v>-31.370000000000005</v>
      </c>
      <c r="L3756" s="39">
        <f>INDEX(Monthly!$B$2:$K$187,MATCH(D3756,Monthly!$B$2:$B$187,0),7)</f>
        <v>-2.0000000000000018E-3</v>
      </c>
      <c r="M3756" s="39">
        <f>INDEX(Monthly!$B$2:$K$187,MATCH(D3756,Monthly!$B$2:$B$187,0),9)</f>
        <v>2.346994272628659E-2</v>
      </c>
      <c r="N3756" s="42">
        <f>INDEX(Quaterly!$B$2:$E$63,MATCH(B3756,Quaterly!$B$2:$B$63,0),4)</f>
        <v>2.6799999999999997</v>
      </c>
    </row>
    <row r="3757" spans="1:14" x14ac:dyDescent="0.3">
      <c r="A3757" s="23">
        <v>3756</v>
      </c>
      <c r="B3757" s="23" t="str">
        <f t="shared" si="174"/>
        <v>Q2-2024</v>
      </c>
      <c r="C3757" s="24" t="str">
        <f t="shared" si="175"/>
        <v>Q2</v>
      </c>
      <c r="D3757" s="23" t="str">
        <f t="shared" si="176"/>
        <v>6-2024</v>
      </c>
      <c r="E3757" s="25">
        <v>45471</v>
      </c>
      <c r="F3757" s="31">
        <f>INDEX(GoldPrice!$B$2:$F$4016,MATCH(E3757,GoldPrice!$B$2:$B$4016,0),5)</f>
        <v>-43983.367983356118</v>
      </c>
      <c r="G3757" s="36">
        <f>INDEX(Daily!$B$2:$H$4016,MATCH(E3757,Daily!$B$2:$B$4016,0),3)</f>
        <v>-0.19999999999998863</v>
      </c>
      <c r="H3757" s="36">
        <f>INDEX(Daily!$B$2:$H$4016,MATCH(E3757,Daily!$B$2:$B$4016,0),5)</f>
        <v>-10</v>
      </c>
      <c r="I3757" s="36">
        <f>INDEX(Daily!$B$2:$H$4016,MATCH(E3757,Daily!$B$2:$B$4016,0),7)</f>
        <v>-13.769999999999982</v>
      </c>
      <c r="J3757" s="39">
        <f>INDEX(Monthly!$B$2:$K$187,MATCH(D3757,Monthly!$B$2:$B$187,0),3)</f>
        <v>1.9000000000000128E-3</v>
      </c>
      <c r="K3757" s="39">
        <f>INDEX(Monthly!$B$2:$K$187,MATCH(D3757,Monthly!$B$2:$B$187,0),5)</f>
        <v>-31.370000000000005</v>
      </c>
      <c r="L3757" s="39">
        <f>INDEX(Monthly!$B$2:$K$187,MATCH(D3757,Monthly!$B$2:$B$187,0),7)</f>
        <v>-2.0000000000000018E-3</v>
      </c>
      <c r="M3757" s="39">
        <f>INDEX(Monthly!$B$2:$K$187,MATCH(D3757,Monthly!$B$2:$B$187,0),9)</f>
        <v>2.346994272628659E-2</v>
      </c>
      <c r="N3757" s="42">
        <f>INDEX(Quaterly!$B$2:$E$63,MATCH(B3757,Quaterly!$B$2:$B$63,0),4)</f>
        <v>2.6799999999999997</v>
      </c>
    </row>
    <row r="3758" spans="1:14" x14ac:dyDescent="0.3">
      <c r="A3758" s="23">
        <v>3757</v>
      </c>
      <c r="B3758" s="23" t="str">
        <f t="shared" si="174"/>
        <v>Q3-2024</v>
      </c>
      <c r="C3758" s="24" t="str">
        <f t="shared" si="175"/>
        <v>Q3</v>
      </c>
      <c r="D3758" s="23" t="str">
        <f t="shared" si="176"/>
        <v>7-2024</v>
      </c>
      <c r="E3758" s="25">
        <v>45474</v>
      </c>
      <c r="F3758" s="31">
        <f>INDEX(GoldPrice!$B$2:$F$4016,MATCH(E3758,GoldPrice!$B$2:$B$4016,0),5)</f>
        <v>-6874.692874699831</v>
      </c>
      <c r="G3758" s="36">
        <f>INDEX(Daily!$B$2:$H$4016,MATCH(E3758,Daily!$B$2:$B$4016,0),3)</f>
        <v>1.8399999999999892</v>
      </c>
      <c r="H3758" s="36">
        <f>INDEX(Daily!$B$2:$H$4016,MATCH(E3758,Daily!$B$2:$B$4016,0),5)</f>
        <v>5</v>
      </c>
      <c r="I3758" s="36">
        <f>INDEX(Daily!$B$2:$H$4016,MATCH(E3758,Daily!$B$2:$B$4016,0),7)</f>
        <v>9.2400000000000091</v>
      </c>
      <c r="J3758" s="39">
        <f>INDEX(Monthly!$B$2:$K$187,MATCH(D3758,Monthly!$B$2:$B$187,0),3)</f>
        <v>5.4999999999999771E-3</v>
      </c>
      <c r="K3758" s="39">
        <f>INDEX(Monthly!$B$2:$K$187,MATCH(D3758,Monthly!$B$2:$B$187,0),5)</f>
        <v>34.059999999999945</v>
      </c>
      <c r="L3758" s="39">
        <f>INDEX(Monthly!$B$2:$K$187,MATCH(D3758,Monthly!$B$2:$B$187,0),7)</f>
        <v>-2.0000000000000018E-3</v>
      </c>
      <c r="M3758" s="39">
        <f>INDEX(Monthly!$B$2:$K$187,MATCH(D3758,Monthly!$B$2:$B$187,0),9)</f>
        <v>-6.7878545160105271E-3</v>
      </c>
      <c r="N3758" s="42">
        <f>INDEX(Quaterly!$B$2:$E$63,MATCH(B3758,Quaterly!$B$2:$B$63,0),4)</f>
        <v>5.0399999999999991</v>
      </c>
    </row>
    <row r="3759" spans="1:14" x14ac:dyDescent="0.3">
      <c r="A3759" s="23">
        <v>3758</v>
      </c>
      <c r="B3759" s="23" t="str">
        <f t="shared" si="174"/>
        <v>Q3-2024</v>
      </c>
      <c r="C3759" s="24" t="str">
        <f t="shared" si="175"/>
        <v>Q3</v>
      </c>
      <c r="D3759" s="23" t="str">
        <f t="shared" si="176"/>
        <v>7-2024</v>
      </c>
      <c r="E3759" s="25">
        <v>45475</v>
      </c>
      <c r="F3759" s="31">
        <f>INDEX(GoldPrice!$B$2:$F$4016,MATCH(E3759,GoldPrice!$B$2:$B$4016,0),5)</f>
        <v>88505.008505009115</v>
      </c>
      <c r="G3759" s="36">
        <f>INDEX(Daily!$B$2:$H$4016,MATCH(E3759,Daily!$B$2:$B$4016,0),3)</f>
        <v>-0.56999999999999318</v>
      </c>
      <c r="H3759" s="36">
        <f>INDEX(Daily!$B$2:$H$4016,MATCH(E3759,Daily!$B$2:$B$4016,0),5)</f>
        <v>0</v>
      </c>
      <c r="I3759" s="36">
        <f>INDEX(Daily!$B$2:$H$4016,MATCH(E3759,Daily!$B$2:$B$4016,0),7)</f>
        <v>15.230000000000018</v>
      </c>
      <c r="J3759" s="39">
        <f>INDEX(Monthly!$B$2:$K$187,MATCH(D3759,Monthly!$B$2:$B$187,0),3)</f>
        <v>5.4999999999999771E-3</v>
      </c>
      <c r="K3759" s="39">
        <f>INDEX(Monthly!$B$2:$K$187,MATCH(D3759,Monthly!$B$2:$B$187,0),5)</f>
        <v>34.059999999999945</v>
      </c>
      <c r="L3759" s="39">
        <f>INDEX(Monthly!$B$2:$K$187,MATCH(D3759,Monthly!$B$2:$B$187,0),7)</f>
        <v>-2.0000000000000018E-3</v>
      </c>
      <c r="M3759" s="39">
        <f>INDEX(Monthly!$B$2:$K$187,MATCH(D3759,Monthly!$B$2:$B$187,0),9)</f>
        <v>-6.7878545160105271E-3</v>
      </c>
      <c r="N3759" s="42">
        <f>INDEX(Quaterly!$B$2:$E$63,MATCH(B3759,Quaterly!$B$2:$B$63,0),4)</f>
        <v>5.0399999999999991</v>
      </c>
    </row>
    <row r="3760" spans="1:14" x14ac:dyDescent="0.3">
      <c r="A3760" s="23">
        <v>3759</v>
      </c>
      <c r="B3760" s="23" t="str">
        <f t="shared" si="174"/>
        <v>Q3-2024</v>
      </c>
      <c r="C3760" s="24" t="str">
        <f t="shared" si="175"/>
        <v>Q3</v>
      </c>
      <c r="D3760" s="23" t="str">
        <f t="shared" si="176"/>
        <v>7-2024</v>
      </c>
      <c r="E3760" s="25">
        <v>45476</v>
      </c>
      <c r="F3760" s="31">
        <f>INDEX(GoldPrice!$B$2:$F$4016,MATCH(E3760,GoldPrice!$B$2:$B$4016,0),5)</f>
        <v>-708040.06804007292</v>
      </c>
      <c r="G3760" s="36">
        <f>INDEX(Daily!$B$2:$H$4016,MATCH(E3760,Daily!$B$2:$B$4016,0),3)</f>
        <v>1.0699999999999932</v>
      </c>
      <c r="H3760" s="36">
        <f>INDEX(Daily!$B$2:$H$4016,MATCH(E3760,Daily!$B$2:$B$4016,0),5)</f>
        <v>0</v>
      </c>
      <c r="I3760" s="36">
        <f>INDEX(Daily!$B$2:$H$4016,MATCH(E3760,Daily!$B$2:$B$4016,0),7)</f>
        <v>7.0599999999999454</v>
      </c>
      <c r="J3760" s="39">
        <f>INDEX(Monthly!$B$2:$K$187,MATCH(D3760,Monthly!$B$2:$B$187,0),3)</f>
        <v>5.4999999999999771E-3</v>
      </c>
      <c r="K3760" s="39">
        <f>INDEX(Monthly!$B$2:$K$187,MATCH(D3760,Monthly!$B$2:$B$187,0),5)</f>
        <v>34.059999999999945</v>
      </c>
      <c r="L3760" s="39">
        <f>INDEX(Monthly!$B$2:$K$187,MATCH(D3760,Monthly!$B$2:$B$187,0),7)</f>
        <v>-2.0000000000000018E-3</v>
      </c>
      <c r="M3760" s="39">
        <f>INDEX(Monthly!$B$2:$K$187,MATCH(D3760,Monthly!$B$2:$B$187,0),9)</f>
        <v>-6.7878545160105271E-3</v>
      </c>
      <c r="N3760" s="42">
        <f>INDEX(Quaterly!$B$2:$E$63,MATCH(B3760,Quaterly!$B$2:$B$63,0),4)</f>
        <v>5.0399999999999991</v>
      </c>
    </row>
    <row r="3761" spans="1:14" x14ac:dyDescent="0.3">
      <c r="A3761" s="23">
        <v>3760</v>
      </c>
      <c r="B3761" s="23" t="str">
        <f t="shared" si="174"/>
        <v>Q3-2024</v>
      </c>
      <c r="C3761" s="24" t="str">
        <f t="shared" si="175"/>
        <v>Q3</v>
      </c>
      <c r="D3761" s="23" t="str">
        <f t="shared" si="176"/>
        <v>7-2024</v>
      </c>
      <c r="E3761" s="25">
        <v>45477</v>
      </c>
      <c r="F3761" s="31">
        <f>INDEX(GoldPrice!$B$2:$F$4016,MATCH(E3761,GoldPrice!$B$2:$B$4016,0),5)</f>
        <v>-184706.10470610112</v>
      </c>
      <c r="G3761" s="36">
        <f>INDEX(Daily!$B$2:$H$4016,MATCH(E3761,Daily!$B$2:$B$4016,0),3)</f>
        <v>6.0000000000002274E-2</v>
      </c>
      <c r="H3761" s="36">
        <f>INDEX(Daily!$B$2:$H$4016,MATCH(E3761,Daily!$B$2:$B$4016,0),5)</f>
        <v>0</v>
      </c>
      <c r="I3761" s="36">
        <f>INDEX(Daily!$B$2:$H$4016,MATCH(E3761,Daily!$B$2:$B$4016,0),7)</f>
        <v>3.040000000000191</v>
      </c>
      <c r="J3761" s="39">
        <f>INDEX(Monthly!$B$2:$K$187,MATCH(D3761,Monthly!$B$2:$B$187,0),3)</f>
        <v>5.4999999999999771E-3</v>
      </c>
      <c r="K3761" s="39">
        <f>INDEX(Monthly!$B$2:$K$187,MATCH(D3761,Monthly!$B$2:$B$187,0),5)</f>
        <v>34.059999999999945</v>
      </c>
      <c r="L3761" s="39">
        <f>INDEX(Monthly!$B$2:$K$187,MATCH(D3761,Monthly!$B$2:$B$187,0),7)</f>
        <v>-2.0000000000000018E-3</v>
      </c>
      <c r="M3761" s="39">
        <f>INDEX(Monthly!$B$2:$K$187,MATCH(D3761,Monthly!$B$2:$B$187,0),9)</f>
        <v>-6.7878545160105271E-3</v>
      </c>
      <c r="N3761" s="42">
        <f>INDEX(Quaterly!$B$2:$E$63,MATCH(B3761,Quaterly!$B$2:$B$63,0),4)</f>
        <v>5.0399999999999991</v>
      </c>
    </row>
    <row r="3762" spans="1:14" x14ac:dyDescent="0.3">
      <c r="A3762" s="23">
        <v>3761</v>
      </c>
      <c r="B3762" s="23" t="str">
        <f t="shared" si="174"/>
        <v>Q3-2024</v>
      </c>
      <c r="C3762" s="24" t="str">
        <f t="shared" si="175"/>
        <v>Q3</v>
      </c>
      <c r="D3762" s="23" t="str">
        <f t="shared" si="176"/>
        <v>7-2024</v>
      </c>
      <c r="E3762" s="25">
        <v>45478</v>
      </c>
      <c r="F3762" s="31">
        <f>INDEX(GoldPrice!$B$2:$F$4016,MATCH(E3762,GoldPrice!$B$2:$B$4016,0),5)</f>
        <v>-298871.29087129235</v>
      </c>
      <c r="G3762" s="36">
        <f>INDEX(Daily!$B$2:$H$4016,MATCH(E3762,Daily!$B$2:$B$4016,0),3)</f>
        <v>-0.78000000000000114</v>
      </c>
      <c r="H3762" s="36">
        <f>INDEX(Daily!$B$2:$H$4016,MATCH(E3762,Daily!$B$2:$B$4016,0),5)</f>
        <v>-38</v>
      </c>
      <c r="I3762" s="36">
        <f>INDEX(Daily!$B$2:$H$4016,MATCH(E3762,Daily!$B$2:$B$4016,0),7)</f>
        <v>3.1499999999998636</v>
      </c>
      <c r="J3762" s="39">
        <f>INDEX(Monthly!$B$2:$K$187,MATCH(D3762,Monthly!$B$2:$B$187,0),3)</f>
        <v>5.4999999999999771E-3</v>
      </c>
      <c r="K3762" s="39">
        <f>INDEX(Monthly!$B$2:$K$187,MATCH(D3762,Monthly!$B$2:$B$187,0),5)</f>
        <v>34.059999999999945</v>
      </c>
      <c r="L3762" s="39">
        <f>INDEX(Monthly!$B$2:$K$187,MATCH(D3762,Monthly!$B$2:$B$187,0),7)</f>
        <v>-2.0000000000000018E-3</v>
      </c>
      <c r="M3762" s="39">
        <f>INDEX(Monthly!$B$2:$K$187,MATCH(D3762,Monthly!$B$2:$B$187,0),9)</f>
        <v>-6.7878545160105271E-3</v>
      </c>
      <c r="N3762" s="42">
        <f>INDEX(Quaterly!$B$2:$E$63,MATCH(B3762,Quaterly!$B$2:$B$63,0),4)</f>
        <v>5.0399999999999991</v>
      </c>
    </row>
    <row r="3763" spans="1:14" x14ac:dyDescent="0.3">
      <c r="A3763" s="23">
        <v>3762</v>
      </c>
      <c r="B3763" s="23" t="str">
        <f t="shared" si="174"/>
        <v>Q3-2024</v>
      </c>
      <c r="C3763" s="24" t="str">
        <f t="shared" si="175"/>
        <v>Q3</v>
      </c>
      <c r="D3763" s="23" t="str">
        <f t="shared" si="176"/>
        <v>7-2024</v>
      </c>
      <c r="E3763" s="25">
        <v>45481</v>
      </c>
      <c r="F3763" s="31">
        <f>INDEX(GoldPrice!$B$2:$F$4016,MATCH(E3763,GoldPrice!$B$2:$B$4016,0),5)</f>
        <v>634401.05840106308</v>
      </c>
      <c r="G3763" s="36">
        <f>INDEX(Daily!$B$2:$H$4016,MATCH(E3763,Daily!$B$2:$B$4016,0),3)</f>
        <v>-0.82999999999999829</v>
      </c>
      <c r="H3763" s="36">
        <f>INDEX(Daily!$B$2:$H$4016,MATCH(E3763,Daily!$B$2:$B$4016,0),5)</f>
        <v>3</v>
      </c>
      <c r="I3763" s="36">
        <f>INDEX(Daily!$B$2:$H$4016,MATCH(E3763,Daily!$B$2:$B$4016,0),7)</f>
        <v>0.51999999999998181</v>
      </c>
      <c r="J3763" s="39">
        <f>INDEX(Monthly!$B$2:$K$187,MATCH(D3763,Monthly!$B$2:$B$187,0),3)</f>
        <v>5.4999999999999771E-3</v>
      </c>
      <c r="K3763" s="39">
        <f>INDEX(Monthly!$B$2:$K$187,MATCH(D3763,Monthly!$B$2:$B$187,0),5)</f>
        <v>34.059999999999945</v>
      </c>
      <c r="L3763" s="39">
        <f>INDEX(Monthly!$B$2:$K$187,MATCH(D3763,Monthly!$B$2:$B$187,0),7)</f>
        <v>-2.0000000000000018E-3</v>
      </c>
      <c r="M3763" s="39">
        <f>INDEX(Monthly!$B$2:$K$187,MATCH(D3763,Monthly!$B$2:$B$187,0),9)</f>
        <v>-6.7878545160105271E-3</v>
      </c>
      <c r="N3763" s="42">
        <f>INDEX(Quaterly!$B$2:$E$63,MATCH(B3763,Quaterly!$B$2:$B$63,0),4)</f>
        <v>5.0399999999999991</v>
      </c>
    </row>
    <row r="3764" spans="1:14" x14ac:dyDescent="0.3">
      <c r="A3764" s="23">
        <v>3763</v>
      </c>
      <c r="B3764" s="23" t="str">
        <f t="shared" si="174"/>
        <v>Q3-2024</v>
      </c>
      <c r="C3764" s="24" t="str">
        <f t="shared" si="175"/>
        <v>Q3</v>
      </c>
      <c r="D3764" s="23" t="str">
        <f t="shared" si="176"/>
        <v>7-2024</v>
      </c>
      <c r="E3764" s="25">
        <v>45482</v>
      </c>
      <c r="F3764" s="31">
        <f>INDEX(GoldPrice!$B$2:$F$4016,MATCH(E3764,GoldPrice!$B$2:$B$4016,0),5)</f>
        <v>-90578.945378944278</v>
      </c>
      <c r="G3764" s="36">
        <f>INDEX(Daily!$B$2:$H$4016,MATCH(E3764,Daily!$B$2:$B$4016,0),3)</f>
        <v>-0.92000000000000171</v>
      </c>
      <c r="H3764" s="36">
        <f>INDEX(Daily!$B$2:$H$4016,MATCH(E3764,Daily!$B$2:$B$4016,0),5)</f>
        <v>-2</v>
      </c>
      <c r="I3764" s="36">
        <f>INDEX(Daily!$B$2:$H$4016,MATCH(E3764,Daily!$B$2:$B$4016,0),7)</f>
        <v>10.150000000000091</v>
      </c>
      <c r="J3764" s="39">
        <f>INDEX(Monthly!$B$2:$K$187,MATCH(D3764,Monthly!$B$2:$B$187,0),3)</f>
        <v>5.4999999999999771E-3</v>
      </c>
      <c r="K3764" s="39">
        <f>INDEX(Monthly!$B$2:$K$187,MATCH(D3764,Monthly!$B$2:$B$187,0),5)</f>
        <v>34.059999999999945</v>
      </c>
      <c r="L3764" s="39">
        <f>INDEX(Monthly!$B$2:$K$187,MATCH(D3764,Monthly!$B$2:$B$187,0),7)</f>
        <v>-2.0000000000000018E-3</v>
      </c>
      <c r="M3764" s="39">
        <f>INDEX(Monthly!$B$2:$K$187,MATCH(D3764,Monthly!$B$2:$B$187,0),9)</f>
        <v>-6.7878545160105271E-3</v>
      </c>
      <c r="N3764" s="42">
        <f>INDEX(Quaterly!$B$2:$E$63,MATCH(B3764,Quaterly!$B$2:$B$63,0),4)</f>
        <v>5.0399999999999991</v>
      </c>
    </row>
    <row r="3765" spans="1:14" x14ac:dyDescent="0.3">
      <c r="A3765" s="23">
        <v>3764</v>
      </c>
      <c r="B3765" s="23" t="str">
        <f t="shared" si="174"/>
        <v>Q3-2024</v>
      </c>
      <c r="C3765" s="24" t="str">
        <f t="shared" si="175"/>
        <v>Q3</v>
      </c>
      <c r="D3765" s="23" t="str">
        <f t="shared" si="176"/>
        <v>7-2024</v>
      </c>
      <c r="E3765" s="25">
        <v>45483</v>
      </c>
      <c r="F3765" s="31">
        <f>INDEX(GoldPrice!$B$2:$F$4016,MATCH(E3765,GoldPrice!$B$2:$B$4016,0),5)</f>
        <v>-236054.96125496179</v>
      </c>
      <c r="G3765" s="36">
        <f>INDEX(Daily!$B$2:$H$4016,MATCH(E3765,Daily!$B$2:$B$4016,0),3)</f>
        <v>-0.34000000000000341</v>
      </c>
      <c r="H3765" s="36">
        <f>INDEX(Daily!$B$2:$H$4016,MATCH(E3765,Daily!$B$2:$B$4016,0),5)</f>
        <v>2</v>
      </c>
      <c r="I3765" s="36">
        <f>INDEX(Daily!$B$2:$H$4016,MATCH(E3765,Daily!$B$2:$B$4016,0),7)</f>
        <v>-7.7699999999999818</v>
      </c>
      <c r="J3765" s="39">
        <f>INDEX(Monthly!$B$2:$K$187,MATCH(D3765,Monthly!$B$2:$B$187,0),3)</f>
        <v>5.4999999999999771E-3</v>
      </c>
      <c r="K3765" s="39">
        <f>INDEX(Monthly!$B$2:$K$187,MATCH(D3765,Monthly!$B$2:$B$187,0),5)</f>
        <v>34.059999999999945</v>
      </c>
      <c r="L3765" s="39">
        <f>INDEX(Monthly!$B$2:$K$187,MATCH(D3765,Monthly!$B$2:$B$187,0),7)</f>
        <v>-2.0000000000000018E-3</v>
      </c>
      <c r="M3765" s="39">
        <f>INDEX(Monthly!$B$2:$K$187,MATCH(D3765,Monthly!$B$2:$B$187,0),9)</f>
        <v>-6.7878545160105271E-3</v>
      </c>
      <c r="N3765" s="42">
        <f>INDEX(Quaterly!$B$2:$E$63,MATCH(B3765,Quaterly!$B$2:$B$63,0),4)</f>
        <v>5.0399999999999991</v>
      </c>
    </row>
    <row r="3766" spans="1:14" x14ac:dyDescent="0.3">
      <c r="A3766" s="23">
        <v>3765</v>
      </c>
      <c r="B3766" s="23" t="str">
        <f t="shared" si="174"/>
        <v>Q3-2024</v>
      </c>
      <c r="C3766" s="24" t="str">
        <f t="shared" si="175"/>
        <v>Q3</v>
      </c>
      <c r="D3766" s="23" t="str">
        <f t="shared" si="176"/>
        <v>7-2024</v>
      </c>
      <c r="E3766" s="25">
        <v>45484</v>
      </c>
      <c r="F3766" s="31">
        <f>INDEX(GoldPrice!$B$2:$F$4016,MATCH(E3766,GoldPrice!$B$2:$B$4016,0),5)</f>
        <v>-836954.82895483077</v>
      </c>
      <c r="G3766" s="36">
        <f>INDEX(Daily!$B$2:$H$4016,MATCH(E3766,Daily!$B$2:$B$4016,0),3)</f>
        <v>0.31000000000000227</v>
      </c>
      <c r="H3766" s="36">
        <f>INDEX(Daily!$B$2:$H$4016,MATCH(E3766,Daily!$B$2:$B$4016,0),5)</f>
        <v>8</v>
      </c>
      <c r="I3766" s="36">
        <f>INDEX(Daily!$B$2:$H$4016,MATCH(E3766,Daily!$B$2:$B$4016,0),7)</f>
        <v>-2.1400000000001</v>
      </c>
      <c r="J3766" s="39">
        <f>INDEX(Monthly!$B$2:$K$187,MATCH(D3766,Monthly!$B$2:$B$187,0),3)</f>
        <v>5.4999999999999771E-3</v>
      </c>
      <c r="K3766" s="39">
        <f>INDEX(Monthly!$B$2:$K$187,MATCH(D3766,Monthly!$B$2:$B$187,0),5)</f>
        <v>34.059999999999945</v>
      </c>
      <c r="L3766" s="39">
        <f>INDEX(Monthly!$B$2:$K$187,MATCH(D3766,Monthly!$B$2:$B$187,0),7)</f>
        <v>-2.0000000000000018E-3</v>
      </c>
      <c r="M3766" s="39">
        <f>INDEX(Monthly!$B$2:$K$187,MATCH(D3766,Monthly!$B$2:$B$187,0),9)</f>
        <v>-6.7878545160105271E-3</v>
      </c>
      <c r="N3766" s="42">
        <f>INDEX(Quaterly!$B$2:$E$63,MATCH(B3766,Quaterly!$B$2:$B$63,0),4)</f>
        <v>5.0399999999999991</v>
      </c>
    </row>
    <row r="3767" spans="1:14" x14ac:dyDescent="0.3">
      <c r="A3767" s="23">
        <v>3766</v>
      </c>
      <c r="B3767" s="23" t="str">
        <f t="shared" si="174"/>
        <v>Q3-2024</v>
      </c>
      <c r="C3767" s="24" t="str">
        <f t="shared" si="175"/>
        <v>Q3</v>
      </c>
      <c r="D3767" s="23" t="str">
        <f t="shared" si="176"/>
        <v>7-2024</v>
      </c>
      <c r="E3767" s="25">
        <v>45485</v>
      </c>
      <c r="F3767" s="31">
        <f>INDEX(GoldPrice!$B$2:$F$4016,MATCH(E3767,GoldPrice!$B$2:$B$4016,0),5)</f>
        <v>42944.622944623232</v>
      </c>
      <c r="G3767" s="36">
        <f>INDEX(Daily!$B$2:$H$4016,MATCH(E3767,Daily!$B$2:$B$4016,0),3)</f>
        <v>-0.35999999999999943</v>
      </c>
      <c r="H3767" s="36">
        <f>INDEX(Daily!$B$2:$H$4016,MATCH(E3767,Daily!$B$2:$B$4016,0),5)</f>
        <v>-13</v>
      </c>
      <c r="I3767" s="36">
        <f>INDEX(Daily!$B$2:$H$4016,MATCH(E3767,Daily!$B$2:$B$4016,0),7)</f>
        <v>-3.0499999999999545</v>
      </c>
      <c r="J3767" s="39">
        <f>INDEX(Monthly!$B$2:$K$187,MATCH(D3767,Monthly!$B$2:$B$187,0),3)</f>
        <v>5.4999999999999771E-3</v>
      </c>
      <c r="K3767" s="39">
        <f>INDEX(Monthly!$B$2:$K$187,MATCH(D3767,Monthly!$B$2:$B$187,0),5)</f>
        <v>34.059999999999945</v>
      </c>
      <c r="L3767" s="39">
        <f>INDEX(Monthly!$B$2:$K$187,MATCH(D3767,Monthly!$B$2:$B$187,0),7)</f>
        <v>-2.0000000000000018E-3</v>
      </c>
      <c r="M3767" s="39">
        <f>INDEX(Monthly!$B$2:$K$187,MATCH(D3767,Monthly!$B$2:$B$187,0),9)</f>
        <v>-6.7878545160105271E-3</v>
      </c>
      <c r="N3767" s="42">
        <f>INDEX(Quaterly!$B$2:$E$63,MATCH(B3767,Quaterly!$B$2:$B$63,0),4)</f>
        <v>5.0399999999999991</v>
      </c>
    </row>
    <row r="3768" spans="1:14" x14ac:dyDescent="0.3">
      <c r="A3768" s="23">
        <v>3767</v>
      </c>
      <c r="B3768" s="23" t="str">
        <f t="shared" si="174"/>
        <v>Q3-2024</v>
      </c>
      <c r="C3768" s="24" t="str">
        <f t="shared" si="175"/>
        <v>Q3</v>
      </c>
      <c r="D3768" s="23" t="str">
        <f t="shared" si="176"/>
        <v>7-2024</v>
      </c>
      <c r="E3768" s="25">
        <v>45488</v>
      </c>
      <c r="F3768" s="31">
        <f>INDEX(GoldPrice!$B$2:$F$4016,MATCH(E3768,GoldPrice!$B$2:$B$4016,0),5)</f>
        <v>-79383.103383108974</v>
      </c>
      <c r="G3768" s="36">
        <f>INDEX(Daily!$B$2:$H$4016,MATCH(E3768,Daily!$B$2:$B$4016,0),3)</f>
        <v>-0.17999999999999261</v>
      </c>
      <c r="H3768" s="36">
        <f>INDEX(Daily!$B$2:$H$4016,MATCH(E3768,Daily!$B$2:$B$4016,0),5)</f>
        <v>-50</v>
      </c>
      <c r="I3768" s="36">
        <f>INDEX(Daily!$B$2:$H$4016,MATCH(E3768,Daily!$B$2:$B$4016,0),7)</f>
        <v>-0.93000000000006366</v>
      </c>
      <c r="J3768" s="39">
        <f>INDEX(Monthly!$B$2:$K$187,MATCH(D3768,Monthly!$B$2:$B$187,0),3)</f>
        <v>5.4999999999999771E-3</v>
      </c>
      <c r="K3768" s="39">
        <f>INDEX(Monthly!$B$2:$K$187,MATCH(D3768,Monthly!$B$2:$B$187,0),5)</f>
        <v>34.059999999999945</v>
      </c>
      <c r="L3768" s="39">
        <f>INDEX(Monthly!$B$2:$K$187,MATCH(D3768,Monthly!$B$2:$B$187,0),7)</f>
        <v>-2.0000000000000018E-3</v>
      </c>
      <c r="M3768" s="39">
        <f>INDEX(Monthly!$B$2:$K$187,MATCH(D3768,Monthly!$B$2:$B$187,0),9)</f>
        <v>-6.7878545160105271E-3</v>
      </c>
      <c r="N3768" s="42">
        <f>INDEX(Quaterly!$B$2:$E$63,MATCH(B3768,Quaterly!$B$2:$B$63,0),4)</f>
        <v>5.0399999999999991</v>
      </c>
    </row>
    <row r="3769" spans="1:14" x14ac:dyDescent="0.3">
      <c r="A3769" s="23">
        <v>3768</v>
      </c>
      <c r="B3769" s="23" t="str">
        <f t="shared" si="174"/>
        <v>Q3-2024</v>
      </c>
      <c r="C3769" s="24" t="str">
        <f t="shared" si="175"/>
        <v>Q3</v>
      </c>
      <c r="D3769" s="23" t="str">
        <f t="shared" si="176"/>
        <v>7-2024</v>
      </c>
      <c r="E3769" s="25">
        <v>45489</v>
      </c>
      <c r="F3769" s="31">
        <f>INDEX(GoldPrice!$B$2:$F$4016,MATCH(E3769,GoldPrice!$B$2:$B$4016,0),5)</f>
        <v>-785224.7212247178</v>
      </c>
      <c r="G3769" s="36">
        <f>INDEX(Daily!$B$2:$H$4016,MATCH(E3769,Daily!$B$2:$B$4016,0),3)</f>
        <v>-1.1300000000000097</v>
      </c>
      <c r="H3769" s="36">
        <f>INDEX(Daily!$B$2:$H$4016,MATCH(E3769,Daily!$B$2:$B$4016,0),5)</f>
        <v>15</v>
      </c>
      <c r="I3769" s="36">
        <f>INDEX(Daily!$B$2:$H$4016,MATCH(E3769,Daily!$B$2:$B$4016,0),7)</f>
        <v>1.3600000000001273</v>
      </c>
      <c r="J3769" s="39">
        <f>INDEX(Monthly!$B$2:$K$187,MATCH(D3769,Monthly!$B$2:$B$187,0),3)</f>
        <v>5.4999999999999771E-3</v>
      </c>
      <c r="K3769" s="39">
        <f>INDEX(Monthly!$B$2:$K$187,MATCH(D3769,Monthly!$B$2:$B$187,0),5)</f>
        <v>34.059999999999945</v>
      </c>
      <c r="L3769" s="39">
        <f>INDEX(Monthly!$B$2:$K$187,MATCH(D3769,Monthly!$B$2:$B$187,0),7)</f>
        <v>-2.0000000000000018E-3</v>
      </c>
      <c r="M3769" s="39">
        <f>INDEX(Monthly!$B$2:$K$187,MATCH(D3769,Monthly!$B$2:$B$187,0),9)</f>
        <v>-6.7878545160105271E-3</v>
      </c>
      <c r="N3769" s="42">
        <f>INDEX(Quaterly!$B$2:$E$63,MATCH(B3769,Quaterly!$B$2:$B$63,0),4)</f>
        <v>5.0399999999999991</v>
      </c>
    </row>
    <row r="3770" spans="1:14" x14ac:dyDescent="0.3">
      <c r="A3770" s="23">
        <v>3769</v>
      </c>
      <c r="B3770" s="23" t="str">
        <f t="shared" si="174"/>
        <v>Q3-2024</v>
      </c>
      <c r="C3770" s="24" t="str">
        <f t="shared" si="175"/>
        <v>Q3</v>
      </c>
      <c r="D3770" s="23" t="str">
        <f t="shared" si="176"/>
        <v>7-2024</v>
      </c>
      <c r="E3770" s="25">
        <v>45490</v>
      </c>
      <c r="F3770" s="31">
        <f>INDEX(GoldPrice!$B$2:$F$4016,MATCH(E3770,GoldPrice!$B$2:$B$4016,0),5)</f>
        <v>257144.58514457941</v>
      </c>
      <c r="G3770" s="36">
        <f>INDEX(Daily!$B$2:$H$4016,MATCH(E3770,Daily!$B$2:$B$4016,0),3)</f>
        <v>3.1400000000000006</v>
      </c>
      <c r="H3770" s="36">
        <f>INDEX(Daily!$B$2:$H$4016,MATCH(E3770,Daily!$B$2:$B$4016,0),5)</f>
        <v>-60</v>
      </c>
      <c r="I3770" s="36">
        <f>INDEX(Daily!$B$2:$H$4016,MATCH(E3770,Daily!$B$2:$B$4016,0),7)</f>
        <v>-12.519999999999982</v>
      </c>
      <c r="J3770" s="39">
        <f>INDEX(Monthly!$B$2:$K$187,MATCH(D3770,Monthly!$B$2:$B$187,0),3)</f>
        <v>5.4999999999999771E-3</v>
      </c>
      <c r="K3770" s="39">
        <f>INDEX(Monthly!$B$2:$K$187,MATCH(D3770,Monthly!$B$2:$B$187,0),5)</f>
        <v>34.059999999999945</v>
      </c>
      <c r="L3770" s="39">
        <f>INDEX(Monthly!$B$2:$K$187,MATCH(D3770,Monthly!$B$2:$B$187,0),7)</f>
        <v>-2.0000000000000018E-3</v>
      </c>
      <c r="M3770" s="39">
        <f>INDEX(Monthly!$B$2:$K$187,MATCH(D3770,Monthly!$B$2:$B$187,0),9)</f>
        <v>-6.7878545160105271E-3</v>
      </c>
      <c r="N3770" s="42">
        <f>INDEX(Quaterly!$B$2:$E$63,MATCH(B3770,Quaterly!$B$2:$B$63,0),4)</f>
        <v>5.0399999999999991</v>
      </c>
    </row>
    <row r="3771" spans="1:14" x14ac:dyDescent="0.3">
      <c r="A3771" s="23">
        <v>3770</v>
      </c>
      <c r="B3771" s="23" t="str">
        <f t="shared" si="174"/>
        <v>Q3-2024</v>
      </c>
      <c r="C3771" s="24" t="str">
        <f t="shared" si="175"/>
        <v>Q3</v>
      </c>
      <c r="D3771" s="23" t="str">
        <f t="shared" si="176"/>
        <v>7-2024</v>
      </c>
      <c r="E3771" s="25">
        <v>45491</v>
      </c>
      <c r="F3771" s="31">
        <f>INDEX(GoldPrice!$B$2:$F$4016,MATCH(E3771,GoldPrice!$B$2:$B$4016,0),5)</f>
        <v>3086682.2906822935</v>
      </c>
      <c r="G3771" s="36">
        <f>INDEX(Daily!$B$2:$H$4016,MATCH(E3771,Daily!$B$2:$B$4016,0),3)</f>
        <v>-3.0000000000001137E-2</v>
      </c>
      <c r="H3771" s="36">
        <f>INDEX(Daily!$B$2:$H$4016,MATCH(E3771,Daily!$B$2:$B$4016,0),5)</f>
        <v>-5</v>
      </c>
      <c r="I3771" s="36">
        <f>INDEX(Daily!$B$2:$H$4016,MATCH(E3771,Daily!$B$2:$B$4016,0),7)</f>
        <v>5.7799999999999727</v>
      </c>
      <c r="J3771" s="39">
        <f>INDEX(Monthly!$B$2:$K$187,MATCH(D3771,Monthly!$B$2:$B$187,0),3)</f>
        <v>5.4999999999999771E-3</v>
      </c>
      <c r="K3771" s="39">
        <f>INDEX(Monthly!$B$2:$K$187,MATCH(D3771,Monthly!$B$2:$B$187,0),5)</f>
        <v>34.059999999999945</v>
      </c>
      <c r="L3771" s="39">
        <f>INDEX(Monthly!$B$2:$K$187,MATCH(D3771,Monthly!$B$2:$B$187,0),7)</f>
        <v>-2.0000000000000018E-3</v>
      </c>
      <c r="M3771" s="39">
        <f>INDEX(Monthly!$B$2:$K$187,MATCH(D3771,Monthly!$B$2:$B$187,0),9)</f>
        <v>-6.7878545160105271E-3</v>
      </c>
      <c r="N3771" s="42">
        <f>INDEX(Quaterly!$B$2:$E$63,MATCH(B3771,Quaterly!$B$2:$B$63,0),4)</f>
        <v>5.0399999999999991</v>
      </c>
    </row>
    <row r="3772" spans="1:14" x14ac:dyDescent="0.3">
      <c r="A3772" s="23">
        <v>3771</v>
      </c>
      <c r="B3772" s="23" t="str">
        <f t="shared" si="174"/>
        <v>Q3-2024</v>
      </c>
      <c r="C3772" s="24" t="str">
        <f t="shared" si="175"/>
        <v>Q3</v>
      </c>
      <c r="D3772" s="23" t="str">
        <f t="shared" si="176"/>
        <v>7-2024</v>
      </c>
      <c r="E3772" s="25">
        <v>45492</v>
      </c>
      <c r="F3772" s="31">
        <f>INDEX(GoldPrice!$B$2:$F$4016,MATCH(E3772,GoldPrice!$B$2:$B$4016,0),5)</f>
        <v>1068210.5462105498</v>
      </c>
      <c r="G3772" s="36">
        <f>INDEX(Daily!$B$2:$H$4016,MATCH(E3772,Daily!$B$2:$B$4016,0),3)</f>
        <v>-2.6899999999999977</v>
      </c>
      <c r="H3772" s="36">
        <f>INDEX(Daily!$B$2:$H$4016,MATCH(E3772,Daily!$B$2:$B$4016,0),5)</f>
        <v>5</v>
      </c>
      <c r="I3772" s="36">
        <f>INDEX(Daily!$B$2:$H$4016,MATCH(E3772,Daily!$B$2:$B$4016,0),7)</f>
        <v>-9.6600000000000819</v>
      </c>
      <c r="J3772" s="39">
        <f>INDEX(Monthly!$B$2:$K$187,MATCH(D3772,Monthly!$B$2:$B$187,0),3)</f>
        <v>5.4999999999999771E-3</v>
      </c>
      <c r="K3772" s="39">
        <f>INDEX(Monthly!$B$2:$K$187,MATCH(D3772,Monthly!$B$2:$B$187,0),5)</f>
        <v>34.059999999999945</v>
      </c>
      <c r="L3772" s="39">
        <f>INDEX(Monthly!$B$2:$K$187,MATCH(D3772,Monthly!$B$2:$B$187,0),7)</f>
        <v>-2.0000000000000018E-3</v>
      </c>
      <c r="M3772" s="39">
        <f>INDEX(Monthly!$B$2:$K$187,MATCH(D3772,Monthly!$B$2:$B$187,0),9)</f>
        <v>-6.7878545160105271E-3</v>
      </c>
      <c r="N3772" s="42">
        <f>INDEX(Quaterly!$B$2:$E$63,MATCH(B3772,Quaterly!$B$2:$B$63,0),4)</f>
        <v>5.0399999999999991</v>
      </c>
    </row>
    <row r="3773" spans="1:14" x14ac:dyDescent="0.3">
      <c r="A3773" s="23">
        <v>3772</v>
      </c>
      <c r="B3773" s="23" t="str">
        <f t="shared" si="174"/>
        <v>Q3-2024</v>
      </c>
      <c r="C3773" s="24" t="str">
        <f t="shared" si="175"/>
        <v>Q3</v>
      </c>
      <c r="D3773" s="23" t="str">
        <f t="shared" si="176"/>
        <v>7-2024</v>
      </c>
      <c r="E3773" s="25">
        <v>45495</v>
      </c>
      <c r="F3773" s="31">
        <f>INDEX(GoldPrice!$B$2:$F$4016,MATCH(E3773,GoldPrice!$B$2:$B$4016,0),5)</f>
        <v>48900.01890001446</v>
      </c>
      <c r="G3773" s="36">
        <f>INDEX(Daily!$B$2:$H$4016,MATCH(E3773,Daily!$B$2:$B$4016,0),3)</f>
        <v>-0.34999999999999432</v>
      </c>
      <c r="H3773" s="36">
        <f>INDEX(Daily!$B$2:$H$4016,MATCH(E3773,Daily!$B$2:$B$4016,0),5)</f>
        <v>10</v>
      </c>
      <c r="I3773" s="36">
        <f>INDEX(Daily!$B$2:$H$4016,MATCH(E3773,Daily!$B$2:$B$4016,0),7)</f>
        <v>-10.139999999999873</v>
      </c>
      <c r="J3773" s="39">
        <f>INDEX(Monthly!$B$2:$K$187,MATCH(D3773,Monthly!$B$2:$B$187,0),3)</f>
        <v>5.4999999999999771E-3</v>
      </c>
      <c r="K3773" s="39">
        <f>INDEX(Monthly!$B$2:$K$187,MATCH(D3773,Monthly!$B$2:$B$187,0),5)</f>
        <v>34.059999999999945</v>
      </c>
      <c r="L3773" s="39">
        <f>INDEX(Monthly!$B$2:$K$187,MATCH(D3773,Monthly!$B$2:$B$187,0),7)</f>
        <v>-2.0000000000000018E-3</v>
      </c>
      <c r="M3773" s="39">
        <f>INDEX(Monthly!$B$2:$K$187,MATCH(D3773,Monthly!$B$2:$B$187,0),9)</f>
        <v>-6.7878545160105271E-3</v>
      </c>
      <c r="N3773" s="42">
        <f>INDEX(Quaterly!$B$2:$E$63,MATCH(B3773,Quaterly!$B$2:$B$63,0),4)</f>
        <v>5.0399999999999991</v>
      </c>
    </row>
    <row r="3774" spans="1:14" x14ac:dyDescent="0.3">
      <c r="A3774" s="23">
        <v>3773</v>
      </c>
      <c r="B3774" s="23" t="str">
        <f t="shared" si="174"/>
        <v>Q3-2024</v>
      </c>
      <c r="C3774" s="24" t="str">
        <f t="shared" si="175"/>
        <v>Q3</v>
      </c>
      <c r="D3774" s="23" t="str">
        <f t="shared" si="176"/>
        <v>7-2024</v>
      </c>
      <c r="E3774" s="25">
        <v>45496</v>
      </c>
      <c r="F3774" s="31">
        <f>INDEX(GoldPrice!$B$2:$F$4016,MATCH(E3774,GoldPrice!$B$2:$B$4016,0),5)</f>
        <v>-795772.44377244264</v>
      </c>
      <c r="G3774" s="36">
        <f>INDEX(Daily!$B$2:$H$4016,MATCH(E3774,Daily!$B$2:$B$4016,0),3)</f>
        <v>-2.8200000000000074</v>
      </c>
      <c r="H3774" s="36">
        <f>INDEX(Daily!$B$2:$H$4016,MATCH(E3774,Daily!$B$2:$B$4016,0),5)</f>
        <v>30</v>
      </c>
      <c r="I3774" s="36">
        <f>INDEX(Daily!$B$2:$H$4016,MATCH(E3774,Daily!$B$2:$B$4016,0),7)</f>
        <v>-22.830000000000155</v>
      </c>
      <c r="J3774" s="39">
        <f>INDEX(Monthly!$B$2:$K$187,MATCH(D3774,Monthly!$B$2:$B$187,0),3)</f>
        <v>5.4999999999999771E-3</v>
      </c>
      <c r="K3774" s="39">
        <f>INDEX(Monthly!$B$2:$K$187,MATCH(D3774,Monthly!$B$2:$B$187,0),5)</f>
        <v>34.059999999999945</v>
      </c>
      <c r="L3774" s="39">
        <f>INDEX(Monthly!$B$2:$K$187,MATCH(D3774,Monthly!$B$2:$B$187,0),7)</f>
        <v>-2.0000000000000018E-3</v>
      </c>
      <c r="M3774" s="39">
        <f>INDEX(Monthly!$B$2:$K$187,MATCH(D3774,Monthly!$B$2:$B$187,0),9)</f>
        <v>-6.7878545160105271E-3</v>
      </c>
      <c r="N3774" s="42">
        <f>INDEX(Quaterly!$B$2:$E$63,MATCH(B3774,Quaterly!$B$2:$B$63,0),4)</f>
        <v>5.0399999999999991</v>
      </c>
    </row>
    <row r="3775" spans="1:14" x14ac:dyDescent="0.3">
      <c r="A3775" s="23">
        <v>3774</v>
      </c>
      <c r="B3775" s="23" t="str">
        <f t="shared" si="174"/>
        <v>Q3-2024</v>
      </c>
      <c r="C3775" s="24" t="str">
        <f t="shared" si="175"/>
        <v>Q3</v>
      </c>
      <c r="D3775" s="23" t="str">
        <f t="shared" si="176"/>
        <v>7-2024</v>
      </c>
      <c r="E3775" s="25">
        <v>45497</v>
      </c>
      <c r="F3775" s="31">
        <f>INDEX(GoldPrice!$B$2:$F$4016,MATCH(E3775,GoldPrice!$B$2:$B$4016,0),5)</f>
        <v>-157642.78964279592</v>
      </c>
      <c r="G3775" s="36">
        <f>INDEX(Daily!$B$2:$H$4016,MATCH(E3775,Daily!$B$2:$B$4016,0),3)</f>
        <v>0.63000000000000966</v>
      </c>
      <c r="H3775" s="36">
        <f>INDEX(Daily!$B$2:$H$4016,MATCH(E3775,Daily!$B$2:$B$4016,0),5)</f>
        <v>-5</v>
      </c>
      <c r="I3775" s="36">
        <f>INDEX(Daily!$B$2:$H$4016,MATCH(E3775,Daily!$B$2:$B$4016,0),7)</f>
        <v>6.6600000000000819</v>
      </c>
      <c r="J3775" s="39">
        <f>INDEX(Monthly!$B$2:$K$187,MATCH(D3775,Monthly!$B$2:$B$187,0),3)</f>
        <v>5.4999999999999771E-3</v>
      </c>
      <c r="K3775" s="39">
        <f>INDEX(Monthly!$B$2:$K$187,MATCH(D3775,Monthly!$B$2:$B$187,0),5)</f>
        <v>34.059999999999945</v>
      </c>
      <c r="L3775" s="39">
        <f>INDEX(Monthly!$B$2:$K$187,MATCH(D3775,Monthly!$B$2:$B$187,0),7)</f>
        <v>-2.0000000000000018E-3</v>
      </c>
      <c r="M3775" s="39">
        <f>INDEX(Monthly!$B$2:$K$187,MATCH(D3775,Monthly!$B$2:$B$187,0),9)</f>
        <v>-6.7878545160105271E-3</v>
      </c>
      <c r="N3775" s="42">
        <f>INDEX(Quaterly!$B$2:$E$63,MATCH(B3775,Quaterly!$B$2:$B$63,0),4)</f>
        <v>5.0399999999999991</v>
      </c>
    </row>
    <row r="3776" spans="1:14" x14ac:dyDescent="0.3">
      <c r="A3776" s="23">
        <v>3775</v>
      </c>
      <c r="B3776" s="23" t="str">
        <f t="shared" si="174"/>
        <v>Q3-2024</v>
      </c>
      <c r="C3776" s="24" t="str">
        <f t="shared" si="175"/>
        <v>Q3</v>
      </c>
      <c r="D3776" s="23" t="str">
        <f t="shared" si="176"/>
        <v>7-2024</v>
      </c>
      <c r="E3776" s="25">
        <v>45498</v>
      </c>
      <c r="F3776" s="31">
        <f>INDEX(GoldPrice!$B$2:$F$4016,MATCH(E3776,GoldPrice!$B$2:$B$4016,0),5)</f>
        <v>1292280.0982801095</v>
      </c>
      <c r="G3776" s="36">
        <f>INDEX(Daily!$B$2:$H$4016,MATCH(E3776,Daily!$B$2:$B$4016,0),3)</f>
        <v>0.68999999999999773</v>
      </c>
      <c r="H3776" s="36">
        <f>INDEX(Daily!$B$2:$H$4016,MATCH(E3776,Daily!$B$2:$B$4016,0),5)</f>
        <v>-65</v>
      </c>
      <c r="I3776" s="36">
        <f>INDEX(Daily!$B$2:$H$4016,MATCH(E3776,Daily!$B$2:$B$4016,0),7)</f>
        <v>-5.2799999999999727</v>
      </c>
      <c r="J3776" s="39">
        <f>INDEX(Monthly!$B$2:$K$187,MATCH(D3776,Monthly!$B$2:$B$187,0),3)</f>
        <v>5.4999999999999771E-3</v>
      </c>
      <c r="K3776" s="39">
        <f>INDEX(Monthly!$B$2:$K$187,MATCH(D3776,Monthly!$B$2:$B$187,0),5)</f>
        <v>34.059999999999945</v>
      </c>
      <c r="L3776" s="39">
        <f>INDEX(Monthly!$B$2:$K$187,MATCH(D3776,Monthly!$B$2:$B$187,0),7)</f>
        <v>-2.0000000000000018E-3</v>
      </c>
      <c r="M3776" s="39">
        <f>INDEX(Monthly!$B$2:$K$187,MATCH(D3776,Monthly!$B$2:$B$187,0),9)</f>
        <v>-6.7878545160105271E-3</v>
      </c>
      <c r="N3776" s="42">
        <f>INDEX(Quaterly!$B$2:$E$63,MATCH(B3776,Quaterly!$B$2:$B$63,0),4)</f>
        <v>5.0399999999999991</v>
      </c>
    </row>
    <row r="3777" spans="1:14" x14ac:dyDescent="0.3">
      <c r="A3777" s="23">
        <v>3776</v>
      </c>
      <c r="B3777" s="23" t="str">
        <f t="shared" si="174"/>
        <v>Q3-2024</v>
      </c>
      <c r="C3777" s="24" t="str">
        <f t="shared" si="175"/>
        <v>Q3</v>
      </c>
      <c r="D3777" s="23" t="str">
        <f t="shared" si="176"/>
        <v>7-2024</v>
      </c>
      <c r="E3777" s="25">
        <v>45499</v>
      </c>
      <c r="F3777" s="31">
        <f>INDEX(GoldPrice!$B$2:$F$4016,MATCH(E3777,GoldPrice!$B$2:$B$4016,0),5)</f>
        <v>-709848.47584847361</v>
      </c>
      <c r="G3777" s="36">
        <f>INDEX(Daily!$B$2:$H$4016,MATCH(E3777,Daily!$B$2:$B$4016,0),3)</f>
        <v>-1.1200000000000045</v>
      </c>
      <c r="H3777" s="36">
        <f>INDEX(Daily!$B$2:$H$4016,MATCH(E3777,Daily!$B$2:$B$4016,0),5)</f>
        <v>15</v>
      </c>
      <c r="I3777" s="36">
        <f>INDEX(Daily!$B$2:$H$4016,MATCH(E3777,Daily!$B$2:$B$4016,0),7)</f>
        <v>8.9199999999998454</v>
      </c>
      <c r="J3777" s="39">
        <f>INDEX(Monthly!$B$2:$K$187,MATCH(D3777,Monthly!$B$2:$B$187,0),3)</f>
        <v>5.4999999999999771E-3</v>
      </c>
      <c r="K3777" s="39">
        <f>INDEX(Monthly!$B$2:$K$187,MATCH(D3777,Monthly!$B$2:$B$187,0),5)</f>
        <v>34.059999999999945</v>
      </c>
      <c r="L3777" s="39">
        <f>INDEX(Monthly!$B$2:$K$187,MATCH(D3777,Monthly!$B$2:$B$187,0),7)</f>
        <v>-2.0000000000000018E-3</v>
      </c>
      <c r="M3777" s="39">
        <f>INDEX(Monthly!$B$2:$K$187,MATCH(D3777,Monthly!$B$2:$B$187,0),9)</f>
        <v>-6.7878545160105271E-3</v>
      </c>
      <c r="N3777" s="42">
        <f>INDEX(Quaterly!$B$2:$E$63,MATCH(B3777,Quaterly!$B$2:$B$63,0),4)</f>
        <v>5.0399999999999991</v>
      </c>
    </row>
    <row r="3778" spans="1:14" x14ac:dyDescent="0.3">
      <c r="A3778" s="23">
        <v>3777</v>
      </c>
      <c r="B3778" s="23" t="str">
        <f t="shared" si="174"/>
        <v>Q3-2024</v>
      </c>
      <c r="C3778" s="24" t="str">
        <f t="shared" si="175"/>
        <v>Q3</v>
      </c>
      <c r="D3778" s="23" t="str">
        <f t="shared" si="176"/>
        <v>7-2024</v>
      </c>
      <c r="E3778" s="25">
        <v>45502</v>
      </c>
      <c r="F3778" s="31">
        <f>INDEX(GoldPrice!$B$2:$F$4016,MATCH(E3778,GoldPrice!$B$2:$B$4016,0),5)</f>
        <v>242287.71228770167</v>
      </c>
      <c r="G3778" s="36">
        <f>INDEX(Daily!$B$2:$H$4016,MATCH(E3778,Daily!$B$2:$B$4016,0),3)</f>
        <v>-1.3499999999999943</v>
      </c>
      <c r="H3778" s="36">
        <f>INDEX(Daily!$B$2:$H$4016,MATCH(E3778,Daily!$B$2:$B$4016,0),5)</f>
        <v>-25</v>
      </c>
      <c r="I3778" s="36">
        <f>INDEX(Daily!$B$2:$H$4016,MATCH(E3778,Daily!$B$2:$B$4016,0),7)</f>
        <v>4.4900000000000091</v>
      </c>
      <c r="J3778" s="39">
        <f>INDEX(Monthly!$B$2:$K$187,MATCH(D3778,Monthly!$B$2:$B$187,0),3)</f>
        <v>5.4999999999999771E-3</v>
      </c>
      <c r="K3778" s="39">
        <f>INDEX(Monthly!$B$2:$K$187,MATCH(D3778,Monthly!$B$2:$B$187,0),5)</f>
        <v>34.059999999999945</v>
      </c>
      <c r="L3778" s="39">
        <f>INDEX(Monthly!$B$2:$K$187,MATCH(D3778,Monthly!$B$2:$B$187,0),7)</f>
        <v>-2.0000000000000018E-3</v>
      </c>
      <c r="M3778" s="39">
        <f>INDEX(Monthly!$B$2:$K$187,MATCH(D3778,Monthly!$B$2:$B$187,0),9)</f>
        <v>-6.7878545160105271E-3</v>
      </c>
      <c r="N3778" s="42">
        <f>INDEX(Quaterly!$B$2:$E$63,MATCH(B3778,Quaterly!$B$2:$B$63,0),4)</f>
        <v>5.0399999999999991</v>
      </c>
    </row>
    <row r="3779" spans="1:14" x14ac:dyDescent="0.3">
      <c r="A3779" s="23">
        <v>3778</v>
      </c>
      <c r="B3779" s="23" t="str">
        <f t="shared" ref="B3779:B3842" si="177">C3779&amp;"-"&amp;YEAR(E3779)</f>
        <v>Q3-2024</v>
      </c>
      <c r="C3779" s="24" t="str">
        <f t="shared" ref="C3779:C3842" si="178">IF(MONTH(E3779)&lt;=3,"Q1",IF(MONTH(E3779)&lt;=6,"Q2",IF(MONTH(E3779)&lt;=9,"Q3","Q4")))</f>
        <v>Q3</v>
      </c>
      <c r="D3779" s="23" t="str">
        <f t="shared" ref="D3779:D3842" si="179">MONTH(E3779)&amp;"-"&amp;YEAR(E3779)</f>
        <v>7-2024</v>
      </c>
      <c r="E3779" s="25">
        <v>45503</v>
      </c>
      <c r="F3779" s="31">
        <f>INDEX(GoldPrice!$B$2:$F$4016,MATCH(E3779,GoldPrice!$B$2:$B$4016,0),5)</f>
        <v>-1029289.3592893556</v>
      </c>
      <c r="G3779" s="36">
        <f>INDEX(Daily!$B$2:$H$4016,MATCH(E3779,Daily!$B$2:$B$4016,0),3)</f>
        <v>-1.0799999999999983</v>
      </c>
      <c r="H3779" s="36">
        <f>INDEX(Daily!$B$2:$H$4016,MATCH(E3779,Daily!$B$2:$B$4016,0),5)</f>
        <v>0</v>
      </c>
      <c r="I3779" s="36">
        <f>INDEX(Daily!$B$2:$H$4016,MATCH(E3779,Daily!$B$2:$B$4016,0),7)</f>
        <v>-1.5399999999999636</v>
      </c>
      <c r="J3779" s="39">
        <f>INDEX(Monthly!$B$2:$K$187,MATCH(D3779,Monthly!$B$2:$B$187,0),3)</f>
        <v>5.4999999999999771E-3</v>
      </c>
      <c r="K3779" s="39">
        <f>INDEX(Monthly!$B$2:$K$187,MATCH(D3779,Monthly!$B$2:$B$187,0),5)</f>
        <v>34.059999999999945</v>
      </c>
      <c r="L3779" s="39">
        <f>INDEX(Monthly!$B$2:$K$187,MATCH(D3779,Monthly!$B$2:$B$187,0),7)</f>
        <v>-2.0000000000000018E-3</v>
      </c>
      <c r="M3779" s="39">
        <f>INDEX(Monthly!$B$2:$K$187,MATCH(D3779,Monthly!$B$2:$B$187,0),9)</f>
        <v>-6.7878545160105271E-3</v>
      </c>
      <c r="N3779" s="42">
        <f>INDEX(Quaterly!$B$2:$E$63,MATCH(B3779,Quaterly!$B$2:$B$63,0),4)</f>
        <v>5.0399999999999991</v>
      </c>
    </row>
    <row r="3780" spans="1:14" x14ac:dyDescent="0.3">
      <c r="A3780" s="23">
        <v>3779</v>
      </c>
      <c r="B3780" s="23" t="str">
        <f t="shared" si="177"/>
        <v>Q3-2024</v>
      </c>
      <c r="C3780" s="24" t="str">
        <f t="shared" si="178"/>
        <v>Q3</v>
      </c>
      <c r="D3780" s="23" t="str">
        <f t="shared" si="179"/>
        <v>7-2024</v>
      </c>
      <c r="E3780" s="25">
        <v>45504</v>
      </c>
      <c r="F3780" s="31">
        <f>INDEX(GoldPrice!$B$2:$F$4016,MATCH(E3780,GoldPrice!$B$2:$B$4016,0),5)</f>
        <v>-337442.82744282484</v>
      </c>
      <c r="G3780" s="36">
        <f>INDEX(Daily!$B$2:$H$4016,MATCH(E3780,Daily!$B$2:$B$4016,0),3)</f>
        <v>3.1799999999999926</v>
      </c>
      <c r="H3780" s="36">
        <f>INDEX(Daily!$B$2:$H$4016,MATCH(E3780,Daily!$B$2:$B$4016,0),5)</f>
        <v>-40</v>
      </c>
      <c r="I3780" s="36">
        <f>INDEX(Daily!$B$2:$H$4016,MATCH(E3780,Daily!$B$2:$B$4016,0),7)</f>
        <v>6.4500000000000455</v>
      </c>
      <c r="J3780" s="39">
        <f>INDEX(Monthly!$B$2:$K$187,MATCH(D3780,Monthly!$B$2:$B$187,0),3)</f>
        <v>5.4999999999999771E-3</v>
      </c>
      <c r="K3780" s="39">
        <f>INDEX(Monthly!$B$2:$K$187,MATCH(D3780,Monthly!$B$2:$B$187,0),5)</f>
        <v>34.059999999999945</v>
      </c>
      <c r="L3780" s="39">
        <f>INDEX(Monthly!$B$2:$K$187,MATCH(D3780,Monthly!$B$2:$B$187,0),7)</f>
        <v>-2.0000000000000018E-3</v>
      </c>
      <c r="M3780" s="39">
        <f>INDEX(Monthly!$B$2:$K$187,MATCH(D3780,Monthly!$B$2:$B$187,0),9)</f>
        <v>-6.7878545160105271E-3</v>
      </c>
      <c r="N3780" s="42">
        <f>INDEX(Quaterly!$B$2:$E$63,MATCH(B3780,Quaterly!$B$2:$B$63,0),4)</f>
        <v>5.0399999999999991</v>
      </c>
    </row>
    <row r="3781" spans="1:14" x14ac:dyDescent="0.3">
      <c r="A3781" s="23">
        <v>3780</v>
      </c>
      <c r="B3781" s="23" t="str">
        <f t="shared" si="177"/>
        <v>Q3-2024</v>
      </c>
      <c r="C3781" s="24" t="str">
        <f t="shared" si="178"/>
        <v>Q3</v>
      </c>
      <c r="D3781" s="23" t="str">
        <f t="shared" si="179"/>
        <v>8-2024</v>
      </c>
      <c r="E3781" s="25">
        <v>45505</v>
      </c>
      <c r="F3781" s="31">
        <f>INDEX(GoldPrice!$B$2:$F$4016,MATCH(E3781,GoldPrice!$B$2:$B$4016,0),5)</f>
        <v>674656.96465696394</v>
      </c>
      <c r="G3781" s="36">
        <f>INDEX(Daily!$B$2:$H$4016,MATCH(E3781,Daily!$B$2:$B$4016,0),3)</f>
        <v>-1.5999999999999943</v>
      </c>
      <c r="H3781" s="36">
        <f>INDEX(Daily!$B$2:$H$4016,MATCH(E3781,Daily!$B$2:$B$4016,0),5)</f>
        <v>-20</v>
      </c>
      <c r="I3781" s="36">
        <f>INDEX(Daily!$B$2:$H$4016,MATCH(E3781,Daily!$B$2:$B$4016,0),7)</f>
        <v>-24.549999999999955</v>
      </c>
      <c r="J3781" s="39">
        <f>INDEX(Monthly!$B$2:$K$187,MATCH(D3781,Monthly!$B$2:$B$187,0),3)</f>
        <v>0</v>
      </c>
      <c r="K3781" s="39">
        <f>INDEX(Monthly!$B$2:$K$187,MATCH(D3781,Monthly!$B$2:$B$187,0),5)</f>
        <v>52.840000000000032</v>
      </c>
      <c r="L3781" s="39">
        <f>INDEX(Monthly!$B$2:$K$187,MATCH(D3781,Monthly!$B$2:$B$187,0),7)</f>
        <v>-1.0000000000000009E-3</v>
      </c>
      <c r="M3781" s="39">
        <f>INDEX(Monthly!$B$2:$K$187,MATCH(D3781,Monthly!$B$2:$B$187,0),9)</f>
        <v>1.5541656375695148E-2</v>
      </c>
      <c r="N3781" s="42">
        <f>INDEX(Quaterly!$B$2:$E$63,MATCH(B3781,Quaterly!$B$2:$B$63,0),4)</f>
        <v>5.0399999999999991</v>
      </c>
    </row>
    <row r="3782" spans="1:14" x14ac:dyDescent="0.3">
      <c r="A3782" s="23">
        <v>3781</v>
      </c>
      <c r="B3782" s="23" t="str">
        <f t="shared" si="177"/>
        <v>Q3-2024</v>
      </c>
      <c r="C3782" s="24" t="str">
        <f t="shared" si="178"/>
        <v>Q3</v>
      </c>
      <c r="D3782" s="23" t="str">
        <f t="shared" si="179"/>
        <v>8-2024</v>
      </c>
      <c r="E3782" s="25">
        <v>45506</v>
      </c>
      <c r="F3782" s="31">
        <f>INDEX(GoldPrice!$B$2:$F$4016,MATCH(E3782,GoldPrice!$B$2:$B$4016,0),5)</f>
        <v>195620.10962011665</v>
      </c>
      <c r="G3782" s="36">
        <f>INDEX(Daily!$B$2:$H$4016,MATCH(E3782,Daily!$B$2:$B$4016,0),3)</f>
        <v>-2.7900000000000063</v>
      </c>
      <c r="H3782" s="36">
        <f>INDEX(Daily!$B$2:$H$4016,MATCH(E3782,Daily!$B$2:$B$4016,0),5)</f>
        <v>-10</v>
      </c>
      <c r="I3782" s="36">
        <f>INDEX(Daily!$B$2:$H$4016,MATCH(E3782,Daily!$B$2:$B$4016,0),7)</f>
        <v>9.6399999999998727</v>
      </c>
      <c r="J3782" s="39">
        <f>INDEX(Monthly!$B$2:$K$187,MATCH(D3782,Monthly!$B$2:$B$187,0),3)</f>
        <v>0</v>
      </c>
      <c r="K3782" s="39">
        <f>INDEX(Monthly!$B$2:$K$187,MATCH(D3782,Monthly!$B$2:$B$187,0),5)</f>
        <v>52.840000000000032</v>
      </c>
      <c r="L3782" s="39">
        <f>INDEX(Monthly!$B$2:$K$187,MATCH(D3782,Monthly!$B$2:$B$187,0),7)</f>
        <v>-1.0000000000000009E-3</v>
      </c>
      <c r="M3782" s="39">
        <f>INDEX(Monthly!$B$2:$K$187,MATCH(D3782,Monthly!$B$2:$B$187,0),9)</f>
        <v>1.5541656375695148E-2</v>
      </c>
      <c r="N3782" s="42">
        <f>INDEX(Quaterly!$B$2:$E$63,MATCH(B3782,Quaterly!$B$2:$B$63,0),4)</f>
        <v>5.0399999999999991</v>
      </c>
    </row>
    <row r="3783" spans="1:14" x14ac:dyDescent="0.3">
      <c r="A3783" s="23">
        <v>3782</v>
      </c>
      <c r="B3783" s="23" t="str">
        <f t="shared" si="177"/>
        <v>Q3-2024</v>
      </c>
      <c r="C3783" s="24" t="str">
        <f t="shared" si="178"/>
        <v>Q3</v>
      </c>
      <c r="D3783" s="23" t="str">
        <f t="shared" si="179"/>
        <v>8-2024</v>
      </c>
      <c r="E3783" s="25">
        <v>45509</v>
      </c>
      <c r="F3783" s="31">
        <f>INDEX(GoldPrice!$B$2:$F$4016,MATCH(E3783,GoldPrice!$B$2:$B$4016,0),5)</f>
        <v>684280.85428085178</v>
      </c>
      <c r="G3783" s="36">
        <f>INDEX(Daily!$B$2:$H$4016,MATCH(E3783,Daily!$B$2:$B$4016,0),3)</f>
        <v>-0.57999999999999829</v>
      </c>
      <c r="H3783" s="36">
        <f>INDEX(Daily!$B$2:$H$4016,MATCH(E3783,Daily!$B$2:$B$4016,0),5)</f>
        <v>-125</v>
      </c>
      <c r="I3783" s="36">
        <f>INDEX(Daily!$B$2:$H$4016,MATCH(E3783,Daily!$B$2:$B$4016,0),7)</f>
        <v>-48.529999999999973</v>
      </c>
      <c r="J3783" s="39">
        <f>INDEX(Monthly!$B$2:$K$187,MATCH(D3783,Monthly!$B$2:$B$187,0),3)</f>
        <v>0</v>
      </c>
      <c r="K3783" s="39">
        <f>INDEX(Monthly!$B$2:$K$187,MATCH(D3783,Monthly!$B$2:$B$187,0),5)</f>
        <v>52.840000000000032</v>
      </c>
      <c r="L3783" s="39">
        <f>INDEX(Monthly!$B$2:$K$187,MATCH(D3783,Monthly!$B$2:$B$187,0),7)</f>
        <v>-1.0000000000000009E-3</v>
      </c>
      <c r="M3783" s="39">
        <f>INDEX(Monthly!$B$2:$K$187,MATCH(D3783,Monthly!$B$2:$B$187,0),9)</f>
        <v>1.5541656375695148E-2</v>
      </c>
      <c r="N3783" s="42">
        <f>INDEX(Quaterly!$B$2:$E$63,MATCH(B3783,Quaterly!$B$2:$B$63,0),4)</f>
        <v>5.0399999999999991</v>
      </c>
    </row>
    <row r="3784" spans="1:14" x14ac:dyDescent="0.3">
      <c r="A3784" s="23">
        <v>3783</v>
      </c>
      <c r="B3784" s="23" t="str">
        <f t="shared" si="177"/>
        <v>Q3-2024</v>
      </c>
      <c r="C3784" s="24" t="str">
        <f t="shared" si="178"/>
        <v>Q3</v>
      </c>
      <c r="D3784" s="23" t="str">
        <f t="shared" si="179"/>
        <v>8-2024</v>
      </c>
      <c r="E3784" s="25">
        <v>45510</v>
      </c>
      <c r="F3784" s="31">
        <f>INDEX(GoldPrice!$B$2:$F$4016,MATCH(E3784,GoldPrice!$B$2:$B$4016,0),5)</f>
        <v>-651405.78340578824</v>
      </c>
      <c r="G3784" s="36">
        <f>INDEX(Daily!$B$2:$H$4016,MATCH(E3784,Daily!$B$2:$B$4016,0),3)</f>
        <v>0.26000000000000512</v>
      </c>
      <c r="H3784" s="36">
        <f>INDEX(Daily!$B$2:$H$4016,MATCH(E3784,Daily!$B$2:$B$4016,0),5)</f>
        <v>50</v>
      </c>
      <c r="I3784" s="36">
        <f>INDEX(Daily!$B$2:$H$4016,MATCH(E3784,Daily!$B$2:$B$4016,0),7)</f>
        <v>22.210000000000036</v>
      </c>
      <c r="J3784" s="39">
        <f>INDEX(Monthly!$B$2:$K$187,MATCH(D3784,Monthly!$B$2:$B$187,0),3)</f>
        <v>0</v>
      </c>
      <c r="K3784" s="39">
        <f>INDEX(Monthly!$B$2:$K$187,MATCH(D3784,Monthly!$B$2:$B$187,0),5)</f>
        <v>52.840000000000032</v>
      </c>
      <c r="L3784" s="39">
        <f>INDEX(Monthly!$B$2:$K$187,MATCH(D3784,Monthly!$B$2:$B$187,0),7)</f>
        <v>-1.0000000000000009E-3</v>
      </c>
      <c r="M3784" s="39">
        <f>INDEX(Monthly!$B$2:$K$187,MATCH(D3784,Monthly!$B$2:$B$187,0),9)</f>
        <v>1.5541656375695148E-2</v>
      </c>
      <c r="N3784" s="42">
        <f>INDEX(Quaterly!$B$2:$E$63,MATCH(B3784,Quaterly!$B$2:$B$63,0),4)</f>
        <v>5.0399999999999991</v>
      </c>
    </row>
    <row r="3785" spans="1:14" x14ac:dyDescent="0.3">
      <c r="A3785" s="23">
        <v>3784</v>
      </c>
      <c r="B3785" s="23" t="str">
        <f t="shared" si="177"/>
        <v>Q3-2024</v>
      </c>
      <c r="C3785" s="24" t="str">
        <f t="shared" si="178"/>
        <v>Q3</v>
      </c>
      <c r="D3785" s="23" t="str">
        <f t="shared" si="179"/>
        <v>8-2024</v>
      </c>
      <c r="E3785" s="25">
        <v>45511</v>
      </c>
      <c r="F3785" s="31">
        <f>INDEX(GoldPrice!$B$2:$F$4016,MATCH(E3785,GoldPrice!$B$2:$B$4016,0),5)</f>
        <v>-71778.113778114319</v>
      </c>
      <c r="G3785" s="36">
        <f>INDEX(Daily!$B$2:$H$4016,MATCH(E3785,Daily!$B$2:$B$4016,0),3)</f>
        <v>2.0300000000000011</v>
      </c>
      <c r="H3785" s="36">
        <f>INDEX(Daily!$B$2:$H$4016,MATCH(E3785,Daily!$B$2:$B$4016,0),5)</f>
        <v>25</v>
      </c>
      <c r="I3785" s="36">
        <f>INDEX(Daily!$B$2:$H$4016,MATCH(E3785,Daily!$B$2:$B$4016,0),7)</f>
        <v>5.6000000000001364</v>
      </c>
      <c r="J3785" s="39">
        <f>INDEX(Monthly!$B$2:$K$187,MATCH(D3785,Monthly!$B$2:$B$187,0),3)</f>
        <v>0</v>
      </c>
      <c r="K3785" s="39">
        <f>INDEX(Monthly!$B$2:$K$187,MATCH(D3785,Monthly!$B$2:$B$187,0),5)</f>
        <v>52.840000000000032</v>
      </c>
      <c r="L3785" s="39">
        <f>INDEX(Monthly!$B$2:$K$187,MATCH(D3785,Monthly!$B$2:$B$187,0),7)</f>
        <v>-1.0000000000000009E-3</v>
      </c>
      <c r="M3785" s="39">
        <f>INDEX(Monthly!$B$2:$K$187,MATCH(D3785,Monthly!$B$2:$B$187,0),9)</f>
        <v>1.5541656375695148E-2</v>
      </c>
      <c r="N3785" s="42">
        <f>INDEX(Quaterly!$B$2:$E$63,MATCH(B3785,Quaterly!$B$2:$B$63,0),4)</f>
        <v>5.0399999999999991</v>
      </c>
    </row>
    <row r="3786" spans="1:14" x14ac:dyDescent="0.3">
      <c r="A3786" s="23">
        <v>3785</v>
      </c>
      <c r="B3786" s="23" t="str">
        <f t="shared" si="177"/>
        <v>Q3-2024</v>
      </c>
      <c r="C3786" s="24" t="str">
        <f t="shared" si="178"/>
        <v>Q3</v>
      </c>
      <c r="D3786" s="23" t="str">
        <f t="shared" si="179"/>
        <v>8-2024</v>
      </c>
      <c r="E3786" s="25">
        <v>45512</v>
      </c>
      <c r="F3786" s="31">
        <f>INDEX(GoldPrice!$B$2:$F$4016,MATCH(E3786,GoldPrice!$B$2:$B$4016,0),5)</f>
        <v>-1066221.5082214996</v>
      </c>
      <c r="G3786" s="36">
        <f>INDEX(Daily!$B$2:$H$4016,MATCH(E3786,Daily!$B$2:$B$4016,0),3)</f>
        <v>0.95999999999999375</v>
      </c>
      <c r="H3786" s="36">
        <f>INDEX(Daily!$B$2:$H$4016,MATCH(E3786,Daily!$B$2:$B$4016,0),5)</f>
        <v>-20</v>
      </c>
      <c r="I3786" s="36">
        <f>INDEX(Daily!$B$2:$H$4016,MATCH(E3786,Daily!$B$2:$B$4016,0),7)</f>
        <v>-7.5600000000001728</v>
      </c>
      <c r="J3786" s="39">
        <f>INDEX(Monthly!$B$2:$K$187,MATCH(D3786,Monthly!$B$2:$B$187,0),3)</f>
        <v>0</v>
      </c>
      <c r="K3786" s="39">
        <f>INDEX(Monthly!$B$2:$K$187,MATCH(D3786,Monthly!$B$2:$B$187,0),5)</f>
        <v>52.840000000000032</v>
      </c>
      <c r="L3786" s="39">
        <f>INDEX(Monthly!$B$2:$K$187,MATCH(D3786,Monthly!$B$2:$B$187,0),7)</f>
        <v>-1.0000000000000009E-3</v>
      </c>
      <c r="M3786" s="39">
        <f>INDEX(Monthly!$B$2:$K$187,MATCH(D3786,Monthly!$B$2:$B$187,0),9)</f>
        <v>1.5541656375695148E-2</v>
      </c>
      <c r="N3786" s="42">
        <f>INDEX(Quaterly!$B$2:$E$63,MATCH(B3786,Quaterly!$B$2:$B$63,0),4)</f>
        <v>5.0399999999999991</v>
      </c>
    </row>
    <row r="3787" spans="1:14" x14ac:dyDescent="0.3">
      <c r="A3787" s="23">
        <v>3786</v>
      </c>
      <c r="B3787" s="23" t="str">
        <f t="shared" si="177"/>
        <v>Q3-2024</v>
      </c>
      <c r="C3787" s="24" t="str">
        <f t="shared" si="178"/>
        <v>Q3</v>
      </c>
      <c r="D3787" s="23" t="str">
        <f t="shared" si="179"/>
        <v>8-2024</v>
      </c>
      <c r="E3787" s="25">
        <v>45513</v>
      </c>
      <c r="F3787" s="31">
        <f>INDEX(GoldPrice!$B$2:$F$4016,MATCH(E3787,GoldPrice!$B$2:$B$4016,0),5)</f>
        <v>-105380.45738046616</v>
      </c>
      <c r="G3787" s="36">
        <f>INDEX(Daily!$B$2:$H$4016,MATCH(E3787,Daily!$B$2:$B$4016,0),3)</f>
        <v>0.65000000000000568</v>
      </c>
      <c r="H3787" s="36">
        <f>INDEX(Daily!$B$2:$H$4016,MATCH(E3787,Daily!$B$2:$B$4016,0),5)</f>
        <v>-45</v>
      </c>
      <c r="I3787" s="36">
        <f>INDEX(Daily!$B$2:$H$4016,MATCH(E3787,Daily!$B$2:$B$4016,0),7)</f>
        <v>15.320000000000164</v>
      </c>
      <c r="J3787" s="39">
        <f>INDEX(Monthly!$B$2:$K$187,MATCH(D3787,Monthly!$B$2:$B$187,0),3)</f>
        <v>0</v>
      </c>
      <c r="K3787" s="39">
        <f>INDEX(Monthly!$B$2:$K$187,MATCH(D3787,Monthly!$B$2:$B$187,0),5)</f>
        <v>52.840000000000032</v>
      </c>
      <c r="L3787" s="39">
        <f>INDEX(Monthly!$B$2:$K$187,MATCH(D3787,Monthly!$B$2:$B$187,0),7)</f>
        <v>-1.0000000000000009E-3</v>
      </c>
      <c r="M3787" s="39">
        <f>INDEX(Monthly!$B$2:$K$187,MATCH(D3787,Monthly!$B$2:$B$187,0),9)</f>
        <v>1.5541656375695148E-2</v>
      </c>
      <c r="N3787" s="42">
        <f>INDEX(Quaterly!$B$2:$E$63,MATCH(B3787,Quaterly!$B$2:$B$63,0),4)</f>
        <v>5.0399999999999991</v>
      </c>
    </row>
    <row r="3788" spans="1:14" x14ac:dyDescent="0.3">
      <c r="A3788" s="23">
        <v>3787</v>
      </c>
      <c r="B3788" s="23" t="str">
        <f t="shared" si="177"/>
        <v>Q3-2024</v>
      </c>
      <c r="C3788" s="24" t="str">
        <f t="shared" si="178"/>
        <v>Q3</v>
      </c>
      <c r="D3788" s="23" t="str">
        <f t="shared" si="179"/>
        <v>8-2024</v>
      </c>
      <c r="E3788" s="25">
        <v>45516</v>
      </c>
      <c r="F3788" s="31">
        <f>INDEX(GoldPrice!$B$2:$F$4016,MATCH(E3788,GoldPrice!$B$2:$B$4016,0),5)</f>
        <v>-630579.47457947582</v>
      </c>
      <c r="G3788" s="36">
        <f>INDEX(Daily!$B$2:$H$4016,MATCH(E3788,Daily!$B$2:$B$4016,0),3)</f>
        <v>3.2199999999999989</v>
      </c>
      <c r="H3788" s="36">
        <f>INDEX(Daily!$B$2:$H$4016,MATCH(E3788,Daily!$B$2:$B$4016,0),5)</f>
        <v>30</v>
      </c>
      <c r="I3788" s="36">
        <f>INDEX(Daily!$B$2:$H$4016,MATCH(E3788,Daily!$B$2:$B$4016,0),7)</f>
        <v>6.6399999999998727</v>
      </c>
      <c r="J3788" s="39">
        <f>INDEX(Monthly!$B$2:$K$187,MATCH(D3788,Monthly!$B$2:$B$187,0),3)</f>
        <v>0</v>
      </c>
      <c r="K3788" s="39">
        <f>INDEX(Monthly!$B$2:$K$187,MATCH(D3788,Monthly!$B$2:$B$187,0),5)</f>
        <v>52.840000000000032</v>
      </c>
      <c r="L3788" s="39">
        <f>INDEX(Monthly!$B$2:$K$187,MATCH(D3788,Monthly!$B$2:$B$187,0),7)</f>
        <v>-1.0000000000000009E-3</v>
      </c>
      <c r="M3788" s="39">
        <f>INDEX(Monthly!$B$2:$K$187,MATCH(D3788,Monthly!$B$2:$B$187,0),9)</f>
        <v>1.5541656375695148E-2</v>
      </c>
      <c r="N3788" s="42">
        <f>INDEX(Quaterly!$B$2:$E$63,MATCH(B3788,Quaterly!$B$2:$B$63,0),4)</f>
        <v>5.0399999999999991</v>
      </c>
    </row>
    <row r="3789" spans="1:14" x14ac:dyDescent="0.3">
      <c r="A3789" s="23">
        <v>3788</v>
      </c>
      <c r="B3789" s="23" t="str">
        <f t="shared" si="177"/>
        <v>Q3-2024</v>
      </c>
      <c r="C3789" s="24" t="str">
        <f t="shared" si="178"/>
        <v>Q3</v>
      </c>
      <c r="D3789" s="23" t="str">
        <f t="shared" si="179"/>
        <v>8-2024</v>
      </c>
      <c r="E3789" s="25">
        <v>45517</v>
      </c>
      <c r="F3789" s="31">
        <f>INDEX(GoldPrice!$B$2:$F$4016,MATCH(E3789,GoldPrice!$B$2:$B$4016,0),5)</f>
        <v>1427663.9576639682</v>
      </c>
      <c r="G3789" s="36">
        <f>INDEX(Daily!$B$2:$H$4016,MATCH(E3789,Daily!$B$2:$B$4016,0),3)</f>
        <v>-1.710000000000008</v>
      </c>
      <c r="H3789" s="36">
        <f>INDEX(Daily!$B$2:$H$4016,MATCH(E3789,Daily!$B$2:$B$4016,0),5)</f>
        <v>-5</v>
      </c>
      <c r="I3789" s="36">
        <f>INDEX(Daily!$B$2:$H$4016,MATCH(E3789,Daily!$B$2:$B$4016,0),7)</f>
        <v>0.14000000000010004</v>
      </c>
      <c r="J3789" s="39">
        <f>INDEX(Monthly!$B$2:$K$187,MATCH(D3789,Monthly!$B$2:$B$187,0),3)</f>
        <v>0</v>
      </c>
      <c r="K3789" s="39">
        <f>INDEX(Monthly!$B$2:$K$187,MATCH(D3789,Monthly!$B$2:$B$187,0),5)</f>
        <v>52.840000000000032</v>
      </c>
      <c r="L3789" s="39">
        <f>INDEX(Monthly!$B$2:$K$187,MATCH(D3789,Monthly!$B$2:$B$187,0),7)</f>
        <v>-1.0000000000000009E-3</v>
      </c>
      <c r="M3789" s="39">
        <f>INDEX(Monthly!$B$2:$K$187,MATCH(D3789,Monthly!$B$2:$B$187,0),9)</f>
        <v>1.5541656375695148E-2</v>
      </c>
      <c r="N3789" s="42">
        <f>INDEX(Quaterly!$B$2:$E$63,MATCH(B3789,Quaterly!$B$2:$B$63,0),4)</f>
        <v>5.0399999999999991</v>
      </c>
    </row>
    <row r="3790" spans="1:14" x14ac:dyDescent="0.3">
      <c r="A3790" s="23">
        <v>3789</v>
      </c>
      <c r="B3790" s="23" t="str">
        <f t="shared" si="177"/>
        <v>Q3-2024</v>
      </c>
      <c r="C3790" s="24" t="str">
        <f t="shared" si="178"/>
        <v>Q3</v>
      </c>
      <c r="D3790" s="23" t="str">
        <f t="shared" si="179"/>
        <v>8-2024</v>
      </c>
      <c r="E3790" s="25">
        <v>45518</v>
      </c>
      <c r="F3790" s="31">
        <f>INDEX(GoldPrice!$B$2:$F$4016,MATCH(E3790,GoldPrice!$B$2:$B$4016,0),5)</f>
        <v>693541.86354185641</v>
      </c>
      <c r="G3790" s="36">
        <f>INDEX(Daily!$B$2:$H$4016,MATCH(E3790,Daily!$B$2:$B$4016,0),3)</f>
        <v>-2.5099999999999909</v>
      </c>
      <c r="H3790" s="36">
        <f>INDEX(Daily!$B$2:$H$4016,MATCH(E3790,Daily!$B$2:$B$4016,0),5)</f>
        <v>-95</v>
      </c>
      <c r="I3790" s="36">
        <f>INDEX(Daily!$B$2:$H$4016,MATCH(E3790,Daily!$B$2:$B$4016,0),7)</f>
        <v>-6.0000000000172804E-2</v>
      </c>
      <c r="J3790" s="39">
        <f>INDEX(Monthly!$B$2:$K$187,MATCH(D3790,Monthly!$B$2:$B$187,0),3)</f>
        <v>0</v>
      </c>
      <c r="K3790" s="39">
        <f>INDEX(Monthly!$B$2:$K$187,MATCH(D3790,Monthly!$B$2:$B$187,0),5)</f>
        <v>52.840000000000032</v>
      </c>
      <c r="L3790" s="39">
        <f>INDEX(Monthly!$B$2:$K$187,MATCH(D3790,Monthly!$B$2:$B$187,0),7)</f>
        <v>-1.0000000000000009E-3</v>
      </c>
      <c r="M3790" s="39">
        <f>INDEX(Monthly!$B$2:$K$187,MATCH(D3790,Monthly!$B$2:$B$187,0),9)</f>
        <v>1.5541656375695148E-2</v>
      </c>
      <c r="N3790" s="42">
        <f>INDEX(Quaterly!$B$2:$E$63,MATCH(B3790,Quaterly!$B$2:$B$63,0),4)</f>
        <v>5.0399999999999991</v>
      </c>
    </row>
    <row r="3791" spans="1:14" x14ac:dyDescent="0.3">
      <c r="A3791" s="23">
        <v>3790</v>
      </c>
      <c r="B3791" s="23" t="str">
        <f t="shared" si="177"/>
        <v>Q3-2024</v>
      </c>
      <c r="C3791" s="24" t="str">
        <f t="shared" si="178"/>
        <v>Q3</v>
      </c>
      <c r="D3791" s="23" t="str">
        <f t="shared" si="179"/>
        <v>8-2024</v>
      </c>
      <c r="E3791" s="25">
        <v>45519</v>
      </c>
      <c r="F3791" s="31">
        <f>INDEX(GoldPrice!$B$2:$F$4016,MATCH(E3791,GoldPrice!$B$2:$B$4016,0),5)</f>
        <v>-286955.58495558798</v>
      </c>
      <c r="G3791" s="36">
        <f>INDEX(Daily!$B$2:$H$4016,MATCH(E3791,Daily!$B$2:$B$4016,0),3)</f>
        <v>2.3199999999999932</v>
      </c>
      <c r="H3791" s="36">
        <f>INDEX(Daily!$B$2:$H$4016,MATCH(E3791,Daily!$B$2:$B$4016,0),5)</f>
        <v>15</v>
      </c>
      <c r="I3791" s="36">
        <f>INDEX(Daily!$B$2:$H$4016,MATCH(E3791,Daily!$B$2:$B$4016,0),7)</f>
        <v>-6.7999999999999545</v>
      </c>
      <c r="J3791" s="39">
        <f>INDEX(Monthly!$B$2:$K$187,MATCH(D3791,Monthly!$B$2:$B$187,0),3)</f>
        <v>0</v>
      </c>
      <c r="K3791" s="39">
        <f>INDEX(Monthly!$B$2:$K$187,MATCH(D3791,Monthly!$B$2:$B$187,0),5)</f>
        <v>52.840000000000032</v>
      </c>
      <c r="L3791" s="39">
        <f>INDEX(Monthly!$B$2:$K$187,MATCH(D3791,Monthly!$B$2:$B$187,0),7)</f>
        <v>-1.0000000000000009E-3</v>
      </c>
      <c r="M3791" s="39">
        <f>INDEX(Monthly!$B$2:$K$187,MATCH(D3791,Monthly!$B$2:$B$187,0),9)</f>
        <v>1.5541656375695148E-2</v>
      </c>
      <c r="N3791" s="42">
        <f>INDEX(Quaterly!$B$2:$E$63,MATCH(B3791,Quaterly!$B$2:$B$63,0),4)</f>
        <v>5.0399999999999991</v>
      </c>
    </row>
    <row r="3792" spans="1:14" x14ac:dyDescent="0.3">
      <c r="A3792" s="23">
        <v>3791</v>
      </c>
      <c r="B3792" s="23" t="str">
        <f t="shared" si="177"/>
        <v>Q3-2024</v>
      </c>
      <c r="C3792" s="24" t="str">
        <f t="shared" si="178"/>
        <v>Q3</v>
      </c>
      <c r="D3792" s="23" t="str">
        <f t="shared" si="179"/>
        <v>8-2024</v>
      </c>
      <c r="E3792" s="25">
        <v>45520</v>
      </c>
      <c r="F3792" s="31">
        <f>INDEX(GoldPrice!$B$2:$F$4016,MATCH(E3792,GoldPrice!$B$2:$B$4016,0),5)</f>
        <v>-889488.9434889406</v>
      </c>
      <c r="G3792" s="36">
        <f>INDEX(Daily!$B$2:$H$4016,MATCH(E3792,Daily!$B$2:$B$4016,0),3)</f>
        <v>-1.5099999999999909</v>
      </c>
      <c r="H3792" s="36">
        <f>INDEX(Daily!$B$2:$H$4016,MATCH(E3792,Daily!$B$2:$B$4016,0),5)</f>
        <v>15</v>
      </c>
      <c r="I3792" s="36">
        <f>INDEX(Daily!$B$2:$H$4016,MATCH(E3792,Daily!$B$2:$B$4016,0),7)</f>
        <v>28.670000000000073</v>
      </c>
      <c r="J3792" s="39">
        <f>INDEX(Monthly!$B$2:$K$187,MATCH(D3792,Monthly!$B$2:$B$187,0),3)</f>
        <v>0</v>
      </c>
      <c r="K3792" s="39">
        <f>INDEX(Monthly!$B$2:$K$187,MATCH(D3792,Monthly!$B$2:$B$187,0),5)</f>
        <v>52.840000000000032</v>
      </c>
      <c r="L3792" s="39">
        <f>INDEX(Monthly!$B$2:$K$187,MATCH(D3792,Monthly!$B$2:$B$187,0),7)</f>
        <v>-1.0000000000000009E-3</v>
      </c>
      <c r="M3792" s="39">
        <f>INDEX(Monthly!$B$2:$K$187,MATCH(D3792,Monthly!$B$2:$B$187,0),9)</f>
        <v>1.5541656375695148E-2</v>
      </c>
      <c r="N3792" s="42">
        <f>INDEX(Quaterly!$B$2:$E$63,MATCH(B3792,Quaterly!$B$2:$B$63,0),4)</f>
        <v>5.0399999999999991</v>
      </c>
    </row>
    <row r="3793" spans="1:14" x14ac:dyDescent="0.3">
      <c r="A3793" s="23">
        <v>3792</v>
      </c>
      <c r="B3793" s="23" t="str">
        <f t="shared" si="177"/>
        <v>Q3-2024</v>
      </c>
      <c r="C3793" s="24" t="str">
        <f t="shared" si="178"/>
        <v>Q3</v>
      </c>
      <c r="D3793" s="23" t="str">
        <f t="shared" si="179"/>
        <v>8-2024</v>
      </c>
      <c r="E3793" s="25">
        <v>45523</v>
      </c>
      <c r="F3793" s="31">
        <f>INDEX(GoldPrice!$B$2:$F$4016,MATCH(E3793,GoldPrice!$B$2:$B$4016,0),5)</f>
        <v>109621.62162161618</v>
      </c>
      <c r="G3793" s="36">
        <f>INDEX(Daily!$B$2:$H$4016,MATCH(E3793,Daily!$B$2:$B$4016,0),3)</f>
        <v>-2.2800000000000011</v>
      </c>
      <c r="H3793" s="36">
        <f>INDEX(Daily!$B$2:$H$4016,MATCH(E3793,Daily!$B$2:$B$4016,0),5)</f>
        <v>-90</v>
      </c>
      <c r="I3793" s="36">
        <f>INDEX(Daily!$B$2:$H$4016,MATCH(E3793,Daily!$B$2:$B$4016,0),7)</f>
        <v>9.3899999999998727</v>
      </c>
      <c r="J3793" s="39">
        <f>INDEX(Monthly!$B$2:$K$187,MATCH(D3793,Monthly!$B$2:$B$187,0),3)</f>
        <v>0</v>
      </c>
      <c r="K3793" s="39">
        <f>INDEX(Monthly!$B$2:$K$187,MATCH(D3793,Monthly!$B$2:$B$187,0),5)</f>
        <v>52.840000000000032</v>
      </c>
      <c r="L3793" s="39">
        <f>INDEX(Monthly!$B$2:$K$187,MATCH(D3793,Monthly!$B$2:$B$187,0),7)</f>
        <v>-1.0000000000000009E-3</v>
      </c>
      <c r="M3793" s="39">
        <f>INDEX(Monthly!$B$2:$K$187,MATCH(D3793,Monthly!$B$2:$B$187,0),9)</f>
        <v>1.5541656375695148E-2</v>
      </c>
      <c r="N3793" s="42">
        <f>INDEX(Quaterly!$B$2:$E$63,MATCH(B3793,Quaterly!$B$2:$B$63,0),4)</f>
        <v>5.0399999999999991</v>
      </c>
    </row>
    <row r="3794" spans="1:14" x14ac:dyDescent="0.3">
      <c r="A3794" s="23">
        <v>3793</v>
      </c>
      <c r="B3794" s="23" t="str">
        <f t="shared" si="177"/>
        <v>Q3-2024</v>
      </c>
      <c r="C3794" s="24" t="str">
        <f t="shared" si="178"/>
        <v>Q3</v>
      </c>
      <c r="D3794" s="23" t="str">
        <f t="shared" si="179"/>
        <v>8-2024</v>
      </c>
      <c r="E3794" s="25">
        <v>45524</v>
      </c>
      <c r="F3794" s="31">
        <f>INDEX(GoldPrice!$B$2:$F$4016,MATCH(E3794,GoldPrice!$B$2:$B$4016,0),5)</f>
        <v>906171.61217161268</v>
      </c>
      <c r="G3794" s="36">
        <f>INDEX(Daily!$B$2:$H$4016,MATCH(E3794,Daily!$B$2:$B$4016,0),3)</f>
        <v>-0.32999999999999829</v>
      </c>
      <c r="H3794" s="36">
        <f>INDEX(Daily!$B$2:$H$4016,MATCH(E3794,Daily!$B$2:$B$4016,0),5)</f>
        <v>-45</v>
      </c>
      <c r="I3794" s="36">
        <f>INDEX(Daily!$B$2:$H$4016,MATCH(E3794,Daily!$B$2:$B$4016,0),7)</f>
        <v>10.930000000000064</v>
      </c>
      <c r="J3794" s="39">
        <f>INDEX(Monthly!$B$2:$K$187,MATCH(D3794,Monthly!$B$2:$B$187,0),3)</f>
        <v>0</v>
      </c>
      <c r="K3794" s="39">
        <f>INDEX(Monthly!$B$2:$K$187,MATCH(D3794,Monthly!$B$2:$B$187,0),5)</f>
        <v>52.840000000000032</v>
      </c>
      <c r="L3794" s="39">
        <f>INDEX(Monthly!$B$2:$K$187,MATCH(D3794,Monthly!$B$2:$B$187,0),7)</f>
        <v>-1.0000000000000009E-3</v>
      </c>
      <c r="M3794" s="39">
        <f>INDEX(Monthly!$B$2:$K$187,MATCH(D3794,Monthly!$B$2:$B$187,0),9)</f>
        <v>1.5541656375695148E-2</v>
      </c>
      <c r="N3794" s="42">
        <f>INDEX(Quaterly!$B$2:$E$63,MATCH(B3794,Quaterly!$B$2:$B$63,0),4)</f>
        <v>5.0399999999999991</v>
      </c>
    </row>
    <row r="3795" spans="1:14" x14ac:dyDescent="0.3">
      <c r="A3795" s="23">
        <v>3794</v>
      </c>
      <c r="B3795" s="23" t="str">
        <f t="shared" si="177"/>
        <v>Q3-2024</v>
      </c>
      <c r="C3795" s="24" t="str">
        <f t="shared" si="178"/>
        <v>Q3</v>
      </c>
      <c r="D3795" s="23" t="str">
        <f t="shared" si="179"/>
        <v>8-2024</v>
      </c>
      <c r="E3795" s="25">
        <v>45525</v>
      </c>
      <c r="F3795" s="31">
        <f>INDEX(GoldPrice!$B$2:$F$4016,MATCH(E3795,GoldPrice!$B$2:$B$4016,0),5)</f>
        <v>26178.416178420186</v>
      </c>
      <c r="G3795" s="36">
        <f>INDEX(Daily!$B$2:$H$4016,MATCH(E3795,Daily!$B$2:$B$4016,0),3)</f>
        <v>-2.1099999999999994</v>
      </c>
      <c r="H3795" s="36">
        <f>INDEX(Daily!$B$2:$H$4016,MATCH(E3795,Daily!$B$2:$B$4016,0),5)</f>
        <v>15</v>
      </c>
      <c r="I3795" s="36">
        <f>INDEX(Daily!$B$2:$H$4016,MATCH(E3795,Daily!$B$2:$B$4016,0),7)</f>
        <v>11.5</v>
      </c>
      <c r="J3795" s="39">
        <f>INDEX(Monthly!$B$2:$K$187,MATCH(D3795,Monthly!$B$2:$B$187,0),3)</f>
        <v>0</v>
      </c>
      <c r="K3795" s="39">
        <f>INDEX(Monthly!$B$2:$K$187,MATCH(D3795,Monthly!$B$2:$B$187,0),5)</f>
        <v>52.840000000000032</v>
      </c>
      <c r="L3795" s="39">
        <f>INDEX(Monthly!$B$2:$K$187,MATCH(D3795,Monthly!$B$2:$B$187,0),7)</f>
        <v>-1.0000000000000009E-3</v>
      </c>
      <c r="M3795" s="39">
        <f>INDEX(Monthly!$B$2:$K$187,MATCH(D3795,Monthly!$B$2:$B$187,0),9)</f>
        <v>1.5541656375695148E-2</v>
      </c>
      <c r="N3795" s="42">
        <f>INDEX(Quaterly!$B$2:$E$63,MATCH(B3795,Quaterly!$B$2:$B$63,0),4)</f>
        <v>5.0399999999999991</v>
      </c>
    </row>
    <row r="3796" spans="1:14" x14ac:dyDescent="0.3">
      <c r="A3796" s="23">
        <v>3795</v>
      </c>
      <c r="B3796" s="23" t="str">
        <f t="shared" si="177"/>
        <v>Q3-2024</v>
      </c>
      <c r="C3796" s="24" t="str">
        <f t="shared" si="178"/>
        <v>Q3</v>
      </c>
      <c r="D3796" s="23" t="str">
        <f t="shared" si="179"/>
        <v>8-2024</v>
      </c>
      <c r="E3796" s="25">
        <v>45526</v>
      </c>
      <c r="F3796" s="31">
        <f>INDEX(GoldPrice!$B$2:$F$4016,MATCH(E3796,GoldPrice!$B$2:$B$4016,0),5)</f>
        <v>499767.90776790679</v>
      </c>
      <c r="G3796" s="36">
        <f>INDEX(Daily!$B$2:$H$4016,MATCH(E3796,Daily!$B$2:$B$4016,0),3)</f>
        <v>1.0799999999999983</v>
      </c>
      <c r="H3796" s="36">
        <f>INDEX(Daily!$B$2:$H$4016,MATCH(E3796,Daily!$B$2:$B$4016,0),5)</f>
        <v>30</v>
      </c>
      <c r="I3796" s="36">
        <f>INDEX(Daily!$B$2:$H$4016,MATCH(E3796,Daily!$B$2:$B$4016,0),7)</f>
        <v>-1.2699999999999818</v>
      </c>
      <c r="J3796" s="39">
        <f>INDEX(Monthly!$B$2:$K$187,MATCH(D3796,Monthly!$B$2:$B$187,0),3)</f>
        <v>0</v>
      </c>
      <c r="K3796" s="39">
        <f>INDEX(Monthly!$B$2:$K$187,MATCH(D3796,Monthly!$B$2:$B$187,0),5)</f>
        <v>52.840000000000032</v>
      </c>
      <c r="L3796" s="39">
        <f>INDEX(Monthly!$B$2:$K$187,MATCH(D3796,Monthly!$B$2:$B$187,0),7)</f>
        <v>-1.0000000000000009E-3</v>
      </c>
      <c r="M3796" s="39">
        <f>INDEX(Monthly!$B$2:$K$187,MATCH(D3796,Monthly!$B$2:$B$187,0),9)</f>
        <v>1.5541656375695148E-2</v>
      </c>
      <c r="N3796" s="42">
        <f>INDEX(Quaterly!$B$2:$E$63,MATCH(B3796,Quaterly!$B$2:$B$63,0),4)</f>
        <v>5.0399999999999991</v>
      </c>
    </row>
    <row r="3797" spans="1:14" x14ac:dyDescent="0.3">
      <c r="A3797" s="23">
        <v>3796</v>
      </c>
      <c r="B3797" s="23" t="str">
        <f t="shared" si="177"/>
        <v>Q3-2024</v>
      </c>
      <c r="C3797" s="24" t="str">
        <f t="shared" si="178"/>
        <v>Q3</v>
      </c>
      <c r="D3797" s="23" t="str">
        <f t="shared" si="179"/>
        <v>8-2024</v>
      </c>
      <c r="E3797" s="25">
        <v>45527</v>
      </c>
      <c r="F3797" s="31">
        <f>INDEX(GoldPrice!$B$2:$F$4016,MATCH(E3797,GoldPrice!$B$2:$B$4016,0),5)</f>
        <v>-566140.23814024031</v>
      </c>
      <c r="G3797" s="36">
        <f>INDEX(Daily!$B$2:$H$4016,MATCH(E3797,Daily!$B$2:$B$4016,0),3)</f>
        <v>1.8199999999999932</v>
      </c>
      <c r="H3797" s="36">
        <f>INDEX(Daily!$B$2:$H$4016,MATCH(E3797,Daily!$B$2:$B$4016,0),5)</f>
        <v>5</v>
      </c>
      <c r="I3797" s="36">
        <f>INDEX(Daily!$B$2:$H$4016,MATCH(E3797,Daily!$B$2:$B$4016,0),7)</f>
        <v>2.5399999999999636</v>
      </c>
      <c r="J3797" s="39">
        <f>INDEX(Monthly!$B$2:$K$187,MATCH(D3797,Monthly!$B$2:$B$187,0),3)</f>
        <v>0</v>
      </c>
      <c r="K3797" s="39">
        <f>INDEX(Monthly!$B$2:$K$187,MATCH(D3797,Monthly!$B$2:$B$187,0),5)</f>
        <v>52.840000000000032</v>
      </c>
      <c r="L3797" s="39">
        <f>INDEX(Monthly!$B$2:$K$187,MATCH(D3797,Monthly!$B$2:$B$187,0),7)</f>
        <v>-1.0000000000000009E-3</v>
      </c>
      <c r="M3797" s="39">
        <f>INDEX(Monthly!$B$2:$K$187,MATCH(D3797,Monthly!$B$2:$B$187,0),9)</f>
        <v>1.5541656375695148E-2</v>
      </c>
      <c r="N3797" s="42">
        <f>INDEX(Quaterly!$B$2:$E$63,MATCH(B3797,Quaterly!$B$2:$B$63,0),4)</f>
        <v>5.0399999999999991</v>
      </c>
    </row>
    <row r="3798" spans="1:14" x14ac:dyDescent="0.3">
      <c r="A3798" s="23">
        <v>3797</v>
      </c>
      <c r="B3798" s="23" t="str">
        <f t="shared" si="177"/>
        <v>Q3-2024</v>
      </c>
      <c r="C3798" s="24" t="str">
        <f t="shared" si="178"/>
        <v>Q3</v>
      </c>
      <c r="D3798" s="23" t="str">
        <f t="shared" si="179"/>
        <v>8-2024</v>
      </c>
      <c r="E3798" s="25">
        <v>45530</v>
      </c>
      <c r="F3798" s="31">
        <f>INDEX(GoldPrice!$B$2:$F$4016,MATCH(E3798,GoldPrice!$B$2:$B$4016,0),5)</f>
        <v>24331.128331139684</v>
      </c>
      <c r="G3798" s="36">
        <f>INDEX(Daily!$B$2:$H$4016,MATCH(E3798,Daily!$B$2:$B$4016,0),3)</f>
        <v>2.5900000000000034</v>
      </c>
      <c r="H3798" s="36">
        <f>INDEX(Daily!$B$2:$H$4016,MATCH(E3798,Daily!$B$2:$B$4016,0),5)</f>
        <v>-105</v>
      </c>
      <c r="I3798" s="36">
        <f>INDEX(Daily!$B$2:$H$4016,MATCH(E3798,Daily!$B$2:$B$4016,0),7)</f>
        <v>-5.2999999999999545</v>
      </c>
      <c r="J3798" s="39">
        <f>INDEX(Monthly!$B$2:$K$187,MATCH(D3798,Monthly!$B$2:$B$187,0),3)</f>
        <v>0</v>
      </c>
      <c r="K3798" s="39">
        <f>INDEX(Monthly!$B$2:$K$187,MATCH(D3798,Monthly!$B$2:$B$187,0),5)</f>
        <v>52.840000000000032</v>
      </c>
      <c r="L3798" s="39">
        <f>INDEX(Monthly!$B$2:$K$187,MATCH(D3798,Monthly!$B$2:$B$187,0),7)</f>
        <v>-1.0000000000000009E-3</v>
      </c>
      <c r="M3798" s="39">
        <f>INDEX(Monthly!$B$2:$K$187,MATCH(D3798,Monthly!$B$2:$B$187,0),9)</f>
        <v>1.5541656375695148E-2</v>
      </c>
      <c r="N3798" s="42">
        <f>INDEX(Quaterly!$B$2:$E$63,MATCH(B3798,Quaterly!$B$2:$B$63,0),4)</f>
        <v>5.0399999999999991</v>
      </c>
    </row>
    <row r="3799" spans="1:14" x14ac:dyDescent="0.3">
      <c r="A3799" s="23">
        <v>3798</v>
      </c>
      <c r="B3799" s="23" t="str">
        <f t="shared" si="177"/>
        <v>Q3-2024</v>
      </c>
      <c r="C3799" s="24" t="str">
        <f t="shared" si="178"/>
        <v>Q3</v>
      </c>
      <c r="D3799" s="23" t="str">
        <f t="shared" si="179"/>
        <v>8-2024</v>
      </c>
      <c r="E3799" s="25">
        <v>45531</v>
      </c>
      <c r="F3799" s="31">
        <f>INDEX(GoldPrice!$B$2:$F$4016,MATCH(E3799,GoldPrice!$B$2:$B$4016,0),5)</f>
        <v>108034.02003401518</v>
      </c>
      <c r="G3799" s="36">
        <f>INDEX(Daily!$B$2:$H$4016,MATCH(E3799,Daily!$B$2:$B$4016,0),3)</f>
        <v>-1.8900000000000006</v>
      </c>
      <c r="H3799" s="36">
        <f>INDEX(Daily!$B$2:$H$4016,MATCH(E3799,Daily!$B$2:$B$4016,0),5)</f>
        <v>-40</v>
      </c>
      <c r="I3799" s="36">
        <f>INDEX(Daily!$B$2:$H$4016,MATCH(E3799,Daily!$B$2:$B$4016,0),7)</f>
        <v>0.53999999999996362</v>
      </c>
      <c r="J3799" s="39">
        <f>INDEX(Monthly!$B$2:$K$187,MATCH(D3799,Monthly!$B$2:$B$187,0),3)</f>
        <v>0</v>
      </c>
      <c r="K3799" s="39">
        <f>INDEX(Monthly!$B$2:$K$187,MATCH(D3799,Monthly!$B$2:$B$187,0),5)</f>
        <v>52.840000000000032</v>
      </c>
      <c r="L3799" s="39">
        <f>INDEX(Monthly!$B$2:$K$187,MATCH(D3799,Monthly!$B$2:$B$187,0),7)</f>
        <v>-1.0000000000000009E-3</v>
      </c>
      <c r="M3799" s="39">
        <f>INDEX(Monthly!$B$2:$K$187,MATCH(D3799,Monthly!$B$2:$B$187,0),9)</f>
        <v>1.5541656375695148E-2</v>
      </c>
      <c r="N3799" s="42">
        <f>INDEX(Quaterly!$B$2:$E$63,MATCH(B3799,Quaterly!$B$2:$B$63,0),4)</f>
        <v>5.0399999999999991</v>
      </c>
    </row>
    <row r="3800" spans="1:14" x14ac:dyDescent="0.3">
      <c r="A3800" s="23">
        <v>3799</v>
      </c>
      <c r="B3800" s="23" t="str">
        <f t="shared" si="177"/>
        <v>Q3-2024</v>
      </c>
      <c r="C3800" s="24" t="str">
        <f t="shared" si="178"/>
        <v>Q3</v>
      </c>
      <c r="D3800" s="23" t="str">
        <f t="shared" si="179"/>
        <v>8-2024</v>
      </c>
      <c r="E3800" s="25">
        <v>45532</v>
      </c>
      <c r="F3800" s="31">
        <f>INDEX(GoldPrice!$B$2:$F$4016,MATCH(E3800,GoldPrice!$B$2:$B$4016,0),5)</f>
        <v>215282.55528255552</v>
      </c>
      <c r="G3800" s="36">
        <f>INDEX(Daily!$B$2:$H$4016,MATCH(E3800,Daily!$B$2:$B$4016,0),3)</f>
        <v>-1.0100000000000051</v>
      </c>
      <c r="H3800" s="36">
        <f>INDEX(Daily!$B$2:$H$4016,MATCH(E3800,Daily!$B$2:$B$4016,0),5)</f>
        <v>35</v>
      </c>
      <c r="I3800" s="36">
        <f>INDEX(Daily!$B$2:$H$4016,MATCH(E3800,Daily!$B$2:$B$4016,0),7)</f>
        <v>0.88000000000010914</v>
      </c>
      <c r="J3800" s="39">
        <f>INDEX(Monthly!$B$2:$K$187,MATCH(D3800,Monthly!$B$2:$B$187,0),3)</f>
        <v>0</v>
      </c>
      <c r="K3800" s="39">
        <f>INDEX(Monthly!$B$2:$K$187,MATCH(D3800,Monthly!$B$2:$B$187,0),5)</f>
        <v>52.840000000000032</v>
      </c>
      <c r="L3800" s="39">
        <f>INDEX(Monthly!$B$2:$K$187,MATCH(D3800,Monthly!$B$2:$B$187,0),7)</f>
        <v>-1.0000000000000009E-3</v>
      </c>
      <c r="M3800" s="39">
        <f>INDEX(Monthly!$B$2:$K$187,MATCH(D3800,Monthly!$B$2:$B$187,0),9)</f>
        <v>1.5541656375695148E-2</v>
      </c>
      <c r="N3800" s="42">
        <f>INDEX(Quaterly!$B$2:$E$63,MATCH(B3800,Quaterly!$B$2:$B$63,0),4)</f>
        <v>5.0399999999999991</v>
      </c>
    </row>
    <row r="3801" spans="1:14" x14ac:dyDescent="0.3">
      <c r="A3801" s="23">
        <v>3800</v>
      </c>
      <c r="B3801" s="23" t="str">
        <f t="shared" si="177"/>
        <v>Q3-2024</v>
      </c>
      <c r="C3801" s="24" t="str">
        <f t="shared" si="178"/>
        <v>Q3</v>
      </c>
      <c r="D3801" s="23" t="str">
        <f t="shared" si="179"/>
        <v>8-2024</v>
      </c>
      <c r="E3801" s="25">
        <v>45533</v>
      </c>
      <c r="F3801" s="31">
        <f>INDEX(GoldPrice!$B$2:$F$4016,MATCH(E3801,GoldPrice!$B$2:$B$4016,0),5)</f>
        <v>-492764.31676431745</v>
      </c>
      <c r="G3801" s="36">
        <f>INDEX(Daily!$B$2:$H$4016,MATCH(E3801,Daily!$B$2:$B$4016,0),3)</f>
        <v>1.3900000000000006</v>
      </c>
      <c r="H3801" s="36">
        <f>INDEX(Daily!$B$2:$H$4016,MATCH(E3801,Daily!$B$2:$B$4016,0),5)</f>
        <v>15</v>
      </c>
      <c r="I3801" s="36">
        <f>INDEX(Daily!$B$2:$H$4016,MATCH(E3801,Daily!$B$2:$B$4016,0),7)</f>
        <v>2.9999999999972715E-2</v>
      </c>
      <c r="J3801" s="39">
        <f>INDEX(Monthly!$B$2:$K$187,MATCH(D3801,Monthly!$B$2:$B$187,0),3)</f>
        <v>0</v>
      </c>
      <c r="K3801" s="39">
        <f>INDEX(Monthly!$B$2:$K$187,MATCH(D3801,Monthly!$B$2:$B$187,0),5)</f>
        <v>52.840000000000032</v>
      </c>
      <c r="L3801" s="39">
        <f>INDEX(Monthly!$B$2:$K$187,MATCH(D3801,Monthly!$B$2:$B$187,0),7)</f>
        <v>-1.0000000000000009E-3</v>
      </c>
      <c r="M3801" s="39">
        <f>INDEX(Monthly!$B$2:$K$187,MATCH(D3801,Monthly!$B$2:$B$187,0),9)</f>
        <v>1.5541656375695148E-2</v>
      </c>
      <c r="N3801" s="42">
        <f>INDEX(Quaterly!$B$2:$E$63,MATCH(B3801,Quaterly!$B$2:$B$63,0),4)</f>
        <v>5.0399999999999991</v>
      </c>
    </row>
    <row r="3802" spans="1:14" x14ac:dyDescent="0.3">
      <c r="A3802" s="23">
        <v>3801</v>
      </c>
      <c r="B3802" s="23" t="str">
        <f t="shared" si="177"/>
        <v>Q3-2024</v>
      </c>
      <c r="C3802" s="24" t="str">
        <f t="shared" si="178"/>
        <v>Q3</v>
      </c>
      <c r="D3802" s="23" t="str">
        <f t="shared" si="179"/>
        <v>8-2024</v>
      </c>
      <c r="E3802" s="25">
        <v>45534</v>
      </c>
      <c r="F3802" s="31">
        <f>INDEX(GoldPrice!$B$2:$F$4016,MATCH(E3802,GoldPrice!$B$2:$B$4016,0),5)</f>
        <v>618628.61462860554</v>
      </c>
      <c r="G3802" s="36">
        <f>INDEX(Daily!$B$2:$H$4016,MATCH(E3802,Daily!$B$2:$B$4016,0),3)</f>
        <v>-2.3599999999999994</v>
      </c>
      <c r="H3802" s="36">
        <f>INDEX(Daily!$B$2:$H$4016,MATCH(E3802,Daily!$B$2:$B$4016,0),5)</f>
        <v>-10</v>
      </c>
      <c r="I3802" s="36">
        <f>INDEX(Daily!$B$2:$H$4016,MATCH(E3802,Daily!$B$2:$B$4016,0),7)</f>
        <v>2.3999999999998636</v>
      </c>
      <c r="J3802" s="39">
        <f>INDEX(Monthly!$B$2:$K$187,MATCH(D3802,Monthly!$B$2:$B$187,0),3)</f>
        <v>0</v>
      </c>
      <c r="K3802" s="39">
        <f>INDEX(Monthly!$B$2:$K$187,MATCH(D3802,Monthly!$B$2:$B$187,0),5)</f>
        <v>52.840000000000032</v>
      </c>
      <c r="L3802" s="39">
        <f>INDEX(Monthly!$B$2:$K$187,MATCH(D3802,Monthly!$B$2:$B$187,0),7)</f>
        <v>-1.0000000000000009E-3</v>
      </c>
      <c r="M3802" s="39">
        <f>INDEX(Monthly!$B$2:$K$187,MATCH(D3802,Monthly!$B$2:$B$187,0),9)</f>
        <v>1.5541656375695148E-2</v>
      </c>
      <c r="N3802" s="42">
        <f>INDEX(Quaterly!$B$2:$E$63,MATCH(B3802,Quaterly!$B$2:$B$63,0),4)</f>
        <v>5.0399999999999991</v>
      </c>
    </row>
    <row r="3803" spans="1:14" x14ac:dyDescent="0.3">
      <c r="A3803" s="23">
        <v>3802</v>
      </c>
      <c r="B3803" s="23" t="str">
        <f t="shared" si="177"/>
        <v>Q3-2024</v>
      </c>
      <c r="C3803" s="24" t="str">
        <f t="shared" si="178"/>
        <v>Q3</v>
      </c>
      <c r="D3803" s="23" t="str">
        <f t="shared" si="179"/>
        <v>9-2024</v>
      </c>
      <c r="E3803" s="25">
        <v>45538</v>
      </c>
      <c r="F3803" s="31">
        <f>INDEX(GoldPrice!$B$2:$F$4016,MATCH(E3803,GoldPrice!$B$2:$B$4016,0),5)</f>
        <v>73297.297297306359</v>
      </c>
      <c r="G3803" s="36">
        <f>INDEX(Daily!$B$2:$H$4016,MATCH(E3803,Daily!$B$2:$B$4016,0),3)</f>
        <v>-3.2099999999999937</v>
      </c>
      <c r="H3803" s="36">
        <f>INDEX(Daily!$B$2:$H$4016,MATCH(E3803,Daily!$B$2:$B$4016,0),5)</f>
        <v>0</v>
      </c>
      <c r="I3803" s="36">
        <f>INDEX(Daily!$B$2:$H$4016,MATCH(E3803,Daily!$B$2:$B$4016,0),7)</f>
        <v>-1.6614285714283596</v>
      </c>
      <c r="J3803" s="39">
        <f>INDEX(Monthly!$B$2:$K$187,MATCH(D3803,Monthly!$B$2:$B$187,0),3)</f>
        <v>3.3000000000000251E-3</v>
      </c>
      <c r="K3803" s="39">
        <f>INDEX(Monthly!$B$2:$K$187,MATCH(D3803,Monthly!$B$2:$B$187,0),5)</f>
        <v>47.159999999999968</v>
      </c>
      <c r="L3803" s="39">
        <f>INDEX(Monthly!$B$2:$K$187,MATCH(D3803,Monthly!$B$2:$B$187,0),7)</f>
        <v>-1.0000000000000009E-3</v>
      </c>
      <c r="M3803" s="39">
        <f>INDEX(Monthly!$B$2:$K$187,MATCH(D3803,Monthly!$B$2:$B$187,0),9)</f>
        <v>1.7304912560309131E-2</v>
      </c>
      <c r="N3803" s="42">
        <f>INDEX(Quaterly!$B$2:$E$63,MATCH(B3803,Quaterly!$B$2:$B$63,0),4)</f>
        <v>5.0399999999999991</v>
      </c>
    </row>
    <row r="3804" spans="1:14" x14ac:dyDescent="0.3">
      <c r="A3804" s="23">
        <v>3803</v>
      </c>
      <c r="B3804" s="23" t="str">
        <f t="shared" si="177"/>
        <v>Q3-2024</v>
      </c>
      <c r="C3804" s="24" t="str">
        <f t="shared" si="178"/>
        <v>Q3</v>
      </c>
      <c r="D3804" s="23" t="str">
        <f t="shared" si="179"/>
        <v>9-2024</v>
      </c>
      <c r="E3804" s="25">
        <v>45539</v>
      </c>
      <c r="F3804" s="31">
        <f>INDEX(GoldPrice!$B$2:$F$4016,MATCH(E3804,GoldPrice!$B$2:$B$4016,0),5)</f>
        <v>-50699.52749953419</v>
      </c>
      <c r="G3804" s="36">
        <f>INDEX(Daily!$B$2:$H$4016,MATCH(E3804,Daily!$B$2:$B$4016,0),3)</f>
        <v>-1.1400000000000006</v>
      </c>
      <c r="H3804" s="36">
        <f>INDEX(Daily!$B$2:$H$4016,MATCH(E3804,Daily!$B$2:$B$4016,0),5)</f>
        <v>-8</v>
      </c>
      <c r="I3804" s="36">
        <f>INDEX(Daily!$B$2:$H$4016,MATCH(E3804,Daily!$B$2:$B$4016,0),7)</f>
        <v>-6.4085714285715767</v>
      </c>
      <c r="J3804" s="39">
        <f>INDEX(Monthly!$B$2:$K$187,MATCH(D3804,Monthly!$B$2:$B$187,0),3)</f>
        <v>3.3000000000000251E-3</v>
      </c>
      <c r="K3804" s="39">
        <f>INDEX(Monthly!$B$2:$K$187,MATCH(D3804,Monthly!$B$2:$B$187,0),5)</f>
        <v>47.159999999999968</v>
      </c>
      <c r="L3804" s="39">
        <f>INDEX(Monthly!$B$2:$K$187,MATCH(D3804,Monthly!$B$2:$B$187,0),7)</f>
        <v>-1.0000000000000009E-3</v>
      </c>
      <c r="M3804" s="39">
        <f>INDEX(Monthly!$B$2:$K$187,MATCH(D3804,Monthly!$B$2:$B$187,0),9)</f>
        <v>1.7304912560309131E-2</v>
      </c>
      <c r="N3804" s="42">
        <f>INDEX(Quaterly!$B$2:$E$63,MATCH(B3804,Quaterly!$B$2:$B$63,0),4)</f>
        <v>5.0399999999999991</v>
      </c>
    </row>
    <row r="3805" spans="1:14" x14ac:dyDescent="0.3">
      <c r="A3805" s="23">
        <v>3804</v>
      </c>
      <c r="B3805" s="23" t="str">
        <f t="shared" si="177"/>
        <v>Q3-2024</v>
      </c>
      <c r="C3805" s="24" t="str">
        <f t="shared" si="178"/>
        <v>Q3</v>
      </c>
      <c r="D3805" s="23" t="str">
        <f t="shared" si="179"/>
        <v>9-2024</v>
      </c>
      <c r="E3805" s="25">
        <v>45540</v>
      </c>
      <c r="F3805" s="31">
        <f>INDEX(GoldPrice!$B$2:$F$4016,MATCH(E3805,GoldPrice!$B$2:$B$4016,0),5)</f>
        <v>-606554.67775467038</v>
      </c>
      <c r="G3805" s="36">
        <f>INDEX(Daily!$B$2:$H$4016,MATCH(E3805,Daily!$B$2:$B$4016,0),3)</f>
        <v>-4.9999999999997158E-2</v>
      </c>
      <c r="H3805" s="36">
        <f>INDEX(Daily!$B$2:$H$4016,MATCH(E3805,Daily!$B$2:$B$4016,0),5)</f>
        <v>-122</v>
      </c>
      <c r="I3805" s="36">
        <f>INDEX(Daily!$B$2:$H$4016,MATCH(E3805,Daily!$B$2:$B$4016,0),7)</f>
        <v>-7.5899999999999181</v>
      </c>
      <c r="J3805" s="39">
        <f>INDEX(Monthly!$B$2:$K$187,MATCH(D3805,Monthly!$B$2:$B$187,0),3)</f>
        <v>3.3000000000000251E-3</v>
      </c>
      <c r="K3805" s="39">
        <f>INDEX(Monthly!$B$2:$K$187,MATCH(D3805,Monthly!$B$2:$B$187,0),5)</f>
        <v>47.159999999999968</v>
      </c>
      <c r="L3805" s="39">
        <f>INDEX(Monthly!$B$2:$K$187,MATCH(D3805,Monthly!$B$2:$B$187,0),7)</f>
        <v>-1.0000000000000009E-3</v>
      </c>
      <c r="M3805" s="39">
        <f>INDEX(Monthly!$B$2:$K$187,MATCH(D3805,Monthly!$B$2:$B$187,0),9)</f>
        <v>1.7304912560309131E-2</v>
      </c>
      <c r="N3805" s="42">
        <f>INDEX(Quaterly!$B$2:$E$63,MATCH(B3805,Quaterly!$B$2:$B$63,0),4)</f>
        <v>5.0399999999999991</v>
      </c>
    </row>
    <row r="3806" spans="1:14" x14ac:dyDescent="0.3">
      <c r="A3806" s="23">
        <v>3805</v>
      </c>
      <c r="B3806" s="23" t="str">
        <f t="shared" si="177"/>
        <v>Q3-2024</v>
      </c>
      <c r="C3806" s="24" t="str">
        <f t="shared" si="178"/>
        <v>Q3</v>
      </c>
      <c r="D3806" s="23" t="str">
        <f t="shared" si="179"/>
        <v>9-2024</v>
      </c>
      <c r="E3806" s="25">
        <v>45541</v>
      </c>
      <c r="F3806" s="31">
        <f>INDEX(GoldPrice!$B$2:$F$4016,MATCH(E3806,GoldPrice!$B$2:$B$4016,0),5)</f>
        <v>579718.01171800494</v>
      </c>
      <c r="G3806" s="36">
        <f>INDEX(Daily!$B$2:$H$4016,MATCH(E3806,Daily!$B$2:$B$4016,0),3)</f>
        <v>-1.480000000000004</v>
      </c>
      <c r="H3806" s="36">
        <f>INDEX(Daily!$B$2:$H$4016,MATCH(E3806,Daily!$B$2:$B$4016,0),5)</f>
        <v>-130</v>
      </c>
      <c r="I3806" s="36">
        <f>INDEX(Daily!$B$2:$H$4016,MATCH(E3806,Daily!$B$2:$B$4016,0),7)</f>
        <v>5.75</v>
      </c>
      <c r="J3806" s="39">
        <f>INDEX(Monthly!$B$2:$K$187,MATCH(D3806,Monthly!$B$2:$B$187,0),3)</f>
        <v>3.3000000000000251E-3</v>
      </c>
      <c r="K3806" s="39">
        <f>INDEX(Monthly!$B$2:$K$187,MATCH(D3806,Monthly!$B$2:$B$187,0),5)</f>
        <v>47.159999999999968</v>
      </c>
      <c r="L3806" s="39">
        <f>INDEX(Monthly!$B$2:$K$187,MATCH(D3806,Monthly!$B$2:$B$187,0),7)</f>
        <v>-1.0000000000000009E-3</v>
      </c>
      <c r="M3806" s="39">
        <f>INDEX(Monthly!$B$2:$K$187,MATCH(D3806,Monthly!$B$2:$B$187,0),9)</f>
        <v>1.7304912560309131E-2</v>
      </c>
      <c r="N3806" s="42">
        <f>INDEX(Quaterly!$B$2:$E$63,MATCH(B3806,Quaterly!$B$2:$B$63,0),4)</f>
        <v>5.0399999999999991</v>
      </c>
    </row>
    <row r="3807" spans="1:14" x14ac:dyDescent="0.3">
      <c r="A3807" s="23">
        <v>3806</v>
      </c>
      <c r="B3807" s="23" t="str">
        <f t="shared" si="177"/>
        <v>Q3-2024</v>
      </c>
      <c r="C3807" s="24" t="str">
        <f t="shared" si="178"/>
        <v>Q3</v>
      </c>
      <c r="D3807" s="23" t="str">
        <f t="shared" si="179"/>
        <v>9-2024</v>
      </c>
      <c r="E3807" s="25">
        <v>45544</v>
      </c>
      <c r="F3807" s="31">
        <f>INDEX(GoldPrice!$B$2:$F$4016,MATCH(E3807,GoldPrice!$B$2:$B$4016,0),5)</f>
        <v>-305669.24966925383</v>
      </c>
      <c r="G3807" s="36">
        <f>INDEX(Daily!$B$2:$H$4016,MATCH(E3807,Daily!$B$2:$B$4016,0),3)</f>
        <v>1.039999999999992</v>
      </c>
      <c r="H3807" s="36">
        <f>INDEX(Daily!$B$2:$H$4016,MATCH(E3807,Daily!$B$2:$B$4016,0),5)</f>
        <v>80</v>
      </c>
      <c r="I3807" s="36">
        <f>INDEX(Daily!$B$2:$H$4016,MATCH(E3807,Daily!$B$2:$B$4016,0),7)</f>
        <v>-6.2300000000000182</v>
      </c>
      <c r="J3807" s="39">
        <f>INDEX(Monthly!$B$2:$K$187,MATCH(D3807,Monthly!$B$2:$B$187,0),3)</f>
        <v>3.3000000000000251E-3</v>
      </c>
      <c r="K3807" s="39">
        <f>INDEX(Monthly!$B$2:$K$187,MATCH(D3807,Monthly!$B$2:$B$187,0),5)</f>
        <v>47.159999999999968</v>
      </c>
      <c r="L3807" s="39">
        <f>INDEX(Monthly!$B$2:$K$187,MATCH(D3807,Monthly!$B$2:$B$187,0),7)</f>
        <v>-1.0000000000000009E-3</v>
      </c>
      <c r="M3807" s="39">
        <f>INDEX(Monthly!$B$2:$K$187,MATCH(D3807,Monthly!$B$2:$B$187,0),9)</f>
        <v>1.7304912560309131E-2</v>
      </c>
      <c r="N3807" s="42">
        <f>INDEX(Quaterly!$B$2:$E$63,MATCH(B3807,Quaterly!$B$2:$B$63,0),4)</f>
        <v>5.0399999999999991</v>
      </c>
    </row>
    <row r="3808" spans="1:14" x14ac:dyDescent="0.3">
      <c r="A3808" s="23">
        <v>3807</v>
      </c>
      <c r="B3808" s="23" t="str">
        <f t="shared" si="177"/>
        <v>Q3-2024</v>
      </c>
      <c r="C3808" s="24" t="str">
        <f t="shared" si="178"/>
        <v>Q3</v>
      </c>
      <c r="D3808" s="23" t="str">
        <f t="shared" si="179"/>
        <v>9-2024</v>
      </c>
      <c r="E3808" s="25">
        <v>45545</v>
      </c>
      <c r="F3808" s="31">
        <f>INDEX(GoldPrice!$B$2:$F$4016,MATCH(E3808,GoldPrice!$B$2:$B$4016,0),5)</f>
        <v>-157924.02192401886</v>
      </c>
      <c r="G3808" s="36">
        <f>INDEX(Daily!$B$2:$H$4016,MATCH(E3808,Daily!$B$2:$B$4016,0),3)</f>
        <v>-2.9599999999999937</v>
      </c>
      <c r="H3808" s="36">
        <f>INDEX(Daily!$B$2:$H$4016,MATCH(E3808,Daily!$B$2:$B$4016,0),5)</f>
        <v>-20</v>
      </c>
      <c r="I3808" s="36">
        <f>INDEX(Daily!$B$2:$H$4016,MATCH(E3808,Daily!$B$2:$B$4016,0),7)</f>
        <v>-12.5</v>
      </c>
      <c r="J3808" s="39">
        <f>INDEX(Monthly!$B$2:$K$187,MATCH(D3808,Monthly!$B$2:$B$187,0),3)</f>
        <v>3.3000000000000251E-3</v>
      </c>
      <c r="K3808" s="39">
        <f>INDEX(Monthly!$B$2:$K$187,MATCH(D3808,Monthly!$B$2:$B$187,0),5)</f>
        <v>47.159999999999968</v>
      </c>
      <c r="L3808" s="39">
        <f>INDEX(Monthly!$B$2:$K$187,MATCH(D3808,Monthly!$B$2:$B$187,0),7)</f>
        <v>-1.0000000000000009E-3</v>
      </c>
      <c r="M3808" s="39">
        <f>INDEX(Monthly!$B$2:$K$187,MATCH(D3808,Monthly!$B$2:$B$187,0),9)</f>
        <v>1.7304912560309131E-2</v>
      </c>
      <c r="N3808" s="42">
        <f>INDEX(Quaterly!$B$2:$E$63,MATCH(B3808,Quaterly!$B$2:$B$63,0),4)</f>
        <v>5.0399999999999991</v>
      </c>
    </row>
    <row r="3809" spans="1:14" x14ac:dyDescent="0.3">
      <c r="A3809" s="23">
        <v>3808</v>
      </c>
      <c r="B3809" s="23" t="str">
        <f t="shared" si="177"/>
        <v>Q3-2024</v>
      </c>
      <c r="C3809" s="24" t="str">
        <f t="shared" si="178"/>
        <v>Q3</v>
      </c>
      <c r="D3809" s="23" t="str">
        <f t="shared" si="179"/>
        <v>9-2024</v>
      </c>
      <c r="E3809" s="25">
        <v>45546</v>
      </c>
      <c r="F3809" s="31">
        <f>INDEX(GoldPrice!$B$2:$F$4016,MATCH(E3809,GoldPrice!$B$2:$B$4016,0),5)</f>
        <v>212635.04063504189</v>
      </c>
      <c r="G3809" s="36">
        <f>INDEX(Daily!$B$2:$H$4016,MATCH(E3809,Daily!$B$2:$B$4016,0),3)</f>
        <v>0.84999999999999432</v>
      </c>
      <c r="H3809" s="36">
        <f>INDEX(Daily!$B$2:$H$4016,MATCH(E3809,Daily!$B$2:$B$4016,0),5)</f>
        <v>-110</v>
      </c>
      <c r="I3809" s="36">
        <f>INDEX(Daily!$B$2:$H$4016,MATCH(E3809,Daily!$B$2:$B$4016,0),7)</f>
        <v>-1.9600000000000364</v>
      </c>
      <c r="J3809" s="39">
        <f>INDEX(Monthly!$B$2:$K$187,MATCH(D3809,Monthly!$B$2:$B$187,0),3)</f>
        <v>3.3000000000000251E-3</v>
      </c>
      <c r="K3809" s="39">
        <f>INDEX(Monthly!$B$2:$K$187,MATCH(D3809,Monthly!$B$2:$B$187,0),5)</f>
        <v>47.159999999999968</v>
      </c>
      <c r="L3809" s="39">
        <f>INDEX(Monthly!$B$2:$K$187,MATCH(D3809,Monthly!$B$2:$B$187,0),7)</f>
        <v>-1.0000000000000009E-3</v>
      </c>
      <c r="M3809" s="39">
        <f>INDEX(Monthly!$B$2:$K$187,MATCH(D3809,Monthly!$B$2:$B$187,0),9)</f>
        <v>1.7304912560309131E-2</v>
      </c>
      <c r="N3809" s="42">
        <f>INDEX(Quaterly!$B$2:$E$63,MATCH(B3809,Quaterly!$B$2:$B$63,0),4)</f>
        <v>5.0399999999999991</v>
      </c>
    </row>
    <row r="3810" spans="1:14" x14ac:dyDescent="0.3">
      <c r="A3810" s="23">
        <v>3809</v>
      </c>
      <c r="B3810" s="23" t="str">
        <f t="shared" si="177"/>
        <v>Q3-2024</v>
      </c>
      <c r="C3810" s="24" t="str">
        <f t="shared" si="178"/>
        <v>Q3</v>
      </c>
      <c r="D3810" s="23" t="str">
        <f t="shared" si="179"/>
        <v>9-2024</v>
      </c>
      <c r="E3810" s="25">
        <v>45547</v>
      </c>
      <c r="F3810" s="31">
        <f>INDEX(GoldPrice!$B$2:$F$4016,MATCH(E3810,GoldPrice!$B$2:$B$4016,0),5)</f>
        <v>-773906.63390662521</v>
      </c>
      <c r="G3810" s="36">
        <f>INDEX(Daily!$B$2:$H$4016,MATCH(E3810,Daily!$B$2:$B$4016,0),3)</f>
        <v>1.5500000000000114</v>
      </c>
      <c r="H3810" s="36">
        <f>INDEX(Daily!$B$2:$H$4016,MATCH(E3810,Daily!$B$2:$B$4016,0),5)</f>
        <v>25</v>
      </c>
      <c r="I3810" s="36">
        <f>INDEX(Daily!$B$2:$H$4016,MATCH(E3810,Daily!$B$2:$B$4016,0),7)</f>
        <v>3.0799999999999272</v>
      </c>
      <c r="J3810" s="39">
        <f>INDEX(Monthly!$B$2:$K$187,MATCH(D3810,Monthly!$B$2:$B$187,0),3)</f>
        <v>3.3000000000000251E-3</v>
      </c>
      <c r="K3810" s="39">
        <f>INDEX(Monthly!$B$2:$K$187,MATCH(D3810,Monthly!$B$2:$B$187,0),5)</f>
        <v>47.159999999999968</v>
      </c>
      <c r="L3810" s="39">
        <f>INDEX(Monthly!$B$2:$K$187,MATCH(D3810,Monthly!$B$2:$B$187,0),7)</f>
        <v>-1.0000000000000009E-3</v>
      </c>
      <c r="M3810" s="39">
        <f>INDEX(Monthly!$B$2:$K$187,MATCH(D3810,Monthly!$B$2:$B$187,0),9)</f>
        <v>1.7304912560309131E-2</v>
      </c>
      <c r="N3810" s="42">
        <f>INDEX(Quaterly!$B$2:$E$63,MATCH(B3810,Quaterly!$B$2:$B$63,0),4)</f>
        <v>5.0399999999999991</v>
      </c>
    </row>
    <row r="3811" spans="1:14" x14ac:dyDescent="0.3">
      <c r="A3811" s="23">
        <v>3810</v>
      </c>
      <c r="B3811" s="23" t="str">
        <f t="shared" si="177"/>
        <v>Q3-2024</v>
      </c>
      <c r="C3811" s="24" t="str">
        <f t="shared" si="178"/>
        <v>Q3</v>
      </c>
      <c r="D3811" s="23" t="str">
        <f t="shared" si="179"/>
        <v>9-2024</v>
      </c>
      <c r="E3811" s="25">
        <v>45548</v>
      </c>
      <c r="F3811" s="31">
        <f>INDEX(GoldPrice!$B$2:$F$4016,MATCH(E3811,GoldPrice!$B$2:$B$4016,0),5)</f>
        <v>-399974.94397495687</v>
      </c>
      <c r="G3811" s="36">
        <f>INDEX(Daily!$B$2:$H$4016,MATCH(E3811,Daily!$B$2:$B$4016,0),3)</f>
        <v>-0.40000000000000568</v>
      </c>
      <c r="H3811" s="36">
        <f>INDEX(Daily!$B$2:$H$4016,MATCH(E3811,Daily!$B$2:$B$4016,0),5)</f>
        <v>-45</v>
      </c>
      <c r="I3811" s="36">
        <f>INDEX(Daily!$B$2:$H$4016,MATCH(E3811,Daily!$B$2:$B$4016,0),7)</f>
        <v>-4.6399999999998727</v>
      </c>
      <c r="J3811" s="39">
        <f>INDEX(Monthly!$B$2:$K$187,MATCH(D3811,Monthly!$B$2:$B$187,0),3)</f>
        <v>3.3000000000000251E-3</v>
      </c>
      <c r="K3811" s="39">
        <f>INDEX(Monthly!$B$2:$K$187,MATCH(D3811,Monthly!$B$2:$B$187,0),5)</f>
        <v>47.159999999999968</v>
      </c>
      <c r="L3811" s="39">
        <f>INDEX(Monthly!$B$2:$K$187,MATCH(D3811,Monthly!$B$2:$B$187,0),7)</f>
        <v>-1.0000000000000009E-3</v>
      </c>
      <c r="M3811" s="39">
        <f>INDEX(Monthly!$B$2:$K$187,MATCH(D3811,Monthly!$B$2:$B$187,0),9)</f>
        <v>1.7304912560309131E-2</v>
      </c>
      <c r="N3811" s="42">
        <f>INDEX(Quaterly!$B$2:$E$63,MATCH(B3811,Quaterly!$B$2:$B$63,0),4)</f>
        <v>5.0399999999999991</v>
      </c>
    </row>
    <row r="3812" spans="1:14" x14ac:dyDescent="0.3">
      <c r="A3812" s="23">
        <v>3811</v>
      </c>
      <c r="B3812" s="23" t="str">
        <f t="shared" si="177"/>
        <v>Q3-2024</v>
      </c>
      <c r="C3812" s="24" t="str">
        <f t="shared" si="178"/>
        <v>Q3</v>
      </c>
      <c r="D3812" s="23" t="str">
        <f t="shared" si="179"/>
        <v>9-2024</v>
      </c>
      <c r="E3812" s="25">
        <v>45551</v>
      </c>
      <c r="F3812" s="31">
        <f>INDEX(GoldPrice!$B$2:$F$4016,MATCH(E3812,GoldPrice!$B$2:$B$4016,0),5)</f>
        <v>-44534.261105693877</v>
      </c>
      <c r="G3812" s="36">
        <f>INDEX(Daily!$B$2:$H$4016,MATCH(E3812,Daily!$B$2:$B$4016,0),3)</f>
        <v>1.269999999999996</v>
      </c>
      <c r="H3812" s="36">
        <f>INDEX(Daily!$B$2:$H$4016,MATCH(E3812,Daily!$B$2:$B$4016,0),5)</f>
        <v>0</v>
      </c>
      <c r="I3812" s="36">
        <f>INDEX(Daily!$B$2:$H$4016,MATCH(E3812,Daily!$B$2:$B$4016,0),7)</f>
        <v>-12.450000000000045</v>
      </c>
      <c r="J3812" s="39">
        <f>INDEX(Monthly!$B$2:$K$187,MATCH(D3812,Monthly!$B$2:$B$187,0),3)</f>
        <v>3.3000000000000251E-3</v>
      </c>
      <c r="K3812" s="39">
        <f>INDEX(Monthly!$B$2:$K$187,MATCH(D3812,Monthly!$B$2:$B$187,0),5)</f>
        <v>47.159999999999968</v>
      </c>
      <c r="L3812" s="39">
        <f>INDEX(Monthly!$B$2:$K$187,MATCH(D3812,Monthly!$B$2:$B$187,0),7)</f>
        <v>-1.0000000000000009E-3</v>
      </c>
      <c r="M3812" s="39">
        <f>INDEX(Monthly!$B$2:$K$187,MATCH(D3812,Monthly!$B$2:$B$187,0),9)</f>
        <v>1.7304912560309131E-2</v>
      </c>
      <c r="N3812" s="42">
        <f>INDEX(Quaterly!$B$2:$E$63,MATCH(B3812,Quaterly!$B$2:$B$63,0),4)</f>
        <v>5.0399999999999991</v>
      </c>
    </row>
    <row r="3813" spans="1:14" x14ac:dyDescent="0.3">
      <c r="A3813" s="23">
        <v>3812</v>
      </c>
      <c r="B3813" s="23" t="str">
        <f t="shared" si="177"/>
        <v>Q3-2024</v>
      </c>
      <c r="C3813" s="24" t="str">
        <f t="shared" si="178"/>
        <v>Q3</v>
      </c>
      <c r="D3813" s="23" t="str">
        <f t="shared" si="179"/>
        <v>9-2024</v>
      </c>
      <c r="E3813" s="25">
        <v>45552</v>
      </c>
      <c r="F3813" s="31">
        <f>INDEX(GoldPrice!$B$2:$F$4016,MATCH(E3813,GoldPrice!$B$2:$B$4016,0),5)</f>
        <v>1613890.4184618518</v>
      </c>
      <c r="G3813" s="36">
        <f>INDEX(Daily!$B$2:$H$4016,MATCH(E3813,Daily!$B$2:$B$4016,0),3)</f>
        <v>0.93999999999999773</v>
      </c>
      <c r="H3813" s="36">
        <f>INDEX(Daily!$B$2:$H$4016,MATCH(E3813,Daily!$B$2:$B$4016,0),5)</f>
        <v>90</v>
      </c>
      <c r="I3813" s="36">
        <f>INDEX(Daily!$B$2:$H$4016,MATCH(E3813,Daily!$B$2:$B$4016,0),7)</f>
        <v>19.690000000000055</v>
      </c>
      <c r="J3813" s="39">
        <f>INDEX(Monthly!$B$2:$K$187,MATCH(D3813,Monthly!$B$2:$B$187,0),3)</f>
        <v>3.3000000000000251E-3</v>
      </c>
      <c r="K3813" s="39">
        <f>INDEX(Monthly!$B$2:$K$187,MATCH(D3813,Monthly!$B$2:$B$187,0),5)</f>
        <v>47.159999999999968</v>
      </c>
      <c r="L3813" s="39">
        <f>INDEX(Monthly!$B$2:$K$187,MATCH(D3813,Monthly!$B$2:$B$187,0),7)</f>
        <v>-1.0000000000000009E-3</v>
      </c>
      <c r="M3813" s="39">
        <f>INDEX(Monthly!$B$2:$K$187,MATCH(D3813,Monthly!$B$2:$B$187,0),9)</f>
        <v>1.7304912560309131E-2</v>
      </c>
      <c r="N3813" s="42">
        <f>INDEX(Quaterly!$B$2:$E$63,MATCH(B3813,Quaterly!$B$2:$B$63,0),4)</f>
        <v>5.0399999999999991</v>
      </c>
    </row>
    <row r="3814" spans="1:14" x14ac:dyDescent="0.3">
      <c r="A3814" s="23">
        <v>3813</v>
      </c>
      <c r="B3814" s="23" t="str">
        <f t="shared" si="177"/>
        <v>Q3-2024</v>
      </c>
      <c r="C3814" s="24" t="str">
        <f t="shared" si="178"/>
        <v>Q3</v>
      </c>
      <c r="D3814" s="23" t="str">
        <f t="shared" si="179"/>
        <v>9-2024</v>
      </c>
      <c r="E3814" s="25">
        <v>45553</v>
      </c>
      <c r="F3814" s="31">
        <f>INDEX(GoldPrice!$B$2:$F$4016,MATCH(E3814,GoldPrice!$B$2:$B$4016,0),5)</f>
        <v>-80252.504252493382</v>
      </c>
      <c r="G3814" s="36">
        <f>INDEX(Daily!$B$2:$H$4016,MATCH(E3814,Daily!$B$2:$B$4016,0),3)</f>
        <v>0.95000000000000284</v>
      </c>
      <c r="H3814" s="36">
        <f>INDEX(Daily!$B$2:$H$4016,MATCH(E3814,Daily!$B$2:$B$4016,0),5)</f>
        <v>-20</v>
      </c>
      <c r="I3814" s="36">
        <f>INDEX(Daily!$B$2:$H$4016,MATCH(E3814,Daily!$B$2:$B$4016,0),7)</f>
        <v>5.9500000000000455</v>
      </c>
      <c r="J3814" s="39">
        <f>INDEX(Monthly!$B$2:$K$187,MATCH(D3814,Monthly!$B$2:$B$187,0),3)</f>
        <v>3.3000000000000251E-3</v>
      </c>
      <c r="K3814" s="39">
        <f>INDEX(Monthly!$B$2:$K$187,MATCH(D3814,Monthly!$B$2:$B$187,0),5)</f>
        <v>47.159999999999968</v>
      </c>
      <c r="L3814" s="39">
        <f>INDEX(Monthly!$B$2:$K$187,MATCH(D3814,Monthly!$B$2:$B$187,0),7)</f>
        <v>-1.0000000000000009E-3</v>
      </c>
      <c r="M3814" s="39">
        <f>INDEX(Monthly!$B$2:$K$187,MATCH(D3814,Monthly!$B$2:$B$187,0),9)</f>
        <v>1.7304912560309131E-2</v>
      </c>
      <c r="N3814" s="42">
        <f>INDEX(Quaterly!$B$2:$E$63,MATCH(B3814,Quaterly!$B$2:$B$63,0),4)</f>
        <v>5.0399999999999991</v>
      </c>
    </row>
    <row r="3815" spans="1:14" x14ac:dyDescent="0.3">
      <c r="A3815" s="23">
        <v>3814</v>
      </c>
      <c r="B3815" s="23" t="str">
        <f t="shared" si="177"/>
        <v>Q3-2024</v>
      </c>
      <c r="C3815" s="24" t="str">
        <f t="shared" si="178"/>
        <v>Q3</v>
      </c>
      <c r="D3815" s="23" t="str">
        <f t="shared" si="179"/>
        <v>9-2024</v>
      </c>
      <c r="E3815" s="25">
        <v>45554</v>
      </c>
      <c r="F3815" s="31">
        <f>INDEX(GoldPrice!$B$2:$F$4016,MATCH(E3815,GoldPrice!$B$2:$B$4016,0),5)</f>
        <v>-453260.25326025486</v>
      </c>
      <c r="G3815" s="36">
        <f>INDEX(Daily!$B$2:$H$4016,MATCH(E3815,Daily!$B$2:$B$4016,0),3)</f>
        <v>1.0400000000000063</v>
      </c>
      <c r="H3815" s="36">
        <f>INDEX(Daily!$B$2:$H$4016,MATCH(E3815,Daily!$B$2:$B$4016,0),5)</f>
        <v>-35</v>
      </c>
      <c r="I3815" s="36">
        <f>INDEX(Daily!$B$2:$H$4016,MATCH(E3815,Daily!$B$2:$B$4016,0),7)</f>
        <v>6.3699999999998909</v>
      </c>
      <c r="J3815" s="39">
        <f>INDEX(Monthly!$B$2:$K$187,MATCH(D3815,Monthly!$B$2:$B$187,0),3)</f>
        <v>3.3000000000000251E-3</v>
      </c>
      <c r="K3815" s="39">
        <f>INDEX(Monthly!$B$2:$K$187,MATCH(D3815,Monthly!$B$2:$B$187,0),5)</f>
        <v>47.159999999999968</v>
      </c>
      <c r="L3815" s="39">
        <f>INDEX(Monthly!$B$2:$K$187,MATCH(D3815,Monthly!$B$2:$B$187,0),7)</f>
        <v>-1.0000000000000009E-3</v>
      </c>
      <c r="M3815" s="39">
        <f>INDEX(Monthly!$B$2:$K$187,MATCH(D3815,Monthly!$B$2:$B$187,0),9)</f>
        <v>1.7304912560309131E-2</v>
      </c>
      <c r="N3815" s="42">
        <f>INDEX(Quaterly!$B$2:$E$63,MATCH(B3815,Quaterly!$B$2:$B$63,0),4)</f>
        <v>5.0399999999999991</v>
      </c>
    </row>
    <row r="3816" spans="1:14" x14ac:dyDescent="0.3">
      <c r="A3816" s="23">
        <v>3815</v>
      </c>
      <c r="B3816" s="23" t="str">
        <f t="shared" si="177"/>
        <v>Q3-2024</v>
      </c>
      <c r="C3816" s="24" t="str">
        <f t="shared" si="178"/>
        <v>Q3</v>
      </c>
      <c r="D3816" s="23" t="str">
        <f t="shared" si="179"/>
        <v>9-2024</v>
      </c>
      <c r="E3816" s="25">
        <v>45555</v>
      </c>
      <c r="F3816" s="31">
        <f>INDEX(GoldPrice!$B$2:$F$4016,MATCH(E3816,GoldPrice!$B$2:$B$4016,0),5)</f>
        <v>-441936.11793611944</v>
      </c>
      <c r="G3816" s="36">
        <f>INDEX(Daily!$B$2:$H$4016,MATCH(E3816,Daily!$B$2:$B$4016,0),3)</f>
        <v>-3.0000000000001137E-2</v>
      </c>
      <c r="H3816" s="36">
        <f>INDEX(Daily!$B$2:$H$4016,MATCH(E3816,Daily!$B$2:$B$4016,0),5)</f>
        <v>25</v>
      </c>
      <c r="I3816" s="36">
        <f>INDEX(Daily!$B$2:$H$4016,MATCH(E3816,Daily!$B$2:$B$4016,0),7)</f>
        <v>0.76999999999998181</v>
      </c>
      <c r="J3816" s="39">
        <f>INDEX(Monthly!$B$2:$K$187,MATCH(D3816,Monthly!$B$2:$B$187,0),3)</f>
        <v>3.3000000000000251E-3</v>
      </c>
      <c r="K3816" s="39">
        <f>INDEX(Monthly!$B$2:$K$187,MATCH(D3816,Monthly!$B$2:$B$187,0),5)</f>
        <v>47.159999999999968</v>
      </c>
      <c r="L3816" s="39">
        <f>INDEX(Monthly!$B$2:$K$187,MATCH(D3816,Monthly!$B$2:$B$187,0),7)</f>
        <v>-1.0000000000000009E-3</v>
      </c>
      <c r="M3816" s="39">
        <f>INDEX(Monthly!$B$2:$K$187,MATCH(D3816,Monthly!$B$2:$B$187,0),9)</f>
        <v>1.7304912560309131E-2</v>
      </c>
      <c r="N3816" s="42">
        <f>INDEX(Quaterly!$B$2:$E$63,MATCH(B3816,Quaterly!$B$2:$B$63,0),4)</f>
        <v>5.0399999999999991</v>
      </c>
    </row>
    <row r="3817" spans="1:14" x14ac:dyDescent="0.3">
      <c r="A3817" s="23">
        <v>3816</v>
      </c>
      <c r="B3817" s="23" t="str">
        <f t="shared" si="177"/>
        <v>Q3-2024</v>
      </c>
      <c r="C3817" s="24" t="str">
        <f t="shared" si="178"/>
        <v>Q3</v>
      </c>
      <c r="D3817" s="23" t="str">
        <f t="shared" si="179"/>
        <v>9-2024</v>
      </c>
      <c r="E3817" s="25">
        <v>45558</v>
      </c>
      <c r="F3817" s="31">
        <f>INDEX(GoldPrice!$B$2:$F$4016,MATCH(E3817,GoldPrice!$B$2:$B$4016,0),5)</f>
        <v>-172335.28633528948</v>
      </c>
      <c r="G3817" s="36">
        <f>INDEX(Daily!$B$2:$H$4016,MATCH(E3817,Daily!$B$2:$B$4016,0),3)</f>
        <v>-1.5499999999999972</v>
      </c>
      <c r="H3817" s="36">
        <f>INDEX(Daily!$B$2:$H$4016,MATCH(E3817,Daily!$B$2:$B$4016,0),5)</f>
        <v>25</v>
      </c>
      <c r="I3817" s="36">
        <f>INDEX(Daily!$B$2:$H$4016,MATCH(E3817,Daily!$B$2:$B$4016,0),7)</f>
        <v>-3.5599999999999454</v>
      </c>
      <c r="J3817" s="39">
        <f>INDEX(Monthly!$B$2:$K$187,MATCH(D3817,Monthly!$B$2:$B$187,0),3)</f>
        <v>3.3000000000000251E-3</v>
      </c>
      <c r="K3817" s="39">
        <f>INDEX(Monthly!$B$2:$K$187,MATCH(D3817,Monthly!$B$2:$B$187,0),5)</f>
        <v>47.159999999999968</v>
      </c>
      <c r="L3817" s="39">
        <f>INDEX(Monthly!$B$2:$K$187,MATCH(D3817,Monthly!$B$2:$B$187,0),7)</f>
        <v>-1.0000000000000009E-3</v>
      </c>
      <c r="M3817" s="39">
        <f>INDEX(Monthly!$B$2:$K$187,MATCH(D3817,Monthly!$B$2:$B$187,0),9)</f>
        <v>1.7304912560309131E-2</v>
      </c>
      <c r="N3817" s="42">
        <f>INDEX(Quaterly!$B$2:$E$63,MATCH(B3817,Quaterly!$B$2:$B$63,0),4)</f>
        <v>5.0399999999999991</v>
      </c>
    </row>
    <row r="3818" spans="1:14" x14ac:dyDescent="0.3">
      <c r="A3818" s="23">
        <v>3817</v>
      </c>
      <c r="B3818" s="23" t="str">
        <f t="shared" si="177"/>
        <v>Q3-2024</v>
      </c>
      <c r="C3818" s="24" t="str">
        <f t="shared" si="178"/>
        <v>Q3</v>
      </c>
      <c r="D3818" s="23" t="str">
        <f t="shared" si="179"/>
        <v>9-2024</v>
      </c>
      <c r="E3818" s="25">
        <v>45559</v>
      </c>
      <c r="F3818" s="31">
        <f>INDEX(GoldPrice!$B$2:$F$4016,MATCH(E3818,GoldPrice!$B$2:$B$4016,0),5)</f>
        <v>1090466.4524664581</v>
      </c>
      <c r="G3818" s="36">
        <f>INDEX(Daily!$B$2:$H$4016,MATCH(E3818,Daily!$B$2:$B$4016,0),3)</f>
        <v>1.1899999999999977</v>
      </c>
      <c r="H3818" s="36">
        <f>INDEX(Daily!$B$2:$H$4016,MATCH(E3818,Daily!$B$2:$B$4016,0),5)</f>
        <v>-25</v>
      </c>
      <c r="I3818" s="36">
        <f>INDEX(Daily!$B$2:$H$4016,MATCH(E3818,Daily!$B$2:$B$4016,0),7)</f>
        <v>8.5099999999999909</v>
      </c>
      <c r="J3818" s="39">
        <f>INDEX(Monthly!$B$2:$K$187,MATCH(D3818,Monthly!$B$2:$B$187,0),3)</f>
        <v>3.3000000000000251E-3</v>
      </c>
      <c r="K3818" s="39">
        <f>INDEX(Monthly!$B$2:$K$187,MATCH(D3818,Monthly!$B$2:$B$187,0),5)</f>
        <v>47.159999999999968</v>
      </c>
      <c r="L3818" s="39">
        <f>INDEX(Monthly!$B$2:$K$187,MATCH(D3818,Monthly!$B$2:$B$187,0),7)</f>
        <v>-1.0000000000000009E-3</v>
      </c>
      <c r="M3818" s="39">
        <f>INDEX(Monthly!$B$2:$K$187,MATCH(D3818,Monthly!$B$2:$B$187,0),9)</f>
        <v>1.7304912560309131E-2</v>
      </c>
      <c r="N3818" s="42">
        <f>INDEX(Quaterly!$B$2:$E$63,MATCH(B3818,Quaterly!$B$2:$B$63,0),4)</f>
        <v>5.0399999999999991</v>
      </c>
    </row>
    <row r="3819" spans="1:14" x14ac:dyDescent="0.3">
      <c r="A3819" s="23">
        <v>3818</v>
      </c>
      <c r="B3819" s="23" t="str">
        <f t="shared" si="177"/>
        <v>Q3-2024</v>
      </c>
      <c r="C3819" s="24" t="str">
        <f t="shared" si="178"/>
        <v>Q3</v>
      </c>
      <c r="D3819" s="23" t="str">
        <f t="shared" si="179"/>
        <v>9-2024</v>
      </c>
      <c r="E3819" s="25">
        <v>45560</v>
      </c>
      <c r="F3819" s="31">
        <f>INDEX(GoldPrice!$B$2:$F$4016,MATCH(E3819,GoldPrice!$B$2:$B$4016,0),5)</f>
        <v>-128616.89661689103</v>
      </c>
      <c r="G3819" s="36">
        <f>INDEX(Daily!$B$2:$H$4016,MATCH(E3819,Daily!$B$2:$B$4016,0),3)</f>
        <v>-1.8700000000000045</v>
      </c>
      <c r="H3819" s="36">
        <f>INDEX(Daily!$B$2:$H$4016,MATCH(E3819,Daily!$B$2:$B$4016,0),5)</f>
        <v>-10</v>
      </c>
      <c r="I3819" s="36">
        <f>INDEX(Daily!$B$2:$H$4016,MATCH(E3819,Daily!$B$2:$B$4016,0),7)</f>
        <v>10.490000000000009</v>
      </c>
      <c r="J3819" s="39">
        <f>INDEX(Monthly!$B$2:$K$187,MATCH(D3819,Monthly!$B$2:$B$187,0),3)</f>
        <v>3.3000000000000251E-3</v>
      </c>
      <c r="K3819" s="39">
        <f>INDEX(Monthly!$B$2:$K$187,MATCH(D3819,Monthly!$B$2:$B$187,0),5)</f>
        <v>47.159999999999968</v>
      </c>
      <c r="L3819" s="39">
        <f>INDEX(Monthly!$B$2:$K$187,MATCH(D3819,Monthly!$B$2:$B$187,0),7)</f>
        <v>-1.0000000000000009E-3</v>
      </c>
      <c r="M3819" s="39">
        <f>INDEX(Monthly!$B$2:$K$187,MATCH(D3819,Monthly!$B$2:$B$187,0),9)</f>
        <v>1.7304912560309131E-2</v>
      </c>
      <c r="N3819" s="42">
        <f>INDEX(Quaterly!$B$2:$E$63,MATCH(B3819,Quaterly!$B$2:$B$63,0),4)</f>
        <v>5.0399999999999991</v>
      </c>
    </row>
    <row r="3820" spans="1:14" x14ac:dyDescent="0.3">
      <c r="A3820" s="23">
        <v>3819</v>
      </c>
      <c r="B3820" s="23" t="str">
        <f t="shared" si="177"/>
        <v>Q3-2024</v>
      </c>
      <c r="C3820" s="24" t="str">
        <f t="shared" si="178"/>
        <v>Q3</v>
      </c>
      <c r="D3820" s="23" t="str">
        <f t="shared" si="179"/>
        <v>9-2024</v>
      </c>
      <c r="E3820" s="25">
        <v>45561</v>
      </c>
      <c r="F3820" s="31">
        <f>INDEX(GoldPrice!$B$2:$F$4016,MATCH(E3820,GoldPrice!$B$2:$B$4016,0),5)</f>
        <v>-269478.35947836936</v>
      </c>
      <c r="G3820" s="36">
        <f>INDEX(Daily!$B$2:$H$4016,MATCH(E3820,Daily!$B$2:$B$4016,0),3)</f>
        <v>-2.019999999999996</v>
      </c>
      <c r="H3820" s="36">
        <f>INDEX(Daily!$B$2:$H$4016,MATCH(E3820,Daily!$B$2:$B$4016,0),5)</f>
        <v>35</v>
      </c>
      <c r="I3820" s="36">
        <f>INDEX(Daily!$B$2:$H$4016,MATCH(E3820,Daily!$B$2:$B$4016,0),7)</f>
        <v>4.0099999999999909</v>
      </c>
      <c r="J3820" s="39">
        <f>INDEX(Monthly!$B$2:$K$187,MATCH(D3820,Monthly!$B$2:$B$187,0),3)</f>
        <v>3.3000000000000251E-3</v>
      </c>
      <c r="K3820" s="39">
        <f>INDEX(Monthly!$B$2:$K$187,MATCH(D3820,Monthly!$B$2:$B$187,0),5)</f>
        <v>47.159999999999968</v>
      </c>
      <c r="L3820" s="39">
        <f>INDEX(Monthly!$B$2:$K$187,MATCH(D3820,Monthly!$B$2:$B$187,0),7)</f>
        <v>-1.0000000000000009E-3</v>
      </c>
      <c r="M3820" s="39">
        <f>INDEX(Monthly!$B$2:$K$187,MATCH(D3820,Monthly!$B$2:$B$187,0),9)</f>
        <v>1.7304912560309131E-2</v>
      </c>
      <c r="N3820" s="42">
        <f>INDEX(Quaterly!$B$2:$E$63,MATCH(B3820,Quaterly!$B$2:$B$63,0),4)</f>
        <v>5.0399999999999991</v>
      </c>
    </row>
    <row r="3821" spans="1:14" x14ac:dyDescent="0.3">
      <c r="A3821" s="23">
        <v>3820</v>
      </c>
      <c r="B3821" s="23" t="str">
        <f t="shared" si="177"/>
        <v>Q3-2024</v>
      </c>
      <c r="C3821" s="24" t="str">
        <f t="shared" si="178"/>
        <v>Q3</v>
      </c>
      <c r="D3821" s="23" t="str">
        <f t="shared" si="179"/>
        <v>9-2024</v>
      </c>
      <c r="E3821" s="25">
        <v>45562</v>
      </c>
      <c r="F3821" s="31">
        <f>INDEX(GoldPrice!$B$2:$F$4016,MATCH(E3821,GoldPrice!$B$2:$B$4016,0),5)</f>
        <v>526366.6603666544</v>
      </c>
      <c r="G3821" s="36">
        <f>INDEX(Daily!$B$2:$H$4016,MATCH(E3821,Daily!$B$2:$B$4016,0),3)</f>
        <v>0.51000000000000512</v>
      </c>
      <c r="H3821" s="36">
        <f>INDEX(Daily!$B$2:$H$4016,MATCH(E3821,Daily!$B$2:$B$4016,0),5)</f>
        <v>-25</v>
      </c>
      <c r="I3821" s="36">
        <f>INDEX(Daily!$B$2:$H$4016,MATCH(E3821,Daily!$B$2:$B$4016,0),7)</f>
        <v>-0.56999999999993634</v>
      </c>
      <c r="J3821" s="39">
        <f>INDEX(Monthly!$B$2:$K$187,MATCH(D3821,Monthly!$B$2:$B$187,0),3)</f>
        <v>3.3000000000000251E-3</v>
      </c>
      <c r="K3821" s="39">
        <f>INDEX(Monthly!$B$2:$K$187,MATCH(D3821,Monthly!$B$2:$B$187,0),5)</f>
        <v>47.159999999999968</v>
      </c>
      <c r="L3821" s="39">
        <f>INDEX(Monthly!$B$2:$K$187,MATCH(D3821,Monthly!$B$2:$B$187,0),7)</f>
        <v>-1.0000000000000009E-3</v>
      </c>
      <c r="M3821" s="39">
        <f>INDEX(Monthly!$B$2:$K$187,MATCH(D3821,Monthly!$B$2:$B$187,0),9)</f>
        <v>1.7304912560309131E-2</v>
      </c>
      <c r="N3821" s="42">
        <f>INDEX(Quaterly!$B$2:$E$63,MATCH(B3821,Quaterly!$B$2:$B$63,0),4)</f>
        <v>5.0399999999999991</v>
      </c>
    </row>
    <row r="3822" spans="1:14" x14ac:dyDescent="0.3">
      <c r="A3822" s="23">
        <v>3821</v>
      </c>
      <c r="B3822" s="23" t="str">
        <f t="shared" si="177"/>
        <v>Q3-2024</v>
      </c>
      <c r="C3822" s="24" t="str">
        <f t="shared" si="178"/>
        <v>Q3</v>
      </c>
      <c r="D3822" s="23" t="str">
        <f t="shared" si="179"/>
        <v>9-2024</v>
      </c>
      <c r="E3822" s="25">
        <v>45565</v>
      </c>
      <c r="F3822" s="31">
        <f>INDEX(GoldPrice!$B$2:$F$4016,MATCH(E3822,GoldPrice!$B$2:$B$4016,0),5)</f>
        <v>222189.75618976355</v>
      </c>
      <c r="G3822" s="36">
        <f>INDEX(Daily!$B$2:$H$4016,MATCH(E3822,Daily!$B$2:$B$4016,0),3)</f>
        <v>-1.0000000000005116E-2</v>
      </c>
      <c r="H3822" s="36">
        <f>INDEX(Daily!$B$2:$H$4016,MATCH(E3822,Daily!$B$2:$B$4016,0),5)</f>
        <v>-35</v>
      </c>
      <c r="I3822" s="36">
        <f>INDEX(Daily!$B$2:$H$4016,MATCH(E3822,Daily!$B$2:$B$4016,0),7)</f>
        <v>-2.9800000000000182</v>
      </c>
      <c r="J3822" s="39">
        <f>INDEX(Monthly!$B$2:$K$187,MATCH(D3822,Monthly!$B$2:$B$187,0),3)</f>
        <v>3.3000000000000251E-3</v>
      </c>
      <c r="K3822" s="39">
        <f>INDEX(Monthly!$B$2:$K$187,MATCH(D3822,Monthly!$B$2:$B$187,0),5)</f>
        <v>47.159999999999968</v>
      </c>
      <c r="L3822" s="39">
        <f>INDEX(Monthly!$B$2:$K$187,MATCH(D3822,Monthly!$B$2:$B$187,0),7)</f>
        <v>-1.0000000000000009E-3</v>
      </c>
      <c r="M3822" s="39">
        <f>INDEX(Monthly!$B$2:$K$187,MATCH(D3822,Monthly!$B$2:$B$187,0),9)</f>
        <v>1.7304912560309131E-2</v>
      </c>
      <c r="N3822" s="42">
        <f>INDEX(Quaterly!$B$2:$E$63,MATCH(B3822,Quaterly!$B$2:$B$63,0),4)</f>
        <v>5.0399999999999991</v>
      </c>
    </row>
    <row r="3823" spans="1:14" x14ac:dyDescent="0.3">
      <c r="A3823" s="23">
        <v>3822</v>
      </c>
      <c r="B3823" s="23" t="str">
        <f t="shared" si="177"/>
        <v>Q4-2024</v>
      </c>
      <c r="C3823" s="24" t="str">
        <f t="shared" si="178"/>
        <v>Q4</v>
      </c>
      <c r="D3823" s="23" t="str">
        <f t="shared" si="179"/>
        <v>10-2024</v>
      </c>
      <c r="E3823" s="25">
        <v>45566</v>
      </c>
      <c r="F3823" s="31">
        <f>INDEX(GoldPrice!$B$2:$F$4016,MATCH(E3823,GoldPrice!$B$2:$B$4016,0),5)</f>
        <v>-159843.50784351677</v>
      </c>
      <c r="G3823" s="36">
        <f>INDEX(Daily!$B$2:$H$4016,MATCH(E3823,Daily!$B$2:$B$4016,0),3)</f>
        <v>1.6599999999999966</v>
      </c>
      <c r="H3823" s="36">
        <f>INDEX(Daily!$B$2:$H$4016,MATCH(E3823,Daily!$B$2:$B$4016,0),5)</f>
        <v>40</v>
      </c>
      <c r="I3823" s="36">
        <f>INDEX(Daily!$B$2:$H$4016,MATCH(E3823,Daily!$B$2:$B$4016,0),7)</f>
        <v>4.2599999999999909</v>
      </c>
      <c r="J3823" s="39">
        <f>INDEX(Monthly!$B$2:$K$187,MATCH(D3823,Monthly!$B$2:$B$187,0),3)</f>
        <v>3.7999999999999978E-3</v>
      </c>
      <c r="K3823" s="39">
        <f>INDEX(Monthly!$B$2:$K$187,MATCH(D3823,Monthly!$B$2:$B$187,0),5)</f>
        <v>40.639999999999986</v>
      </c>
      <c r="L3823" s="39">
        <f>INDEX(Monthly!$B$2:$K$187,MATCH(D3823,Monthly!$B$2:$B$187,0),7)</f>
        <v>0</v>
      </c>
      <c r="M3823" s="39">
        <f>INDEX(Monthly!$B$2:$K$187,MATCH(D3823,Monthly!$B$2:$B$187,0),9)</f>
        <v>9.2933590230271611E-3</v>
      </c>
      <c r="N3823" s="42">
        <f>INDEX(Quaterly!$B$2:$E$63,MATCH(B3823,Quaterly!$B$2:$B$63,0),4)</f>
        <v>-2.7699999999999996</v>
      </c>
    </row>
    <row r="3824" spans="1:14" x14ac:dyDescent="0.3">
      <c r="A3824" s="23">
        <v>3823</v>
      </c>
      <c r="B3824" s="23" t="str">
        <f t="shared" si="177"/>
        <v>Q4-2024</v>
      </c>
      <c r="C3824" s="24" t="str">
        <f t="shared" si="178"/>
        <v>Q4</v>
      </c>
      <c r="D3824" s="23" t="str">
        <f t="shared" si="179"/>
        <v>10-2024</v>
      </c>
      <c r="E3824" s="25">
        <v>45567</v>
      </c>
      <c r="F3824" s="31">
        <f>INDEX(GoldPrice!$B$2:$F$4016,MATCH(E3824,GoldPrice!$B$2:$B$4016,0),5)</f>
        <v>261526.59232660383</v>
      </c>
      <c r="G3824" s="36">
        <f>INDEX(Daily!$B$2:$H$4016,MATCH(E3824,Daily!$B$2:$B$4016,0),3)</f>
        <v>0.26999999999999602</v>
      </c>
      <c r="H3824" s="36">
        <f>INDEX(Daily!$B$2:$H$4016,MATCH(E3824,Daily!$B$2:$B$4016,0),5)</f>
        <v>57</v>
      </c>
      <c r="I3824" s="36">
        <f>INDEX(Daily!$B$2:$H$4016,MATCH(E3824,Daily!$B$2:$B$4016,0),7)</f>
        <v>-4.3600000000001273</v>
      </c>
      <c r="J3824" s="39">
        <f>INDEX(Monthly!$B$2:$K$187,MATCH(D3824,Monthly!$B$2:$B$187,0),3)</f>
        <v>3.7999999999999978E-3</v>
      </c>
      <c r="K3824" s="39">
        <f>INDEX(Monthly!$B$2:$K$187,MATCH(D3824,Monthly!$B$2:$B$187,0),5)</f>
        <v>40.639999999999986</v>
      </c>
      <c r="L3824" s="39">
        <f>INDEX(Monthly!$B$2:$K$187,MATCH(D3824,Monthly!$B$2:$B$187,0),7)</f>
        <v>0</v>
      </c>
      <c r="M3824" s="39">
        <f>INDEX(Monthly!$B$2:$K$187,MATCH(D3824,Monthly!$B$2:$B$187,0),9)</f>
        <v>9.2933590230271611E-3</v>
      </c>
      <c r="N3824" s="42">
        <f>INDEX(Quaterly!$B$2:$E$63,MATCH(B3824,Quaterly!$B$2:$B$63,0),4)</f>
        <v>-2.7699999999999996</v>
      </c>
    </row>
    <row r="3825" spans="1:14" x14ac:dyDescent="0.3">
      <c r="A3825" s="23">
        <v>3824</v>
      </c>
      <c r="B3825" s="23" t="str">
        <f t="shared" si="177"/>
        <v>Q4-2024</v>
      </c>
      <c r="C3825" s="24" t="str">
        <f t="shared" si="178"/>
        <v>Q4</v>
      </c>
      <c r="D3825" s="23" t="str">
        <f t="shared" si="179"/>
        <v>10-2024</v>
      </c>
      <c r="E3825" s="25">
        <v>45568</v>
      </c>
      <c r="F3825" s="31">
        <f>INDEX(GoldPrice!$B$2:$F$4016,MATCH(E3825,GoldPrice!$B$2:$B$4016,0),5)</f>
        <v>-373184.87998488545</v>
      </c>
      <c r="G3825" s="36">
        <f>INDEX(Daily!$B$2:$H$4016,MATCH(E3825,Daily!$B$2:$B$4016,0),3)</f>
        <v>3.6099999999999994</v>
      </c>
      <c r="H3825" s="36">
        <f>INDEX(Daily!$B$2:$H$4016,MATCH(E3825,Daily!$B$2:$B$4016,0),5)</f>
        <v>93</v>
      </c>
      <c r="I3825" s="36">
        <f>INDEX(Daily!$B$2:$H$4016,MATCH(E3825,Daily!$B$2:$B$4016,0),7)</f>
        <v>-9.7400000000000091</v>
      </c>
      <c r="J3825" s="39">
        <f>INDEX(Monthly!$B$2:$K$187,MATCH(D3825,Monthly!$B$2:$B$187,0),3)</f>
        <v>3.7999999999999978E-3</v>
      </c>
      <c r="K3825" s="39">
        <f>INDEX(Monthly!$B$2:$K$187,MATCH(D3825,Monthly!$B$2:$B$187,0),5)</f>
        <v>40.639999999999986</v>
      </c>
      <c r="L3825" s="39">
        <f>INDEX(Monthly!$B$2:$K$187,MATCH(D3825,Monthly!$B$2:$B$187,0),7)</f>
        <v>0</v>
      </c>
      <c r="M3825" s="39">
        <f>INDEX(Monthly!$B$2:$K$187,MATCH(D3825,Monthly!$B$2:$B$187,0),9)</f>
        <v>9.2933590230271611E-3</v>
      </c>
      <c r="N3825" s="42">
        <f>INDEX(Quaterly!$B$2:$E$63,MATCH(B3825,Quaterly!$B$2:$B$63,0),4)</f>
        <v>-2.7699999999999996</v>
      </c>
    </row>
    <row r="3826" spans="1:14" x14ac:dyDescent="0.3">
      <c r="A3826" s="23">
        <v>3825</v>
      </c>
      <c r="B3826" s="23" t="str">
        <f t="shared" si="177"/>
        <v>Q4-2024</v>
      </c>
      <c r="C3826" s="24" t="str">
        <f t="shared" si="178"/>
        <v>Q4</v>
      </c>
      <c r="D3826" s="23" t="str">
        <f t="shared" si="179"/>
        <v>10-2024</v>
      </c>
      <c r="E3826" s="25">
        <v>45569</v>
      </c>
      <c r="F3826" s="31">
        <f>INDEX(GoldPrice!$B$2:$F$4016,MATCH(E3826,GoldPrice!$B$2:$B$4016,0),5)</f>
        <v>-94324.756324760616</v>
      </c>
      <c r="G3826" s="36">
        <f>INDEX(Daily!$B$2:$H$4016,MATCH(E3826,Daily!$B$2:$B$4016,0),3)</f>
        <v>0.67000000000000171</v>
      </c>
      <c r="H3826" s="36">
        <f>INDEX(Daily!$B$2:$H$4016,MATCH(E3826,Daily!$B$2:$B$4016,0),5)</f>
        <v>10</v>
      </c>
      <c r="I3826" s="36">
        <f>INDEX(Daily!$B$2:$H$4016,MATCH(E3826,Daily!$B$2:$B$4016,0),7)</f>
        <v>-7.5</v>
      </c>
      <c r="J3826" s="39">
        <f>INDEX(Monthly!$B$2:$K$187,MATCH(D3826,Monthly!$B$2:$B$187,0),3)</f>
        <v>3.7999999999999978E-3</v>
      </c>
      <c r="K3826" s="39">
        <f>INDEX(Monthly!$B$2:$K$187,MATCH(D3826,Monthly!$B$2:$B$187,0),5)</f>
        <v>40.639999999999986</v>
      </c>
      <c r="L3826" s="39">
        <f>INDEX(Monthly!$B$2:$K$187,MATCH(D3826,Monthly!$B$2:$B$187,0),7)</f>
        <v>0</v>
      </c>
      <c r="M3826" s="39">
        <f>INDEX(Monthly!$B$2:$K$187,MATCH(D3826,Monthly!$B$2:$B$187,0),9)</f>
        <v>9.2933590230271611E-3</v>
      </c>
      <c r="N3826" s="42">
        <f>INDEX(Quaterly!$B$2:$E$63,MATCH(B3826,Quaterly!$B$2:$B$63,0),4)</f>
        <v>-2.7699999999999996</v>
      </c>
    </row>
    <row r="3827" spans="1:14" x14ac:dyDescent="0.3">
      <c r="A3827" s="23">
        <v>3826</v>
      </c>
      <c r="B3827" s="23" t="str">
        <f t="shared" si="177"/>
        <v>Q4-2024</v>
      </c>
      <c r="C3827" s="24" t="str">
        <f t="shared" si="178"/>
        <v>Q4</v>
      </c>
      <c r="D3827" s="23" t="str">
        <f t="shared" si="179"/>
        <v>10-2024</v>
      </c>
      <c r="E3827" s="25">
        <v>45572</v>
      </c>
      <c r="F3827" s="31">
        <f>INDEX(GoldPrice!$B$2:$F$4016,MATCH(E3827,GoldPrice!$B$2:$B$4016,0),5)</f>
        <v>134474.06647406518</v>
      </c>
      <c r="G3827" s="36">
        <f>INDEX(Daily!$B$2:$H$4016,MATCH(E3827,Daily!$B$2:$B$4016,0),3)</f>
        <v>2.7600000000000051</v>
      </c>
      <c r="H3827" s="36">
        <f>INDEX(Daily!$B$2:$H$4016,MATCH(E3827,Daily!$B$2:$B$4016,0),5)</f>
        <v>85</v>
      </c>
      <c r="I3827" s="36">
        <f>INDEX(Daily!$B$2:$H$4016,MATCH(E3827,Daily!$B$2:$B$4016,0),7)</f>
        <v>-0.66999999999984539</v>
      </c>
      <c r="J3827" s="39">
        <f>INDEX(Monthly!$B$2:$K$187,MATCH(D3827,Monthly!$B$2:$B$187,0),3)</f>
        <v>3.7999999999999978E-3</v>
      </c>
      <c r="K3827" s="39">
        <f>INDEX(Monthly!$B$2:$K$187,MATCH(D3827,Monthly!$B$2:$B$187,0),5)</f>
        <v>40.639999999999986</v>
      </c>
      <c r="L3827" s="39">
        <f>INDEX(Monthly!$B$2:$K$187,MATCH(D3827,Monthly!$B$2:$B$187,0),7)</f>
        <v>0</v>
      </c>
      <c r="M3827" s="39">
        <f>INDEX(Monthly!$B$2:$K$187,MATCH(D3827,Monthly!$B$2:$B$187,0),9)</f>
        <v>9.2933590230271611E-3</v>
      </c>
      <c r="N3827" s="42">
        <f>INDEX(Quaterly!$B$2:$E$63,MATCH(B3827,Quaterly!$B$2:$B$63,0),4)</f>
        <v>-2.7699999999999996</v>
      </c>
    </row>
    <row r="3828" spans="1:14" x14ac:dyDescent="0.3">
      <c r="A3828" s="23">
        <v>3827</v>
      </c>
      <c r="B3828" s="23" t="str">
        <f t="shared" si="177"/>
        <v>Q4-2024</v>
      </c>
      <c r="C3828" s="24" t="str">
        <f t="shared" si="178"/>
        <v>Q4</v>
      </c>
      <c r="D3828" s="23" t="str">
        <f t="shared" si="179"/>
        <v>10-2024</v>
      </c>
      <c r="E3828" s="25">
        <v>45573</v>
      </c>
      <c r="F3828" s="31">
        <f>INDEX(GoldPrice!$B$2:$F$4016,MATCH(E3828,GoldPrice!$B$2:$B$4016,0),5)</f>
        <v>1569500.66150067</v>
      </c>
      <c r="G3828" s="36">
        <f>INDEX(Daily!$B$2:$H$4016,MATCH(E3828,Daily!$B$2:$B$4016,0),3)</f>
        <v>-3.5700000000000074</v>
      </c>
      <c r="H3828" s="36">
        <f>INDEX(Daily!$B$2:$H$4016,MATCH(E3828,Daily!$B$2:$B$4016,0),5)</f>
        <v>-5</v>
      </c>
      <c r="I3828" s="36">
        <f>INDEX(Daily!$B$2:$H$4016,MATCH(E3828,Daily!$B$2:$B$4016,0),7)</f>
        <v>2.0499999999999545</v>
      </c>
      <c r="J3828" s="39">
        <f>INDEX(Monthly!$B$2:$K$187,MATCH(D3828,Monthly!$B$2:$B$187,0),3)</f>
        <v>3.7999999999999978E-3</v>
      </c>
      <c r="K3828" s="39">
        <f>INDEX(Monthly!$B$2:$K$187,MATCH(D3828,Monthly!$B$2:$B$187,0),5)</f>
        <v>40.639999999999986</v>
      </c>
      <c r="L3828" s="39">
        <f>INDEX(Monthly!$B$2:$K$187,MATCH(D3828,Monthly!$B$2:$B$187,0),7)</f>
        <v>0</v>
      </c>
      <c r="M3828" s="39">
        <f>INDEX(Monthly!$B$2:$K$187,MATCH(D3828,Monthly!$B$2:$B$187,0),9)</f>
        <v>9.2933590230271611E-3</v>
      </c>
      <c r="N3828" s="42">
        <f>INDEX(Quaterly!$B$2:$E$63,MATCH(B3828,Quaterly!$B$2:$B$63,0),4)</f>
        <v>-2.7699999999999996</v>
      </c>
    </row>
    <row r="3829" spans="1:14" x14ac:dyDescent="0.3">
      <c r="A3829" s="23">
        <v>3828</v>
      </c>
      <c r="B3829" s="23" t="str">
        <f t="shared" si="177"/>
        <v>Q4-2024</v>
      </c>
      <c r="C3829" s="24" t="str">
        <f t="shared" si="178"/>
        <v>Q4</v>
      </c>
      <c r="D3829" s="23" t="str">
        <f t="shared" si="179"/>
        <v>10-2024</v>
      </c>
      <c r="E3829" s="25">
        <v>45574</v>
      </c>
      <c r="F3829" s="31">
        <f>INDEX(GoldPrice!$B$2:$F$4016,MATCH(E3829,GoldPrice!$B$2:$B$4016,0),5)</f>
        <v>178828.19882819802</v>
      </c>
      <c r="G3829" s="36">
        <f>INDEX(Daily!$B$2:$H$4016,MATCH(E3829,Daily!$B$2:$B$4016,0),3)</f>
        <v>-0.32999999999999829</v>
      </c>
      <c r="H3829" s="36">
        <f>INDEX(Daily!$B$2:$H$4016,MATCH(E3829,Daily!$B$2:$B$4016,0),5)</f>
        <v>-5</v>
      </c>
      <c r="I3829" s="36">
        <f>INDEX(Daily!$B$2:$H$4016,MATCH(E3829,Daily!$B$2:$B$4016,0),7)</f>
        <v>9.8699999999998909</v>
      </c>
      <c r="J3829" s="39">
        <f>INDEX(Monthly!$B$2:$K$187,MATCH(D3829,Monthly!$B$2:$B$187,0),3)</f>
        <v>3.7999999999999978E-3</v>
      </c>
      <c r="K3829" s="39">
        <f>INDEX(Monthly!$B$2:$K$187,MATCH(D3829,Monthly!$B$2:$B$187,0),5)</f>
        <v>40.639999999999986</v>
      </c>
      <c r="L3829" s="39">
        <f>INDEX(Monthly!$B$2:$K$187,MATCH(D3829,Monthly!$B$2:$B$187,0),7)</f>
        <v>0</v>
      </c>
      <c r="M3829" s="39">
        <f>INDEX(Monthly!$B$2:$K$187,MATCH(D3829,Monthly!$B$2:$B$187,0),9)</f>
        <v>9.2933590230271611E-3</v>
      </c>
      <c r="N3829" s="42">
        <f>INDEX(Quaterly!$B$2:$E$63,MATCH(B3829,Quaterly!$B$2:$B$63,0),4)</f>
        <v>-2.7699999999999996</v>
      </c>
    </row>
    <row r="3830" spans="1:14" x14ac:dyDescent="0.3">
      <c r="A3830" s="23">
        <v>3829</v>
      </c>
      <c r="B3830" s="23" t="str">
        <f t="shared" si="177"/>
        <v>Q4-2024</v>
      </c>
      <c r="C3830" s="24" t="str">
        <f t="shared" si="178"/>
        <v>Q4</v>
      </c>
      <c r="D3830" s="23" t="str">
        <f t="shared" si="179"/>
        <v>10-2024</v>
      </c>
      <c r="E3830" s="25">
        <v>45575</v>
      </c>
      <c r="F3830" s="31">
        <f>INDEX(GoldPrice!$B$2:$F$4016,MATCH(E3830,GoldPrice!$B$2:$B$4016,0),5)</f>
        <v>-774063.88206388056</v>
      </c>
      <c r="G3830" s="36">
        <f>INDEX(Daily!$B$2:$H$4016,MATCH(E3830,Daily!$B$2:$B$4016,0),3)</f>
        <v>2.6099999999999994</v>
      </c>
      <c r="H3830" s="36">
        <f>INDEX(Daily!$B$2:$H$4016,MATCH(E3830,Daily!$B$2:$B$4016,0),5)</f>
        <v>0</v>
      </c>
      <c r="I3830" s="36">
        <f>INDEX(Daily!$B$2:$H$4016,MATCH(E3830,Daily!$B$2:$B$4016,0),7)</f>
        <v>4.5099999999999909</v>
      </c>
      <c r="J3830" s="39">
        <f>INDEX(Monthly!$B$2:$K$187,MATCH(D3830,Monthly!$B$2:$B$187,0),3)</f>
        <v>3.7999999999999978E-3</v>
      </c>
      <c r="K3830" s="39">
        <f>INDEX(Monthly!$B$2:$K$187,MATCH(D3830,Monthly!$B$2:$B$187,0),5)</f>
        <v>40.639999999999986</v>
      </c>
      <c r="L3830" s="39">
        <f>INDEX(Monthly!$B$2:$K$187,MATCH(D3830,Monthly!$B$2:$B$187,0),7)</f>
        <v>0</v>
      </c>
      <c r="M3830" s="39">
        <f>INDEX(Monthly!$B$2:$K$187,MATCH(D3830,Monthly!$B$2:$B$187,0),9)</f>
        <v>9.2933590230271611E-3</v>
      </c>
      <c r="N3830" s="42">
        <f>INDEX(Quaterly!$B$2:$E$63,MATCH(B3830,Quaterly!$B$2:$B$63,0),4)</f>
        <v>-2.7699999999999996</v>
      </c>
    </row>
    <row r="3831" spans="1:14" x14ac:dyDescent="0.3">
      <c r="A3831" s="23">
        <v>3830</v>
      </c>
      <c r="B3831" s="23" t="str">
        <f t="shared" si="177"/>
        <v>Q4-2024</v>
      </c>
      <c r="C3831" s="24" t="str">
        <f t="shared" si="178"/>
        <v>Q4</v>
      </c>
      <c r="D3831" s="23" t="str">
        <f t="shared" si="179"/>
        <v>10-2024</v>
      </c>
      <c r="E3831" s="25">
        <v>45576</v>
      </c>
      <c r="F3831" s="31">
        <f>INDEX(GoldPrice!$B$2:$F$4016,MATCH(E3831,GoldPrice!$B$2:$B$4016,0),5)</f>
        <v>-644316.76431676745</v>
      </c>
      <c r="G3831" s="36">
        <f>INDEX(Daily!$B$2:$H$4016,MATCH(E3831,Daily!$B$2:$B$4016,0),3)</f>
        <v>-0.28999999999999204</v>
      </c>
      <c r="H3831" s="36">
        <f>INDEX(Daily!$B$2:$H$4016,MATCH(E3831,Daily!$B$2:$B$4016,0),5)</f>
        <v>-25</v>
      </c>
      <c r="I3831" s="36">
        <f>INDEX(Daily!$B$2:$H$4016,MATCH(E3831,Daily!$B$2:$B$4016,0),7)</f>
        <v>2.0300000000002001</v>
      </c>
      <c r="J3831" s="39">
        <f>INDEX(Monthly!$B$2:$K$187,MATCH(D3831,Monthly!$B$2:$B$187,0),3)</f>
        <v>3.7999999999999978E-3</v>
      </c>
      <c r="K3831" s="39">
        <f>INDEX(Monthly!$B$2:$K$187,MATCH(D3831,Monthly!$B$2:$B$187,0),5)</f>
        <v>40.639999999999986</v>
      </c>
      <c r="L3831" s="39">
        <f>INDEX(Monthly!$B$2:$K$187,MATCH(D3831,Monthly!$B$2:$B$187,0),7)</f>
        <v>0</v>
      </c>
      <c r="M3831" s="39">
        <f>INDEX(Monthly!$B$2:$K$187,MATCH(D3831,Monthly!$B$2:$B$187,0),9)</f>
        <v>9.2933590230271611E-3</v>
      </c>
      <c r="N3831" s="42">
        <f>INDEX(Quaterly!$B$2:$E$63,MATCH(B3831,Quaterly!$B$2:$B$63,0),4)</f>
        <v>-2.7699999999999996</v>
      </c>
    </row>
    <row r="3832" spans="1:14" x14ac:dyDescent="0.3">
      <c r="A3832" s="23">
        <v>3831</v>
      </c>
      <c r="B3832" s="23" t="str">
        <f t="shared" si="177"/>
        <v>Q4-2024</v>
      </c>
      <c r="C3832" s="24" t="str">
        <f t="shared" si="178"/>
        <v>Q4</v>
      </c>
      <c r="D3832" s="23" t="str">
        <f t="shared" si="179"/>
        <v>10-2024</v>
      </c>
      <c r="E3832" s="25">
        <v>45579</v>
      </c>
      <c r="F3832" s="31">
        <f>INDEX(GoldPrice!$B$2:$F$4016,MATCH(E3832,GoldPrice!$B$2:$B$4016,0),5)</f>
        <v>613714.60971460491</v>
      </c>
      <c r="G3832" s="36">
        <f>INDEX(Daily!$B$2:$H$4016,MATCH(E3832,Daily!$B$2:$B$4016,0),3)</f>
        <v>-1.730000000000004</v>
      </c>
      <c r="H3832" s="36">
        <f>INDEX(Daily!$B$2:$H$4016,MATCH(E3832,Daily!$B$2:$B$4016,0),5)</f>
        <v>35</v>
      </c>
      <c r="I3832" s="36">
        <f>INDEX(Daily!$B$2:$H$4016,MATCH(E3832,Daily!$B$2:$B$4016,0),7)</f>
        <v>-2.0500000000001819</v>
      </c>
      <c r="J3832" s="39">
        <f>INDEX(Monthly!$B$2:$K$187,MATCH(D3832,Monthly!$B$2:$B$187,0),3)</f>
        <v>3.7999999999999978E-3</v>
      </c>
      <c r="K3832" s="39">
        <f>INDEX(Monthly!$B$2:$K$187,MATCH(D3832,Monthly!$B$2:$B$187,0),5)</f>
        <v>40.639999999999986</v>
      </c>
      <c r="L3832" s="39">
        <f>INDEX(Monthly!$B$2:$K$187,MATCH(D3832,Monthly!$B$2:$B$187,0),7)</f>
        <v>0</v>
      </c>
      <c r="M3832" s="39">
        <f>INDEX(Monthly!$B$2:$K$187,MATCH(D3832,Monthly!$B$2:$B$187,0),9)</f>
        <v>9.2933590230271611E-3</v>
      </c>
      <c r="N3832" s="42">
        <f>INDEX(Quaterly!$B$2:$E$63,MATCH(B3832,Quaterly!$B$2:$B$63,0),4)</f>
        <v>-2.7699999999999996</v>
      </c>
    </row>
    <row r="3833" spans="1:14" x14ac:dyDescent="0.3">
      <c r="A3833" s="23">
        <v>3832</v>
      </c>
      <c r="B3833" s="23" t="str">
        <f t="shared" si="177"/>
        <v>Q4-2024</v>
      </c>
      <c r="C3833" s="24" t="str">
        <f t="shared" si="178"/>
        <v>Q4</v>
      </c>
      <c r="D3833" s="23" t="str">
        <f t="shared" si="179"/>
        <v>10-2024</v>
      </c>
      <c r="E3833" s="25">
        <v>45580</v>
      </c>
      <c r="F3833" s="31">
        <f>INDEX(GoldPrice!$B$2:$F$4016,MATCH(E3833,GoldPrice!$B$2:$B$4016,0),5)</f>
        <v>-426416.9344169274</v>
      </c>
      <c r="G3833" s="36">
        <f>INDEX(Daily!$B$2:$H$4016,MATCH(E3833,Daily!$B$2:$B$4016,0),3)</f>
        <v>-3.25</v>
      </c>
      <c r="H3833" s="36">
        <f>INDEX(Daily!$B$2:$H$4016,MATCH(E3833,Daily!$B$2:$B$4016,0),5)</f>
        <v>85</v>
      </c>
      <c r="I3833" s="36">
        <f>INDEX(Daily!$B$2:$H$4016,MATCH(E3833,Daily!$B$2:$B$4016,0),7)</f>
        <v>-5.2599999999999909</v>
      </c>
      <c r="J3833" s="39">
        <f>INDEX(Monthly!$B$2:$K$187,MATCH(D3833,Monthly!$B$2:$B$187,0),3)</f>
        <v>3.7999999999999978E-3</v>
      </c>
      <c r="K3833" s="39">
        <f>INDEX(Monthly!$B$2:$K$187,MATCH(D3833,Monthly!$B$2:$B$187,0),5)</f>
        <v>40.639999999999986</v>
      </c>
      <c r="L3833" s="39">
        <f>INDEX(Monthly!$B$2:$K$187,MATCH(D3833,Monthly!$B$2:$B$187,0),7)</f>
        <v>0</v>
      </c>
      <c r="M3833" s="39">
        <f>INDEX(Monthly!$B$2:$K$187,MATCH(D3833,Monthly!$B$2:$B$187,0),9)</f>
        <v>9.2933590230271611E-3</v>
      </c>
      <c r="N3833" s="42">
        <f>INDEX(Quaterly!$B$2:$E$63,MATCH(B3833,Quaterly!$B$2:$B$63,0),4)</f>
        <v>-2.7699999999999996</v>
      </c>
    </row>
    <row r="3834" spans="1:14" x14ac:dyDescent="0.3">
      <c r="A3834" s="23">
        <v>3833</v>
      </c>
      <c r="B3834" s="23" t="str">
        <f t="shared" si="177"/>
        <v>Q4-2024</v>
      </c>
      <c r="C3834" s="24" t="str">
        <f t="shared" si="178"/>
        <v>Q4</v>
      </c>
      <c r="D3834" s="23" t="str">
        <f t="shared" si="179"/>
        <v>10-2024</v>
      </c>
      <c r="E3834" s="25">
        <v>45581</v>
      </c>
      <c r="F3834" s="31">
        <f>INDEX(GoldPrice!$B$2:$F$4016,MATCH(E3834,GoldPrice!$B$2:$B$4016,0),5)</f>
        <v>671604.6116046086</v>
      </c>
      <c r="G3834" s="36">
        <f>INDEX(Daily!$B$2:$H$4016,MATCH(E3834,Daily!$B$2:$B$4016,0),3)</f>
        <v>-0.76000000000000512</v>
      </c>
      <c r="H3834" s="36">
        <f>INDEX(Daily!$B$2:$H$4016,MATCH(E3834,Daily!$B$2:$B$4016,0),5)</f>
        <v>45</v>
      </c>
      <c r="I3834" s="36">
        <f>INDEX(Daily!$B$2:$H$4016,MATCH(E3834,Daily!$B$2:$B$4016,0),7)</f>
        <v>-1.5999999999999091</v>
      </c>
      <c r="J3834" s="39">
        <f>INDEX(Monthly!$B$2:$K$187,MATCH(D3834,Monthly!$B$2:$B$187,0),3)</f>
        <v>3.7999999999999978E-3</v>
      </c>
      <c r="K3834" s="39">
        <f>INDEX(Monthly!$B$2:$K$187,MATCH(D3834,Monthly!$B$2:$B$187,0),5)</f>
        <v>40.639999999999986</v>
      </c>
      <c r="L3834" s="39">
        <f>INDEX(Monthly!$B$2:$K$187,MATCH(D3834,Monthly!$B$2:$B$187,0),7)</f>
        <v>0</v>
      </c>
      <c r="M3834" s="39">
        <f>INDEX(Monthly!$B$2:$K$187,MATCH(D3834,Monthly!$B$2:$B$187,0),9)</f>
        <v>9.2933590230271611E-3</v>
      </c>
      <c r="N3834" s="42">
        <f>INDEX(Quaterly!$B$2:$E$63,MATCH(B3834,Quaterly!$B$2:$B$63,0),4)</f>
        <v>-2.7699999999999996</v>
      </c>
    </row>
    <row r="3835" spans="1:14" x14ac:dyDescent="0.3">
      <c r="A3835" s="23">
        <v>3834</v>
      </c>
      <c r="B3835" s="23" t="str">
        <f t="shared" si="177"/>
        <v>Q4-2024</v>
      </c>
      <c r="C3835" s="24" t="str">
        <f t="shared" si="178"/>
        <v>Q4</v>
      </c>
      <c r="D3835" s="23" t="str">
        <f t="shared" si="179"/>
        <v>10-2024</v>
      </c>
      <c r="E3835" s="25">
        <v>45582</v>
      </c>
      <c r="F3835" s="31">
        <f>INDEX(GoldPrice!$B$2:$F$4016,MATCH(E3835,GoldPrice!$B$2:$B$4016,0),5)</f>
        <v>-748138.34813834727</v>
      </c>
      <c r="G3835" s="36">
        <f>INDEX(Daily!$B$2:$H$4016,MATCH(E3835,Daily!$B$2:$B$4016,0),3)</f>
        <v>0.27000000000001023</v>
      </c>
      <c r="H3835" s="36">
        <f>INDEX(Daily!$B$2:$H$4016,MATCH(E3835,Daily!$B$2:$B$4016,0),5)</f>
        <v>210</v>
      </c>
      <c r="I3835" s="36">
        <f>INDEX(Daily!$B$2:$H$4016,MATCH(E3835,Daily!$B$2:$B$4016,0),7)</f>
        <v>7.0399999999999636</v>
      </c>
      <c r="J3835" s="39">
        <f>INDEX(Monthly!$B$2:$K$187,MATCH(D3835,Monthly!$B$2:$B$187,0),3)</f>
        <v>3.7999999999999978E-3</v>
      </c>
      <c r="K3835" s="39">
        <f>INDEX(Monthly!$B$2:$K$187,MATCH(D3835,Monthly!$B$2:$B$187,0),5)</f>
        <v>40.639999999999986</v>
      </c>
      <c r="L3835" s="39">
        <f>INDEX(Monthly!$B$2:$K$187,MATCH(D3835,Monthly!$B$2:$B$187,0),7)</f>
        <v>0</v>
      </c>
      <c r="M3835" s="39">
        <f>INDEX(Monthly!$B$2:$K$187,MATCH(D3835,Monthly!$B$2:$B$187,0),9)</f>
        <v>9.2933590230271611E-3</v>
      </c>
      <c r="N3835" s="42">
        <f>INDEX(Quaterly!$B$2:$E$63,MATCH(B3835,Quaterly!$B$2:$B$63,0),4)</f>
        <v>-2.7699999999999996</v>
      </c>
    </row>
    <row r="3836" spans="1:14" x14ac:dyDescent="0.3">
      <c r="A3836" s="23">
        <v>3835</v>
      </c>
      <c r="B3836" s="23" t="str">
        <f t="shared" si="177"/>
        <v>Q4-2024</v>
      </c>
      <c r="C3836" s="24" t="str">
        <f t="shared" si="178"/>
        <v>Q4</v>
      </c>
      <c r="D3836" s="23" t="str">
        <f t="shared" si="179"/>
        <v>10-2024</v>
      </c>
      <c r="E3836" s="25">
        <v>45583</v>
      </c>
      <c r="F3836" s="31">
        <f>INDEX(GoldPrice!$B$2:$F$4016,MATCH(E3836,GoldPrice!$B$2:$B$4016,0),5)</f>
        <v>-370572.67057266831</v>
      </c>
      <c r="G3836" s="36">
        <f>INDEX(Daily!$B$2:$H$4016,MATCH(E3836,Daily!$B$2:$B$4016,0),3)</f>
        <v>-1.4000000000000057</v>
      </c>
      <c r="H3836" s="36">
        <f>INDEX(Daily!$B$2:$H$4016,MATCH(E3836,Daily!$B$2:$B$4016,0),5)</f>
        <v>-30</v>
      </c>
      <c r="I3836" s="36">
        <f>INDEX(Daily!$B$2:$H$4016,MATCH(E3836,Daily!$B$2:$B$4016,0),7)</f>
        <v>-1.0599999999999454</v>
      </c>
      <c r="J3836" s="39">
        <f>INDEX(Monthly!$B$2:$K$187,MATCH(D3836,Monthly!$B$2:$B$187,0),3)</f>
        <v>3.7999999999999978E-3</v>
      </c>
      <c r="K3836" s="39">
        <f>INDEX(Monthly!$B$2:$K$187,MATCH(D3836,Monthly!$B$2:$B$187,0),5)</f>
        <v>40.639999999999986</v>
      </c>
      <c r="L3836" s="39">
        <f>INDEX(Monthly!$B$2:$K$187,MATCH(D3836,Monthly!$B$2:$B$187,0),7)</f>
        <v>0</v>
      </c>
      <c r="M3836" s="39">
        <f>INDEX(Monthly!$B$2:$K$187,MATCH(D3836,Monthly!$B$2:$B$187,0),9)</f>
        <v>9.2933590230271611E-3</v>
      </c>
      <c r="N3836" s="42">
        <f>INDEX(Quaterly!$B$2:$E$63,MATCH(B3836,Quaterly!$B$2:$B$63,0),4)</f>
        <v>-2.7699999999999996</v>
      </c>
    </row>
    <row r="3837" spans="1:14" x14ac:dyDescent="0.3">
      <c r="A3837" s="23">
        <v>3836</v>
      </c>
      <c r="B3837" s="23" t="str">
        <f t="shared" si="177"/>
        <v>Q4-2024</v>
      </c>
      <c r="C3837" s="24" t="str">
        <f t="shared" si="178"/>
        <v>Q4</v>
      </c>
      <c r="D3837" s="23" t="str">
        <f t="shared" si="179"/>
        <v>10-2024</v>
      </c>
      <c r="E3837" s="25">
        <v>45586</v>
      </c>
      <c r="F3837" s="31">
        <f>INDEX(GoldPrice!$B$2:$F$4016,MATCH(E3837,GoldPrice!$B$2:$B$4016,0),5)</f>
        <v>1543353.9973540008</v>
      </c>
      <c r="G3837" s="36">
        <f>INDEX(Daily!$B$2:$H$4016,MATCH(E3837,Daily!$B$2:$B$4016,0),3)</f>
        <v>1.3500000000000085</v>
      </c>
      <c r="H3837" s="36">
        <f>INDEX(Daily!$B$2:$H$4016,MATCH(E3837,Daily!$B$2:$B$4016,0),5)</f>
        <v>135</v>
      </c>
      <c r="I3837" s="36">
        <f>INDEX(Daily!$B$2:$H$4016,MATCH(E3837,Daily!$B$2:$B$4016,0),7)</f>
        <v>-5.6900000000000546</v>
      </c>
      <c r="J3837" s="39">
        <f>INDEX(Monthly!$B$2:$K$187,MATCH(D3837,Monthly!$B$2:$B$187,0),3)</f>
        <v>3.7999999999999978E-3</v>
      </c>
      <c r="K3837" s="39">
        <f>INDEX(Monthly!$B$2:$K$187,MATCH(D3837,Monthly!$B$2:$B$187,0),5)</f>
        <v>40.639999999999986</v>
      </c>
      <c r="L3837" s="39">
        <f>INDEX(Monthly!$B$2:$K$187,MATCH(D3837,Monthly!$B$2:$B$187,0),7)</f>
        <v>0</v>
      </c>
      <c r="M3837" s="39">
        <f>INDEX(Monthly!$B$2:$K$187,MATCH(D3837,Monthly!$B$2:$B$187,0),9)</f>
        <v>9.2933590230271611E-3</v>
      </c>
      <c r="N3837" s="42">
        <f>INDEX(Quaterly!$B$2:$E$63,MATCH(B3837,Quaterly!$B$2:$B$63,0),4)</f>
        <v>-2.7699999999999996</v>
      </c>
    </row>
    <row r="3838" spans="1:14" x14ac:dyDescent="0.3">
      <c r="A3838" s="23">
        <v>3837</v>
      </c>
      <c r="B3838" s="23" t="str">
        <f t="shared" si="177"/>
        <v>Q4-2024</v>
      </c>
      <c r="C3838" s="24" t="str">
        <f t="shared" si="178"/>
        <v>Q4</v>
      </c>
      <c r="D3838" s="23" t="str">
        <f t="shared" si="179"/>
        <v>10-2024</v>
      </c>
      <c r="E3838" s="25">
        <v>45587</v>
      </c>
      <c r="F3838" s="31">
        <f>INDEX(GoldPrice!$B$2:$F$4016,MATCH(E3838,GoldPrice!$B$2:$B$4016,0),5)</f>
        <v>378828.57682857662</v>
      </c>
      <c r="G3838" s="36">
        <f>INDEX(Daily!$B$2:$H$4016,MATCH(E3838,Daily!$B$2:$B$4016,0),3)</f>
        <v>1.6999999999999886</v>
      </c>
      <c r="H3838" s="36">
        <f>INDEX(Daily!$B$2:$H$4016,MATCH(E3838,Daily!$B$2:$B$4016,0),5)</f>
        <v>105</v>
      </c>
      <c r="I3838" s="36">
        <f>INDEX(Daily!$B$2:$H$4016,MATCH(E3838,Daily!$B$2:$B$4016,0),7)</f>
        <v>-9.8799999999998818</v>
      </c>
      <c r="J3838" s="39">
        <f>INDEX(Monthly!$B$2:$K$187,MATCH(D3838,Monthly!$B$2:$B$187,0),3)</f>
        <v>3.7999999999999978E-3</v>
      </c>
      <c r="K3838" s="39">
        <f>INDEX(Monthly!$B$2:$K$187,MATCH(D3838,Monthly!$B$2:$B$187,0),5)</f>
        <v>40.639999999999986</v>
      </c>
      <c r="L3838" s="39">
        <f>INDEX(Monthly!$B$2:$K$187,MATCH(D3838,Monthly!$B$2:$B$187,0),7)</f>
        <v>0</v>
      </c>
      <c r="M3838" s="39">
        <f>INDEX(Monthly!$B$2:$K$187,MATCH(D3838,Monthly!$B$2:$B$187,0),9)</f>
        <v>9.2933590230271611E-3</v>
      </c>
      <c r="N3838" s="42">
        <f>INDEX(Quaterly!$B$2:$E$63,MATCH(B3838,Quaterly!$B$2:$B$63,0),4)</f>
        <v>-2.7699999999999996</v>
      </c>
    </row>
    <row r="3839" spans="1:14" x14ac:dyDescent="0.3">
      <c r="A3839" s="23">
        <v>3838</v>
      </c>
      <c r="B3839" s="23" t="str">
        <f t="shared" si="177"/>
        <v>Q4-2024</v>
      </c>
      <c r="C3839" s="24" t="str">
        <f t="shared" si="178"/>
        <v>Q4</v>
      </c>
      <c r="D3839" s="23" t="str">
        <f t="shared" si="179"/>
        <v>10-2024</v>
      </c>
      <c r="E3839" s="25">
        <v>45588</v>
      </c>
      <c r="F3839" s="31">
        <f>INDEX(GoldPrice!$B$2:$F$4016,MATCH(E3839,GoldPrice!$B$2:$B$4016,0),5)</f>
        <v>551485.91948591918</v>
      </c>
      <c r="G3839" s="36">
        <f>INDEX(Daily!$B$2:$H$4016,MATCH(E3839,Daily!$B$2:$B$4016,0),3)</f>
        <v>-0.96999999999999886</v>
      </c>
      <c r="H3839" s="36">
        <f>INDEX(Daily!$B$2:$H$4016,MATCH(E3839,Daily!$B$2:$B$4016,0),5)</f>
        <v>10</v>
      </c>
      <c r="I3839" s="36">
        <f>INDEX(Daily!$B$2:$H$4016,MATCH(E3839,Daily!$B$2:$B$4016,0),7)</f>
        <v>1.0099999999999909</v>
      </c>
      <c r="J3839" s="39">
        <f>INDEX(Monthly!$B$2:$K$187,MATCH(D3839,Monthly!$B$2:$B$187,0),3)</f>
        <v>3.7999999999999978E-3</v>
      </c>
      <c r="K3839" s="39">
        <f>INDEX(Monthly!$B$2:$K$187,MATCH(D3839,Monthly!$B$2:$B$187,0),5)</f>
        <v>40.639999999999986</v>
      </c>
      <c r="L3839" s="39">
        <f>INDEX(Monthly!$B$2:$K$187,MATCH(D3839,Monthly!$B$2:$B$187,0),7)</f>
        <v>0</v>
      </c>
      <c r="M3839" s="39">
        <f>INDEX(Monthly!$B$2:$K$187,MATCH(D3839,Monthly!$B$2:$B$187,0),9)</f>
        <v>9.2933590230271611E-3</v>
      </c>
      <c r="N3839" s="42">
        <f>INDEX(Quaterly!$B$2:$E$63,MATCH(B3839,Quaterly!$B$2:$B$63,0),4)</f>
        <v>-2.7699999999999996</v>
      </c>
    </row>
    <row r="3840" spans="1:14" x14ac:dyDescent="0.3">
      <c r="A3840" s="23">
        <v>3839</v>
      </c>
      <c r="B3840" s="23" t="str">
        <f t="shared" si="177"/>
        <v>Q4-2024</v>
      </c>
      <c r="C3840" s="24" t="str">
        <f t="shared" si="178"/>
        <v>Q4</v>
      </c>
      <c r="D3840" s="23" t="str">
        <f t="shared" si="179"/>
        <v>10-2024</v>
      </c>
      <c r="E3840" s="25">
        <v>45589</v>
      </c>
      <c r="F3840" s="31">
        <f>INDEX(GoldPrice!$B$2:$F$4016,MATCH(E3840,GoldPrice!$B$2:$B$4016,0),5)</f>
        <v>-362635.79663579911</v>
      </c>
      <c r="G3840" s="36">
        <f>INDEX(Daily!$B$2:$H$4016,MATCH(E3840,Daily!$B$2:$B$4016,0),3)</f>
        <v>-0.57999999999999829</v>
      </c>
      <c r="H3840" s="36">
        <f>INDEX(Daily!$B$2:$H$4016,MATCH(E3840,Daily!$B$2:$B$4016,0),5)</f>
        <v>-15</v>
      </c>
      <c r="I3840" s="36">
        <f>INDEX(Daily!$B$2:$H$4016,MATCH(E3840,Daily!$B$2:$B$4016,0),7)</f>
        <v>-13.490000000000009</v>
      </c>
      <c r="J3840" s="39">
        <f>INDEX(Monthly!$B$2:$K$187,MATCH(D3840,Monthly!$B$2:$B$187,0),3)</f>
        <v>3.7999999999999978E-3</v>
      </c>
      <c r="K3840" s="39">
        <f>INDEX(Monthly!$B$2:$K$187,MATCH(D3840,Monthly!$B$2:$B$187,0),5)</f>
        <v>40.639999999999986</v>
      </c>
      <c r="L3840" s="39">
        <f>INDEX(Monthly!$B$2:$K$187,MATCH(D3840,Monthly!$B$2:$B$187,0),7)</f>
        <v>0</v>
      </c>
      <c r="M3840" s="39">
        <f>INDEX(Monthly!$B$2:$K$187,MATCH(D3840,Monthly!$B$2:$B$187,0),9)</f>
        <v>9.2933590230271611E-3</v>
      </c>
      <c r="N3840" s="42">
        <f>INDEX(Quaterly!$B$2:$E$63,MATCH(B3840,Quaterly!$B$2:$B$63,0),4)</f>
        <v>-2.7699999999999996</v>
      </c>
    </row>
    <row r="3841" spans="1:14" x14ac:dyDescent="0.3">
      <c r="A3841" s="23">
        <v>3840</v>
      </c>
      <c r="B3841" s="23" t="str">
        <f t="shared" si="177"/>
        <v>Q4-2024</v>
      </c>
      <c r="C3841" s="24" t="str">
        <f t="shared" si="178"/>
        <v>Q4</v>
      </c>
      <c r="D3841" s="23" t="str">
        <f t="shared" si="179"/>
        <v>10-2024</v>
      </c>
      <c r="E3841" s="25">
        <v>45590</v>
      </c>
      <c r="F3841" s="31">
        <f>INDEX(GoldPrice!$B$2:$F$4016,MATCH(E3841,GoldPrice!$B$2:$B$4016,0),5)</f>
        <v>-52982.800982803106</v>
      </c>
      <c r="G3841" s="36">
        <f>INDEX(Daily!$B$2:$H$4016,MATCH(E3841,Daily!$B$2:$B$4016,0),3)</f>
        <v>1.5900000000000034</v>
      </c>
      <c r="H3841" s="36">
        <f>INDEX(Daily!$B$2:$H$4016,MATCH(E3841,Daily!$B$2:$B$4016,0),5)</f>
        <v>-30</v>
      </c>
      <c r="I3841" s="36">
        <f>INDEX(Daily!$B$2:$H$4016,MATCH(E3841,Daily!$B$2:$B$4016,0),7)</f>
        <v>-4.6900000000000546</v>
      </c>
      <c r="J3841" s="39">
        <f>INDEX(Monthly!$B$2:$K$187,MATCH(D3841,Monthly!$B$2:$B$187,0),3)</f>
        <v>3.7999999999999978E-3</v>
      </c>
      <c r="K3841" s="39">
        <f>INDEX(Monthly!$B$2:$K$187,MATCH(D3841,Monthly!$B$2:$B$187,0),5)</f>
        <v>40.639999999999986</v>
      </c>
      <c r="L3841" s="39">
        <f>INDEX(Monthly!$B$2:$K$187,MATCH(D3841,Monthly!$B$2:$B$187,0),7)</f>
        <v>0</v>
      </c>
      <c r="M3841" s="39">
        <f>INDEX(Monthly!$B$2:$K$187,MATCH(D3841,Monthly!$B$2:$B$187,0),9)</f>
        <v>9.2933590230271611E-3</v>
      </c>
      <c r="N3841" s="42">
        <f>INDEX(Quaterly!$B$2:$E$63,MATCH(B3841,Quaterly!$B$2:$B$63,0),4)</f>
        <v>-2.7699999999999996</v>
      </c>
    </row>
    <row r="3842" spans="1:14" x14ac:dyDescent="0.3">
      <c r="A3842" s="23">
        <v>3841</v>
      </c>
      <c r="B3842" s="23" t="str">
        <f t="shared" si="177"/>
        <v>Q4-2024</v>
      </c>
      <c r="C3842" s="24" t="str">
        <f t="shared" si="178"/>
        <v>Q4</v>
      </c>
      <c r="D3842" s="23" t="str">
        <f t="shared" si="179"/>
        <v>10-2024</v>
      </c>
      <c r="E3842" s="25">
        <v>45593</v>
      </c>
      <c r="F3842" s="31">
        <f>INDEX(GoldPrice!$B$2:$F$4016,MATCH(E3842,GoldPrice!$B$2:$B$4016,0),5)</f>
        <v>-17600.45360045135</v>
      </c>
      <c r="G3842" s="36">
        <f>INDEX(Daily!$B$2:$H$4016,MATCH(E3842,Daily!$B$2:$B$4016,0),3)</f>
        <v>-4.4000000000000057</v>
      </c>
      <c r="H3842" s="36">
        <f>INDEX(Daily!$B$2:$H$4016,MATCH(E3842,Daily!$B$2:$B$4016,0),5)</f>
        <v>-10</v>
      </c>
      <c r="I3842" s="36">
        <f>INDEX(Daily!$B$2:$H$4016,MATCH(E3842,Daily!$B$2:$B$4016,0),7)</f>
        <v>2.0499999999999545</v>
      </c>
      <c r="J3842" s="39">
        <f>INDEX(Monthly!$B$2:$K$187,MATCH(D3842,Monthly!$B$2:$B$187,0),3)</f>
        <v>3.7999999999999978E-3</v>
      </c>
      <c r="K3842" s="39">
        <f>INDEX(Monthly!$B$2:$K$187,MATCH(D3842,Monthly!$B$2:$B$187,0),5)</f>
        <v>40.639999999999986</v>
      </c>
      <c r="L3842" s="39">
        <f>INDEX(Monthly!$B$2:$K$187,MATCH(D3842,Monthly!$B$2:$B$187,0),7)</f>
        <v>0</v>
      </c>
      <c r="M3842" s="39">
        <f>INDEX(Monthly!$B$2:$K$187,MATCH(D3842,Monthly!$B$2:$B$187,0),9)</f>
        <v>9.2933590230271611E-3</v>
      </c>
      <c r="N3842" s="42">
        <f>INDEX(Quaterly!$B$2:$E$63,MATCH(B3842,Quaterly!$B$2:$B$63,0),4)</f>
        <v>-2.7699999999999996</v>
      </c>
    </row>
    <row r="3843" spans="1:14" x14ac:dyDescent="0.3">
      <c r="A3843" s="23">
        <v>3842</v>
      </c>
      <c r="B3843" s="23" t="str">
        <f t="shared" ref="B3843:B3906" si="180">C3843&amp;"-"&amp;YEAR(E3843)</f>
        <v>Q4-2024</v>
      </c>
      <c r="C3843" s="24" t="str">
        <f t="shared" ref="C3843:C3906" si="181">IF(MONTH(E3843)&lt;=3,"Q1",IF(MONTH(E3843)&lt;=6,"Q2",IF(MONTH(E3843)&lt;=9,"Q3","Q4")))</f>
        <v>Q4</v>
      </c>
      <c r="D3843" s="23" t="str">
        <f t="shared" ref="D3843:D3906" si="182">MONTH(E3843)&amp;"-"&amp;YEAR(E3843)</f>
        <v>10-2024</v>
      </c>
      <c r="E3843" s="25">
        <v>45594</v>
      </c>
      <c r="F3843" s="31">
        <f>INDEX(GoldPrice!$B$2:$F$4016,MATCH(E3843,GoldPrice!$B$2:$B$4016,0),5)</f>
        <v>-383955.77395577729</v>
      </c>
      <c r="G3843" s="36">
        <f>INDEX(Daily!$B$2:$H$4016,MATCH(E3843,Daily!$B$2:$B$4016,0),3)</f>
        <v>-0.17000000000000171</v>
      </c>
      <c r="H3843" s="36">
        <f>INDEX(Daily!$B$2:$H$4016,MATCH(E3843,Daily!$B$2:$B$4016,0),5)</f>
        <v>-50</v>
      </c>
      <c r="I3843" s="36">
        <f>INDEX(Daily!$B$2:$H$4016,MATCH(E3843,Daily!$B$2:$B$4016,0),7)</f>
        <v>7.0099999999999909</v>
      </c>
      <c r="J3843" s="39">
        <f>INDEX(Monthly!$B$2:$K$187,MATCH(D3843,Monthly!$B$2:$B$187,0),3)</f>
        <v>3.7999999999999978E-3</v>
      </c>
      <c r="K3843" s="39">
        <f>INDEX(Monthly!$B$2:$K$187,MATCH(D3843,Monthly!$B$2:$B$187,0),5)</f>
        <v>40.639999999999986</v>
      </c>
      <c r="L3843" s="39">
        <f>INDEX(Monthly!$B$2:$K$187,MATCH(D3843,Monthly!$B$2:$B$187,0),7)</f>
        <v>0</v>
      </c>
      <c r="M3843" s="39">
        <f>INDEX(Monthly!$B$2:$K$187,MATCH(D3843,Monthly!$B$2:$B$187,0),9)</f>
        <v>9.2933590230271611E-3</v>
      </c>
      <c r="N3843" s="42">
        <f>INDEX(Quaterly!$B$2:$E$63,MATCH(B3843,Quaterly!$B$2:$B$63,0),4)</f>
        <v>-2.7699999999999996</v>
      </c>
    </row>
    <row r="3844" spans="1:14" x14ac:dyDescent="0.3">
      <c r="A3844" s="23">
        <v>3843</v>
      </c>
      <c r="B3844" s="23" t="str">
        <f t="shared" si="180"/>
        <v>Q4-2024</v>
      </c>
      <c r="C3844" s="24" t="str">
        <f t="shared" si="181"/>
        <v>Q4</v>
      </c>
      <c r="D3844" s="23" t="str">
        <f t="shared" si="182"/>
        <v>10-2024</v>
      </c>
      <c r="E3844" s="25">
        <v>45595</v>
      </c>
      <c r="F3844" s="31">
        <f>INDEX(GoldPrice!$B$2:$F$4016,MATCH(E3844,GoldPrice!$B$2:$B$4016,0),5)</f>
        <v>647248.53524854034</v>
      </c>
      <c r="G3844" s="36">
        <f>INDEX(Daily!$B$2:$H$4016,MATCH(E3844,Daily!$B$2:$B$4016,0),3)</f>
        <v>1.4000000000000057</v>
      </c>
      <c r="H3844" s="36">
        <f>INDEX(Daily!$B$2:$H$4016,MATCH(E3844,Daily!$B$2:$B$4016,0),5)</f>
        <v>-15</v>
      </c>
      <c r="I3844" s="36">
        <f>INDEX(Daily!$B$2:$H$4016,MATCH(E3844,Daily!$B$2:$B$4016,0),7)</f>
        <v>-3.1499999999998636</v>
      </c>
      <c r="J3844" s="39">
        <f>INDEX(Monthly!$B$2:$K$187,MATCH(D3844,Monthly!$B$2:$B$187,0),3)</f>
        <v>3.7999999999999978E-3</v>
      </c>
      <c r="K3844" s="39">
        <f>INDEX(Monthly!$B$2:$K$187,MATCH(D3844,Monthly!$B$2:$B$187,0),5)</f>
        <v>40.639999999999986</v>
      </c>
      <c r="L3844" s="39">
        <f>INDEX(Monthly!$B$2:$K$187,MATCH(D3844,Monthly!$B$2:$B$187,0),7)</f>
        <v>0</v>
      </c>
      <c r="M3844" s="39">
        <f>INDEX(Monthly!$B$2:$K$187,MATCH(D3844,Monthly!$B$2:$B$187,0),9)</f>
        <v>9.2933590230271611E-3</v>
      </c>
      <c r="N3844" s="42">
        <f>INDEX(Quaterly!$B$2:$E$63,MATCH(B3844,Quaterly!$B$2:$B$63,0),4)</f>
        <v>-2.7699999999999996</v>
      </c>
    </row>
    <row r="3845" spans="1:14" x14ac:dyDescent="0.3">
      <c r="A3845" s="23">
        <v>3844</v>
      </c>
      <c r="B3845" s="23" t="str">
        <f t="shared" si="180"/>
        <v>Q4-2024</v>
      </c>
      <c r="C3845" s="24" t="str">
        <f t="shared" si="181"/>
        <v>Q4</v>
      </c>
      <c r="D3845" s="23" t="str">
        <f t="shared" si="182"/>
        <v>10-2024</v>
      </c>
      <c r="E3845" s="25">
        <v>45596</v>
      </c>
      <c r="F3845" s="31">
        <f>INDEX(GoldPrice!$B$2:$F$4016,MATCH(E3845,GoldPrice!$B$2:$B$4016,0),5)</f>
        <v>980108.86410886049</v>
      </c>
      <c r="G3845" s="36">
        <f>INDEX(Daily!$B$2:$H$4016,MATCH(E3845,Daily!$B$2:$B$4016,0),3)</f>
        <v>0.65000000000000568</v>
      </c>
      <c r="H3845" s="36">
        <f>INDEX(Daily!$B$2:$H$4016,MATCH(E3845,Daily!$B$2:$B$4016,0),5)</f>
        <v>-10</v>
      </c>
      <c r="I3845" s="36">
        <f>INDEX(Daily!$B$2:$H$4016,MATCH(E3845,Daily!$B$2:$B$4016,0),7)</f>
        <v>5.8499999999999091</v>
      </c>
      <c r="J3845" s="39">
        <f>INDEX(Monthly!$B$2:$K$187,MATCH(D3845,Monthly!$B$2:$B$187,0),3)</f>
        <v>3.7999999999999978E-3</v>
      </c>
      <c r="K3845" s="39">
        <f>INDEX(Monthly!$B$2:$K$187,MATCH(D3845,Monthly!$B$2:$B$187,0),5)</f>
        <v>40.639999999999986</v>
      </c>
      <c r="L3845" s="39">
        <f>INDEX(Monthly!$B$2:$K$187,MATCH(D3845,Monthly!$B$2:$B$187,0),7)</f>
        <v>0</v>
      </c>
      <c r="M3845" s="39">
        <f>INDEX(Monthly!$B$2:$K$187,MATCH(D3845,Monthly!$B$2:$B$187,0),9)</f>
        <v>9.2933590230271611E-3</v>
      </c>
      <c r="N3845" s="42">
        <f>INDEX(Quaterly!$B$2:$E$63,MATCH(B3845,Quaterly!$B$2:$B$63,0),4)</f>
        <v>-2.7699999999999996</v>
      </c>
    </row>
    <row r="3846" spans="1:14" x14ac:dyDescent="0.3">
      <c r="A3846" s="23">
        <v>3845</v>
      </c>
      <c r="B3846" s="23" t="str">
        <f t="shared" si="180"/>
        <v>Q4-2024</v>
      </c>
      <c r="C3846" s="24" t="str">
        <f t="shared" si="181"/>
        <v>Q4</v>
      </c>
      <c r="D3846" s="23" t="str">
        <f t="shared" si="182"/>
        <v>11-2024</v>
      </c>
      <c r="E3846" s="25">
        <v>45597</v>
      </c>
      <c r="F3846" s="31">
        <f>INDEX(GoldPrice!$B$2:$F$4016,MATCH(E3846,GoldPrice!$B$2:$B$4016,0),5)</f>
        <v>-526435.07843507826</v>
      </c>
      <c r="G3846" s="36">
        <f>INDEX(Daily!$B$2:$H$4016,MATCH(E3846,Daily!$B$2:$B$4016,0),3)</f>
        <v>0.22999999999998977</v>
      </c>
      <c r="H3846" s="36">
        <f>INDEX(Daily!$B$2:$H$4016,MATCH(E3846,Daily!$B$2:$B$4016,0),5)</f>
        <v>10</v>
      </c>
      <c r="I3846" s="36">
        <f>INDEX(Daily!$B$2:$H$4016,MATCH(E3846,Daily!$B$2:$B$4016,0),7)</f>
        <v>-9.5899999999999181</v>
      </c>
      <c r="J3846" s="39">
        <f>INDEX(Monthly!$B$2:$K$187,MATCH(D3846,Monthly!$B$2:$B$187,0),3)</f>
        <v>1.5000000000000013E-3</v>
      </c>
      <c r="K3846" s="39">
        <f>INDEX(Monthly!$B$2:$K$187,MATCH(D3846,Monthly!$B$2:$B$187,0),5)</f>
        <v>-49.419999999999959</v>
      </c>
      <c r="L3846" s="39">
        <f>INDEX(Monthly!$B$2:$K$187,MATCH(D3846,Monthly!$B$2:$B$187,0),7)</f>
        <v>0</v>
      </c>
      <c r="M3846" s="39">
        <f>INDEX(Monthly!$B$2:$K$187,MATCH(D3846,Monthly!$B$2:$B$187,0),9)</f>
        <v>1.1306585533378389E-2</v>
      </c>
      <c r="N3846" s="42">
        <f>INDEX(Quaterly!$B$2:$E$63,MATCH(B3846,Quaterly!$B$2:$B$63,0),4)</f>
        <v>-2.7699999999999996</v>
      </c>
    </row>
    <row r="3847" spans="1:14" x14ac:dyDescent="0.3">
      <c r="A3847" s="23">
        <v>3846</v>
      </c>
      <c r="B3847" s="23" t="str">
        <f t="shared" si="180"/>
        <v>Q4-2024</v>
      </c>
      <c r="C3847" s="24" t="str">
        <f t="shared" si="181"/>
        <v>Q4</v>
      </c>
      <c r="D3847" s="23" t="str">
        <f t="shared" si="182"/>
        <v>11-2024</v>
      </c>
      <c r="E3847" s="25">
        <v>45600</v>
      </c>
      <c r="F3847" s="31">
        <f>INDEX(GoldPrice!$B$2:$F$4016,MATCH(E3847,GoldPrice!$B$2:$B$4016,0),5)</f>
        <v>-514275.56227555871</v>
      </c>
      <c r="G3847" s="36">
        <f>INDEX(Daily!$B$2:$H$4016,MATCH(E3847,Daily!$B$2:$B$4016,0),3)</f>
        <v>1.980000000000004</v>
      </c>
      <c r="H3847" s="36">
        <f>INDEX(Daily!$B$2:$H$4016,MATCH(E3847,Daily!$B$2:$B$4016,0),5)</f>
        <v>30</v>
      </c>
      <c r="I3847" s="36">
        <f>INDEX(Daily!$B$2:$H$4016,MATCH(E3847,Daily!$B$2:$B$4016,0),7)</f>
        <v>-10.180000000000064</v>
      </c>
      <c r="J3847" s="39">
        <f>INDEX(Monthly!$B$2:$K$187,MATCH(D3847,Monthly!$B$2:$B$187,0),3)</f>
        <v>1.5000000000000013E-3</v>
      </c>
      <c r="K3847" s="39">
        <f>INDEX(Monthly!$B$2:$K$187,MATCH(D3847,Monthly!$B$2:$B$187,0),5)</f>
        <v>-49.419999999999959</v>
      </c>
      <c r="L3847" s="39">
        <f>INDEX(Monthly!$B$2:$K$187,MATCH(D3847,Monthly!$B$2:$B$187,0),7)</f>
        <v>0</v>
      </c>
      <c r="M3847" s="39">
        <f>INDEX(Monthly!$B$2:$K$187,MATCH(D3847,Monthly!$B$2:$B$187,0),9)</f>
        <v>1.1306585533378389E-2</v>
      </c>
      <c r="N3847" s="42">
        <f>INDEX(Quaterly!$B$2:$E$63,MATCH(B3847,Quaterly!$B$2:$B$63,0),4)</f>
        <v>-2.7699999999999996</v>
      </c>
    </row>
    <row r="3848" spans="1:14" x14ac:dyDescent="0.3">
      <c r="A3848" s="23">
        <v>3847</v>
      </c>
      <c r="B3848" s="23" t="str">
        <f t="shared" si="180"/>
        <v>Q4-2024</v>
      </c>
      <c r="C3848" s="24" t="str">
        <f t="shared" si="181"/>
        <v>Q4</v>
      </c>
      <c r="D3848" s="23" t="str">
        <f t="shared" si="182"/>
        <v>11-2024</v>
      </c>
      <c r="E3848" s="25">
        <v>45601</v>
      </c>
      <c r="F3848" s="31">
        <f>INDEX(GoldPrice!$B$2:$F$4016,MATCH(E3848,GoldPrice!$B$2:$B$4016,0),5)</f>
        <v>-121797.76979777217</v>
      </c>
      <c r="G3848" s="36">
        <f>INDEX(Daily!$B$2:$H$4016,MATCH(E3848,Daily!$B$2:$B$4016,0),3)</f>
        <v>0.51999999999999602</v>
      </c>
      <c r="H3848" s="36">
        <f>INDEX(Daily!$B$2:$H$4016,MATCH(E3848,Daily!$B$2:$B$4016,0),5)</f>
        <v>20</v>
      </c>
      <c r="I3848" s="36">
        <f>INDEX(Daily!$B$2:$H$4016,MATCH(E3848,Daily!$B$2:$B$4016,0),7)</f>
        <v>1.0499999999999545</v>
      </c>
      <c r="J3848" s="39">
        <f>INDEX(Monthly!$B$2:$K$187,MATCH(D3848,Monthly!$B$2:$B$187,0),3)</f>
        <v>1.5000000000000013E-3</v>
      </c>
      <c r="K3848" s="39">
        <f>INDEX(Monthly!$B$2:$K$187,MATCH(D3848,Monthly!$B$2:$B$187,0),5)</f>
        <v>-49.419999999999959</v>
      </c>
      <c r="L3848" s="39">
        <f>INDEX(Monthly!$B$2:$K$187,MATCH(D3848,Monthly!$B$2:$B$187,0),7)</f>
        <v>0</v>
      </c>
      <c r="M3848" s="39">
        <f>INDEX(Monthly!$B$2:$K$187,MATCH(D3848,Monthly!$B$2:$B$187,0),9)</f>
        <v>1.1306585533378389E-2</v>
      </c>
      <c r="N3848" s="42">
        <f>INDEX(Quaterly!$B$2:$E$63,MATCH(B3848,Quaterly!$B$2:$B$63,0),4)</f>
        <v>-2.7699999999999996</v>
      </c>
    </row>
    <row r="3849" spans="1:14" x14ac:dyDescent="0.3">
      <c r="A3849" s="23">
        <v>3848</v>
      </c>
      <c r="B3849" s="23" t="str">
        <f t="shared" si="180"/>
        <v>Q4-2024</v>
      </c>
      <c r="C3849" s="24" t="str">
        <f t="shared" si="181"/>
        <v>Q4</v>
      </c>
      <c r="D3849" s="23" t="str">
        <f t="shared" si="182"/>
        <v>11-2024</v>
      </c>
      <c r="E3849" s="25">
        <v>45602</v>
      </c>
      <c r="F3849" s="31">
        <f>INDEX(GoldPrice!$B$2:$F$4016,MATCH(E3849,GoldPrice!$B$2:$B$4016,0),5)</f>
        <v>1311500.283500284</v>
      </c>
      <c r="G3849" s="36">
        <f>INDEX(Daily!$B$2:$H$4016,MATCH(E3849,Daily!$B$2:$B$4016,0),3)</f>
        <v>-0.29999999999999716</v>
      </c>
      <c r="H3849" s="36">
        <f>INDEX(Daily!$B$2:$H$4016,MATCH(E3849,Daily!$B$2:$B$4016,0),5)</f>
        <v>40</v>
      </c>
      <c r="I3849" s="36">
        <f>INDEX(Daily!$B$2:$H$4016,MATCH(E3849,Daily!$B$2:$B$4016,0),7)</f>
        <v>15.519999999999982</v>
      </c>
      <c r="J3849" s="39">
        <f>INDEX(Monthly!$B$2:$K$187,MATCH(D3849,Monthly!$B$2:$B$187,0),3)</f>
        <v>1.5000000000000013E-3</v>
      </c>
      <c r="K3849" s="39">
        <f>INDEX(Monthly!$B$2:$K$187,MATCH(D3849,Monthly!$B$2:$B$187,0),5)</f>
        <v>-49.419999999999959</v>
      </c>
      <c r="L3849" s="39">
        <f>INDEX(Monthly!$B$2:$K$187,MATCH(D3849,Monthly!$B$2:$B$187,0),7)</f>
        <v>0</v>
      </c>
      <c r="M3849" s="39">
        <f>INDEX(Monthly!$B$2:$K$187,MATCH(D3849,Monthly!$B$2:$B$187,0),9)</f>
        <v>1.1306585533378389E-2</v>
      </c>
      <c r="N3849" s="42">
        <f>INDEX(Quaterly!$B$2:$E$63,MATCH(B3849,Quaterly!$B$2:$B$63,0),4)</f>
        <v>-2.7699999999999996</v>
      </c>
    </row>
    <row r="3850" spans="1:14" x14ac:dyDescent="0.3">
      <c r="A3850" s="23">
        <v>3849</v>
      </c>
      <c r="B3850" s="23" t="str">
        <f t="shared" si="180"/>
        <v>Q4-2024</v>
      </c>
      <c r="C3850" s="24" t="str">
        <f t="shared" si="181"/>
        <v>Q4</v>
      </c>
      <c r="D3850" s="23" t="str">
        <f t="shared" si="182"/>
        <v>11-2024</v>
      </c>
      <c r="E3850" s="25">
        <v>45603</v>
      </c>
      <c r="F3850" s="31">
        <f>INDEX(GoldPrice!$B$2:$F$4016,MATCH(E3850,GoldPrice!$B$2:$B$4016,0),5)</f>
        <v>-4049936.1179361194</v>
      </c>
      <c r="G3850" s="36">
        <f>INDEX(Daily!$B$2:$H$4016,MATCH(E3850,Daily!$B$2:$B$4016,0),3)</f>
        <v>0.67000000000000171</v>
      </c>
      <c r="H3850" s="36">
        <f>INDEX(Daily!$B$2:$H$4016,MATCH(E3850,Daily!$B$2:$B$4016,0),5)</f>
        <v>-20</v>
      </c>
      <c r="I3850" s="36">
        <f>INDEX(Daily!$B$2:$H$4016,MATCH(E3850,Daily!$B$2:$B$4016,0),7)</f>
        <v>-1.5299999999999727</v>
      </c>
      <c r="J3850" s="39">
        <f>INDEX(Monthly!$B$2:$K$187,MATCH(D3850,Monthly!$B$2:$B$187,0),3)</f>
        <v>1.5000000000000013E-3</v>
      </c>
      <c r="K3850" s="39">
        <f>INDEX(Monthly!$B$2:$K$187,MATCH(D3850,Monthly!$B$2:$B$187,0),5)</f>
        <v>-49.419999999999959</v>
      </c>
      <c r="L3850" s="39">
        <f>INDEX(Monthly!$B$2:$K$187,MATCH(D3850,Monthly!$B$2:$B$187,0),7)</f>
        <v>0</v>
      </c>
      <c r="M3850" s="39">
        <f>INDEX(Monthly!$B$2:$K$187,MATCH(D3850,Monthly!$B$2:$B$187,0),9)</f>
        <v>1.1306585533378389E-2</v>
      </c>
      <c r="N3850" s="42">
        <f>INDEX(Quaterly!$B$2:$E$63,MATCH(B3850,Quaterly!$B$2:$B$63,0),4)</f>
        <v>-2.7699999999999996</v>
      </c>
    </row>
    <row r="3851" spans="1:14" x14ac:dyDescent="0.3">
      <c r="A3851" s="23">
        <v>3850</v>
      </c>
      <c r="B3851" s="23" t="str">
        <f t="shared" si="180"/>
        <v>Q4-2024</v>
      </c>
      <c r="C3851" s="24" t="str">
        <f t="shared" si="181"/>
        <v>Q4</v>
      </c>
      <c r="D3851" s="23" t="str">
        <f t="shared" si="182"/>
        <v>11-2024</v>
      </c>
      <c r="E3851" s="25">
        <v>45604</v>
      </c>
      <c r="F3851" s="31">
        <f>INDEX(GoldPrice!$B$2:$F$4016,MATCH(E3851,GoldPrice!$B$2:$B$4016,0),5)</f>
        <v>891752.03175203502</v>
      </c>
      <c r="G3851" s="36">
        <f>INDEX(Daily!$B$2:$H$4016,MATCH(E3851,Daily!$B$2:$B$4016,0),3)</f>
        <v>-1.980000000000004</v>
      </c>
      <c r="H3851" s="36">
        <f>INDEX(Daily!$B$2:$H$4016,MATCH(E3851,Daily!$B$2:$B$4016,0),5)</f>
        <v>-90</v>
      </c>
      <c r="I3851" s="36">
        <f>INDEX(Daily!$B$2:$H$4016,MATCH(E3851,Daily!$B$2:$B$4016,0),7)</f>
        <v>-7.1900000000000546</v>
      </c>
      <c r="J3851" s="39">
        <f>INDEX(Monthly!$B$2:$K$187,MATCH(D3851,Monthly!$B$2:$B$187,0),3)</f>
        <v>1.5000000000000013E-3</v>
      </c>
      <c r="K3851" s="39">
        <f>INDEX(Monthly!$B$2:$K$187,MATCH(D3851,Monthly!$B$2:$B$187,0),5)</f>
        <v>-49.419999999999959</v>
      </c>
      <c r="L3851" s="39">
        <f>INDEX(Monthly!$B$2:$K$187,MATCH(D3851,Monthly!$B$2:$B$187,0),7)</f>
        <v>0</v>
      </c>
      <c r="M3851" s="39">
        <f>INDEX(Monthly!$B$2:$K$187,MATCH(D3851,Monthly!$B$2:$B$187,0),9)</f>
        <v>1.1306585533378389E-2</v>
      </c>
      <c r="N3851" s="42">
        <f>INDEX(Quaterly!$B$2:$E$63,MATCH(B3851,Quaterly!$B$2:$B$63,0),4)</f>
        <v>-2.7699999999999996</v>
      </c>
    </row>
    <row r="3852" spans="1:14" x14ac:dyDescent="0.3">
      <c r="A3852" s="23">
        <v>3851</v>
      </c>
      <c r="B3852" s="23" t="str">
        <f t="shared" si="180"/>
        <v>Q4-2024</v>
      </c>
      <c r="C3852" s="24" t="str">
        <f t="shared" si="181"/>
        <v>Q4</v>
      </c>
      <c r="D3852" s="23" t="str">
        <f t="shared" si="182"/>
        <v>11-2024</v>
      </c>
      <c r="E3852" s="25">
        <v>45607</v>
      </c>
      <c r="F3852" s="31">
        <f>INDEX(GoldPrice!$B$2:$F$4016,MATCH(E3852,GoldPrice!$B$2:$B$4016,0),5)</f>
        <v>758365.52636552602</v>
      </c>
      <c r="G3852" s="36">
        <f>INDEX(Daily!$B$2:$H$4016,MATCH(E3852,Daily!$B$2:$B$4016,0),3)</f>
        <v>-2.3399999999999892</v>
      </c>
      <c r="H3852" s="36">
        <f>INDEX(Daily!$B$2:$H$4016,MATCH(E3852,Daily!$B$2:$B$4016,0),5)</f>
        <v>50</v>
      </c>
      <c r="I3852" s="36">
        <f>INDEX(Daily!$B$2:$H$4016,MATCH(E3852,Daily!$B$2:$B$4016,0),7)</f>
        <v>-2.2400000000000091</v>
      </c>
      <c r="J3852" s="39">
        <f>INDEX(Monthly!$B$2:$K$187,MATCH(D3852,Monthly!$B$2:$B$187,0),3)</f>
        <v>1.5000000000000013E-3</v>
      </c>
      <c r="K3852" s="39">
        <f>INDEX(Monthly!$B$2:$K$187,MATCH(D3852,Monthly!$B$2:$B$187,0),5)</f>
        <v>-49.419999999999959</v>
      </c>
      <c r="L3852" s="39">
        <f>INDEX(Monthly!$B$2:$K$187,MATCH(D3852,Monthly!$B$2:$B$187,0),7)</f>
        <v>0</v>
      </c>
      <c r="M3852" s="39">
        <f>INDEX(Monthly!$B$2:$K$187,MATCH(D3852,Monthly!$B$2:$B$187,0),9)</f>
        <v>1.1306585533378389E-2</v>
      </c>
      <c r="N3852" s="42">
        <f>INDEX(Quaterly!$B$2:$E$63,MATCH(B3852,Quaterly!$B$2:$B$63,0),4)</f>
        <v>-2.7699999999999996</v>
      </c>
    </row>
    <row r="3853" spans="1:14" x14ac:dyDescent="0.3">
      <c r="A3853" s="23">
        <v>3852</v>
      </c>
      <c r="B3853" s="23" t="str">
        <f t="shared" si="180"/>
        <v>Q4-2024</v>
      </c>
      <c r="C3853" s="24" t="str">
        <f t="shared" si="181"/>
        <v>Q4</v>
      </c>
      <c r="D3853" s="23" t="str">
        <f t="shared" si="182"/>
        <v>11-2024</v>
      </c>
      <c r="E3853" s="25">
        <v>45608</v>
      </c>
      <c r="F3853" s="31">
        <f>INDEX(GoldPrice!$B$2:$F$4016,MATCH(E3853,GoldPrice!$B$2:$B$4016,0),5)</f>
        <v>-1244663.0126630142</v>
      </c>
      <c r="G3853" s="36">
        <f>INDEX(Daily!$B$2:$H$4016,MATCH(E3853,Daily!$B$2:$B$4016,0),3)</f>
        <v>7.9999999999998295E-2</v>
      </c>
      <c r="H3853" s="36">
        <f>INDEX(Daily!$B$2:$H$4016,MATCH(E3853,Daily!$B$2:$B$4016,0),5)</f>
        <v>30</v>
      </c>
      <c r="I3853" s="36">
        <f>INDEX(Daily!$B$2:$H$4016,MATCH(E3853,Daily!$B$2:$B$4016,0),7)</f>
        <v>-5.5</v>
      </c>
      <c r="J3853" s="39">
        <f>INDEX(Monthly!$B$2:$K$187,MATCH(D3853,Monthly!$B$2:$B$187,0),3)</f>
        <v>1.5000000000000013E-3</v>
      </c>
      <c r="K3853" s="39">
        <f>INDEX(Monthly!$B$2:$K$187,MATCH(D3853,Monthly!$B$2:$B$187,0),5)</f>
        <v>-49.419999999999959</v>
      </c>
      <c r="L3853" s="39">
        <f>INDEX(Monthly!$B$2:$K$187,MATCH(D3853,Monthly!$B$2:$B$187,0),7)</f>
        <v>0</v>
      </c>
      <c r="M3853" s="39">
        <f>INDEX(Monthly!$B$2:$K$187,MATCH(D3853,Monthly!$B$2:$B$187,0),9)</f>
        <v>1.1306585533378389E-2</v>
      </c>
      <c r="N3853" s="42">
        <f>INDEX(Quaterly!$B$2:$E$63,MATCH(B3853,Quaterly!$B$2:$B$63,0),4)</f>
        <v>-2.7699999999999996</v>
      </c>
    </row>
    <row r="3854" spans="1:14" x14ac:dyDescent="0.3">
      <c r="A3854" s="23">
        <v>3853</v>
      </c>
      <c r="B3854" s="23" t="str">
        <f t="shared" si="180"/>
        <v>Q4-2024</v>
      </c>
      <c r="C3854" s="24" t="str">
        <f t="shared" si="181"/>
        <v>Q4</v>
      </c>
      <c r="D3854" s="23" t="str">
        <f t="shared" si="182"/>
        <v>11-2024</v>
      </c>
      <c r="E3854" s="25">
        <v>45609</v>
      </c>
      <c r="F3854" s="31">
        <f>INDEX(GoldPrice!$B$2:$F$4016,MATCH(E3854,GoldPrice!$B$2:$B$4016,0),5)</f>
        <v>387326.40332639962</v>
      </c>
      <c r="G3854" s="36">
        <f>INDEX(Daily!$B$2:$H$4016,MATCH(E3854,Daily!$B$2:$B$4016,0),3)</f>
        <v>0.14000000000000057</v>
      </c>
      <c r="H3854" s="36">
        <f>INDEX(Daily!$B$2:$H$4016,MATCH(E3854,Daily!$B$2:$B$4016,0),5)</f>
        <v>-10</v>
      </c>
      <c r="I3854" s="36">
        <f>INDEX(Daily!$B$2:$H$4016,MATCH(E3854,Daily!$B$2:$B$4016,0),7)</f>
        <v>1.2200000000000273</v>
      </c>
      <c r="J3854" s="39">
        <f>INDEX(Monthly!$B$2:$K$187,MATCH(D3854,Monthly!$B$2:$B$187,0),3)</f>
        <v>1.5000000000000013E-3</v>
      </c>
      <c r="K3854" s="39">
        <f>INDEX(Monthly!$B$2:$K$187,MATCH(D3854,Monthly!$B$2:$B$187,0),5)</f>
        <v>-49.419999999999959</v>
      </c>
      <c r="L3854" s="39">
        <f>INDEX(Monthly!$B$2:$K$187,MATCH(D3854,Monthly!$B$2:$B$187,0),7)</f>
        <v>0</v>
      </c>
      <c r="M3854" s="39">
        <f>INDEX(Monthly!$B$2:$K$187,MATCH(D3854,Monthly!$B$2:$B$187,0),9)</f>
        <v>1.1306585533378389E-2</v>
      </c>
      <c r="N3854" s="42">
        <f>INDEX(Quaterly!$B$2:$E$63,MATCH(B3854,Quaterly!$B$2:$B$63,0),4)</f>
        <v>-2.7699999999999996</v>
      </c>
    </row>
    <row r="3855" spans="1:14" x14ac:dyDescent="0.3">
      <c r="A3855" s="23">
        <v>3854</v>
      </c>
      <c r="B3855" s="23" t="str">
        <f t="shared" si="180"/>
        <v>Q4-2024</v>
      </c>
      <c r="C3855" s="24" t="str">
        <f t="shared" si="181"/>
        <v>Q4</v>
      </c>
      <c r="D3855" s="23" t="str">
        <f t="shared" si="182"/>
        <v>11-2024</v>
      </c>
      <c r="E3855" s="25">
        <v>45610</v>
      </c>
      <c r="F3855" s="31">
        <f>INDEX(GoldPrice!$B$2:$F$4016,MATCH(E3855,GoldPrice!$B$2:$B$4016,0),5)</f>
        <v>-375209.97920997441</v>
      </c>
      <c r="G3855" s="36">
        <f>INDEX(Daily!$B$2:$H$4016,MATCH(E3855,Daily!$B$2:$B$4016,0),3)</f>
        <v>0.26999999999999602</v>
      </c>
      <c r="H3855" s="36">
        <f>INDEX(Daily!$B$2:$H$4016,MATCH(E3855,Daily!$B$2:$B$4016,0),5)</f>
        <v>60</v>
      </c>
      <c r="I3855" s="36">
        <f>INDEX(Daily!$B$2:$H$4016,MATCH(E3855,Daily!$B$2:$B$4016,0),7)</f>
        <v>-14.149999999999864</v>
      </c>
      <c r="J3855" s="39">
        <f>INDEX(Monthly!$B$2:$K$187,MATCH(D3855,Monthly!$B$2:$B$187,0),3)</f>
        <v>1.5000000000000013E-3</v>
      </c>
      <c r="K3855" s="39">
        <f>INDEX(Monthly!$B$2:$K$187,MATCH(D3855,Monthly!$B$2:$B$187,0),5)</f>
        <v>-49.419999999999959</v>
      </c>
      <c r="L3855" s="39">
        <f>INDEX(Monthly!$B$2:$K$187,MATCH(D3855,Monthly!$B$2:$B$187,0),7)</f>
        <v>0</v>
      </c>
      <c r="M3855" s="39">
        <f>INDEX(Monthly!$B$2:$K$187,MATCH(D3855,Monthly!$B$2:$B$187,0),9)</f>
        <v>1.1306585533378389E-2</v>
      </c>
      <c r="N3855" s="42">
        <f>INDEX(Quaterly!$B$2:$E$63,MATCH(B3855,Quaterly!$B$2:$B$63,0),4)</f>
        <v>-2.7699999999999996</v>
      </c>
    </row>
    <row r="3856" spans="1:14" x14ac:dyDescent="0.3">
      <c r="A3856" s="23">
        <v>3855</v>
      </c>
      <c r="B3856" s="23" t="str">
        <f t="shared" si="180"/>
        <v>Q4-2024</v>
      </c>
      <c r="C3856" s="24" t="str">
        <f t="shared" si="181"/>
        <v>Q4</v>
      </c>
      <c r="D3856" s="23" t="str">
        <f t="shared" si="182"/>
        <v>11-2024</v>
      </c>
      <c r="E3856" s="25">
        <v>45611</v>
      </c>
      <c r="F3856" s="31">
        <f>INDEX(GoldPrice!$B$2:$F$4016,MATCH(E3856,GoldPrice!$B$2:$B$4016,0),5)</f>
        <v>67383.859383866191</v>
      </c>
      <c r="G3856" s="36">
        <f>INDEX(Daily!$B$2:$H$4016,MATCH(E3856,Daily!$B$2:$B$4016,0),3)</f>
        <v>-1.6099999999999994</v>
      </c>
      <c r="H3856" s="36">
        <f>INDEX(Daily!$B$2:$H$4016,MATCH(E3856,Daily!$B$2:$B$4016,0),5)</f>
        <v>-10</v>
      </c>
      <c r="I3856" s="36">
        <f>INDEX(Daily!$B$2:$H$4016,MATCH(E3856,Daily!$B$2:$B$4016,0),7)</f>
        <v>-13.320000000000164</v>
      </c>
      <c r="J3856" s="39">
        <f>INDEX(Monthly!$B$2:$K$187,MATCH(D3856,Monthly!$B$2:$B$187,0),3)</f>
        <v>1.5000000000000013E-3</v>
      </c>
      <c r="K3856" s="39">
        <f>INDEX(Monthly!$B$2:$K$187,MATCH(D3856,Monthly!$B$2:$B$187,0),5)</f>
        <v>-49.419999999999959</v>
      </c>
      <c r="L3856" s="39">
        <f>INDEX(Monthly!$B$2:$K$187,MATCH(D3856,Monthly!$B$2:$B$187,0),7)</f>
        <v>0</v>
      </c>
      <c r="M3856" s="39">
        <f>INDEX(Monthly!$B$2:$K$187,MATCH(D3856,Monthly!$B$2:$B$187,0),9)</f>
        <v>1.1306585533378389E-2</v>
      </c>
      <c r="N3856" s="42">
        <f>INDEX(Quaterly!$B$2:$E$63,MATCH(B3856,Quaterly!$B$2:$B$63,0),4)</f>
        <v>-2.7699999999999996</v>
      </c>
    </row>
    <row r="3857" spans="1:14" x14ac:dyDescent="0.3">
      <c r="A3857" s="23">
        <v>3856</v>
      </c>
      <c r="B3857" s="23" t="str">
        <f t="shared" si="180"/>
        <v>Q4-2024</v>
      </c>
      <c r="C3857" s="24" t="str">
        <f t="shared" si="181"/>
        <v>Q4</v>
      </c>
      <c r="D3857" s="23" t="str">
        <f t="shared" si="182"/>
        <v>11-2024</v>
      </c>
      <c r="E3857" s="25">
        <v>45614</v>
      </c>
      <c r="F3857" s="31">
        <f>INDEX(GoldPrice!$B$2:$F$4016,MATCH(E3857,GoldPrice!$B$2:$B$4016,0),5)</f>
        <v>-410850.12285013497</v>
      </c>
      <c r="G3857" s="36">
        <f>INDEX(Daily!$B$2:$H$4016,MATCH(E3857,Daily!$B$2:$B$4016,0),3)</f>
        <v>2.25</v>
      </c>
      <c r="H3857" s="36">
        <f>INDEX(Daily!$B$2:$H$4016,MATCH(E3857,Daily!$B$2:$B$4016,0),5)</f>
        <v>25</v>
      </c>
      <c r="I3857" s="36">
        <f>INDEX(Daily!$B$2:$H$4016,MATCH(E3857,Daily!$B$2:$B$4016,0),7)</f>
        <v>-1.4500000000000455</v>
      </c>
      <c r="J3857" s="39">
        <f>INDEX(Monthly!$B$2:$K$187,MATCH(D3857,Monthly!$B$2:$B$187,0),3)</f>
        <v>1.5000000000000013E-3</v>
      </c>
      <c r="K3857" s="39">
        <f>INDEX(Monthly!$B$2:$K$187,MATCH(D3857,Monthly!$B$2:$B$187,0),5)</f>
        <v>-49.419999999999959</v>
      </c>
      <c r="L3857" s="39">
        <f>INDEX(Monthly!$B$2:$K$187,MATCH(D3857,Monthly!$B$2:$B$187,0),7)</f>
        <v>0</v>
      </c>
      <c r="M3857" s="39">
        <f>INDEX(Monthly!$B$2:$K$187,MATCH(D3857,Monthly!$B$2:$B$187,0),9)</f>
        <v>1.1306585533378389E-2</v>
      </c>
      <c r="N3857" s="42">
        <f>INDEX(Quaterly!$B$2:$E$63,MATCH(B3857,Quaterly!$B$2:$B$63,0),4)</f>
        <v>-2.7699999999999996</v>
      </c>
    </row>
    <row r="3858" spans="1:14" x14ac:dyDescent="0.3">
      <c r="A3858" s="23">
        <v>3857</v>
      </c>
      <c r="B3858" s="23" t="str">
        <f t="shared" si="180"/>
        <v>Q4-2024</v>
      </c>
      <c r="C3858" s="24" t="str">
        <f t="shared" si="181"/>
        <v>Q4</v>
      </c>
      <c r="D3858" s="23" t="str">
        <f t="shared" si="182"/>
        <v>11-2024</v>
      </c>
      <c r="E3858" s="25">
        <v>45615</v>
      </c>
      <c r="F3858" s="31">
        <f>INDEX(GoldPrice!$B$2:$F$4016,MATCH(E3858,GoldPrice!$B$2:$B$4016,0),5)</f>
        <v>702958.6089586094</v>
      </c>
      <c r="G3858" s="36">
        <f>INDEX(Daily!$B$2:$H$4016,MATCH(E3858,Daily!$B$2:$B$4016,0),3)</f>
        <v>6.9999999999993179E-2</v>
      </c>
      <c r="H3858" s="36">
        <f>INDEX(Daily!$B$2:$H$4016,MATCH(E3858,Daily!$B$2:$B$4016,0),5)</f>
        <v>-10</v>
      </c>
      <c r="I3858" s="36">
        <f>INDEX(Daily!$B$2:$H$4016,MATCH(E3858,Daily!$B$2:$B$4016,0),7)</f>
        <v>-11.9699999999998</v>
      </c>
      <c r="J3858" s="39">
        <f>INDEX(Monthly!$B$2:$K$187,MATCH(D3858,Monthly!$B$2:$B$187,0),3)</f>
        <v>1.5000000000000013E-3</v>
      </c>
      <c r="K3858" s="39">
        <f>INDEX(Monthly!$B$2:$K$187,MATCH(D3858,Monthly!$B$2:$B$187,0),5)</f>
        <v>-49.419999999999959</v>
      </c>
      <c r="L3858" s="39">
        <f>INDEX(Monthly!$B$2:$K$187,MATCH(D3858,Monthly!$B$2:$B$187,0),7)</f>
        <v>0</v>
      </c>
      <c r="M3858" s="39">
        <f>INDEX(Monthly!$B$2:$K$187,MATCH(D3858,Monthly!$B$2:$B$187,0),9)</f>
        <v>1.1306585533378389E-2</v>
      </c>
      <c r="N3858" s="42">
        <f>INDEX(Quaterly!$B$2:$E$63,MATCH(B3858,Quaterly!$B$2:$B$63,0),4)</f>
        <v>-2.7699999999999996</v>
      </c>
    </row>
    <row r="3859" spans="1:14" x14ac:dyDescent="0.3">
      <c r="A3859" s="23">
        <v>3858</v>
      </c>
      <c r="B3859" s="23" t="str">
        <f t="shared" si="180"/>
        <v>Q4-2024</v>
      </c>
      <c r="C3859" s="24" t="str">
        <f t="shared" si="181"/>
        <v>Q4</v>
      </c>
      <c r="D3859" s="23" t="str">
        <f t="shared" si="182"/>
        <v>11-2024</v>
      </c>
      <c r="E3859" s="25">
        <v>45616</v>
      </c>
      <c r="F3859" s="31">
        <f>INDEX(GoldPrice!$B$2:$F$4016,MATCH(E3859,GoldPrice!$B$2:$B$4016,0),5)</f>
        <v>254867.88886789232</v>
      </c>
      <c r="G3859" s="36">
        <f>INDEX(Daily!$B$2:$H$4016,MATCH(E3859,Daily!$B$2:$B$4016,0),3)</f>
        <v>-0.36999999999999034</v>
      </c>
      <c r="H3859" s="36">
        <f>INDEX(Daily!$B$2:$H$4016,MATCH(E3859,Daily!$B$2:$B$4016,0),5)</f>
        <v>20</v>
      </c>
      <c r="I3859" s="36">
        <f>INDEX(Daily!$B$2:$H$4016,MATCH(E3859,Daily!$B$2:$B$4016,0),7)</f>
        <v>11.389999999999873</v>
      </c>
      <c r="J3859" s="39">
        <f>INDEX(Monthly!$B$2:$K$187,MATCH(D3859,Monthly!$B$2:$B$187,0),3)</f>
        <v>1.5000000000000013E-3</v>
      </c>
      <c r="K3859" s="39">
        <f>INDEX(Monthly!$B$2:$K$187,MATCH(D3859,Monthly!$B$2:$B$187,0),5)</f>
        <v>-49.419999999999959</v>
      </c>
      <c r="L3859" s="39">
        <f>INDEX(Monthly!$B$2:$K$187,MATCH(D3859,Monthly!$B$2:$B$187,0),7)</f>
        <v>0</v>
      </c>
      <c r="M3859" s="39">
        <f>INDEX(Monthly!$B$2:$K$187,MATCH(D3859,Monthly!$B$2:$B$187,0),9)</f>
        <v>1.1306585533378389E-2</v>
      </c>
      <c r="N3859" s="42">
        <f>INDEX(Quaterly!$B$2:$E$63,MATCH(B3859,Quaterly!$B$2:$B$63,0),4)</f>
        <v>-2.7699999999999996</v>
      </c>
    </row>
    <row r="3860" spans="1:14" x14ac:dyDescent="0.3">
      <c r="A3860" s="23">
        <v>3859</v>
      </c>
      <c r="B3860" s="23" t="str">
        <f t="shared" si="180"/>
        <v>Q4-2024</v>
      </c>
      <c r="C3860" s="24" t="str">
        <f t="shared" si="181"/>
        <v>Q4</v>
      </c>
      <c r="D3860" s="23" t="str">
        <f t="shared" si="182"/>
        <v>11-2024</v>
      </c>
      <c r="E3860" s="25">
        <v>45617</v>
      </c>
      <c r="F3860" s="31">
        <f>INDEX(GoldPrice!$B$2:$F$4016,MATCH(E3860,GoldPrice!$B$2:$B$4016,0),5)</f>
        <v>40791.154791153967</v>
      </c>
      <c r="G3860" s="36">
        <f>INDEX(Daily!$B$2:$H$4016,MATCH(E3860,Daily!$B$2:$B$4016,0),3)</f>
        <v>1.2299999999999898</v>
      </c>
      <c r="H3860" s="36">
        <f>INDEX(Daily!$B$2:$H$4016,MATCH(E3860,Daily!$B$2:$B$4016,0),5)</f>
        <v>0</v>
      </c>
      <c r="I3860" s="36">
        <f>INDEX(Daily!$B$2:$H$4016,MATCH(E3860,Daily!$B$2:$B$4016,0),7)</f>
        <v>11.789999999999964</v>
      </c>
      <c r="J3860" s="39">
        <f>INDEX(Monthly!$B$2:$K$187,MATCH(D3860,Monthly!$B$2:$B$187,0),3)</f>
        <v>1.5000000000000013E-3</v>
      </c>
      <c r="K3860" s="39">
        <f>INDEX(Monthly!$B$2:$K$187,MATCH(D3860,Monthly!$B$2:$B$187,0),5)</f>
        <v>-49.419999999999959</v>
      </c>
      <c r="L3860" s="39">
        <f>INDEX(Monthly!$B$2:$K$187,MATCH(D3860,Monthly!$B$2:$B$187,0),7)</f>
        <v>0</v>
      </c>
      <c r="M3860" s="39">
        <f>INDEX(Monthly!$B$2:$K$187,MATCH(D3860,Monthly!$B$2:$B$187,0),9)</f>
        <v>1.1306585533378389E-2</v>
      </c>
      <c r="N3860" s="42">
        <f>INDEX(Quaterly!$B$2:$E$63,MATCH(B3860,Quaterly!$B$2:$B$63,0),4)</f>
        <v>-2.7699999999999996</v>
      </c>
    </row>
    <row r="3861" spans="1:14" x14ac:dyDescent="0.3">
      <c r="A3861" s="23">
        <v>3860</v>
      </c>
      <c r="B3861" s="23" t="str">
        <f t="shared" si="180"/>
        <v>Q4-2024</v>
      </c>
      <c r="C3861" s="24" t="str">
        <f t="shared" si="181"/>
        <v>Q4</v>
      </c>
      <c r="D3861" s="23" t="str">
        <f t="shared" si="182"/>
        <v>11-2024</v>
      </c>
      <c r="E3861" s="25">
        <v>45618</v>
      </c>
      <c r="F3861" s="31">
        <f>INDEX(GoldPrice!$B$2:$F$4016,MATCH(E3861,GoldPrice!$B$2:$B$4016,0),5)</f>
        <v>69622.528822533786</v>
      </c>
      <c r="G3861" s="36">
        <f>INDEX(Daily!$B$2:$H$4016,MATCH(E3861,Daily!$B$2:$B$4016,0),3)</f>
        <v>1.1400000000000006</v>
      </c>
      <c r="H3861" s="36">
        <f>INDEX(Daily!$B$2:$H$4016,MATCH(E3861,Daily!$B$2:$B$4016,0),5)</f>
        <v>2</v>
      </c>
      <c r="I3861" s="36">
        <f>INDEX(Daily!$B$2:$H$4016,MATCH(E3861,Daily!$B$2:$B$4016,0),7)</f>
        <v>-0.23000000000001819</v>
      </c>
      <c r="J3861" s="39">
        <f>INDEX(Monthly!$B$2:$K$187,MATCH(D3861,Monthly!$B$2:$B$187,0),3)</f>
        <v>1.5000000000000013E-3</v>
      </c>
      <c r="K3861" s="39">
        <f>INDEX(Monthly!$B$2:$K$187,MATCH(D3861,Monthly!$B$2:$B$187,0),5)</f>
        <v>-49.419999999999959</v>
      </c>
      <c r="L3861" s="39">
        <f>INDEX(Monthly!$B$2:$K$187,MATCH(D3861,Monthly!$B$2:$B$187,0),7)</f>
        <v>0</v>
      </c>
      <c r="M3861" s="39">
        <f>INDEX(Monthly!$B$2:$K$187,MATCH(D3861,Monthly!$B$2:$B$187,0),9)</f>
        <v>1.1306585533378389E-2</v>
      </c>
      <c r="N3861" s="42">
        <f>INDEX(Quaterly!$B$2:$E$63,MATCH(B3861,Quaterly!$B$2:$B$63,0),4)</f>
        <v>-2.7699999999999996</v>
      </c>
    </row>
    <row r="3862" spans="1:14" x14ac:dyDescent="0.3">
      <c r="A3862" s="23">
        <v>3861</v>
      </c>
      <c r="B3862" s="23" t="str">
        <f t="shared" si="180"/>
        <v>Q4-2024</v>
      </c>
      <c r="C3862" s="24" t="str">
        <f t="shared" si="181"/>
        <v>Q4</v>
      </c>
      <c r="D3862" s="23" t="str">
        <f t="shared" si="182"/>
        <v>11-2024</v>
      </c>
      <c r="E3862" s="25">
        <v>45621</v>
      </c>
      <c r="F3862" s="31">
        <f>INDEX(GoldPrice!$B$2:$F$4016,MATCH(E3862,GoldPrice!$B$2:$B$4016,0),5)</f>
        <v>1402789.8695898578</v>
      </c>
      <c r="G3862" s="36">
        <f>INDEX(Daily!$B$2:$H$4016,MATCH(E3862,Daily!$B$2:$B$4016,0),3)</f>
        <v>-2.2999999999999972</v>
      </c>
      <c r="H3862" s="36">
        <f>INDEX(Daily!$B$2:$H$4016,MATCH(E3862,Daily!$B$2:$B$4016,0),5)</f>
        <v>-7</v>
      </c>
      <c r="I3862" s="36">
        <f>INDEX(Daily!$B$2:$H$4016,MATCH(E3862,Daily!$B$2:$B$4016,0),7)</f>
        <v>6.6000000000001364</v>
      </c>
      <c r="J3862" s="39">
        <f>INDEX(Monthly!$B$2:$K$187,MATCH(D3862,Monthly!$B$2:$B$187,0),3)</f>
        <v>1.5000000000000013E-3</v>
      </c>
      <c r="K3862" s="39">
        <f>INDEX(Monthly!$B$2:$K$187,MATCH(D3862,Monthly!$B$2:$B$187,0),5)</f>
        <v>-49.419999999999959</v>
      </c>
      <c r="L3862" s="39">
        <f>INDEX(Monthly!$B$2:$K$187,MATCH(D3862,Monthly!$B$2:$B$187,0),7)</f>
        <v>0</v>
      </c>
      <c r="M3862" s="39">
        <f>INDEX(Monthly!$B$2:$K$187,MATCH(D3862,Monthly!$B$2:$B$187,0),9)</f>
        <v>1.1306585533378389E-2</v>
      </c>
      <c r="N3862" s="42">
        <f>INDEX(Quaterly!$B$2:$E$63,MATCH(B3862,Quaterly!$B$2:$B$63,0),4)</f>
        <v>-2.7699999999999996</v>
      </c>
    </row>
    <row r="3863" spans="1:14" x14ac:dyDescent="0.3">
      <c r="A3863" s="23">
        <v>3862</v>
      </c>
      <c r="B3863" s="23" t="str">
        <f t="shared" si="180"/>
        <v>Q4-2024</v>
      </c>
      <c r="C3863" s="24" t="str">
        <f t="shared" si="181"/>
        <v>Q4</v>
      </c>
      <c r="D3863" s="23" t="str">
        <f t="shared" si="182"/>
        <v>11-2024</v>
      </c>
      <c r="E3863" s="25">
        <v>45622</v>
      </c>
      <c r="F3863" s="31">
        <f>INDEX(GoldPrice!$B$2:$F$4016,MATCH(E3863,GoldPrice!$B$2:$B$4016,0),5)</f>
        <v>-1457330.1833301783</v>
      </c>
      <c r="G3863" s="36">
        <f>INDEX(Daily!$B$2:$H$4016,MATCH(E3863,Daily!$B$2:$B$4016,0),3)</f>
        <v>-0.17000000000000171</v>
      </c>
      <c r="H3863" s="36">
        <f>INDEX(Daily!$B$2:$H$4016,MATCH(E3863,Daily!$B$2:$B$4016,0),5)</f>
        <v>-5</v>
      </c>
      <c r="I3863" s="36">
        <f>INDEX(Daily!$B$2:$H$4016,MATCH(E3863,Daily!$B$2:$B$4016,0),7)</f>
        <v>7.4300000000000637</v>
      </c>
      <c r="J3863" s="39">
        <f>INDEX(Monthly!$B$2:$K$187,MATCH(D3863,Monthly!$B$2:$B$187,0),3)</f>
        <v>1.5000000000000013E-3</v>
      </c>
      <c r="K3863" s="39">
        <f>INDEX(Monthly!$B$2:$K$187,MATCH(D3863,Monthly!$B$2:$B$187,0),5)</f>
        <v>-49.419999999999959</v>
      </c>
      <c r="L3863" s="39">
        <f>INDEX(Monthly!$B$2:$K$187,MATCH(D3863,Monthly!$B$2:$B$187,0),7)</f>
        <v>0</v>
      </c>
      <c r="M3863" s="39">
        <f>INDEX(Monthly!$B$2:$K$187,MATCH(D3863,Monthly!$B$2:$B$187,0),9)</f>
        <v>1.1306585533378389E-2</v>
      </c>
      <c r="N3863" s="42">
        <f>INDEX(Quaterly!$B$2:$E$63,MATCH(B3863,Quaterly!$B$2:$B$63,0),4)</f>
        <v>-2.7699999999999996</v>
      </c>
    </row>
    <row r="3864" spans="1:14" x14ac:dyDescent="0.3">
      <c r="A3864" s="23">
        <v>3863</v>
      </c>
      <c r="B3864" s="23" t="str">
        <f t="shared" si="180"/>
        <v>Q4-2024</v>
      </c>
      <c r="C3864" s="24" t="str">
        <f t="shared" si="181"/>
        <v>Q4</v>
      </c>
      <c r="D3864" s="23" t="str">
        <f t="shared" si="182"/>
        <v>11-2024</v>
      </c>
      <c r="E3864" s="25">
        <v>45623</v>
      </c>
      <c r="F3864" s="31">
        <f>INDEX(GoldPrice!$B$2:$F$4016,MATCH(E3864,GoldPrice!$B$2:$B$4016,0),5)</f>
        <v>-16568.512568511069</v>
      </c>
      <c r="G3864" s="36">
        <f>INDEX(Daily!$B$2:$H$4016,MATCH(E3864,Daily!$B$2:$B$4016,0),3)</f>
        <v>-4.9999999999997158E-2</v>
      </c>
      <c r="H3864" s="36">
        <f>INDEX(Daily!$B$2:$H$4016,MATCH(E3864,Daily!$B$2:$B$4016,0),5)</f>
        <v>-30</v>
      </c>
      <c r="I3864" s="36">
        <f>INDEX(Daily!$B$2:$H$4016,MATCH(E3864,Daily!$B$2:$B$4016,0),7)</f>
        <v>-0.16000000000008185</v>
      </c>
      <c r="J3864" s="39">
        <f>INDEX(Monthly!$B$2:$K$187,MATCH(D3864,Monthly!$B$2:$B$187,0),3)</f>
        <v>1.5000000000000013E-3</v>
      </c>
      <c r="K3864" s="39">
        <f>INDEX(Monthly!$B$2:$K$187,MATCH(D3864,Monthly!$B$2:$B$187,0),5)</f>
        <v>-49.419999999999959</v>
      </c>
      <c r="L3864" s="39">
        <f>INDEX(Monthly!$B$2:$K$187,MATCH(D3864,Monthly!$B$2:$B$187,0),7)</f>
        <v>0</v>
      </c>
      <c r="M3864" s="39">
        <f>INDEX(Monthly!$B$2:$K$187,MATCH(D3864,Monthly!$B$2:$B$187,0),9)</f>
        <v>1.1306585533378389E-2</v>
      </c>
      <c r="N3864" s="42">
        <f>INDEX(Quaterly!$B$2:$E$63,MATCH(B3864,Quaterly!$B$2:$B$63,0),4)</f>
        <v>-2.7699999999999996</v>
      </c>
    </row>
    <row r="3865" spans="1:14" x14ac:dyDescent="0.3">
      <c r="A3865" s="23">
        <v>3864</v>
      </c>
      <c r="B3865" s="23" t="str">
        <f t="shared" si="180"/>
        <v>Q4-2024</v>
      </c>
      <c r="C3865" s="24" t="str">
        <f t="shared" si="181"/>
        <v>Q4</v>
      </c>
      <c r="D3865" s="23" t="str">
        <f t="shared" si="182"/>
        <v>11-2024</v>
      </c>
      <c r="E3865" s="25">
        <v>45624</v>
      </c>
      <c r="F3865" s="31">
        <f>INDEX(GoldPrice!$B$2:$F$4016,MATCH(E3865,GoldPrice!$B$2:$B$4016,0),5)</f>
        <v>-62237.837837830186</v>
      </c>
      <c r="G3865" s="36">
        <f>INDEX(Daily!$B$2:$H$4016,MATCH(E3865,Daily!$B$2:$B$4016,0),3)</f>
        <v>0.14000000000000057</v>
      </c>
      <c r="H3865" s="36">
        <f>INDEX(Daily!$B$2:$H$4016,MATCH(E3865,Daily!$B$2:$B$4016,0),5)</f>
        <v>-17</v>
      </c>
      <c r="I3865" s="36">
        <f>INDEX(Daily!$B$2:$H$4016,MATCH(E3865,Daily!$B$2:$B$4016,0),7)</f>
        <v>0.13999999999987267</v>
      </c>
      <c r="J3865" s="39">
        <f>INDEX(Monthly!$B$2:$K$187,MATCH(D3865,Monthly!$B$2:$B$187,0),3)</f>
        <v>1.5000000000000013E-3</v>
      </c>
      <c r="K3865" s="39">
        <f>INDEX(Monthly!$B$2:$K$187,MATCH(D3865,Monthly!$B$2:$B$187,0),5)</f>
        <v>-49.419999999999959</v>
      </c>
      <c r="L3865" s="39">
        <f>INDEX(Monthly!$B$2:$K$187,MATCH(D3865,Monthly!$B$2:$B$187,0),7)</f>
        <v>0</v>
      </c>
      <c r="M3865" s="39">
        <f>INDEX(Monthly!$B$2:$K$187,MATCH(D3865,Monthly!$B$2:$B$187,0),9)</f>
        <v>1.1306585533378389E-2</v>
      </c>
      <c r="N3865" s="42">
        <f>INDEX(Quaterly!$B$2:$E$63,MATCH(B3865,Quaterly!$B$2:$B$63,0),4)</f>
        <v>-2.7699999999999996</v>
      </c>
    </row>
    <row r="3866" spans="1:14" x14ac:dyDescent="0.3">
      <c r="A3866" s="23">
        <v>3865</v>
      </c>
      <c r="B3866" s="23" t="str">
        <f t="shared" si="180"/>
        <v>Q4-2024</v>
      </c>
      <c r="C3866" s="24" t="str">
        <f t="shared" si="181"/>
        <v>Q4</v>
      </c>
      <c r="D3866" s="23" t="str">
        <f t="shared" si="182"/>
        <v>11-2024</v>
      </c>
      <c r="E3866" s="25">
        <v>45625</v>
      </c>
      <c r="F3866" s="31">
        <f>INDEX(GoldPrice!$B$2:$F$4016,MATCH(E3866,GoldPrice!$B$2:$B$4016,0),5)</f>
        <v>96469.174069166183</v>
      </c>
      <c r="G3866" s="36">
        <f>INDEX(Daily!$B$2:$H$4016,MATCH(E3866,Daily!$B$2:$B$4016,0),3)</f>
        <v>-0.85999999999999943</v>
      </c>
      <c r="H3866" s="36">
        <f>INDEX(Daily!$B$2:$H$4016,MATCH(E3866,Daily!$B$2:$B$4016,0),5)</f>
        <v>-14</v>
      </c>
      <c r="I3866" s="36">
        <f>INDEX(Daily!$B$2:$H$4016,MATCH(E3866,Daily!$B$2:$B$4016,0),7)</f>
        <v>8.3500000000001364</v>
      </c>
      <c r="J3866" s="39">
        <f>INDEX(Monthly!$B$2:$K$187,MATCH(D3866,Monthly!$B$2:$B$187,0),3)</f>
        <v>1.5000000000000013E-3</v>
      </c>
      <c r="K3866" s="39">
        <f>INDEX(Monthly!$B$2:$K$187,MATCH(D3866,Monthly!$B$2:$B$187,0),5)</f>
        <v>-49.419999999999959</v>
      </c>
      <c r="L3866" s="39">
        <f>INDEX(Monthly!$B$2:$K$187,MATCH(D3866,Monthly!$B$2:$B$187,0),7)</f>
        <v>0</v>
      </c>
      <c r="M3866" s="39">
        <f>INDEX(Monthly!$B$2:$K$187,MATCH(D3866,Monthly!$B$2:$B$187,0),9)</f>
        <v>1.1306585533378389E-2</v>
      </c>
      <c r="N3866" s="42">
        <f>INDEX(Quaterly!$B$2:$E$63,MATCH(B3866,Quaterly!$B$2:$B$63,0),4)</f>
        <v>-2.7699999999999996</v>
      </c>
    </row>
    <row r="3867" spans="1:14" x14ac:dyDescent="0.3">
      <c r="A3867" s="23">
        <v>3866</v>
      </c>
      <c r="B3867" s="23" t="str">
        <f t="shared" si="180"/>
        <v>Q4-2024</v>
      </c>
      <c r="C3867" s="24" t="str">
        <f t="shared" si="181"/>
        <v>Q4</v>
      </c>
      <c r="D3867" s="23" t="str">
        <f t="shared" si="182"/>
        <v>12-2024</v>
      </c>
      <c r="E3867" s="25">
        <v>45628</v>
      </c>
      <c r="F3867" s="31">
        <f>INDEX(GoldPrice!$B$2:$F$4016,MATCH(E3867,GoldPrice!$B$2:$B$4016,0),5)</f>
        <v>-136321.75392175466</v>
      </c>
      <c r="G3867" s="36">
        <f>INDEX(Daily!$B$2:$H$4016,MATCH(E3867,Daily!$B$2:$B$4016,0),3)</f>
        <v>9.9999999999994316E-2</v>
      </c>
      <c r="H3867" s="36">
        <f>INDEX(Daily!$B$2:$H$4016,MATCH(E3867,Daily!$B$2:$B$4016,0),5)</f>
        <v>30</v>
      </c>
      <c r="I3867" s="36">
        <f>INDEX(Daily!$B$2:$H$4016,MATCH(E3867,Daily!$B$2:$B$4016,0),7)</f>
        <v>0.75</v>
      </c>
      <c r="J3867" s="39">
        <f>INDEX(Monthly!$B$2:$K$187,MATCH(D3867,Monthly!$B$2:$B$187,0),3)</f>
        <v>3.3999999999999864E-3</v>
      </c>
      <c r="K3867" s="39">
        <f>INDEX(Monthly!$B$2:$K$187,MATCH(D3867,Monthly!$B$2:$B$187,0),5)</f>
        <v>-9.2100000000000364</v>
      </c>
      <c r="L3867" s="39">
        <f>INDEX(Monthly!$B$2:$K$187,MATCH(D3867,Monthly!$B$2:$B$187,0),7)</f>
        <v>-1.0000000000000009E-3</v>
      </c>
      <c r="M3867" s="39">
        <f>INDEX(Monthly!$B$2:$K$187,MATCH(D3867,Monthly!$B$2:$B$187,0),9)</f>
        <v>3.4801097332592602E-2</v>
      </c>
      <c r="N3867" s="42">
        <f>INDEX(Quaterly!$B$2:$E$63,MATCH(B3867,Quaterly!$B$2:$B$63,0),4)</f>
        <v>-2.7699999999999996</v>
      </c>
    </row>
    <row r="3868" spans="1:14" x14ac:dyDescent="0.3">
      <c r="A3868" s="23">
        <v>3867</v>
      </c>
      <c r="B3868" s="23" t="str">
        <f t="shared" si="180"/>
        <v>Q4-2024</v>
      </c>
      <c r="C3868" s="24" t="str">
        <f t="shared" si="181"/>
        <v>Q4</v>
      </c>
      <c r="D3868" s="23" t="str">
        <f t="shared" si="182"/>
        <v>12-2024</v>
      </c>
      <c r="E3868" s="25">
        <v>45629</v>
      </c>
      <c r="F3868" s="31">
        <f>INDEX(GoldPrice!$B$2:$F$4016,MATCH(E3868,GoldPrice!$B$2:$B$4016,0),5)</f>
        <v>-29978.378378376365</v>
      </c>
      <c r="G3868" s="36">
        <f>INDEX(Daily!$B$2:$H$4016,MATCH(E3868,Daily!$B$2:$B$4016,0),3)</f>
        <v>1.8400000000000034</v>
      </c>
      <c r="H3868" s="36">
        <f>INDEX(Daily!$B$2:$H$4016,MATCH(E3868,Daily!$B$2:$B$4016,0),5)</f>
        <v>21</v>
      </c>
      <c r="I3868" s="36">
        <f>INDEX(Daily!$B$2:$H$4016,MATCH(E3868,Daily!$B$2:$B$4016,0),7)</f>
        <v>-1.3800000000001091</v>
      </c>
      <c r="J3868" s="39">
        <f>INDEX(Monthly!$B$2:$K$187,MATCH(D3868,Monthly!$B$2:$B$187,0),3)</f>
        <v>3.3999999999999864E-3</v>
      </c>
      <c r="K3868" s="39">
        <f>INDEX(Monthly!$B$2:$K$187,MATCH(D3868,Monthly!$B$2:$B$187,0),5)</f>
        <v>-9.2100000000000364</v>
      </c>
      <c r="L3868" s="39">
        <f>INDEX(Monthly!$B$2:$K$187,MATCH(D3868,Monthly!$B$2:$B$187,0),7)</f>
        <v>-1.0000000000000009E-3</v>
      </c>
      <c r="M3868" s="39">
        <f>INDEX(Monthly!$B$2:$K$187,MATCH(D3868,Monthly!$B$2:$B$187,0),9)</f>
        <v>3.4801097332592602E-2</v>
      </c>
      <c r="N3868" s="42">
        <f>INDEX(Quaterly!$B$2:$E$63,MATCH(B3868,Quaterly!$B$2:$B$63,0),4)</f>
        <v>-2.7699999999999996</v>
      </c>
    </row>
    <row r="3869" spans="1:14" x14ac:dyDescent="0.3">
      <c r="A3869" s="23">
        <v>3868</v>
      </c>
      <c r="B3869" s="23" t="str">
        <f t="shared" si="180"/>
        <v>Q4-2024</v>
      </c>
      <c r="C3869" s="24" t="str">
        <f t="shared" si="181"/>
        <v>Q4</v>
      </c>
      <c r="D3869" s="23" t="str">
        <f t="shared" si="182"/>
        <v>12-2024</v>
      </c>
      <c r="E3869" s="25">
        <v>45630</v>
      </c>
      <c r="F3869" s="31">
        <f>INDEX(GoldPrice!$B$2:$F$4016,MATCH(E3869,GoldPrice!$B$2:$B$4016,0),5)</f>
        <v>-184738.99073898792</v>
      </c>
      <c r="G3869" s="36">
        <f>INDEX(Daily!$B$2:$H$4016,MATCH(E3869,Daily!$B$2:$B$4016,0),3)</f>
        <v>-1.3999999999999915</v>
      </c>
      <c r="H3869" s="36">
        <f>INDEX(Daily!$B$2:$H$4016,MATCH(E3869,Daily!$B$2:$B$4016,0),5)</f>
        <v>5</v>
      </c>
      <c r="I3869" s="36">
        <f>INDEX(Daily!$B$2:$H$4016,MATCH(E3869,Daily!$B$2:$B$4016,0),7)</f>
        <v>-9.4199999999998454</v>
      </c>
      <c r="J3869" s="39">
        <f>INDEX(Monthly!$B$2:$K$187,MATCH(D3869,Monthly!$B$2:$B$187,0),3)</f>
        <v>3.3999999999999864E-3</v>
      </c>
      <c r="K3869" s="39">
        <f>INDEX(Monthly!$B$2:$K$187,MATCH(D3869,Monthly!$B$2:$B$187,0),5)</f>
        <v>-9.2100000000000364</v>
      </c>
      <c r="L3869" s="39">
        <f>INDEX(Monthly!$B$2:$K$187,MATCH(D3869,Monthly!$B$2:$B$187,0),7)</f>
        <v>-1.0000000000000009E-3</v>
      </c>
      <c r="M3869" s="39">
        <f>INDEX(Monthly!$B$2:$K$187,MATCH(D3869,Monthly!$B$2:$B$187,0),9)</f>
        <v>3.4801097332592602E-2</v>
      </c>
      <c r="N3869" s="42">
        <f>INDEX(Quaterly!$B$2:$E$63,MATCH(B3869,Quaterly!$B$2:$B$63,0),4)</f>
        <v>-2.7699999999999996</v>
      </c>
    </row>
    <row r="3870" spans="1:14" x14ac:dyDescent="0.3">
      <c r="A3870" s="23">
        <v>3869</v>
      </c>
      <c r="B3870" s="23" t="str">
        <f t="shared" si="180"/>
        <v>Q4-2024</v>
      </c>
      <c r="C3870" s="24" t="str">
        <f t="shared" si="181"/>
        <v>Q4</v>
      </c>
      <c r="D3870" s="23" t="str">
        <f t="shared" si="182"/>
        <v>12-2024</v>
      </c>
      <c r="E3870" s="25">
        <v>45631</v>
      </c>
      <c r="F3870" s="31">
        <f>INDEX(GoldPrice!$B$2:$F$4016,MATCH(E3870,GoldPrice!$B$2:$B$4016,0),5)</f>
        <v>562020.03402002901</v>
      </c>
      <c r="G3870" s="36">
        <f>INDEX(Daily!$B$2:$H$4016,MATCH(E3870,Daily!$B$2:$B$4016,0),3)</f>
        <v>-0.24000000000000909</v>
      </c>
      <c r="H3870" s="36">
        <f>INDEX(Daily!$B$2:$H$4016,MATCH(E3870,Daily!$B$2:$B$4016,0),5)</f>
        <v>-20</v>
      </c>
      <c r="I3870" s="36">
        <f>INDEX(Daily!$B$2:$H$4016,MATCH(E3870,Daily!$B$2:$B$4016,0),7)</f>
        <v>27.119999999999891</v>
      </c>
      <c r="J3870" s="39">
        <f>INDEX(Monthly!$B$2:$K$187,MATCH(D3870,Monthly!$B$2:$B$187,0),3)</f>
        <v>3.3999999999999864E-3</v>
      </c>
      <c r="K3870" s="39">
        <f>INDEX(Monthly!$B$2:$K$187,MATCH(D3870,Monthly!$B$2:$B$187,0),5)</f>
        <v>-9.2100000000000364</v>
      </c>
      <c r="L3870" s="39">
        <f>INDEX(Monthly!$B$2:$K$187,MATCH(D3870,Monthly!$B$2:$B$187,0),7)</f>
        <v>-1.0000000000000009E-3</v>
      </c>
      <c r="M3870" s="39">
        <f>INDEX(Monthly!$B$2:$K$187,MATCH(D3870,Monthly!$B$2:$B$187,0),9)</f>
        <v>3.4801097332592602E-2</v>
      </c>
      <c r="N3870" s="42">
        <f>INDEX(Quaterly!$B$2:$E$63,MATCH(B3870,Quaterly!$B$2:$B$63,0),4)</f>
        <v>-2.7699999999999996</v>
      </c>
    </row>
    <row r="3871" spans="1:14" x14ac:dyDescent="0.3">
      <c r="A3871" s="23">
        <v>3870</v>
      </c>
      <c r="B3871" s="23" t="str">
        <f t="shared" si="180"/>
        <v>Q4-2024</v>
      </c>
      <c r="C3871" s="24" t="str">
        <f t="shared" si="181"/>
        <v>Q4</v>
      </c>
      <c r="D3871" s="23" t="str">
        <f t="shared" si="182"/>
        <v>12-2024</v>
      </c>
      <c r="E3871" s="25">
        <v>45632</v>
      </c>
      <c r="F3871" s="31">
        <f>INDEX(GoldPrice!$B$2:$F$4016,MATCH(E3871,GoldPrice!$B$2:$B$4016,0),5)</f>
        <v>-520273.67227367312</v>
      </c>
      <c r="G3871" s="36">
        <f>INDEX(Daily!$B$2:$H$4016,MATCH(E3871,Daily!$B$2:$B$4016,0),3)</f>
        <v>-1.0999999999999943</v>
      </c>
      <c r="H3871" s="36">
        <f>INDEX(Daily!$B$2:$H$4016,MATCH(E3871,Daily!$B$2:$B$4016,0),5)</f>
        <v>-5</v>
      </c>
      <c r="I3871" s="36">
        <f>INDEX(Daily!$B$2:$H$4016,MATCH(E3871,Daily!$B$2:$B$4016,0),7)</f>
        <v>2.6100000000001273</v>
      </c>
      <c r="J3871" s="39">
        <f>INDEX(Monthly!$B$2:$K$187,MATCH(D3871,Monthly!$B$2:$B$187,0),3)</f>
        <v>3.3999999999999864E-3</v>
      </c>
      <c r="K3871" s="39">
        <f>INDEX(Monthly!$B$2:$K$187,MATCH(D3871,Monthly!$B$2:$B$187,0),5)</f>
        <v>-9.2100000000000364</v>
      </c>
      <c r="L3871" s="39">
        <f>INDEX(Monthly!$B$2:$K$187,MATCH(D3871,Monthly!$B$2:$B$187,0),7)</f>
        <v>-1.0000000000000009E-3</v>
      </c>
      <c r="M3871" s="39">
        <f>INDEX(Monthly!$B$2:$K$187,MATCH(D3871,Monthly!$B$2:$B$187,0),9)</f>
        <v>3.4801097332592602E-2</v>
      </c>
      <c r="N3871" s="42">
        <f>INDEX(Quaterly!$B$2:$E$63,MATCH(B3871,Quaterly!$B$2:$B$63,0),4)</f>
        <v>-2.7699999999999996</v>
      </c>
    </row>
    <row r="3872" spans="1:14" x14ac:dyDescent="0.3">
      <c r="A3872" s="23">
        <v>3871</v>
      </c>
      <c r="B3872" s="23" t="str">
        <f t="shared" si="180"/>
        <v>Q4-2024</v>
      </c>
      <c r="C3872" s="24" t="str">
        <f t="shared" si="181"/>
        <v>Q4</v>
      </c>
      <c r="D3872" s="23" t="str">
        <f t="shared" si="182"/>
        <v>12-2024</v>
      </c>
      <c r="E3872" s="25">
        <v>45635</v>
      </c>
      <c r="F3872" s="31">
        <f>INDEX(GoldPrice!$B$2:$F$4016,MATCH(E3872,GoldPrice!$B$2:$B$4016,0),5)</f>
        <v>-494453.22245322168</v>
      </c>
      <c r="G3872" s="36">
        <f>INDEX(Daily!$B$2:$H$4016,MATCH(E3872,Daily!$B$2:$B$4016,0),3)</f>
        <v>1.1700000000000017</v>
      </c>
      <c r="H3872" s="36">
        <f>INDEX(Daily!$B$2:$H$4016,MATCH(E3872,Daily!$B$2:$B$4016,0),5)</f>
        <v>-5</v>
      </c>
      <c r="I3872" s="36">
        <f>INDEX(Daily!$B$2:$H$4016,MATCH(E3872,Daily!$B$2:$B$4016,0),7)</f>
        <v>3.6999999999998181</v>
      </c>
      <c r="J3872" s="39">
        <f>INDEX(Monthly!$B$2:$K$187,MATCH(D3872,Monthly!$B$2:$B$187,0),3)</f>
        <v>3.3999999999999864E-3</v>
      </c>
      <c r="K3872" s="39">
        <f>INDEX(Monthly!$B$2:$K$187,MATCH(D3872,Monthly!$B$2:$B$187,0),5)</f>
        <v>-9.2100000000000364</v>
      </c>
      <c r="L3872" s="39">
        <f>INDEX(Monthly!$B$2:$K$187,MATCH(D3872,Monthly!$B$2:$B$187,0),7)</f>
        <v>-1.0000000000000009E-3</v>
      </c>
      <c r="M3872" s="39">
        <f>INDEX(Monthly!$B$2:$K$187,MATCH(D3872,Monthly!$B$2:$B$187,0),9)</f>
        <v>3.4801097332592602E-2</v>
      </c>
      <c r="N3872" s="42">
        <f>INDEX(Quaterly!$B$2:$E$63,MATCH(B3872,Quaterly!$B$2:$B$63,0),4)</f>
        <v>-2.7699999999999996</v>
      </c>
    </row>
    <row r="3873" spans="1:14" x14ac:dyDescent="0.3">
      <c r="A3873" s="23">
        <v>3872</v>
      </c>
      <c r="B3873" s="23" t="str">
        <f t="shared" si="180"/>
        <v>Q4-2024</v>
      </c>
      <c r="C3873" s="24" t="str">
        <f t="shared" si="181"/>
        <v>Q4</v>
      </c>
      <c r="D3873" s="23" t="str">
        <f t="shared" si="182"/>
        <v>12-2024</v>
      </c>
      <c r="E3873" s="25">
        <v>45636</v>
      </c>
      <c r="F3873" s="31">
        <f>INDEX(GoldPrice!$B$2:$F$4016,MATCH(E3873,GoldPrice!$B$2:$B$4016,0),5)</f>
        <v>-206783.59478358924</v>
      </c>
      <c r="G3873" s="36">
        <f>INDEX(Daily!$B$2:$H$4016,MATCH(E3873,Daily!$B$2:$B$4016,0),3)</f>
        <v>0.21999999999999886</v>
      </c>
      <c r="H3873" s="36">
        <f>INDEX(Daily!$B$2:$H$4016,MATCH(E3873,Daily!$B$2:$B$4016,0),5)</f>
        <v>-10</v>
      </c>
      <c r="I3873" s="36">
        <f>INDEX(Daily!$B$2:$H$4016,MATCH(E3873,Daily!$B$2:$B$4016,0),7)</f>
        <v>-1.7699999999999818</v>
      </c>
      <c r="J3873" s="39">
        <f>INDEX(Monthly!$B$2:$K$187,MATCH(D3873,Monthly!$B$2:$B$187,0),3)</f>
        <v>3.3999999999999864E-3</v>
      </c>
      <c r="K3873" s="39">
        <f>INDEX(Monthly!$B$2:$K$187,MATCH(D3873,Monthly!$B$2:$B$187,0),5)</f>
        <v>-9.2100000000000364</v>
      </c>
      <c r="L3873" s="39">
        <f>INDEX(Monthly!$B$2:$K$187,MATCH(D3873,Monthly!$B$2:$B$187,0),7)</f>
        <v>-1.0000000000000009E-3</v>
      </c>
      <c r="M3873" s="39">
        <f>INDEX(Monthly!$B$2:$K$187,MATCH(D3873,Monthly!$B$2:$B$187,0),9)</f>
        <v>3.4801097332592602E-2</v>
      </c>
      <c r="N3873" s="42">
        <f>INDEX(Quaterly!$B$2:$E$63,MATCH(B3873,Quaterly!$B$2:$B$63,0),4)</f>
        <v>-2.7699999999999996</v>
      </c>
    </row>
    <row r="3874" spans="1:14" x14ac:dyDescent="0.3">
      <c r="A3874" s="23">
        <v>3873</v>
      </c>
      <c r="B3874" s="23" t="str">
        <f t="shared" si="180"/>
        <v>Q4-2024</v>
      </c>
      <c r="C3874" s="24" t="str">
        <f t="shared" si="181"/>
        <v>Q4</v>
      </c>
      <c r="D3874" s="23" t="str">
        <f t="shared" si="182"/>
        <v>12-2024</v>
      </c>
      <c r="E3874" s="25">
        <v>45637</v>
      </c>
      <c r="F3874" s="31">
        <f>INDEX(GoldPrice!$B$2:$F$4016,MATCH(E3874,GoldPrice!$B$2:$B$4016,0),5)</f>
        <v>564632.01663201302</v>
      </c>
      <c r="G3874" s="36">
        <f>INDEX(Daily!$B$2:$H$4016,MATCH(E3874,Daily!$B$2:$B$4016,0),3)</f>
        <v>1.7000000000000028</v>
      </c>
      <c r="H3874" s="36">
        <f>INDEX(Daily!$B$2:$H$4016,MATCH(E3874,Daily!$B$2:$B$4016,0),5)</f>
        <v>20</v>
      </c>
      <c r="I3874" s="36">
        <f>INDEX(Daily!$B$2:$H$4016,MATCH(E3874,Daily!$B$2:$B$4016,0),7)</f>
        <v>-3.2100000000000364</v>
      </c>
      <c r="J3874" s="39">
        <f>INDEX(Monthly!$B$2:$K$187,MATCH(D3874,Monthly!$B$2:$B$187,0),3)</f>
        <v>3.3999999999999864E-3</v>
      </c>
      <c r="K3874" s="39">
        <f>INDEX(Monthly!$B$2:$K$187,MATCH(D3874,Monthly!$B$2:$B$187,0),5)</f>
        <v>-9.2100000000000364</v>
      </c>
      <c r="L3874" s="39">
        <f>INDEX(Monthly!$B$2:$K$187,MATCH(D3874,Monthly!$B$2:$B$187,0),7)</f>
        <v>-1.0000000000000009E-3</v>
      </c>
      <c r="M3874" s="39">
        <f>INDEX(Monthly!$B$2:$K$187,MATCH(D3874,Monthly!$B$2:$B$187,0),9)</f>
        <v>3.4801097332592602E-2</v>
      </c>
      <c r="N3874" s="42">
        <f>INDEX(Quaterly!$B$2:$E$63,MATCH(B3874,Quaterly!$B$2:$B$63,0),4)</f>
        <v>-2.7699999999999996</v>
      </c>
    </row>
    <row r="3875" spans="1:14" x14ac:dyDescent="0.3">
      <c r="A3875" s="23">
        <v>3874</v>
      </c>
      <c r="B3875" s="23" t="str">
        <f t="shared" si="180"/>
        <v>Q4-2024</v>
      </c>
      <c r="C3875" s="24" t="str">
        <f t="shared" si="181"/>
        <v>Q4</v>
      </c>
      <c r="D3875" s="23" t="str">
        <f t="shared" si="182"/>
        <v>12-2024</v>
      </c>
      <c r="E3875" s="25">
        <v>45638</v>
      </c>
      <c r="F3875" s="31">
        <f>INDEX(GoldPrice!$B$2:$F$4016,MATCH(E3875,GoldPrice!$B$2:$B$4016,0),5)</f>
        <v>1059927.4239274263</v>
      </c>
      <c r="G3875" s="36">
        <f>INDEX(Daily!$B$2:$H$4016,MATCH(E3875,Daily!$B$2:$B$4016,0),3)</f>
        <v>-0.27000000000001023</v>
      </c>
      <c r="H3875" s="36">
        <f>INDEX(Daily!$B$2:$H$4016,MATCH(E3875,Daily!$B$2:$B$4016,0),5)</f>
        <v>14</v>
      </c>
      <c r="I3875" s="36">
        <f>INDEX(Daily!$B$2:$H$4016,MATCH(E3875,Daily!$B$2:$B$4016,0),7)</f>
        <v>-1.5099999999999909</v>
      </c>
      <c r="J3875" s="39">
        <f>INDEX(Monthly!$B$2:$K$187,MATCH(D3875,Monthly!$B$2:$B$187,0),3)</f>
        <v>3.3999999999999864E-3</v>
      </c>
      <c r="K3875" s="39">
        <f>INDEX(Monthly!$B$2:$K$187,MATCH(D3875,Monthly!$B$2:$B$187,0),5)</f>
        <v>-9.2100000000000364</v>
      </c>
      <c r="L3875" s="39">
        <f>INDEX(Monthly!$B$2:$K$187,MATCH(D3875,Monthly!$B$2:$B$187,0),7)</f>
        <v>-1.0000000000000009E-3</v>
      </c>
      <c r="M3875" s="39">
        <f>INDEX(Monthly!$B$2:$K$187,MATCH(D3875,Monthly!$B$2:$B$187,0),9)</f>
        <v>3.4801097332592602E-2</v>
      </c>
      <c r="N3875" s="42">
        <f>INDEX(Quaterly!$B$2:$E$63,MATCH(B3875,Quaterly!$B$2:$B$63,0),4)</f>
        <v>-2.7699999999999996</v>
      </c>
    </row>
    <row r="3876" spans="1:14" x14ac:dyDescent="0.3">
      <c r="A3876" s="23">
        <v>3875</v>
      </c>
      <c r="B3876" s="23" t="str">
        <f t="shared" si="180"/>
        <v>Q4-2024</v>
      </c>
      <c r="C3876" s="24" t="str">
        <f t="shared" si="181"/>
        <v>Q4</v>
      </c>
      <c r="D3876" s="23" t="str">
        <f t="shared" si="182"/>
        <v>12-2024</v>
      </c>
      <c r="E3876" s="25">
        <v>45639</v>
      </c>
      <c r="F3876" s="31">
        <f>INDEX(GoldPrice!$B$2:$F$4016,MATCH(E3876,GoldPrice!$B$2:$B$4016,0),5)</f>
        <v>-207314.3073143065</v>
      </c>
      <c r="G3876" s="36">
        <f>INDEX(Daily!$B$2:$H$4016,MATCH(E3876,Daily!$B$2:$B$4016,0),3)</f>
        <v>1.2700000000000102</v>
      </c>
      <c r="H3876" s="36">
        <f>INDEX(Daily!$B$2:$H$4016,MATCH(E3876,Daily!$B$2:$B$4016,0),5)</f>
        <v>6</v>
      </c>
      <c r="I3876" s="36">
        <f>INDEX(Daily!$B$2:$H$4016,MATCH(E3876,Daily!$B$2:$B$4016,0),7)</f>
        <v>-4.7799999999999727</v>
      </c>
      <c r="J3876" s="39">
        <f>INDEX(Monthly!$B$2:$K$187,MATCH(D3876,Monthly!$B$2:$B$187,0),3)</f>
        <v>3.3999999999999864E-3</v>
      </c>
      <c r="K3876" s="39">
        <f>INDEX(Monthly!$B$2:$K$187,MATCH(D3876,Monthly!$B$2:$B$187,0),5)</f>
        <v>-9.2100000000000364</v>
      </c>
      <c r="L3876" s="39">
        <f>INDEX(Monthly!$B$2:$K$187,MATCH(D3876,Monthly!$B$2:$B$187,0),7)</f>
        <v>-1.0000000000000009E-3</v>
      </c>
      <c r="M3876" s="39">
        <f>INDEX(Monthly!$B$2:$K$187,MATCH(D3876,Monthly!$B$2:$B$187,0),9)</f>
        <v>3.4801097332592602E-2</v>
      </c>
      <c r="N3876" s="42">
        <f>INDEX(Quaterly!$B$2:$E$63,MATCH(B3876,Quaterly!$B$2:$B$63,0),4)</f>
        <v>-2.7699999999999996</v>
      </c>
    </row>
    <row r="3877" spans="1:14" x14ac:dyDescent="0.3">
      <c r="A3877" s="23">
        <v>3876</v>
      </c>
      <c r="B3877" s="23" t="str">
        <f t="shared" si="180"/>
        <v>Q4-2024</v>
      </c>
      <c r="C3877" s="24" t="str">
        <f t="shared" si="181"/>
        <v>Q4</v>
      </c>
      <c r="D3877" s="23" t="str">
        <f t="shared" si="182"/>
        <v>12-2024</v>
      </c>
      <c r="E3877" s="25">
        <v>45642</v>
      </c>
      <c r="F3877" s="31">
        <f>INDEX(GoldPrice!$B$2:$F$4016,MATCH(E3877,GoldPrice!$B$2:$B$4016,0),5)</f>
        <v>-1081601.9656019658</v>
      </c>
      <c r="G3877" s="36">
        <f>INDEX(Daily!$B$2:$H$4016,MATCH(E3877,Daily!$B$2:$B$4016,0),3)</f>
        <v>-0.58000000000001251</v>
      </c>
      <c r="H3877" s="36">
        <f>INDEX(Daily!$B$2:$H$4016,MATCH(E3877,Daily!$B$2:$B$4016,0),5)</f>
        <v>-15</v>
      </c>
      <c r="I3877" s="36">
        <f>INDEX(Daily!$B$2:$H$4016,MATCH(E3877,Daily!$B$2:$B$4016,0),7)</f>
        <v>1.2200000000000273</v>
      </c>
      <c r="J3877" s="39">
        <f>INDEX(Monthly!$B$2:$K$187,MATCH(D3877,Monthly!$B$2:$B$187,0),3)</f>
        <v>3.3999999999999864E-3</v>
      </c>
      <c r="K3877" s="39">
        <f>INDEX(Monthly!$B$2:$K$187,MATCH(D3877,Monthly!$B$2:$B$187,0),5)</f>
        <v>-9.2100000000000364</v>
      </c>
      <c r="L3877" s="39">
        <f>INDEX(Monthly!$B$2:$K$187,MATCH(D3877,Monthly!$B$2:$B$187,0),7)</f>
        <v>-1.0000000000000009E-3</v>
      </c>
      <c r="M3877" s="39">
        <f>INDEX(Monthly!$B$2:$K$187,MATCH(D3877,Monthly!$B$2:$B$187,0),9)</f>
        <v>3.4801097332592602E-2</v>
      </c>
      <c r="N3877" s="42">
        <f>INDEX(Quaterly!$B$2:$E$63,MATCH(B3877,Quaterly!$B$2:$B$63,0),4)</f>
        <v>-2.7699999999999996</v>
      </c>
    </row>
    <row r="3878" spans="1:14" x14ac:dyDescent="0.3">
      <c r="A3878" s="23">
        <v>3877</v>
      </c>
      <c r="B3878" s="23" t="str">
        <f t="shared" si="180"/>
        <v>Q4-2024</v>
      </c>
      <c r="C3878" s="24" t="str">
        <f t="shared" si="181"/>
        <v>Q4</v>
      </c>
      <c r="D3878" s="23" t="str">
        <f t="shared" si="182"/>
        <v>12-2024</v>
      </c>
      <c r="E3878" s="25">
        <v>45643</v>
      </c>
      <c r="F3878" s="31">
        <f>INDEX(GoldPrice!$B$2:$F$4016,MATCH(E3878,GoldPrice!$B$2:$B$4016,0),5)</f>
        <v>44374.976374976337</v>
      </c>
      <c r="G3878" s="36">
        <f>INDEX(Daily!$B$2:$H$4016,MATCH(E3878,Daily!$B$2:$B$4016,0),3)</f>
        <v>-0.62999999999999545</v>
      </c>
      <c r="H3878" s="36">
        <f>INDEX(Daily!$B$2:$H$4016,MATCH(E3878,Daily!$B$2:$B$4016,0),5)</f>
        <v>45</v>
      </c>
      <c r="I3878" s="36">
        <f>INDEX(Daily!$B$2:$H$4016,MATCH(E3878,Daily!$B$2:$B$4016,0),7)</f>
        <v>-2.0699999999999363</v>
      </c>
      <c r="J3878" s="39">
        <f>INDEX(Monthly!$B$2:$K$187,MATCH(D3878,Monthly!$B$2:$B$187,0),3)</f>
        <v>3.3999999999999864E-3</v>
      </c>
      <c r="K3878" s="39">
        <f>INDEX(Monthly!$B$2:$K$187,MATCH(D3878,Monthly!$B$2:$B$187,0),5)</f>
        <v>-9.2100000000000364</v>
      </c>
      <c r="L3878" s="39">
        <f>INDEX(Monthly!$B$2:$K$187,MATCH(D3878,Monthly!$B$2:$B$187,0),7)</f>
        <v>-1.0000000000000009E-3</v>
      </c>
      <c r="M3878" s="39">
        <f>INDEX(Monthly!$B$2:$K$187,MATCH(D3878,Monthly!$B$2:$B$187,0),9)</f>
        <v>3.4801097332592602E-2</v>
      </c>
      <c r="N3878" s="42">
        <f>INDEX(Quaterly!$B$2:$E$63,MATCH(B3878,Quaterly!$B$2:$B$63,0),4)</f>
        <v>-2.7699999999999996</v>
      </c>
    </row>
    <row r="3879" spans="1:14" x14ac:dyDescent="0.3">
      <c r="A3879" s="23">
        <v>3878</v>
      </c>
      <c r="B3879" s="23" t="str">
        <f t="shared" si="180"/>
        <v>Q4-2024</v>
      </c>
      <c r="C3879" s="24" t="str">
        <f t="shared" si="181"/>
        <v>Q4</v>
      </c>
      <c r="D3879" s="23" t="str">
        <f t="shared" si="182"/>
        <v>12-2024</v>
      </c>
      <c r="E3879" s="25">
        <v>45644</v>
      </c>
      <c r="F3879" s="31">
        <f>INDEX(GoldPrice!$B$2:$F$4016,MATCH(E3879,GoldPrice!$B$2:$B$4016,0),5)</f>
        <v>121980.34398034215</v>
      </c>
      <c r="G3879" s="36">
        <f>INDEX(Daily!$B$2:$H$4016,MATCH(E3879,Daily!$B$2:$B$4016,0),3)</f>
        <v>0.5</v>
      </c>
      <c r="H3879" s="36">
        <f>INDEX(Daily!$B$2:$H$4016,MATCH(E3879,Daily!$B$2:$B$4016,0),5)</f>
        <v>15</v>
      </c>
      <c r="I3879" s="36">
        <f>INDEX(Daily!$B$2:$H$4016,MATCH(E3879,Daily!$B$2:$B$4016,0),7)</f>
        <v>4.2799999999999727</v>
      </c>
      <c r="J3879" s="39">
        <f>INDEX(Monthly!$B$2:$K$187,MATCH(D3879,Monthly!$B$2:$B$187,0),3)</f>
        <v>3.3999999999999864E-3</v>
      </c>
      <c r="K3879" s="39">
        <f>INDEX(Monthly!$B$2:$K$187,MATCH(D3879,Monthly!$B$2:$B$187,0),5)</f>
        <v>-9.2100000000000364</v>
      </c>
      <c r="L3879" s="39">
        <f>INDEX(Monthly!$B$2:$K$187,MATCH(D3879,Monthly!$B$2:$B$187,0),7)</f>
        <v>-1.0000000000000009E-3</v>
      </c>
      <c r="M3879" s="39">
        <f>INDEX(Monthly!$B$2:$K$187,MATCH(D3879,Monthly!$B$2:$B$187,0),9)</f>
        <v>3.4801097332592602E-2</v>
      </c>
      <c r="N3879" s="42">
        <f>INDEX(Quaterly!$B$2:$E$63,MATCH(B3879,Quaterly!$B$2:$B$63,0),4)</f>
        <v>-2.7699999999999996</v>
      </c>
    </row>
    <row r="3880" spans="1:14" x14ac:dyDescent="0.3">
      <c r="A3880" s="23">
        <v>3879</v>
      </c>
      <c r="B3880" s="23" t="str">
        <f t="shared" si="180"/>
        <v>Q4-2024</v>
      </c>
      <c r="C3880" s="24" t="str">
        <f t="shared" si="181"/>
        <v>Q4</v>
      </c>
      <c r="D3880" s="23" t="str">
        <f t="shared" si="182"/>
        <v>12-2024</v>
      </c>
      <c r="E3880" s="25">
        <v>45645</v>
      </c>
      <c r="F3880" s="31">
        <f>INDEX(GoldPrice!$B$2:$F$4016,MATCH(E3880,GoldPrice!$B$2:$B$4016,0),5)</f>
        <v>-157624.26762426645</v>
      </c>
      <c r="G3880" s="36">
        <f>INDEX(Daily!$B$2:$H$4016,MATCH(E3880,Daily!$B$2:$B$4016,0),3)</f>
        <v>-0.67000000000000171</v>
      </c>
      <c r="H3880" s="36">
        <f>INDEX(Daily!$B$2:$H$4016,MATCH(E3880,Daily!$B$2:$B$4016,0),5)</f>
        <v>5</v>
      </c>
      <c r="I3880" s="36">
        <f>INDEX(Daily!$B$2:$H$4016,MATCH(E3880,Daily!$B$2:$B$4016,0),7)</f>
        <v>-11.329999999999927</v>
      </c>
      <c r="J3880" s="39">
        <f>INDEX(Monthly!$B$2:$K$187,MATCH(D3880,Monthly!$B$2:$B$187,0),3)</f>
        <v>3.3999999999999864E-3</v>
      </c>
      <c r="K3880" s="39">
        <f>INDEX(Monthly!$B$2:$K$187,MATCH(D3880,Monthly!$B$2:$B$187,0),5)</f>
        <v>-9.2100000000000364</v>
      </c>
      <c r="L3880" s="39">
        <f>INDEX(Monthly!$B$2:$K$187,MATCH(D3880,Monthly!$B$2:$B$187,0),7)</f>
        <v>-1.0000000000000009E-3</v>
      </c>
      <c r="M3880" s="39">
        <f>INDEX(Monthly!$B$2:$K$187,MATCH(D3880,Monthly!$B$2:$B$187,0),9)</f>
        <v>3.4801097332592602E-2</v>
      </c>
      <c r="N3880" s="42">
        <f>INDEX(Quaterly!$B$2:$E$63,MATCH(B3880,Quaterly!$B$2:$B$63,0),4)</f>
        <v>-2.7699999999999996</v>
      </c>
    </row>
    <row r="3881" spans="1:14" x14ac:dyDescent="0.3">
      <c r="A3881" s="23">
        <v>3880</v>
      </c>
      <c r="B3881" s="23" t="str">
        <f t="shared" si="180"/>
        <v>Q4-2024</v>
      </c>
      <c r="C3881" s="24" t="str">
        <f t="shared" si="181"/>
        <v>Q4</v>
      </c>
      <c r="D3881" s="23" t="str">
        <f t="shared" si="182"/>
        <v>12-2024</v>
      </c>
      <c r="E3881" s="25">
        <v>45646</v>
      </c>
      <c r="F3881" s="31">
        <f>INDEX(GoldPrice!$B$2:$F$4016,MATCH(E3881,GoldPrice!$B$2:$B$4016,0),5)</f>
        <v>-992331.50633150339</v>
      </c>
      <c r="G3881" s="36">
        <f>INDEX(Daily!$B$2:$H$4016,MATCH(E3881,Daily!$B$2:$B$4016,0),3)</f>
        <v>-0.45000000000000284</v>
      </c>
      <c r="H3881" s="36">
        <f>INDEX(Daily!$B$2:$H$4016,MATCH(E3881,Daily!$B$2:$B$4016,0),5)</f>
        <v>-5</v>
      </c>
      <c r="I3881" s="36">
        <f>INDEX(Daily!$B$2:$H$4016,MATCH(E3881,Daily!$B$2:$B$4016,0),7)</f>
        <v>2.8299999999999272</v>
      </c>
      <c r="J3881" s="39">
        <f>INDEX(Monthly!$B$2:$K$187,MATCH(D3881,Monthly!$B$2:$B$187,0),3)</f>
        <v>3.3999999999999864E-3</v>
      </c>
      <c r="K3881" s="39">
        <f>INDEX(Monthly!$B$2:$K$187,MATCH(D3881,Monthly!$B$2:$B$187,0),5)</f>
        <v>-9.2100000000000364</v>
      </c>
      <c r="L3881" s="39">
        <f>INDEX(Monthly!$B$2:$K$187,MATCH(D3881,Monthly!$B$2:$B$187,0),7)</f>
        <v>-1.0000000000000009E-3</v>
      </c>
      <c r="M3881" s="39">
        <f>INDEX(Monthly!$B$2:$K$187,MATCH(D3881,Monthly!$B$2:$B$187,0),9)</f>
        <v>3.4801097332592602E-2</v>
      </c>
      <c r="N3881" s="42">
        <f>INDEX(Quaterly!$B$2:$E$63,MATCH(B3881,Quaterly!$B$2:$B$63,0),4)</f>
        <v>-2.7699999999999996</v>
      </c>
    </row>
    <row r="3882" spans="1:14" x14ac:dyDescent="0.3">
      <c r="A3882" s="23">
        <v>3881</v>
      </c>
      <c r="B3882" s="23" t="str">
        <f t="shared" si="180"/>
        <v>Q4-2024</v>
      </c>
      <c r="C3882" s="24" t="str">
        <f t="shared" si="181"/>
        <v>Q4</v>
      </c>
      <c r="D3882" s="23" t="str">
        <f t="shared" si="182"/>
        <v>12-2024</v>
      </c>
      <c r="E3882" s="25">
        <v>45649</v>
      </c>
      <c r="F3882" s="31">
        <f>INDEX(GoldPrice!$B$2:$F$4016,MATCH(E3882,GoldPrice!$B$2:$B$4016,0),5)</f>
        <v>1025352.1073520929</v>
      </c>
      <c r="G3882" s="36">
        <f>INDEX(Daily!$B$2:$H$4016,MATCH(E3882,Daily!$B$2:$B$4016,0),3)</f>
        <v>-0.21999999999999886</v>
      </c>
      <c r="H3882" s="36">
        <f>INDEX(Daily!$B$2:$H$4016,MATCH(E3882,Daily!$B$2:$B$4016,0),5)</f>
        <v>-5</v>
      </c>
      <c r="I3882" s="36">
        <f>INDEX(Daily!$B$2:$H$4016,MATCH(E3882,Daily!$B$2:$B$4016,0),7)</f>
        <v>5.2599999999999909</v>
      </c>
      <c r="J3882" s="39">
        <f>INDEX(Monthly!$B$2:$K$187,MATCH(D3882,Monthly!$B$2:$B$187,0),3)</f>
        <v>3.3999999999999864E-3</v>
      </c>
      <c r="K3882" s="39">
        <f>INDEX(Monthly!$B$2:$K$187,MATCH(D3882,Monthly!$B$2:$B$187,0),5)</f>
        <v>-9.2100000000000364</v>
      </c>
      <c r="L3882" s="39">
        <f>INDEX(Monthly!$B$2:$K$187,MATCH(D3882,Monthly!$B$2:$B$187,0),7)</f>
        <v>-1.0000000000000009E-3</v>
      </c>
      <c r="M3882" s="39">
        <f>INDEX(Monthly!$B$2:$K$187,MATCH(D3882,Monthly!$B$2:$B$187,0),9)</f>
        <v>3.4801097332592602E-2</v>
      </c>
      <c r="N3882" s="42">
        <f>INDEX(Quaterly!$B$2:$E$63,MATCH(B3882,Quaterly!$B$2:$B$63,0),4)</f>
        <v>-2.7699999999999996</v>
      </c>
    </row>
    <row r="3883" spans="1:14" x14ac:dyDescent="0.3">
      <c r="A3883" s="23">
        <v>3882</v>
      </c>
      <c r="B3883" s="23" t="str">
        <f t="shared" si="180"/>
        <v>Q4-2024</v>
      </c>
      <c r="C3883" s="24" t="str">
        <f t="shared" si="181"/>
        <v>Q4</v>
      </c>
      <c r="D3883" s="23" t="str">
        <f t="shared" si="182"/>
        <v>12-2024</v>
      </c>
      <c r="E3883" s="25">
        <v>45650</v>
      </c>
      <c r="F3883" s="31">
        <f>INDEX(GoldPrice!$B$2:$F$4016,MATCH(E3883,GoldPrice!$B$2:$B$4016,0),5)</f>
        <v>-318380.64638064057</v>
      </c>
      <c r="G3883" s="36">
        <f>INDEX(Daily!$B$2:$H$4016,MATCH(E3883,Daily!$B$2:$B$4016,0),3)</f>
        <v>0.85999999999999943</v>
      </c>
      <c r="H3883" s="36">
        <f>INDEX(Daily!$B$2:$H$4016,MATCH(E3883,Daily!$B$2:$B$4016,0),5)</f>
        <v>-15</v>
      </c>
      <c r="I3883" s="36">
        <f>INDEX(Daily!$B$2:$H$4016,MATCH(E3883,Daily!$B$2:$B$4016,0),7)</f>
        <v>-2.4000000000000909</v>
      </c>
      <c r="J3883" s="39">
        <f>INDEX(Monthly!$B$2:$K$187,MATCH(D3883,Monthly!$B$2:$B$187,0),3)</f>
        <v>3.3999999999999864E-3</v>
      </c>
      <c r="K3883" s="39">
        <f>INDEX(Monthly!$B$2:$K$187,MATCH(D3883,Monthly!$B$2:$B$187,0),5)</f>
        <v>-9.2100000000000364</v>
      </c>
      <c r="L3883" s="39">
        <f>INDEX(Monthly!$B$2:$K$187,MATCH(D3883,Monthly!$B$2:$B$187,0),7)</f>
        <v>-1.0000000000000009E-3</v>
      </c>
      <c r="M3883" s="39">
        <f>INDEX(Monthly!$B$2:$K$187,MATCH(D3883,Monthly!$B$2:$B$187,0),9)</f>
        <v>3.4801097332592602E-2</v>
      </c>
      <c r="N3883" s="42">
        <f>INDEX(Quaterly!$B$2:$E$63,MATCH(B3883,Quaterly!$B$2:$B$63,0),4)</f>
        <v>-2.7699999999999996</v>
      </c>
    </row>
    <row r="3884" spans="1:14" x14ac:dyDescent="0.3">
      <c r="A3884" s="23">
        <v>3883</v>
      </c>
      <c r="B3884" s="23" t="str">
        <f t="shared" si="180"/>
        <v>Q4-2024</v>
      </c>
      <c r="C3884" s="24" t="str">
        <f t="shared" si="181"/>
        <v>Q4</v>
      </c>
      <c r="D3884" s="23" t="str">
        <f t="shared" si="182"/>
        <v>12-2024</v>
      </c>
      <c r="E3884" s="25">
        <v>45651</v>
      </c>
      <c r="F3884" s="31">
        <f>INDEX(GoldPrice!$B$2:$F$4016,MATCH(E3884,GoldPrice!$B$2:$B$4016,0),5)</f>
        <v>-137516.21351620555</v>
      </c>
      <c r="G3884" s="36">
        <f>INDEX(Daily!$B$2:$H$4016,MATCH(E3884,Daily!$B$2:$B$4016,0),3)</f>
        <v>0.15000000000000568</v>
      </c>
      <c r="H3884" s="36">
        <f>INDEX(Daily!$B$2:$H$4016,MATCH(E3884,Daily!$B$2:$B$4016,0),5)</f>
        <v>-5</v>
      </c>
      <c r="I3884" s="36">
        <f>INDEX(Daily!$B$2:$H$4016,MATCH(E3884,Daily!$B$2:$B$4016,0),7)</f>
        <v>13.680000000000064</v>
      </c>
      <c r="J3884" s="39">
        <f>INDEX(Monthly!$B$2:$K$187,MATCH(D3884,Monthly!$B$2:$B$187,0),3)</f>
        <v>3.3999999999999864E-3</v>
      </c>
      <c r="K3884" s="39">
        <f>INDEX(Monthly!$B$2:$K$187,MATCH(D3884,Monthly!$B$2:$B$187,0),5)</f>
        <v>-9.2100000000000364</v>
      </c>
      <c r="L3884" s="39">
        <f>INDEX(Monthly!$B$2:$K$187,MATCH(D3884,Monthly!$B$2:$B$187,0),7)</f>
        <v>-1.0000000000000009E-3</v>
      </c>
      <c r="M3884" s="39">
        <f>INDEX(Monthly!$B$2:$K$187,MATCH(D3884,Monthly!$B$2:$B$187,0),9)</f>
        <v>3.4801097332592602E-2</v>
      </c>
      <c r="N3884" s="42">
        <f>INDEX(Quaterly!$B$2:$E$63,MATCH(B3884,Quaterly!$B$2:$B$63,0),4)</f>
        <v>-2.7699999999999996</v>
      </c>
    </row>
    <row r="3885" spans="1:14" x14ac:dyDescent="0.3">
      <c r="A3885" s="23">
        <v>3884</v>
      </c>
      <c r="B3885" s="23" t="str">
        <f t="shared" si="180"/>
        <v>Q4-2024</v>
      </c>
      <c r="C3885" s="24" t="str">
        <f t="shared" si="181"/>
        <v>Q4</v>
      </c>
      <c r="D3885" s="23" t="str">
        <f t="shared" si="182"/>
        <v>12-2024</v>
      </c>
      <c r="E3885" s="25">
        <v>45652</v>
      </c>
      <c r="F3885" s="31">
        <f>INDEX(GoldPrice!$B$2:$F$4016,MATCH(E3885,GoldPrice!$B$2:$B$4016,0),5)</f>
        <v>-23844.587844595313</v>
      </c>
      <c r="G3885" s="36">
        <f>INDEX(Daily!$B$2:$H$4016,MATCH(E3885,Daily!$B$2:$B$4016,0),3)</f>
        <v>-0.62999999999999545</v>
      </c>
      <c r="H3885" s="36">
        <f>INDEX(Daily!$B$2:$H$4016,MATCH(E3885,Daily!$B$2:$B$4016,0),5)</f>
        <v>5</v>
      </c>
      <c r="I3885" s="36">
        <f>INDEX(Daily!$B$2:$H$4016,MATCH(E3885,Daily!$B$2:$B$4016,0),7)</f>
        <v>-1.1700000000000728</v>
      </c>
      <c r="J3885" s="39">
        <f>INDEX(Monthly!$B$2:$K$187,MATCH(D3885,Monthly!$B$2:$B$187,0),3)</f>
        <v>3.3999999999999864E-3</v>
      </c>
      <c r="K3885" s="39">
        <f>INDEX(Monthly!$B$2:$K$187,MATCH(D3885,Monthly!$B$2:$B$187,0),5)</f>
        <v>-9.2100000000000364</v>
      </c>
      <c r="L3885" s="39">
        <f>INDEX(Monthly!$B$2:$K$187,MATCH(D3885,Monthly!$B$2:$B$187,0),7)</f>
        <v>-1.0000000000000009E-3</v>
      </c>
      <c r="M3885" s="39">
        <f>INDEX(Monthly!$B$2:$K$187,MATCH(D3885,Monthly!$B$2:$B$187,0),9)</f>
        <v>3.4801097332592602E-2</v>
      </c>
      <c r="N3885" s="42">
        <f>INDEX(Quaterly!$B$2:$E$63,MATCH(B3885,Quaterly!$B$2:$B$63,0),4)</f>
        <v>-2.7699999999999996</v>
      </c>
    </row>
    <row r="3886" spans="1:14" x14ac:dyDescent="0.3">
      <c r="A3886" s="23">
        <v>3885</v>
      </c>
      <c r="B3886" s="23" t="str">
        <f t="shared" si="180"/>
        <v>Q4-2024</v>
      </c>
      <c r="C3886" s="24" t="str">
        <f t="shared" si="181"/>
        <v>Q4</v>
      </c>
      <c r="D3886" s="23" t="str">
        <f t="shared" si="182"/>
        <v>12-2024</v>
      </c>
      <c r="E3886" s="25">
        <v>45653</v>
      </c>
      <c r="F3886" s="31">
        <f>INDEX(GoldPrice!$B$2:$F$4016,MATCH(E3886,GoldPrice!$B$2:$B$4016,0),5)</f>
        <v>552524.66452466697</v>
      </c>
      <c r="G3886" s="36">
        <f>INDEX(Daily!$B$2:$H$4016,MATCH(E3886,Daily!$B$2:$B$4016,0),3)</f>
        <v>0.97999999999998977</v>
      </c>
      <c r="H3886" s="36">
        <f>INDEX(Daily!$B$2:$H$4016,MATCH(E3886,Daily!$B$2:$B$4016,0),5)</f>
        <v>20</v>
      </c>
      <c r="I3886" s="36">
        <f>INDEX(Daily!$B$2:$H$4016,MATCH(E3886,Daily!$B$2:$B$4016,0),7)</f>
        <v>2.2700000000002092</v>
      </c>
      <c r="J3886" s="39">
        <f>INDEX(Monthly!$B$2:$K$187,MATCH(D3886,Monthly!$B$2:$B$187,0),3)</f>
        <v>3.3999999999999864E-3</v>
      </c>
      <c r="K3886" s="39">
        <f>INDEX(Monthly!$B$2:$K$187,MATCH(D3886,Monthly!$B$2:$B$187,0),5)</f>
        <v>-9.2100000000000364</v>
      </c>
      <c r="L3886" s="39">
        <f>INDEX(Monthly!$B$2:$K$187,MATCH(D3886,Monthly!$B$2:$B$187,0),7)</f>
        <v>-1.0000000000000009E-3</v>
      </c>
      <c r="M3886" s="39">
        <f>INDEX(Monthly!$B$2:$K$187,MATCH(D3886,Monthly!$B$2:$B$187,0),9)</f>
        <v>3.4801097332592602E-2</v>
      </c>
      <c r="N3886" s="42">
        <f>INDEX(Quaterly!$B$2:$E$63,MATCH(B3886,Quaterly!$B$2:$B$63,0),4)</f>
        <v>-2.7699999999999996</v>
      </c>
    </row>
    <row r="3887" spans="1:14" x14ac:dyDescent="0.3">
      <c r="A3887" s="23">
        <v>3886</v>
      </c>
      <c r="B3887" s="23" t="str">
        <f t="shared" si="180"/>
        <v>Q4-2024</v>
      </c>
      <c r="C3887" s="24" t="str">
        <f t="shared" si="181"/>
        <v>Q4</v>
      </c>
      <c r="D3887" s="23" t="str">
        <f t="shared" si="182"/>
        <v>12-2024</v>
      </c>
      <c r="E3887" s="25">
        <v>45656</v>
      </c>
      <c r="F3887" s="31">
        <f>INDEX(GoldPrice!$B$2:$F$4016,MATCH(E3887,GoldPrice!$B$2:$B$4016,0),5)</f>
        <v>-255586.92118691653</v>
      </c>
      <c r="G3887" s="36">
        <f>INDEX(Daily!$B$2:$H$4016,MATCH(E3887,Daily!$B$2:$B$4016,0),3)</f>
        <v>0.39000000000000057</v>
      </c>
      <c r="H3887" s="36">
        <f>INDEX(Daily!$B$2:$H$4016,MATCH(E3887,Daily!$B$2:$B$4016,0),5)</f>
        <v>31</v>
      </c>
      <c r="I3887" s="36">
        <f>INDEX(Daily!$B$2:$H$4016,MATCH(E3887,Daily!$B$2:$B$4016,0),7)</f>
        <v>-3.1200000000001182</v>
      </c>
      <c r="J3887" s="39">
        <f>INDEX(Monthly!$B$2:$K$187,MATCH(D3887,Monthly!$B$2:$B$187,0),3)</f>
        <v>3.3999999999999864E-3</v>
      </c>
      <c r="K3887" s="39">
        <f>INDEX(Monthly!$B$2:$K$187,MATCH(D3887,Monthly!$B$2:$B$187,0),5)</f>
        <v>-9.2100000000000364</v>
      </c>
      <c r="L3887" s="39">
        <f>INDEX(Monthly!$B$2:$K$187,MATCH(D3887,Monthly!$B$2:$B$187,0),7)</f>
        <v>-1.0000000000000009E-3</v>
      </c>
      <c r="M3887" s="39">
        <f>INDEX(Monthly!$B$2:$K$187,MATCH(D3887,Monthly!$B$2:$B$187,0),9)</f>
        <v>3.4801097332592602E-2</v>
      </c>
      <c r="N3887" s="42">
        <f>INDEX(Quaterly!$B$2:$E$63,MATCH(B3887,Quaterly!$B$2:$B$63,0),4)</f>
        <v>-2.7699999999999996</v>
      </c>
    </row>
    <row r="3888" spans="1:14" x14ac:dyDescent="0.3">
      <c r="A3888" s="23">
        <v>3887</v>
      </c>
      <c r="B3888" s="23" t="str">
        <f t="shared" si="180"/>
        <v>Q4-2024</v>
      </c>
      <c r="C3888" s="24" t="str">
        <f t="shared" si="181"/>
        <v>Q4</v>
      </c>
      <c r="D3888" s="23" t="str">
        <f t="shared" si="182"/>
        <v>12-2024</v>
      </c>
      <c r="E3888" s="25">
        <v>45657</v>
      </c>
      <c r="F3888" s="31">
        <f>INDEX(GoldPrice!$B$2:$F$4016,MATCH(E3888,GoldPrice!$B$2:$B$4016,0),5)</f>
        <v>-749037.53543753922</v>
      </c>
      <c r="G3888" s="36">
        <f>INDEX(Daily!$B$2:$H$4016,MATCH(E3888,Daily!$B$2:$B$4016,0),3)</f>
        <v>0.73000000000000398</v>
      </c>
      <c r="H3888" s="36">
        <f>INDEX(Daily!$B$2:$H$4016,MATCH(E3888,Daily!$B$2:$B$4016,0),5)</f>
        <v>4</v>
      </c>
      <c r="I3888" s="36">
        <f>INDEX(Daily!$B$2:$H$4016,MATCH(E3888,Daily!$B$2:$B$4016,0),7)</f>
        <v>-5.2400000000000091</v>
      </c>
      <c r="J3888" s="39">
        <f>INDEX(Monthly!$B$2:$K$187,MATCH(D3888,Monthly!$B$2:$B$187,0),3)</f>
        <v>3.3999999999999864E-3</v>
      </c>
      <c r="K3888" s="39">
        <f>INDEX(Monthly!$B$2:$K$187,MATCH(D3888,Monthly!$B$2:$B$187,0),5)</f>
        <v>-9.2100000000000364</v>
      </c>
      <c r="L3888" s="39">
        <f>INDEX(Monthly!$B$2:$K$187,MATCH(D3888,Monthly!$B$2:$B$187,0),7)</f>
        <v>-1.0000000000000009E-3</v>
      </c>
      <c r="M3888" s="39">
        <f>INDEX(Monthly!$B$2:$K$187,MATCH(D3888,Monthly!$B$2:$B$187,0),9)</f>
        <v>3.4801097332592602E-2</v>
      </c>
      <c r="N3888" s="42">
        <f>INDEX(Quaterly!$B$2:$E$63,MATCH(B3888,Quaterly!$B$2:$B$63,0),4)</f>
        <v>-2.7699999999999996</v>
      </c>
    </row>
    <row r="3889" spans="1:14" x14ac:dyDescent="0.3">
      <c r="A3889" s="23">
        <v>3888</v>
      </c>
      <c r="B3889" s="23" t="str">
        <f t="shared" si="180"/>
        <v>Q1-2025</v>
      </c>
      <c r="C3889" s="24" t="str">
        <f t="shared" si="181"/>
        <v>Q1</v>
      </c>
      <c r="D3889" s="23" t="str">
        <f t="shared" si="182"/>
        <v>1-2025</v>
      </c>
      <c r="E3889" s="25">
        <v>45659</v>
      </c>
      <c r="F3889" s="31">
        <f>INDEX(GoldPrice!$B$2:$F$4016,MATCH(E3889,GoldPrice!$B$2:$B$4016,0),5)</f>
        <v>321171.80117180198</v>
      </c>
      <c r="G3889" s="36">
        <f>INDEX(Daily!$B$2:$H$4016,MATCH(E3889,Daily!$B$2:$B$4016,0),3)</f>
        <v>1.4099999999999966</v>
      </c>
      <c r="H3889" s="36">
        <f>INDEX(Daily!$B$2:$H$4016,MATCH(E3889,Daily!$B$2:$B$4016,0),5)</f>
        <v>-30</v>
      </c>
      <c r="I3889" s="36">
        <f>INDEX(Daily!$B$2:$H$4016,MATCH(E3889,Daily!$B$2:$B$4016,0),7)</f>
        <v>2.9300000000000637</v>
      </c>
      <c r="J3889" s="39">
        <f>INDEX(Monthly!$B$2:$K$187,MATCH(D3889,Monthly!$B$2:$B$187,0),3)</f>
        <v>1.150000000000001E-2</v>
      </c>
      <c r="K3889" s="39">
        <f>INDEX(Monthly!$B$2:$K$187,MATCH(D3889,Monthly!$B$2:$B$187,0),5)</f>
        <v>49.639999999999986</v>
      </c>
      <c r="L3889" s="39">
        <f>INDEX(Monthly!$B$2:$K$187,MATCH(D3889,Monthly!$B$2:$B$187,0),7)</f>
        <v>0</v>
      </c>
      <c r="M3889" s="39">
        <f>INDEX(Monthly!$B$2:$K$187,MATCH(D3889,Monthly!$B$2:$B$187,0),9)</f>
        <v>1.4538862589713859E-2</v>
      </c>
      <c r="N3889" s="42">
        <f>INDEX(Quaterly!$B$2:$E$63,MATCH(B3889,Quaterly!$B$2:$B$63,0),4)</f>
        <v>-6.48</v>
      </c>
    </row>
    <row r="3890" spans="1:14" x14ac:dyDescent="0.3">
      <c r="A3890" s="23">
        <v>3889</v>
      </c>
      <c r="B3890" s="23" t="str">
        <f t="shared" si="180"/>
        <v>Q1-2025</v>
      </c>
      <c r="C3890" s="24" t="str">
        <f t="shared" si="181"/>
        <v>Q1</v>
      </c>
      <c r="D3890" s="23" t="str">
        <f t="shared" si="182"/>
        <v>1-2025</v>
      </c>
      <c r="E3890" s="25">
        <v>45660</v>
      </c>
      <c r="F3890" s="31">
        <f>INDEX(GoldPrice!$B$2:$F$4016,MATCH(E3890,GoldPrice!$B$2:$B$4016,0),5)</f>
        <v>875482.89548289776</v>
      </c>
      <c r="G3890" s="36">
        <f>INDEX(Daily!$B$2:$H$4016,MATCH(E3890,Daily!$B$2:$B$4016,0),3)</f>
        <v>0.82999999999999829</v>
      </c>
      <c r="H3890" s="36">
        <f>INDEX(Daily!$B$2:$H$4016,MATCH(E3890,Daily!$B$2:$B$4016,0),5)</f>
        <v>-50</v>
      </c>
      <c r="I3890" s="36">
        <f>INDEX(Daily!$B$2:$H$4016,MATCH(E3890,Daily!$B$2:$B$4016,0),7)</f>
        <v>-15.120000000000118</v>
      </c>
      <c r="J3890" s="39">
        <f>INDEX(Monthly!$B$2:$K$187,MATCH(D3890,Monthly!$B$2:$B$187,0),3)</f>
        <v>1.150000000000001E-2</v>
      </c>
      <c r="K3890" s="39">
        <f>INDEX(Monthly!$B$2:$K$187,MATCH(D3890,Monthly!$B$2:$B$187,0),5)</f>
        <v>49.639999999999986</v>
      </c>
      <c r="L3890" s="39">
        <f>INDEX(Monthly!$B$2:$K$187,MATCH(D3890,Monthly!$B$2:$B$187,0),7)</f>
        <v>0</v>
      </c>
      <c r="M3890" s="39">
        <f>INDEX(Monthly!$B$2:$K$187,MATCH(D3890,Monthly!$B$2:$B$187,0),9)</f>
        <v>1.4538862589713859E-2</v>
      </c>
      <c r="N3890" s="42">
        <f>INDEX(Quaterly!$B$2:$E$63,MATCH(B3890,Quaterly!$B$2:$B$63,0),4)</f>
        <v>-6.48</v>
      </c>
    </row>
    <row r="3891" spans="1:14" x14ac:dyDescent="0.3">
      <c r="A3891" s="23">
        <v>3890</v>
      </c>
      <c r="B3891" s="23" t="str">
        <f t="shared" si="180"/>
        <v>Q1-2025</v>
      </c>
      <c r="C3891" s="24" t="str">
        <f t="shared" si="181"/>
        <v>Q1</v>
      </c>
      <c r="D3891" s="23" t="str">
        <f t="shared" si="182"/>
        <v>1-2025</v>
      </c>
      <c r="E3891" s="25">
        <v>45663</v>
      </c>
      <c r="F3891" s="31">
        <f>INDEX(GoldPrice!$B$2:$F$4016,MATCH(E3891,GoldPrice!$B$2:$B$4016,0),5)</f>
        <v>-299779.24777925014</v>
      </c>
      <c r="G3891" s="36">
        <f>INDEX(Daily!$B$2:$H$4016,MATCH(E3891,Daily!$B$2:$B$4016,0),3)</f>
        <v>-0.39999999999999147</v>
      </c>
      <c r="H3891" s="36">
        <f>INDEX(Daily!$B$2:$H$4016,MATCH(E3891,Daily!$B$2:$B$4016,0),5)</f>
        <v>-30</v>
      </c>
      <c r="I3891" s="36">
        <f>INDEX(Daily!$B$2:$H$4016,MATCH(E3891,Daily!$B$2:$B$4016,0),7)</f>
        <v>-8.2400000000000091</v>
      </c>
      <c r="J3891" s="39">
        <f>INDEX(Monthly!$B$2:$K$187,MATCH(D3891,Monthly!$B$2:$B$187,0),3)</f>
        <v>1.150000000000001E-2</v>
      </c>
      <c r="K3891" s="39">
        <f>INDEX(Monthly!$B$2:$K$187,MATCH(D3891,Monthly!$B$2:$B$187,0),5)</f>
        <v>49.639999999999986</v>
      </c>
      <c r="L3891" s="39">
        <f>INDEX(Monthly!$B$2:$K$187,MATCH(D3891,Monthly!$B$2:$B$187,0),7)</f>
        <v>0</v>
      </c>
      <c r="M3891" s="39">
        <f>INDEX(Monthly!$B$2:$K$187,MATCH(D3891,Monthly!$B$2:$B$187,0),9)</f>
        <v>1.4538862589713859E-2</v>
      </c>
      <c r="N3891" s="42">
        <f>INDEX(Quaterly!$B$2:$E$63,MATCH(B3891,Quaterly!$B$2:$B$63,0),4)</f>
        <v>-6.48</v>
      </c>
    </row>
    <row r="3892" spans="1:14" x14ac:dyDescent="0.3">
      <c r="A3892" s="23">
        <v>3891</v>
      </c>
      <c r="B3892" s="23" t="str">
        <f t="shared" si="180"/>
        <v>Q1-2025</v>
      </c>
      <c r="C3892" s="24" t="str">
        <f t="shared" si="181"/>
        <v>Q1</v>
      </c>
      <c r="D3892" s="23" t="str">
        <f t="shared" si="182"/>
        <v>1-2025</v>
      </c>
      <c r="E3892" s="25">
        <v>45664</v>
      </c>
      <c r="F3892" s="31">
        <f>INDEX(GoldPrice!$B$2:$F$4016,MATCH(E3892,GoldPrice!$B$2:$B$4016,0),5)</f>
        <v>-25084.861084863544</v>
      </c>
      <c r="G3892" s="36">
        <f>INDEX(Daily!$B$2:$H$4016,MATCH(E3892,Daily!$B$2:$B$4016,0),3)</f>
        <v>0.68999999999999773</v>
      </c>
      <c r="H3892" s="36">
        <f>INDEX(Daily!$B$2:$H$4016,MATCH(E3892,Daily!$B$2:$B$4016,0),5)</f>
        <v>-10</v>
      </c>
      <c r="I3892" s="36">
        <f>INDEX(Daily!$B$2:$H$4016,MATCH(E3892,Daily!$B$2:$B$4016,0),7)</f>
        <v>0.60000000000013642</v>
      </c>
      <c r="J3892" s="39">
        <f>INDEX(Monthly!$B$2:$K$187,MATCH(D3892,Monthly!$B$2:$B$187,0),3)</f>
        <v>1.150000000000001E-2</v>
      </c>
      <c r="K3892" s="39">
        <f>INDEX(Monthly!$B$2:$K$187,MATCH(D3892,Monthly!$B$2:$B$187,0),5)</f>
        <v>49.639999999999986</v>
      </c>
      <c r="L3892" s="39">
        <f>INDEX(Monthly!$B$2:$K$187,MATCH(D3892,Monthly!$B$2:$B$187,0),7)</f>
        <v>0</v>
      </c>
      <c r="M3892" s="39">
        <f>INDEX(Monthly!$B$2:$K$187,MATCH(D3892,Monthly!$B$2:$B$187,0),9)</f>
        <v>1.4538862589713859E-2</v>
      </c>
      <c r="N3892" s="42">
        <f>INDEX(Quaterly!$B$2:$E$63,MATCH(B3892,Quaterly!$B$2:$B$63,0),4)</f>
        <v>-6.48</v>
      </c>
    </row>
    <row r="3893" spans="1:14" x14ac:dyDescent="0.3">
      <c r="A3893" s="23">
        <v>3892</v>
      </c>
      <c r="B3893" s="23" t="str">
        <f t="shared" si="180"/>
        <v>Q1-2025</v>
      </c>
      <c r="C3893" s="24" t="str">
        <f t="shared" si="181"/>
        <v>Q1</v>
      </c>
      <c r="D3893" s="23" t="str">
        <f t="shared" si="182"/>
        <v>1-2025</v>
      </c>
      <c r="E3893" s="25">
        <v>45665</v>
      </c>
      <c r="F3893" s="31">
        <f>INDEX(GoldPrice!$B$2:$F$4016,MATCH(E3893,GoldPrice!$B$2:$B$4016,0),5)</f>
        <v>45591.381591379642</v>
      </c>
      <c r="G3893" s="36">
        <f>INDEX(Daily!$B$2:$H$4016,MATCH(E3893,Daily!$B$2:$B$4016,0),3)</f>
        <v>-1.5799999999999983</v>
      </c>
      <c r="H3893" s="36">
        <f>INDEX(Daily!$B$2:$H$4016,MATCH(E3893,Daily!$B$2:$B$4016,0),5)</f>
        <v>10</v>
      </c>
      <c r="I3893" s="36">
        <f>INDEX(Daily!$B$2:$H$4016,MATCH(E3893,Daily!$B$2:$B$4016,0),7)</f>
        <v>4.0699999999999363</v>
      </c>
      <c r="J3893" s="39">
        <f>INDEX(Monthly!$B$2:$K$187,MATCH(D3893,Monthly!$B$2:$B$187,0),3)</f>
        <v>1.150000000000001E-2</v>
      </c>
      <c r="K3893" s="39">
        <f>INDEX(Monthly!$B$2:$K$187,MATCH(D3893,Monthly!$B$2:$B$187,0),5)</f>
        <v>49.639999999999986</v>
      </c>
      <c r="L3893" s="39">
        <f>INDEX(Monthly!$B$2:$K$187,MATCH(D3893,Monthly!$B$2:$B$187,0),7)</f>
        <v>0</v>
      </c>
      <c r="M3893" s="39">
        <f>INDEX(Monthly!$B$2:$K$187,MATCH(D3893,Monthly!$B$2:$B$187,0),9)</f>
        <v>1.4538862589713859E-2</v>
      </c>
      <c r="N3893" s="42">
        <f>INDEX(Quaterly!$B$2:$E$63,MATCH(B3893,Quaterly!$B$2:$B$63,0),4)</f>
        <v>-6.48</v>
      </c>
    </row>
    <row r="3894" spans="1:14" x14ac:dyDescent="0.3">
      <c r="A3894" s="23">
        <v>3893</v>
      </c>
      <c r="B3894" s="23" t="str">
        <f t="shared" si="180"/>
        <v>Q1-2025</v>
      </c>
      <c r="C3894" s="24" t="str">
        <f t="shared" si="181"/>
        <v>Q1</v>
      </c>
      <c r="D3894" s="23" t="str">
        <f t="shared" si="182"/>
        <v>1-2025</v>
      </c>
      <c r="E3894" s="25">
        <v>45666</v>
      </c>
      <c r="F3894" s="31">
        <f>INDEX(GoldPrice!$B$2:$F$4016,MATCH(E3894,GoldPrice!$B$2:$B$4016,0),5)</f>
        <v>271206.19920620322</v>
      </c>
      <c r="G3894" s="36">
        <f>INDEX(Daily!$B$2:$H$4016,MATCH(E3894,Daily!$B$2:$B$4016,0),3)</f>
        <v>0.56999999999999318</v>
      </c>
      <c r="H3894" s="36">
        <f>INDEX(Daily!$B$2:$H$4016,MATCH(E3894,Daily!$B$2:$B$4016,0),5)</f>
        <v>5</v>
      </c>
      <c r="I3894" s="36">
        <f>INDEX(Daily!$B$2:$H$4016,MATCH(E3894,Daily!$B$2:$B$4016,0),7)</f>
        <v>-5.25</v>
      </c>
      <c r="J3894" s="39">
        <f>INDEX(Monthly!$B$2:$K$187,MATCH(D3894,Monthly!$B$2:$B$187,0),3)</f>
        <v>1.150000000000001E-2</v>
      </c>
      <c r="K3894" s="39">
        <f>INDEX(Monthly!$B$2:$K$187,MATCH(D3894,Monthly!$B$2:$B$187,0),5)</f>
        <v>49.639999999999986</v>
      </c>
      <c r="L3894" s="39">
        <f>INDEX(Monthly!$B$2:$K$187,MATCH(D3894,Monthly!$B$2:$B$187,0),7)</f>
        <v>0</v>
      </c>
      <c r="M3894" s="39">
        <f>INDEX(Monthly!$B$2:$K$187,MATCH(D3894,Monthly!$B$2:$B$187,0),9)</f>
        <v>1.4538862589713859E-2</v>
      </c>
      <c r="N3894" s="42">
        <f>INDEX(Quaterly!$B$2:$E$63,MATCH(B3894,Quaterly!$B$2:$B$63,0),4)</f>
        <v>-6.48</v>
      </c>
    </row>
    <row r="3895" spans="1:14" x14ac:dyDescent="0.3">
      <c r="A3895" s="23">
        <v>3894</v>
      </c>
      <c r="B3895" s="23" t="str">
        <f t="shared" si="180"/>
        <v>Q1-2025</v>
      </c>
      <c r="C3895" s="24" t="str">
        <f t="shared" si="181"/>
        <v>Q1</v>
      </c>
      <c r="D3895" s="23" t="str">
        <f t="shared" si="182"/>
        <v>1-2025</v>
      </c>
      <c r="E3895" s="25">
        <v>45667</v>
      </c>
      <c r="F3895" s="31">
        <f>INDEX(GoldPrice!$B$2:$F$4016,MATCH(E3895,GoldPrice!$B$2:$B$4016,0),5)</f>
        <v>-1228832.7888327837</v>
      </c>
      <c r="G3895" s="36">
        <f>INDEX(Daily!$B$2:$H$4016,MATCH(E3895,Daily!$B$2:$B$4016,0),3)</f>
        <v>2.5100000000000051</v>
      </c>
      <c r="H3895" s="36">
        <f>INDEX(Daily!$B$2:$H$4016,MATCH(E3895,Daily!$B$2:$B$4016,0),5)</f>
        <v>-15</v>
      </c>
      <c r="I3895" s="36">
        <f>INDEX(Daily!$B$2:$H$4016,MATCH(E3895,Daily!$B$2:$B$4016,0),7)</f>
        <v>-15.289999999999964</v>
      </c>
      <c r="J3895" s="39">
        <f>INDEX(Monthly!$B$2:$K$187,MATCH(D3895,Monthly!$B$2:$B$187,0),3)</f>
        <v>1.150000000000001E-2</v>
      </c>
      <c r="K3895" s="39">
        <f>INDEX(Monthly!$B$2:$K$187,MATCH(D3895,Monthly!$B$2:$B$187,0),5)</f>
        <v>49.639999999999986</v>
      </c>
      <c r="L3895" s="39">
        <f>INDEX(Monthly!$B$2:$K$187,MATCH(D3895,Monthly!$B$2:$B$187,0),7)</f>
        <v>0</v>
      </c>
      <c r="M3895" s="39">
        <f>INDEX(Monthly!$B$2:$K$187,MATCH(D3895,Monthly!$B$2:$B$187,0),9)</f>
        <v>1.4538862589713859E-2</v>
      </c>
      <c r="N3895" s="42">
        <f>INDEX(Quaterly!$B$2:$E$63,MATCH(B3895,Quaterly!$B$2:$B$63,0),4)</f>
        <v>-6.48</v>
      </c>
    </row>
    <row r="3896" spans="1:14" x14ac:dyDescent="0.3">
      <c r="A3896" s="23">
        <v>3895</v>
      </c>
      <c r="B3896" s="23" t="str">
        <f t="shared" si="180"/>
        <v>Q1-2025</v>
      </c>
      <c r="C3896" s="24" t="str">
        <f t="shared" si="181"/>
        <v>Q1</v>
      </c>
      <c r="D3896" s="23" t="str">
        <f t="shared" si="182"/>
        <v>1-2025</v>
      </c>
      <c r="E3896" s="25">
        <v>45670</v>
      </c>
      <c r="F3896" s="31">
        <f>INDEX(GoldPrice!$B$2:$F$4016,MATCH(E3896,GoldPrice!$B$2:$B$4016,0),5)</f>
        <v>2196105.5161055103</v>
      </c>
      <c r="G3896" s="36">
        <f>INDEX(Daily!$B$2:$H$4016,MATCH(E3896,Daily!$B$2:$B$4016,0),3)</f>
        <v>1.5499999999999972</v>
      </c>
      <c r="H3896" s="36">
        <f>INDEX(Daily!$B$2:$H$4016,MATCH(E3896,Daily!$B$2:$B$4016,0),5)</f>
        <v>30</v>
      </c>
      <c r="I3896" s="36">
        <f>INDEX(Daily!$B$2:$H$4016,MATCH(E3896,Daily!$B$2:$B$4016,0),7)</f>
        <v>5.1700000000000728</v>
      </c>
      <c r="J3896" s="39">
        <f>INDEX(Monthly!$B$2:$K$187,MATCH(D3896,Monthly!$B$2:$B$187,0),3)</f>
        <v>1.150000000000001E-2</v>
      </c>
      <c r="K3896" s="39">
        <f>INDEX(Monthly!$B$2:$K$187,MATCH(D3896,Monthly!$B$2:$B$187,0),5)</f>
        <v>49.639999999999986</v>
      </c>
      <c r="L3896" s="39">
        <f>INDEX(Monthly!$B$2:$K$187,MATCH(D3896,Monthly!$B$2:$B$187,0),7)</f>
        <v>0</v>
      </c>
      <c r="M3896" s="39">
        <f>INDEX(Monthly!$B$2:$K$187,MATCH(D3896,Monthly!$B$2:$B$187,0),9)</f>
        <v>1.4538862589713859E-2</v>
      </c>
      <c r="N3896" s="42">
        <f>INDEX(Quaterly!$B$2:$E$63,MATCH(B3896,Quaterly!$B$2:$B$63,0),4)</f>
        <v>-6.48</v>
      </c>
    </row>
    <row r="3897" spans="1:14" x14ac:dyDescent="0.3">
      <c r="A3897" s="23">
        <v>3896</v>
      </c>
      <c r="B3897" s="23" t="str">
        <f t="shared" si="180"/>
        <v>Q1-2025</v>
      </c>
      <c r="C3897" s="24" t="str">
        <f t="shared" si="181"/>
        <v>Q1</v>
      </c>
      <c r="D3897" s="23" t="str">
        <f t="shared" si="182"/>
        <v>1-2025</v>
      </c>
      <c r="E3897" s="25">
        <v>45671</v>
      </c>
      <c r="F3897" s="31">
        <f>INDEX(GoldPrice!$B$2:$F$4016,MATCH(E3897,GoldPrice!$B$2:$B$4016,0),5)</f>
        <v>-548636.55263655633</v>
      </c>
      <c r="G3897" s="36">
        <f>INDEX(Daily!$B$2:$H$4016,MATCH(E3897,Daily!$B$2:$B$4016,0),3)</f>
        <v>-0.92999999999999261</v>
      </c>
      <c r="H3897" s="36">
        <f>INDEX(Daily!$B$2:$H$4016,MATCH(E3897,Daily!$B$2:$B$4016,0),5)</f>
        <v>-10</v>
      </c>
      <c r="I3897" s="36">
        <f>INDEX(Daily!$B$2:$H$4016,MATCH(E3897,Daily!$B$2:$B$4016,0),7)</f>
        <v>-6.5800000000001546</v>
      </c>
      <c r="J3897" s="39">
        <f>INDEX(Monthly!$B$2:$K$187,MATCH(D3897,Monthly!$B$2:$B$187,0),3)</f>
        <v>1.150000000000001E-2</v>
      </c>
      <c r="K3897" s="39">
        <f>INDEX(Monthly!$B$2:$K$187,MATCH(D3897,Monthly!$B$2:$B$187,0),5)</f>
        <v>49.639999999999986</v>
      </c>
      <c r="L3897" s="39">
        <f>INDEX(Monthly!$B$2:$K$187,MATCH(D3897,Monthly!$B$2:$B$187,0),7)</f>
        <v>0</v>
      </c>
      <c r="M3897" s="39">
        <f>INDEX(Monthly!$B$2:$K$187,MATCH(D3897,Monthly!$B$2:$B$187,0),9)</f>
        <v>1.4538862589713859E-2</v>
      </c>
      <c r="N3897" s="42">
        <f>INDEX(Quaterly!$B$2:$E$63,MATCH(B3897,Quaterly!$B$2:$B$63,0),4)</f>
        <v>-6.48</v>
      </c>
    </row>
    <row r="3898" spans="1:14" x14ac:dyDescent="0.3">
      <c r="A3898" s="23">
        <v>3897</v>
      </c>
      <c r="B3898" s="23" t="str">
        <f t="shared" si="180"/>
        <v>Q1-2025</v>
      </c>
      <c r="C3898" s="24" t="str">
        <f t="shared" si="181"/>
        <v>Q1</v>
      </c>
      <c r="D3898" s="23" t="str">
        <f t="shared" si="182"/>
        <v>1-2025</v>
      </c>
      <c r="E3898" s="25">
        <v>45672</v>
      </c>
      <c r="F3898" s="31">
        <f>INDEX(GoldPrice!$B$2:$F$4016,MATCH(E3898,GoldPrice!$B$2:$B$4016,0),5)</f>
        <v>-470875.82687582076</v>
      </c>
      <c r="G3898" s="36">
        <f>INDEX(Daily!$B$2:$H$4016,MATCH(E3898,Daily!$B$2:$B$4016,0),3)</f>
        <v>2.3399999999999892</v>
      </c>
      <c r="H3898" s="36">
        <f>INDEX(Daily!$B$2:$H$4016,MATCH(E3898,Daily!$B$2:$B$4016,0),5)</f>
        <v>-5</v>
      </c>
      <c r="I3898" s="36">
        <f>INDEX(Daily!$B$2:$H$4016,MATCH(E3898,Daily!$B$2:$B$4016,0),7)</f>
        <v>7.1100000000001273</v>
      </c>
      <c r="J3898" s="39">
        <f>INDEX(Monthly!$B$2:$K$187,MATCH(D3898,Monthly!$B$2:$B$187,0),3)</f>
        <v>1.150000000000001E-2</v>
      </c>
      <c r="K3898" s="39">
        <f>INDEX(Monthly!$B$2:$K$187,MATCH(D3898,Monthly!$B$2:$B$187,0),5)</f>
        <v>49.639999999999986</v>
      </c>
      <c r="L3898" s="39">
        <f>INDEX(Monthly!$B$2:$K$187,MATCH(D3898,Monthly!$B$2:$B$187,0),7)</f>
        <v>0</v>
      </c>
      <c r="M3898" s="39">
        <f>INDEX(Monthly!$B$2:$K$187,MATCH(D3898,Monthly!$B$2:$B$187,0),9)</f>
        <v>1.4538862589713859E-2</v>
      </c>
      <c r="N3898" s="42">
        <f>INDEX(Quaterly!$B$2:$E$63,MATCH(B3898,Quaterly!$B$2:$B$63,0),4)</f>
        <v>-6.48</v>
      </c>
    </row>
    <row r="3899" spans="1:14" x14ac:dyDescent="0.3">
      <c r="A3899" s="23">
        <v>3898</v>
      </c>
      <c r="B3899" s="23" t="str">
        <f t="shared" si="180"/>
        <v>Q1-2025</v>
      </c>
      <c r="C3899" s="24" t="str">
        <f t="shared" si="181"/>
        <v>Q1</v>
      </c>
      <c r="D3899" s="23" t="str">
        <f t="shared" si="182"/>
        <v>1-2025</v>
      </c>
      <c r="E3899" s="25">
        <v>45673</v>
      </c>
      <c r="F3899" s="31">
        <f>INDEX(GoldPrice!$B$2:$F$4016,MATCH(E3899,GoldPrice!$B$2:$B$4016,0),5)</f>
        <v>-224576.07257607579</v>
      </c>
      <c r="G3899" s="36">
        <f>INDEX(Daily!$B$2:$H$4016,MATCH(E3899,Daily!$B$2:$B$4016,0),3)</f>
        <v>-2.9999999999986926E-2</v>
      </c>
      <c r="H3899" s="36">
        <f>INDEX(Daily!$B$2:$H$4016,MATCH(E3899,Daily!$B$2:$B$4016,0),5)</f>
        <v>-5</v>
      </c>
      <c r="I3899" s="36">
        <f>INDEX(Daily!$B$2:$H$4016,MATCH(E3899,Daily!$B$2:$B$4016,0),7)</f>
        <v>6.1799999999998363</v>
      </c>
      <c r="J3899" s="39">
        <f>INDEX(Monthly!$B$2:$K$187,MATCH(D3899,Monthly!$B$2:$B$187,0),3)</f>
        <v>1.150000000000001E-2</v>
      </c>
      <c r="K3899" s="39">
        <f>INDEX(Monthly!$B$2:$K$187,MATCH(D3899,Monthly!$B$2:$B$187,0),5)</f>
        <v>49.639999999999986</v>
      </c>
      <c r="L3899" s="39">
        <f>INDEX(Monthly!$B$2:$K$187,MATCH(D3899,Monthly!$B$2:$B$187,0),7)</f>
        <v>0</v>
      </c>
      <c r="M3899" s="39">
        <f>INDEX(Monthly!$B$2:$K$187,MATCH(D3899,Monthly!$B$2:$B$187,0),9)</f>
        <v>1.4538862589713859E-2</v>
      </c>
      <c r="N3899" s="42">
        <f>INDEX(Quaterly!$B$2:$E$63,MATCH(B3899,Quaterly!$B$2:$B$63,0),4)</f>
        <v>-6.48</v>
      </c>
    </row>
    <row r="3900" spans="1:14" x14ac:dyDescent="0.3">
      <c r="A3900" s="23">
        <v>3899</v>
      </c>
      <c r="B3900" s="23" t="str">
        <f t="shared" si="180"/>
        <v>Q1-2025</v>
      </c>
      <c r="C3900" s="24" t="str">
        <f t="shared" si="181"/>
        <v>Q1</v>
      </c>
      <c r="D3900" s="23" t="str">
        <f t="shared" si="182"/>
        <v>1-2025</v>
      </c>
      <c r="E3900" s="25">
        <v>45674</v>
      </c>
      <c r="F3900" s="31">
        <f>INDEX(GoldPrice!$B$2:$F$4016,MATCH(E3900,GoldPrice!$B$2:$B$4016,0),5)</f>
        <v>456486.48648648709</v>
      </c>
      <c r="G3900" s="36">
        <f>INDEX(Daily!$B$2:$H$4016,MATCH(E3900,Daily!$B$2:$B$4016,0),3)</f>
        <v>-0.80000000000001137</v>
      </c>
      <c r="H3900" s="36">
        <f>INDEX(Daily!$B$2:$H$4016,MATCH(E3900,Daily!$B$2:$B$4016,0),5)</f>
        <v>-55</v>
      </c>
      <c r="I3900" s="36">
        <f>INDEX(Daily!$B$2:$H$4016,MATCH(E3900,Daily!$B$2:$B$4016,0),7)</f>
        <v>6.75</v>
      </c>
      <c r="J3900" s="39">
        <f>INDEX(Monthly!$B$2:$K$187,MATCH(D3900,Monthly!$B$2:$B$187,0),3)</f>
        <v>1.150000000000001E-2</v>
      </c>
      <c r="K3900" s="39">
        <f>INDEX(Monthly!$B$2:$K$187,MATCH(D3900,Monthly!$B$2:$B$187,0),5)</f>
        <v>49.639999999999986</v>
      </c>
      <c r="L3900" s="39">
        <f>INDEX(Monthly!$B$2:$K$187,MATCH(D3900,Monthly!$B$2:$B$187,0),7)</f>
        <v>0</v>
      </c>
      <c r="M3900" s="39">
        <f>INDEX(Monthly!$B$2:$K$187,MATCH(D3900,Monthly!$B$2:$B$187,0),9)</f>
        <v>1.4538862589713859E-2</v>
      </c>
      <c r="N3900" s="42">
        <f>INDEX(Quaterly!$B$2:$E$63,MATCH(B3900,Quaterly!$B$2:$B$63,0),4)</f>
        <v>-6.48</v>
      </c>
    </row>
    <row r="3901" spans="1:14" x14ac:dyDescent="0.3">
      <c r="A3901" s="23">
        <v>3900</v>
      </c>
      <c r="B3901" s="23" t="str">
        <f t="shared" si="180"/>
        <v>Q1-2025</v>
      </c>
      <c r="C3901" s="24" t="str">
        <f t="shared" si="181"/>
        <v>Q1</v>
      </c>
      <c r="D3901" s="23" t="str">
        <f t="shared" si="182"/>
        <v>1-2025</v>
      </c>
      <c r="E3901" s="25">
        <v>45677</v>
      </c>
      <c r="F3901" s="31">
        <f>INDEX(GoldPrice!$B$2:$F$4016,MATCH(E3901,GoldPrice!$B$2:$B$4016,0),5)</f>
        <v>-109099.98109997809</v>
      </c>
      <c r="G3901" s="36">
        <f>INDEX(Daily!$B$2:$H$4016,MATCH(E3901,Daily!$B$2:$B$4016,0),3)</f>
        <v>-1.4899999999999949</v>
      </c>
      <c r="H3901" s="36">
        <f>INDEX(Daily!$B$2:$H$4016,MATCH(E3901,Daily!$B$2:$B$4016,0),5)</f>
        <v>0</v>
      </c>
      <c r="I3901" s="36">
        <f>INDEX(Daily!$B$2:$H$4016,MATCH(E3901,Daily!$B$2:$B$4016,0),7)</f>
        <v>0.44000000000005457</v>
      </c>
      <c r="J3901" s="39">
        <f>INDEX(Monthly!$B$2:$K$187,MATCH(D3901,Monthly!$B$2:$B$187,0),3)</f>
        <v>1.150000000000001E-2</v>
      </c>
      <c r="K3901" s="39">
        <f>INDEX(Monthly!$B$2:$K$187,MATCH(D3901,Monthly!$B$2:$B$187,0),5)</f>
        <v>49.639999999999986</v>
      </c>
      <c r="L3901" s="39">
        <f>INDEX(Monthly!$B$2:$K$187,MATCH(D3901,Monthly!$B$2:$B$187,0),7)</f>
        <v>0</v>
      </c>
      <c r="M3901" s="39">
        <f>INDEX(Monthly!$B$2:$K$187,MATCH(D3901,Monthly!$B$2:$B$187,0),9)</f>
        <v>1.4538862589713859E-2</v>
      </c>
      <c r="N3901" s="42">
        <f>INDEX(Quaterly!$B$2:$E$63,MATCH(B3901,Quaterly!$B$2:$B$63,0),4)</f>
        <v>-6.48</v>
      </c>
    </row>
    <row r="3902" spans="1:14" x14ac:dyDescent="0.3">
      <c r="A3902" s="23">
        <v>3901</v>
      </c>
      <c r="B3902" s="23" t="str">
        <f t="shared" si="180"/>
        <v>Q1-2025</v>
      </c>
      <c r="C3902" s="24" t="str">
        <f t="shared" si="181"/>
        <v>Q1</v>
      </c>
      <c r="D3902" s="23" t="str">
        <f t="shared" si="182"/>
        <v>1-2025</v>
      </c>
      <c r="E3902" s="25">
        <v>45678</v>
      </c>
      <c r="F3902" s="31">
        <f>INDEX(GoldPrice!$B$2:$F$4016,MATCH(E3902,GoldPrice!$B$2:$B$4016,0),5)</f>
        <v>262979.77697977424</v>
      </c>
      <c r="G3902" s="36">
        <f>INDEX(Daily!$B$2:$H$4016,MATCH(E3902,Daily!$B$2:$B$4016,0),3)</f>
        <v>-0.5</v>
      </c>
      <c r="H3902" s="36">
        <f>INDEX(Daily!$B$2:$H$4016,MATCH(E3902,Daily!$B$2:$B$4016,0),5)</f>
        <v>-55</v>
      </c>
      <c r="I3902" s="36">
        <f>INDEX(Daily!$B$2:$H$4016,MATCH(E3902,Daily!$B$2:$B$4016,0),7)</f>
        <v>-3.4600000000000364</v>
      </c>
      <c r="J3902" s="39">
        <f>INDEX(Monthly!$B$2:$K$187,MATCH(D3902,Monthly!$B$2:$B$187,0),3)</f>
        <v>1.150000000000001E-2</v>
      </c>
      <c r="K3902" s="39">
        <f>INDEX(Monthly!$B$2:$K$187,MATCH(D3902,Monthly!$B$2:$B$187,0),5)</f>
        <v>49.639999999999986</v>
      </c>
      <c r="L3902" s="39">
        <f>INDEX(Monthly!$B$2:$K$187,MATCH(D3902,Monthly!$B$2:$B$187,0),7)</f>
        <v>0</v>
      </c>
      <c r="M3902" s="39">
        <f>INDEX(Monthly!$B$2:$K$187,MATCH(D3902,Monthly!$B$2:$B$187,0),9)</f>
        <v>1.4538862589713859E-2</v>
      </c>
      <c r="N3902" s="42">
        <f>INDEX(Quaterly!$B$2:$E$63,MATCH(B3902,Quaterly!$B$2:$B$63,0),4)</f>
        <v>-6.48</v>
      </c>
    </row>
    <row r="3903" spans="1:14" x14ac:dyDescent="0.3">
      <c r="A3903" s="23">
        <v>3902</v>
      </c>
      <c r="B3903" s="23" t="str">
        <f t="shared" si="180"/>
        <v>Q1-2025</v>
      </c>
      <c r="C3903" s="24" t="str">
        <f t="shared" si="181"/>
        <v>Q1</v>
      </c>
      <c r="D3903" s="23" t="str">
        <f t="shared" si="182"/>
        <v>1-2025</v>
      </c>
      <c r="E3903" s="25">
        <v>45679</v>
      </c>
      <c r="F3903" s="31">
        <f>INDEX(GoldPrice!$B$2:$F$4016,MATCH(E3903,GoldPrice!$B$2:$B$4016,0),5)</f>
        <v>938870.53487053514</v>
      </c>
      <c r="G3903" s="36">
        <f>INDEX(Daily!$B$2:$H$4016,MATCH(E3903,Daily!$B$2:$B$4016,0),3)</f>
        <v>-0.45000000000000284</v>
      </c>
      <c r="H3903" s="36">
        <f>INDEX(Daily!$B$2:$H$4016,MATCH(E3903,Daily!$B$2:$B$4016,0),5)</f>
        <v>-210</v>
      </c>
      <c r="I3903" s="36">
        <f>INDEX(Daily!$B$2:$H$4016,MATCH(E3903,Daily!$B$2:$B$4016,0),7)</f>
        <v>-3.5599999999999454</v>
      </c>
      <c r="J3903" s="39">
        <f>INDEX(Monthly!$B$2:$K$187,MATCH(D3903,Monthly!$B$2:$B$187,0),3)</f>
        <v>1.150000000000001E-2</v>
      </c>
      <c r="K3903" s="39">
        <f>INDEX(Monthly!$B$2:$K$187,MATCH(D3903,Monthly!$B$2:$B$187,0),5)</f>
        <v>49.639999999999986</v>
      </c>
      <c r="L3903" s="39">
        <f>INDEX(Monthly!$B$2:$K$187,MATCH(D3903,Monthly!$B$2:$B$187,0),7)</f>
        <v>0</v>
      </c>
      <c r="M3903" s="39">
        <f>INDEX(Monthly!$B$2:$K$187,MATCH(D3903,Monthly!$B$2:$B$187,0),9)</f>
        <v>1.4538862589713859E-2</v>
      </c>
      <c r="N3903" s="42">
        <f>INDEX(Quaterly!$B$2:$E$63,MATCH(B3903,Quaterly!$B$2:$B$63,0),4)</f>
        <v>-6.48</v>
      </c>
    </row>
    <row r="3904" spans="1:14" x14ac:dyDescent="0.3">
      <c r="A3904" s="23">
        <v>3903</v>
      </c>
      <c r="B3904" s="23" t="str">
        <f t="shared" si="180"/>
        <v>Q1-2025</v>
      </c>
      <c r="C3904" s="24" t="str">
        <f t="shared" si="181"/>
        <v>Q1</v>
      </c>
      <c r="D3904" s="23" t="str">
        <f t="shared" si="182"/>
        <v>1-2025</v>
      </c>
      <c r="E3904" s="25">
        <v>45680</v>
      </c>
      <c r="F3904" s="31">
        <f>INDEX(GoldPrice!$B$2:$F$4016,MATCH(E3904,GoldPrice!$B$2:$B$4016,0),5)</f>
        <v>-77446.985446982086</v>
      </c>
      <c r="G3904" s="36">
        <f>INDEX(Daily!$B$2:$H$4016,MATCH(E3904,Daily!$B$2:$B$4016,0),3)</f>
        <v>-0.81999999999999318</v>
      </c>
      <c r="H3904" s="36">
        <f>INDEX(Daily!$B$2:$H$4016,MATCH(E3904,Daily!$B$2:$B$4016,0),5)</f>
        <v>30</v>
      </c>
      <c r="I3904" s="36">
        <f>INDEX(Daily!$B$2:$H$4016,MATCH(E3904,Daily!$B$2:$B$4016,0),7)</f>
        <v>17.100000000000136</v>
      </c>
      <c r="J3904" s="39">
        <f>INDEX(Monthly!$B$2:$K$187,MATCH(D3904,Monthly!$B$2:$B$187,0),3)</f>
        <v>1.150000000000001E-2</v>
      </c>
      <c r="K3904" s="39">
        <f>INDEX(Monthly!$B$2:$K$187,MATCH(D3904,Monthly!$B$2:$B$187,0),5)</f>
        <v>49.639999999999986</v>
      </c>
      <c r="L3904" s="39">
        <f>INDEX(Monthly!$B$2:$K$187,MATCH(D3904,Monthly!$B$2:$B$187,0),7)</f>
        <v>0</v>
      </c>
      <c r="M3904" s="39">
        <f>INDEX(Monthly!$B$2:$K$187,MATCH(D3904,Monthly!$B$2:$B$187,0),9)</f>
        <v>1.4538862589713859E-2</v>
      </c>
      <c r="N3904" s="42">
        <f>INDEX(Quaterly!$B$2:$E$63,MATCH(B3904,Quaterly!$B$2:$B$63,0),4)</f>
        <v>-6.48</v>
      </c>
    </row>
    <row r="3905" spans="1:14" x14ac:dyDescent="0.3">
      <c r="A3905" s="23">
        <v>3904</v>
      </c>
      <c r="B3905" s="23" t="str">
        <f t="shared" si="180"/>
        <v>Q1-2025</v>
      </c>
      <c r="C3905" s="24" t="str">
        <f t="shared" si="181"/>
        <v>Q1</v>
      </c>
      <c r="D3905" s="23" t="str">
        <f t="shared" si="182"/>
        <v>1-2025</v>
      </c>
      <c r="E3905" s="25">
        <v>45681</v>
      </c>
      <c r="F3905" s="31">
        <f>INDEX(GoldPrice!$B$2:$F$4016,MATCH(E3905,GoldPrice!$B$2:$B$4016,0),5)</f>
        <v>472753.73275373131</v>
      </c>
      <c r="G3905" s="36">
        <f>INDEX(Daily!$B$2:$H$4016,MATCH(E3905,Daily!$B$2:$B$4016,0),3)</f>
        <v>3.9999999999992042E-2</v>
      </c>
      <c r="H3905" s="36">
        <f>INDEX(Daily!$B$2:$H$4016,MATCH(E3905,Daily!$B$2:$B$4016,0),5)</f>
        <v>-20</v>
      </c>
      <c r="I3905" s="36">
        <f>INDEX(Daily!$B$2:$H$4016,MATCH(E3905,Daily!$B$2:$B$4016,0),7)</f>
        <v>5.4199999999998454</v>
      </c>
      <c r="J3905" s="39">
        <f>INDEX(Monthly!$B$2:$K$187,MATCH(D3905,Monthly!$B$2:$B$187,0),3)</f>
        <v>1.150000000000001E-2</v>
      </c>
      <c r="K3905" s="39">
        <f>INDEX(Monthly!$B$2:$K$187,MATCH(D3905,Monthly!$B$2:$B$187,0),5)</f>
        <v>49.639999999999986</v>
      </c>
      <c r="L3905" s="39">
        <f>INDEX(Monthly!$B$2:$K$187,MATCH(D3905,Monthly!$B$2:$B$187,0),7)</f>
        <v>0</v>
      </c>
      <c r="M3905" s="39">
        <f>INDEX(Monthly!$B$2:$K$187,MATCH(D3905,Monthly!$B$2:$B$187,0),9)</f>
        <v>1.4538862589713859E-2</v>
      </c>
      <c r="N3905" s="42">
        <f>INDEX(Quaterly!$B$2:$E$63,MATCH(B3905,Quaterly!$B$2:$B$63,0),4)</f>
        <v>-6.48</v>
      </c>
    </row>
    <row r="3906" spans="1:14" x14ac:dyDescent="0.3">
      <c r="A3906" s="23">
        <v>3905</v>
      </c>
      <c r="B3906" s="23" t="str">
        <f t="shared" si="180"/>
        <v>Q1-2025</v>
      </c>
      <c r="C3906" s="24" t="str">
        <f t="shared" si="181"/>
        <v>Q1</v>
      </c>
      <c r="D3906" s="23" t="str">
        <f t="shared" si="182"/>
        <v>1-2025</v>
      </c>
      <c r="E3906" s="25">
        <v>45684</v>
      </c>
      <c r="F3906" s="31">
        <f>INDEX(GoldPrice!$B$2:$F$4016,MATCH(E3906,GoldPrice!$B$2:$B$4016,0),5)</f>
        <v>-360259.63225963712</v>
      </c>
      <c r="G3906" s="36">
        <f>INDEX(Daily!$B$2:$H$4016,MATCH(E3906,Daily!$B$2:$B$4016,0),3)</f>
        <v>-1.4899999999999949</v>
      </c>
      <c r="H3906" s="36">
        <f>INDEX(Daily!$B$2:$H$4016,MATCH(E3906,Daily!$B$2:$B$4016,0),5)</f>
        <v>0</v>
      </c>
      <c r="I3906" s="36">
        <f>INDEX(Daily!$B$2:$H$4016,MATCH(E3906,Daily!$B$2:$B$4016,0),7)</f>
        <v>-14.432857142857074</v>
      </c>
      <c r="J3906" s="39">
        <f>INDEX(Monthly!$B$2:$K$187,MATCH(D3906,Monthly!$B$2:$B$187,0),3)</f>
        <v>1.150000000000001E-2</v>
      </c>
      <c r="K3906" s="39">
        <f>INDEX(Monthly!$B$2:$K$187,MATCH(D3906,Monthly!$B$2:$B$187,0),5)</f>
        <v>49.639999999999986</v>
      </c>
      <c r="L3906" s="39">
        <f>INDEX(Monthly!$B$2:$K$187,MATCH(D3906,Monthly!$B$2:$B$187,0),7)</f>
        <v>0</v>
      </c>
      <c r="M3906" s="39">
        <f>INDEX(Monthly!$B$2:$K$187,MATCH(D3906,Monthly!$B$2:$B$187,0),9)</f>
        <v>1.4538862589713859E-2</v>
      </c>
      <c r="N3906" s="42">
        <f>INDEX(Quaterly!$B$2:$E$63,MATCH(B3906,Quaterly!$B$2:$B$63,0),4)</f>
        <v>-6.48</v>
      </c>
    </row>
    <row r="3907" spans="1:14" x14ac:dyDescent="0.3">
      <c r="A3907" s="23">
        <v>3906</v>
      </c>
      <c r="B3907" s="23" t="str">
        <f t="shared" ref="B3907:B3970" si="183">C3907&amp;"-"&amp;YEAR(E3907)</f>
        <v>Q1-2025</v>
      </c>
      <c r="C3907" s="24" t="str">
        <f t="shared" ref="C3907:C3970" si="184">IF(MONTH(E3907)&lt;=3,"Q1",IF(MONTH(E3907)&lt;=6,"Q2",IF(MONTH(E3907)&lt;=9,"Q3","Q4")))</f>
        <v>Q1</v>
      </c>
      <c r="D3907" s="23" t="str">
        <f t="shared" ref="D3907:D3970" si="185">MONTH(E3907)&amp;"-"&amp;YEAR(E3907)</f>
        <v>1-2025</v>
      </c>
      <c r="E3907" s="25">
        <v>45685</v>
      </c>
      <c r="F3907" s="31">
        <f>INDEX(GoldPrice!$B$2:$F$4016,MATCH(E3907,GoldPrice!$B$2:$B$4016,0),5)</f>
        <v>-457140.41942612827</v>
      </c>
      <c r="G3907" s="36">
        <f>INDEX(Daily!$B$2:$H$4016,MATCH(E3907,Daily!$B$2:$B$4016,0),3)</f>
        <v>0.59999999999999432</v>
      </c>
      <c r="H3907" s="36">
        <f>INDEX(Daily!$B$2:$H$4016,MATCH(E3907,Daily!$B$2:$B$4016,0),5)</f>
        <v>0</v>
      </c>
      <c r="I3907" s="36">
        <f>INDEX(Daily!$B$2:$H$4016,MATCH(E3907,Daily!$B$2:$B$4016,0),7)</f>
        <v>1.1795918367345166</v>
      </c>
      <c r="J3907" s="39">
        <f>INDEX(Monthly!$B$2:$K$187,MATCH(D3907,Monthly!$B$2:$B$187,0),3)</f>
        <v>1.150000000000001E-2</v>
      </c>
      <c r="K3907" s="39">
        <f>INDEX(Monthly!$B$2:$K$187,MATCH(D3907,Monthly!$B$2:$B$187,0),5)</f>
        <v>49.639999999999986</v>
      </c>
      <c r="L3907" s="39">
        <f>INDEX(Monthly!$B$2:$K$187,MATCH(D3907,Monthly!$B$2:$B$187,0),7)</f>
        <v>0</v>
      </c>
      <c r="M3907" s="39">
        <f>INDEX(Monthly!$B$2:$K$187,MATCH(D3907,Monthly!$B$2:$B$187,0),9)</f>
        <v>1.4538862589713859E-2</v>
      </c>
      <c r="N3907" s="42">
        <f>INDEX(Quaterly!$B$2:$E$63,MATCH(B3907,Quaterly!$B$2:$B$63,0),4)</f>
        <v>-6.48</v>
      </c>
    </row>
    <row r="3908" spans="1:14" x14ac:dyDescent="0.3">
      <c r="A3908" s="23">
        <v>3907</v>
      </c>
      <c r="B3908" s="23" t="str">
        <f t="shared" si="183"/>
        <v>Q1-2025</v>
      </c>
      <c r="C3908" s="24" t="str">
        <f t="shared" si="184"/>
        <v>Q1</v>
      </c>
      <c r="D3908" s="23" t="str">
        <f t="shared" si="185"/>
        <v>1-2025</v>
      </c>
      <c r="E3908" s="25">
        <v>45686</v>
      </c>
      <c r="F3908" s="31">
        <f>INDEX(GoldPrice!$B$2:$F$4016,MATCH(E3908,GoldPrice!$B$2:$B$4016,0),5)</f>
        <v>25521.838338166475</v>
      </c>
      <c r="G3908" s="36">
        <f>INDEX(Daily!$B$2:$H$4016,MATCH(E3908,Daily!$B$2:$B$4016,0),3)</f>
        <v>-1.1499999999999915</v>
      </c>
      <c r="H3908" s="36">
        <f>INDEX(Daily!$B$2:$H$4016,MATCH(E3908,Daily!$B$2:$B$4016,0),5)</f>
        <v>0</v>
      </c>
      <c r="I3908" s="36">
        <f>INDEX(Daily!$B$2:$H$4016,MATCH(E3908,Daily!$B$2:$B$4016,0),7)</f>
        <v>0.38381924198256456</v>
      </c>
      <c r="J3908" s="39">
        <f>INDEX(Monthly!$B$2:$K$187,MATCH(D3908,Monthly!$B$2:$B$187,0),3)</f>
        <v>1.150000000000001E-2</v>
      </c>
      <c r="K3908" s="39">
        <f>INDEX(Monthly!$B$2:$K$187,MATCH(D3908,Monthly!$B$2:$B$187,0),5)</f>
        <v>49.639999999999986</v>
      </c>
      <c r="L3908" s="39">
        <f>INDEX(Monthly!$B$2:$K$187,MATCH(D3908,Monthly!$B$2:$B$187,0),7)</f>
        <v>0</v>
      </c>
      <c r="M3908" s="39">
        <f>INDEX(Monthly!$B$2:$K$187,MATCH(D3908,Monthly!$B$2:$B$187,0),9)</f>
        <v>1.4538862589713859E-2</v>
      </c>
      <c r="N3908" s="42">
        <f>INDEX(Quaterly!$B$2:$E$63,MATCH(B3908,Quaterly!$B$2:$B$63,0),4)</f>
        <v>-6.48</v>
      </c>
    </row>
    <row r="3909" spans="1:14" x14ac:dyDescent="0.3">
      <c r="A3909" s="23">
        <v>3908</v>
      </c>
      <c r="B3909" s="23" t="str">
        <f t="shared" si="183"/>
        <v>Q1-2025</v>
      </c>
      <c r="C3909" s="24" t="str">
        <f t="shared" si="184"/>
        <v>Q1</v>
      </c>
      <c r="D3909" s="23" t="str">
        <f t="shared" si="185"/>
        <v>1-2025</v>
      </c>
      <c r="E3909" s="25">
        <v>45687</v>
      </c>
      <c r="F3909" s="31">
        <f>INDEX(GoldPrice!$B$2:$F$4016,MATCH(E3909,GoldPrice!$B$2:$B$4016,0),5)</f>
        <v>-885045.97097017616</v>
      </c>
      <c r="G3909" s="36">
        <f>INDEX(Daily!$B$2:$H$4016,MATCH(E3909,Daily!$B$2:$B$4016,0),3)</f>
        <v>0.10999999999999943</v>
      </c>
      <c r="H3909" s="36">
        <f>INDEX(Daily!$B$2:$H$4016,MATCH(E3909,Daily!$B$2:$B$4016,0),5)</f>
        <v>0</v>
      </c>
      <c r="I3909" s="36">
        <f>INDEX(Daily!$B$2:$H$4016,MATCH(E3909,Daily!$B$2:$B$4016,0),7)</f>
        <v>0.37579341940863742</v>
      </c>
      <c r="J3909" s="39">
        <f>INDEX(Monthly!$B$2:$K$187,MATCH(D3909,Monthly!$B$2:$B$187,0),3)</f>
        <v>1.150000000000001E-2</v>
      </c>
      <c r="K3909" s="39">
        <f>INDEX(Monthly!$B$2:$K$187,MATCH(D3909,Monthly!$B$2:$B$187,0),5)</f>
        <v>49.639999999999986</v>
      </c>
      <c r="L3909" s="39">
        <f>INDEX(Monthly!$B$2:$K$187,MATCH(D3909,Monthly!$B$2:$B$187,0),7)</f>
        <v>0</v>
      </c>
      <c r="M3909" s="39">
        <f>INDEX(Monthly!$B$2:$K$187,MATCH(D3909,Monthly!$B$2:$B$187,0),9)</f>
        <v>1.4538862589713859E-2</v>
      </c>
      <c r="N3909" s="42">
        <f>INDEX(Quaterly!$B$2:$E$63,MATCH(B3909,Quaterly!$B$2:$B$63,0),4)</f>
        <v>-6.48</v>
      </c>
    </row>
    <row r="3910" spans="1:14" x14ac:dyDescent="0.3">
      <c r="A3910" s="23">
        <v>3909</v>
      </c>
      <c r="B3910" s="23" t="str">
        <f t="shared" si="183"/>
        <v>Q1-2025</v>
      </c>
      <c r="C3910" s="24" t="str">
        <f t="shared" si="184"/>
        <v>Q1</v>
      </c>
      <c r="D3910" s="23" t="str">
        <f t="shared" si="185"/>
        <v>1-2025</v>
      </c>
      <c r="E3910" s="25">
        <v>45688</v>
      </c>
      <c r="F3910" s="31">
        <f>INDEX(GoldPrice!$B$2:$F$4016,MATCH(E3910,GoldPrice!$B$2:$B$4016,0),5)</f>
        <v>268766.42656734586</v>
      </c>
      <c r="G3910" s="36">
        <f>INDEX(Daily!$B$2:$H$4016,MATCH(E3910,Daily!$B$2:$B$4016,0),3)</f>
        <v>-0.20000000000000284</v>
      </c>
      <c r="H3910" s="36">
        <f>INDEX(Daily!$B$2:$H$4016,MATCH(E3910,Daily!$B$2:$B$4016,0),5)</f>
        <v>0</v>
      </c>
      <c r="I3910" s="36">
        <f>INDEX(Daily!$B$2:$H$4016,MATCH(E3910,Daily!$B$2:$B$4016,0),7)</f>
        <v>0.92376390789581819</v>
      </c>
      <c r="J3910" s="39">
        <f>INDEX(Monthly!$B$2:$K$187,MATCH(D3910,Monthly!$B$2:$B$187,0),3)</f>
        <v>1.150000000000001E-2</v>
      </c>
      <c r="K3910" s="39">
        <f>INDEX(Monthly!$B$2:$K$187,MATCH(D3910,Monthly!$B$2:$B$187,0),5)</f>
        <v>49.639999999999986</v>
      </c>
      <c r="L3910" s="39">
        <f>INDEX(Monthly!$B$2:$K$187,MATCH(D3910,Monthly!$B$2:$B$187,0),7)</f>
        <v>0</v>
      </c>
      <c r="M3910" s="39">
        <f>INDEX(Monthly!$B$2:$K$187,MATCH(D3910,Monthly!$B$2:$B$187,0),9)</f>
        <v>1.4538862589713859E-2</v>
      </c>
      <c r="N3910" s="42">
        <f>INDEX(Quaterly!$B$2:$E$63,MATCH(B3910,Quaterly!$B$2:$B$63,0),4)</f>
        <v>-6.48</v>
      </c>
    </row>
    <row r="3911" spans="1:14" x14ac:dyDescent="0.3">
      <c r="A3911" s="23">
        <v>3910</v>
      </c>
      <c r="B3911" s="23" t="str">
        <f t="shared" si="183"/>
        <v>Q1-2025</v>
      </c>
      <c r="C3911" s="24" t="str">
        <f t="shared" si="184"/>
        <v>Q1</v>
      </c>
      <c r="D3911" s="23" t="str">
        <f t="shared" si="185"/>
        <v>2-2025</v>
      </c>
      <c r="E3911" s="25">
        <v>45691</v>
      </c>
      <c r="F3911" s="31">
        <f>INDEX(GoldPrice!$B$2:$F$4016,MATCH(E3911,GoldPrice!$B$2:$B$4016,0),5)</f>
        <v>864514.59010726213</v>
      </c>
      <c r="G3911" s="36">
        <f>INDEX(Daily!$B$2:$H$4016,MATCH(E3911,Daily!$B$2:$B$4016,0),3)</f>
        <v>0.62999999999999545</v>
      </c>
      <c r="H3911" s="36">
        <f>INDEX(Daily!$B$2:$H$4016,MATCH(E3911,Daily!$B$2:$B$4016,0),5)</f>
        <v>220</v>
      </c>
      <c r="I3911" s="36">
        <f>INDEX(Daily!$B$2:$H$4016,MATCH(E3911,Daily!$B$2:$B$4016,0),7)</f>
        <v>-0.45011126316444461</v>
      </c>
      <c r="J3911" s="39">
        <f>INDEX(Monthly!$B$2:$K$187,MATCH(D3911,Monthly!$B$2:$B$187,0),3)</f>
        <v>4.0000000000000036E-3</v>
      </c>
      <c r="K3911" s="39">
        <f>INDEX(Monthly!$B$2:$K$187,MATCH(D3911,Monthly!$B$2:$B$187,0),5)</f>
        <v>-97.693333333333157</v>
      </c>
      <c r="L3911" s="39">
        <f>INDEX(Monthly!$B$2:$K$187,MATCH(D3911,Monthly!$B$2:$B$187,0),7)</f>
        <v>1.0000000000000009E-3</v>
      </c>
      <c r="M3911" s="39">
        <f>INDEX(Monthly!$B$2:$K$187,MATCH(D3911,Monthly!$B$2:$B$187,0),9)</f>
        <v>-1.0863069517122021E-3</v>
      </c>
      <c r="N3911" s="42">
        <f>INDEX(Quaterly!$B$2:$E$63,MATCH(B3911,Quaterly!$B$2:$B$63,0),4)</f>
        <v>-6.48</v>
      </c>
    </row>
    <row r="3912" spans="1:14" x14ac:dyDescent="0.3">
      <c r="A3912" s="23">
        <v>3911</v>
      </c>
      <c r="B3912" s="23" t="str">
        <f t="shared" si="183"/>
        <v>Q1-2025</v>
      </c>
      <c r="C3912" s="24" t="str">
        <f t="shared" si="184"/>
        <v>Q1</v>
      </c>
      <c r="D3912" s="23" t="str">
        <f t="shared" si="185"/>
        <v>2-2025</v>
      </c>
      <c r="E3912" s="25">
        <v>45692</v>
      </c>
      <c r="F3912" s="31">
        <f>INDEX(GoldPrice!$B$2:$F$4016,MATCH(E3912,GoldPrice!$B$2:$B$4016,0),5)</f>
        <v>188084.67208466679</v>
      </c>
      <c r="G3912" s="36">
        <f>INDEX(Daily!$B$2:$H$4016,MATCH(E3912,Daily!$B$2:$B$4016,0),3)</f>
        <v>-0.45999999999999375</v>
      </c>
      <c r="H3912" s="36">
        <f>INDEX(Daily!$B$2:$H$4016,MATCH(E3912,Daily!$B$2:$B$4016,0),5)</f>
        <v>-120</v>
      </c>
      <c r="I3912" s="36">
        <f>INDEX(Daily!$B$2:$H$4016,MATCH(E3912,Daily!$B$2:$B$4016,0),7)</f>
        <v>11.650000000000091</v>
      </c>
      <c r="J3912" s="39">
        <f>INDEX(Monthly!$B$2:$K$187,MATCH(D3912,Monthly!$B$2:$B$187,0),3)</f>
        <v>4.0000000000000036E-3</v>
      </c>
      <c r="K3912" s="39">
        <f>INDEX(Monthly!$B$2:$K$187,MATCH(D3912,Monthly!$B$2:$B$187,0),5)</f>
        <v>-97.693333333333157</v>
      </c>
      <c r="L3912" s="39">
        <f>INDEX(Monthly!$B$2:$K$187,MATCH(D3912,Monthly!$B$2:$B$187,0),7)</f>
        <v>1.0000000000000009E-3</v>
      </c>
      <c r="M3912" s="39">
        <f>INDEX(Monthly!$B$2:$K$187,MATCH(D3912,Monthly!$B$2:$B$187,0),9)</f>
        <v>-1.0863069517122021E-3</v>
      </c>
      <c r="N3912" s="42">
        <f>INDEX(Quaterly!$B$2:$E$63,MATCH(B3912,Quaterly!$B$2:$B$63,0),4)</f>
        <v>-6.48</v>
      </c>
    </row>
    <row r="3913" spans="1:14" x14ac:dyDescent="0.3">
      <c r="A3913" s="23">
        <v>3912</v>
      </c>
      <c r="B3913" s="23" t="str">
        <f t="shared" si="183"/>
        <v>Q1-2025</v>
      </c>
      <c r="C3913" s="24" t="str">
        <f t="shared" si="184"/>
        <v>Q1</v>
      </c>
      <c r="D3913" s="23" t="str">
        <f t="shared" si="185"/>
        <v>2-2025</v>
      </c>
      <c r="E3913" s="25">
        <v>45693</v>
      </c>
      <c r="F3913" s="31">
        <f>INDEX(GoldPrice!$B$2:$F$4016,MATCH(E3913,GoldPrice!$B$2:$B$4016,0),5)</f>
        <v>584480.06048006564</v>
      </c>
      <c r="G3913" s="36">
        <f>INDEX(Daily!$B$2:$H$4016,MATCH(E3913,Daily!$B$2:$B$4016,0),3)</f>
        <v>-1.6700000000000017</v>
      </c>
      <c r="H3913" s="36">
        <f>INDEX(Daily!$B$2:$H$4016,MATCH(E3913,Daily!$B$2:$B$4016,0),5)</f>
        <v>-15</v>
      </c>
      <c r="I3913" s="36">
        <f>INDEX(Daily!$B$2:$H$4016,MATCH(E3913,Daily!$B$2:$B$4016,0),7)</f>
        <v>4.9299999999998363</v>
      </c>
      <c r="J3913" s="39">
        <f>INDEX(Monthly!$B$2:$K$187,MATCH(D3913,Monthly!$B$2:$B$187,0),3)</f>
        <v>4.0000000000000036E-3</v>
      </c>
      <c r="K3913" s="39">
        <f>INDEX(Monthly!$B$2:$K$187,MATCH(D3913,Monthly!$B$2:$B$187,0),5)</f>
        <v>-97.693333333333157</v>
      </c>
      <c r="L3913" s="39">
        <f>INDEX(Monthly!$B$2:$K$187,MATCH(D3913,Monthly!$B$2:$B$187,0),7)</f>
        <v>1.0000000000000009E-3</v>
      </c>
      <c r="M3913" s="39">
        <f>INDEX(Monthly!$B$2:$K$187,MATCH(D3913,Monthly!$B$2:$B$187,0),9)</f>
        <v>-1.0863069517122021E-3</v>
      </c>
      <c r="N3913" s="42">
        <f>INDEX(Quaterly!$B$2:$E$63,MATCH(B3913,Quaterly!$B$2:$B$63,0),4)</f>
        <v>-6.48</v>
      </c>
    </row>
    <row r="3914" spans="1:14" x14ac:dyDescent="0.3">
      <c r="A3914" s="23">
        <v>3913</v>
      </c>
      <c r="B3914" s="23" t="str">
        <f t="shared" si="183"/>
        <v>Q1-2025</v>
      </c>
      <c r="C3914" s="24" t="str">
        <f t="shared" si="184"/>
        <v>Q1</v>
      </c>
      <c r="D3914" s="23" t="str">
        <f t="shared" si="185"/>
        <v>2-2025</v>
      </c>
      <c r="E3914" s="25">
        <v>45694</v>
      </c>
      <c r="F3914" s="31">
        <f>INDEX(GoldPrice!$B$2:$F$4016,MATCH(E3914,GoldPrice!$B$2:$B$4016,0),5)</f>
        <v>-1351750.5197505206</v>
      </c>
      <c r="G3914" s="36">
        <f>INDEX(Daily!$B$2:$H$4016,MATCH(E3914,Daily!$B$2:$B$4016,0),3)</f>
        <v>-0.42000000000000171</v>
      </c>
      <c r="H3914" s="36">
        <f>INDEX(Daily!$B$2:$H$4016,MATCH(E3914,Daily!$B$2:$B$4016,0),5)</f>
        <v>115</v>
      </c>
      <c r="I3914" s="36">
        <f>INDEX(Daily!$B$2:$H$4016,MATCH(E3914,Daily!$B$2:$B$4016,0),7)</f>
        <v>1.8700000000001182</v>
      </c>
      <c r="J3914" s="39">
        <f>INDEX(Monthly!$B$2:$K$187,MATCH(D3914,Monthly!$B$2:$B$187,0),3)</f>
        <v>4.0000000000000036E-3</v>
      </c>
      <c r="K3914" s="39">
        <f>INDEX(Monthly!$B$2:$K$187,MATCH(D3914,Monthly!$B$2:$B$187,0),5)</f>
        <v>-97.693333333333157</v>
      </c>
      <c r="L3914" s="39">
        <f>INDEX(Monthly!$B$2:$K$187,MATCH(D3914,Monthly!$B$2:$B$187,0),7)</f>
        <v>1.0000000000000009E-3</v>
      </c>
      <c r="M3914" s="39">
        <f>INDEX(Monthly!$B$2:$K$187,MATCH(D3914,Monthly!$B$2:$B$187,0),9)</f>
        <v>-1.0863069517122021E-3</v>
      </c>
      <c r="N3914" s="42">
        <f>INDEX(Quaterly!$B$2:$E$63,MATCH(B3914,Quaterly!$B$2:$B$63,0),4)</f>
        <v>-6.48</v>
      </c>
    </row>
    <row r="3915" spans="1:14" x14ac:dyDescent="0.3">
      <c r="A3915" s="23">
        <v>3914</v>
      </c>
      <c r="B3915" s="23" t="str">
        <f t="shared" si="183"/>
        <v>Q1-2025</v>
      </c>
      <c r="C3915" s="24" t="str">
        <f t="shared" si="184"/>
        <v>Q1</v>
      </c>
      <c r="D3915" s="23" t="str">
        <f t="shared" si="185"/>
        <v>2-2025</v>
      </c>
      <c r="E3915" s="25">
        <v>45695</v>
      </c>
      <c r="F3915" s="31">
        <f>INDEX(GoldPrice!$B$2:$F$4016,MATCH(E3915,GoldPrice!$B$2:$B$4016,0),5)</f>
        <v>419178.22717822343</v>
      </c>
      <c r="G3915" s="36">
        <f>INDEX(Daily!$B$2:$H$4016,MATCH(E3915,Daily!$B$2:$B$4016,0),3)</f>
        <v>0.39000000000000057</v>
      </c>
      <c r="H3915" s="36">
        <f>INDEX(Daily!$B$2:$H$4016,MATCH(E3915,Daily!$B$2:$B$4016,0),5)</f>
        <v>30</v>
      </c>
      <c r="I3915" s="36">
        <f>INDEX(Daily!$B$2:$H$4016,MATCH(E3915,Daily!$B$2:$B$4016,0),7)</f>
        <v>3.7200000000000273</v>
      </c>
      <c r="J3915" s="39">
        <f>INDEX(Monthly!$B$2:$K$187,MATCH(D3915,Monthly!$B$2:$B$187,0),3)</f>
        <v>4.0000000000000036E-3</v>
      </c>
      <c r="K3915" s="39">
        <f>INDEX(Monthly!$B$2:$K$187,MATCH(D3915,Monthly!$B$2:$B$187,0),5)</f>
        <v>-97.693333333333157</v>
      </c>
      <c r="L3915" s="39">
        <f>INDEX(Monthly!$B$2:$K$187,MATCH(D3915,Monthly!$B$2:$B$187,0),7)</f>
        <v>1.0000000000000009E-3</v>
      </c>
      <c r="M3915" s="39">
        <f>INDEX(Monthly!$B$2:$K$187,MATCH(D3915,Monthly!$B$2:$B$187,0),9)</f>
        <v>-1.0863069517122021E-3</v>
      </c>
      <c r="N3915" s="42">
        <f>INDEX(Quaterly!$B$2:$E$63,MATCH(B3915,Quaterly!$B$2:$B$63,0),4)</f>
        <v>-6.48</v>
      </c>
    </row>
    <row r="3916" spans="1:14" x14ac:dyDescent="0.3">
      <c r="A3916" s="23">
        <v>3915</v>
      </c>
      <c r="B3916" s="23" t="str">
        <f t="shared" si="183"/>
        <v>Q1-2025</v>
      </c>
      <c r="C3916" s="24" t="str">
        <f t="shared" si="184"/>
        <v>Q1</v>
      </c>
      <c r="D3916" s="23" t="str">
        <f t="shared" si="185"/>
        <v>2-2025</v>
      </c>
      <c r="E3916" s="25">
        <v>45698</v>
      </c>
      <c r="F3916" s="31">
        <f>INDEX(GoldPrice!$B$2:$F$4016,MATCH(E3916,GoldPrice!$B$2:$B$4016,0),5)</f>
        <v>-96894.348894350231</v>
      </c>
      <c r="G3916" s="36">
        <f>INDEX(Daily!$B$2:$H$4016,MATCH(E3916,Daily!$B$2:$B$4016,0),3)</f>
        <v>1.3199999999999932</v>
      </c>
      <c r="H3916" s="36">
        <f>INDEX(Daily!$B$2:$H$4016,MATCH(E3916,Daily!$B$2:$B$4016,0),5)</f>
        <v>90</v>
      </c>
      <c r="I3916" s="36">
        <f>INDEX(Daily!$B$2:$H$4016,MATCH(E3916,Daily!$B$2:$B$4016,0),7)</f>
        <v>-11.940000000000055</v>
      </c>
      <c r="J3916" s="39">
        <f>INDEX(Monthly!$B$2:$K$187,MATCH(D3916,Monthly!$B$2:$B$187,0),3)</f>
        <v>4.0000000000000036E-3</v>
      </c>
      <c r="K3916" s="39">
        <f>INDEX(Monthly!$B$2:$K$187,MATCH(D3916,Monthly!$B$2:$B$187,0),5)</f>
        <v>-97.693333333333157</v>
      </c>
      <c r="L3916" s="39">
        <f>INDEX(Monthly!$B$2:$K$187,MATCH(D3916,Monthly!$B$2:$B$187,0),7)</f>
        <v>1.0000000000000009E-3</v>
      </c>
      <c r="M3916" s="39">
        <f>INDEX(Monthly!$B$2:$K$187,MATCH(D3916,Monthly!$B$2:$B$187,0),9)</f>
        <v>-1.0863069517122021E-3</v>
      </c>
      <c r="N3916" s="42">
        <f>INDEX(Quaterly!$B$2:$E$63,MATCH(B3916,Quaterly!$B$2:$B$63,0),4)</f>
        <v>-6.48</v>
      </c>
    </row>
    <row r="3917" spans="1:14" x14ac:dyDescent="0.3">
      <c r="A3917" s="23">
        <v>3916</v>
      </c>
      <c r="B3917" s="23" t="str">
        <f t="shared" si="183"/>
        <v>Q1-2025</v>
      </c>
      <c r="C3917" s="24" t="str">
        <f t="shared" si="184"/>
        <v>Q1</v>
      </c>
      <c r="D3917" s="23" t="str">
        <f t="shared" si="185"/>
        <v>2-2025</v>
      </c>
      <c r="E3917" s="25">
        <v>45699</v>
      </c>
      <c r="F3917" s="31">
        <f>INDEX(GoldPrice!$B$2:$F$4016,MATCH(E3917,GoldPrice!$B$2:$B$4016,0),5)</f>
        <v>-1095740.6917406917</v>
      </c>
      <c r="G3917" s="36">
        <f>INDEX(Daily!$B$2:$H$4016,MATCH(E3917,Daily!$B$2:$B$4016,0),3)</f>
        <v>1</v>
      </c>
      <c r="H3917" s="36">
        <f>INDEX(Daily!$B$2:$H$4016,MATCH(E3917,Daily!$B$2:$B$4016,0),5)</f>
        <v>150</v>
      </c>
      <c r="I3917" s="36">
        <f>INDEX(Daily!$B$2:$H$4016,MATCH(E3917,Daily!$B$2:$B$4016,0),7)</f>
        <v>5.1900000000000546</v>
      </c>
      <c r="J3917" s="39">
        <f>INDEX(Monthly!$B$2:$K$187,MATCH(D3917,Monthly!$B$2:$B$187,0),3)</f>
        <v>4.0000000000000036E-3</v>
      </c>
      <c r="K3917" s="39">
        <f>INDEX(Monthly!$B$2:$K$187,MATCH(D3917,Monthly!$B$2:$B$187,0),5)</f>
        <v>-97.693333333333157</v>
      </c>
      <c r="L3917" s="39">
        <f>INDEX(Monthly!$B$2:$K$187,MATCH(D3917,Monthly!$B$2:$B$187,0),7)</f>
        <v>1.0000000000000009E-3</v>
      </c>
      <c r="M3917" s="39">
        <f>INDEX(Monthly!$B$2:$K$187,MATCH(D3917,Monthly!$B$2:$B$187,0),9)</f>
        <v>-1.0863069517122021E-3</v>
      </c>
      <c r="N3917" s="42">
        <f>INDEX(Quaterly!$B$2:$E$63,MATCH(B3917,Quaterly!$B$2:$B$63,0),4)</f>
        <v>-6.48</v>
      </c>
    </row>
    <row r="3918" spans="1:14" x14ac:dyDescent="0.3">
      <c r="A3918" s="23">
        <v>3917</v>
      </c>
      <c r="B3918" s="23" t="str">
        <f t="shared" si="183"/>
        <v>Q1-2025</v>
      </c>
      <c r="C3918" s="24" t="str">
        <f t="shared" si="184"/>
        <v>Q1</v>
      </c>
      <c r="D3918" s="23" t="str">
        <f t="shared" si="185"/>
        <v>2-2025</v>
      </c>
      <c r="E3918" s="25">
        <v>45700</v>
      </c>
      <c r="F3918" s="31">
        <f>INDEX(GoldPrice!$B$2:$F$4016,MATCH(E3918,GoldPrice!$B$2:$B$4016,0),5)</f>
        <v>-276431.67643167078</v>
      </c>
      <c r="G3918" s="36">
        <f>INDEX(Daily!$B$2:$H$4016,MATCH(E3918,Daily!$B$2:$B$4016,0),3)</f>
        <v>-2.0799999999999983</v>
      </c>
      <c r="H3918" s="36">
        <f>INDEX(Daily!$B$2:$H$4016,MATCH(E3918,Daily!$B$2:$B$4016,0),5)</f>
        <v>20</v>
      </c>
      <c r="I3918" s="36">
        <f>INDEX(Daily!$B$2:$H$4016,MATCH(E3918,Daily!$B$2:$B$4016,0),7)</f>
        <v>-1.5399999999999636</v>
      </c>
      <c r="J3918" s="39">
        <f>INDEX(Monthly!$B$2:$K$187,MATCH(D3918,Monthly!$B$2:$B$187,0),3)</f>
        <v>4.0000000000000036E-3</v>
      </c>
      <c r="K3918" s="39">
        <f>INDEX(Monthly!$B$2:$K$187,MATCH(D3918,Monthly!$B$2:$B$187,0),5)</f>
        <v>-97.693333333333157</v>
      </c>
      <c r="L3918" s="39">
        <f>INDEX(Monthly!$B$2:$K$187,MATCH(D3918,Monthly!$B$2:$B$187,0),7)</f>
        <v>1.0000000000000009E-3</v>
      </c>
      <c r="M3918" s="39">
        <f>INDEX(Monthly!$B$2:$K$187,MATCH(D3918,Monthly!$B$2:$B$187,0),9)</f>
        <v>-1.0863069517122021E-3</v>
      </c>
      <c r="N3918" s="42">
        <f>INDEX(Quaterly!$B$2:$E$63,MATCH(B3918,Quaterly!$B$2:$B$63,0),4)</f>
        <v>-6.48</v>
      </c>
    </row>
    <row r="3919" spans="1:14" x14ac:dyDescent="0.3">
      <c r="A3919" s="23">
        <v>3918</v>
      </c>
      <c r="B3919" s="23" t="str">
        <f t="shared" si="183"/>
        <v>Q1-2025</v>
      </c>
      <c r="C3919" s="24" t="str">
        <f t="shared" si="184"/>
        <v>Q1</v>
      </c>
      <c r="D3919" s="23" t="str">
        <f t="shared" si="185"/>
        <v>2-2025</v>
      </c>
      <c r="E3919" s="25">
        <v>45701</v>
      </c>
      <c r="F3919" s="31">
        <f>INDEX(GoldPrice!$B$2:$F$4016,MATCH(E3919,GoldPrice!$B$2:$B$4016,0),5)</f>
        <v>416880.74088073522</v>
      </c>
      <c r="G3919" s="36">
        <f>INDEX(Daily!$B$2:$H$4016,MATCH(E3919,Daily!$B$2:$B$4016,0),3)</f>
        <v>-9.9999999999994316E-2</v>
      </c>
      <c r="H3919" s="36">
        <f>INDEX(Daily!$B$2:$H$4016,MATCH(E3919,Daily!$B$2:$B$4016,0),5)</f>
        <v>-110</v>
      </c>
      <c r="I3919" s="36">
        <f>INDEX(Daily!$B$2:$H$4016,MATCH(E3919,Daily!$B$2:$B$4016,0),7)</f>
        <v>3.4399999999998272</v>
      </c>
      <c r="J3919" s="39">
        <f>INDEX(Monthly!$B$2:$K$187,MATCH(D3919,Monthly!$B$2:$B$187,0),3)</f>
        <v>4.0000000000000036E-3</v>
      </c>
      <c r="K3919" s="39">
        <f>INDEX(Monthly!$B$2:$K$187,MATCH(D3919,Monthly!$B$2:$B$187,0),5)</f>
        <v>-97.693333333333157</v>
      </c>
      <c r="L3919" s="39">
        <f>INDEX(Monthly!$B$2:$K$187,MATCH(D3919,Monthly!$B$2:$B$187,0),7)</f>
        <v>1.0000000000000009E-3</v>
      </c>
      <c r="M3919" s="39">
        <f>INDEX(Monthly!$B$2:$K$187,MATCH(D3919,Monthly!$B$2:$B$187,0),9)</f>
        <v>-1.0863069517122021E-3</v>
      </c>
      <c r="N3919" s="42">
        <f>INDEX(Quaterly!$B$2:$E$63,MATCH(B3919,Quaterly!$B$2:$B$63,0),4)</f>
        <v>-6.48</v>
      </c>
    </row>
    <row r="3920" spans="1:14" x14ac:dyDescent="0.3">
      <c r="A3920" s="23">
        <v>3919</v>
      </c>
      <c r="B3920" s="23" t="str">
        <f t="shared" si="183"/>
        <v>Q1-2025</v>
      </c>
      <c r="C3920" s="24" t="str">
        <f t="shared" si="184"/>
        <v>Q1</v>
      </c>
      <c r="D3920" s="23" t="str">
        <f t="shared" si="185"/>
        <v>2-2025</v>
      </c>
      <c r="E3920" s="25">
        <v>45702</v>
      </c>
      <c r="F3920" s="31">
        <f>INDEX(GoldPrice!$B$2:$F$4016,MATCH(E3920,GoldPrice!$B$2:$B$4016,0),5)</f>
        <v>1566141.7501417547</v>
      </c>
      <c r="G3920" s="36">
        <f>INDEX(Daily!$B$2:$H$4016,MATCH(E3920,Daily!$B$2:$B$4016,0),3)</f>
        <v>-0.43000000000000682</v>
      </c>
      <c r="H3920" s="36">
        <f>INDEX(Daily!$B$2:$H$4016,MATCH(E3920,Daily!$B$2:$B$4016,0),5)</f>
        <v>-70</v>
      </c>
      <c r="I3920" s="36">
        <f>INDEX(Daily!$B$2:$H$4016,MATCH(E3920,Daily!$B$2:$B$4016,0),7)</f>
        <v>5.7300000000000182</v>
      </c>
      <c r="J3920" s="39">
        <f>INDEX(Monthly!$B$2:$K$187,MATCH(D3920,Monthly!$B$2:$B$187,0),3)</f>
        <v>4.0000000000000036E-3</v>
      </c>
      <c r="K3920" s="39">
        <f>INDEX(Monthly!$B$2:$K$187,MATCH(D3920,Monthly!$B$2:$B$187,0),5)</f>
        <v>-97.693333333333157</v>
      </c>
      <c r="L3920" s="39">
        <f>INDEX(Monthly!$B$2:$K$187,MATCH(D3920,Monthly!$B$2:$B$187,0),7)</f>
        <v>1.0000000000000009E-3</v>
      </c>
      <c r="M3920" s="39">
        <f>INDEX(Monthly!$B$2:$K$187,MATCH(D3920,Monthly!$B$2:$B$187,0),9)</f>
        <v>-1.0863069517122021E-3</v>
      </c>
      <c r="N3920" s="42">
        <f>INDEX(Quaterly!$B$2:$E$63,MATCH(B3920,Quaterly!$B$2:$B$63,0),4)</f>
        <v>-6.48</v>
      </c>
    </row>
    <row r="3921" spans="1:14" x14ac:dyDescent="0.3">
      <c r="A3921" s="23">
        <v>3920</v>
      </c>
      <c r="B3921" s="23" t="str">
        <f t="shared" si="183"/>
        <v>Q1-2025</v>
      </c>
      <c r="C3921" s="24" t="str">
        <f t="shared" si="184"/>
        <v>Q1</v>
      </c>
      <c r="D3921" s="23" t="str">
        <f t="shared" si="185"/>
        <v>2-2025</v>
      </c>
      <c r="E3921" s="25">
        <v>45705</v>
      </c>
      <c r="F3921" s="31">
        <f>INDEX(GoldPrice!$B$2:$F$4016,MATCH(E3921,GoldPrice!$B$2:$B$4016,0),5)</f>
        <v>-1131734.6437346414</v>
      </c>
      <c r="G3921" s="36">
        <f>INDEX(Daily!$B$2:$H$4016,MATCH(E3921,Daily!$B$2:$B$4016,0),3)</f>
        <v>0.52000000000001023</v>
      </c>
      <c r="H3921" s="36">
        <f>INDEX(Daily!$B$2:$H$4016,MATCH(E3921,Daily!$B$2:$B$4016,0),5)</f>
        <v>100</v>
      </c>
      <c r="I3921" s="36">
        <f>INDEX(Daily!$B$2:$H$4016,MATCH(E3921,Daily!$B$2:$B$4016,0),7)</f>
        <v>-3.3599999999999</v>
      </c>
      <c r="J3921" s="39">
        <f>INDEX(Monthly!$B$2:$K$187,MATCH(D3921,Monthly!$B$2:$B$187,0),3)</f>
        <v>4.0000000000000036E-3</v>
      </c>
      <c r="K3921" s="39">
        <f>INDEX(Monthly!$B$2:$K$187,MATCH(D3921,Monthly!$B$2:$B$187,0),5)</f>
        <v>-97.693333333333157</v>
      </c>
      <c r="L3921" s="39">
        <f>INDEX(Monthly!$B$2:$K$187,MATCH(D3921,Monthly!$B$2:$B$187,0),7)</f>
        <v>1.0000000000000009E-3</v>
      </c>
      <c r="M3921" s="39">
        <f>INDEX(Monthly!$B$2:$K$187,MATCH(D3921,Monthly!$B$2:$B$187,0),9)</f>
        <v>-1.0863069517122021E-3</v>
      </c>
      <c r="N3921" s="42">
        <f>INDEX(Quaterly!$B$2:$E$63,MATCH(B3921,Quaterly!$B$2:$B$63,0),4)</f>
        <v>-6.48</v>
      </c>
    </row>
    <row r="3922" spans="1:14" x14ac:dyDescent="0.3">
      <c r="A3922" s="23">
        <v>3921</v>
      </c>
      <c r="B3922" s="23" t="str">
        <f t="shared" si="183"/>
        <v>Q1-2025</v>
      </c>
      <c r="C3922" s="24" t="str">
        <f t="shared" si="184"/>
        <v>Q1</v>
      </c>
      <c r="D3922" s="23" t="str">
        <f t="shared" si="185"/>
        <v>2-2025</v>
      </c>
      <c r="E3922" s="25">
        <v>45706</v>
      </c>
      <c r="F3922" s="31">
        <f>INDEX(GoldPrice!$B$2:$F$4016,MATCH(E3922,GoldPrice!$B$2:$B$4016,0),5)</f>
        <v>-277010.77301077545</v>
      </c>
      <c r="G3922" s="36">
        <f>INDEX(Daily!$B$2:$H$4016,MATCH(E3922,Daily!$B$2:$B$4016,0),3)</f>
        <v>0.59999999999999432</v>
      </c>
      <c r="H3922" s="36">
        <f>INDEX(Daily!$B$2:$H$4016,MATCH(E3922,Daily!$B$2:$B$4016,0),5)</f>
        <v>30</v>
      </c>
      <c r="I3922" s="36">
        <f>INDEX(Daily!$B$2:$H$4016,MATCH(E3922,Daily!$B$2:$B$4016,0),7)</f>
        <v>5.4200000000000728</v>
      </c>
      <c r="J3922" s="39">
        <f>INDEX(Monthly!$B$2:$K$187,MATCH(D3922,Monthly!$B$2:$B$187,0),3)</f>
        <v>4.0000000000000036E-3</v>
      </c>
      <c r="K3922" s="39">
        <f>INDEX(Monthly!$B$2:$K$187,MATCH(D3922,Monthly!$B$2:$B$187,0),5)</f>
        <v>-97.693333333333157</v>
      </c>
      <c r="L3922" s="39">
        <f>INDEX(Monthly!$B$2:$K$187,MATCH(D3922,Monthly!$B$2:$B$187,0),7)</f>
        <v>1.0000000000000009E-3</v>
      </c>
      <c r="M3922" s="39">
        <f>INDEX(Monthly!$B$2:$K$187,MATCH(D3922,Monthly!$B$2:$B$187,0),9)</f>
        <v>-1.0863069517122021E-3</v>
      </c>
      <c r="N3922" s="42">
        <f>INDEX(Quaterly!$B$2:$E$63,MATCH(B3922,Quaterly!$B$2:$B$63,0),4)</f>
        <v>-6.48</v>
      </c>
    </row>
    <row r="3923" spans="1:14" x14ac:dyDescent="0.3">
      <c r="A3923" s="23">
        <v>3922</v>
      </c>
      <c r="B3923" s="23" t="str">
        <f t="shared" si="183"/>
        <v>Q1-2025</v>
      </c>
      <c r="C3923" s="24" t="str">
        <f t="shared" si="184"/>
        <v>Q1</v>
      </c>
      <c r="D3923" s="23" t="str">
        <f t="shared" si="185"/>
        <v>2-2025</v>
      </c>
      <c r="E3923" s="25">
        <v>45707</v>
      </c>
      <c r="F3923" s="31">
        <f>INDEX(GoldPrice!$B$2:$F$4016,MATCH(E3923,GoldPrice!$B$2:$B$4016,0),5)</f>
        <v>1002085.8060858026</v>
      </c>
      <c r="G3923" s="36">
        <f>INDEX(Daily!$B$2:$H$4016,MATCH(E3923,Daily!$B$2:$B$4016,0),3)</f>
        <v>0.42000000000000171</v>
      </c>
      <c r="H3923" s="36">
        <f>INDEX(Daily!$B$2:$H$4016,MATCH(E3923,Daily!$B$2:$B$4016,0),5)</f>
        <v>15</v>
      </c>
      <c r="I3923" s="36">
        <f>INDEX(Daily!$B$2:$H$4016,MATCH(E3923,Daily!$B$2:$B$4016,0),7)</f>
        <v>10.419999999999845</v>
      </c>
      <c r="J3923" s="39">
        <f>INDEX(Monthly!$B$2:$K$187,MATCH(D3923,Monthly!$B$2:$B$187,0),3)</f>
        <v>4.0000000000000036E-3</v>
      </c>
      <c r="K3923" s="39">
        <f>INDEX(Monthly!$B$2:$K$187,MATCH(D3923,Monthly!$B$2:$B$187,0),5)</f>
        <v>-97.693333333333157</v>
      </c>
      <c r="L3923" s="39">
        <f>INDEX(Monthly!$B$2:$K$187,MATCH(D3923,Monthly!$B$2:$B$187,0),7)</f>
        <v>1.0000000000000009E-3</v>
      </c>
      <c r="M3923" s="39">
        <f>INDEX(Monthly!$B$2:$K$187,MATCH(D3923,Monthly!$B$2:$B$187,0),9)</f>
        <v>-1.0863069517122021E-3</v>
      </c>
      <c r="N3923" s="42">
        <f>INDEX(Quaterly!$B$2:$E$63,MATCH(B3923,Quaterly!$B$2:$B$63,0),4)</f>
        <v>-6.48</v>
      </c>
    </row>
    <row r="3924" spans="1:14" x14ac:dyDescent="0.3">
      <c r="A3924" s="23">
        <v>3923</v>
      </c>
      <c r="B3924" s="23" t="str">
        <f t="shared" si="183"/>
        <v>Q1-2025</v>
      </c>
      <c r="C3924" s="24" t="str">
        <f t="shared" si="184"/>
        <v>Q1</v>
      </c>
      <c r="D3924" s="23" t="str">
        <f t="shared" si="185"/>
        <v>2-2025</v>
      </c>
      <c r="E3924" s="25">
        <v>45708</v>
      </c>
      <c r="F3924" s="31">
        <f>INDEX(GoldPrice!$B$2:$F$4016,MATCH(E3924,GoldPrice!$B$2:$B$4016,0),5)</f>
        <v>35978.831978835166</v>
      </c>
      <c r="G3924" s="36">
        <f>INDEX(Daily!$B$2:$H$4016,MATCH(E3924,Daily!$B$2:$B$4016,0),3)</f>
        <v>0.31999999999999318</v>
      </c>
      <c r="H3924" s="36">
        <f>INDEX(Daily!$B$2:$H$4016,MATCH(E3924,Daily!$B$2:$B$4016,0),5)</f>
        <v>-15</v>
      </c>
      <c r="I3924" s="36">
        <f>INDEX(Daily!$B$2:$H$4016,MATCH(E3924,Daily!$B$2:$B$4016,0),7)</f>
        <v>4.4200000000000728</v>
      </c>
      <c r="J3924" s="39">
        <f>INDEX(Monthly!$B$2:$K$187,MATCH(D3924,Monthly!$B$2:$B$187,0),3)</f>
        <v>4.0000000000000036E-3</v>
      </c>
      <c r="K3924" s="39">
        <f>INDEX(Monthly!$B$2:$K$187,MATCH(D3924,Monthly!$B$2:$B$187,0),5)</f>
        <v>-97.693333333333157</v>
      </c>
      <c r="L3924" s="39">
        <f>INDEX(Monthly!$B$2:$K$187,MATCH(D3924,Monthly!$B$2:$B$187,0),7)</f>
        <v>1.0000000000000009E-3</v>
      </c>
      <c r="M3924" s="39">
        <f>INDEX(Monthly!$B$2:$K$187,MATCH(D3924,Monthly!$B$2:$B$187,0),9)</f>
        <v>-1.0863069517122021E-3</v>
      </c>
      <c r="N3924" s="42">
        <f>INDEX(Quaterly!$B$2:$E$63,MATCH(B3924,Quaterly!$B$2:$B$63,0),4)</f>
        <v>-6.48</v>
      </c>
    </row>
    <row r="3925" spans="1:14" x14ac:dyDescent="0.3">
      <c r="A3925" s="23">
        <v>3924</v>
      </c>
      <c r="B3925" s="23" t="str">
        <f t="shared" si="183"/>
        <v>Q1-2025</v>
      </c>
      <c r="C3925" s="24" t="str">
        <f t="shared" si="184"/>
        <v>Q1</v>
      </c>
      <c r="D3925" s="23" t="str">
        <f t="shared" si="185"/>
        <v>2-2025</v>
      </c>
      <c r="E3925" s="25">
        <v>45709</v>
      </c>
      <c r="F3925" s="31">
        <f>INDEX(GoldPrice!$B$2:$F$4016,MATCH(E3925,GoldPrice!$B$2:$B$4016,0),5)</f>
        <v>-575941.0319410339</v>
      </c>
      <c r="G3925" s="36">
        <f>INDEX(Daily!$B$2:$H$4016,MATCH(E3925,Daily!$B$2:$B$4016,0),3)</f>
        <v>-2.1699999999999875</v>
      </c>
      <c r="H3925" s="36">
        <f>INDEX(Daily!$B$2:$H$4016,MATCH(E3925,Daily!$B$2:$B$4016,0),5)</f>
        <v>10</v>
      </c>
      <c r="I3925" s="36">
        <f>INDEX(Daily!$B$2:$H$4016,MATCH(E3925,Daily!$B$2:$B$4016,0),7)</f>
        <v>3.7699999999999818</v>
      </c>
      <c r="J3925" s="39">
        <f>INDEX(Monthly!$B$2:$K$187,MATCH(D3925,Monthly!$B$2:$B$187,0),3)</f>
        <v>4.0000000000000036E-3</v>
      </c>
      <c r="K3925" s="39">
        <f>INDEX(Monthly!$B$2:$K$187,MATCH(D3925,Monthly!$B$2:$B$187,0),5)</f>
        <v>-97.693333333333157</v>
      </c>
      <c r="L3925" s="39">
        <f>INDEX(Monthly!$B$2:$K$187,MATCH(D3925,Monthly!$B$2:$B$187,0),7)</f>
        <v>1.0000000000000009E-3</v>
      </c>
      <c r="M3925" s="39">
        <f>INDEX(Monthly!$B$2:$K$187,MATCH(D3925,Monthly!$B$2:$B$187,0),9)</f>
        <v>-1.0863069517122021E-3</v>
      </c>
      <c r="N3925" s="42">
        <f>INDEX(Quaterly!$B$2:$E$63,MATCH(B3925,Quaterly!$B$2:$B$63,0),4)</f>
        <v>-6.48</v>
      </c>
    </row>
    <row r="3926" spans="1:14" x14ac:dyDescent="0.3">
      <c r="A3926" s="23">
        <v>3925</v>
      </c>
      <c r="B3926" s="23" t="str">
        <f t="shared" si="183"/>
        <v>Q1-2025</v>
      </c>
      <c r="C3926" s="24" t="str">
        <f t="shared" si="184"/>
        <v>Q1</v>
      </c>
      <c r="D3926" s="23" t="str">
        <f t="shared" si="185"/>
        <v>2-2025</v>
      </c>
      <c r="E3926" s="25">
        <v>45712</v>
      </c>
      <c r="F3926" s="31">
        <f>INDEX(GoldPrice!$B$2:$F$4016,MATCH(E3926,GoldPrice!$B$2:$B$4016,0),5)</f>
        <v>194960.34776034951</v>
      </c>
      <c r="G3926" s="36">
        <f>INDEX(Daily!$B$2:$H$4016,MATCH(E3926,Daily!$B$2:$B$4016,0),3)</f>
        <v>0.29999999999999716</v>
      </c>
      <c r="H3926" s="36">
        <f>INDEX(Daily!$B$2:$H$4016,MATCH(E3926,Daily!$B$2:$B$4016,0),5)</f>
        <v>-42</v>
      </c>
      <c r="I3926" s="36">
        <f>INDEX(Daily!$B$2:$H$4016,MATCH(E3926,Daily!$B$2:$B$4016,0),7)</f>
        <v>7.8099999999999454</v>
      </c>
      <c r="J3926" s="39">
        <f>INDEX(Monthly!$B$2:$K$187,MATCH(D3926,Monthly!$B$2:$B$187,0),3)</f>
        <v>4.0000000000000036E-3</v>
      </c>
      <c r="K3926" s="39">
        <f>INDEX(Monthly!$B$2:$K$187,MATCH(D3926,Monthly!$B$2:$B$187,0),5)</f>
        <v>-97.693333333333157</v>
      </c>
      <c r="L3926" s="39">
        <f>INDEX(Monthly!$B$2:$K$187,MATCH(D3926,Monthly!$B$2:$B$187,0),7)</f>
        <v>1.0000000000000009E-3</v>
      </c>
      <c r="M3926" s="39">
        <f>INDEX(Monthly!$B$2:$K$187,MATCH(D3926,Monthly!$B$2:$B$187,0),9)</f>
        <v>-1.0863069517122021E-3</v>
      </c>
      <c r="N3926" s="42">
        <f>INDEX(Quaterly!$B$2:$E$63,MATCH(B3926,Quaterly!$B$2:$B$63,0),4)</f>
        <v>-6.48</v>
      </c>
    </row>
    <row r="3927" spans="1:14" x14ac:dyDescent="0.3">
      <c r="A3927" s="23">
        <v>3926</v>
      </c>
      <c r="B3927" s="23" t="str">
        <f t="shared" si="183"/>
        <v>Q1-2025</v>
      </c>
      <c r="C3927" s="24" t="str">
        <f t="shared" si="184"/>
        <v>Q1</v>
      </c>
      <c r="D3927" s="23" t="str">
        <f t="shared" si="185"/>
        <v>2-2025</v>
      </c>
      <c r="E3927" s="25">
        <v>45713</v>
      </c>
      <c r="F3927" s="31">
        <f>INDEX(GoldPrice!$B$2:$F$4016,MATCH(E3927,GoldPrice!$B$2:$B$4016,0),5)</f>
        <v>721434.28463428468</v>
      </c>
      <c r="G3927" s="36">
        <f>INDEX(Daily!$B$2:$H$4016,MATCH(E3927,Daily!$B$2:$B$4016,0),3)</f>
        <v>-1.769999999999996</v>
      </c>
      <c r="H3927" s="36">
        <f>INDEX(Daily!$B$2:$H$4016,MATCH(E3927,Daily!$B$2:$B$4016,0),5)</f>
        <v>52</v>
      </c>
      <c r="I3927" s="36">
        <f>INDEX(Daily!$B$2:$H$4016,MATCH(E3927,Daily!$B$2:$B$4016,0),7)</f>
        <v>-1.3999999999998636</v>
      </c>
      <c r="J3927" s="39">
        <f>INDEX(Monthly!$B$2:$K$187,MATCH(D3927,Monthly!$B$2:$B$187,0),3)</f>
        <v>4.0000000000000036E-3</v>
      </c>
      <c r="K3927" s="39">
        <f>INDEX(Monthly!$B$2:$K$187,MATCH(D3927,Monthly!$B$2:$B$187,0),5)</f>
        <v>-97.693333333333157</v>
      </c>
      <c r="L3927" s="39">
        <f>INDEX(Monthly!$B$2:$K$187,MATCH(D3927,Monthly!$B$2:$B$187,0),7)</f>
        <v>1.0000000000000009E-3</v>
      </c>
      <c r="M3927" s="39">
        <f>INDEX(Monthly!$B$2:$K$187,MATCH(D3927,Monthly!$B$2:$B$187,0),9)</f>
        <v>-1.0863069517122021E-3</v>
      </c>
      <c r="N3927" s="42">
        <f>INDEX(Quaterly!$B$2:$E$63,MATCH(B3927,Quaterly!$B$2:$B$63,0),4)</f>
        <v>-6.48</v>
      </c>
    </row>
    <row r="3928" spans="1:14" x14ac:dyDescent="0.3">
      <c r="A3928" s="23">
        <v>3927</v>
      </c>
      <c r="B3928" s="23" t="str">
        <f t="shared" si="183"/>
        <v>Q1-2025</v>
      </c>
      <c r="C3928" s="24" t="str">
        <f t="shared" si="184"/>
        <v>Q1</v>
      </c>
      <c r="D3928" s="23" t="str">
        <f t="shared" si="185"/>
        <v>2-2025</v>
      </c>
      <c r="E3928" s="25">
        <v>45714</v>
      </c>
      <c r="F3928" s="31">
        <f>INDEX(GoldPrice!$B$2:$F$4016,MATCH(E3928,GoldPrice!$B$2:$B$4016,0),5)</f>
        <v>-970382.15838216245</v>
      </c>
      <c r="G3928" s="36">
        <f>INDEX(Daily!$B$2:$H$4016,MATCH(E3928,Daily!$B$2:$B$4016,0),3)</f>
        <v>-0.31000000000000227</v>
      </c>
      <c r="H3928" s="36">
        <f>INDEX(Daily!$B$2:$H$4016,MATCH(E3928,Daily!$B$2:$B$4016,0),5)</f>
        <v>15</v>
      </c>
      <c r="I3928" s="36">
        <f>INDEX(Daily!$B$2:$H$4016,MATCH(E3928,Daily!$B$2:$B$4016,0),7)</f>
        <v>-0.20000000000004547</v>
      </c>
      <c r="J3928" s="39">
        <f>INDEX(Monthly!$B$2:$K$187,MATCH(D3928,Monthly!$B$2:$B$187,0),3)</f>
        <v>4.0000000000000036E-3</v>
      </c>
      <c r="K3928" s="39">
        <f>INDEX(Monthly!$B$2:$K$187,MATCH(D3928,Monthly!$B$2:$B$187,0),5)</f>
        <v>-97.693333333333157</v>
      </c>
      <c r="L3928" s="39">
        <f>INDEX(Monthly!$B$2:$K$187,MATCH(D3928,Monthly!$B$2:$B$187,0),7)</f>
        <v>1.0000000000000009E-3</v>
      </c>
      <c r="M3928" s="39">
        <f>INDEX(Monthly!$B$2:$K$187,MATCH(D3928,Monthly!$B$2:$B$187,0),9)</f>
        <v>-1.0863069517122021E-3</v>
      </c>
      <c r="N3928" s="42">
        <f>INDEX(Quaterly!$B$2:$E$63,MATCH(B3928,Quaterly!$B$2:$B$63,0),4)</f>
        <v>-6.48</v>
      </c>
    </row>
    <row r="3929" spans="1:14" x14ac:dyDescent="0.3">
      <c r="A3929" s="23">
        <v>3928</v>
      </c>
      <c r="B3929" s="23" t="str">
        <f t="shared" si="183"/>
        <v>Q1-2025</v>
      </c>
      <c r="C3929" s="24" t="str">
        <f t="shared" si="184"/>
        <v>Q1</v>
      </c>
      <c r="D3929" s="23" t="str">
        <f t="shared" si="185"/>
        <v>2-2025</v>
      </c>
      <c r="E3929" s="25">
        <v>45715</v>
      </c>
      <c r="F3929" s="31">
        <f>INDEX(GoldPrice!$B$2:$F$4016,MATCH(E3929,GoldPrice!$B$2:$B$4016,0),5)</f>
        <v>581326.02532602847</v>
      </c>
      <c r="G3929" s="36">
        <f>INDEX(Daily!$B$2:$H$4016,MATCH(E3929,Daily!$B$2:$B$4016,0),3)</f>
        <v>1.7299999999999898</v>
      </c>
      <c r="H3929" s="36">
        <f>INDEX(Daily!$B$2:$H$4016,MATCH(E3929,Daily!$B$2:$B$4016,0),5)</f>
        <v>-15</v>
      </c>
      <c r="I3929" s="36">
        <f>INDEX(Daily!$B$2:$H$4016,MATCH(E3929,Daily!$B$2:$B$4016,0),7)</f>
        <v>4.8399999999999181</v>
      </c>
      <c r="J3929" s="39">
        <f>INDEX(Monthly!$B$2:$K$187,MATCH(D3929,Monthly!$B$2:$B$187,0),3)</f>
        <v>4.0000000000000036E-3</v>
      </c>
      <c r="K3929" s="39">
        <f>INDEX(Monthly!$B$2:$K$187,MATCH(D3929,Monthly!$B$2:$B$187,0),5)</f>
        <v>-97.693333333333157</v>
      </c>
      <c r="L3929" s="39">
        <f>INDEX(Monthly!$B$2:$K$187,MATCH(D3929,Monthly!$B$2:$B$187,0),7)</f>
        <v>1.0000000000000009E-3</v>
      </c>
      <c r="M3929" s="39">
        <f>INDEX(Monthly!$B$2:$K$187,MATCH(D3929,Monthly!$B$2:$B$187,0),9)</f>
        <v>-1.0863069517122021E-3</v>
      </c>
      <c r="N3929" s="42">
        <f>INDEX(Quaterly!$B$2:$E$63,MATCH(B3929,Quaterly!$B$2:$B$63,0),4)</f>
        <v>-6.48</v>
      </c>
    </row>
    <row r="3930" spans="1:14" x14ac:dyDescent="0.3">
      <c r="A3930" s="23">
        <v>3929</v>
      </c>
      <c r="B3930" s="23" t="str">
        <f t="shared" si="183"/>
        <v>Q1-2025</v>
      </c>
      <c r="C3930" s="24" t="str">
        <f t="shared" si="184"/>
        <v>Q1</v>
      </c>
      <c r="D3930" s="23" t="str">
        <f t="shared" si="185"/>
        <v>2-2025</v>
      </c>
      <c r="E3930" s="25">
        <v>45716</v>
      </c>
      <c r="F3930" s="31">
        <f>INDEX(GoldPrice!$B$2:$F$4016,MATCH(E3930,GoldPrice!$B$2:$B$4016,0),5)</f>
        <v>173755.43375543505</v>
      </c>
      <c r="G3930" s="36">
        <f>INDEX(Daily!$B$2:$H$4016,MATCH(E3930,Daily!$B$2:$B$4016,0),3)</f>
        <v>-0.5899999999999892</v>
      </c>
      <c r="H3930" s="36">
        <f>INDEX(Daily!$B$2:$H$4016,MATCH(E3930,Daily!$B$2:$B$4016,0),5)</f>
        <v>10</v>
      </c>
      <c r="I3930" s="36">
        <f>INDEX(Daily!$B$2:$H$4016,MATCH(E3930,Daily!$B$2:$B$4016,0),7)</f>
        <v>-2.4400000000000546</v>
      </c>
      <c r="J3930" s="39">
        <f>INDEX(Monthly!$B$2:$K$187,MATCH(D3930,Monthly!$B$2:$B$187,0),3)</f>
        <v>4.0000000000000036E-3</v>
      </c>
      <c r="K3930" s="39">
        <f>INDEX(Monthly!$B$2:$K$187,MATCH(D3930,Monthly!$B$2:$B$187,0),5)</f>
        <v>-97.693333333333157</v>
      </c>
      <c r="L3930" s="39">
        <f>INDEX(Monthly!$B$2:$K$187,MATCH(D3930,Monthly!$B$2:$B$187,0),7)</f>
        <v>1.0000000000000009E-3</v>
      </c>
      <c r="M3930" s="39">
        <f>INDEX(Monthly!$B$2:$K$187,MATCH(D3930,Monthly!$B$2:$B$187,0),9)</f>
        <v>-1.0863069517122021E-3</v>
      </c>
      <c r="N3930" s="42">
        <f>INDEX(Quaterly!$B$2:$E$63,MATCH(B3930,Quaterly!$B$2:$B$63,0),4)</f>
        <v>-6.48</v>
      </c>
    </row>
    <row r="3931" spans="1:14" x14ac:dyDescent="0.3">
      <c r="A3931" s="23">
        <v>3930</v>
      </c>
      <c r="B3931" s="23" t="str">
        <f t="shared" si="183"/>
        <v>Q1-2025</v>
      </c>
      <c r="C3931" s="24" t="str">
        <f t="shared" si="184"/>
        <v>Q1</v>
      </c>
      <c r="D3931" s="23" t="str">
        <f t="shared" si="185"/>
        <v>3-2025</v>
      </c>
      <c r="E3931" s="25">
        <v>45719</v>
      </c>
      <c r="F3931" s="31">
        <f>INDEX(GoldPrice!$B$2:$F$4016,MATCH(E3931,GoldPrice!$B$2:$B$4016,0),5)</f>
        <v>-839730.48573048413</v>
      </c>
      <c r="G3931" s="36">
        <f>INDEX(Daily!$B$2:$H$4016,MATCH(E3931,Daily!$B$2:$B$4016,0),3)</f>
        <v>-1.3900000000000006</v>
      </c>
      <c r="H3931" s="36">
        <f>INDEX(Daily!$B$2:$H$4016,MATCH(E3931,Daily!$B$2:$B$4016,0),5)</f>
        <v>45</v>
      </c>
      <c r="I3931" s="36">
        <f>INDEX(Daily!$B$2:$H$4016,MATCH(E3931,Daily!$B$2:$B$4016,0),7)</f>
        <v>4.0099999999999909</v>
      </c>
      <c r="J3931" s="39">
        <f>INDEX(Monthly!$B$2:$K$187,MATCH(D3931,Monthly!$B$2:$B$187,0),3)</f>
        <v>-3.0000000000002247E-4</v>
      </c>
      <c r="K3931" s="39">
        <f>INDEX(Monthly!$B$2:$K$187,MATCH(D3931,Monthly!$B$2:$B$187,0),5)</f>
        <v>11.539722222222167</v>
      </c>
      <c r="L3931" s="39">
        <f>INDEX(Monthly!$B$2:$K$187,MATCH(D3931,Monthly!$B$2:$B$187,0),7)</f>
        <v>0</v>
      </c>
      <c r="M3931" s="39">
        <f>INDEX(Monthly!$B$2:$K$187,MATCH(D3931,Monthly!$B$2:$B$187,0),9)</f>
        <v>1.5999966314582708E-2</v>
      </c>
      <c r="N3931" s="42">
        <f>INDEX(Quaterly!$B$2:$E$63,MATCH(B3931,Quaterly!$B$2:$B$63,0),4)</f>
        <v>-6.48</v>
      </c>
    </row>
    <row r="3932" spans="1:14" x14ac:dyDescent="0.3">
      <c r="A3932" s="23">
        <v>3931</v>
      </c>
      <c r="B3932" s="23" t="str">
        <f t="shared" si="183"/>
        <v>Q1-2025</v>
      </c>
      <c r="C3932" s="24" t="str">
        <f t="shared" si="184"/>
        <v>Q1</v>
      </c>
      <c r="D3932" s="23" t="str">
        <f t="shared" si="185"/>
        <v>3-2025</v>
      </c>
      <c r="E3932" s="25">
        <v>45720</v>
      </c>
      <c r="F3932" s="31">
        <f>INDEX(GoldPrice!$B$2:$F$4016,MATCH(E3932,GoldPrice!$B$2:$B$4016,0),5)</f>
        <v>1400252.1262521222</v>
      </c>
      <c r="G3932" s="36">
        <f>INDEX(Daily!$B$2:$H$4016,MATCH(E3932,Daily!$B$2:$B$4016,0),3)</f>
        <v>-0.10999999999999943</v>
      </c>
      <c r="H3932" s="36">
        <f>INDEX(Daily!$B$2:$H$4016,MATCH(E3932,Daily!$B$2:$B$4016,0),5)</f>
        <v>-35</v>
      </c>
      <c r="I3932" s="36">
        <f>INDEX(Daily!$B$2:$H$4016,MATCH(E3932,Daily!$B$2:$B$4016,0),7)</f>
        <v>2.540000000000191</v>
      </c>
      <c r="J3932" s="39">
        <f>INDEX(Monthly!$B$2:$K$187,MATCH(D3932,Monthly!$B$2:$B$187,0),3)</f>
        <v>-3.0000000000002247E-4</v>
      </c>
      <c r="K3932" s="39">
        <f>INDEX(Monthly!$B$2:$K$187,MATCH(D3932,Monthly!$B$2:$B$187,0),5)</f>
        <v>11.539722222222167</v>
      </c>
      <c r="L3932" s="39">
        <f>INDEX(Monthly!$B$2:$K$187,MATCH(D3932,Monthly!$B$2:$B$187,0),7)</f>
        <v>0</v>
      </c>
      <c r="M3932" s="39">
        <f>INDEX(Monthly!$B$2:$K$187,MATCH(D3932,Monthly!$B$2:$B$187,0),9)</f>
        <v>1.5999966314582708E-2</v>
      </c>
      <c r="N3932" s="42">
        <f>INDEX(Quaterly!$B$2:$E$63,MATCH(B3932,Quaterly!$B$2:$B$63,0),4)</f>
        <v>-6.48</v>
      </c>
    </row>
    <row r="3933" spans="1:14" x14ac:dyDescent="0.3">
      <c r="A3933" s="23">
        <v>3932</v>
      </c>
      <c r="B3933" s="23" t="str">
        <f t="shared" si="183"/>
        <v>Q1-2025</v>
      </c>
      <c r="C3933" s="24" t="str">
        <f t="shared" si="184"/>
        <v>Q1</v>
      </c>
      <c r="D3933" s="23" t="str">
        <f t="shared" si="185"/>
        <v>3-2025</v>
      </c>
      <c r="E3933" s="25">
        <v>45721</v>
      </c>
      <c r="F3933" s="31">
        <f>INDEX(GoldPrice!$B$2:$F$4016,MATCH(E3933,GoldPrice!$B$2:$B$4016,0),5)</f>
        <v>6338.3103383108974</v>
      </c>
      <c r="G3933" s="36">
        <f>INDEX(Daily!$B$2:$H$4016,MATCH(E3933,Daily!$B$2:$B$4016,0),3)</f>
        <v>-1.9500000000000028</v>
      </c>
      <c r="H3933" s="36">
        <f>INDEX(Daily!$B$2:$H$4016,MATCH(E3933,Daily!$B$2:$B$4016,0),5)</f>
        <v>-50</v>
      </c>
      <c r="I3933" s="36">
        <f>INDEX(Daily!$B$2:$H$4016,MATCH(E3933,Daily!$B$2:$B$4016,0),7)</f>
        <v>-7.2000000000000455</v>
      </c>
      <c r="J3933" s="39">
        <f>INDEX(Monthly!$B$2:$K$187,MATCH(D3933,Monthly!$B$2:$B$187,0),3)</f>
        <v>-3.0000000000002247E-4</v>
      </c>
      <c r="K3933" s="39">
        <f>INDEX(Monthly!$B$2:$K$187,MATCH(D3933,Monthly!$B$2:$B$187,0),5)</f>
        <v>11.539722222222167</v>
      </c>
      <c r="L3933" s="39">
        <f>INDEX(Monthly!$B$2:$K$187,MATCH(D3933,Monthly!$B$2:$B$187,0),7)</f>
        <v>0</v>
      </c>
      <c r="M3933" s="39">
        <f>INDEX(Monthly!$B$2:$K$187,MATCH(D3933,Monthly!$B$2:$B$187,0),9)</f>
        <v>1.5999966314582708E-2</v>
      </c>
      <c r="N3933" s="42">
        <f>INDEX(Quaterly!$B$2:$E$63,MATCH(B3933,Quaterly!$B$2:$B$63,0),4)</f>
        <v>-6.48</v>
      </c>
    </row>
    <row r="3934" spans="1:14" x14ac:dyDescent="0.3">
      <c r="A3934" s="23">
        <v>3933</v>
      </c>
      <c r="B3934" s="23" t="str">
        <f t="shared" si="183"/>
        <v>Q1-2025</v>
      </c>
      <c r="C3934" s="24" t="str">
        <f t="shared" si="184"/>
        <v>Q1</v>
      </c>
      <c r="D3934" s="23" t="str">
        <f t="shared" si="185"/>
        <v>3-2025</v>
      </c>
      <c r="E3934" s="25">
        <v>45722</v>
      </c>
      <c r="F3934" s="31">
        <f>INDEX(GoldPrice!$B$2:$F$4016,MATCH(E3934,GoldPrice!$B$2:$B$4016,0),5)</f>
        <v>-499.71649971604347</v>
      </c>
      <c r="G3934" s="36">
        <f>INDEX(Daily!$B$2:$H$4016,MATCH(E3934,Daily!$B$2:$B$4016,0),3)</f>
        <v>4.9999999999997158E-2</v>
      </c>
      <c r="H3934" s="36">
        <f>INDEX(Daily!$B$2:$H$4016,MATCH(E3934,Daily!$B$2:$B$4016,0),5)</f>
        <v>-5</v>
      </c>
      <c r="I3934" s="36">
        <f>INDEX(Daily!$B$2:$H$4016,MATCH(E3934,Daily!$B$2:$B$4016,0),7)</f>
        <v>13.509999999999991</v>
      </c>
      <c r="J3934" s="39">
        <f>INDEX(Monthly!$B$2:$K$187,MATCH(D3934,Monthly!$B$2:$B$187,0),3)</f>
        <v>-3.0000000000002247E-4</v>
      </c>
      <c r="K3934" s="39">
        <f>INDEX(Monthly!$B$2:$K$187,MATCH(D3934,Monthly!$B$2:$B$187,0),5)</f>
        <v>11.539722222222167</v>
      </c>
      <c r="L3934" s="39">
        <f>INDEX(Monthly!$B$2:$K$187,MATCH(D3934,Monthly!$B$2:$B$187,0),7)</f>
        <v>0</v>
      </c>
      <c r="M3934" s="39">
        <f>INDEX(Monthly!$B$2:$K$187,MATCH(D3934,Monthly!$B$2:$B$187,0),9)</f>
        <v>1.5999966314582708E-2</v>
      </c>
      <c r="N3934" s="42">
        <f>INDEX(Quaterly!$B$2:$E$63,MATCH(B3934,Quaterly!$B$2:$B$63,0),4)</f>
        <v>-6.48</v>
      </c>
    </row>
    <row r="3935" spans="1:14" x14ac:dyDescent="0.3">
      <c r="A3935" s="23">
        <v>3934</v>
      </c>
      <c r="B3935" s="23" t="str">
        <f t="shared" si="183"/>
        <v>Q1-2025</v>
      </c>
      <c r="C3935" s="24" t="str">
        <f t="shared" si="184"/>
        <v>Q1</v>
      </c>
      <c r="D3935" s="23" t="str">
        <f t="shared" si="185"/>
        <v>3-2025</v>
      </c>
      <c r="E3935" s="25">
        <v>45723</v>
      </c>
      <c r="F3935" s="31">
        <f>INDEX(GoldPrice!$B$2:$F$4016,MATCH(E3935,GoldPrice!$B$2:$B$4016,0),5)</f>
        <v>451848.79984880239</v>
      </c>
      <c r="G3935" s="36">
        <f>INDEX(Daily!$B$2:$H$4016,MATCH(E3935,Daily!$B$2:$B$4016,0),3)</f>
        <v>0.68000000000000682</v>
      </c>
      <c r="H3935" s="36">
        <f>INDEX(Daily!$B$2:$H$4016,MATCH(E3935,Daily!$B$2:$B$4016,0),5)</f>
        <v>-5</v>
      </c>
      <c r="I3935" s="36">
        <f>INDEX(Daily!$B$2:$H$4016,MATCH(E3935,Daily!$B$2:$B$4016,0),7)</f>
        <v>7.8299999999999272</v>
      </c>
      <c r="J3935" s="39">
        <f>INDEX(Monthly!$B$2:$K$187,MATCH(D3935,Monthly!$B$2:$B$187,0),3)</f>
        <v>-3.0000000000002247E-4</v>
      </c>
      <c r="K3935" s="39">
        <f>INDEX(Monthly!$B$2:$K$187,MATCH(D3935,Monthly!$B$2:$B$187,0),5)</f>
        <v>11.539722222222167</v>
      </c>
      <c r="L3935" s="39">
        <f>INDEX(Monthly!$B$2:$K$187,MATCH(D3935,Monthly!$B$2:$B$187,0),7)</f>
        <v>0</v>
      </c>
      <c r="M3935" s="39">
        <f>INDEX(Monthly!$B$2:$K$187,MATCH(D3935,Monthly!$B$2:$B$187,0),9)</f>
        <v>1.5999966314582708E-2</v>
      </c>
      <c r="N3935" s="42">
        <f>INDEX(Quaterly!$B$2:$E$63,MATCH(B3935,Quaterly!$B$2:$B$63,0),4)</f>
        <v>-6.48</v>
      </c>
    </row>
    <row r="3936" spans="1:14" x14ac:dyDescent="0.3">
      <c r="A3936" s="23">
        <v>3935</v>
      </c>
      <c r="B3936" s="23" t="str">
        <f t="shared" si="183"/>
        <v>Q1-2025</v>
      </c>
      <c r="C3936" s="24" t="str">
        <f t="shared" si="184"/>
        <v>Q1</v>
      </c>
      <c r="D3936" s="23" t="str">
        <f t="shared" si="185"/>
        <v>3-2025</v>
      </c>
      <c r="E3936" s="25">
        <v>45726</v>
      </c>
      <c r="F3936" s="31">
        <f>INDEX(GoldPrice!$B$2:$F$4016,MATCH(E3936,GoldPrice!$B$2:$B$4016,0),5)</f>
        <v>184526.93252693117</v>
      </c>
      <c r="G3936" s="36">
        <f>INDEX(Daily!$B$2:$H$4016,MATCH(E3936,Daily!$B$2:$B$4016,0),3)</f>
        <v>-1.0100000000000051</v>
      </c>
      <c r="H3936" s="36">
        <f>INDEX(Daily!$B$2:$H$4016,MATCH(E3936,Daily!$B$2:$B$4016,0),5)</f>
        <v>45</v>
      </c>
      <c r="I3936" s="36">
        <f>INDEX(Daily!$B$2:$H$4016,MATCH(E3936,Daily!$B$2:$B$4016,0),7)</f>
        <v>4.2300000000000182</v>
      </c>
      <c r="J3936" s="39">
        <f>INDEX(Monthly!$B$2:$K$187,MATCH(D3936,Monthly!$B$2:$B$187,0),3)</f>
        <v>-3.0000000000002247E-4</v>
      </c>
      <c r="K3936" s="39">
        <f>INDEX(Monthly!$B$2:$K$187,MATCH(D3936,Monthly!$B$2:$B$187,0),5)</f>
        <v>11.539722222222167</v>
      </c>
      <c r="L3936" s="39">
        <f>INDEX(Monthly!$B$2:$K$187,MATCH(D3936,Monthly!$B$2:$B$187,0),7)</f>
        <v>0</v>
      </c>
      <c r="M3936" s="39">
        <f>INDEX(Monthly!$B$2:$K$187,MATCH(D3936,Monthly!$B$2:$B$187,0),9)</f>
        <v>1.5999966314582708E-2</v>
      </c>
      <c r="N3936" s="42">
        <f>INDEX(Quaterly!$B$2:$E$63,MATCH(B3936,Quaterly!$B$2:$B$63,0),4)</f>
        <v>-6.48</v>
      </c>
    </row>
    <row r="3937" spans="1:14" x14ac:dyDescent="0.3">
      <c r="A3937" s="23">
        <v>3936</v>
      </c>
      <c r="B3937" s="23" t="str">
        <f t="shared" si="183"/>
        <v>Q1-2025</v>
      </c>
      <c r="C3937" s="24" t="str">
        <f t="shared" si="184"/>
        <v>Q1</v>
      </c>
      <c r="D3937" s="23" t="str">
        <f t="shared" si="185"/>
        <v>3-2025</v>
      </c>
      <c r="E3937" s="25">
        <v>45727</v>
      </c>
      <c r="F3937" s="31">
        <f>INDEX(GoldPrice!$B$2:$F$4016,MATCH(E3937,GoldPrice!$B$2:$B$4016,0),5)</f>
        <v>-149268.56926856935</v>
      </c>
      <c r="G3937" s="36">
        <f>INDEX(Daily!$B$2:$H$4016,MATCH(E3937,Daily!$B$2:$B$4016,0),3)</f>
        <v>0.21999999999999886</v>
      </c>
      <c r="H3937" s="36">
        <f>INDEX(Daily!$B$2:$H$4016,MATCH(E3937,Daily!$B$2:$B$4016,0),5)</f>
        <v>-75</v>
      </c>
      <c r="I3937" s="36">
        <f>INDEX(Daily!$B$2:$H$4016,MATCH(E3937,Daily!$B$2:$B$4016,0),7)</f>
        <v>2.2599999999999909</v>
      </c>
      <c r="J3937" s="39">
        <f>INDEX(Monthly!$B$2:$K$187,MATCH(D3937,Monthly!$B$2:$B$187,0),3)</f>
        <v>-3.0000000000002247E-4</v>
      </c>
      <c r="K3937" s="39">
        <f>INDEX(Monthly!$B$2:$K$187,MATCH(D3937,Monthly!$B$2:$B$187,0),5)</f>
        <v>11.539722222222167</v>
      </c>
      <c r="L3937" s="39">
        <f>INDEX(Monthly!$B$2:$K$187,MATCH(D3937,Monthly!$B$2:$B$187,0),7)</f>
        <v>0</v>
      </c>
      <c r="M3937" s="39">
        <f>INDEX(Monthly!$B$2:$K$187,MATCH(D3937,Monthly!$B$2:$B$187,0),9)</f>
        <v>1.5999966314582708E-2</v>
      </c>
      <c r="N3937" s="42">
        <f>INDEX(Quaterly!$B$2:$E$63,MATCH(B3937,Quaterly!$B$2:$B$63,0),4)</f>
        <v>-6.48</v>
      </c>
    </row>
    <row r="3938" spans="1:14" x14ac:dyDescent="0.3">
      <c r="A3938" s="23">
        <v>3937</v>
      </c>
      <c r="B3938" s="23" t="str">
        <f t="shared" si="183"/>
        <v>Q1-2025</v>
      </c>
      <c r="C3938" s="24" t="str">
        <f t="shared" si="184"/>
        <v>Q1</v>
      </c>
      <c r="D3938" s="23" t="str">
        <f t="shared" si="185"/>
        <v>3-2025</v>
      </c>
      <c r="E3938" s="25">
        <v>45728</v>
      </c>
      <c r="F3938" s="31">
        <f>INDEX(GoldPrice!$B$2:$F$4016,MATCH(E3938,GoldPrice!$B$2:$B$4016,0),5)</f>
        <v>12817.236817233264</v>
      </c>
      <c r="G3938" s="36">
        <f>INDEX(Daily!$B$2:$H$4016,MATCH(E3938,Daily!$B$2:$B$4016,0),3)</f>
        <v>1.1299999999999955</v>
      </c>
      <c r="H3938" s="36">
        <f>INDEX(Daily!$B$2:$H$4016,MATCH(E3938,Daily!$B$2:$B$4016,0),5)</f>
        <v>-5</v>
      </c>
      <c r="I3938" s="36">
        <f>INDEX(Daily!$B$2:$H$4016,MATCH(E3938,Daily!$B$2:$B$4016,0),7)</f>
        <v>1.8700000000001182</v>
      </c>
      <c r="J3938" s="39">
        <f>INDEX(Monthly!$B$2:$K$187,MATCH(D3938,Monthly!$B$2:$B$187,0),3)</f>
        <v>-3.0000000000002247E-4</v>
      </c>
      <c r="K3938" s="39">
        <f>INDEX(Monthly!$B$2:$K$187,MATCH(D3938,Monthly!$B$2:$B$187,0),5)</f>
        <v>11.539722222222167</v>
      </c>
      <c r="L3938" s="39">
        <f>INDEX(Monthly!$B$2:$K$187,MATCH(D3938,Monthly!$B$2:$B$187,0),7)</f>
        <v>0</v>
      </c>
      <c r="M3938" s="39">
        <f>INDEX(Monthly!$B$2:$K$187,MATCH(D3938,Monthly!$B$2:$B$187,0),9)</f>
        <v>1.5999966314582708E-2</v>
      </c>
      <c r="N3938" s="42">
        <f>INDEX(Quaterly!$B$2:$E$63,MATCH(B3938,Quaterly!$B$2:$B$63,0),4)</f>
        <v>-6.48</v>
      </c>
    </row>
    <row r="3939" spans="1:14" x14ac:dyDescent="0.3">
      <c r="A3939" s="23">
        <v>3938</v>
      </c>
      <c r="B3939" s="23" t="str">
        <f t="shared" si="183"/>
        <v>Q1-2025</v>
      </c>
      <c r="C3939" s="24" t="str">
        <f t="shared" si="184"/>
        <v>Q1</v>
      </c>
      <c r="D3939" s="23" t="str">
        <f t="shared" si="185"/>
        <v>3-2025</v>
      </c>
      <c r="E3939" s="25">
        <v>45729</v>
      </c>
      <c r="F3939" s="31">
        <f>INDEX(GoldPrice!$B$2:$F$4016,MATCH(E3939,GoldPrice!$B$2:$B$4016,0),5)</f>
        <v>-57785.673785671592</v>
      </c>
      <c r="G3939" s="36">
        <f>INDEX(Daily!$B$2:$H$4016,MATCH(E3939,Daily!$B$2:$B$4016,0),3)</f>
        <v>-1.1099999999999994</v>
      </c>
      <c r="H3939" s="36">
        <f>INDEX(Daily!$B$2:$H$4016,MATCH(E3939,Daily!$B$2:$B$4016,0),5)</f>
        <v>45</v>
      </c>
      <c r="I3939" s="36">
        <f>INDEX(Daily!$B$2:$H$4016,MATCH(E3939,Daily!$B$2:$B$4016,0),7)</f>
        <v>-8.1400000000001</v>
      </c>
      <c r="J3939" s="39">
        <f>INDEX(Monthly!$B$2:$K$187,MATCH(D3939,Monthly!$B$2:$B$187,0),3)</f>
        <v>-3.0000000000002247E-4</v>
      </c>
      <c r="K3939" s="39">
        <f>INDEX(Monthly!$B$2:$K$187,MATCH(D3939,Monthly!$B$2:$B$187,0),5)</f>
        <v>11.539722222222167</v>
      </c>
      <c r="L3939" s="39">
        <f>INDEX(Monthly!$B$2:$K$187,MATCH(D3939,Monthly!$B$2:$B$187,0),7)</f>
        <v>0</v>
      </c>
      <c r="M3939" s="39">
        <f>INDEX(Monthly!$B$2:$K$187,MATCH(D3939,Monthly!$B$2:$B$187,0),9)</f>
        <v>1.5999966314582708E-2</v>
      </c>
      <c r="N3939" s="42">
        <f>INDEX(Quaterly!$B$2:$E$63,MATCH(B3939,Quaterly!$B$2:$B$63,0),4)</f>
        <v>-6.48</v>
      </c>
    </row>
    <row r="3940" spans="1:14" x14ac:dyDescent="0.3">
      <c r="A3940" s="23">
        <v>3939</v>
      </c>
      <c r="B3940" s="23" t="str">
        <f t="shared" si="183"/>
        <v>Q1-2025</v>
      </c>
      <c r="C3940" s="24" t="str">
        <f t="shared" si="184"/>
        <v>Q1</v>
      </c>
      <c r="D3940" s="23" t="str">
        <f t="shared" si="185"/>
        <v>3-2025</v>
      </c>
      <c r="E3940" s="25">
        <v>45730</v>
      </c>
      <c r="F3940" s="31">
        <f>INDEX(GoldPrice!$B$2:$F$4016,MATCH(E3940,GoldPrice!$B$2:$B$4016,0),5)</f>
        <v>1188461.1604611576</v>
      </c>
      <c r="G3940" s="36">
        <f>INDEX(Daily!$B$2:$H$4016,MATCH(E3940,Daily!$B$2:$B$4016,0),3)</f>
        <v>0.64000000000000057</v>
      </c>
      <c r="H3940" s="36">
        <f>INDEX(Daily!$B$2:$H$4016,MATCH(E3940,Daily!$B$2:$B$4016,0),5)</f>
        <v>10</v>
      </c>
      <c r="I3940" s="36">
        <f>INDEX(Daily!$B$2:$H$4016,MATCH(E3940,Daily!$B$2:$B$4016,0),7)</f>
        <v>-0.11999999999989086</v>
      </c>
      <c r="J3940" s="39">
        <f>INDEX(Monthly!$B$2:$K$187,MATCH(D3940,Monthly!$B$2:$B$187,0),3)</f>
        <v>-3.0000000000002247E-4</v>
      </c>
      <c r="K3940" s="39">
        <f>INDEX(Monthly!$B$2:$K$187,MATCH(D3940,Monthly!$B$2:$B$187,0),5)</f>
        <v>11.539722222222167</v>
      </c>
      <c r="L3940" s="39">
        <f>INDEX(Monthly!$B$2:$K$187,MATCH(D3940,Monthly!$B$2:$B$187,0),7)</f>
        <v>0</v>
      </c>
      <c r="M3940" s="39">
        <f>INDEX(Monthly!$B$2:$K$187,MATCH(D3940,Monthly!$B$2:$B$187,0),9)</f>
        <v>1.5999966314582708E-2</v>
      </c>
      <c r="N3940" s="42">
        <f>INDEX(Quaterly!$B$2:$E$63,MATCH(B3940,Quaterly!$B$2:$B$63,0),4)</f>
        <v>-6.48</v>
      </c>
    </row>
    <row r="3941" spans="1:14" x14ac:dyDescent="0.3">
      <c r="A3941" s="23">
        <v>3940</v>
      </c>
      <c r="B3941" s="23" t="str">
        <f t="shared" si="183"/>
        <v>Q1-2025</v>
      </c>
      <c r="C3941" s="24" t="str">
        <f t="shared" si="184"/>
        <v>Q1</v>
      </c>
      <c r="D3941" s="23" t="str">
        <f t="shared" si="185"/>
        <v>3-2025</v>
      </c>
      <c r="E3941" s="25">
        <v>45733</v>
      </c>
      <c r="F3941" s="31">
        <f>INDEX(GoldPrice!$B$2:$F$4016,MATCH(E3941,GoldPrice!$B$2:$B$4016,0),5)</f>
        <v>180883.76488377154</v>
      </c>
      <c r="G3941" s="36">
        <f>INDEX(Daily!$B$2:$H$4016,MATCH(E3941,Daily!$B$2:$B$4016,0),3)</f>
        <v>0.46000000000000796</v>
      </c>
      <c r="H3941" s="36">
        <f>INDEX(Daily!$B$2:$H$4016,MATCH(E3941,Daily!$B$2:$B$4016,0),5)</f>
        <v>10</v>
      </c>
      <c r="I3941" s="36">
        <f>INDEX(Daily!$B$2:$H$4016,MATCH(E3941,Daily!$B$2:$B$4016,0),7)</f>
        <v>10.1099999999999</v>
      </c>
      <c r="J3941" s="39">
        <f>INDEX(Monthly!$B$2:$K$187,MATCH(D3941,Monthly!$B$2:$B$187,0),3)</f>
        <v>-3.0000000000002247E-4</v>
      </c>
      <c r="K3941" s="39">
        <f>INDEX(Monthly!$B$2:$K$187,MATCH(D3941,Monthly!$B$2:$B$187,0),5)</f>
        <v>11.539722222222167</v>
      </c>
      <c r="L3941" s="39">
        <f>INDEX(Monthly!$B$2:$K$187,MATCH(D3941,Monthly!$B$2:$B$187,0),7)</f>
        <v>0</v>
      </c>
      <c r="M3941" s="39">
        <f>INDEX(Monthly!$B$2:$K$187,MATCH(D3941,Monthly!$B$2:$B$187,0),9)</f>
        <v>1.5999966314582708E-2</v>
      </c>
      <c r="N3941" s="42">
        <f>INDEX(Quaterly!$B$2:$E$63,MATCH(B3941,Quaterly!$B$2:$B$63,0),4)</f>
        <v>-6.48</v>
      </c>
    </row>
    <row r="3942" spans="1:14" x14ac:dyDescent="0.3">
      <c r="A3942" s="23">
        <v>3941</v>
      </c>
      <c r="B3942" s="23" t="str">
        <f t="shared" si="183"/>
        <v>Q1-2025</v>
      </c>
      <c r="C3942" s="24" t="str">
        <f t="shared" si="184"/>
        <v>Q1</v>
      </c>
      <c r="D3942" s="23" t="str">
        <f t="shared" si="185"/>
        <v>3-2025</v>
      </c>
      <c r="E3942" s="25">
        <v>45734</v>
      </c>
      <c r="F3942" s="31">
        <f>INDEX(GoldPrice!$B$2:$F$4016,MATCH(E3942,GoldPrice!$B$2:$B$4016,0),5)</f>
        <v>1430790.3987903967</v>
      </c>
      <c r="G3942" s="36">
        <f>INDEX(Daily!$B$2:$H$4016,MATCH(E3942,Daily!$B$2:$B$4016,0),3)</f>
        <v>-0.62000000000000455</v>
      </c>
      <c r="H3942" s="36">
        <f>INDEX(Daily!$B$2:$H$4016,MATCH(E3942,Daily!$B$2:$B$4016,0),5)</f>
        <v>0</v>
      </c>
      <c r="I3942" s="36">
        <f>INDEX(Daily!$B$2:$H$4016,MATCH(E3942,Daily!$B$2:$B$4016,0),7)</f>
        <v>-5.2899999999999636</v>
      </c>
      <c r="J3942" s="39">
        <f>INDEX(Monthly!$B$2:$K$187,MATCH(D3942,Monthly!$B$2:$B$187,0),3)</f>
        <v>-3.0000000000002247E-4</v>
      </c>
      <c r="K3942" s="39">
        <f>INDEX(Monthly!$B$2:$K$187,MATCH(D3942,Monthly!$B$2:$B$187,0),5)</f>
        <v>11.539722222222167</v>
      </c>
      <c r="L3942" s="39">
        <f>INDEX(Monthly!$B$2:$K$187,MATCH(D3942,Monthly!$B$2:$B$187,0),7)</f>
        <v>0</v>
      </c>
      <c r="M3942" s="39">
        <f>INDEX(Monthly!$B$2:$K$187,MATCH(D3942,Monthly!$B$2:$B$187,0),9)</f>
        <v>1.5999966314582708E-2</v>
      </c>
      <c r="N3942" s="42">
        <f>INDEX(Quaterly!$B$2:$E$63,MATCH(B3942,Quaterly!$B$2:$B$63,0),4)</f>
        <v>-6.48</v>
      </c>
    </row>
    <row r="3943" spans="1:14" x14ac:dyDescent="0.3">
      <c r="A3943" s="23">
        <v>3942</v>
      </c>
      <c r="B3943" s="23" t="str">
        <f t="shared" si="183"/>
        <v>Q1-2025</v>
      </c>
      <c r="C3943" s="24" t="str">
        <f t="shared" si="184"/>
        <v>Q1</v>
      </c>
      <c r="D3943" s="23" t="str">
        <f t="shared" si="185"/>
        <v>3-2025</v>
      </c>
      <c r="E3943" s="25">
        <v>45735</v>
      </c>
      <c r="F3943" s="31">
        <f>INDEX(GoldPrice!$B$2:$F$4016,MATCH(E3943,GoldPrice!$B$2:$B$4016,0),5)</f>
        <v>696212.05821205676</v>
      </c>
      <c r="G3943" s="36">
        <f>INDEX(Daily!$B$2:$H$4016,MATCH(E3943,Daily!$B$2:$B$4016,0),3)</f>
        <v>0.40999999999999659</v>
      </c>
      <c r="H3943" s="36">
        <f>INDEX(Daily!$B$2:$H$4016,MATCH(E3943,Daily!$B$2:$B$4016,0),5)</f>
        <v>25</v>
      </c>
      <c r="I3943" s="36">
        <f>INDEX(Daily!$B$2:$H$4016,MATCH(E3943,Daily!$B$2:$B$4016,0),7)</f>
        <v>-6.3399999999999181</v>
      </c>
      <c r="J3943" s="39">
        <f>INDEX(Monthly!$B$2:$K$187,MATCH(D3943,Monthly!$B$2:$B$187,0),3)</f>
        <v>-3.0000000000002247E-4</v>
      </c>
      <c r="K3943" s="39">
        <f>INDEX(Monthly!$B$2:$K$187,MATCH(D3943,Monthly!$B$2:$B$187,0),5)</f>
        <v>11.539722222222167</v>
      </c>
      <c r="L3943" s="39">
        <f>INDEX(Monthly!$B$2:$K$187,MATCH(D3943,Monthly!$B$2:$B$187,0),7)</f>
        <v>0</v>
      </c>
      <c r="M3943" s="39">
        <f>INDEX(Monthly!$B$2:$K$187,MATCH(D3943,Monthly!$B$2:$B$187,0),9)</f>
        <v>1.5999966314582708E-2</v>
      </c>
      <c r="N3943" s="42">
        <f>INDEX(Quaterly!$B$2:$E$63,MATCH(B3943,Quaterly!$B$2:$B$63,0),4)</f>
        <v>-6.48</v>
      </c>
    </row>
    <row r="3944" spans="1:14" x14ac:dyDescent="0.3">
      <c r="A3944" s="23">
        <v>3943</v>
      </c>
      <c r="B3944" s="23" t="str">
        <f t="shared" si="183"/>
        <v>Q1-2025</v>
      </c>
      <c r="C3944" s="24" t="str">
        <f t="shared" si="184"/>
        <v>Q1</v>
      </c>
      <c r="D3944" s="23" t="str">
        <f t="shared" si="185"/>
        <v>3-2025</v>
      </c>
      <c r="E3944" s="25">
        <v>45736</v>
      </c>
      <c r="F3944" s="31">
        <f>INDEX(GoldPrice!$B$2:$F$4016,MATCH(E3944,GoldPrice!$B$2:$B$4016,0),5)</f>
        <v>234311.09431109577</v>
      </c>
      <c r="G3944" s="36">
        <f>INDEX(Daily!$B$2:$H$4016,MATCH(E3944,Daily!$B$2:$B$4016,0),3)</f>
        <v>1.1000000000000085</v>
      </c>
      <c r="H3944" s="36">
        <f>INDEX(Daily!$B$2:$H$4016,MATCH(E3944,Daily!$B$2:$B$4016,0),5)</f>
        <v>10</v>
      </c>
      <c r="I3944" s="36">
        <f>INDEX(Daily!$B$2:$H$4016,MATCH(E3944,Daily!$B$2:$B$4016,0),7)</f>
        <v>-0.70000000000004547</v>
      </c>
      <c r="J3944" s="39">
        <f>INDEX(Monthly!$B$2:$K$187,MATCH(D3944,Monthly!$B$2:$B$187,0),3)</f>
        <v>-3.0000000000002247E-4</v>
      </c>
      <c r="K3944" s="39">
        <f>INDEX(Monthly!$B$2:$K$187,MATCH(D3944,Monthly!$B$2:$B$187,0),5)</f>
        <v>11.539722222222167</v>
      </c>
      <c r="L3944" s="39">
        <f>INDEX(Monthly!$B$2:$K$187,MATCH(D3944,Monthly!$B$2:$B$187,0),7)</f>
        <v>0</v>
      </c>
      <c r="M3944" s="39">
        <f>INDEX(Monthly!$B$2:$K$187,MATCH(D3944,Monthly!$B$2:$B$187,0),9)</f>
        <v>1.5999966314582708E-2</v>
      </c>
      <c r="N3944" s="42">
        <f>INDEX(Quaterly!$B$2:$E$63,MATCH(B3944,Quaterly!$B$2:$B$63,0),4)</f>
        <v>-6.48</v>
      </c>
    </row>
    <row r="3945" spans="1:14" x14ac:dyDescent="0.3">
      <c r="A3945" s="23">
        <v>3944</v>
      </c>
      <c r="B3945" s="23" t="str">
        <f t="shared" si="183"/>
        <v>Q1-2025</v>
      </c>
      <c r="C3945" s="24" t="str">
        <f t="shared" si="184"/>
        <v>Q1</v>
      </c>
      <c r="D3945" s="23" t="str">
        <f t="shared" si="185"/>
        <v>3-2025</v>
      </c>
      <c r="E3945" s="25">
        <v>45737</v>
      </c>
      <c r="F3945" s="31">
        <f>INDEX(GoldPrice!$B$2:$F$4016,MATCH(E3945,GoldPrice!$B$2:$B$4016,0),5)</f>
        <v>-1749938.0079380125</v>
      </c>
      <c r="G3945" s="36">
        <f>INDEX(Daily!$B$2:$H$4016,MATCH(E3945,Daily!$B$2:$B$4016,0),3)</f>
        <v>1.9999999999996021E-2</v>
      </c>
      <c r="H3945" s="36">
        <f>INDEX(Daily!$B$2:$H$4016,MATCH(E3945,Daily!$B$2:$B$4016,0),5)</f>
        <v>40</v>
      </c>
      <c r="I3945" s="36">
        <f>INDEX(Daily!$B$2:$H$4016,MATCH(E3945,Daily!$B$2:$B$4016,0),7)</f>
        <v>-2.0499999999999545</v>
      </c>
      <c r="J3945" s="39">
        <f>INDEX(Monthly!$B$2:$K$187,MATCH(D3945,Monthly!$B$2:$B$187,0),3)</f>
        <v>-3.0000000000002247E-4</v>
      </c>
      <c r="K3945" s="39">
        <f>INDEX(Monthly!$B$2:$K$187,MATCH(D3945,Monthly!$B$2:$B$187,0),5)</f>
        <v>11.539722222222167</v>
      </c>
      <c r="L3945" s="39">
        <f>INDEX(Monthly!$B$2:$K$187,MATCH(D3945,Monthly!$B$2:$B$187,0),7)</f>
        <v>0</v>
      </c>
      <c r="M3945" s="39">
        <f>INDEX(Monthly!$B$2:$K$187,MATCH(D3945,Monthly!$B$2:$B$187,0),9)</f>
        <v>1.5999966314582708E-2</v>
      </c>
      <c r="N3945" s="42">
        <f>INDEX(Quaterly!$B$2:$E$63,MATCH(B3945,Quaterly!$B$2:$B$63,0),4)</f>
        <v>-6.48</v>
      </c>
    </row>
    <row r="3946" spans="1:14" x14ac:dyDescent="0.3">
      <c r="A3946" s="23">
        <v>3945</v>
      </c>
      <c r="B3946" s="23" t="str">
        <f t="shared" si="183"/>
        <v>Q1-2025</v>
      </c>
      <c r="C3946" s="24" t="str">
        <f t="shared" si="184"/>
        <v>Q1</v>
      </c>
      <c r="D3946" s="23" t="str">
        <f t="shared" si="185"/>
        <v>3-2025</v>
      </c>
      <c r="E3946" s="25">
        <v>45740</v>
      </c>
      <c r="F3946" s="31">
        <f>INDEX(GoldPrice!$B$2:$F$4016,MATCH(E3946,GoldPrice!$B$2:$B$4016,0),5)</f>
        <v>-95438.291438288987</v>
      </c>
      <c r="G3946" s="36">
        <f>INDEX(Daily!$B$2:$H$4016,MATCH(E3946,Daily!$B$2:$B$4016,0),3)</f>
        <v>0.82999999999999829</v>
      </c>
      <c r="H3946" s="36">
        <f>INDEX(Daily!$B$2:$H$4016,MATCH(E3946,Daily!$B$2:$B$4016,0),5)</f>
        <v>35</v>
      </c>
      <c r="I3946" s="36">
        <f>INDEX(Daily!$B$2:$H$4016,MATCH(E3946,Daily!$B$2:$B$4016,0),7)</f>
        <v>8.4399999999998272</v>
      </c>
      <c r="J3946" s="39">
        <f>INDEX(Monthly!$B$2:$K$187,MATCH(D3946,Monthly!$B$2:$B$187,0),3)</f>
        <v>-3.0000000000002247E-4</v>
      </c>
      <c r="K3946" s="39">
        <f>INDEX(Monthly!$B$2:$K$187,MATCH(D3946,Monthly!$B$2:$B$187,0),5)</f>
        <v>11.539722222222167</v>
      </c>
      <c r="L3946" s="39">
        <f>INDEX(Monthly!$B$2:$K$187,MATCH(D3946,Monthly!$B$2:$B$187,0),7)</f>
        <v>0</v>
      </c>
      <c r="M3946" s="39">
        <f>INDEX(Monthly!$B$2:$K$187,MATCH(D3946,Monthly!$B$2:$B$187,0),9)</f>
        <v>1.5999966314582708E-2</v>
      </c>
      <c r="N3946" s="42">
        <f>INDEX(Quaterly!$B$2:$E$63,MATCH(B3946,Quaterly!$B$2:$B$63,0),4)</f>
        <v>-6.48</v>
      </c>
    </row>
    <row r="3947" spans="1:14" x14ac:dyDescent="0.3">
      <c r="A3947" s="23">
        <v>3946</v>
      </c>
      <c r="B3947" s="23" t="str">
        <f t="shared" si="183"/>
        <v>Q1-2025</v>
      </c>
      <c r="C3947" s="24" t="str">
        <f t="shared" si="184"/>
        <v>Q1</v>
      </c>
      <c r="D3947" s="23" t="str">
        <f t="shared" si="185"/>
        <v>3-2025</v>
      </c>
      <c r="E3947" s="25">
        <v>45741</v>
      </c>
      <c r="F3947" s="31">
        <f>INDEX(GoldPrice!$B$2:$F$4016,MATCH(E3947,GoldPrice!$B$2:$B$4016,0),5)</f>
        <v>146683.04668305069</v>
      </c>
      <c r="G3947" s="36">
        <f>INDEX(Daily!$B$2:$H$4016,MATCH(E3947,Daily!$B$2:$B$4016,0),3)</f>
        <v>-0.10999999999999943</v>
      </c>
      <c r="H3947" s="36">
        <f>INDEX(Daily!$B$2:$H$4016,MATCH(E3947,Daily!$B$2:$B$4016,0),5)</f>
        <v>-20</v>
      </c>
      <c r="I3947" s="36">
        <f>INDEX(Daily!$B$2:$H$4016,MATCH(E3947,Daily!$B$2:$B$4016,0),7)</f>
        <v>1.6000000000001364</v>
      </c>
      <c r="J3947" s="39">
        <f>INDEX(Monthly!$B$2:$K$187,MATCH(D3947,Monthly!$B$2:$B$187,0),3)</f>
        <v>-3.0000000000002247E-4</v>
      </c>
      <c r="K3947" s="39">
        <f>INDEX(Monthly!$B$2:$K$187,MATCH(D3947,Monthly!$B$2:$B$187,0),5)</f>
        <v>11.539722222222167</v>
      </c>
      <c r="L3947" s="39">
        <f>INDEX(Monthly!$B$2:$K$187,MATCH(D3947,Monthly!$B$2:$B$187,0),7)</f>
        <v>0</v>
      </c>
      <c r="M3947" s="39">
        <f>INDEX(Monthly!$B$2:$K$187,MATCH(D3947,Monthly!$B$2:$B$187,0),9)</f>
        <v>1.5999966314582708E-2</v>
      </c>
      <c r="N3947" s="42">
        <f>INDEX(Quaterly!$B$2:$E$63,MATCH(B3947,Quaterly!$B$2:$B$63,0),4)</f>
        <v>-6.48</v>
      </c>
    </row>
    <row r="3948" spans="1:14" x14ac:dyDescent="0.3">
      <c r="A3948" s="23">
        <v>3947</v>
      </c>
      <c r="B3948" s="23" t="str">
        <f t="shared" si="183"/>
        <v>Q1-2025</v>
      </c>
      <c r="C3948" s="24" t="str">
        <f t="shared" si="184"/>
        <v>Q1</v>
      </c>
      <c r="D3948" s="23" t="str">
        <f t="shared" si="185"/>
        <v>3-2025</v>
      </c>
      <c r="E3948" s="25">
        <v>45742</v>
      </c>
      <c r="F3948" s="31">
        <f>INDEX(GoldPrice!$B$2:$F$4016,MATCH(E3948,GoldPrice!$B$2:$B$4016,0),5)</f>
        <v>642546.58854658902</v>
      </c>
      <c r="G3948" s="36">
        <f>INDEX(Daily!$B$2:$H$4016,MATCH(E3948,Daily!$B$2:$B$4016,0),3)</f>
        <v>0.65000000000000568</v>
      </c>
      <c r="H3948" s="36">
        <f>INDEX(Daily!$B$2:$H$4016,MATCH(E3948,Daily!$B$2:$B$4016,0),5)</f>
        <v>-45</v>
      </c>
      <c r="I3948" s="36">
        <f>INDEX(Daily!$B$2:$H$4016,MATCH(E3948,Daily!$B$2:$B$4016,0),7)</f>
        <v>-5.8300000000001546</v>
      </c>
      <c r="J3948" s="39">
        <f>INDEX(Monthly!$B$2:$K$187,MATCH(D3948,Monthly!$B$2:$B$187,0),3)</f>
        <v>-3.0000000000002247E-4</v>
      </c>
      <c r="K3948" s="39">
        <f>INDEX(Monthly!$B$2:$K$187,MATCH(D3948,Monthly!$B$2:$B$187,0),5)</f>
        <v>11.539722222222167</v>
      </c>
      <c r="L3948" s="39">
        <f>INDEX(Monthly!$B$2:$K$187,MATCH(D3948,Monthly!$B$2:$B$187,0),7)</f>
        <v>0</v>
      </c>
      <c r="M3948" s="39">
        <f>INDEX(Monthly!$B$2:$K$187,MATCH(D3948,Monthly!$B$2:$B$187,0),9)</f>
        <v>1.5999966314582708E-2</v>
      </c>
      <c r="N3948" s="42">
        <f>INDEX(Quaterly!$B$2:$E$63,MATCH(B3948,Quaterly!$B$2:$B$63,0),4)</f>
        <v>-6.48</v>
      </c>
    </row>
    <row r="3949" spans="1:14" x14ac:dyDescent="0.3">
      <c r="A3949" s="23">
        <v>3948</v>
      </c>
      <c r="B3949" s="23" t="str">
        <f t="shared" si="183"/>
        <v>Q1-2025</v>
      </c>
      <c r="C3949" s="24" t="str">
        <f t="shared" si="184"/>
        <v>Q1</v>
      </c>
      <c r="D3949" s="23" t="str">
        <f t="shared" si="185"/>
        <v>3-2025</v>
      </c>
      <c r="E3949" s="25">
        <v>45743</v>
      </c>
      <c r="F3949" s="31">
        <f>INDEX(GoldPrice!$B$2:$F$4016,MATCH(E3949,GoldPrice!$B$2:$B$4016,0),5)</f>
        <v>34362.88036287576</v>
      </c>
      <c r="G3949" s="36">
        <f>INDEX(Daily!$B$2:$H$4016,MATCH(E3949,Daily!$B$2:$B$4016,0),3)</f>
        <v>0.26999999999999602</v>
      </c>
      <c r="H3949" s="36">
        <f>INDEX(Daily!$B$2:$H$4016,MATCH(E3949,Daily!$B$2:$B$4016,0),5)</f>
        <v>5</v>
      </c>
      <c r="I3949" s="36">
        <f>INDEX(Daily!$B$2:$H$4016,MATCH(E3949,Daily!$B$2:$B$4016,0),7)</f>
        <v>-2.2799999999999727</v>
      </c>
      <c r="J3949" s="39">
        <f>INDEX(Monthly!$B$2:$K$187,MATCH(D3949,Monthly!$B$2:$B$187,0),3)</f>
        <v>-3.0000000000002247E-4</v>
      </c>
      <c r="K3949" s="39">
        <f>INDEX(Monthly!$B$2:$K$187,MATCH(D3949,Monthly!$B$2:$B$187,0),5)</f>
        <v>11.539722222222167</v>
      </c>
      <c r="L3949" s="39">
        <f>INDEX(Monthly!$B$2:$K$187,MATCH(D3949,Monthly!$B$2:$B$187,0),7)</f>
        <v>0</v>
      </c>
      <c r="M3949" s="39">
        <f>INDEX(Monthly!$B$2:$K$187,MATCH(D3949,Monthly!$B$2:$B$187,0),9)</f>
        <v>1.5999966314582708E-2</v>
      </c>
      <c r="N3949" s="42">
        <f>INDEX(Quaterly!$B$2:$E$63,MATCH(B3949,Quaterly!$B$2:$B$63,0),4)</f>
        <v>-6.48</v>
      </c>
    </row>
    <row r="3950" spans="1:14" x14ac:dyDescent="0.3">
      <c r="A3950" s="23">
        <v>3949</v>
      </c>
      <c r="B3950" s="23" t="str">
        <f t="shared" si="183"/>
        <v>Q1-2025</v>
      </c>
      <c r="C3950" s="24" t="str">
        <f t="shared" si="184"/>
        <v>Q1</v>
      </c>
      <c r="D3950" s="23" t="str">
        <f t="shared" si="185"/>
        <v>3-2025</v>
      </c>
      <c r="E3950" s="25">
        <v>45744</v>
      </c>
      <c r="F3950" s="31">
        <f>INDEX(GoldPrice!$B$2:$F$4016,MATCH(E3950,GoldPrice!$B$2:$B$4016,0),5)</f>
        <v>579594.0275940299</v>
      </c>
      <c r="G3950" s="36">
        <f>INDEX(Daily!$B$2:$H$4016,MATCH(E3950,Daily!$B$2:$B$4016,0),3)</f>
        <v>-0.56000000000000227</v>
      </c>
      <c r="H3950" s="36">
        <f>INDEX(Daily!$B$2:$H$4016,MATCH(E3950,Daily!$B$2:$B$4016,0),5)</f>
        <v>-10</v>
      </c>
      <c r="I3950" s="36">
        <f>INDEX(Daily!$B$2:$H$4016,MATCH(E3950,Daily!$B$2:$B$4016,0),7)</f>
        <v>-6.3499999999999091</v>
      </c>
      <c r="J3950" s="39">
        <f>INDEX(Monthly!$B$2:$K$187,MATCH(D3950,Monthly!$B$2:$B$187,0),3)</f>
        <v>-3.0000000000002247E-4</v>
      </c>
      <c r="K3950" s="39">
        <f>INDEX(Monthly!$B$2:$K$187,MATCH(D3950,Monthly!$B$2:$B$187,0),5)</f>
        <v>11.539722222222167</v>
      </c>
      <c r="L3950" s="39">
        <f>INDEX(Monthly!$B$2:$K$187,MATCH(D3950,Monthly!$B$2:$B$187,0),7)</f>
        <v>0</v>
      </c>
      <c r="M3950" s="39">
        <f>INDEX(Monthly!$B$2:$K$187,MATCH(D3950,Monthly!$B$2:$B$187,0),9)</f>
        <v>1.5999966314582708E-2</v>
      </c>
      <c r="N3950" s="42">
        <f>INDEX(Quaterly!$B$2:$E$63,MATCH(B3950,Quaterly!$B$2:$B$63,0),4)</f>
        <v>-6.48</v>
      </c>
    </row>
    <row r="3951" spans="1:14" x14ac:dyDescent="0.3">
      <c r="A3951" s="23">
        <v>3950</v>
      </c>
      <c r="B3951" s="23" t="str">
        <f t="shared" si="183"/>
        <v>Q1-2025</v>
      </c>
      <c r="C3951" s="24" t="str">
        <f t="shared" si="184"/>
        <v>Q1</v>
      </c>
      <c r="D3951" s="23" t="str">
        <f t="shared" si="185"/>
        <v>3-2025</v>
      </c>
      <c r="E3951" s="25">
        <v>45747</v>
      </c>
      <c r="F3951" s="31">
        <f>INDEX(GoldPrice!$B$2:$F$4016,MATCH(E3951,GoldPrice!$B$2:$B$4016,0),5)</f>
        <v>868906.06690606475</v>
      </c>
      <c r="G3951" s="36">
        <f>INDEX(Daily!$B$2:$H$4016,MATCH(E3951,Daily!$B$2:$B$4016,0),3)</f>
        <v>2.1200000000000045</v>
      </c>
      <c r="H3951" s="36">
        <f>INDEX(Daily!$B$2:$H$4016,MATCH(E3951,Daily!$B$2:$B$4016,0),5)</f>
        <v>15</v>
      </c>
      <c r="I3951" s="36">
        <f>INDEX(Daily!$B$2:$H$4016,MATCH(E3951,Daily!$B$2:$B$4016,0),7)</f>
        <v>-10.600000000000136</v>
      </c>
      <c r="J3951" s="39">
        <f>INDEX(Monthly!$B$2:$K$187,MATCH(D3951,Monthly!$B$2:$B$187,0),3)</f>
        <v>-3.0000000000002247E-4</v>
      </c>
      <c r="K3951" s="39">
        <f>INDEX(Monthly!$B$2:$K$187,MATCH(D3951,Monthly!$B$2:$B$187,0),5)</f>
        <v>11.539722222222167</v>
      </c>
      <c r="L3951" s="39">
        <f>INDEX(Monthly!$B$2:$K$187,MATCH(D3951,Monthly!$B$2:$B$187,0),7)</f>
        <v>0</v>
      </c>
      <c r="M3951" s="39">
        <f>INDEX(Monthly!$B$2:$K$187,MATCH(D3951,Monthly!$B$2:$B$187,0),9)</f>
        <v>1.5999966314582708E-2</v>
      </c>
      <c r="N3951" s="42">
        <f>INDEX(Quaterly!$B$2:$E$63,MATCH(B3951,Quaterly!$B$2:$B$63,0),4)</f>
        <v>-6.48</v>
      </c>
    </row>
    <row r="3952" spans="1:14" x14ac:dyDescent="0.3">
      <c r="A3952" s="23">
        <v>3951</v>
      </c>
      <c r="B3952" s="23" t="str">
        <f t="shared" si="183"/>
        <v>Q2-2025</v>
      </c>
      <c r="C3952" s="24" t="str">
        <f t="shared" si="184"/>
        <v>Q2</v>
      </c>
      <c r="D3952" s="23" t="str">
        <f t="shared" si="185"/>
        <v>4-2025</v>
      </c>
      <c r="E3952" s="25">
        <v>45748</v>
      </c>
      <c r="F3952" s="31">
        <f>INDEX(GoldPrice!$B$2:$F$4016,MATCH(E3952,GoldPrice!$B$2:$B$4016,0),5)</f>
        <v>252295.97429597378</v>
      </c>
      <c r="G3952" s="36">
        <f>INDEX(Daily!$B$2:$H$4016,MATCH(E3952,Daily!$B$2:$B$4016,0),3)</f>
        <v>-0.28000000000000114</v>
      </c>
      <c r="H3952" s="36">
        <f>INDEX(Daily!$B$2:$H$4016,MATCH(E3952,Daily!$B$2:$B$4016,0),5)</f>
        <v>55</v>
      </c>
      <c r="I3952" s="36">
        <f>INDEX(Daily!$B$2:$H$4016,MATCH(E3952,Daily!$B$2:$B$4016,0),7)</f>
        <v>10.470000000000027</v>
      </c>
      <c r="J3952" s="39">
        <f>INDEX(Monthly!$B$2:$K$187,MATCH(D3952,Monthly!$B$2:$B$187,0),3)</f>
        <v>8.0000000000002292E-4</v>
      </c>
      <c r="K3952" s="39">
        <f>INDEX(Monthly!$B$2:$K$187,MATCH(D3952,Monthly!$B$2:$B$187,0),5)</f>
        <v>7.1430324074074178</v>
      </c>
      <c r="L3952" s="39">
        <f>INDEX(Monthly!$B$2:$K$187,MATCH(D3952,Monthly!$B$2:$B$187,0),7)</f>
        <v>0</v>
      </c>
      <c r="M3952" s="39">
        <f>INDEX(Monthly!$B$2:$K$187,MATCH(D3952,Monthly!$B$2:$B$187,0),9)</f>
        <v>1.4609741561742558E-2</v>
      </c>
      <c r="N3952" s="42">
        <f>INDEX(Quaterly!$B$2:$E$63,MATCH(B3952,Quaterly!$B$2:$B$63,0),4)</f>
        <v>3.5100000000000016</v>
      </c>
    </row>
    <row r="3953" spans="1:14" x14ac:dyDescent="0.3">
      <c r="A3953" s="23">
        <v>3952</v>
      </c>
      <c r="B3953" s="23" t="str">
        <f t="shared" si="183"/>
        <v>Q2-2025</v>
      </c>
      <c r="C3953" s="24" t="str">
        <f t="shared" si="184"/>
        <v>Q2</v>
      </c>
      <c r="D3953" s="23" t="str">
        <f t="shared" si="185"/>
        <v>4-2025</v>
      </c>
      <c r="E3953" s="25">
        <v>45749</v>
      </c>
      <c r="F3953" s="31">
        <f>INDEX(GoldPrice!$B$2:$F$4016,MATCH(E3953,GoldPrice!$B$2:$B$4016,0),5)</f>
        <v>-643375.54337554425</v>
      </c>
      <c r="G3953" s="36">
        <f>INDEX(Daily!$B$2:$H$4016,MATCH(E3953,Daily!$B$2:$B$4016,0),3)</f>
        <v>0.50999999999999091</v>
      </c>
      <c r="H3953" s="36">
        <f>INDEX(Daily!$B$2:$H$4016,MATCH(E3953,Daily!$B$2:$B$4016,0),5)</f>
        <v>-20</v>
      </c>
      <c r="I3953" s="36">
        <f>INDEX(Daily!$B$2:$H$4016,MATCH(E3953,Daily!$B$2:$B$4016,0),7)</f>
        <v>0.5</v>
      </c>
      <c r="J3953" s="39">
        <f>INDEX(Monthly!$B$2:$K$187,MATCH(D3953,Monthly!$B$2:$B$187,0),3)</f>
        <v>8.0000000000002292E-4</v>
      </c>
      <c r="K3953" s="39">
        <f>INDEX(Monthly!$B$2:$K$187,MATCH(D3953,Monthly!$B$2:$B$187,0),5)</f>
        <v>7.1430324074074178</v>
      </c>
      <c r="L3953" s="39">
        <f>INDEX(Monthly!$B$2:$K$187,MATCH(D3953,Monthly!$B$2:$B$187,0),7)</f>
        <v>0</v>
      </c>
      <c r="M3953" s="39">
        <f>INDEX(Monthly!$B$2:$K$187,MATCH(D3953,Monthly!$B$2:$B$187,0),9)</f>
        <v>1.4609741561742558E-2</v>
      </c>
      <c r="N3953" s="42">
        <f>INDEX(Quaterly!$B$2:$E$63,MATCH(B3953,Quaterly!$B$2:$B$63,0),4)</f>
        <v>3.5100000000000016</v>
      </c>
    </row>
    <row r="3954" spans="1:14" x14ac:dyDescent="0.3">
      <c r="A3954" s="23">
        <v>3953</v>
      </c>
      <c r="B3954" s="23" t="str">
        <f t="shared" si="183"/>
        <v>Q2-2025</v>
      </c>
      <c r="C3954" s="24" t="str">
        <f t="shared" si="184"/>
        <v>Q2</v>
      </c>
      <c r="D3954" s="23" t="str">
        <f t="shared" si="185"/>
        <v>4-2025</v>
      </c>
      <c r="E3954" s="25">
        <v>45750</v>
      </c>
      <c r="F3954" s="31">
        <f>INDEX(GoldPrice!$B$2:$F$4016,MATCH(E3954,GoldPrice!$B$2:$B$4016,0),5)</f>
        <v>812834.62483462691</v>
      </c>
      <c r="G3954" s="36">
        <f>INDEX(Daily!$B$2:$H$4016,MATCH(E3954,Daily!$B$2:$B$4016,0),3)</f>
        <v>-4.7599999999999909</v>
      </c>
      <c r="H3954" s="36">
        <f>INDEX(Daily!$B$2:$H$4016,MATCH(E3954,Daily!$B$2:$B$4016,0),5)</f>
        <v>190</v>
      </c>
      <c r="I3954" s="36">
        <f>INDEX(Daily!$B$2:$H$4016,MATCH(E3954,Daily!$B$2:$B$4016,0),7)</f>
        <v>-87.990000000000009</v>
      </c>
      <c r="J3954" s="39">
        <f>INDEX(Monthly!$B$2:$K$187,MATCH(D3954,Monthly!$B$2:$B$187,0),3)</f>
        <v>8.0000000000002292E-4</v>
      </c>
      <c r="K3954" s="39">
        <f>INDEX(Monthly!$B$2:$K$187,MATCH(D3954,Monthly!$B$2:$B$187,0),5)</f>
        <v>7.1430324074074178</v>
      </c>
      <c r="L3954" s="39">
        <f>INDEX(Monthly!$B$2:$K$187,MATCH(D3954,Monthly!$B$2:$B$187,0),7)</f>
        <v>0</v>
      </c>
      <c r="M3954" s="39">
        <f>INDEX(Monthly!$B$2:$K$187,MATCH(D3954,Monthly!$B$2:$B$187,0),9)</f>
        <v>1.4609741561742558E-2</v>
      </c>
      <c r="N3954" s="42">
        <f>INDEX(Quaterly!$B$2:$E$63,MATCH(B3954,Quaterly!$B$2:$B$63,0),4)</f>
        <v>3.5100000000000016</v>
      </c>
    </row>
    <row r="3955" spans="1:14" x14ac:dyDescent="0.3">
      <c r="A3955" s="23">
        <v>3954</v>
      </c>
      <c r="B3955" s="23" t="str">
        <f t="shared" si="183"/>
        <v>Q2-2025</v>
      </c>
      <c r="C3955" s="24" t="str">
        <f t="shared" si="184"/>
        <v>Q2</v>
      </c>
      <c r="D3955" s="23" t="str">
        <f t="shared" si="185"/>
        <v>4-2025</v>
      </c>
      <c r="E3955" s="25">
        <v>45751</v>
      </c>
      <c r="F3955" s="31">
        <f>INDEX(GoldPrice!$B$2:$F$4016,MATCH(E3955,GoldPrice!$B$2:$B$4016,0),5)</f>
        <v>805561.1415611431</v>
      </c>
      <c r="G3955" s="36">
        <f>INDEX(Daily!$B$2:$H$4016,MATCH(E3955,Daily!$B$2:$B$4016,0),3)</f>
        <v>-4.9600000000000009</v>
      </c>
      <c r="H3955" s="36">
        <f>INDEX(Daily!$B$2:$H$4016,MATCH(E3955,Daily!$B$2:$B$4016,0),5)</f>
        <v>-10</v>
      </c>
      <c r="I3955" s="36">
        <f>INDEX(Daily!$B$2:$H$4016,MATCH(E3955,Daily!$B$2:$B$4016,0),7)</f>
        <v>-19.169999999999845</v>
      </c>
      <c r="J3955" s="39">
        <f>INDEX(Monthly!$B$2:$K$187,MATCH(D3955,Monthly!$B$2:$B$187,0),3)</f>
        <v>8.0000000000002292E-4</v>
      </c>
      <c r="K3955" s="39">
        <f>INDEX(Monthly!$B$2:$K$187,MATCH(D3955,Monthly!$B$2:$B$187,0),5)</f>
        <v>7.1430324074074178</v>
      </c>
      <c r="L3955" s="39">
        <f>INDEX(Monthly!$B$2:$K$187,MATCH(D3955,Monthly!$B$2:$B$187,0),7)</f>
        <v>0</v>
      </c>
      <c r="M3955" s="39">
        <f>INDEX(Monthly!$B$2:$K$187,MATCH(D3955,Monthly!$B$2:$B$187,0),9)</f>
        <v>1.4609741561742558E-2</v>
      </c>
      <c r="N3955" s="42">
        <f>INDEX(Quaterly!$B$2:$E$63,MATCH(B3955,Quaterly!$B$2:$B$63,0),4)</f>
        <v>3.5100000000000016</v>
      </c>
    </row>
    <row r="3956" spans="1:14" x14ac:dyDescent="0.3">
      <c r="A3956" s="23">
        <v>3955</v>
      </c>
      <c r="B3956" s="23" t="str">
        <f t="shared" si="183"/>
        <v>Q2-2025</v>
      </c>
      <c r="C3956" s="24" t="str">
        <f t="shared" si="184"/>
        <v>Q2</v>
      </c>
      <c r="D3956" s="23" t="str">
        <f t="shared" si="185"/>
        <v>4-2025</v>
      </c>
      <c r="E3956" s="25">
        <v>45754</v>
      </c>
      <c r="F3956" s="31">
        <f>INDEX(GoldPrice!$B$2:$F$4016,MATCH(E3956,GoldPrice!$B$2:$B$4016,0),5)</f>
        <v>1090177.7141777128</v>
      </c>
      <c r="G3956" s="36">
        <f>INDEX(Daily!$B$2:$H$4016,MATCH(E3956,Daily!$B$2:$B$4016,0),3)</f>
        <v>-1.2899999999999991</v>
      </c>
      <c r="H3956" s="36">
        <f>INDEX(Daily!$B$2:$H$4016,MATCH(E3956,Daily!$B$2:$B$4016,0),5)</f>
        <v>0</v>
      </c>
      <c r="I3956" s="36">
        <f>INDEX(Daily!$B$2:$H$4016,MATCH(E3956,Daily!$B$2:$B$4016,0),7)</f>
        <v>78.44428571428557</v>
      </c>
      <c r="J3956" s="39">
        <f>INDEX(Monthly!$B$2:$K$187,MATCH(D3956,Monthly!$B$2:$B$187,0),3)</f>
        <v>8.0000000000002292E-4</v>
      </c>
      <c r="K3956" s="39">
        <f>INDEX(Monthly!$B$2:$K$187,MATCH(D3956,Monthly!$B$2:$B$187,0),5)</f>
        <v>7.1430324074074178</v>
      </c>
      <c r="L3956" s="39">
        <f>INDEX(Monthly!$B$2:$K$187,MATCH(D3956,Monthly!$B$2:$B$187,0),7)</f>
        <v>0</v>
      </c>
      <c r="M3956" s="39">
        <f>INDEX(Monthly!$B$2:$K$187,MATCH(D3956,Monthly!$B$2:$B$187,0),9)</f>
        <v>1.4609741561742558E-2</v>
      </c>
      <c r="N3956" s="42">
        <f>INDEX(Quaterly!$B$2:$E$63,MATCH(B3956,Quaterly!$B$2:$B$63,0),4)</f>
        <v>3.5100000000000016</v>
      </c>
    </row>
    <row r="3957" spans="1:14" x14ac:dyDescent="0.3">
      <c r="A3957" s="23">
        <v>3956</v>
      </c>
      <c r="B3957" s="23" t="str">
        <f t="shared" si="183"/>
        <v>Q2-2025</v>
      </c>
      <c r="C3957" s="24" t="str">
        <f t="shared" si="184"/>
        <v>Q2</v>
      </c>
      <c r="D3957" s="23" t="str">
        <f t="shared" si="185"/>
        <v>4-2025</v>
      </c>
      <c r="E3957" s="25">
        <v>45755</v>
      </c>
      <c r="F3957" s="31">
        <f>INDEX(GoldPrice!$B$2:$F$4016,MATCH(E3957,GoldPrice!$B$2:$B$4016,0),5)</f>
        <v>-1795270.8912708908</v>
      </c>
      <c r="G3957" s="36">
        <f>INDEX(Daily!$B$2:$H$4016,MATCH(E3957,Daily!$B$2:$B$4016,0),3)</f>
        <v>-1.1200000000000045</v>
      </c>
      <c r="H3957" s="36">
        <f>INDEX(Daily!$B$2:$H$4016,MATCH(E3957,Daily!$B$2:$B$4016,0),5)</f>
        <v>215</v>
      </c>
      <c r="I3957" s="36">
        <f>INDEX(Daily!$B$2:$H$4016,MATCH(E3957,Daily!$B$2:$B$4016,0),7)</f>
        <v>-156.32428571428568</v>
      </c>
      <c r="J3957" s="39">
        <f>INDEX(Monthly!$B$2:$K$187,MATCH(D3957,Monthly!$B$2:$B$187,0),3)</f>
        <v>8.0000000000002292E-4</v>
      </c>
      <c r="K3957" s="39">
        <f>INDEX(Monthly!$B$2:$K$187,MATCH(D3957,Monthly!$B$2:$B$187,0),5)</f>
        <v>7.1430324074074178</v>
      </c>
      <c r="L3957" s="39">
        <f>INDEX(Monthly!$B$2:$K$187,MATCH(D3957,Monthly!$B$2:$B$187,0),7)</f>
        <v>0</v>
      </c>
      <c r="M3957" s="39">
        <f>INDEX(Monthly!$B$2:$K$187,MATCH(D3957,Monthly!$B$2:$B$187,0),9)</f>
        <v>1.4609741561742558E-2</v>
      </c>
      <c r="N3957" s="42">
        <f>INDEX(Quaterly!$B$2:$E$63,MATCH(B3957,Quaterly!$B$2:$B$63,0),4)</f>
        <v>3.5100000000000016</v>
      </c>
    </row>
    <row r="3958" spans="1:14" x14ac:dyDescent="0.3">
      <c r="A3958" s="23">
        <v>3957</v>
      </c>
      <c r="B3958" s="23" t="str">
        <f t="shared" si="183"/>
        <v>Q2-2025</v>
      </c>
      <c r="C3958" s="24" t="str">
        <f t="shared" si="184"/>
        <v>Q2</v>
      </c>
      <c r="D3958" s="23" t="str">
        <f t="shared" si="185"/>
        <v>4-2025</v>
      </c>
      <c r="E3958" s="25">
        <v>45756</v>
      </c>
      <c r="F3958" s="31">
        <f>INDEX(GoldPrice!$B$2:$F$4016,MATCH(E3958,GoldPrice!$B$2:$B$4016,0),5)</f>
        <v>28501.228501230478</v>
      </c>
      <c r="G3958" s="36">
        <f>INDEX(Daily!$B$2:$H$4016,MATCH(E3958,Daily!$B$2:$B$4016,0),3)</f>
        <v>2.7700000000000031</v>
      </c>
      <c r="H3958" s="36">
        <f>INDEX(Daily!$B$2:$H$4016,MATCH(E3958,Daily!$B$2:$B$4016,0),5)</f>
        <v>-35</v>
      </c>
      <c r="I3958" s="36">
        <f>INDEX(Daily!$B$2:$H$4016,MATCH(E3958,Daily!$B$2:$B$4016,0),7)</f>
        <v>-38.490000000000009</v>
      </c>
      <c r="J3958" s="39">
        <f>INDEX(Monthly!$B$2:$K$187,MATCH(D3958,Monthly!$B$2:$B$187,0),3)</f>
        <v>8.0000000000002292E-4</v>
      </c>
      <c r="K3958" s="39">
        <f>INDEX(Monthly!$B$2:$K$187,MATCH(D3958,Monthly!$B$2:$B$187,0),5)</f>
        <v>7.1430324074074178</v>
      </c>
      <c r="L3958" s="39">
        <f>INDEX(Monthly!$B$2:$K$187,MATCH(D3958,Monthly!$B$2:$B$187,0),7)</f>
        <v>0</v>
      </c>
      <c r="M3958" s="39">
        <f>INDEX(Monthly!$B$2:$K$187,MATCH(D3958,Monthly!$B$2:$B$187,0),9)</f>
        <v>1.4609741561742558E-2</v>
      </c>
      <c r="N3958" s="42">
        <f>INDEX(Quaterly!$B$2:$E$63,MATCH(B3958,Quaterly!$B$2:$B$63,0),4)</f>
        <v>3.5100000000000016</v>
      </c>
    </row>
    <row r="3959" spans="1:14" x14ac:dyDescent="0.3">
      <c r="A3959" s="23">
        <v>3958</v>
      </c>
      <c r="B3959" s="23" t="str">
        <f t="shared" si="183"/>
        <v>Q2-2025</v>
      </c>
      <c r="C3959" s="24" t="str">
        <f t="shared" si="184"/>
        <v>Q2</v>
      </c>
      <c r="D3959" s="23" t="str">
        <f t="shared" si="185"/>
        <v>4-2025</v>
      </c>
      <c r="E3959" s="25">
        <v>45757</v>
      </c>
      <c r="F3959" s="31">
        <f>INDEX(GoldPrice!$B$2:$F$4016,MATCH(E3959,GoldPrice!$B$2:$B$4016,0),5)</f>
        <v>303193.34719334543</v>
      </c>
      <c r="G3959" s="36">
        <f>INDEX(Daily!$B$2:$H$4016,MATCH(E3959,Daily!$B$2:$B$4016,0),3)</f>
        <v>-2.2800000000000011</v>
      </c>
      <c r="H3959" s="36">
        <f>INDEX(Daily!$B$2:$H$4016,MATCH(E3959,Daily!$B$2:$B$4016,0),5)</f>
        <v>-220</v>
      </c>
      <c r="I3959" s="36">
        <f>INDEX(Daily!$B$2:$H$4016,MATCH(E3959,Daily!$B$2:$B$4016,0),7)</f>
        <v>74.039999999999964</v>
      </c>
      <c r="J3959" s="39">
        <f>INDEX(Monthly!$B$2:$K$187,MATCH(D3959,Monthly!$B$2:$B$187,0),3)</f>
        <v>8.0000000000002292E-4</v>
      </c>
      <c r="K3959" s="39">
        <f>INDEX(Monthly!$B$2:$K$187,MATCH(D3959,Monthly!$B$2:$B$187,0),5)</f>
        <v>7.1430324074074178</v>
      </c>
      <c r="L3959" s="39">
        <f>INDEX(Monthly!$B$2:$K$187,MATCH(D3959,Monthly!$B$2:$B$187,0),7)</f>
        <v>0</v>
      </c>
      <c r="M3959" s="39">
        <f>INDEX(Monthly!$B$2:$K$187,MATCH(D3959,Monthly!$B$2:$B$187,0),9)</f>
        <v>1.4609741561742558E-2</v>
      </c>
      <c r="N3959" s="42">
        <f>INDEX(Quaterly!$B$2:$E$63,MATCH(B3959,Quaterly!$B$2:$B$63,0),4)</f>
        <v>3.5100000000000016</v>
      </c>
    </row>
    <row r="3960" spans="1:14" x14ac:dyDescent="0.3">
      <c r="A3960" s="23">
        <v>3959</v>
      </c>
      <c r="B3960" s="23" t="str">
        <f t="shared" si="183"/>
        <v>Q2-2025</v>
      </c>
      <c r="C3960" s="24" t="str">
        <f t="shared" si="184"/>
        <v>Q2</v>
      </c>
      <c r="D3960" s="23" t="str">
        <f t="shared" si="185"/>
        <v>4-2025</v>
      </c>
      <c r="E3960" s="25">
        <v>45758</v>
      </c>
      <c r="F3960" s="31">
        <f>INDEX(GoldPrice!$B$2:$F$4016,MATCH(E3960,GoldPrice!$B$2:$B$4016,0),5)</f>
        <v>355593.27159327269</v>
      </c>
      <c r="G3960" s="36">
        <f>INDEX(Daily!$B$2:$H$4016,MATCH(E3960,Daily!$B$2:$B$4016,0),3)</f>
        <v>1.4299999999999997</v>
      </c>
      <c r="H3960" s="36">
        <f>INDEX(Daily!$B$2:$H$4016,MATCH(E3960,Daily!$B$2:$B$4016,0),5)</f>
        <v>-25</v>
      </c>
      <c r="I3960" s="36">
        <f>INDEX(Daily!$B$2:$H$4016,MATCH(E3960,Daily!$B$2:$B$4016,0),7)</f>
        <v>54.120000000000118</v>
      </c>
      <c r="J3960" s="39">
        <f>INDEX(Monthly!$B$2:$K$187,MATCH(D3960,Monthly!$B$2:$B$187,0),3)</f>
        <v>8.0000000000002292E-4</v>
      </c>
      <c r="K3960" s="39">
        <f>INDEX(Monthly!$B$2:$K$187,MATCH(D3960,Monthly!$B$2:$B$187,0),5)</f>
        <v>7.1430324074074178</v>
      </c>
      <c r="L3960" s="39">
        <f>INDEX(Monthly!$B$2:$K$187,MATCH(D3960,Monthly!$B$2:$B$187,0),7)</f>
        <v>0</v>
      </c>
      <c r="M3960" s="39">
        <f>INDEX(Monthly!$B$2:$K$187,MATCH(D3960,Monthly!$B$2:$B$187,0),9)</f>
        <v>1.4609741561742558E-2</v>
      </c>
      <c r="N3960" s="42">
        <f>INDEX(Quaterly!$B$2:$E$63,MATCH(B3960,Quaterly!$B$2:$B$63,0),4)</f>
        <v>3.5100000000000016</v>
      </c>
    </row>
    <row r="3961" spans="1:14" x14ac:dyDescent="0.3">
      <c r="A3961" s="23">
        <v>3960</v>
      </c>
      <c r="B3961" s="23" t="str">
        <f t="shared" si="183"/>
        <v>Q2-2025</v>
      </c>
      <c r="C3961" s="24" t="str">
        <f t="shared" si="184"/>
        <v>Q2</v>
      </c>
      <c r="D3961" s="23" t="str">
        <f t="shared" si="185"/>
        <v>4-2025</v>
      </c>
      <c r="E3961" s="25">
        <v>45761</v>
      </c>
      <c r="F3961" s="31">
        <f>INDEX(GoldPrice!$B$2:$F$4016,MATCH(E3961,GoldPrice!$B$2:$B$4016,0),5)</f>
        <v>2389901.9467019439</v>
      </c>
      <c r="G3961" s="36">
        <f>INDEX(Daily!$B$2:$H$4016,MATCH(E3961,Daily!$B$2:$B$4016,0),3)</f>
        <v>-0.45000000000000284</v>
      </c>
      <c r="H3961" s="36">
        <f>INDEX(Daily!$B$2:$H$4016,MATCH(E3961,Daily!$B$2:$B$4016,0),5)</f>
        <v>109</v>
      </c>
      <c r="I3961" s="36">
        <f>INDEX(Daily!$B$2:$H$4016,MATCH(E3961,Daily!$B$2:$B$4016,0),7)</f>
        <v>18.980000000000018</v>
      </c>
      <c r="J3961" s="39">
        <f>INDEX(Monthly!$B$2:$K$187,MATCH(D3961,Monthly!$B$2:$B$187,0),3)</f>
        <v>8.0000000000002292E-4</v>
      </c>
      <c r="K3961" s="39">
        <f>INDEX(Monthly!$B$2:$K$187,MATCH(D3961,Monthly!$B$2:$B$187,0),5)</f>
        <v>7.1430324074074178</v>
      </c>
      <c r="L3961" s="39">
        <f>INDEX(Monthly!$B$2:$K$187,MATCH(D3961,Monthly!$B$2:$B$187,0),7)</f>
        <v>0</v>
      </c>
      <c r="M3961" s="39">
        <f>INDEX(Monthly!$B$2:$K$187,MATCH(D3961,Monthly!$B$2:$B$187,0),9)</f>
        <v>1.4609741561742558E-2</v>
      </c>
      <c r="N3961" s="42">
        <f>INDEX(Quaterly!$B$2:$E$63,MATCH(B3961,Quaterly!$B$2:$B$63,0),4)</f>
        <v>3.5100000000000016</v>
      </c>
    </row>
    <row r="3962" spans="1:14" x14ac:dyDescent="0.3">
      <c r="A3962" s="23">
        <v>3961</v>
      </c>
      <c r="B3962" s="23" t="str">
        <f t="shared" si="183"/>
        <v>Q2-2025</v>
      </c>
      <c r="C3962" s="24" t="str">
        <f t="shared" si="184"/>
        <v>Q2</v>
      </c>
      <c r="D3962" s="23" t="str">
        <f t="shared" si="185"/>
        <v>4-2025</v>
      </c>
      <c r="E3962" s="25">
        <v>45762</v>
      </c>
      <c r="F3962" s="31">
        <f>INDEX(GoldPrice!$B$2:$F$4016,MATCH(E3962,GoldPrice!$B$2:$B$4016,0),5)</f>
        <v>308017.53921753913</v>
      </c>
      <c r="G3962" s="36">
        <f>INDEX(Daily!$B$2:$H$4016,MATCH(E3962,Daily!$B$2:$B$4016,0),3)</f>
        <v>-0.29999999999999716</v>
      </c>
      <c r="H3962" s="36">
        <f>INDEX(Daily!$B$2:$H$4016,MATCH(E3962,Daily!$B$2:$B$4016,0),5)</f>
        <v>-34</v>
      </c>
      <c r="I3962" s="36">
        <f>INDEX(Daily!$B$2:$H$4016,MATCH(E3962,Daily!$B$2:$B$4016,0),7)</f>
        <v>-13.650000000000091</v>
      </c>
      <c r="J3962" s="39">
        <f>INDEX(Monthly!$B$2:$K$187,MATCH(D3962,Monthly!$B$2:$B$187,0),3)</f>
        <v>8.0000000000002292E-4</v>
      </c>
      <c r="K3962" s="39">
        <f>INDEX(Monthly!$B$2:$K$187,MATCH(D3962,Monthly!$B$2:$B$187,0),5)</f>
        <v>7.1430324074074178</v>
      </c>
      <c r="L3962" s="39">
        <f>INDEX(Monthly!$B$2:$K$187,MATCH(D3962,Monthly!$B$2:$B$187,0),7)</f>
        <v>0</v>
      </c>
      <c r="M3962" s="39">
        <f>INDEX(Monthly!$B$2:$K$187,MATCH(D3962,Monthly!$B$2:$B$187,0),9)</f>
        <v>1.4609741561742558E-2</v>
      </c>
      <c r="N3962" s="42">
        <f>INDEX(Quaterly!$B$2:$E$63,MATCH(B3962,Quaterly!$B$2:$B$63,0),4)</f>
        <v>3.5100000000000016</v>
      </c>
    </row>
    <row r="3963" spans="1:14" x14ac:dyDescent="0.3">
      <c r="A3963" s="23">
        <v>3962</v>
      </c>
      <c r="B3963" s="23" t="str">
        <f t="shared" si="183"/>
        <v>Q2-2025</v>
      </c>
      <c r="C3963" s="24" t="str">
        <f t="shared" si="184"/>
        <v>Q2</v>
      </c>
      <c r="D3963" s="23" t="str">
        <f t="shared" si="185"/>
        <v>4-2025</v>
      </c>
      <c r="E3963" s="25">
        <v>45763</v>
      </c>
      <c r="F3963" s="31">
        <f>INDEX(GoldPrice!$B$2:$F$4016,MATCH(E3963,GoldPrice!$B$2:$B$4016,0),5)</f>
        <v>5332095.2560952604</v>
      </c>
      <c r="G3963" s="36">
        <f>INDEX(Daily!$B$2:$H$4016,MATCH(E3963,Daily!$B$2:$B$4016,0),3)</f>
        <v>1.7199999999999989</v>
      </c>
      <c r="H3963" s="36">
        <f>INDEX(Daily!$B$2:$H$4016,MATCH(E3963,Daily!$B$2:$B$4016,0),5)</f>
        <v>40</v>
      </c>
      <c r="I3963" s="36">
        <f>INDEX(Daily!$B$2:$H$4016,MATCH(E3963,Daily!$B$2:$B$4016,0),7)</f>
        <v>-17.490000000000009</v>
      </c>
      <c r="J3963" s="39">
        <f>INDEX(Monthly!$B$2:$K$187,MATCH(D3963,Monthly!$B$2:$B$187,0),3)</f>
        <v>8.0000000000002292E-4</v>
      </c>
      <c r="K3963" s="39">
        <f>INDEX(Monthly!$B$2:$K$187,MATCH(D3963,Monthly!$B$2:$B$187,0),5)</f>
        <v>7.1430324074074178</v>
      </c>
      <c r="L3963" s="39">
        <f>INDEX(Monthly!$B$2:$K$187,MATCH(D3963,Monthly!$B$2:$B$187,0),7)</f>
        <v>0</v>
      </c>
      <c r="M3963" s="39">
        <f>INDEX(Monthly!$B$2:$K$187,MATCH(D3963,Monthly!$B$2:$B$187,0),9)</f>
        <v>1.4609741561742558E-2</v>
      </c>
      <c r="N3963" s="42">
        <f>INDEX(Quaterly!$B$2:$E$63,MATCH(B3963,Quaterly!$B$2:$B$63,0),4)</f>
        <v>3.5100000000000016</v>
      </c>
    </row>
    <row r="3964" spans="1:14" x14ac:dyDescent="0.3">
      <c r="A3964" s="23">
        <v>3963</v>
      </c>
      <c r="B3964" s="23" t="str">
        <f t="shared" si="183"/>
        <v>Q2-2025</v>
      </c>
      <c r="C3964" s="24" t="str">
        <f t="shared" si="184"/>
        <v>Q2</v>
      </c>
      <c r="D3964" s="23" t="str">
        <f t="shared" si="185"/>
        <v>4-2025</v>
      </c>
      <c r="E3964" s="25">
        <v>45764</v>
      </c>
      <c r="F3964" s="31">
        <f>INDEX(GoldPrice!$B$2:$F$4016,MATCH(E3964,GoldPrice!$B$2:$B$4016,0),5)</f>
        <v>2833881.0810810775</v>
      </c>
      <c r="G3964" s="36">
        <f>INDEX(Daily!$B$2:$H$4016,MATCH(E3964,Daily!$B$2:$B$4016,0),3)</f>
        <v>2.210000000000008</v>
      </c>
      <c r="H3964" s="36">
        <f>INDEX(Daily!$B$2:$H$4016,MATCH(E3964,Daily!$B$2:$B$4016,0),5)</f>
        <v>7</v>
      </c>
      <c r="I3964" s="36">
        <f>INDEX(Daily!$B$2:$H$4016,MATCH(E3964,Daily!$B$2:$B$4016,0),7)</f>
        <v>6.9500000000000455</v>
      </c>
      <c r="J3964" s="39">
        <f>INDEX(Monthly!$B$2:$K$187,MATCH(D3964,Monthly!$B$2:$B$187,0),3)</f>
        <v>8.0000000000002292E-4</v>
      </c>
      <c r="K3964" s="39">
        <f>INDEX(Monthly!$B$2:$K$187,MATCH(D3964,Monthly!$B$2:$B$187,0),5)</f>
        <v>7.1430324074074178</v>
      </c>
      <c r="L3964" s="39">
        <f>INDEX(Monthly!$B$2:$K$187,MATCH(D3964,Monthly!$B$2:$B$187,0),7)</f>
        <v>0</v>
      </c>
      <c r="M3964" s="39">
        <f>INDEX(Monthly!$B$2:$K$187,MATCH(D3964,Monthly!$B$2:$B$187,0),9)</f>
        <v>1.4609741561742558E-2</v>
      </c>
      <c r="N3964" s="42">
        <f>INDEX(Quaterly!$B$2:$E$63,MATCH(B3964,Quaterly!$B$2:$B$63,0),4)</f>
        <v>3.5100000000000016</v>
      </c>
    </row>
    <row r="3965" spans="1:14" x14ac:dyDescent="0.3">
      <c r="A3965" s="23">
        <v>3964</v>
      </c>
      <c r="B3965" s="23" t="str">
        <f t="shared" si="183"/>
        <v>Q2-2025</v>
      </c>
      <c r="C3965" s="24" t="str">
        <f t="shared" si="184"/>
        <v>Q2</v>
      </c>
      <c r="D3965" s="23" t="str">
        <f t="shared" si="185"/>
        <v>4-2025</v>
      </c>
      <c r="E3965" s="25">
        <v>45765</v>
      </c>
      <c r="F3965" s="31">
        <f>INDEX(GoldPrice!$B$2:$F$4016,MATCH(E3965,GoldPrice!$B$2:$B$4016,0),5)</f>
        <v>1525736.7605367601</v>
      </c>
      <c r="G3965" s="36">
        <f>INDEX(Daily!$B$2:$H$4016,MATCH(E3965,Daily!$B$2:$B$4016,0),3)</f>
        <v>-2.8414285714285796</v>
      </c>
      <c r="H3965" s="36">
        <f>INDEX(Daily!$B$2:$H$4016,MATCH(E3965,Daily!$B$2:$B$4016,0),5)</f>
        <v>88</v>
      </c>
      <c r="I3965" s="36">
        <f>INDEX(Daily!$B$2:$H$4016,MATCH(E3965,Daily!$B$2:$B$4016,0),7)</f>
        <v>1.8699999999998909</v>
      </c>
      <c r="J3965" s="39">
        <f>INDEX(Monthly!$B$2:$K$187,MATCH(D3965,Monthly!$B$2:$B$187,0),3)</f>
        <v>8.0000000000002292E-4</v>
      </c>
      <c r="K3965" s="39">
        <f>INDEX(Monthly!$B$2:$K$187,MATCH(D3965,Monthly!$B$2:$B$187,0),5)</f>
        <v>7.1430324074074178</v>
      </c>
      <c r="L3965" s="39">
        <f>INDEX(Monthly!$B$2:$K$187,MATCH(D3965,Monthly!$B$2:$B$187,0),7)</f>
        <v>0</v>
      </c>
      <c r="M3965" s="39">
        <f>INDEX(Monthly!$B$2:$K$187,MATCH(D3965,Monthly!$B$2:$B$187,0),9)</f>
        <v>1.4609741561742558E-2</v>
      </c>
      <c r="N3965" s="42">
        <f>INDEX(Quaterly!$B$2:$E$63,MATCH(B3965,Quaterly!$B$2:$B$63,0),4)</f>
        <v>3.5100000000000016</v>
      </c>
    </row>
    <row r="3966" spans="1:14" x14ac:dyDescent="0.3">
      <c r="A3966" s="23">
        <v>3965</v>
      </c>
      <c r="B3966" s="23" t="str">
        <f t="shared" si="183"/>
        <v>Q2-2025</v>
      </c>
      <c r="C3966" s="24" t="str">
        <f t="shared" si="184"/>
        <v>Q2</v>
      </c>
      <c r="D3966" s="23" t="str">
        <f t="shared" si="185"/>
        <v>4-2025</v>
      </c>
      <c r="E3966" s="25">
        <v>45768</v>
      </c>
      <c r="F3966" s="31">
        <f>INDEX(GoldPrice!$B$2:$F$4016,MATCH(E3966,GoldPrice!$B$2:$B$4016,0),5)</f>
        <v>-3506508.2593082637</v>
      </c>
      <c r="G3966" s="36">
        <f>INDEX(Daily!$B$2:$H$4016,MATCH(E3966,Daily!$B$2:$B$4016,0),3)</f>
        <v>1.2414285714285711</v>
      </c>
      <c r="H3966" s="36">
        <f>INDEX(Daily!$B$2:$H$4016,MATCH(E3966,Daily!$B$2:$B$4016,0),5)</f>
        <v>-54</v>
      </c>
      <c r="I3966" s="36">
        <f>INDEX(Daily!$B$2:$H$4016,MATCH(E3966,Daily!$B$2:$B$4016,0),7)</f>
        <v>-12.049999999999955</v>
      </c>
      <c r="J3966" s="39">
        <f>INDEX(Monthly!$B$2:$K$187,MATCH(D3966,Monthly!$B$2:$B$187,0),3)</f>
        <v>8.0000000000002292E-4</v>
      </c>
      <c r="K3966" s="39">
        <f>INDEX(Monthly!$B$2:$K$187,MATCH(D3966,Monthly!$B$2:$B$187,0),5)</f>
        <v>7.1430324074074178</v>
      </c>
      <c r="L3966" s="39">
        <f>INDEX(Monthly!$B$2:$K$187,MATCH(D3966,Monthly!$B$2:$B$187,0),7)</f>
        <v>0</v>
      </c>
      <c r="M3966" s="39">
        <f>INDEX(Monthly!$B$2:$K$187,MATCH(D3966,Monthly!$B$2:$B$187,0),9)</f>
        <v>1.4609741561742558E-2</v>
      </c>
      <c r="N3966" s="42">
        <f>INDEX(Quaterly!$B$2:$E$63,MATCH(B3966,Quaterly!$B$2:$B$63,0),4)</f>
        <v>3.5100000000000016</v>
      </c>
    </row>
    <row r="3967" spans="1:14" x14ac:dyDescent="0.3">
      <c r="A3967" s="23">
        <v>3966</v>
      </c>
      <c r="B3967" s="23" t="str">
        <f t="shared" si="183"/>
        <v>Q2-2025</v>
      </c>
      <c r="C3967" s="24" t="str">
        <f t="shared" si="184"/>
        <v>Q2</v>
      </c>
      <c r="D3967" s="23" t="str">
        <f t="shared" si="185"/>
        <v>4-2025</v>
      </c>
      <c r="E3967" s="25">
        <v>45769</v>
      </c>
      <c r="F3967" s="31">
        <f>INDEX(GoldPrice!$B$2:$F$4016,MATCH(E3967,GoldPrice!$B$2:$B$4016,0),5)</f>
        <v>5872398.6391986385</v>
      </c>
      <c r="G3967" s="36">
        <f>INDEX(Daily!$B$2:$H$4016,MATCH(E3967,Daily!$B$2:$B$4016,0),3)</f>
        <v>1.230000000000004</v>
      </c>
      <c r="H3967" s="36">
        <f>INDEX(Daily!$B$2:$H$4016,MATCH(E3967,Daily!$B$2:$B$4016,0),5)</f>
        <v>94</v>
      </c>
      <c r="I3967" s="36">
        <f>INDEX(Daily!$B$2:$H$4016,MATCH(E3967,Daily!$B$2:$B$4016,0),7)</f>
        <v>-9.9399999999998272</v>
      </c>
      <c r="J3967" s="39">
        <f>INDEX(Monthly!$B$2:$K$187,MATCH(D3967,Monthly!$B$2:$B$187,0),3)</f>
        <v>8.0000000000002292E-4</v>
      </c>
      <c r="K3967" s="39">
        <f>INDEX(Monthly!$B$2:$K$187,MATCH(D3967,Monthly!$B$2:$B$187,0),5)</f>
        <v>7.1430324074074178</v>
      </c>
      <c r="L3967" s="39">
        <f>INDEX(Monthly!$B$2:$K$187,MATCH(D3967,Monthly!$B$2:$B$187,0),7)</f>
        <v>0</v>
      </c>
      <c r="M3967" s="39">
        <f>INDEX(Monthly!$B$2:$K$187,MATCH(D3967,Monthly!$B$2:$B$187,0),9)</f>
        <v>1.4609741561742558E-2</v>
      </c>
      <c r="N3967" s="42">
        <f>INDEX(Quaterly!$B$2:$E$63,MATCH(B3967,Quaterly!$B$2:$B$63,0),4)</f>
        <v>3.5100000000000016</v>
      </c>
    </row>
    <row r="3968" spans="1:14" x14ac:dyDescent="0.3">
      <c r="A3968" s="23">
        <v>3967</v>
      </c>
      <c r="B3968" s="23" t="str">
        <f t="shared" si="183"/>
        <v>Q2-2025</v>
      </c>
      <c r="C3968" s="24" t="str">
        <f t="shared" si="184"/>
        <v>Q2</v>
      </c>
      <c r="D3968" s="23" t="str">
        <f t="shared" si="185"/>
        <v>4-2025</v>
      </c>
      <c r="E3968" s="25">
        <v>45770</v>
      </c>
      <c r="F3968" s="31">
        <f>INDEX(GoldPrice!$B$2:$F$4016,MATCH(E3968,GoldPrice!$B$2:$B$4016,0),5)</f>
        <v>-2115126.441126436</v>
      </c>
      <c r="G3968" s="36">
        <f>INDEX(Daily!$B$2:$H$4016,MATCH(E3968,Daily!$B$2:$B$4016,0),3)</f>
        <v>-2.0399999999999991</v>
      </c>
      <c r="H3968" s="36">
        <f>INDEX(Daily!$B$2:$H$4016,MATCH(E3968,Daily!$B$2:$B$4016,0),5)</f>
        <v>30</v>
      </c>
      <c r="I3968" s="36">
        <f>INDEX(Daily!$B$2:$H$4016,MATCH(E3968,Daily!$B$2:$B$4016,0),7)</f>
        <v>13.869999999999891</v>
      </c>
      <c r="J3968" s="39">
        <f>INDEX(Monthly!$B$2:$K$187,MATCH(D3968,Monthly!$B$2:$B$187,0),3)</f>
        <v>8.0000000000002292E-4</v>
      </c>
      <c r="K3968" s="39">
        <f>INDEX(Monthly!$B$2:$K$187,MATCH(D3968,Monthly!$B$2:$B$187,0),5)</f>
        <v>7.1430324074074178</v>
      </c>
      <c r="L3968" s="39">
        <f>INDEX(Monthly!$B$2:$K$187,MATCH(D3968,Monthly!$B$2:$B$187,0),7)</f>
        <v>0</v>
      </c>
      <c r="M3968" s="39">
        <f>INDEX(Monthly!$B$2:$K$187,MATCH(D3968,Monthly!$B$2:$B$187,0),9)</f>
        <v>1.4609741561742558E-2</v>
      </c>
      <c r="N3968" s="42">
        <f>INDEX(Quaterly!$B$2:$E$63,MATCH(B3968,Quaterly!$B$2:$B$63,0),4)</f>
        <v>3.5100000000000016</v>
      </c>
    </row>
    <row r="3969" spans="1:14" x14ac:dyDescent="0.3">
      <c r="A3969" s="23">
        <v>3968</v>
      </c>
      <c r="B3969" s="23" t="str">
        <f t="shared" si="183"/>
        <v>Q2-2025</v>
      </c>
      <c r="C3969" s="24" t="str">
        <f t="shared" si="184"/>
        <v>Q2</v>
      </c>
      <c r="D3969" s="23" t="str">
        <f t="shared" si="185"/>
        <v>4-2025</v>
      </c>
      <c r="E3969" s="25">
        <v>45771</v>
      </c>
      <c r="F3969" s="31">
        <f>INDEX(GoldPrice!$B$2:$F$4016,MATCH(E3969,GoldPrice!$B$2:$B$4016,0),5)</f>
        <v>342880.43848044425</v>
      </c>
      <c r="G3969" s="36">
        <f>INDEX(Daily!$B$2:$H$4016,MATCH(E3969,Daily!$B$2:$B$4016,0),3)</f>
        <v>0.51999999999999602</v>
      </c>
      <c r="H3969" s="36">
        <f>INDEX(Daily!$B$2:$H$4016,MATCH(E3969,Daily!$B$2:$B$4016,0),5)</f>
        <v>34</v>
      </c>
      <c r="I3969" s="36">
        <f>INDEX(Daily!$B$2:$H$4016,MATCH(E3969,Daily!$B$2:$B$4016,0),7)</f>
        <v>12.349999999999909</v>
      </c>
      <c r="J3969" s="39">
        <f>INDEX(Monthly!$B$2:$K$187,MATCH(D3969,Monthly!$B$2:$B$187,0),3)</f>
        <v>8.0000000000002292E-4</v>
      </c>
      <c r="K3969" s="39">
        <f>INDEX(Monthly!$B$2:$K$187,MATCH(D3969,Monthly!$B$2:$B$187,0),5)</f>
        <v>7.1430324074074178</v>
      </c>
      <c r="L3969" s="39">
        <f>INDEX(Monthly!$B$2:$K$187,MATCH(D3969,Monthly!$B$2:$B$187,0),7)</f>
        <v>0</v>
      </c>
      <c r="M3969" s="39">
        <f>INDEX(Monthly!$B$2:$K$187,MATCH(D3969,Monthly!$B$2:$B$187,0),9)</f>
        <v>1.4609741561742558E-2</v>
      </c>
      <c r="N3969" s="42">
        <f>INDEX(Quaterly!$B$2:$E$63,MATCH(B3969,Quaterly!$B$2:$B$63,0),4)</f>
        <v>3.5100000000000016</v>
      </c>
    </row>
    <row r="3970" spans="1:14" x14ac:dyDescent="0.3">
      <c r="A3970" s="23">
        <v>3969</v>
      </c>
      <c r="B3970" s="23" t="str">
        <f t="shared" si="183"/>
        <v>Q2-2025</v>
      </c>
      <c r="C3970" s="24" t="str">
        <f t="shared" si="184"/>
        <v>Q2</v>
      </c>
      <c r="D3970" s="23" t="str">
        <f t="shared" si="185"/>
        <v>4-2025</v>
      </c>
      <c r="E3970" s="25">
        <v>45772</v>
      </c>
      <c r="F3970" s="31">
        <f>INDEX(GoldPrice!$B$2:$F$4016,MATCH(E3970,GoldPrice!$B$2:$B$4016,0),5)</f>
        <v>506534.71933470666</v>
      </c>
      <c r="G3970" s="36">
        <f>INDEX(Daily!$B$2:$H$4016,MATCH(E3970,Daily!$B$2:$B$4016,0),3)</f>
        <v>0.23000000000000398</v>
      </c>
      <c r="H3970" s="36">
        <f>INDEX(Daily!$B$2:$H$4016,MATCH(E3970,Daily!$B$2:$B$4016,0),5)</f>
        <v>-7.5</v>
      </c>
      <c r="I3970" s="36">
        <f>INDEX(Daily!$B$2:$H$4016,MATCH(E3970,Daily!$B$2:$B$4016,0),7)</f>
        <v>5.8800000000001091</v>
      </c>
      <c r="J3970" s="39">
        <f>INDEX(Monthly!$B$2:$K$187,MATCH(D3970,Monthly!$B$2:$B$187,0),3)</f>
        <v>8.0000000000002292E-4</v>
      </c>
      <c r="K3970" s="39">
        <f>INDEX(Monthly!$B$2:$K$187,MATCH(D3970,Monthly!$B$2:$B$187,0),5)</f>
        <v>7.1430324074074178</v>
      </c>
      <c r="L3970" s="39">
        <f>INDEX(Monthly!$B$2:$K$187,MATCH(D3970,Monthly!$B$2:$B$187,0),7)</f>
        <v>0</v>
      </c>
      <c r="M3970" s="39">
        <f>INDEX(Monthly!$B$2:$K$187,MATCH(D3970,Monthly!$B$2:$B$187,0),9)</f>
        <v>1.4609741561742558E-2</v>
      </c>
      <c r="N3970" s="42">
        <f>INDEX(Quaterly!$B$2:$E$63,MATCH(B3970,Quaterly!$B$2:$B$63,0),4)</f>
        <v>3.5100000000000016</v>
      </c>
    </row>
    <row r="3971" spans="1:14" x14ac:dyDescent="0.3">
      <c r="A3971" s="23">
        <v>3970</v>
      </c>
      <c r="B3971" s="23" t="str">
        <f t="shared" ref="B3971:B4016" si="186">C3971&amp;"-"&amp;YEAR(E3971)</f>
        <v>Q2-2025</v>
      </c>
      <c r="C3971" s="24" t="str">
        <f t="shared" ref="C3971:C4016" si="187">IF(MONTH(E3971)&lt;=3,"Q1",IF(MONTH(E3971)&lt;=6,"Q2",IF(MONTH(E3971)&lt;=9,"Q3","Q4")))</f>
        <v>Q2</v>
      </c>
      <c r="D3971" s="23" t="str">
        <f t="shared" ref="D3971:D4016" si="188">MONTH(E3971)&amp;"-"&amp;YEAR(E3971)</f>
        <v>4-2025</v>
      </c>
      <c r="E3971" s="25">
        <v>45775</v>
      </c>
      <c r="F3971" s="31">
        <f>INDEX(GoldPrice!$B$2:$F$4016,MATCH(E3971,GoldPrice!$B$2:$B$4016,0),5)</f>
        <v>-1915429.5218295157</v>
      </c>
      <c r="G3971" s="36">
        <f>INDEX(Daily!$B$2:$H$4016,MATCH(E3971,Daily!$B$2:$B$4016,0),3)</f>
        <v>-0.97000000000000597</v>
      </c>
      <c r="H3971" s="36">
        <f>INDEX(Daily!$B$2:$H$4016,MATCH(E3971,Daily!$B$2:$B$4016,0),5)</f>
        <v>-21.5</v>
      </c>
      <c r="I3971" s="36">
        <f>INDEX(Daily!$B$2:$H$4016,MATCH(E3971,Daily!$B$2:$B$4016,0),7)</f>
        <v>-2.4300000000000637</v>
      </c>
      <c r="J3971" s="39">
        <f>INDEX(Monthly!$B$2:$K$187,MATCH(D3971,Monthly!$B$2:$B$187,0),3)</f>
        <v>8.0000000000002292E-4</v>
      </c>
      <c r="K3971" s="39">
        <f>INDEX(Monthly!$B$2:$K$187,MATCH(D3971,Monthly!$B$2:$B$187,0),5)</f>
        <v>7.1430324074074178</v>
      </c>
      <c r="L3971" s="39">
        <f>INDEX(Monthly!$B$2:$K$187,MATCH(D3971,Monthly!$B$2:$B$187,0),7)</f>
        <v>0</v>
      </c>
      <c r="M3971" s="39">
        <f>INDEX(Monthly!$B$2:$K$187,MATCH(D3971,Monthly!$B$2:$B$187,0),9)</f>
        <v>1.4609741561742558E-2</v>
      </c>
      <c r="N3971" s="42">
        <f>INDEX(Quaterly!$B$2:$E$63,MATCH(B3971,Quaterly!$B$2:$B$63,0),4)</f>
        <v>3.5100000000000016</v>
      </c>
    </row>
    <row r="3972" spans="1:14" x14ac:dyDescent="0.3">
      <c r="A3972" s="23">
        <v>3971</v>
      </c>
      <c r="B3972" s="23" t="str">
        <f t="shared" si="186"/>
        <v>Q2-2025</v>
      </c>
      <c r="C3972" s="24" t="str">
        <f t="shared" si="187"/>
        <v>Q2</v>
      </c>
      <c r="D3972" s="23" t="str">
        <f t="shared" si="188"/>
        <v>4-2025</v>
      </c>
      <c r="E3972" s="25">
        <v>45776</v>
      </c>
      <c r="F3972" s="31">
        <f>INDEX(GoldPrice!$B$2:$F$4016,MATCH(E3972,GoldPrice!$B$2:$B$4016,0),5)</f>
        <v>2064548.8565488607</v>
      </c>
      <c r="G3972" s="36">
        <f>INDEX(Daily!$B$2:$H$4016,MATCH(E3972,Daily!$B$2:$B$4016,0),3)</f>
        <v>-1.6299999999999955</v>
      </c>
      <c r="H3972" s="36">
        <f>INDEX(Daily!$B$2:$H$4016,MATCH(E3972,Daily!$B$2:$B$4016,0),5)</f>
        <v>5</v>
      </c>
      <c r="I3972" s="36">
        <f>INDEX(Daily!$B$2:$H$4016,MATCH(E3972,Daily!$B$2:$B$4016,0),7)</f>
        <v>-0.5</v>
      </c>
      <c r="J3972" s="39">
        <f>INDEX(Monthly!$B$2:$K$187,MATCH(D3972,Monthly!$B$2:$B$187,0),3)</f>
        <v>8.0000000000002292E-4</v>
      </c>
      <c r="K3972" s="39">
        <f>INDEX(Monthly!$B$2:$K$187,MATCH(D3972,Monthly!$B$2:$B$187,0),5)</f>
        <v>7.1430324074074178</v>
      </c>
      <c r="L3972" s="39">
        <f>INDEX(Monthly!$B$2:$K$187,MATCH(D3972,Monthly!$B$2:$B$187,0),7)</f>
        <v>0</v>
      </c>
      <c r="M3972" s="39">
        <f>INDEX(Monthly!$B$2:$K$187,MATCH(D3972,Monthly!$B$2:$B$187,0),9)</f>
        <v>1.4609741561742558E-2</v>
      </c>
      <c r="N3972" s="42">
        <f>INDEX(Quaterly!$B$2:$E$63,MATCH(B3972,Quaterly!$B$2:$B$63,0),4)</f>
        <v>3.5100000000000016</v>
      </c>
    </row>
    <row r="3973" spans="1:14" x14ac:dyDescent="0.3">
      <c r="A3973" s="23">
        <v>3972</v>
      </c>
      <c r="B3973" s="23" t="str">
        <f t="shared" si="186"/>
        <v>Q2-2025</v>
      </c>
      <c r="C3973" s="24" t="str">
        <f t="shared" si="187"/>
        <v>Q2</v>
      </c>
      <c r="D3973" s="23" t="str">
        <f t="shared" si="188"/>
        <v>4-2025</v>
      </c>
      <c r="E3973" s="25">
        <v>45777</v>
      </c>
      <c r="F3973" s="31">
        <f>INDEX(GoldPrice!$B$2:$F$4016,MATCH(E3973,GoldPrice!$B$2:$B$4016,0),5)</f>
        <v>-472075.76207575947</v>
      </c>
      <c r="G3973" s="36">
        <f>INDEX(Daily!$B$2:$H$4016,MATCH(E3973,Daily!$B$2:$B$4016,0),3)</f>
        <v>-2.2100000000000009</v>
      </c>
      <c r="H3973" s="36">
        <f>INDEX(Daily!$B$2:$H$4016,MATCH(E3973,Daily!$B$2:$B$4016,0),5)</f>
        <v>0</v>
      </c>
      <c r="I3973" s="36">
        <f>INDEX(Daily!$B$2:$H$4016,MATCH(E3973,Daily!$B$2:$B$4016,0),7)</f>
        <v>-9.0314285714284779</v>
      </c>
      <c r="J3973" s="39">
        <f>INDEX(Monthly!$B$2:$K$187,MATCH(D3973,Monthly!$B$2:$B$187,0),3)</f>
        <v>8.0000000000002292E-4</v>
      </c>
      <c r="K3973" s="39">
        <f>INDEX(Monthly!$B$2:$K$187,MATCH(D3973,Monthly!$B$2:$B$187,0),5)</f>
        <v>7.1430324074074178</v>
      </c>
      <c r="L3973" s="39">
        <f>INDEX(Monthly!$B$2:$K$187,MATCH(D3973,Monthly!$B$2:$B$187,0),7)</f>
        <v>0</v>
      </c>
      <c r="M3973" s="39">
        <f>INDEX(Monthly!$B$2:$K$187,MATCH(D3973,Monthly!$B$2:$B$187,0),9)</f>
        <v>1.4609741561742558E-2</v>
      </c>
      <c r="N3973" s="42">
        <f>INDEX(Quaterly!$B$2:$E$63,MATCH(B3973,Quaterly!$B$2:$B$63,0),4)</f>
        <v>3.5100000000000016</v>
      </c>
    </row>
    <row r="3974" spans="1:14" x14ac:dyDescent="0.3">
      <c r="A3974" s="23">
        <v>3973</v>
      </c>
      <c r="B3974" s="23" t="str">
        <f t="shared" si="186"/>
        <v>Q2-2025</v>
      </c>
      <c r="C3974" s="24" t="str">
        <f t="shared" si="187"/>
        <v>Q2</v>
      </c>
      <c r="D3974" s="23" t="str">
        <f t="shared" si="188"/>
        <v>5-2025</v>
      </c>
      <c r="E3974" s="25">
        <v>45778</v>
      </c>
      <c r="F3974" s="31">
        <f>INDEX(GoldPrice!$B$2:$F$4016,MATCH(E3974,GoldPrice!$B$2:$B$4016,0),5)</f>
        <v>2662177.4441774413</v>
      </c>
      <c r="G3974" s="36">
        <f>INDEX(Daily!$B$2:$H$4016,MATCH(E3974,Daily!$B$2:$B$4016,0),3)</f>
        <v>1.0300000000000011</v>
      </c>
      <c r="H3974" s="36">
        <f>INDEX(Daily!$B$2:$H$4016,MATCH(E3974,Daily!$B$2:$B$4016,0),5)</f>
        <v>0</v>
      </c>
      <c r="I3974" s="36">
        <f>INDEX(Daily!$B$2:$H$4016,MATCH(E3974,Daily!$B$2:$B$4016,0),7)</f>
        <v>1.4569387755100252</v>
      </c>
      <c r="J3974" s="39">
        <f>INDEX(Monthly!$B$2:$K$187,MATCH(D3974,Monthly!$B$2:$B$187,0),3)</f>
        <v>1.899999999999985E-3</v>
      </c>
      <c r="K3974" s="39">
        <f>INDEX(Monthly!$B$2:$K$187,MATCH(D3974,Monthly!$B$2:$B$187,0),5)</f>
        <v>5.1691184413579094</v>
      </c>
      <c r="L3974" s="39">
        <f>INDEX(Monthly!$B$2:$K$187,MATCH(D3974,Monthly!$B$2:$B$187,0),7)</f>
        <v>0</v>
      </c>
      <c r="M3974" s="39">
        <f>INDEX(Monthly!$B$2:$K$187,MATCH(D3974,Monthly!$B$2:$B$187,0),9)</f>
        <v>1.3348064411442085E-2</v>
      </c>
      <c r="N3974" s="42">
        <f>INDEX(Quaterly!$B$2:$E$63,MATCH(B3974,Quaterly!$B$2:$B$63,0),4)</f>
        <v>3.5100000000000016</v>
      </c>
    </row>
    <row r="3975" spans="1:14" x14ac:dyDescent="0.3">
      <c r="A3975" s="23">
        <v>3974</v>
      </c>
      <c r="B3975" s="23" t="str">
        <f t="shared" si="186"/>
        <v>Q2-2025</v>
      </c>
      <c r="C3975" s="24" t="str">
        <f t="shared" si="187"/>
        <v>Q2</v>
      </c>
      <c r="D3975" s="23" t="str">
        <f t="shared" si="188"/>
        <v>5-2025</v>
      </c>
      <c r="E3975" s="25">
        <v>45779</v>
      </c>
      <c r="F3975" s="31">
        <f>INDEX(GoldPrice!$B$2:$F$4016,MATCH(E3975,GoldPrice!$B$2:$B$4016,0),5)</f>
        <v>-414821.77282177657</v>
      </c>
      <c r="G3975" s="36">
        <f>INDEX(Daily!$B$2:$H$4016,MATCH(E3975,Daily!$B$2:$B$4016,0),3)</f>
        <v>-0.95000000000000284</v>
      </c>
      <c r="H3975" s="36">
        <f>INDEX(Daily!$B$2:$H$4016,MATCH(E3975,Daily!$B$2:$B$4016,0),5)</f>
        <v>0</v>
      </c>
      <c r="I3975" s="36">
        <f>INDEX(Daily!$B$2:$H$4016,MATCH(E3975,Daily!$B$2:$B$4016,0),7)</f>
        <v>3.0850728862974393</v>
      </c>
      <c r="J3975" s="39">
        <f>INDEX(Monthly!$B$2:$K$187,MATCH(D3975,Monthly!$B$2:$B$187,0),3)</f>
        <v>1.899999999999985E-3</v>
      </c>
      <c r="K3975" s="39">
        <f>INDEX(Monthly!$B$2:$K$187,MATCH(D3975,Monthly!$B$2:$B$187,0),5)</f>
        <v>5.1691184413579094</v>
      </c>
      <c r="L3975" s="39">
        <f>INDEX(Monthly!$B$2:$K$187,MATCH(D3975,Monthly!$B$2:$B$187,0),7)</f>
        <v>0</v>
      </c>
      <c r="M3975" s="39">
        <f>INDEX(Monthly!$B$2:$K$187,MATCH(D3975,Monthly!$B$2:$B$187,0),9)</f>
        <v>1.3348064411442085E-2</v>
      </c>
      <c r="N3975" s="42">
        <f>INDEX(Quaterly!$B$2:$E$63,MATCH(B3975,Quaterly!$B$2:$B$63,0),4)</f>
        <v>3.5100000000000016</v>
      </c>
    </row>
    <row r="3976" spans="1:14" x14ac:dyDescent="0.3">
      <c r="A3976" s="23">
        <v>3975</v>
      </c>
      <c r="B3976" s="23" t="str">
        <f t="shared" si="186"/>
        <v>Q2-2025</v>
      </c>
      <c r="C3976" s="24" t="str">
        <f t="shared" si="187"/>
        <v>Q2</v>
      </c>
      <c r="D3976" s="23" t="str">
        <f t="shared" si="188"/>
        <v>5-2025</v>
      </c>
      <c r="E3976" s="25">
        <v>45782</v>
      </c>
      <c r="F3976" s="31">
        <f>INDEX(GoldPrice!$B$2:$F$4016,MATCH(E3976,GoldPrice!$B$2:$B$4016,0),5)</f>
        <v>-2933820.2608202621</v>
      </c>
      <c r="G3976" s="36">
        <f>INDEX(Daily!$B$2:$H$4016,MATCH(E3976,Daily!$B$2:$B$4016,0),3)</f>
        <v>-1.1599999999999966</v>
      </c>
      <c r="H3976" s="36">
        <f>INDEX(Daily!$B$2:$H$4016,MATCH(E3976,Daily!$B$2:$B$4016,0),5)</f>
        <v>-47.5</v>
      </c>
      <c r="I3976" s="36">
        <f>INDEX(Daily!$B$2:$H$4016,MATCH(E3976,Daily!$B$2:$B$4016,0),7)</f>
        <v>18.239416909621013</v>
      </c>
      <c r="J3976" s="39">
        <f>INDEX(Monthly!$B$2:$K$187,MATCH(D3976,Monthly!$B$2:$B$187,0),3)</f>
        <v>1.899999999999985E-3</v>
      </c>
      <c r="K3976" s="39">
        <f>INDEX(Monthly!$B$2:$K$187,MATCH(D3976,Monthly!$B$2:$B$187,0),5)</f>
        <v>5.1691184413579094</v>
      </c>
      <c r="L3976" s="39">
        <f>INDEX(Monthly!$B$2:$K$187,MATCH(D3976,Monthly!$B$2:$B$187,0),7)</f>
        <v>0</v>
      </c>
      <c r="M3976" s="39">
        <f>INDEX(Monthly!$B$2:$K$187,MATCH(D3976,Monthly!$B$2:$B$187,0),9)</f>
        <v>1.3348064411442085E-2</v>
      </c>
      <c r="N3976" s="42">
        <f>INDEX(Quaterly!$B$2:$E$63,MATCH(B3976,Quaterly!$B$2:$B$63,0),4)</f>
        <v>3.5100000000000016</v>
      </c>
    </row>
    <row r="3977" spans="1:14" x14ac:dyDescent="0.3">
      <c r="A3977" s="23">
        <v>3976</v>
      </c>
      <c r="B3977" s="23" t="str">
        <f t="shared" si="186"/>
        <v>Q2-2025</v>
      </c>
      <c r="C3977" s="24" t="str">
        <f t="shared" si="187"/>
        <v>Q2</v>
      </c>
      <c r="D3977" s="23" t="str">
        <f t="shared" si="188"/>
        <v>5-2025</v>
      </c>
      <c r="E3977" s="25">
        <v>45783</v>
      </c>
      <c r="F3977" s="31">
        <f>INDEX(GoldPrice!$B$2:$F$4016,MATCH(E3977,GoldPrice!$B$2:$B$4016,0),5)</f>
        <v>412273.25647325069</v>
      </c>
      <c r="G3977" s="36">
        <f>INDEX(Daily!$B$2:$H$4016,MATCH(E3977,Daily!$B$2:$B$4016,0),3)</f>
        <v>1.9600000000000009</v>
      </c>
      <c r="H3977" s="36">
        <f>INDEX(Daily!$B$2:$H$4016,MATCH(E3977,Daily!$B$2:$B$4016,0),5)</f>
        <v>6</v>
      </c>
      <c r="I3977" s="36">
        <f>INDEX(Daily!$B$2:$H$4016,MATCH(E3977,Daily!$B$2:$B$4016,0),7)</f>
        <v>1.9000000000000909</v>
      </c>
      <c r="J3977" s="39">
        <f>INDEX(Monthly!$B$2:$K$187,MATCH(D3977,Monthly!$B$2:$B$187,0),3)</f>
        <v>1.899999999999985E-3</v>
      </c>
      <c r="K3977" s="39">
        <f>INDEX(Monthly!$B$2:$K$187,MATCH(D3977,Monthly!$B$2:$B$187,0),5)</f>
        <v>5.1691184413579094</v>
      </c>
      <c r="L3977" s="39">
        <f>INDEX(Monthly!$B$2:$K$187,MATCH(D3977,Monthly!$B$2:$B$187,0),7)</f>
        <v>0</v>
      </c>
      <c r="M3977" s="39">
        <f>INDEX(Monthly!$B$2:$K$187,MATCH(D3977,Monthly!$B$2:$B$187,0),9)</f>
        <v>1.3348064411442085E-2</v>
      </c>
      <c r="N3977" s="42">
        <f>INDEX(Quaterly!$B$2:$E$63,MATCH(B3977,Quaterly!$B$2:$B$63,0),4)</f>
        <v>3.5100000000000016</v>
      </c>
    </row>
    <row r="3978" spans="1:14" x14ac:dyDescent="0.3">
      <c r="A3978" s="23">
        <v>3977</v>
      </c>
      <c r="B3978" s="23" t="str">
        <f t="shared" si="186"/>
        <v>Q2-2025</v>
      </c>
      <c r="C3978" s="24" t="str">
        <f t="shared" si="187"/>
        <v>Q2</v>
      </c>
      <c r="D3978" s="23" t="str">
        <f t="shared" si="188"/>
        <v>5-2025</v>
      </c>
      <c r="E3978" s="25">
        <v>45784</v>
      </c>
      <c r="F3978" s="31">
        <f>INDEX(GoldPrice!$B$2:$F$4016,MATCH(E3978,GoldPrice!$B$2:$B$4016,0),5)</f>
        <v>609082.63088264316</v>
      </c>
      <c r="G3978" s="36">
        <f>INDEX(Daily!$B$2:$H$4016,MATCH(E3978,Daily!$B$2:$B$4016,0),3)</f>
        <v>-1.0200000000000031</v>
      </c>
      <c r="H3978" s="36">
        <f>INDEX(Daily!$B$2:$H$4016,MATCH(E3978,Daily!$B$2:$B$4016,0),5)</f>
        <v>-1</v>
      </c>
      <c r="I3978" s="36">
        <f>INDEX(Daily!$B$2:$H$4016,MATCH(E3978,Daily!$B$2:$B$4016,0),7)</f>
        <v>8.4199999999998454</v>
      </c>
      <c r="J3978" s="39">
        <f>INDEX(Monthly!$B$2:$K$187,MATCH(D3978,Monthly!$B$2:$B$187,0),3)</f>
        <v>1.899999999999985E-3</v>
      </c>
      <c r="K3978" s="39">
        <f>INDEX(Monthly!$B$2:$K$187,MATCH(D3978,Monthly!$B$2:$B$187,0),5)</f>
        <v>5.1691184413579094</v>
      </c>
      <c r="L3978" s="39">
        <f>INDEX(Monthly!$B$2:$K$187,MATCH(D3978,Monthly!$B$2:$B$187,0),7)</f>
        <v>0</v>
      </c>
      <c r="M3978" s="39">
        <f>INDEX(Monthly!$B$2:$K$187,MATCH(D3978,Monthly!$B$2:$B$187,0),9)</f>
        <v>1.3348064411442085E-2</v>
      </c>
      <c r="N3978" s="42">
        <f>INDEX(Quaterly!$B$2:$E$63,MATCH(B3978,Quaterly!$B$2:$B$63,0),4)</f>
        <v>3.5100000000000016</v>
      </c>
    </row>
    <row r="3979" spans="1:14" x14ac:dyDescent="0.3">
      <c r="A3979" s="23">
        <v>3978</v>
      </c>
      <c r="B3979" s="23" t="str">
        <f t="shared" si="186"/>
        <v>Q2-2025</v>
      </c>
      <c r="C3979" s="24" t="str">
        <f t="shared" si="187"/>
        <v>Q2</v>
      </c>
      <c r="D3979" s="23" t="str">
        <f t="shared" si="188"/>
        <v>5-2025</v>
      </c>
      <c r="E3979" s="25">
        <v>45785</v>
      </c>
      <c r="F3979" s="31">
        <f>INDEX(GoldPrice!$B$2:$F$4016,MATCH(E3979,GoldPrice!$B$2:$B$4016,0),5)</f>
        <v>-16482.51748251915</v>
      </c>
      <c r="G3979" s="36">
        <f>INDEX(Daily!$B$2:$H$4016,MATCH(E3979,Daily!$B$2:$B$4016,0),3)</f>
        <v>1.8399999999999963</v>
      </c>
      <c r="H3979" s="36">
        <f>INDEX(Daily!$B$2:$H$4016,MATCH(E3979,Daily!$B$2:$B$4016,0),5)</f>
        <v>1</v>
      </c>
      <c r="I3979" s="36">
        <f>INDEX(Daily!$B$2:$H$4016,MATCH(E3979,Daily!$B$2:$B$4016,0),7)</f>
        <v>19.430000000000064</v>
      </c>
      <c r="J3979" s="39">
        <f>INDEX(Monthly!$B$2:$K$187,MATCH(D3979,Monthly!$B$2:$B$187,0),3)</f>
        <v>1.899999999999985E-3</v>
      </c>
      <c r="K3979" s="39">
        <f>INDEX(Monthly!$B$2:$K$187,MATCH(D3979,Monthly!$B$2:$B$187,0),5)</f>
        <v>5.1691184413579094</v>
      </c>
      <c r="L3979" s="39">
        <f>INDEX(Monthly!$B$2:$K$187,MATCH(D3979,Monthly!$B$2:$B$187,0),7)</f>
        <v>0</v>
      </c>
      <c r="M3979" s="39">
        <f>INDEX(Monthly!$B$2:$K$187,MATCH(D3979,Monthly!$B$2:$B$187,0),9)</f>
        <v>1.3348064411442085E-2</v>
      </c>
      <c r="N3979" s="42">
        <f>INDEX(Quaterly!$B$2:$E$63,MATCH(B3979,Quaterly!$B$2:$B$63,0),4)</f>
        <v>3.5100000000000016</v>
      </c>
    </row>
    <row r="3980" spans="1:14" x14ac:dyDescent="0.3">
      <c r="A3980" s="23">
        <v>3979</v>
      </c>
      <c r="B3980" s="23" t="str">
        <f t="shared" si="186"/>
        <v>Q2-2025</v>
      </c>
      <c r="C3980" s="24" t="str">
        <f t="shared" si="187"/>
        <v>Q2</v>
      </c>
      <c r="D3980" s="23" t="str">
        <f t="shared" si="188"/>
        <v>5-2025</v>
      </c>
      <c r="E3980" s="25">
        <v>45786</v>
      </c>
      <c r="F3980" s="31">
        <f>INDEX(GoldPrice!$B$2:$F$4016,MATCH(E3980,GoldPrice!$B$2:$B$4016,0),5)</f>
        <v>216198.8281988278</v>
      </c>
      <c r="G3980" s="36">
        <f>INDEX(Daily!$B$2:$H$4016,MATCH(E3980,Daily!$B$2:$B$4016,0),3)</f>
        <v>1.1100000000000065</v>
      </c>
      <c r="H3980" s="36">
        <f>INDEX(Daily!$B$2:$H$4016,MATCH(E3980,Daily!$B$2:$B$4016,0),5)</f>
        <v>15</v>
      </c>
      <c r="I3980" s="36">
        <f>INDEX(Daily!$B$2:$H$4016,MATCH(E3980,Daily!$B$2:$B$4016,0),7)</f>
        <v>-2.5</v>
      </c>
      <c r="J3980" s="39">
        <f>INDEX(Monthly!$B$2:$K$187,MATCH(D3980,Monthly!$B$2:$B$187,0),3)</f>
        <v>1.899999999999985E-3</v>
      </c>
      <c r="K3980" s="39">
        <f>INDEX(Monthly!$B$2:$K$187,MATCH(D3980,Monthly!$B$2:$B$187,0),5)</f>
        <v>5.1691184413579094</v>
      </c>
      <c r="L3980" s="39">
        <f>INDEX(Monthly!$B$2:$K$187,MATCH(D3980,Monthly!$B$2:$B$187,0),7)</f>
        <v>0</v>
      </c>
      <c r="M3980" s="39">
        <f>INDEX(Monthly!$B$2:$K$187,MATCH(D3980,Monthly!$B$2:$B$187,0),9)</f>
        <v>1.3348064411442085E-2</v>
      </c>
      <c r="N3980" s="42">
        <f>INDEX(Quaterly!$B$2:$E$63,MATCH(B3980,Quaterly!$B$2:$B$63,0),4)</f>
        <v>3.5100000000000016</v>
      </c>
    </row>
    <row r="3981" spans="1:14" x14ac:dyDescent="0.3">
      <c r="A3981" s="23">
        <v>3980</v>
      </c>
      <c r="B3981" s="23" t="str">
        <f t="shared" si="186"/>
        <v>Q2-2025</v>
      </c>
      <c r="C3981" s="24" t="str">
        <f t="shared" si="187"/>
        <v>Q2</v>
      </c>
      <c r="D3981" s="23" t="str">
        <f t="shared" si="188"/>
        <v>5-2025</v>
      </c>
      <c r="E3981" s="25">
        <v>45789</v>
      </c>
      <c r="F3981" s="31">
        <f>INDEX(GoldPrice!$B$2:$F$4016,MATCH(E3981,GoldPrice!$B$2:$B$4016,0),5)</f>
        <v>-3484.4074844047427</v>
      </c>
      <c r="G3981" s="36">
        <f>INDEX(Daily!$B$2:$H$4016,MATCH(E3981,Daily!$B$2:$B$4016,0),3)</f>
        <v>0.92999999999999972</v>
      </c>
      <c r="H3981" s="36">
        <f>INDEX(Daily!$B$2:$H$4016,MATCH(E3981,Daily!$B$2:$B$4016,0),5)</f>
        <v>-7.5</v>
      </c>
      <c r="I3981" s="36">
        <f>INDEX(Daily!$B$2:$H$4016,MATCH(E3981,Daily!$B$2:$B$4016,0),7)</f>
        <v>15.960000000000036</v>
      </c>
      <c r="J3981" s="39">
        <f>INDEX(Monthly!$B$2:$K$187,MATCH(D3981,Monthly!$B$2:$B$187,0),3)</f>
        <v>1.899999999999985E-3</v>
      </c>
      <c r="K3981" s="39">
        <f>INDEX(Monthly!$B$2:$K$187,MATCH(D3981,Monthly!$B$2:$B$187,0),5)</f>
        <v>5.1691184413579094</v>
      </c>
      <c r="L3981" s="39">
        <f>INDEX(Monthly!$B$2:$K$187,MATCH(D3981,Monthly!$B$2:$B$187,0),7)</f>
        <v>0</v>
      </c>
      <c r="M3981" s="39">
        <f>INDEX(Monthly!$B$2:$K$187,MATCH(D3981,Monthly!$B$2:$B$187,0),9)</f>
        <v>1.3348064411442085E-2</v>
      </c>
      <c r="N3981" s="42">
        <f>INDEX(Quaterly!$B$2:$E$63,MATCH(B3981,Quaterly!$B$2:$B$63,0),4)</f>
        <v>3.5100000000000016</v>
      </c>
    </row>
    <row r="3982" spans="1:14" x14ac:dyDescent="0.3">
      <c r="A3982" s="23">
        <v>3981</v>
      </c>
      <c r="B3982" s="23" t="str">
        <f t="shared" si="186"/>
        <v>Q2-2025</v>
      </c>
      <c r="C3982" s="24" t="str">
        <f t="shared" si="187"/>
        <v>Q2</v>
      </c>
      <c r="D3982" s="23" t="str">
        <f t="shared" si="188"/>
        <v>5-2025</v>
      </c>
      <c r="E3982" s="25">
        <v>45790</v>
      </c>
      <c r="F3982" s="31">
        <f>INDEX(GoldPrice!$B$2:$F$4016,MATCH(E3982,GoldPrice!$B$2:$B$4016,0),5)</f>
        <v>934570.62937062234</v>
      </c>
      <c r="G3982" s="36">
        <f>INDEX(Daily!$B$2:$H$4016,MATCH(E3982,Daily!$B$2:$B$4016,0),3)</f>
        <v>1.7199999999999989</v>
      </c>
      <c r="H3982" s="36">
        <f>INDEX(Daily!$B$2:$H$4016,MATCH(E3982,Daily!$B$2:$B$4016,0),5)</f>
        <v>-9.5</v>
      </c>
      <c r="I3982" s="36">
        <f>INDEX(Daily!$B$2:$H$4016,MATCH(E3982,Daily!$B$2:$B$4016,0),7)</f>
        <v>10.170000000000073</v>
      </c>
      <c r="J3982" s="39">
        <f>INDEX(Monthly!$B$2:$K$187,MATCH(D3982,Monthly!$B$2:$B$187,0),3)</f>
        <v>1.899999999999985E-3</v>
      </c>
      <c r="K3982" s="39">
        <f>INDEX(Monthly!$B$2:$K$187,MATCH(D3982,Monthly!$B$2:$B$187,0),5)</f>
        <v>5.1691184413579094</v>
      </c>
      <c r="L3982" s="39">
        <f>INDEX(Monthly!$B$2:$K$187,MATCH(D3982,Monthly!$B$2:$B$187,0),7)</f>
        <v>0</v>
      </c>
      <c r="M3982" s="39">
        <f>INDEX(Monthly!$B$2:$K$187,MATCH(D3982,Monthly!$B$2:$B$187,0),9)</f>
        <v>1.3348064411442085E-2</v>
      </c>
      <c r="N3982" s="42">
        <f>INDEX(Quaterly!$B$2:$E$63,MATCH(B3982,Quaterly!$B$2:$B$63,0),4)</f>
        <v>3.5100000000000016</v>
      </c>
    </row>
    <row r="3983" spans="1:14" x14ac:dyDescent="0.3">
      <c r="A3983" s="23">
        <v>3982</v>
      </c>
      <c r="B3983" s="23" t="str">
        <f t="shared" si="186"/>
        <v>Q2-2025</v>
      </c>
      <c r="C3983" s="24" t="str">
        <f t="shared" si="187"/>
        <v>Q2</v>
      </c>
      <c r="D3983" s="23" t="str">
        <f t="shared" si="188"/>
        <v>5-2025</v>
      </c>
      <c r="E3983" s="25">
        <v>45791</v>
      </c>
      <c r="F3983" s="31">
        <f>INDEX(GoldPrice!$B$2:$F$4016,MATCH(E3983,GoldPrice!$B$2:$B$4016,0),5)</f>
        <v>743727.61292761564</v>
      </c>
      <c r="G3983" s="36">
        <f>INDEX(Daily!$B$2:$H$4016,MATCH(E3983,Daily!$B$2:$B$4016,0),3)</f>
        <v>-0.99000000000000199</v>
      </c>
      <c r="H3983" s="36">
        <f>INDEX(Daily!$B$2:$H$4016,MATCH(E3983,Daily!$B$2:$B$4016,0),5)</f>
        <v>-31.5</v>
      </c>
      <c r="I3983" s="36">
        <f>INDEX(Daily!$B$2:$H$4016,MATCH(E3983,Daily!$B$2:$B$4016,0),7)</f>
        <v>16.299999999999955</v>
      </c>
      <c r="J3983" s="39">
        <f>INDEX(Monthly!$B$2:$K$187,MATCH(D3983,Monthly!$B$2:$B$187,0),3)</f>
        <v>1.899999999999985E-3</v>
      </c>
      <c r="K3983" s="39">
        <f>INDEX(Monthly!$B$2:$K$187,MATCH(D3983,Monthly!$B$2:$B$187,0),5)</f>
        <v>5.1691184413579094</v>
      </c>
      <c r="L3983" s="39">
        <f>INDEX(Monthly!$B$2:$K$187,MATCH(D3983,Monthly!$B$2:$B$187,0),7)</f>
        <v>0</v>
      </c>
      <c r="M3983" s="39">
        <f>INDEX(Monthly!$B$2:$K$187,MATCH(D3983,Monthly!$B$2:$B$187,0),9)</f>
        <v>1.3348064411442085E-2</v>
      </c>
      <c r="N3983" s="42">
        <f>INDEX(Quaterly!$B$2:$E$63,MATCH(B3983,Quaterly!$B$2:$B$63,0),4)</f>
        <v>3.5100000000000016</v>
      </c>
    </row>
    <row r="3984" spans="1:14" x14ac:dyDescent="0.3">
      <c r="A3984" s="23">
        <v>3983</v>
      </c>
      <c r="B3984" s="23" t="str">
        <f t="shared" si="186"/>
        <v>Q2-2025</v>
      </c>
      <c r="C3984" s="24" t="str">
        <f t="shared" si="187"/>
        <v>Q2</v>
      </c>
      <c r="D3984" s="23" t="str">
        <f t="shared" si="188"/>
        <v>5-2025</v>
      </c>
      <c r="E3984" s="25">
        <v>45792</v>
      </c>
      <c r="F3984" s="31">
        <f>INDEX(GoldPrice!$B$2:$F$4016,MATCH(E3984,GoldPrice!$B$2:$B$4016,0),5)</f>
        <v>-2593486.6754866764</v>
      </c>
      <c r="G3984" s="36">
        <f>INDEX(Daily!$B$2:$H$4016,MATCH(E3984,Daily!$B$2:$B$4016,0),3)</f>
        <v>-1.5300000000000011</v>
      </c>
      <c r="H3984" s="36">
        <f>INDEX(Daily!$B$2:$H$4016,MATCH(E3984,Daily!$B$2:$B$4016,0),5)</f>
        <v>17.5</v>
      </c>
      <c r="I3984" s="36">
        <f>INDEX(Daily!$B$2:$H$4016,MATCH(E3984,Daily!$B$2:$B$4016,0),7)</f>
        <v>3.4700000000000273</v>
      </c>
      <c r="J3984" s="39">
        <f>INDEX(Monthly!$B$2:$K$187,MATCH(D3984,Monthly!$B$2:$B$187,0),3)</f>
        <v>1.899999999999985E-3</v>
      </c>
      <c r="K3984" s="39">
        <f>INDEX(Monthly!$B$2:$K$187,MATCH(D3984,Monthly!$B$2:$B$187,0),5)</f>
        <v>5.1691184413579094</v>
      </c>
      <c r="L3984" s="39">
        <f>INDEX(Monthly!$B$2:$K$187,MATCH(D3984,Monthly!$B$2:$B$187,0),7)</f>
        <v>0</v>
      </c>
      <c r="M3984" s="39">
        <f>INDEX(Monthly!$B$2:$K$187,MATCH(D3984,Monthly!$B$2:$B$187,0),9)</f>
        <v>1.3348064411442085E-2</v>
      </c>
      <c r="N3984" s="42">
        <f>INDEX(Quaterly!$B$2:$E$63,MATCH(B3984,Quaterly!$B$2:$B$63,0),4)</f>
        <v>3.5100000000000016</v>
      </c>
    </row>
    <row r="3985" spans="1:14" x14ac:dyDescent="0.3">
      <c r="A3985" s="23">
        <v>3984</v>
      </c>
      <c r="B3985" s="23" t="str">
        <f t="shared" si="186"/>
        <v>Q2-2025</v>
      </c>
      <c r="C3985" s="24" t="str">
        <f t="shared" si="187"/>
        <v>Q2</v>
      </c>
      <c r="D3985" s="23" t="str">
        <f t="shared" si="188"/>
        <v>5-2025</v>
      </c>
      <c r="E3985" s="25">
        <v>45793</v>
      </c>
      <c r="F3985" s="31">
        <f>INDEX(GoldPrice!$B$2:$F$4016,MATCH(E3985,GoldPrice!$B$2:$B$4016,0),5)</f>
        <v>1335531.0527310595</v>
      </c>
      <c r="G3985" s="36">
        <f>INDEX(Daily!$B$2:$H$4016,MATCH(E3985,Daily!$B$2:$B$4016,0),3)</f>
        <v>0.82000000000000028</v>
      </c>
      <c r="H3985" s="36">
        <f>INDEX(Daily!$B$2:$H$4016,MATCH(E3985,Daily!$B$2:$B$4016,0),5)</f>
        <v>-26</v>
      </c>
      <c r="I3985" s="36">
        <f>INDEX(Daily!$B$2:$H$4016,MATCH(E3985,Daily!$B$2:$B$4016,0),7)</f>
        <v>-11.809999999999945</v>
      </c>
      <c r="J3985" s="39">
        <f>INDEX(Monthly!$B$2:$K$187,MATCH(D3985,Monthly!$B$2:$B$187,0),3)</f>
        <v>1.899999999999985E-3</v>
      </c>
      <c r="K3985" s="39">
        <f>INDEX(Monthly!$B$2:$K$187,MATCH(D3985,Monthly!$B$2:$B$187,0),5)</f>
        <v>5.1691184413579094</v>
      </c>
      <c r="L3985" s="39">
        <f>INDEX(Monthly!$B$2:$K$187,MATCH(D3985,Monthly!$B$2:$B$187,0),7)</f>
        <v>0</v>
      </c>
      <c r="M3985" s="39">
        <f>INDEX(Monthly!$B$2:$K$187,MATCH(D3985,Monthly!$B$2:$B$187,0),9)</f>
        <v>1.3348064411442085E-2</v>
      </c>
      <c r="N3985" s="42">
        <f>INDEX(Quaterly!$B$2:$E$63,MATCH(B3985,Quaterly!$B$2:$B$63,0),4)</f>
        <v>3.5100000000000016</v>
      </c>
    </row>
    <row r="3986" spans="1:14" x14ac:dyDescent="0.3">
      <c r="A3986" s="23">
        <v>3985</v>
      </c>
      <c r="B3986" s="23" t="str">
        <f t="shared" si="186"/>
        <v>Q2-2025</v>
      </c>
      <c r="C3986" s="24" t="str">
        <f t="shared" si="187"/>
        <v>Q2</v>
      </c>
      <c r="D3986" s="23" t="str">
        <f t="shared" si="188"/>
        <v>5-2025</v>
      </c>
      <c r="E3986" s="25">
        <v>45796</v>
      </c>
      <c r="F3986" s="31">
        <f>INDEX(GoldPrice!$B$2:$F$4016,MATCH(E3986,GoldPrice!$B$2:$B$4016,0),5)</f>
        <v>-370883.72708373517</v>
      </c>
      <c r="G3986" s="36">
        <f>INDEX(Daily!$B$2:$H$4016,MATCH(E3986,Daily!$B$2:$B$4016,0),3)</f>
        <v>0.17000000000000171</v>
      </c>
      <c r="H3986" s="36">
        <f>INDEX(Daily!$B$2:$H$4016,MATCH(E3986,Daily!$B$2:$B$4016,0),5)</f>
        <v>26</v>
      </c>
      <c r="I3986" s="36">
        <f>INDEX(Daily!$B$2:$H$4016,MATCH(E3986,Daily!$B$2:$B$4016,0),7)</f>
        <v>-5.1000000000001364</v>
      </c>
      <c r="J3986" s="39">
        <f>INDEX(Monthly!$B$2:$K$187,MATCH(D3986,Monthly!$B$2:$B$187,0),3)</f>
        <v>1.899999999999985E-3</v>
      </c>
      <c r="K3986" s="39">
        <f>INDEX(Monthly!$B$2:$K$187,MATCH(D3986,Monthly!$B$2:$B$187,0),5)</f>
        <v>5.1691184413579094</v>
      </c>
      <c r="L3986" s="39">
        <f>INDEX(Monthly!$B$2:$K$187,MATCH(D3986,Monthly!$B$2:$B$187,0),7)</f>
        <v>0</v>
      </c>
      <c r="M3986" s="39">
        <f>INDEX(Monthly!$B$2:$K$187,MATCH(D3986,Monthly!$B$2:$B$187,0),9)</f>
        <v>1.3348064411442085E-2</v>
      </c>
      <c r="N3986" s="42">
        <f>INDEX(Quaterly!$B$2:$E$63,MATCH(B3986,Quaterly!$B$2:$B$63,0),4)</f>
        <v>3.5100000000000016</v>
      </c>
    </row>
    <row r="3987" spans="1:14" x14ac:dyDescent="0.3">
      <c r="A3987" s="23">
        <v>3986</v>
      </c>
      <c r="B3987" s="23" t="str">
        <f t="shared" si="186"/>
        <v>Q2-2025</v>
      </c>
      <c r="C3987" s="24" t="str">
        <f t="shared" si="187"/>
        <v>Q2</v>
      </c>
      <c r="D3987" s="23" t="str">
        <f t="shared" si="188"/>
        <v>5-2025</v>
      </c>
      <c r="E3987" s="25">
        <v>45797</v>
      </c>
      <c r="F3987" s="31">
        <f>INDEX(GoldPrice!$B$2:$F$4016,MATCH(E3987,GoldPrice!$B$2:$B$4016,0),5)</f>
        <v>-1058265.5452655405</v>
      </c>
      <c r="G3987" s="36">
        <f>INDEX(Daily!$B$2:$H$4016,MATCH(E3987,Daily!$B$2:$B$4016,0),3)</f>
        <v>0.42000000000000171</v>
      </c>
      <c r="H3987" s="36">
        <f>INDEX(Daily!$B$2:$H$4016,MATCH(E3987,Daily!$B$2:$B$4016,0),5)</f>
        <v>22.5</v>
      </c>
      <c r="I3987" s="36">
        <f>INDEX(Daily!$B$2:$H$4016,MATCH(E3987,Daily!$B$2:$B$4016,0),7)</f>
        <v>18.860000000000127</v>
      </c>
      <c r="J3987" s="39">
        <f>INDEX(Monthly!$B$2:$K$187,MATCH(D3987,Monthly!$B$2:$B$187,0),3)</f>
        <v>1.899999999999985E-3</v>
      </c>
      <c r="K3987" s="39">
        <f>INDEX(Monthly!$B$2:$K$187,MATCH(D3987,Monthly!$B$2:$B$187,0),5)</f>
        <v>5.1691184413579094</v>
      </c>
      <c r="L3987" s="39">
        <f>INDEX(Monthly!$B$2:$K$187,MATCH(D3987,Monthly!$B$2:$B$187,0),7)</f>
        <v>0</v>
      </c>
      <c r="M3987" s="39">
        <f>INDEX(Monthly!$B$2:$K$187,MATCH(D3987,Monthly!$B$2:$B$187,0),9)</f>
        <v>1.3348064411442085E-2</v>
      </c>
      <c r="N3987" s="42">
        <f>INDEX(Quaterly!$B$2:$E$63,MATCH(B3987,Quaterly!$B$2:$B$63,0),4)</f>
        <v>3.5100000000000016</v>
      </c>
    </row>
    <row r="3988" spans="1:14" x14ac:dyDescent="0.3">
      <c r="A3988" s="23">
        <v>3987</v>
      </c>
      <c r="B3988" s="23" t="str">
        <f t="shared" si="186"/>
        <v>Q2-2025</v>
      </c>
      <c r="C3988" s="24" t="str">
        <f t="shared" si="187"/>
        <v>Q2</v>
      </c>
      <c r="D3988" s="23" t="str">
        <f t="shared" si="188"/>
        <v>5-2025</v>
      </c>
      <c r="E3988" s="25">
        <v>45798</v>
      </c>
      <c r="F3988" s="31">
        <f>INDEX(GoldPrice!$B$2:$F$4016,MATCH(E3988,GoldPrice!$B$2:$B$4016,0),5)</f>
        <v>567430.20223020017</v>
      </c>
      <c r="G3988" s="36">
        <f>INDEX(Daily!$B$2:$H$4016,MATCH(E3988,Daily!$B$2:$B$4016,0),3)</f>
        <v>-0.99000000000000199</v>
      </c>
      <c r="H3988" s="36">
        <f>INDEX(Daily!$B$2:$H$4016,MATCH(E3988,Daily!$B$2:$B$4016,0),5)</f>
        <v>3</v>
      </c>
      <c r="I3988" s="36">
        <f>INDEX(Daily!$B$2:$H$4016,MATCH(E3988,Daily!$B$2:$B$4016,0),7)</f>
        <v>7.8999999999998636</v>
      </c>
      <c r="J3988" s="39">
        <f>INDEX(Monthly!$B$2:$K$187,MATCH(D3988,Monthly!$B$2:$B$187,0),3)</f>
        <v>1.899999999999985E-3</v>
      </c>
      <c r="K3988" s="39">
        <f>INDEX(Monthly!$B$2:$K$187,MATCH(D3988,Monthly!$B$2:$B$187,0),5)</f>
        <v>5.1691184413579094</v>
      </c>
      <c r="L3988" s="39">
        <f>INDEX(Monthly!$B$2:$K$187,MATCH(D3988,Monthly!$B$2:$B$187,0),7)</f>
        <v>0</v>
      </c>
      <c r="M3988" s="39">
        <f>INDEX(Monthly!$B$2:$K$187,MATCH(D3988,Monthly!$B$2:$B$187,0),9)</f>
        <v>1.3348064411442085E-2</v>
      </c>
      <c r="N3988" s="42">
        <f>INDEX(Quaterly!$B$2:$E$63,MATCH(B3988,Quaterly!$B$2:$B$63,0),4)</f>
        <v>3.5100000000000016</v>
      </c>
    </row>
    <row r="3989" spans="1:14" x14ac:dyDescent="0.3">
      <c r="A3989" s="23">
        <v>3988</v>
      </c>
      <c r="B3989" s="23" t="str">
        <f t="shared" si="186"/>
        <v>Q2-2025</v>
      </c>
      <c r="C3989" s="24" t="str">
        <f t="shared" si="187"/>
        <v>Q2</v>
      </c>
      <c r="D3989" s="23" t="str">
        <f t="shared" si="188"/>
        <v>5-2025</v>
      </c>
      <c r="E3989" s="25">
        <v>45799</v>
      </c>
      <c r="F3989" s="31">
        <f>INDEX(GoldPrice!$B$2:$F$4016,MATCH(E3989,GoldPrice!$B$2:$B$4016,0),5)</f>
        <v>-149462.63466262817</v>
      </c>
      <c r="G3989" s="36">
        <f>INDEX(Daily!$B$2:$H$4016,MATCH(E3989,Daily!$B$2:$B$4016,0),3)</f>
        <v>-0.36999999999999744</v>
      </c>
      <c r="H3989" s="36">
        <f>INDEX(Daily!$B$2:$H$4016,MATCH(E3989,Daily!$B$2:$B$4016,0),5)</f>
        <v>3.5</v>
      </c>
      <c r="I3989" s="36">
        <f>INDEX(Daily!$B$2:$H$4016,MATCH(E3989,Daily!$B$2:$B$4016,0),7)</f>
        <v>-9.2100000000000364</v>
      </c>
      <c r="J3989" s="39">
        <f>INDEX(Monthly!$B$2:$K$187,MATCH(D3989,Monthly!$B$2:$B$187,0),3)</f>
        <v>1.899999999999985E-3</v>
      </c>
      <c r="K3989" s="39">
        <f>INDEX(Monthly!$B$2:$K$187,MATCH(D3989,Monthly!$B$2:$B$187,0),5)</f>
        <v>5.1691184413579094</v>
      </c>
      <c r="L3989" s="39">
        <f>INDEX(Monthly!$B$2:$K$187,MATCH(D3989,Monthly!$B$2:$B$187,0),7)</f>
        <v>0</v>
      </c>
      <c r="M3989" s="39">
        <f>INDEX(Monthly!$B$2:$K$187,MATCH(D3989,Monthly!$B$2:$B$187,0),9)</f>
        <v>1.3348064411442085E-2</v>
      </c>
      <c r="N3989" s="42">
        <f>INDEX(Quaterly!$B$2:$E$63,MATCH(B3989,Quaterly!$B$2:$B$63,0),4)</f>
        <v>3.5100000000000016</v>
      </c>
    </row>
    <row r="3990" spans="1:14" x14ac:dyDescent="0.3">
      <c r="A3990" s="23">
        <v>3989</v>
      </c>
      <c r="B3990" s="23" t="str">
        <f t="shared" si="186"/>
        <v>Q2-2025</v>
      </c>
      <c r="C3990" s="24" t="str">
        <f t="shared" si="187"/>
        <v>Q2</v>
      </c>
      <c r="D3990" s="23" t="str">
        <f t="shared" si="188"/>
        <v>5-2025</v>
      </c>
      <c r="E3990" s="25">
        <v>45800</v>
      </c>
      <c r="F3990" s="31">
        <f>INDEX(GoldPrice!$B$2:$F$4016,MATCH(E3990,GoldPrice!$B$2:$B$4016,0),5)</f>
        <v>-1334611.6802116856</v>
      </c>
      <c r="G3990" s="36">
        <f>INDEX(Daily!$B$2:$H$4016,MATCH(E3990,Daily!$B$2:$B$4016,0),3)</f>
        <v>0.32999999999999829</v>
      </c>
      <c r="H3990" s="36">
        <f>INDEX(Daily!$B$2:$H$4016,MATCH(E3990,Daily!$B$2:$B$4016,0),5)</f>
        <v>-22.5</v>
      </c>
      <c r="I3990" s="36">
        <f>INDEX(Daily!$B$2:$H$4016,MATCH(E3990,Daily!$B$2:$B$4016,0),7)</f>
        <v>0.62000000000011823</v>
      </c>
      <c r="J3990" s="39">
        <f>INDEX(Monthly!$B$2:$K$187,MATCH(D3990,Monthly!$B$2:$B$187,0),3)</f>
        <v>1.899999999999985E-3</v>
      </c>
      <c r="K3990" s="39">
        <f>INDEX(Monthly!$B$2:$K$187,MATCH(D3990,Monthly!$B$2:$B$187,0),5)</f>
        <v>5.1691184413579094</v>
      </c>
      <c r="L3990" s="39">
        <f>INDEX(Monthly!$B$2:$K$187,MATCH(D3990,Monthly!$B$2:$B$187,0),7)</f>
        <v>0</v>
      </c>
      <c r="M3990" s="39">
        <f>INDEX(Monthly!$B$2:$K$187,MATCH(D3990,Monthly!$B$2:$B$187,0),9)</f>
        <v>1.3348064411442085E-2</v>
      </c>
      <c r="N3990" s="42">
        <f>INDEX(Quaterly!$B$2:$E$63,MATCH(B3990,Quaterly!$B$2:$B$63,0),4)</f>
        <v>3.5100000000000016</v>
      </c>
    </row>
    <row r="3991" spans="1:14" x14ac:dyDescent="0.3">
      <c r="A3991" s="23">
        <v>3990</v>
      </c>
      <c r="B3991" s="23" t="str">
        <f t="shared" si="186"/>
        <v>Q2-2025</v>
      </c>
      <c r="C3991" s="24" t="str">
        <f t="shared" si="187"/>
        <v>Q2</v>
      </c>
      <c r="D3991" s="23" t="str">
        <f t="shared" si="188"/>
        <v>5-2025</v>
      </c>
      <c r="E3991" s="25">
        <v>45803</v>
      </c>
      <c r="F3991" s="31">
        <f>INDEX(GoldPrice!$B$2:$F$4016,MATCH(E3991,GoldPrice!$B$2:$B$4016,0),5)</f>
        <v>-1001115.7626157627</v>
      </c>
      <c r="G3991" s="36">
        <f>INDEX(Daily!$B$2:$H$4016,MATCH(E3991,Daily!$B$2:$B$4016,0),3)</f>
        <v>-3.9999999999999147E-2</v>
      </c>
      <c r="H3991" s="36">
        <f>INDEX(Daily!$B$2:$H$4016,MATCH(E3991,Daily!$B$2:$B$4016,0),5)</f>
        <v>-41.5</v>
      </c>
      <c r="I3991" s="36">
        <f>INDEX(Daily!$B$2:$H$4016,MATCH(E3991,Daily!$B$2:$B$4016,0),7)</f>
        <v>18.049999999999955</v>
      </c>
      <c r="J3991" s="39">
        <f>INDEX(Monthly!$B$2:$K$187,MATCH(D3991,Monthly!$B$2:$B$187,0),3)</f>
        <v>1.899999999999985E-3</v>
      </c>
      <c r="K3991" s="39">
        <f>INDEX(Monthly!$B$2:$K$187,MATCH(D3991,Monthly!$B$2:$B$187,0),5)</f>
        <v>5.1691184413579094</v>
      </c>
      <c r="L3991" s="39">
        <f>INDEX(Monthly!$B$2:$K$187,MATCH(D3991,Monthly!$B$2:$B$187,0),7)</f>
        <v>0</v>
      </c>
      <c r="M3991" s="39">
        <f>INDEX(Monthly!$B$2:$K$187,MATCH(D3991,Monthly!$B$2:$B$187,0),9)</f>
        <v>1.3348064411442085E-2</v>
      </c>
      <c r="N3991" s="42">
        <f>INDEX(Quaterly!$B$2:$E$63,MATCH(B3991,Quaterly!$B$2:$B$63,0),4)</f>
        <v>3.5100000000000016</v>
      </c>
    </row>
    <row r="3992" spans="1:14" x14ac:dyDescent="0.3">
      <c r="A3992" s="23">
        <v>3991</v>
      </c>
      <c r="B3992" s="23" t="str">
        <f t="shared" si="186"/>
        <v>Q2-2025</v>
      </c>
      <c r="C3992" s="24" t="str">
        <f t="shared" si="187"/>
        <v>Q2</v>
      </c>
      <c r="D3992" s="23" t="str">
        <f t="shared" si="188"/>
        <v>5-2025</v>
      </c>
      <c r="E3992" s="25">
        <v>45804</v>
      </c>
      <c r="F3992" s="31">
        <f>INDEX(GoldPrice!$B$2:$F$4016,MATCH(E3992,GoldPrice!$B$2:$B$4016,0),5)</f>
        <v>177950.57645057887</v>
      </c>
      <c r="G3992" s="36">
        <f>INDEX(Daily!$B$2:$H$4016,MATCH(E3992,Daily!$B$2:$B$4016,0),3)</f>
        <v>-0.60000000000000142</v>
      </c>
      <c r="H3992" s="36">
        <f>INDEX(Daily!$B$2:$H$4016,MATCH(E3992,Daily!$B$2:$B$4016,0),5)</f>
        <v>5</v>
      </c>
      <c r="I3992" s="36">
        <f>INDEX(Daily!$B$2:$H$4016,MATCH(E3992,Daily!$B$2:$B$4016,0),7)</f>
        <v>7.2999999999999545</v>
      </c>
      <c r="J3992" s="39">
        <f>INDEX(Monthly!$B$2:$K$187,MATCH(D3992,Monthly!$B$2:$B$187,0),3)</f>
        <v>1.899999999999985E-3</v>
      </c>
      <c r="K3992" s="39">
        <f>INDEX(Monthly!$B$2:$K$187,MATCH(D3992,Monthly!$B$2:$B$187,0),5)</f>
        <v>5.1691184413579094</v>
      </c>
      <c r="L3992" s="39">
        <f>INDEX(Monthly!$B$2:$K$187,MATCH(D3992,Monthly!$B$2:$B$187,0),7)</f>
        <v>0</v>
      </c>
      <c r="M3992" s="39">
        <f>INDEX(Monthly!$B$2:$K$187,MATCH(D3992,Monthly!$B$2:$B$187,0),9)</f>
        <v>1.3348064411442085E-2</v>
      </c>
      <c r="N3992" s="42">
        <f>INDEX(Quaterly!$B$2:$E$63,MATCH(B3992,Quaterly!$B$2:$B$63,0),4)</f>
        <v>3.5100000000000016</v>
      </c>
    </row>
    <row r="3993" spans="1:14" x14ac:dyDescent="0.3">
      <c r="A3993" s="23">
        <v>3992</v>
      </c>
      <c r="B3993" s="23" t="str">
        <f t="shared" si="186"/>
        <v>Q2-2025</v>
      </c>
      <c r="C3993" s="24" t="str">
        <f t="shared" si="187"/>
        <v>Q2</v>
      </c>
      <c r="D3993" s="23" t="str">
        <f t="shared" si="188"/>
        <v>5-2025</v>
      </c>
      <c r="E3993" s="25">
        <v>45805</v>
      </c>
      <c r="F3993" s="31">
        <f>INDEX(GoldPrice!$B$2:$F$4016,MATCH(E3993,GoldPrice!$B$2:$B$4016,0),5)</f>
        <v>674499.14949914813</v>
      </c>
      <c r="G3993" s="36">
        <f>INDEX(Daily!$B$2:$H$4016,MATCH(E3993,Daily!$B$2:$B$4016,0),3)</f>
        <v>0.95000000000000284</v>
      </c>
      <c r="H3993" s="36">
        <f>INDEX(Daily!$B$2:$H$4016,MATCH(E3993,Daily!$B$2:$B$4016,0),5)</f>
        <v>52.5</v>
      </c>
      <c r="I3993" s="36">
        <f>INDEX(Daily!$B$2:$H$4016,MATCH(E3993,Daily!$B$2:$B$4016,0),7)</f>
        <v>2.0599999999999454</v>
      </c>
      <c r="J3993" s="39">
        <f>INDEX(Monthly!$B$2:$K$187,MATCH(D3993,Monthly!$B$2:$B$187,0),3)</f>
        <v>1.899999999999985E-3</v>
      </c>
      <c r="K3993" s="39">
        <f>INDEX(Monthly!$B$2:$K$187,MATCH(D3993,Monthly!$B$2:$B$187,0),5)</f>
        <v>5.1691184413579094</v>
      </c>
      <c r="L3993" s="39">
        <f>INDEX(Monthly!$B$2:$K$187,MATCH(D3993,Monthly!$B$2:$B$187,0),7)</f>
        <v>0</v>
      </c>
      <c r="M3993" s="39">
        <f>INDEX(Monthly!$B$2:$K$187,MATCH(D3993,Monthly!$B$2:$B$187,0),9)</f>
        <v>1.3348064411442085E-2</v>
      </c>
      <c r="N3993" s="42">
        <f>INDEX(Quaterly!$B$2:$E$63,MATCH(B3993,Quaterly!$B$2:$B$63,0),4)</f>
        <v>3.5100000000000016</v>
      </c>
    </row>
    <row r="3994" spans="1:14" x14ac:dyDescent="0.3">
      <c r="A3994" s="23">
        <v>3993</v>
      </c>
      <c r="B3994" s="23" t="str">
        <f t="shared" si="186"/>
        <v>Q2-2025</v>
      </c>
      <c r="C3994" s="24" t="str">
        <f t="shared" si="187"/>
        <v>Q2</v>
      </c>
      <c r="D3994" s="23" t="str">
        <f t="shared" si="188"/>
        <v>5-2025</v>
      </c>
      <c r="E3994" s="25">
        <v>45806</v>
      </c>
      <c r="F3994" s="31">
        <f>INDEX(GoldPrice!$B$2:$F$4016,MATCH(E3994,GoldPrice!$B$2:$B$4016,0),5)</f>
        <v>-1537986.3919863924</v>
      </c>
      <c r="G3994" s="36">
        <f>INDEX(Daily!$B$2:$H$4016,MATCH(E3994,Daily!$B$2:$B$4016,0),3)</f>
        <v>-0.90000000000000568</v>
      </c>
      <c r="H3994" s="36">
        <f>INDEX(Daily!$B$2:$H$4016,MATCH(E3994,Daily!$B$2:$B$4016,0),5)</f>
        <v>55</v>
      </c>
      <c r="I3994" s="36">
        <f>INDEX(Daily!$B$2:$H$4016,MATCH(E3994,Daily!$B$2:$B$4016,0),7)</f>
        <v>-9.9999999999909051E-3</v>
      </c>
      <c r="J3994" s="39">
        <f>INDEX(Monthly!$B$2:$K$187,MATCH(D3994,Monthly!$B$2:$B$187,0),3)</f>
        <v>1.899999999999985E-3</v>
      </c>
      <c r="K3994" s="39">
        <f>INDEX(Monthly!$B$2:$K$187,MATCH(D3994,Monthly!$B$2:$B$187,0),5)</f>
        <v>5.1691184413579094</v>
      </c>
      <c r="L3994" s="39">
        <f>INDEX(Monthly!$B$2:$K$187,MATCH(D3994,Monthly!$B$2:$B$187,0),7)</f>
        <v>0</v>
      </c>
      <c r="M3994" s="39">
        <f>INDEX(Monthly!$B$2:$K$187,MATCH(D3994,Monthly!$B$2:$B$187,0),9)</f>
        <v>1.3348064411442085E-2</v>
      </c>
      <c r="N3994" s="42">
        <f>INDEX(Quaterly!$B$2:$E$63,MATCH(B3994,Quaterly!$B$2:$B$63,0),4)</f>
        <v>3.5100000000000016</v>
      </c>
    </row>
    <row r="3995" spans="1:14" x14ac:dyDescent="0.3">
      <c r="A3995" s="23">
        <v>3994</v>
      </c>
      <c r="B3995" s="23" t="str">
        <f t="shared" si="186"/>
        <v>Q2-2025</v>
      </c>
      <c r="C3995" s="24" t="str">
        <f t="shared" si="187"/>
        <v>Q2</v>
      </c>
      <c r="D3995" s="23" t="str">
        <f t="shared" si="188"/>
        <v>5-2025</v>
      </c>
      <c r="E3995" s="25">
        <v>45807</v>
      </c>
      <c r="F3995" s="31">
        <f>INDEX(GoldPrice!$B$2:$F$4016,MATCH(E3995,GoldPrice!$B$2:$B$4016,0),5)</f>
        <v>1069507.767907761</v>
      </c>
      <c r="G3995" s="36">
        <f>INDEX(Daily!$B$2:$H$4016,MATCH(E3995,Daily!$B$2:$B$4016,0),3)</f>
        <v>-0.14999999999999858</v>
      </c>
      <c r="H3995" s="36">
        <f>INDEX(Daily!$B$2:$H$4016,MATCH(E3995,Daily!$B$2:$B$4016,0),5)</f>
        <v>-3.5</v>
      </c>
      <c r="I3995" s="36">
        <f>INDEX(Daily!$B$2:$H$4016,MATCH(E3995,Daily!$B$2:$B$4016,0),7)</f>
        <v>-9.2599999999999909</v>
      </c>
      <c r="J3995" s="39">
        <f>INDEX(Monthly!$B$2:$K$187,MATCH(D3995,Monthly!$B$2:$B$187,0),3)</f>
        <v>1.899999999999985E-3</v>
      </c>
      <c r="K3995" s="39">
        <f>INDEX(Monthly!$B$2:$K$187,MATCH(D3995,Monthly!$B$2:$B$187,0),5)</f>
        <v>5.1691184413579094</v>
      </c>
      <c r="L3995" s="39">
        <f>INDEX(Monthly!$B$2:$K$187,MATCH(D3995,Monthly!$B$2:$B$187,0),7)</f>
        <v>0</v>
      </c>
      <c r="M3995" s="39">
        <f>INDEX(Monthly!$B$2:$K$187,MATCH(D3995,Monthly!$B$2:$B$187,0),9)</f>
        <v>1.3348064411442085E-2</v>
      </c>
      <c r="N3995" s="42">
        <f>INDEX(Quaterly!$B$2:$E$63,MATCH(B3995,Quaterly!$B$2:$B$63,0),4)</f>
        <v>3.5100000000000016</v>
      </c>
    </row>
    <row r="3996" spans="1:14" x14ac:dyDescent="0.3">
      <c r="A3996" s="23">
        <v>3995</v>
      </c>
      <c r="B3996" s="23" t="str">
        <f t="shared" si="186"/>
        <v>Q2-2025</v>
      </c>
      <c r="C3996" s="24" t="str">
        <f t="shared" si="187"/>
        <v>Q2</v>
      </c>
      <c r="D3996" s="23" t="str">
        <f t="shared" si="188"/>
        <v>6-2025</v>
      </c>
      <c r="E3996" s="25">
        <v>45810</v>
      </c>
      <c r="F3996" s="31">
        <f>INDEX(GoldPrice!$B$2:$F$4016,MATCH(E3996,GoldPrice!$B$2:$B$4016,0),5)</f>
        <v>-2328454.1296541244</v>
      </c>
      <c r="G3996" s="36">
        <f>INDEX(Daily!$B$2:$H$4016,MATCH(E3996,Daily!$B$2:$B$4016,0),3)</f>
        <v>1.730000000000004</v>
      </c>
      <c r="H3996" s="36">
        <f>INDEX(Daily!$B$2:$H$4016,MATCH(E3996,Daily!$B$2:$B$4016,0),5)</f>
        <v>7.5</v>
      </c>
      <c r="I3996" s="36">
        <f>INDEX(Daily!$B$2:$H$4016,MATCH(E3996,Daily!$B$2:$B$4016,0),7)</f>
        <v>3.7000000000000455</v>
      </c>
      <c r="J3996" s="39">
        <f>INDEX(Monthly!$B$2:$K$187,MATCH(D3996,Monthly!$B$2:$B$187,0),3)</f>
        <v>5.7000000000000106E-3</v>
      </c>
      <c r="K3996" s="39">
        <f>INDEX(Monthly!$B$2:$K$187,MATCH(D3996,Monthly!$B$2:$B$187,0),5)</f>
        <v>5.041544978137722</v>
      </c>
      <c r="L3996" s="39">
        <f>INDEX(Monthly!$B$2:$K$187,MATCH(D3996,Monthly!$B$2:$B$187,0),7)</f>
        <v>1.0000000000000009E-3</v>
      </c>
      <c r="M3996" s="39">
        <f>INDEX(Monthly!$B$2:$K$187,MATCH(D3996,Monthly!$B$2:$B$187,0),9)</f>
        <v>1.1089088498923344E-2</v>
      </c>
      <c r="N3996" s="42">
        <f>INDEX(Quaterly!$B$2:$E$63,MATCH(B3996,Quaterly!$B$2:$B$63,0),4)</f>
        <v>3.5100000000000016</v>
      </c>
    </row>
    <row r="3997" spans="1:14" x14ac:dyDescent="0.3">
      <c r="A3997" s="23">
        <v>3996</v>
      </c>
      <c r="B3997" s="23" t="str">
        <f t="shared" si="186"/>
        <v>Q2-2025</v>
      </c>
      <c r="C3997" s="24" t="str">
        <f t="shared" si="187"/>
        <v>Q2</v>
      </c>
      <c r="D3997" s="23" t="str">
        <f t="shared" si="188"/>
        <v>6-2025</v>
      </c>
      <c r="E3997" s="25">
        <v>45811</v>
      </c>
      <c r="F3997" s="31">
        <f>INDEX(GoldPrice!$B$2:$F$4016,MATCH(E3997,GoldPrice!$B$2:$B$4016,0),5)</f>
        <v>-270853.67605367303</v>
      </c>
      <c r="G3997" s="36">
        <f>INDEX(Daily!$B$2:$H$4016,MATCH(E3997,Daily!$B$2:$B$4016,0),3)</f>
        <v>0.88999999999999346</v>
      </c>
      <c r="H3997" s="36">
        <f>INDEX(Daily!$B$2:$H$4016,MATCH(E3997,Daily!$B$2:$B$4016,0),5)</f>
        <v>26</v>
      </c>
      <c r="I3997" s="36">
        <f>INDEX(Daily!$B$2:$H$4016,MATCH(E3997,Daily!$B$2:$B$4016,0),7)</f>
        <v>10.950000000000045</v>
      </c>
      <c r="J3997" s="39">
        <f>INDEX(Monthly!$B$2:$K$187,MATCH(D3997,Monthly!$B$2:$B$187,0),3)</f>
        <v>5.7000000000000106E-3</v>
      </c>
      <c r="K3997" s="39">
        <f>INDEX(Monthly!$B$2:$K$187,MATCH(D3997,Monthly!$B$2:$B$187,0),5)</f>
        <v>5.041544978137722</v>
      </c>
      <c r="L3997" s="39">
        <f>INDEX(Monthly!$B$2:$K$187,MATCH(D3997,Monthly!$B$2:$B$187,0),7)</f>
        <v>1.0000000000000009E-3</v>
      </c>
      <c r="M3997" s="39">
        <f>INDEX(Monthly!$B$2:$K$187,MATCH(D3997,Monthly!$B$2:$B$187,0),9)</f>
        <v>1.1089088498923344E-2</v>
      </c>
      <c r="N3997" s="42">
        <f>INDEX(Quaterly!$B$2:$E$63,MATCH(B3997,Quaterly!$B$2:$B$63,0),4)</f>
        <v>3.5100000000000016</v>
      </c>
    </row>
    <row r="3998" spans="1:14" x14ac:dyDescent="0.3">
      <c r="A3998" s="23">
        <v>3997</v>
      </c>
      <c r="B3998" s="23" t="str">
        <f t="shared" si="186"/>
        <v>Q2-2025</v>
      </c>
      <c r="C3998" s="24" t="str">
        <f t="shared" si="187"/>
        <v>Q2</v>
      </c>
      <c r="D3998" s="23" t="str">
        <f t="shared" si="188"/>
        <v>6-2025</v>
      </c>
      <c r="E3998" s="25">
        <v>45812</v>
      </c>
      <c r="F3998" s="31">
        <f>INDEX(GoldPrice!$B$2:$F$4016,MATCH(E3998,GoldPrice!$B$2:$B$4016,0),5)</f>
        <v>-509841.08864109218</v>
      </c>
      <c r="G3998" s="36">
        <f>INDEX(Daily!$B$2:$H$4016,MATCH(E3998,Daily!$B$2:$B$4016,0),3)</f>
        <v>-0.55999999999999517</v>
      </c>
      <c r="H3998" s="36">
        <f>INDEX(Daily!$B$2:$H$4016,MATCH(E3998,Daily!$B$2:$B$4016,0),5)</f>
        <v>29</v>
      </c>
      <c r="I3998" s="36">
        <f>INDEX(Daily!$B$2:$H$4016,MATCH(E3998,Daily!$B$2:$B$4016,0),7)</f>
        <v>-1.5099999999999909</v>
      </c>
      <c r="J3998" s="39">
        <f>INDEX(Monthly!$B$2:$K$187,MATCH(D3998,Monthly!$B$2:$B$187,0),3)</f>
        <v>5.7000000000000106E-3</v>
      </c>
      <c r="K3998" s="39">
        <f>INDEX(Monthly!$B$2:$K$187,MATCH(D3998,Monthly!$B$2:$B$187,0),5)</f>
        <v>5.041544978137722</v>
      </c>
      <c r="L3998" s="39">
        <f>INDEX(Monthly!$B$2:$K$187,MATCH(D3998,Monthly!$B$2:$B$187,0),7)</f>
        <v>1.0000000000000009E-3</v>
      </c>
      <c r="M3998" s="39">
        <f>INDEX(Monthly!$B$2:$K$187,MATCH(D3998,Monthly!$B$2:$B$187,0),9)</f>
        <v>1.1089088498923344E-2</v>
      </c>
      <c r="N3998" s="42">
        <f>INDEX(Quaterly!$B$2:$E$63,MATCH(B3998,Quaterly!$B$2:$B$63,0),4)</f>
        <v>3.5100000000000016</v>
      </c>
    </row>
    <row r="3999" spans="1:14" x14ac:dyDescent="0.3">
      <c r="A3999" s="23">
        <v>3998</v>
      </c>
      <c r="B3999" s="23" t="str">
        <f t="shared" si="186"/>
        <v>Q2-2025</v>
      </c>
      <c r="C3999" s="24" t="str">
        <f t="shared" si="187"/>
        <v>Q2</v>
      </c>
      <c r="D3999" s="23" t="str">
        <f t="shared" si="188"/>
        <v>6-2025</v>
      </c>
      <c r="E3999" s="25">
        <v>45813</v>
      </c>
      <c r="F3999" s="31">
        <f>INDEX(GoldPrice!$B$2:$F$4016,MATCH(E3999,GoldPrice!$B$2:$B$4016,0),5)</f>
        <v>979067.88886789232</v>
      </c>
      <c r="G3999" s="36">
        <f>INDEX(Daily!$B$2:$H$4016,MATCH(E3999,Daily!$B$2:$B$4016,0),3)</f>
        <v>0.51999999999999602</v>
      </c>
      <c r="H3999" s="36">
        <f>INDEX(Daily!$B$2:$H$4016,MATCH(E3999,Daily!$B$2:$B$4016,0),5)</f>
        <v>-1.5</v>
      </c>
      <c r="I3999" s="36">
        <f>INDEX(Daily!$B$2:$H$4016,MATCH(E3999,Daily!$B$2:$B$4016,0),7)</f>
        <v>-3.6500000000000909</v>
      </c>
      <c r="J3999" s="39">
        <f>INDEX(Monthly!$B$2:$K$187,MATCH(D3999,Monthly!$B$2:$B$187,0),3)</f>
        <v>5.7000000000000106E-3</v>
      </c>
      <c r="K3999" s="39">
        <f>INDEX(Monthly!$B$2:$K$187,MATCH(D3999,Monthly!$B$2:$B$187,0),5)</f>
        <v>5.041544978137722</v>
      </c>
      <c r="L3999" s="39">
        <f>INDEX(Monthly!$B$2:$K$187,MATCH(D3999,Monthly!$B$2:$B$187,0),7)</f>
        <v>1.0000000000000009E-3</v>
      </c>
      <c r="M3999" s="39">
        <f>INDEX(Monthly!$B$2:$K$187,MATCH(D3999,Monthly!$B$2:$B$187,0),9)</f>
        <v>1.1089088498923344E-2</v>
      </c>
      <c r="N3999" s="42">
        <f>INDEX(Quaterly!$B$2:$E$63,MATCH(B3999,Quaterly!$B$2:$B$63,0),4)</f>
        <v>3.5100000000000016</v>
      </c>
    </row>
    <row r="4000" spans="1:14" x14ac:dyDescent="0.3">
      <c r="A4000" s="23">
        <v>3999</v>
      </c>
      <c r="B4000" s="23" t="str">
        <f t="shared" si="186"/>
        <v>Q2-2025</v>
      </c>
      <c r="C4000" s="24" t="str">
        <f t="shared" si="187"/>
        <v>Q2</v>
      </c>
      <c r="D4000" s="23" t="str">
        <f t="shared" si="188"/>
        <v>6-2025</v>
      </c>
      <c r="E4000" s="25">
        <v>45814</v>
      </c>
      <c r="F4000" s="31">
        <f>INDEX(GoldPrice!$B$2:$F$4016,MATCH(E4000,GoldPrice!$B$2:$B$4016,0),5)</f>
        <v>934080.02268002927</v>
      </c>
      <c r="G4000" s="36">
        <f>INDEX(Daily!$B$2:$H$4016,MATCH(E4000,Daily!$B$2:$B$4016,0),3)</f>
        <v>1.2100000000000009</v>
      </c>
      <c r="H4000" s="36">
        <f>INDEX(Daily!$B$2:$H$4016,MATCH(E4000,Daily!$B$2:$B$4016,0),5)</f>
        <v>-28.5</v>
      </c>
      <c r="I4000" s="36">
        <f>INDEX(Daily!$B$2:$H$4016,MATCH(E4000,Daily!$B$2:$B$4016,0),7)</f>
        <v>-12.199999999999818</v>
      </c>
      <c r="J4000" s="39">
        <f>INDEX(Monthly!$B$2:$K$187,MATCH(D4000,Monthly!$B$2:$B$187,0),3)</f>
        <v>5.7000000000000106E-3</v>
      </c>
      <c r="K4000" s="39">
        <f>INDEX(Monthly!$B$2:$K$187,MATCH(D4000,Monthly!$B$2:$B$187,0),5)</f>
        <v>5.041544978137722</v>
      </c>
      <c r="L4000" s="39">
        <f>INDEX(Monthly!$B$2:$K$187,MATCH(D4000,Monthly!$B$2:$B$187,0),7)</f>
        <v>1.0000000000000009E-3</v>
      </c>
      <c r="M4000" s="39">
        <f>INDEX(Monthly!$B$2:$K$187,MATCH(D4000,Monthly!$B$2:$B$187,0),9)</f>
        <v>1.1089088498923344E-2</v>
      </c>
      <c r="N4000" s="42">
        <f>INDEX(Quaterly!$B$2:$E$63,MATCH(B4000,Quaterly!$B$2:$B$63,0),4)</f>
        <v>3.5100000000000016</v>
      </c>
    </row>
    <row r="4001" spans="1:14" x14ac:dyDescent="0.3">
      <c r="A4001" s="23">
        <v>4000</v>
      </c>
      <c r="B4001" s="23" t="str">
        <f t="shared" si="186"/>
        <v>Q2-2025</v>
      </c>
      <c r="C4001" s="24" t="str">
        <f t="shared" si="187"/>
        <v>Q2</v>
      </c>
      <c r="D4001" s="23" t="str">
        <f t="shared" si="188"/>
        <v>6-2025</v>
      </c>
      <c r="E4001" s="25">
        <v>45817</v>
      </c>
      <c r="F4001" s="31">
        <f>INDEX(GoldPrice!$B$2:$F$4016,MATCH(E4001,GoldPrice!$B$2:$B$4016,0),5)</f>
        <v>-434316.27291627973</v>
      </c>
      <c r="G4001" s="36">
        <f>INDEX(Daily!$B$2:$H$4016,MATCH(E4001,Daily!$B$2:$B$4016,0),3)</f>
        <v>0.71000000000000796</v>
      </c>
      <c r="H4001" s="36">
        <f>INDEX(Daily!$B$2:$H$4016,MATCH(E4001,Daily!$B$2:$B$4016,0),5)</f>
        <v>-11.5</v>
      </c>
      <c r="I4001" s="36">
        <f>INDEX(Daily!$B$2:$H$4016,MATCH(E4001,Daily!$B$2:$B$4016,0),7)</f>
        <v>-19.320000000000164</v>
      </c>
      <c r="J4001" s="39">
        <f>INDEX(Monthly!$B$2:$K$187,MATCH(D4001,Monthly!$B$2:$B$187,0),3)</f>
        <v>5.7000000000000106E-3</v>
      </c>
      <c r="K4001" s="39">
        <f>INDEX(Monthly!$B$2:$K$187,MATCH(D4001,Monthly!$B$2:$B$187,0),5)</f>
        <v>5.041544978137722</v>
      </c>
      <c r="L4001" s="39">
        <f>INDEX(Monthly!$B$2:$K$187,MATCH(D4001,Monthly!$B$2:$B$187,0),7)</f>
        <v>1.0000000000000009E-3</v>
      </c>
      <c r="M4001" s="39">
        <f>INDEX(Monthly!$B$2:$K$187,MATCH(D4001,Monthly!$B$2:$B$187,0),9)</f>
        <v>1.1089088498923344E-2</v>
      </c>
      <c r="N4001" s="42">
        <f>INDEX(Quaterly!$B$2:$E$63,MATCH(B4001,Quaterly!$B$2:$B$63,0),4)</f>
        <v>3.5100000000000016</v>
      </c>
    </row>
    <row r="4002" spans="1:14" x14ac:dyDescent="0.3">
      <c r="A4002" s="23">
        <v>4001</v>
      </c>
      <c r="B4002" s="23" t="str">
        <f t="shared" si="186"/>
        <v>Q2-2025</v>
      </c>
      <c r="C4002" s="24" t="str">
        <f t="shared" si="187"/>
        <v>Q2</v>
      </c>
      <c r="D4002" s="23" t="str">
        <f t="shared" si="188"/>
        <v>6-2025</v>
      </c>
      <c r="E4002" s="25">
        <v>45818</v>
      </c>
      <c r="F4002" s="31">
        <f>INDEX(GoldPrice!$B$2:$F$4016,MATCH(E4002,GoldPrice!$B$2:$B$4016,0),5)</f>
        <v>1102242.109242104</v>
      </c>
      <c r="G4002" s="36">
        <f>INDEX(Daily!$B$2:$H$4016,MATCH(E4002,Daily!$B$2:$B$4016,0),3)</f>
        <v>-1.3800000000000097</v>
      </c>
      <c r="H4002" s="36">
        <f>INDEX(Daily!$B$2:$H$4016,MATCH(E4002,Daily!$B$2:$B$4016,0),5)</f>
        <v>-30</v>
      </c>
      <c r="I4002" s="36">
        <f>INDEX(Daily!$B$2:$H$4016,MATCH(E4002,Daily!$B$2:$B$4016,0),7)</f>
        <v>5.6600000000000819</v>
      </c>
      <c r="J4002" s="39">
        <f>INDEX(Monthly!$B$2:$K$187,MATCH(D4002,Monthly!$B$2:$B$187,0),3)</f>
        <v>5.7000000000000106E-3</v>
      </c>
      <c r="K4002" s="39">
        <f>INDEX(Monthly!$B$2:$K$187,MATCH(D4002,Monthly!$B$2:$B$187,0),5)</f>
        <v>5.041544978137722</v>
      </c>
      <c r="L4002" s="39">
        <f>INDEX(Monthly!$B$2:$K$187,MATCH(D4002,Monthly!$B$2:$B$187,0),7)</f>
        <v>1.0000000000000009E-3</v>
      </c>
      <c r="M4002" s="39">
        <f>INDEX(Monthly!$B$2:$K$187,MATCH(D4002,Monthly!$B$2:$B$187,0),9)</f>
        <v>1.1089088498923344E-2</v>
      </c>
      <c r="N4002" s="42">
        <f>INDEX(Quaterly!$B$2:$E$63,MATCH(B4002,Quaterly!$B$2:$B$63,0),4)</f>
        <v>3.5100000000000016</v>
      </c>
    </row>
    <row r="4003" spans="1:14" x14ac:dyDescent="0.3">
      <c r="A4003" s="23">
        <v>4002</v>
      </c>
      <c r="B4003" s="23" t="str">
        <f t="shared" si="186"/>
        <v>Q2-2025</v>
      </c>
      <c r="C4003" s="24" t="str">
        <f t="shared" si="187"/>
        <v>Q2</v>
      </c>
      <c r="D4003" s="23" t="str">
        <f t="shared" si="188"/>
        <v>6-2025</v>
      </c>
      <c r="E4003" s="25">
        <v>45819</v>
      </c>
      <c r="F4003" s="31">
        <f>INDEX(GoldPrice!$B$2:$F$4016,MATCH(E4003,GoldPrice!$B$2:$B$4016,0),5)</f>
        <v>249863.16386316717</v>
      </c>
      <c r="G4003" s="36">
        <f>INDEX(Daily!$B$2:$H$4016,MATCH(E4003,Daily!$B$2:$B$4016,0),3)</f>
        <v>2.9900000000000091</v>
      </c>
      <c r="H4003" s="36">
        <f>INDEX(Daily!$B$2:$H$4016,MATCH(E4003,Daily!$B$2:$B$4016,0),5)</f>
        <v>17.5</v>
      </c>
      <c r="I4003" s="36">
        <f>INDEX(Daily!$B$2:$H$4016,MATCH(E4003,Daily!$B$2:$B$4016,0),7)</f>
        <v>-1.0299999999999727</v>
      </c>
      <c r="J4003" s="39">
        <f>INDEX(Monthly!$B$2:$K$187,MATCH(D4003,Monthly!$B$2:$B$187,0),3)</f>
        <v>5.7000000000000106E-3</v>
      </c>
      <c r="K4003" s="39">
        <f>INDEX(Monthly!$B$2:$K$187,MATCH(D4003,Monthly!$B$2:$B$187,0),5)</f>
        <v>5.041544978137722</v>
      </c>
      <c r="L4003" s="39">
        <f>INDEX(Monthly!$B$2:$K$187,MATCH(D4003,Monthly!$B$2:$B$187,0),7)</f>
        <v>1.0000000000000009E-3</v>
      </c>
      <c r="M4003" s="39">
        <f>INDEX(Monthly!$B$2:$K$187,MATCH(D4003,Monthly!$B$2:$B$187,0),9)</f>
        <v>1.1089088498923344E-2</v>
      </c>
      <c r="N4003" s="42">
        <f>INDEX(Quaterly!$B$2:$E$63,MATCH(B4003,Quaterly!$B$2:$B$63,0),4)</f>
        <v>3.5100000000000016</v>
      </c>
    </row>
    <row r="4004" spans="1:14" x14ac:dyDescent="0.3">
      <c r="A4004" s="23">
        <v>4003</v>
      </c>
      <c r="B4004" s="23" t="str">
        <f t="shared" si="186"/>
        <v>Q2-2025</v>
      </c>
      <c r="C4004" s="24" t="str">
        <f t="shared" si="187"/>
        <v>Q2</v>
      </c>
      <c r="D4004" s="23" t="str">
        <f t="shared" si="188"/>
        <v>6-2025</v>
      </c>
      <c r="E4004" s="25">
        <v>45820</v>
      </c>
      <c r="F4004" s="31">
        <f>INDEX(GoldPrice!$B$2:$F$4016,MATCH(E4004,GoldPrice!$B$2:$B$4016,0),5)</f>
        <v>-974431.29843129963</v>
      </c>
      <c r="G4004" s="36">
        <f>INDEX(Daily!$B$2:$H$4016,MATCH(E4004,Daily!$B$2:$B$4016,0),3)</f>
        <v>-0.26000000000000512</v>
      </c>
      <c r="H4004" s="36">
        <f>INDEX(Daily!$B$2:$H$4016,MATCH(E4004,Daily!$B$2:$B$4016,0),5)</f>
        <v>7.5</v>
      </c>
      <c r="I4004" s="36">
        <f>INDEX(Daily!$B$2:$H$4016,MATCH(E4004,Daily!$B$2:$B$4016,0),7)</f>
        <v>7.7899999999999636</v>
      </c>
      <c r="J4004" s="39">
        <f>INDEX(Monthly!$B$2:$K$187,MATCH(D4004,Monthly!$B$2:$B$187,0),3)</f>
        <v>5.7000000000000106E-3</v>
      </c>
      <c r="K4004" s="39">
        <f>INDEX(Monthly!$B$2:$K$187,MATCH(D4004,Monthly!$B$2:$B$187,0),5)</f>
        <v>5.041544978137722</v>
      </c>
      <c r="L4004" s="39">
        <f>INDEX(Monthly!$B$2:$K$187,MATCH(D4004,Monthly!$B$2:$B$187,0),7)</f>
        <v>1.0000000000000009E-3</v>
      </c>
      <c r="M4004" s="39">
        <f>INDEX(Monthly!$B$2:$K$187,MATCH(D4004,Monthly!$B$2:$B$187,0),9)</f>
        <v>1.1089088498923344E-2</v>
      </c>
      <c r="N4004" s="42">
        <f>INDEX(Quaterly!$B$2:$E$63,MATCH(B4004,Quaterly!$B$2:$B$63,0),4)</f>
        <v>3.5100000000000016</v>
      </c>
    </row>
    <row r="4005" spans="1:14" x14ac:dyDescent="0.3">
      <c r="A4005" s="23">
        <v>4004</v>
      </c>
      <c r="B4005" s="23" t="str">
        <f t="shared" si="186"/>
        <v>Q2-2025</v>
      </c>
      <c r="C4005" s="24" t="str">
        <f t="shared" si="187"/>
        <v>Q2</v>
      </c>
      <c r="D4005" s="23" t="str">
        <f t="shared" si="188"/>
        <v>6-2025</v>
      </c>
      <c r="E4005" s="25">
        <v>45821</v>
      </c>
      <c r="F4005" s="31">
        <f>INDEX(GoldPrice!$B$2:$F$4016,MATCH(E4005,GoldPrice!$B$2:$B$4016,0),5)</f>
        <v>-89979.209979206324</v>
      </c>
      <c r="G4005" s="36">
        <f>INDEX(Daily!$B$2:$H$4016,MATCH(E4005,Daily!$B$2:$B$4016,0),3)</f>
        <v>4.6500000000000057</v>
      </c>
      <c r="H4005" s="36">
        <f>INDEX(Daily!$B$2:$H$4016,MATCH(E4005,Daily!$B$2:$B$4016,0),5)</f>
        <v>37.5</v>
      </c>
      <c r="I4005" s="36">
        <f>INDEX(Daily!$B$2:$H$4016,MATCH(E4005,Daily!$B$2:$B$4016,0),7)</f>
        <v>-7.5</v>
      </c>
      <c r="J4005" s="39">
        <f>INDEX(Monthly!$B$2:$K$187,MATCH(D4005,Monthly!$B$2:$B$187,0),3)</f>
        <v>5.7000000000000106E-3</v>
      </c>
      <c r="K4005" s="39">
        <f>INDEX(Monthly!$B$2:$K$187,MATCH(D4005,Monthly!$B$2:$B$187,0),5)</f>
        <v>5.041544978137722</v>
      </c>
      <c r="L4005" s="39">
        <f>INDEX(Monthly!$B$2:$K$187,MATCH(D4005,Monthly!$B$2:$B$187,0),7)</f>
        <v>1.0000000000000009E-3</v>
      </c>
      <c r="M4005" s="39">
        <f>INDEX(Monthly!$B$2:$K$187,MATCH(D4005,Monthly!$B$2:$B$187,0),9)</f>
        <v>1.1089088498923344E-2</v>
      </c>
      <c r="N4005" s="42">
        <f>INDEX(Quaterly!$B$2:$E$63,MATCH(B4005,Quaterly!$B$2:$B$63,0),4)</f>
        <v>3.5100000000000016</v>
      </c>
    </row>
    <row r="4006" spans="1:14" x14ac:dyDescent="0.3">
      <c r="A4006" s="23">
        <v>4005</v>
      </c>
      <c r="B4006" s="23" t="str">
        <f t="shared" si="186"/>
        <v>Q2-2025</v>
      </c>
      <c r="C4006" s="24" t="str">
        <f t="shared" si="187"/>
        <v>Q2</v>
      </c>
      <c r="D4006" s="23" t="str">
        <f t="shared" si="188"/>
        <v>6-2025</v>
      </c>
      <c r="E4006" s="25">
        <v>45824</v>
      </c>
      <c r="F4006" s="31">
        <f>INDEX(GoldPrice!$B$2:$F$4016,MATCH(E4006,GoldPrice!$B$2:$B$4016,0),5)</f>
        <v>334678.54847854376</v>
      </c>
      <c r="G4006" s="36">
        <f>INDEX(Daily!$B$2:$H$4016,MATCH(E4006,Daily!$B$2:$B$4016,0),3)</f>
        <v>-1.0400000000000063</v>
      </c>
      <c r="H4006" s="36">
        <f>INDEX(Daily!$B$2:$H$4016,MATCH(E4006,Daily!$B$2:$B$4016,0),5)</f>
        <v>-13.5</v>
      </c>
      <c r="I4006" s="36">
        <f>INDEX(Daily!$B$2:$H$4016,MATCH(E4006,Daily!$B$2:$B$4016,0),7)</f>
        <v>22.619999999999891</v>
      </c>
      <c r="J4006" s="39">
        <f>INDEX(Monthly!$B$2:$K$187,MATCH(D4006,Monthly!$B$2:$B$187,0),3)</f>
        <v>5.7000000000000106E-3</v>
      </c>
      <c r="K4006" s="39">
        <f>INDEX(Monthly!$B$2:$K$187,MATCH(D4006,Monthly!$B$2:$B$187,0),5)</f>
        <v>5.041544978137722</v>
      </c>
      <c r="L4006" s="39">
        <f>INDEX(Monthly!$B$2:$K$187,MATCH(D4006,Monthly!$B$2:$B$187,0),7)</f>
        <v>1.0000000000000009E-3</v>
      </c>
      <c r="M4006" s="39">
        <f>INDEX(Monthly!$B$2:$K$187,MATCH(D4006,Monthly!$B$2:$B$187,0),9)</f>
        <v>1.1089088498923344E-2</v>
      </c>
      <c r="N4006" s="42">
        <f>INDEX(Quaterly!$B$2:$E$63,MATCH(B4006,Quaterly!$B$2:$B$63,0),4)</f>
        <v>3.5100000000000016</v>
      </c>
    </row>
    <row r="4007" spans="1:14" x14ac:dyDescent="0.3">
      <c r="A4007" s="23">
        <v>4006</v>
      </c>
      <c r="B4007" s="23" t="str">
        <f t="shared" si="186"/>
        <v>Q2-2025</v>
      </c>
      <c r="C4007" s="24" t="str">
        <f t="shared" si="187"/>
        <v>Q2</v>
      </c>
      <c r="D4007" s="23" t="str">
        <f t="shared" si="188"/>
        <v>6-2025</v>
      </c>
      <c r="E4007" s="25">
        <v>45825</v>
      </c>
      <c r="F4007" s="31">
        <f>INDEX(GoldPrice!$B$2:$F$4016,MATCH(E4007,GoldPrice!$B$2:$B$4016,0),5)</f>
        <v>153393.76299375296</v>
      </c>
      <c r="G4007" s="36">
        <f>INDEX(Daily!$B$2:$H$4016,MATCH(E4007,Daily!$B$2:$B$4016,0),3)</f>
        <v>4.5900000000000034</v>
      </c>
      <c r="H4007" s="36">
        <f>INDEX(Daily!$B$2:$H$4016,MATCH(E4007,Daily!$B$2:$B$4016,0),5)</f>
        <v>20</v>
      </c>
      <c r="I4007" s="36">
        <f>INDEX(Daily!$B$2:$H$4016,MATCH(E4007,Daily!$B$2:$B$4016,0),7)</f>
        <v>9.5800000000001546</v>
      </c>
      <c r="J4007" s="39">
        <f>INDEX(Monthly!$B$2:$K$187,MATCH(D4007,Monthly!$B$2:$B$187,0),3)</f>
        <v>5.7000000000000106E-3</v>
      </c>
      <c r="K4007" s="39">
        <f>INDEX(Monthly!$B$2:$K$187,MATCH(D4007,Monthly!$B$2:$B$187,0),5)</f>
        <v>5.041544978137722</v>
      </c>
      <c r="L4007" s="39">
        <f>INDEX(Monthly!$B$2:$K$187,MATCH(D4007,Monthly!$B$2:$B$187,0),7)</f>
        <v>1.0000000000000009E-3</v>
      </c>
      <c r="M4007" s="39">
        <f>INDEX(Monthly!$B$2:$K$187,MATCH(D4007,Monthly!$B$2:$B$187,0),9)</f>
        <v>1.1089088498923344E-2</v>
      </c>
      <c r="N4007" s="42">
        <f>INDEX(Quaterly!$B$2:$E$63,MATCH(B4007,Quaterly!$B$2:$B$63,0),4)</f>
        <v>3.5100000000000016</v>
      </c>
    </row>
    <row r="4008" spans="1:14" x14ac:dyDescent="0.3">
      <c r="A4008" s="23">
        <v>4007</v>
      </c>
      <c r="B4008" s="23" t="str">
        <f t="shared" si="186"/>
        <v>Q2-2025</v>
      </c>
      <c r="C4008" s="24" t="str">
        <f t="shared" si="187"/>
        <v>Q2</v>
      </c>
      <c r="D4008" s="23" t="str">
        <f t="shared" si="188"/>
        <v>6-2025</v>
      </c>
      <c r="E4008" s="25">
        <v>45826</v>
      </c>
      <c r="F4008" s="31">
        <f>INDEX(GoldPrice!$B$2:$F$4016,MATCH(E4008,GoldPrice!$B$2:$B$4016,0),5)</f>
        <v>-75191.683991670609</v>
      </c>
      <c r="G4008" s="36">
        <f>INDEX(Daily!$B$2:$H$4016,MATCH(E4008,Daily!$B$2:$B$4016,0),3)</f>
        <v>0.29999999999999716</v>
      </c>
      <c r="H4008" s="36">
        <f>INDEX(Daily!$B$2:$H$4016,MATCH(E4008,Daily!$B$2:$B$4016,0),5)</f>
        <v>20</v>
      </c>
      <c r="I4008" s="36">
        <f>INDEX(Daily!$B$2:$H$4016,MATCH(E4008,Daily!$B$2:$B$4016,0),7)</f>
        <v>-0.86000000000012733</v>
      </c>
      <c r="J4008" s="39">
        <f>INDEX(Monthly!$B$2:$K$187,MATCH(D4008,Monthly!$B$2:$B$187,0),3)</f>
        <v>5.7000000000000106E-3</v>
      </c>
      <c r="K4008" s="39">
        <f>INDEX(Monthly!$B$2:$K$187,MATCH(D4008,Monthly!$B$2:$B$187,0),5)</f>
        <v>5.041544978137722</v>
      </c>
      <c r="L4008" s="39">
        <f>INDEX(Monthly!$B$2:$K$187,MATCH(D4008,Monthly!$B$2:$B$187,0),7)</f>
        <v>1.0000000000000009E-3</v>
      </c>
      <c r="M4008" s="39">
        <f>INDEX(Monthly!$B$2:$K$187,MATCH(D4008,Monthly!$B$2:$B$187,0),9)</f>
        <v>1.1089088498923344E-2</v>
      </c>
      <c r="N4008" s="42">
        <f>INDEX(Quaterly!$B$2:$E$63,MATCH(B4008,Quaterly!$B$2:$B$63,0),4)</f>
        <v>3.5100000000000016</v>
      </c>
    </row>
    <row r="4009" spans="1:14" x14ac:dyDescent="0.3">
      <c r="A4009" s="23">
        <v>4008</v>
      </c>
      <c r="B4009" s="23" t="str">
        <f t="shared" si="186"/>
        <v>Q2-2025</v>
      </c>
      <c r="C4009" s="24" t="str">
        <f t="shared" si="187"/>
        <v>Q2</v>
      </c>
      <c r="D4009" s="23" t="str">
        <f t="shared" si="188"/>
        <v>6-2025</v>
      </c>
      <c r="E4009" s="25">
        <v>45827</v>
      </c>
      <c r="F4009" s="31">
        <f>INDEX(GoldPrice!$B$2:$F$4016,MATCH(E4009,GoldPrice!$B$2:$B$4016,0),5)</f>
        <v>188604.03704404086</v>
      </c>
      <c r="G4009" s="36">
        <f>INDEX(Daily!$B$2:$H$4016,MATCH(E4009,Daily!$B$2:$B$4016,0),3)</f>
        <v>-1.3200000000000074</v>
      </c>
      <c r="H4009" s="36">
        <f>INDEX(Daily!$B$2:$H$4016,MATCH(E4009,Daily!$B$2:$B$4016,0),5)</f>
        <v>26.5</v>
      </c>
      <c r="I4009" s="36">
        <f>INDEX(Daily!$B$2:$H$4016,MATCH(E4009,Daily!$B$2:$B$4016,0),7)</f>
        <v>5.2100000000000364</v>
      </c>
      <c r="J4009" s="39">
        <f>INDEX(Monthly!$B$2:$K$187,MATCH(D4009,Monthly!$B$2:$B$187,0),3)</f>
        <v>5.7000000000000106E-3</v>
      </c>
      <c r="K4009" s="39">
        <f>INDEX(Monthly!$B$2:$K$187,MATCH(D4009,Monthly!$B$2:$B$187,0),5)</f>
        <v>5.041544978137722</v>
      </c>
      <c r="L4009" s="39">
        <f>INDEX(Monthly!$B$2:$K$187,MATCH(D4009,Monthly!$B$2:$B$187,0),7)</f>
        <v>1.0000000000000009E-3</v>
      </c>
      <c r="M4009" s="39">
        <f>INDEX(Monthly!$B$2:$K$187,MATCH(D4009,Monthly!$B$2:$B$187,0),9)</f>
        <v>1.1089088498923344E-2</v>
      </c>
      <c r="N4009" s="42">
        <f>INDEX(Quaterly!$B$2:$E$63,MATCH(B4009,Quaterly!$B$2:$B$63,0),4)</f>
        <v>3.5100000000000016</v>
      </c>
    </row>
    <row r="4010" spans="1:14" x14ac:dyDescent="0.3">
      <c r="A4010" s="23">
        <v>4009</v>
      </c>
      <c r="B4010" s="23" t="str">
        <f t="shared" si="186"/>
        <v>Q2-2025</v>
      </c>
      <c r="C4010" s="24" t="str">
        <f t="shared" si="187"/>
        <v>Q2</v>
      </c>
      <c r="D4010" s="23" t="str">
        <f t="shared" si="188"/>
        <v>6-2025</v>
      </c>
      <c r="E4010" s="25">
        <v>45828</v>
      </c>
      <c r="F4010" s="31">
        <f>INDEX(GoldPrice!$B$2:$F$4016,MATCH(E4010,GoldPrice!$B$2:$B$4016,0),5)</f>
        <v>-15699.330939330161</v>
      </c>
      <c r="G4010" s="36">
        <f>INDEX(Daily!$B$2:$H$4016,MATCH(E4010,Daily!$B$2:$B$4016,0),3)</f>
        <v>1.1100000000000136</v>
      </c>
      <c r="H4010" s="36">
        <f>INDEX(Daily!$B$2:$H$4016,MATCH(E4010,Daily!$B$2:$B$4016,0),5)</f>
        <v>0.5</v>
      </c>
      <c r="I4010" s="36">
        <f>INDEX(Daily!$B$2:$H$4016,MATCH(E4010,Daily!$B$2:$B$4016,0),7)</f>
        <v>-2.6900000000000546</v>
      </c>
      <c r="J4010" s="39">
        <f>INDEX(Monthly!$B$2:$K$187,MATCH(D4010,Monthly!$B$2:$B$187,0),3)</f>
        <v>5.7000000000000106E-3</v>
      </c>
      <c r="K4010" s="39">
        <f>INDEX(Monthly!$B$2:$K$187,MATCH(D4010,Monthly!$B$2:$B$187,0),5)</f>
        <v>5.041544978137722</v>
      </c>
      <c r="L4010" s="39">
        <f>INDEX(Monthly!$B$2:$K$187,MATCH(D4010,Monthly!$B$2:$B$187,0),7)</f>
        <v>1.0000000000000009E-3</v>
      </c>
      <c r="M4010" s="39">
        <f>INDEX(Monthly!$B$2:$K$187,MATCH(D4010,Monthly!$B$2:$B$187,0),9)</f>
        <v>1.1089088498923344E-2</v>
      </c>
      <c r="N4010" s="42">
        <f>INDEX(Quaterly!$B$2:$E$63,MATCH(B4010,Quaterly!$B$2:$B$63,0),4)</f>
        <v>3.5100000000000016</v>
      </c>
    </row>
    <row r="4011" spans="1:14" x14ac:dyDescent="0.3">
      <c r="A4011" s="23">
        <v>4010</v>
      </c>
      <c r="B4011" s="23" t="str">
        <f t="shared" si="186"/>
        <v>Q2-2025</v>
      </c>
      <c r="C4011" s="24" t="str">
        <f t="shared" si="187"/>
        <v>Q2</v>
      </c>
      <c r="D4011" s="23" t="str">
        <f t="shared" si="188"/>
        <v>6-2025</v>
      </c>
      <c r="E4011" s="25">
        <v>45831</v>
      </c>
      <c r="F4011" s="31">
        <f>INDEX(GoldPrice!$B$2:$F$4016,MATCH(E4011,GoldPrice!$B$2:$B$4016,0),5)</f>
        <v>-105717.29351730645</v>
      </c>
      <c r="G4011" s="36">
        <f>INDEX(Daily!$B$2:$H$4016,MATCH(E4011,Daily!$B$2:$B$4016,0),3)</f>
        <v>-6.4200000000000017</v>
      </c>
      <c r="H4011" s="36">
        <f>INDEX(Daily!$B$2:$H$4016,MATCH(E4011,Daily!$B$2:$B$4016,0),5)</f>
        <v>86.5</v>
      </c>
      <c r="I4011" s="36">
        <f>INDEX(Daily!$B$2:$H$4016,MATCH(E4011,Daily!$B$2:$B$4016,0),7)</f>
        <v>8.8300000000001546</v>
      </c>
      <c r="J4011" s="39">
        <f>INDEX(Monthly!$B$2:$K$187,MATCH(D4011,Monthly!$B$2:$B$187,0),3)</f>
        <v>5.7000000000000106E-3</v>
      </c>
      <c r="K4011" s="39">
        <f>INDEX(Monthly!$B$2:$K$187,MATCH(D4011,Monthly!$B$2:$B$187,0),5)</f>
        <v>5.041544978137722</v>
      </c>
      <c r="L4011" s="39">
        <f>INDEX(Monthly!$B$2:$K$187,MATCH(D4011,Monthly!$B$2:$B$187,0),7)</f>
        <v>1.0000000000000009E-3</v>
      </c>
      <c r="M4011" s="39">
        <f>INDEX(Monthly!$B$2:$K$187,MATCH(D4011,Monthly!$B$2:$B$187,0),9)</f>
        <v>1.1089088498923344E-2</v>
      </c>
      <c r="N4011" s="42">
        <f>INDEX(Quaterly!$B$2:$E$63,MATCH(B4011,Quaterly!$B$2:$B$63,0),4)</f>
        <v>3.5100000000000016</v>
      </c>
    </row>
    <row r="4012" spans="1:14" x14ac:dyDescent="0.3">
      <c r="A4012" s="23">
        <v>4011</v>
      </c>
      <c r="B4012" s="23" t="str">
        <f t="shared" si="186"/>
        <v>Q2-2025</v>
      </c>
      <c r="C4012" s="24" t="str">
        <f t="shared" si="187"/>
        <v>Q2</v>
      </c>
      <c r="D4012" s="23" t="str">
        <f t="shared" si="188"/>
        <v>6-2025</v>
      </c>
      <c r="E4012" s="25">
        <v>45832</v>
      </c>
      <c r="F4012" s="31">
        <f>INDEX(GoldPrice!$B$2:$F$4016,MATCH(E4012,GoldPrice!$B$2:$B$4016,0),5)</f>
        <v>1399338.4993385077</v>
      </c>
      <c r="G4012" s="36">
        <f>INDEX(Daily!$B$2:$H$4016,MATCH(E4012,Daily!$B$2:$B$4016,0),3)</f>
        <v>-4.1400000000000006</v>
      </c>
      <c r="H4012" s="36">
        <f>INDEX(Daily!$B$2:$H$4016,MATCH(E4012,Daily!$B$2:$B$4016,0),5)</f>
        <v>-45</v>
      </c>
      <c r="I4012" s="36">
        <f>INDEX(Daily!$B$2:$H$4016,MATCH(E4012,Daily!$B$2:$B$4016,0),7)</f>
        <v>8.5899999999999181</v>
      </c>
      <c r="J4012" s="39">
        <f>INDEX(Monthly!$B$2:$K$187,MATCH(D4012,Monthly!$B$2:$B$187,0),3)</f>
        <v>5.7000000000000106E-3</v>
      </c>
      <c r="K4012" s="39">
        <f>INDEX(Monthly!$B$2:$K$187,MATCH(D4012,Monthly!$B$2:$B$187,0),5)</f>
        <v>5.041544978137722</v>
      </c>
      <c r="L4012" s="39">
        <f>INDEX(Monthly!$B$2:$K$187,MATCH(D4012,Monthly!$B$2:$B$187,0),7)</f>
        <v>1.0000000000000009E-3</v>
      </c>
      <c r="M4012" s="39">
        <f>INDEX(Monthly!$B$2:$K$187,MATCH(D4012,Monthly!$B$2:$B$187,0),9)</f>
        <v>1.1089088498923344E-2</v>
      </c>
      <c r="N4012" s="42">
        <f>INDEX(Quaterly!$B$2:$E$63,MATCH(B4012,Quaterly!$B$2:$B$63,0),4)</f>
        <v>3.5100000000000016</v>
      </c>
    </row>
    <row r="4013" spans="1:14" x14ac:dyDescent="0.3">
      <c r="A4013" s="23">
        <v>4012</v>
      </c>
      <c r="B4013" s="23" t="str">
        <f t="shared" si="186"/>
        <v>Q2-2025</v>
      </c>
      <c r="C4013" s="24" t="str">
        <f t="shared" si="187"/>
        <v>Q2</v>
      </c>
      <c r="D4013" s="23" t="str">
        <f t="shared" si="188"/>
        <v>6-2025</v>
      </c>
      <c r="E4013" s="25">
        <v>45833</v>
      </c>
      <c r="F4013" s="31">
        <f>INDEX(GoldPrice!$B$2:$F$4016,MATCH(E4013,GoldPrice!$B$2:$B$4016,0),5)</f>
        <v>-140309.96030995995</v>
      </c>
      <c r="G4013" s="36">
        <f>INDEX(Daily!$B$2:$H$4016,MATCH(E4013,Daily!$B$2:$B$4016,0),3)</f>
        <v>0.54999999999999716</v>
      </c>
      <c r="H4013" s="36">
        <f>INDEX(Daily!$B$2:$H$4016,MATCH(E4013,Daily!$B$2:$B$4016,0),5)</f>
        <v>-15</v>
      </c>
      <c r="I4013" s="36">
        <f>INDEX(Daily!$B$2:$H$4016,MATCH(E4013,Daily!$B$2:$B$4016,0),7)</f>
        <v>-1.999999999998181E-2</v>
      </c>
      <c r="J4013" s="39">
        <f>INDEX(Monthly!$B$2:$K$187,MATCH(D4013,Monthly!$B$2:$B$187,0),3)</f>
        <v>5.7000000000000106E-3</v>
      </c>
      <c r="K4013" s="39">
        <f>INDEX(Monthly!$B$2:$K$187,MATCH(D4013,Monthly!$B$2:$B$187,0),5)</f>
        <v>5.041544978137722</v>
      </c>
      <c r="L4013" s="39">
        <f>INDEX(Monthly!$B$2:$K$187,MATCH(D4013,Monthly!$B$2:$B$187,0),7)</f>
        <v>1.0000000000000009E-3</v>
      </c>
      <c r="M4013" s="39">
        <f>INDEX(Monthly!$B$2:$K$187,MATCH(D4013,Monthly!$B$2:$B$187,0),9)</f>
        <v>1.1089088498923344E-2</v>
      </c>
      <c r="N4013" s="42">
        <f>INDEX(Quaterly!$B$2:$E$63,MATCH(B4013,Quaterly!$B$2:$B$63,0),4)</f>
        <v>3.5100000000000016</v>
      </c>
    </row>
    <row r="4014" spans="1:14" x14ac:dyDescent="0.3">
      <c r="A4014" s="23">
        <v>4013</v>
      </c>
      <c r="B4014" s="23" t="str">
        <f t="shared" si="186"/>
        <v>Q2-2025</v>
      </c>
      <c r="C4014" s="24" t="str">
        <f t="shared" si="187"/>
        <v>Q2</v>
      </c>
      <c r="D4014" s="23" t="str">
        <f t="shared" si="188"/>
        <v>6-2025</v>
      </c>
      <c r="E4014" s="25">
        <v>45834</v>
      </c>
      <c r="F4014" s="31">
        <f>INDEX(GoldPrice!$B$2:$F$4016,MATCH(E4014,GoldPrice!$B$2:$B$4016,0),5)</f>
        <v>491326.40332639962</v>
      </c>
      <c r="G4014" s="36">
        <f>INDEX(Daily!$B$2:$H$4016,MATCH(E4014,Daily!$B$2:$B$4016,0),3)</f>
        <v>0.31999999999999318</v>
      </c>
      <c r="H4014" s="36">
        <f>INDEX(Daily!$B$2:$H$4016,MATCH(E4014,Daily!$B$2:$B$4016,0),5)</f>
        <v>-35</v>
      </c>
      <c r="I4014" s="36">
        <f>INDEX(Daily!$B$2:$H$4016,MATCH(E4014,Daily!$B$2:$B$4016,0),7)</f>
        <v>-1.0799999999999272</v>
      </c>
      <c r="J4014" s="39">
        <f>INDEX(Monthly!$B$2:$K$187,MATCH(D4014,Monthly!$B$2:$B$187,0),3)</f>
        <v>5.7000000000000106E-3</v>
      </c>
      <c r="K4014" s="39">
        <f>INDEX(Monthly!$B$2:$K$187,MATCH(D4014,Monthly!$B$2:$B$187,0),5)</f>
        <v>5.041544978137722</v>
      </c>
      <c r="L4014" s="39">
        <f>INDEX(Monthly!$B$2:$K$187,MATCH(D4014,Monthly!$B$2:$B$187,0),7)</f>
        <v>1.0000000000000009E-3</v>
      </c>
      <c r="M4014" s="39">
        <f>INDEX(Monthly!$B$2:$K$187,MATCH(D4014,Monthly!$B$2:$B$187,0),9)</f>
        <v>1.1089088498923344E-2</v>
      </c>
      <c r="N4014" s="42">
        <f>INDEX(Quaterly!$B$2:$E$63,MATCH(B4014,Quaterly!$B$2:$B$63,0),4)</f>
        <v>3.5100000000000016</v>
      </c>
    </row>
    <row r="4015" spans="1:14" x14ac:dyDescent="0.3">
      <c r="A4015" s="23">
        <v>4014</v>
      </c>
      <c r="B4015" s="23" t="str">
        <f t="shared" si="186"/>
        <v>Q2-2025</v>
      </c>
      <c r="C4015" s="24" t="str">
        <f t="shared" si="187"/>
        <v>Q2</v>
      </c>
      <c r="D4015" s="23" t="str">
        <f t="shared" si="188"/>
        <v>6-2025</v>
      </c>
      <c r="E4015" s="25">
        <v>45835</v>
      </c>
      <c r="F4015" s="31">
        <f>INDEX(GoldPrice!$B$2:$F$4016,MATCH(E4015,GoldPrice!$B$2:$B$4016,0),5)</f>
        <v>676409.75240975618</v>
      </c>
      <c r="G4015" s="36">
        <f>INDEX(Daily!$B$2:$H$4016,MATCH(E4015,Daily!$B$2:$B$4016,0),3)</f>
        <v>0.28000000000000114</v>
      </c>
      <c r="H4015" s="36">
        <f>INDEX(Daily!$B$2:$H$4016,MATCH(E4015,Daily!$B$2:$B$4016,0),5)</f>
        <v>-25</v>
      </c>
      <c r="I4015" s="36">
        <f>INDEX(Daily!$B$2:$H$4016,MATCH(E4015,Daily!$B$2:$B$4016,0),7)</f>
        <v>5.7699999999999818</v>
      </c>
      <c r="J4015" s="39">
        <f>INDEX(Monthly!$B$2:$K$187,MATCH(D4015,Monthly!$B$2:$B$187,0),3)</f>
        <v>5.7000000000000106E-3</v>
      </c>
      <c r="K4015" s="39">
        <f>INDEX(Monthly!$B$2:$K$187,MATCH(D4015,Monthly!$B$2:$B$187,0),5)</f>
        <v>5.041544978137722</v>
      </c>
      <c r="L4015" s="39">
        <f>INDEX(Monthly!$B$2:$K$187,MATCH(D4015,Monthly!$B$2:$B$187,0),7)</f>
        <v>1.0000000000000009E-3</v>
      </c>
      <c r="M4015" s="39">
        <f>INDEX(Monthly!$B$2:$K$187,MATCH(D4015,Monthly!$B$2:$B$187,0),9)</f>
        <v>1.1089088498923344E-2</v>
      </c>
      <c r="N4015" s="42">
        <f>INDEX(Quaterly!$B$2:$E$63,MATCH(B4015,Quaterly!$B$2:$B$63,0),4)</f>
        <v>3.5100000000000016</v>
      </c>
    </row>
    <row r="4016" spans="1:14" x14ac:dyDescent="0.3">
      <c r="A4016" s="23">
        <v>4015</v>
      </c>
      <c r="B4016" s="23" t="str">
        <f t="shared" si="186"/>
        <v>Q2-2025</v>
      </c>
      <c r="C4016" s="24" t="str">
        <f t="shared" si="187"/>
        <v>Q2</v>
      </c>
      <c r="D4016" s="23" t="str">
        <f t="shared" si="188"/>
        <v>6-2025</v>
      </c>
      <c r="E4016" s="25">
        <v>45838</v>
      </c>
      <c r="F4016" s="31">
        <f>INDEX(GoldPrice!$B$2:$F$4016,MATCH(E4016,GoldPrice!$B$2:$B$4016,0),5)</f>
        <v>-660295.48289551586</v>
      </c>
      <c r="G4016" s="36">
        <f>INDEX(Daily!$B$2:$H$4016,MATCH(E4016,Daily!$B$2:$B$4016,0),3)</f>
        <v>-0.40999999999999659</v>
      </c>
      <c r="H4016" s="36">
        <f>INDEX(Daily!$B$2:$H$4016,MATCH(E4016,Daily!$B$2:$B$4016,0),5)</f>
        <v>25.5</v>
      </c>
      <c r="I4016" s="36">
        <f>INDEX(Daily!$B$2:$H$4016,MATCH(E4016,Daily!$B$2:$B$4016,0),7)</f>
        <v>4.6299999999998818</v>
      </c>
      <c r="J4016" s="39">
        <f>INDEX(Monthly!$B$2:$K$187,MATCH(D4016,Monthly!$B$2:$B$187,0),3)</f>
        <v>5.7000000000000106E-3</v>
      </c>
      <c r="K4016" s="39">
        <f>INDEX(Monthly!$B$2:$K$187,MATCH(D4016,Monthly!$B$2:$B$187,0),5)</f>
        <v>5.041544978137722</v>
      </c>
      <c r="L4016" s="39">
        <f>INDEX(Monthly!$B$2:$K$187,MATCH(D4016,Monthly!$B$2:$B$187,0),7)</f>
        <v>1.0000000000000009E-3</v>
      </c>
      <c r="M4016" s="39">
        <f>INDEX(Monthly!$B$2:$K$187,MATCH(D4016,Monthly!$B$2:$B$187,0),9)</f>
        <v>1.1089088498923344E-2</v>
      </c>
      <c r="N4016" s="42">
        <f>INDEX(Quaterly!$B$2:$E$63,MATCH(B4016,Quaterly!$B$2:$B$63,0),4)</f>
        <v>3.5100000000000016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78BE-B636-4FD8-A882-A9E92F858954}">
  <dimension ref="A1:G4210"/>
  <sheetViews>
    <sheetView showGridLines="0" tabSelected="1" workbookViewId="0">
      <selection activeCell="G11" sqref="G11"/>
    </sheetView>
  </sheetViews>
  <sheetFormatPr defaultColWidth="8.77734375" defaultRowHeight="14.4" x14ac:dyDescent="0.3"/>
  <cols>
    <col min="1" max="1" width="5.6640625" bestFit="1" customWidth="1"/>
    <col min="2" max="2" width="11.109375" bestFit="1" customWidth="1"/>
    <col min="3" max="3" width="16.6640625" bestFit="1" customWidth="1"/>
    <col min="4" max="4" width="15.109375" bestFit="1" customWidth="1"/>
    <col min="5" max="5" width="13.88671875" bestFit="1" customWidth="1"/>
    <col min="6" max="6" width="14.77734375" bestFit="1" customWidth="1"/>
    <col min="7" max="7" width="14.44140625" bestFit="1" customWidth="1"/>
  </cols>
  <sheetData>
    <row r="1" spans="1:7" s="4" customFormat="1" x14ac:dyDescent="0.3">
      <c r="A1" s="3" t="s">
        <v>250</v>
      </c>
      <c r="B1" s="3" t="s">
        <v>251</v>
      </c>
      <c r="C1" s="4" t="s">
        <v>260</v>
      </c>
      <c r="D1" s="4" t="s">
        <v>259</v>
      </c>
      <c r="E1" s="4" t="s">
        <v>261</v>
      </c>
      <c r="F1" s="22" t="s">
        <v>262</v>
      </c>
    </row>
    <row r="2" spans="1:7" x14ac:dyDescent="0.3">
      <c r="A2">
        <v>1</v>
      </c>
      <c r="B2" s="2">
        <v>45838</v>
      </c>
      <c r="C2" s="8">
        <v>119500000</v>
      </c>
      <c r="D2" s="8">
        <v>65317541.372141398</v>
      </c>
      <c r="E2" s="10">
        <f>C2-D2</f>
        <v>54182458.627858602</v>
      </c>
      <c r="F2" s="28">
        <f>E2-E3</f>
        <v>-660295.48289551586</v>
      </c>
    </row>
    <row r="3" spans="1:7" x14ac:dyDescent="0.3">
      <c r="A3">
        <v>2</v>
      </c>
      <c r="B3" s="2">
        <v>45835</v>
      </c>
      <c r="C3" s="8">
        <v>119700000</v>
      </c>
      <c r="D3" s="8">
        <v>64857245.889245883</v>
      </c>
      <c r="E3" s="10">
        <f t="shared" ref="E3:E66" si="0">C3-D3</f>
        <v>54842754.110754117</v>
      </c>
      <c r="F3" s="28">
        <f t="shared" ref="F3:F66" si="1">E3-E4</f>
        <v>676409.75240975618</v>
      </c>
    </row>
    <row r="4" spans="1:7" x14ac:dyDescent="0.3">
      <c r="A4">
        <v>3</v>
      </c>
      <c r="B4" s="2">
        <v>45834</v>
      </c>
      <c r="C4" s="8">
        <v>120000000</v>
      </c>
      <c r="D4" s="8">
        <v>65833655.641655639</v>
      </c>
      <c r="E4" s="10">
        <f t="shared" si="0"/>
        <v>54166344.358344361</v>
      </c>
      <c r="F4" s="28">
        <f t="shared" si="1"/>
        <v>491326.40332639962</v>
      </c>
    </row>
    <row r="5" spans="1:7" x14ac:dyDescent="0.3">
      <c r="A5">
        <v>4</v>
      </c>
      <c r="B5" s="2">
        <v>45833</v>
      </c>
      <c r="C5" s="8">
        <v>119500000</v>
      </c>
      <c r="D5" s="8">
        <v>65824982.044982038</v>
      </c>
      <c r="E5" s="10">
        <f t="shared" si="0"/>
        <v>53675017.955017962</v>
      </c>
      <c r="F5" s="28">
        <f t="shared" si="1"/>
        <v>-140309.96030995995</v>
      </c>
    </row>
    <row r="6" spans="1:7" x14ac:dyDescent="0.3">
      <c r="A6">
        <v>5</v>
      </c>
      <c r="B6" s="2">
        <v>45832</v>
      </c>
      <c r="C6" s="8">
        <v>119500000</v>
      </c>
      <c r="D6" s="8">
        <v>65684672.084672078</v>
      </c>
      <c r="E6" s="10">
        <f t="shared" si="0"/>
        <v>53815327.915327922</v>
      </c>
      <c r="F6" s="28">
        <f t="shared" si="1"/>
        <v>1399338.4993385077</v>
      </c>
    </row>
    <row r="7" spans="1:7" x14ac:dyDescent="0.3">
      <c r="A7">
        <v>6</v>
      </c>
      <c r="B7" s="2">
        <v>45831</v>
      </c>
      <c r="C7" s="8">
        <v>119700000</v>
      </c>
      <c r="D7" s="8">
        <v>67284010.584010586</v>
      </c>
      <c r="E7" s="10">
        <f t="shared" si="0"/>
        <v>52415989.415989414</v>
      </c>
      <c r="F7" s="28">
        <f t="shared" si="1"/>
        <v>-105717.29351730645</v>
      </c>
    </row>
    <row r="8" spans="1:7" x14ac:dyDescent="0.3">
      <c r="A8">
        <v>7</v>
      </c>
      <c r="B8" s="2">
        <v>45828</v>
      </c>
      <c r="C8" s="8">
        <v>119400000</v>
      </c>
      <c r="D8" s="8">
        <v>66878293.29049328</v>
      </c>
      <c r="E8" s="10">
        <f t="shared" si="0"/>
        <v>52521706.70950672</v>
      </c>
      <c r="F8" s="28">
        <f t="shared" si="1"/>
        <v>-15699.330939330161</v>
      </c>
    </row>
    <row r="9" spans="1:7" x14ac:dyDescent="0.3">
      <c r="A9">
        <v>8</v>
      </c>
      <c r="B9" s="2">
        <v>45827</v>
      </c>
      <c r="C9" s="8">
        <v>119400000</v>
      </c>
      <c r="D9" s="8">
        <v>66862593.95955395</v>
      </c>
      <c r="E9" s="10">
        <f t="shared" si="0"/>
        <v>52537406.04044605</v>
      </c>
      <c r="F9" s="28">
        <f t="shared" si="1"/>
        <v>188604.03704404086</v>
      </c>
    </row>
    <row r="10" spans="1:7" x14ac:dyDescent="0.3">
      <c r="A10">
        <v>9</v>
      </c>
      <c r="B10" s="2">
        <v>45826</v>
      </c>
      <c r="C10" s="8">
        <v>119600000</v>
      </c>
      <c r="D10" s="8">
        <v>67251197.99659799</v>
      </c>
      <c r="E10" s="10">
        <f t="shared" si="0"/>
        <v>52348802.00340201</v>
      </c>
      <c r="F10" s="28">
        <f t="shared" si="1"/>
        <v>-75191.683991670609</v>
      </c>
    </row>
    <row r="11" spans="1:7" x14ac:dyDescent="0.3">
      <c r="A11">
        <v>10</v>
      </c>
      <c r="B11" s="2">
        <v>45825</v>
      </c>
      <c r="C11" s="8">
        <v>119600000</v>
      </c>
      <c r="D11" s="8">
        <v>67176006.31260632</v>
      </c>
      <c r="E11" s="10">
        <f t="shared" si="0"/>
        <v>52423993.68739368</v>
      </c>
      <c r="F11" s="28">
        <f t="shared" si="1"/>
        <v>153393.76299375296</v>
      </c>
      <c r="G11" t="s">
        <v>284</v>
      </c>
    </row>
    <row r="12" spans="1:7" x14ac:dyDescent="0.3">
      <c r="A12">
        <v>11</v>
      </c>
      <c r="B12" s="2">
        <v>45824</v>
      </c>
      <c r="C12" s="8">
        <v>119600000</v>
      </c>
      <c r="D12" s="8">
        <v>67329400.075600073</v>
      </c>
      <c r="E12" s="10">
        <f t="shared" si="0"/>
        <v>52270599.924399927</v>
      </c>
      <c r="F12" s="28">
        <f t="shared" si="1"/>
        <v>334678.54847854376</v>
      </c>
    </row>
    <row r="13" spans="1:7" x14ac:dyDescent="0.3">
      <c r="A13">
        <v>12</v>
      </c>
      <c r="B13" s="2">
        <v>45821</v>
      </c>
      <c r="C13" s="8">
        <v>120000000</v>
      </c>
      <c r="D13" s="8">
        <v>68064078.624078616</v>
      </c>
      <c r="E13" s="10">
        <f t="shared" si="0"/>
        <v>51935921.375921384</v>
      </c>
      <c r="F13" s="28">
        <f t="shared" si="1"/>
        <v>-89979.209979206324</v>
      </c>
    </row>
    <row r="14" spans="1:7" x14ac:dyDescent="0.3">
      <c r="A14">
        <v>13</v>
      </c>
      <c r="B14" s="2">
        <v>45820</v>
      </c>
      <c r="C14" s="8">
        <v>119000000</v>
      </c>
      <c r="D14" s="8">
        <v>66974099.41409941</v>
      </c>
      <c r="E14" s="10">
        <f t="shared" si="0"/>
        <v>52025900.58590059</v>
      </c>
      <c r="F14" s="28">
        <f t="shared" si="1"/>
        <v>-974431.29843129963</v>
      </c>
    </row>
    <row r="15" spans="1:7" x14ac:dyDescent="0.3">
      <c r="A15">
        <v>14</v>
      </c>
      <c r="B15" s="2">
        <v>45819</v>
      </c>
      <c r="C15" s="8">
        <v>118800000</v>
      </c>
      <c r="D15" s="8">
        <v>65799668.115668111</v>
      </c>
      <c r="E15" s="10">
        <f t="shared" si="0"/>
        <v>53000331.884331889</v>
      </c>
      <c r="F15" s="28">
        <f t="shared" si="1"/>
        <v>249863.16386316717</v>
      </c>
    </row>
    <row r="16" spans="1:7" x14ac:dyDescent="0.3">
      <c r="A16">
        <v>15</v>
      </c>
      <c r="B16" s="2">
        <v>45818</v>
      </c>
      <c r="C16" s="8">
        <v>118500000</v>
      </c>
      <c r="D16" s="8">
        <v>65749531.279531278</v>
      </c>
      <c r="E16" s="10">
        <f t="shared" si="0"/>
        <v>52750468.720468722</v>
      </c>
      <c r="F16" s="28">
        <f t="shared" si="1"/>
        <v>1102242.109242104</v>
      </c>
    </row>
    <row r="17" spans="1:6" x14ac:dyDescent="0.3">
      <c r="A17">
        <v>16</v>
      </c>
      <c r="B17" s="2">
        <v>45817</v>
      </c>
      <c r="C17" s="8">
        <v>117700000</v>
      </c>
      <c r="D17" s="8">
        <v>66051773.388773382</v>
      </c>
      <c r="E17" s="10">
        <f t="shared" si="0"/>
        <v>51648226.611226618</v>
      </c>
      <c r="F17" s="28">
        <f t="shared" si="1"/>
        <v>-434316.27291627973</v>
      </c>
    </row>
    <row r="18" spans="1:6" x14ac:dyDescent="0.3">
      <c r="A18">
        <v>17</v>
      </c>
      <c r="B18" s="2">
        <v>45814</v>
      </c>
      <c r="C18" s="8">
        <v>118000000</v>
      </c>
      <c r="D18" s="8">
        <v>65917457.115857102</v>
      </c>
      <c r="E18" s="10">
        <f t="shared" si="0"/>
        <v>52082542.884142898</v>
      </c>
      <c r="F18" s="28">
        <f t="shared" si="1"/>
        <v>934080.02268002927</v>
      </c>
    </row>
    <row r="19" spans="1:6" x14ac:dyDescent="0.3">
      <c r="A19">
        <v>18</v>
      </c>
      <c r="B19" s="2">
        <v>45813</v>
      </c>
      <c r="C19" s="8">
        <v>117700000</v>
      </c>
      <c r="D19" s="8">
        <v>66551537.138537131</v>
      </c>
      <c r="E19" s="10">
        <f t="shared" si="0"/>
        <v>51148462.861462869</v>
      </c>
      <c r="F19" s="28">
        <f t="shared" si="1"/>
        <v>979067.88886789232</v>
      </c>
    </row>
    <row r="20" spans="1:6" x14ac:dyDescent="0.3">
      <c r="A20">
        <v>19</v>
      </c>
      <c r="B20" s="2">
        <v>45812</v>
      </c>
      <c r="C20" s="8">
        <v>117200000</v>
      </c>
      <c r="D20" s="8">
        <v>67030605.027405024</v>
      </c>
      <c r="E20" s="10">
        <f t="shared" si="0"/>
        <v>50169394.972594976</v>
      </c>
      <c r="F20" s="28">
        <f t="shared" si="1"/>
        <v>-509841.08864109218</v>
      </c>
    </row>
    <row r="21" spans="1:6" x14ac:dyDescent="0.3">
      <c r="A21">
        <v>20</v>
      </c>
      <c r="B21" s="2">
        <v>45811</v>
      </c>
      <c r="C21" s="8">
        <v>117200000</v>
      </c>
      <c r="D21" s="8">
        <v>66520763.938763931</v>
      </c>
      <c r="E21" s="10">
        <f t="shared" si="0"/>
        <v>50679236.061236069</v>
      </c>
      <c r="F21" s="28">
        <f t="shared" si="1"/>
        <v>-270853.67605367303</v>
      </c>
    </row>
    <row r="22" spans="1:6" x14ac:dyDescent="0.3">
      <c r="A22">
        <v>21</v>
      </c>
      <c r="B22" s="2">
        <v>45810</v>
      </c>
      <c r="C22" s="8">
        <v>117800000</v>
      </c>
      <c r="D22" s="8">
        <v>66849910.262710258</v>
      </c>
      <c r="E22" s="10">
        <f t="shared" si="0"/>
        <v>50950089.737289742</v>
      </c>
      <c r="F22" s="28">
        <f t="shared" si="1"/>
        <v>-2328454.1296541244</v>
      </c>
    </row>
    <row r="23" spans="1:6" x14ac:dyDescent="0.3">
      <c r="A23">
        <v>22</v>
      </c>
      <c r="B23" s="2">
        <v>45807</v>
      </c>
      <c r="C23" s="8">
        <v>118500000</v>
      </c>
      <c r="D23" s="8">
        <v>65221456.133056134</v>
      </c>
      <c r="E23" s="10">
        <f t="shared" si="0"/>
        <v>53278543.866943866</v>
      </c>
      <c r="F23" s="28">
        <f t="shared" si="1"/>
        <v>1069507.767907761</v>
      </c>
    </row>
    <row r="24" spans="1:6" x14ac:dyDescent="0.3">
      <c r="A24">
        <v>23</v>
      </c>
      <c r="B24" s="2">
        <v>45806</v>
      </c>
      <c r="C24" s="8">
        <v>118000000</v>
      </c>
      <c r="D24" s="8">
        <v>65790963.900963895</v>
      </c>
      <c r="E24" s="10">
        <f t="shared" si="0"/>
        <v>52209036.099036105</v>
      </c>
      <c r="F24" s="28">
        <f t="shared" si="1"/>
        <v>-1537986.3919863924</v>
      </c>
    </row>
    <row r="25" spans="1:6" x14ac:dyDescent="0.3">
      <c r="A25">
        <v>24</v>
      </c>
      <c r="B25" s="2">
        <v>45805</v>
      </c>
      <c r="C25" s="8">
        <v>118700000</v>
      </c>
      <c r="D25" s="8">
        <v>64952977.508977503</v>
      </c>
      <c r="E25" s="10">
        <f t="shared" si="0"/>
        <v>53747022.491022497</v>
      </c>
      <c r="F25" s="28">
        <f t="shared" si="1"/>
        <v>674499.14949914813</v>
      </c>
    </row>
    <row r="26" spans="1:6" x14ac:dyDescent="0.3">
      <c r="A26">
        <v>25</v>
      </c>
      <c r="B26" s="2">
        <v>45804</v>
      </c>
      <c r="C26" s="8">
        <v>118000000</v>
      </c>
      <c r="D26" s="8">
        <v>64927476.658476651</v>
      </c>
      <c r="E26" s="10">
        <f t="shared" si="0"/>
        <v>53072523.341523349</v>
      </c>
      <c r="F26" s="28">
        <f t="shared" si="1"/>
        <v>177950.57645057887</v>
      </c>
    </row>
    <row r="27" spans="1:6" x14ac:dyDescent="0.3">
      <c r="A27">
        <v>26</v>
      </c>
      <c r="B27" s="2">
        <v>45803</v>
      </c>
      <c r="C27" s="8">
        <v>119000000</v>
      </c>
      <c r="D27" s="8">
        <v>66105427.23492723</v>
      </c>
      <c r="E27" s="10">
        <f t="shared" si="0"/>
        <v>52894572.76507277</v>
      </c>
      <c r="F27" s="28">
        <f t="shared" si="1"/>
        <v>-1001115.7626157627</v>
      </c>
    </row>
    <row r="28" spans="1:6" x14ac:dyDescent="0.3">
      <c r="A28">
        <v>27</v>
      </c>
      <c r="B28" s="2">
        <v>45800</v>
      </c>
      <c r="C28" s="8">
        <v>120500000</v>
      </c>
      <c r="D28" s="8">
        <v>66604311.472311467</v>
      </c>
      <c r="E28" s="10">
        <f t="shared" si="0"/>
        <v>53895688.527688533</v>
      </c>
      <c r="F28" s="28">
        <f t="shared" si="1"/>
        <v>-1334611.6802116856</v>
      </c>
    </row>
    <row r="29" spans="1:6" x14ac:dyDescent="0.3">
      <c r="A29">
        <v>28</v>
      </c>
      <c r="B29" s="2">
        <v>45799</v>
      </c>
      <c r="C29" s="8">
        <v>120500000</v>
      </c>
      <c r="D29" s="8">
        <v>65269699.792099781</v>
      </c>
      <c r="E29" s="10">
        <f t="shared" si="0"/>
        <v>55230300.207900219</v>
      </c>
      <c r="F29" s="28">
        <f t="shared" si="1"/>
        <v>-149462.63466262817</v>
      </c>
    </row>
    <row r="30" spans="1:6" x14ac:dyDescent="0.3">
      <c r="A30">
        <v>29</v>
      </c>
      <c r="B30" s="2">
        <v>45798</v>
      </c>
      <c r="C30" s="8">
        <v>121000000</v>
      </c>
      <c r="D30" s="8">
        <v>65620237.157437153</v>
      </c>
      <c r="E30" s="10">
        <f t="shared" si="0"/>
        <v>55379762.842562847</v>
      </c>
      <c r="F30" s="28">
        <f t="shared" si="1"/>
        <v>567430.20223020017</v>
      </c>
    </row>
    <row r="31" spans="1:6" x14ac:dyDescent="0.3">
      <c r="A31">
        <v>30</v>
      </c>
      <c r="B31" s="2">
        <v>45797</v>
      </c>
      <c r="C31" s="8">
        <v>119300000</v>
      </c>
      <c r="D31" s="8">
        <v>64487667.359667353</v>
      </c>
      <c r="E31" s="10">
        <f t="shared" si="0"/>
        <v>54812332.640332647</v>
      </c>
      <c r="F31" s="28">
        <f t="shared" si="1"/>
        <v>-1058265.5452655405</v>
      </c>
    </row>
    <row r="32" spans="1:6" x14ac:dyDescent="0.3">
      <c r="A32">
        <v>31</v>
      </c>
      <c r="B32" s="2">
        <v>45796</v>
      </c>
      <c r="C32" s="8">
        <v>119300000</v>
      </c>
      <c r="D32" s="8">
        <v>63429401.814401813</v>
      </c>
      <c r="E32" s="10">
        <f t="shared" si="0"/>
        <v>55870598.185598187</v>
      </c>
      <c r="F32" s="28">
        <f t="shared" si="1"/>
        <v>-370883.72708373517</v>
      </c>
    </row>
    <row r="33" spans="1:6" x14ac:dyDescent="0.3">
      <c r="A33">
        <v>32</v>
      </c>
      <c r="B33" s="2">
        <v>45793</v>
      </c>
      <c r="C33" s="8">
        <v>118700000</v>
      </c>
      <c r="D33" s="8">
        <v>62458518.087318078</v>
      </c>
      <c r="E33" s="10">
        <f t="shared" si="0"/>
        <v>56241481.912681922</v>
      </c>
      <c r="F33" s="28">
        <f t="shared" si="1"/>
        <v>1335531.0527310595</v>
      </c>
    </row>
    <row r="34" spans="1:6" x14ac:dyDescent="0.3">
      <c r="A34">
        <v>33</v>
      </c>
      <c r="B34" s="2">
        <v>45792</v>
      </c>
      <c r="C34" s="8">
        <v>118200000</v>
      </c>
      <c r="D34" s="8">
        <v>63294049.140049137</v>
      </c>
      <c r="E34" s="10">
        <f t="shared" si="0"/>
        <v>54905950.859950863</v>
      </c>
      <c r="F34" s="28">
        <f t="shared" si="1"/>
        <v>-2593486.6754866764</v>
      </c>
    </row>
    <row r="35" spans="1:6" x14ac:dyDescent="0.3">
      <c r="A35">
        <v>34</v>
      </c>
      <c r="B35" s="2">
        <v>45791</v>
      </c>
      <c r="C35" s="8">
        <v>120000000</v>
      </c>
      <c r="D35" s="8">
        <v>62500562.464562461</v>
      </c>
      <c r="E35" s="10">
        <f t="shared" si="0"/>
        <v>57499437.535437539</v>
      </c>
      <c r="F35" s="28">
        <f t="shared" si="1"/>
        <v>743727.61292761564</v>
      </c>
    </row>
    <row r="36" spans="1:6" x14ac:dyDescent="0.3">
      <c r="A36">
        <v>35</v>
      </c>
      <c r="B36" s="2">
        <v>45790</v>
      </c>
      <c r="C36" s="8">
        <v>120500000</v>
      </c>
      <c r="D36" s="8">
        <v>63744290.077490076</v>
      </c>
      <c r="E36" s="10">
        <f t="shared" si="0"/>
        <v>56755709.922509924</v>
      </c>
      <c r="F36" s="28">
        <f t="shared" si="1"/>
        <v>934570.62937062234</v>
      </c>
    </row>
    <row r="37" spans="1:6" x14ac:dyDescent="0.3">
      <c r="A37">
        <v>36</v>
      </c>
      <c r="B37" s="2">
        <v>45789</v>
      </c>
      <c r="C37" s="8">
        <v>119200000</v>
      </c>
      <c r="D37" s="8">
        <v>63378860.706860699</v>
      </c>
      <c r="E37" s="10">
        <f t="shared" si="0"/>
        <v>55821139.293139301</v>
      </c>
      <c r="F37" s="28">
        <f t="shared" si="1"/>
        <v>-3484.4074844047427</v>
      </c>
    </row>
    <row r="38" spans="1:6" x14ac:dyDescent="0.3">
      <c r="A38">
        <v>37</v>
      </c>
      <c r="B38" s="2">
        <v>45786</v>
      </c>
      <c r="C38" s="8">
        <v>121500000</v>
      </c>
      <c r="D38" s="8">
        <v>65675376.299376294</v>
      </c>
      <c r="E38" s="10">
        <f t="shared" si="0"/>
        <v>55824623.700623706</v>
      </c>
      <c r="F38" s="28">
        <f t="shared" si="1"/>
        <v>216198.8281988278</v>
      </c>
    </row>
    <row r="39" spans="1:6" x14ac:dyDescent="0.3">
      <c r="A39">
        <v>38</v>
      </c>
      <c r="B39" s="2">
        <v>45785</v>
      </c>
      <c r="C39" s="8">
        <v>120500000</v>
      </c>
      <c r="D39" s="8">
        <v>64891575.127575122</v>
      </c>
      <c r="E39" s="10">
        <f t="shared" si="0"/>
        <v>55608424.872424878</v>
      </c>
      <c r="F39" s="28">
        <f t="shared" si="1"/>
        <v>-16482.51748251915</v>
      </c>
    </row>
    <row r="40" spans="1:6" x14ac:dyDescent="0.3">
      <c r="A40">
        <v>39</v>
      </c>
      <c r="B40" s="2">
        <v>45784</v>
      </c>
      <c r="C40" s="8">
        <v>122200000</v>
      </c>
      <c r="D40" s="8">
        <v>66575092.610092603</v>
      </c>
      <c r="E40" s="10">
        <f t="shared" si="0"/>
        <v>55624907.389907397</v>
      </c>
      <c r="F40" s="28">
        <f t="shared" si="1"/>
        <v>609082.63088264316</v>
      </c>
    </row>
    <row r="41" spans="1:6" x14ac:dyDescent="0.3">
      <c r="A41">
        <v>40</v>
      </c>
      <c r="B41" s="2">
        <v>45783</v>
      </c>
      <c r="C41" s="8">
        <v>122200000</v>
      </c>
      <c r="D41" s="8">
        <v>67184175.240975246</v>
      </c>
      <c r="E41" s="10">
        <f t="shared" si="0"/>
        <v>55015824.759024754</v>
      </c>
      <c r="F41" s="28">
        <f t="shared" si="1"/>
        <v>412273.25647325069</v>
      </c>
    </row>
    <row r="42" spans="1:6" x14ac:dyDescent="0.3">
      <c r="A42">
        <v>41</v>
      </c>
      <c r="B42" s="2">
        <v>45782</v>
      </c>
      <c r="C42" s="8">
        <v>119800000</v>
      </c>
      <c r="D42" s="8">
        <v>65196448.497448497</v>
      </c>
      <c r="E42" s="10">
        <f t="shared" si="0"/>
        <v>54603551.502551503</v>
      </c>
      <c r="F42" s="28">
        <f t="shared" si="1"/>
        <v>-2933820.2608202621</v>
      </c>
    </row>
    <row r="43" spans="1:6" x14ac:dyDescent="0.3">
      <c r="A43">
        <v>42</v>
      </c>
      <c r="B43" s="2">
        <v>45779</v>
      </c>
      <c r="C43" s="8">
        <v>121300000</v>
      </c>
      <c r="D43" s="8">
        <v>63762628.236628234</v>
      </c>
      <c r="E43" s="10">
        <f t="shared" si="0"/>
        <v>57537371.763371766</v>
      </c>
      <c r="F43" s="28">
        <f t="shared" si="1"/>
        <v>-414821.77282177657</v>
      </c>
    </row>
    <row r="44" spans="1:6" x14ac:dyDescent="0.3">
      <c r="A44">
        <v>43</v>
      </c>
      <c r="B44" s="2">
        <v>45778</v>
      </c>
      <c r="C44" s="8">
        <v>121300000</v>
      </c>
      <c r="D44" s="8">
        <v>63347806.463806458</v>
      </c>
      <c r="E44" s="10">
        <f t="shared" si="0"/>
        <v>57952193.536193542</v>
      </c>
      <c r="F44" s="28">
        <f t="shared" si="1"/>
        <v>2662177.4441774413</v>
      </c>
    </row>
    <row r="45" spans="1:6" x14ac:dyDescent="0.3">
      <c r="A45">
        <v>44</v>
      </c>
      <c r="B45" s="2">
        <v>45777</v>
      </c>
      <c r="C45" s="8">
        <v>120542857.14285715</v>
      </c>
      <c r="D45" s="8">
        <v>65252841.050841048</v>
      </c>
      <c r="E45" s="10">
        <f t="shared" si="0"/>
        <v>55290016.092016101</v>
      </c>
      <c r="F45" s="28">
        <f t="shared" si="1"/>
        <v>-472075.76207575947</v>
      </c>
    </row>
    <row r="46" spans="1:6" x14ac:dyDescent="0.3">
      <c r="A46">
        <v>45</v>
      </c>
      <c r="B46" s="2">
        <v>45776</v>
      </c>
      <c r="C46" s="8">
        <v>121300000</v>
      </c>
      <c r="D46" s="8">
        <v>65537908.14590814</v>
      </c>
      <c r="E46" s="10">
        <f t="shared" si="0"/>
        <v>55762091.85409186</v>
      </c>
      <c r="F46" s="28">
        <f t="shared" si="1"/>
        <v>2064548.8565488607</v>
      </c>
    </row>
    <row r="47" spans="1:6" x14ac:dyDescent="0.3">
      <c r="A47">
        <v>46</v>
      </c>
      <c r="B47" s="2">
        <v>45775</v>
      </c>
      <c r="C47" s="8">
        <v>119500000</v>
      </c>
      <c r="D47" s="8">
        <v>65802457.002457</v>
      </c>
      <c r="E47" s="10">
        <f t="shared" si="0"/>
        <v>53697542.997543</v>
      </c>
      <c r="F47" s="28">
        <f t="shared" si="1"/>
        <v>-1915429.5218295157</v>
      </c>
    </row>
    <row r="48" spans="1:6" x14ac:dyDescent="0.3">
      <c r="A48">
        <v>47</v>
      </c>
      <c r="B48" s="2">
        <v>45772</v>
      </c>
      <c r="C48" s="8">
        <v>120500000</v>
      </c>
      <c r="D48" s="8">
        <v>64887027.480627485</v>
      </c>
      <c r="E48" s="10">
        <f t="shared" si="0"/>
        <v>55612972.519372515</v>
      </c>
      <c r="F48" s="28">
        <f t="shared" si="1"/>
        <v>506534.71933470666</v>
      </c>
    </row>
    <row r="49" spans="1:6" x14ac:dyDescent="0.3">
      <c r="A49">
        <v>48</v>
      </c>
      <c r="B49" s="2">
        <v>45771</v>
      </c>
      <c r="C49" s="8">
        <v>121000000</v>
      </c>
      <c r="D49" s="8">
        <v>65893562.199962191</v>
      </c>
      <c r="E49" s="10">
        <f t="shared" si="0"/>
        <v>55106437.800037809</v>
      </c>
      <c r="F49" s="28">
        <f t="shared" si="1"/>
        <v>342880.43848044425</v>
      </c>
    </row>
    <row r="50" spans="1:6" x14ac:dyDescent="0.3">
      <c r="A50">
        <v>49</v>
      </c>
      <c r="B50" s="2">
        <v>45770</v>
      </c>
      <c r="C50" s="8">
        <v>119500000</v>
      </c>
      <c r="D50" s="8">
        <v>64736442.638442636</v>
      </c>
      <c r="E50" s="10">
        <f t="shared" si="0"/>
        <v>54763557.361557364</v>
      </c>
      <c r="F50" s="28">
        <f t="shared" si="1"/>
        <v>-2115126.441126436</v>
      </c>
    </row>
    <row r="51" spans="1:6" x14ac:dyDescent="0.3">
      <c r="A51">
        <v>50</v>
      </c>
      <c r="B51" s="2">
        <v>45769</v>
      </c>
      <c r="C51" s="8">
        <v>124000000</v>
      </c>
      <c r="D51" s="8">
        <v>67121316.1973162</v>
      </c>
      <c r="E51" s="10">
        <f t="shared" si="0"/>
        <v>56878683.8026838</v>
      </c>
      <c r="F51" s="28">
        <f t="shared" si="1"/>
        <v>5872398.6391986385</v>
      </c>
    </row>
    <row r="52" spans="1:6" x14ac:dyDescent="0.3">
      <c r="A52">
        <v>51</v>
      </c>
      <c r="B52" s="2">
        <v>45768</v>
      </c>
      <c r="C52" s="8">
        <v>118000000</v>
      </c>
      <c r="D52" s="8">
        <v>66993714.836514838</v>
      </c>
      <c r="E52" s="10">
        <f t="shared" si="0"/>
        <v>51006285.163485162</v>
      </c>
      <c r="F52" s="28">
        <f t="shared" si="1"/>
        <v>-3506508.2593082637</v>
      </c>
    </row>
    <row r="53" spans="1:6" x14ac:dyDescent="0.3">
      <c r="A53">
        <v>52</v>
      </c>
      <c r="B53" s="2">
        <v>45765</v>
      </c>
      <c r="C53" s="8">
        <v>120000000</v>
      </c>
      <c r="D53" s="8">
        <v>65487206.577206574</v>
      </c>
      <c r="E53" s="10">
        <f t="shared" si="0"/>
        <v>54512793.422793426</v>
      </c>
      <c r="F53" s="28">
        <f t="shared" si="1"/>
        <v>1525736.7605367601</v>
      </c>
    </row>
    <row r="54" spans="1:6" x14ac:dyDescent="0.3">
      <c r="A54">
        <v>53</v>
      </c>
      <c r="B54" s="2">
        <v>45764</v>
      </c>
      <c r="C54" s="8">
        <v>118000000</v>
      </c>
      <c r="D54" s="8">
        <v>65012943.337743334</v>
      </c>
      <c r="E54" s="10">
        <f t="shared" si="0"/>
        <v>52987056.662256666</v>
      </c>
      <c r="F54" s="28">
        <f t="shared" si="1"/>
        <v>2833881.0810810775</v>
      </c>
    </row>
    <row r="55" spans="1:6" x14ac:dyDescent="0.3">
      <c r="A55">
        <v>54</v>
      </c>
      <c r="B55" s="2">
        <v>45763</v>
      </c>
      <c r="C55" s="8">
        <v>115500000</v>
      </c>
      <c r="D55" s="8">
        <v>65346824.418824412</v>
      </c>
      <c r="E55" s="10">
        <f t="shared" si="0"/>
        <v>50153175.581175588</v>
      </c>
      <c r="F55" s="28">
        <f t="shared" si="1"/>
        <v>5332095.2560952604</v>
      </c>
    </row>
    <row r="56" spans="1:6" x14ac:dyDescent="0.3">
      <c r="A56">
        <v>55</v>
      </c>
      <c r="B56" s="2">
        <v>45762</v>
      </c>
      <c r="C56" s="8">
        <v>108000000</v>
      </c>
      <c r="D56" s="8">
        <v>63178919.674919672</v>
      </c>
      <c r="E56" s="10">
        <f t="shared" si="0"/>
        <v>44821080.325080328</v>
      </c>
      <c r="F56" s="28">
        <f t="shared" si="1"/>
        <v>308017.53921753913</v>
      </c>
    </row>
    <row r="57" spans="1:6" x14ac:dyDescent="0.3">
      <c r="A57">
        <v>56</v>
      </c>
      <c r="B57" s="2">
        <v>45761</v>
      </c>
      <c r="C57" s="8">
        <v>107500000</v>
      </c>
      <c r="D57" s="8">
        <v>62986937.214137211</v>
      </c>
      <c r="E57" s="10">
        <f t="shared" si="0"/>
        <v>44513062.785862789</v>
      </c>
      <c r="F57" s="28">
        <f t="shared" si="1"/>
        <v>2389901.9467019439</v>
      </c>
    </row>
    <row r="58" spans="1:6" x14ac:dyDescent="0.3">
      <c r="A58">
        <v>57</v>
      </c>
      <c r="B58" s="2">
        <v>45758</v>
      </c>
      <c r="C58" s="8">
        <v>105200000</v>
      </c>
      <c r="D58" s="8">
        <v>63076839.160839155</v>
      </c>
      <c r="E58" s="10">
        <f t="shared" si="0"/>
        <v>42123160.839160845</v>
      </c>
      <c r="F58" s="28">
        <f t="shared" si="1"/>
        <v>355593.27159327269</v>
      </c>
    </row>
    <row r="59" spans="1:6" x14ac:dyDescent="0.3">
      <c r="A59">
        <v>58</v>
      </c>
      <c r="B59" s="2">
        <v>45757</v>
      </c>
      <c r="C59" s="8">
        <v>103600000</v>
      </c>
      <c r="D59" s="8">
        <v>61832432.432432428</v>
      </c>
      <c r="E59" s="10">
        <f t="shared" si="0"/>
        <v>41767567.567567572</v>
      </c>
      <c r="F59" s="28">
        <f t="shared" si="1"/>
        <v>303193.34719334543</v>
      </c>
    </row>
    <row r="60" spans="1:6" x14ac:dyDescent="0.3">
      <c r="A60">
        <v>59</v>
      </c>
      <c r="B60" s="2">
        <v>45756</v>
      </c>
      <c r="C60" s="8">
        <v>101900000</v>
      </c>
      <c r="D60" s="8">
        <v>60435625.779625773</v>
      </c>
      <c r="E60" s="10">
        <f t="shared" si="0"/>
        <v>41464374.220374227</v>
      </c>
      <c r="F60" s="28">
        <f t="shared" si="1"/>
        <v>28501.228501230478</v>
      </c>
    </row>
    <row r="61" spans="1:6" x14ac:dyDescent="0.3">
      <c r="A61">
        <v>60</v>
      </c>
      <c r="B61" s="2">
        <v>45755</v>
      </c>
      <c r="C61" s="8">
        <v>100200000</v>
      </c>
      <c r="D61" s="8">
        <v>58764127.008127004</v>
      </c>
      <c r="E61" s="10">
        <f t="shared" si="0"/>
        <v>41435872.991872996</v>
      </c>
      <c r="F61" s="28">
        <f t="shared" si="1"/>
        <v>-1795270.8912708908</v>
      </c>
    </row>
    <row r="62" spans="1:6" x14ac:dyDescent="0.3">
      <c r="A62">
        <v>61</v>
      </c>
      <c r="B62" s="2">
        <v>45754</v>
      </c>
      <c r="C62" s="8">
        <v>101185714.28571428</v>
      </c>
      <c r="D62" s="8">
        <v>57954570.402570397</v>
      </c>
      <c r="E62" s="10">
        <f t="shared" si="0"/>
        <v>43231143.883143887</v>
      </c>
      <c r="F62" s="28">
        <f t="shared" si="1"/>
        <v>1090177.7141777128</v>
      </c>
    </row>
    <row r="63" spans="1:6" x14ac:dyDescent="0.3">
      <c r="A63">
        <v>62</v>
      </c>
      <c r="B63" s="2">
        <v>45751</v>
      </c>
      <c r="C63" s="8">
        <v>101300000</v>
      </c>
      <c r="D63" s="8">
        <v>59159033.831033826</v>
      </c>
      <c r="E63" s="10">
        <f t="shared" si="0"/>
        <v>42140966.168966174</v>
      </c>
      <c r="F63" s="28">
        <f t="shared" si="1"/>
        <v>805561.1415611431</v>
      </c>
    </row>
    <row r="64" spans="1:6" x14ac:dyDescent="0.3">
      <c r="A64">
        <v>63</v>
      </c>
      <c r="B64" s="2">
        <v>45750</v>
      </c>
      <c r="C64" s="8">
        <v>102200000</v>
      </c>
      <c r="D64" s="8">
        <v>60864594.972594969</v>
      </c>
      <c r="E64" s="10">
        <f t="shared" si="0"/>
        <v>41335405.027405031</v>
      </c>
      <c r="F64" s="28">
        <f t="shared" si="1"/>
        <v>812834.62483462691</v>
      </c>
    </row>
    <row r="65" spans="1:6" x14ac:dyDescent="0.3">
      <c r="A65">
        <v>64</v>
      </c>
      <c r="B65" s="2">
        <v>45749</v>
      </c>
      <c r="C65" s="8">
        <v>101800000</v>
      </c>
      <c r="D65" s="8">
        <v>61277429.597429596</v>
      </c>
      <c r="E65" s="10">
        <f t="shared" si="0"/>
        <v>40522570.402570404</v>
      </c>
      <c r="F65" s="28">
        <f t="shared" si="1"/>
        <v>-643375.54337554425</v>
      </c>
    </row>
    <row r="66" spans="1:6" x14ac:dyDescent="0.3">
      <c r="A66">
        <v>65</v>
      </c>
      <c r="B66" s="2">
        <v>45748</v>
      </c>
      <c r="C66" s="8">
        <v>102100000</v>
      </c>
      <c r="D66" s="8">
        <v>60934054.054054052</v>
      </c>
      <c r="E66" s="10">
        <f t="shared" si="0"/>
        <v>41165945.945945948</v>
      </c>
      <c r="F66" s="28">
        <f t="shared" si="1"/>
        <v>252295.97429597378</v>
      </c>
    </row>
    <row r="67" spans="1:6" x14ac:dyDescent="0.3">
      <c r="A67">
        <v>66</v>
      </c>
      <c r="B67" s="2">
        <v>45747</v>
      </c>
      <c r="C67" s="8">
        <v>101800000</v>
      </c>
      <c r="D67" s="8">
        <v>60886350.028350025</v>
      </c>
      <c r="E67" s="10">
        <f t="shared" ref="E67:E130" si="2">C67-D67</f>
        <v>40913649.971649975</v>
      </c>
      <c r="F67" s="28">
        <f t="shared" ref="F67:F130" si="3">E67-E68</f>
        <v>868906.06690606475</v>
      </c>
    </row>
    <row r="68" spans="1:6" x14ac:dyDescent="0.3">
      <c r="A68">
        <v>67</v>
      </c>
      <c r="B68" s="2">
        <v>45744</v>
      </c>
      <c r="C68" s="8">
        <v>100200000</v>
      </c>
      <c r="D68" s="8">
        <v>60155256.09525609</v>
      </c>
      <c r="E68" s="10">
        <f t="shared" si="2"/>
        <v>40044743.90474391</v>
      </c>
      <c r="F68" s="28">
        <f t="shared" si="3"/>
        <v>579594.0275940299</v>
      </c>
    </row>
    <row r="69" spans="1:6" x14ac:dyDescent="0.3">
      <c r="A69">
        <v>68</v>
      </c>
      <c r="B69" s="2">
        <v>45743</v>
      </c>
      <c r="C69" s="8">
        <v>98900000</v>
      </c>
      <c r="D69" s="8">
        <v>59434850.12285012</v>
      </c>
      <c r="E69" s="10">
        <f t="shared" si="2"/>
        <v>39465149.87714988</v>
      </c>
      <c r="F69" s="28">
        <f t="shared" si="3"/>
        <v>34362.88036287576</v>
      </c>
    </row>
    <row r="70" spans="1:6" x14ac:dyDescent="0.3">
      <c r="A70">
        <v>69</v>
      </c>
      <c r="B70" s="2">
        <v>45742</v>
      </c>
      <c r="C70" s="8">
        <v>98400000</v>
      </c>
      <c r="D70" s="8">
        <v>58969213.003212996</v>
      </c>
      <c r="E70" s="10">
        <f t="shared" si="2"/>
        <v>39430786.996787004</v>
      </c>
      <c r="F70" s="28">
        <f t="shared" si="3"/>
        <v>642546.58854658902</v>
      </c>
    </row>
    <row r="71" spans="1:6" x14ac:dyDescent="0.3">
      <c r="A71">
        <v>70</v>
      </c>
      <c r="B71" s="2">
        <v>45741</v>
      </c>
      <c r="C71" s="8">
        <v>97900000</v>
      </c>
      <c r="D71" s="8">
        <v>59111759.591759585</v>
      </c>
      <c r="E71" s="10">
        <f t="shared" si="2"/>
        <v>38788240.408240415</v>
      </c>
      <c r="F71" s="28">
        <f t="shared" si="3"/>
        <v>146683.04668305069</v>
      </c>
    </row>
    <row r="72" spans="1:6" x14ac:dyDescent="0.3">
      <c r="A72">
        <v>71</v>
      </c>
      <c r="B72" s="2">
        <v>45740</v>
      </c>
      <c r="C72" s="8">
        <v>97600000</v>
      </c>
      <c r="D72" s="8">
        <v>58958442.638442636</v>
      </c>
      <c r="E72" s="10">
        <f t="shared" si="2"/>
        <v>38641557.361557364</v>
      </c>
      <c r="F72" s="28">
        <f t="shared" si="3"/>
        <v>-95438.291438288987</v>
      </c>
    </row>
    <row r="73" spans="1:6" x14ac:dyDescent="0.3">
      <c r="A73">
        <v>72</v>
      </c>
      <c r="B73" s="2">
        <v>45737</v>
      </c>
      <c r="C73" s="8">
        <v>97700000</v>
      </c>
      <c r="D73" s="8">
        <v>58963004.347004347</v>
      </c>
      <c r="E73" s="10">
        <f t="shared" si="2"/>
        <v>38736995.652995653</v>
      </c>
      <c r="F73" s="28">
        <f t="shared" si="3"/>
        <v>-1749938.0079380125</v>
      </c>
    </row>
    <row r="74" spans="1:6" x14ac:dyDescent="0.3">
      <c r="A74">
        <v>73</v>
      </c>
      <c r="B74" s="2">
        <v>45736</v>
      </c>
      <c r="C74" s="8">
        <v>99800000</v>
      </c>
      <c r="D74" s="8">
        <v>59313066.339066334</v>
      </c>
      <c r="E74" s="10">
        <f t="shared" si="2"/>
        <v>40486933.660933666</v>
      </c>
      <c r="F74" s="28">
        <f t="shared" si="3"/>
        <v>234311.09431109577</v>
      </c>
    </row>
    <row r="75" spans="1:6" x14ac:dyDescent="0.3">
      <c r="A75">
        <v>74</v>
      </c>
      <c r="B75" s="2">
        <v>45735</v>
      </c>
      <c r="C75" s="8">
        <v>99500000</v>
      </c>
      <c r="D75" s="8">
        <v>59247377.43337743</v>
      </c>
      <c r="E75" s="10">
        <f t="shared" si="2"/>
        <v>40252622.56662257</v>
      </c>
      <c r="F75" s="28">
        <f t="shared" si="3"/>
        <v>696212.05821205676</v>
      </c>
    </row>
    <row r="76" spans="1:6" x14ac:dyDescent="0.3">
      <c r="A76">
        <v>75</v>
      </c>
      <c r="B76" s="2">
        <v>45734</v>
      </c>
      <c r="C76" s="8">
        <v>98200000</v>
      </c>
      <c r="D76" s="8">
        <v>58643589.491589487</v>
      </c>
      <c r="E76" s="10">
        <f t="shared" si="2"/>
        <v>39556410.508410513</v>
      </c>
      <c r="F76" s="28">
        <f t="shared" si="3"/>
        <v>1430790.3987903967</v>
      </c>
    </row>
    <row r="77" spans="1:6" x14ac:dyDescent="0.3">
      <c r="A77">
        <v>76</v>
      </c>
      <c r="B77" s="2">
        <v>45733</v>
      </c>
      <c r="C77" s="8">
        <v>96100000</v>
      </c>
      <c r="D77" s="8">
        <v>57974379.890379883</v>
      </c>
      <c r="E77" s="10">
        <f t="shared" si="2"/>
        <v>38125620.109620117</v>
      </c>
      <c r="F77" s="28">
        <f t="shared" si="3"/>
        <v>180883.76488377154</v>
      </c>
    </row>
    <row r="78" spans="1:6" x14ac:dyDescent="0.3">
      <c r="A78">
        <v>77</v>
      </c>
      <c r="B78" s="2">
        <v>45730</v>
      </c>
      <c r="C78" s="8">
        <v>95800000</v>
      </c>
      <c r="D78" s="8">
        <v>57855263.655263655</v>
      </c>
      <c r="E78" s="10">
        <f t="shared" si="2"/>
        <v>37944736.344736345</v>
      </c>
      <c r="F78" s="28">
        <f t="shared" si="3"/>
        <v>1188461.1604611576</v>
      </c>
    </row>
    <row r="79" spans="1:6" x14ac:dyDescent="0.3">
      <c r="A79">
        <v>78</v>
      </c>
      <c r="B79" s="2">
        <v>45729</v>
      </c>
      <c r="C79" s="8">
        <v>94400000</v>
      </c>
      <c r="D79" s="8">
        <v>57643724.815724812</v>
      </c>
      <c r="E79" s="10">
        <f t="shared" si="2"/>
        <v>36756275.184275188</v>
      </c>
      <c r="F79" s="28">
        <f t="shared" si="3"/>
        <v>-57785.673785671592</v>
      </c>
    </row>
    <row r="80" spans="1:6" x14ac:dyDescent="0.3">
      <c r="A80">
        <v>79</v>
      </c>
      <c r="B80" s="2">
        <v>45728</v>
      </c>
      <c r="C80" s="8">
        <v>93500000</v>
      </c>
      <c r="D80" s="8">
        <v>56685939.141939141</v>
      </c>
      <c r="E80" s="10">
        <f t="shared" si="2"/>
        <v>36814060.858060859</v>
      </c>
      <c r="F80" s="28">
        <f t="shared" si="3"/>
        <v>12817.236817233264</v>
      </c>
    </row>
    <row r="81" spans="1:6" x14ac:dyDescent="0.3">
      <c r="A81">
        <v>80</v>
      </c>
      <c r="B81" s="2">
        <v>45727</v>
      </c>
      <c r="C81" s="8">
        <v>93000000</v>
      </c>
      <c r="D81" s="8">
        <v>56198756.378756374</v>
      </c>
      <c r="E81" s="10">
        <f t="shared" si="2"/>
        <v>36801243.621243626</v>
      </c>
      <c r="F81" s="28">
        <f t="shared" si="3"/>
        <v>-149268.56926856935</v>
      </c>
    </row>
    <row r="82" spans="1:6" x14ac:dyDescent="0.3">
      <c r="A82">
        <v>81</v>
      </c>
      <c r="B82" s="2">
        <v>45726</v>
      </c>
      <c r="C82" s="8">
        <v>92900000</v>
      </c>
      <c r="D82" s="8">
        <v>55949487.809487805</v>
      </c>
      <c r="E82" s="10">
        <f t="shared" si="2"/>
        <v>36950512.190512195</v>
      </c>
      <c r="F82" s="28">
        <f t="shared" si="3"/>
        <v>184526.93252693117</v>
      </c>
    </row>
    <row r="83" spans="1:6" x14ac:dyDescent="0.3">
      <c r="A83">
        <v>82</v>
      </c>
      <c r="B83" s="2">
        <v>45723</v>
      </c>
      <c r="C83" s="8">
        <v>92900000</v>
      </c>
      <c r="D83" s="8">
        <v>56134014.742014736</v>
      </c>
      <c r="E83" s="10">
        <f t="shared" si="2"/>
        <v>36765985.257985264</v>
      </c>
      <c r="F83" s="28">
        <f t="shared" si="3"/>
        <v>451848.79984880239</v>
      </c>
    </row>
    <row r="84" spans="1:6" x14ac:dyDescent="0.3">
      <c r="A84">
        <v>83</v>
      </c>
      <c r="B84" s="2">
        <v>45722</v>
      </c>
      <c r="C84" s="8">
        <v>92700000</v>
      </c>
      <c r="D84" s="8">
        <v>56385863.541863538</v>
      </c>
      <c r="E84" s="10">
        <f t="shared" si="2"/>
        <v>36314136.458136462</v>
      </c>
      <c r="F84" s="28">
        <f t="shared" si="3"/>
        <v>-499.71649971604347</v>
      </c>
    </row>
    <row r="85" spans="1:6" x14ac:dyDescent="0.3">
      <c r="A85">
        <v>84</v>
      </c>
      <c r="B85" s="2">
        <v>45721</v>
      </c>
      <c r="C85" s="8">
        <v>92700000</v>
      </c>
      <c r="D85" s="8">
        <v>56385363.825363822</v>
      </c>
      <c r="E85" s="10">
        <f t="shared" si="2"/>
        <v>36314636.174636178</v>
      </c>
      <c r="F85" s="28">
        <f t="shared" si="3"/>
        <v>6338.3103383108974</v>
      </c>
    </row>
    <row r="86" spans="1:6" x14ac:dyDescent="0.3">
      <c r="A86">
        <v>85</v>
      </c>
      <c r="B86" s="2">
        <v>45720</v>
      </c>
      <c r="C86" s="8">
        <v>92700000</v>
      </c>
      <c r="D86" s="8">
        <v>56391702.135702133</v>
      </c>
      <c r="E86" s="10">
        <f t="shared" si="2"/>
        <v>36308297.864297867</v>
      </c>
      <c r="F86" s="28">
        <f t="shared" si="3"/>
        <v>1400252.1262521222</v>
      </c>
    </row>
    <row r="87" spans="1:6" x14ac:dyDescent="0.3">
      <c r="A87">
        <v>86</v>
      </c>
      <c r="B87" s="2">
        <v>45719</v>
      </c>
      <c r="C87" s="8">
        <v>91000000</v>
      </c>
      <c r="D87" s="8">
        <v>56091954.261954255</v>
      </c>
      <c r="E87" s="10">
        <f t="shared" si="2"/>
        <v>34908045.738045745</v>
      </c>
      <c r="F87" s="28">
        <f t="shared" si="3"/>
        <v>-839730.48573048413</v>
      </c>
    </row>
    <row r="88" spans="1:6" x14ac:dyDescent="0.3">
      <c r="A88">
        <v>87</v>
      </c>
      <c r="B88" s="2">
        <v>45716</v>
      </c>
      <c r="C88" s="8">
        <v>90500000</v>
      </c>
      <c r="D88" s="8">
        <v>54752223.776223771</v>
      </c>
      <c r="E88" s="10">
        <f t="shared" si="2"/>
        <v>35747776.223776229</v>
      </c>
      <c r="F88" s="28">
        <f t="shared" si="3"/>
        <v>173755.43375543505</v>
      </c>
    </row>
    <row r="89" spans="1:6" x14ac:dyDescent="0.3">
      <c r="A89">
        <v>88</v>
      </c>
      <c r="B89" s="2">
        <v>45715</v>
      </c>
      <c r="C89" s="8">
        <v>91200000</v>
      </c>
      <c r="D89" s="8">
        <v>55625979.209979206</v>
      </c>
      <c r="E89" s="10">
        <f t="shared" si="2"/>
        <v>35574020.790020794</v>
      </c>
      <c r="F89" s="28">
        <f t="shared" si="3"/>
        <v>581326.02532602847</v>
      </c>
    </row>
    <row r="90" spans="1:6" x14ac:dyDescent="0.3">
      <c r="A90">
        <v>89</v>
      </c>
      <c r="B90" s="2">
        <v>45714</v>
      </c>
      <c r="C90" s="8">
        <v>91300000</v>
      </c>
      <c r="D90" s="8">
        <v>56307305.235305235</v>
      </c>
      <c r="E90" s="10">
        <f t="shared" si="2"/>
        <v>34992694.764694765</v>
      </c>
      <c r="F90" s="28">
        <f t="shared" si="3"/>
        <v>-970382.15838216245</v>
      </c>
    </row>
    <row r="91" spans="1:6" x14ac:dyDescent="0.3">
      <c r="A91">
        <v>90</v>
      </c>
      <c r="B91" s="2">
        <v>45713</v>
      </c>
      <c r="C91" s="8">
        <v>92000000</v>
      </c>
      <c r="D91" s="8">
        <v>56036923.076923072</v>
      </c>
      <c r="E91" s="10">
        <f t="shared" si="2"/>
        <v>35963076.923076928</v>
      </c>
      <c r="F91" s="28">
        <f t="shared" si="3"/>
        <v>721434.28463428468</v>
      </c>
    </row>
    <row r="92" spans="1:6" x14ac:dyDescent="0.3">
      <c r="A92">
        <v>91</v>
      </c>
      <c r="B92" s="2">
        <v>45712</v>
      </c>
      <c r="C92" s="8">
        <v>92000000</v>
      </c>
      <c r="D92" s="8">
        <v>56758357.361557357</v>
      </c>
      <c r="E92" s="10">
        <f t="shared" si="2"/>
        <v>35241642.638442643</v>
      </c>
      <c r="F92" s="28">
        <f t="shared" si="3"/>
        <v>194960.34776034951</v>
      </c>
    </row>
    <row r="93" spans="1:6" x14ac:dyDescent="0.3">
      <c r="A93">
        <v>92</v>
      </c>
      <c r="B93" s="2">
        <v>45709</v>
      </c>
      <c r="C93" s="8">
        <v>91700000</v>
      </c>
      <c r="D93" s="8">
        <v>56653317.709317707</v>
      </c>
      <c r="E93" s="10">
        <f t="shared" si="2"/>
        <v>35046682.290682293</v>
      </c>
      <c r="F93" s="28">
        <f t="shared" si="3"/>
        <v>-575941.0319410339</v>
      </c>
    </row>
    <row r="94" spans="1:6" x14ac:dyDescent="0.3">
      <c r="A94">
        <v>93</v>
      </c>
      <c r="B94" s="2">
        <v>45708</v>
      </c>
      <c r="C94" s="8">
        <v>92300000</v>
      </c>
      <c r="D94" s="8">
        <v>56677376.677376673</v>
      </c>
      <c r="E94" s="10">
        <f t="shared" si="2"/>
        <v>35622623.322623327</v>
      </c>
      <c r="F94" s="28">
        <f t="shared" si="3"/>
        <v>35978.831978835166</v>
      </c>
    </row>
    <row r="95" spans="1:6" x14ac:dyDescent="0.3">
      <c r="A95">
        <v>94</v>
      </c>
      <c r="B95" s="2">
        <v>45707</v>
      </c>
      <c r="C95" s="8">
        <v>91900000</v>
      </c>
      <c r="D95" s="8">
        <v>56313355.509355508</v>
      </c>
      <c r="E95" s="10">
        <f t="shared" si="2"/>
        <v>35586644.490644492</v>
      </c>
      <c r="F95" s="28">
        <f t="shared" si="3"/>
        <v>1002085.8060858026</v>
      </c>
    </row>
    <row r="96" spans="1:6" x14ac:dyDescent="0.3">
      <c r="A96">
        <v>95</v>
      </c>
      <c r="B96" s="2">
        <v>45706</v>
      </c>
      <c r="C96" s="8">
        <v>91100000</v>
      </c>
      <c r="D96" s="8">
        <v>56515441.31544131</v>
      </c>
      <c r="E96" s="10">
        <f t="shared" si="2"/>
        <v>34584558.68455869</v>
      </c>
      <c r="F96" s="28">
        <f t="shared" si="3"/>
        <v>-277010.77301077545</v>
      </c>
    </row>
    <row r="97" spans="1:6" x14ac:dyDescent="0.3">
      <c r="A97">
        <v>96</v>
      </c>
      <c r="B97" s="2">
        <v>45705</v>
      </c>
      <c r="C97" s="8">
        <v>90600000</v>
      </c>
      <c r="D97" s="8">
        <v>55738430.542430535</v>
      </c>
      <c r="E97" s="10">
        <f t="shared" si="2"/>
        <v>34861569.457569465</v>
      </c>
      <c r="F97" s="28">
        <f t="shared" si="3"/>
        <v>-1131734.6437346414</v>
      </c>
    </row>
    <row r="98" spans="1:6" x14ac:dyDescent="0.3">
      <c r="A98">
        <v>97</v>
      </c>
      <c r="B98" s="2">
        <v>45702</v>
      </c>
      <c r="C98" s="8">
        <v>91300000</v>
      </c>
      <c r="D98" s="8">
        <v>55306695.898695894</v>
      </c>
      <c r="E98" s="10">
        <f t="shared" si="2"/>
        <v>35993304.101304106</v>
      </c>
      <c r="F98" s="28">
        <f t="shared" si="3"/>
        <v>1566141.7501417547</v>
      </c>
    </row>
    <row r="99" spans="1:6" x14ac:dyDescent="0.3">
      <c r="A99">
        <v>98</v>
      </c>
      <c r="B99" s="2">
        <v>45701</v>
      </c>
      <c r="C99" s="8">
        <v>90700000</v>
      </c>
      <c r="D99" s="8">
        <v>56272837.648837648</v>
      </c>
      <c r="E99" s="10">
        <f t="shared" si="2"/>
        <v>34427162.351162352</v>
      </c>
      <c r="F99" s="28">
        <f t="shared" si="3"/>
        <v>416880.74088073522</v>
      </c>
    </row>
    <row r="100" spans="1:6" x14ac:dyDescent="0.3">
      <c r="A100">
        <v>99</v>
      </c>
      <c r="B100" s="2">
        <v>45700</v>
      </c>
      <c r="C100" s="8">
        <v>90200000</v>
      </c>
      <c r="D100" s="8">
        <v>56189718.389718384</v>
      </c>
      <c r="E100" s="10">
        <f t="shared" si="2"/>
        <v>34010281.610281616</v>
      </c>
      <c r="F100" s="28">
        <f t="shared" si="3"/>
        <v>-276431.67643167078</v>
      </c>
    </row>
    <row r="101" spans="1:6" x14ac:dyDescent="0.3">
      <c r="A101">
        <v>100</v>
      </c>
      <c r="B101" s="2">
        <v>45699</v>
      </c>
      <c r="C101" s="8">
        <v>90500000</v>
      </c>
      <c r="D101" s="8">
        <v>56213286.713286713</v>
      </c>
      <c r="E101" s="10">
        <f t="shared" si="2"/>
        <v>34286713.286713287</v>
      </c>
      <c r="F101" s="28">
        <f t="shared" si="3"/>
        <v>-1095740.6917406917</v>
      </c>
    </row>
    <row r="102" spans="1:6" x14ac:dyDescent="0.3">
      <c r="A102">
        <v>101</v>
      </c>
      <c r="B102" s="2">
        <v>45698</v>
      </c>
      <c r="C102" s="8">
        <v>91300000</v>
      </c>
      <c r="D102" s="8">
        <v>55917546.021546021</v>
      </c>
      <c r="E102" s="10">
        <f t="shared" si="2"/>
        <v>35382453.978453979</v>
      </c>
      <c r="F102" s="28">
        <f t="shared" si="3"/>
        <v>-96894.348894350231</v>
      </c>
    </row>
    <row r="103" spans="1:6" x14ac:dyDescent="0.3">
      <c r="A103">
        <v>102</v>
      </c>
      <c r="B103" s="2">
        <v>45695</v>
      </c>
      <c r="C103" s="8">
        <v>90300000</v>
      </c>
      <c r="D103" s="8">
        <v>54820651.672651671</v>
      </c>
      <c r="E103" s="10">
        <f t="shared" si="2"/>
        <v>35479348.327348329</v>
      </c>
      <c r="F103" s="28">
        <f t="shared" si="3"/>
        <v>419178.22717822343</v>
      </c>
    </row>
    <row r="104" spans="1:6" x14ac:dyDescent="0.3">
      <c r="A104">
        <v>103</v>
      </c>
      <c r="B104" s="2">
        <v>45694</v>
      </c>
      <c r="C104" s="8">
        <v>89600000</v>
      </c>
      <c r="D104" s="8">
        <v>54539829.899829894</v>
      </c>
      <c r="E104" s="10">
        <f t="shared" si="2"/>
        <v>35060170.100170106</v>
      </c>
      <c r="F104" s="28">
        <f t="shared" si="3"/>
        <v>-1351750.5197505206</v>
      </c>
    </row>
    <row r="105" spans="1:6" x14ac:dyDescent="0.3">
      <c r="A105">
        <v>104</v>
      </c>
      <c r="B105" s="2">
        <v>45693</v>
      </c>
      <c r="C105" s="8">
        <v>91000000</v>
      </c>
      <c r="D105" s="8">
        <v>54588079.380079374</v>
      </c>
      <c r="E105" s="10">
        <f t="shared" si="2"/>
        <v>36411920.619920626</v>
      </c>
      <c r="F105" s="28">
        <f t="shared" si="3"/>
        <v>584480.06048006564</v>
      </c>
    </row>
    <row r="106" spans="1:6" x14ac:dyDescent="0.3">
      <c r="A106">
        <v>105</v>
      </c>
      <c r="B106" s="2">
        <v>45692</v>
      </c>
      <c r="C106" s="8">
        <v>90100000</v>
      </c>
      <c r="D106" s="8">
        <v>54272559.440559439</v>
      </c>
      <c r="E106" s="10">
        <f t="shared" si="2"/>
        <v>35827440.559440561</v>
      </c>
      <c r="F106" s="28">
        <f t="shared" si="3"/>
        <v>188084.67208466679</v>
      </c>
    </row>
    <row r="107" spans="1:6" x14ac:dyDescent="0.3">
      <c r="A107">
        <v>106</v>
      </c>
      <c r="B107" s="2">
        <v>45691</v>
      </c>
      <c r="C107" s="8">
        <v>89800000</v>
      </c>
      <c r="D107" s="8">
        <v>54160644.112644106</v>
      </c>
      <c r="E107" s="10">
        <f t="shared" si="2"/>
        <v>35639355.887355894</v>
      </c>
      <c r="F107" s="28">
        <f t="shared" si="3"/>
        <v>864514.59010726213</v>
      </c>
    </row>
    <row r="108" spans="1:6" x14ac:dyDescent="0.3">
      <c r="A108">
        <v>107</v>
      </c>
      <c r="B108" s="2">
        <v>45688</v>
      </c>
      <c r="C108" s="8">
        <v>88058719.581126913</v>
      </c>
      <c r="D108" s="8">
        <v>53283878.283878282</v>
      </c>
      <c r="E108" s="10">
        <f t="shared" si="2"/>
        <v>34774841.297248632</v>
      </c>
      <c r="F108" s="28">
        <f t="shared" si="3"/>
        <v>268766.42656734586</v>
      </c>
    </row>
    <row r="109" spans="1:6" x14ac:dyDescent="0.3">
      <c r="A109">
        <v>108</v>
      </c>
      <c r="B109" s="2">
        <v>45687</v>
      </c>
      <c r="C109" s="8">
        <v>87988879.633486047</v>
      </c>
      <c r="D109" s="8">
        <v>53482804.762804762</v>
      </c>
      <c r="E109" s="10">
        <f t="shared" si="2"/>
        <v>34506074.870681286</v>
      </c>
      <c r="F109" s="28">
        <f t="shared" si="3"/>
        <v>-885045.97097017616</v>
      </c>
    </row>
    <row r="110" spans="1:6" x14ac:dyDescent="0.3">
      <c r="A110">
        <v>109</v>
      </c>
      <c r="B110" s="2">
        <v>45686</v>
      </c>
      <c r="C110" s="8">
        <v>87852769.679300293</v>
      </c>
      <c r="D110" s="8">
        <v>52461648.837648831</v>
      </c>
      <c r="E110" s="10">
        <f t="shared" si="2"/>
        <v>35391120.841651462</v>
      </c>
      <c r="F110" s="28">
        <f t="shared" si="3"/>
        <v>25521.838338166475</v>
      </c>
    </row>
    <row r="111" spans="1:6" x14ac:dyDescent="0.3">
      <c r="A111">
        <v>110</v>
      </c>
      <c r="B111" s="2">
        <v>45685</v>
      </c>
      <c r="C111" s="8">
        <v>87783673.469387755</v>
      </c>
      <c r="D111" s="8">
        <v>52418074.466074459</v>
      </c>
      <c r="E111" s="10">
        <f t="shared" si="2"/>
        <v>35365599.003313296</v>
      </c>
      <c r="F111" s="28">
        <f t="shared" si="3"/>
        <v>-457140.41942612827</v>
      </c>
    </row>
    <row r="112" spans="1:6" x14ac:dyDescent="0.3">
      <c r="A112">
        <v>111</v>
      </c>
      <c r="B112" s="2">
        <v>45684</v>
      </c>
      <c r="C112" s="8">
        <v>87685714.285714284</v>
      </c>
      <c r="D112" s="8">
        <v>51862974.86297486</v>
      </c>
      <c r="E112" s="10">
        <f t="shared" si="2"/>
        <v>35822739.422739424</v>
      </c>
      <c r="F112" s="28">
        <f t="shared" si="3"/>
        <v>-360259.63225963712</v>
      </c>
    </row>
    <row r="113" spans="1:6" x14ac:dyDescent="0.3">
      <c r="A113">
        <v>112</v>
      </c>
      <c r="B113" s="2">
        <v>45681</v>
      </c>
      <c r="C113" s="8">
        <v>88800000</v>
      </c>
      <c r="D113" s="8">
        <v>52617000.945000939</v>
      </c>
      <c r="E113" s="10">
        <f t="shared" si="2"/>
        <v>36182999.054999061</v>
      </c>
      <c r="F113" s="28">
        <f t="shared" si="3"/>
        <v>472753.73275373131</v>
      </c>
    </row>
    <row r="114" spans="1:6" x14ac:dyDescent="0.3">
      <c r="A114">
        <v>113</v>
      </c>
      <c r="B114" s="2">
        <v>45680</v>
      </c>
      <c r="C114" s="8">
        <v>88100000</v>
      </c>
      <c r="D114" s="8">
        <v>52389754.67775467</v>
      </c>
      <c r="E114" s="10">
        <f t="shared" si="2"/>
        <v>35710245.32224533</v>
      </c>
      <c r="F114" s="28">
        <f t="shared" si="3"/>
        <v>-77446.985446982086</v>
      </c>
    </row>
    <row r="115" spans="1:6" x14ac:dyDescent="0.3">
      <c r="A115">
        <v>114</v>
      </c>
      <c r="B115" s="2">
        <v>45679</v>
      </c>
      <c r="C115" s="8">
        <v>88200000</v>
      </c>
      <c r="D115" s="8">
        <v>52412307.692307688</v>
      </c>
      <c r="E115" s="10">
        <f t="shared" si="2"/>
        <v>35787692.307692312</v>
      </c>
      <c r="F115" s="28">
        <f t="shared" si="3"/>
        <v>938870.53487053514</v>
      </c>
    </row>
    <row r="116" spans="1:6" x14ac:dyDescent="0.3">
      <c r="A116">
        <v>115</v>
      </c>
      <c r="B116" s="2">
        <v>45678</v>
      </c>
      <c r="C116" s="8">
        <v>87500000</v>
      </c>
      <c r="D116" s="8">
        <v>52651178.227178223</v>
      </c>
      <c r="E116" s="10">
        <f t="shared" si="2"/>
        <v>34848821.772821777</v>
      </c>
      <c r="F116" s="28">
        <f t="shared" si="3"/>
        <v>262979.77697977424</v>
      </c>
    </row>
    <row r="117" spans="1:6" x14ac:dyDescent="0.3">
      <c r="A117">
        <v>116</v>
      </c>
      <c r="B117" s="2">
        <v>45677</v>
      </c>
      <c r="C117" s="8">
        <v>86900000</v>
      </c>
      <c r="D117" s="8">
        <v>52314158.004157998</v>
      </c>
      <c r="E117" s="10">
        <f t="shared" si="2"/>
        <v>34585841.995842002</v>
      </c>
      <c r="F117" s="28">
        <f t="shared" si="3"/>
        <v>-109099.98109997809</v>
      </c>
    </row>
    <row r="118" spans="1:6" x14ac:dyDescent="0.3">
      <c r="A118">
        <v>117</v>
      </c>
      <c r="B118" s="2">
        <v>45674</v>
      </c>
      <c r="C118" s="8">
        <v>87300000</v>
      </c>
      <c r="D118" s="8">
        <v>52605058.02305802</v>
      </c>
      <c r="E118" s="10">
        <f t="shared" si="2"/>
        <v>34694941.97694198</v>
      </c>
      <c r="F118" s="28">
        <f t="shared" si="3"/>
        <v>456486.48648648709</v>
      </c>
    </row>
    <row r="119" spans="1:6" x14ac:dyDescent="0.3">
      <c r="A119">
        <v>118</v>
      </c>
      <c r="B119" s="2">
        <v>45673</v>
      </c>
      <c r="C119" s="8">
        <v>87000000</v>
      </c>
      <c r="D119" s="8">
        <v>52761544.509544507</v>
      </c>
      <c r="E119" s="10">
        <f t="shared" si="2"/>
        <v>34238455.490455493</v>
      </c>
      <c r="F119" s="28">
        <f t="shared" si="3"/>
        <v>-224576.07257607579</v>
      </c>
    </row>
    <row r="120" spans="1:6" x14ac:dyDescent="0.3">
      <c r="A120">
        <v>119</v>
      </c>
      <c r="B120" s="2">
        <v>45672</v>
      </c>
      <c r="C120" s="8">
        <v>86600000</v>
      </c>
      <c r="D120" s="8">
        <v>52136968.436968431</v>
      </c>
      <c r="E120" s="10">
        <f t="shared" si="2"/>
        <v>34463031.563031569</v>
      </c>
      <c r="F120" s="28">
        <f t="shared" si="3"/>
        <v>-470875.82687582076</v>
      </c>
    </row>
    <row r="121" spans="1:6" x14ac:dyDescent="0.3">
      <c r="A121">
        <v>120</v>
      </c>
      <c r="B121" s="2">
        <v>45671</v>
      </c>
      <c r="C121" s="8">
        <v>86400000</v>
      </c>
      <c r="D121" s="8">
        <v>51466092.61009261</v>
      </c>
      <c r="E121" s="10">
        <f t="shared" si="2"/>
        <v>34933907.38990739</v>
      </c>
      <c r="F121" s="28">
        <f t="shared" si="3"/>
        <v>-548636.55263655633</v>
      </c>
    </row>
    <row r="122" spans="1:6" x14ac:dyDescent="0.3">
      <c r="A122">
        <v>121</v>
      </c>
      <c r="B122" s="2">
        <v>45670</v>
      </c>
      <c r="C122" s="8">
        <v>86800000</v>
      </c>
      <c r="D122" s="8">
        <v>51317456.057456054</v>
      </c>
      <c r="E122" s="10">
        <f t="shared" si="2"/>
        <v>35482543.942543946</v>
      </c>
      <c r="F122" s="28">
        <f t="shared" si="3"/>
        <v>2196105.5161055103</v>
      </c>
    </row>
    <row r="123" spans="1:6" x14ac:dyDescent="0.3">
      <c r="A123">
        <v>122</v>
      </c>
      <c r="B123" s="2">
        <v>45667</v>
      </c>
      <c r="C123" s="8">
        <v>85214285.714285716</v>
      </c>
      <c r="D123" s="8">
        <v>51927847.287847281</v>
      </c>
      <c r="E123" s="10">
        <f t="shared" si="2"/>
        <v>33286438.426438436</v>
      </c>
      <c r="F123" s="28">
        <f t="shared" si="3"/>
        <v>-1228832.7888327837</v>
      </c>
    </row>
    <row r="124" spans="1:6" x14ac:dyDescent="0.3">
      <c r="A124">
        <v>123</v>
      </c>
      <c r="B124" s="2">
        <v>45666</v>
      </c>
      <c r="C124" s="8">
        <v>86000000</v>
      </c>
      <c r="D124" s="8">
        <v>51484728.78472878</v>
      </c>
      <c r="E124" s="10">
        <f t="shared" si="2"/>
        <v>34515271.21527122</v>
      </c>
      <c r="F124" s="28">
        <f t="shared" si="3"/>
        <v>271206.19920620322</v>
      </c>
    </row>
    <row r="125" spans="1:6" x14ac:dyDescent="0.3">
      <c r="A125">
        <v>124</v>
      </c>
      <c r="B125" s="2">
        <v>45665</v>
      </c>
      <c r="C125" s="8">
        <v>85500000</v>
      </c>
      <c r="D125" s="8">
        <v>51255934.983934984</v>
      </c>
      <c r="E125" s="10">
        <f t="shared" si="2"/>
        <v>34244065.016065016</v>
      </c>
      <c r="F125" s="28">
        <f t="shared" si="3"/>
        <v>45591.381591379642</v>
      </c>
    </row>
    <row r="126" spans="1:6" x14ac:dyDescent="0.3">
      <c r="A126">
        <v>125</v>
      </c>
      <c r="B126" s="2">
        <v>45664</v>
      </c>
      <c r="C126" s="8">
        <v>85300000</v>
      </c>
      <c r="D126" s="8">
        <v>51101526.365526363</v>
      </c>
      <c r="E126" s="10">
        <f t="shared" si="2"/>
        <v>34198473.634473637</v>
      </c>
      <c r="F126" s="28">
        <f t="shared" si="3"/>
        <v>-25084.861084863544</v>
      </c>
    </row>
    <row r="127" spans="1:6" x14ac:dyDescent="0.3">
      <c r="A127">
        <v>126</v>
      </c>
      <c r="B127" s="2">
        <v>45663</v>
      </c>
      <c r="C127" s="8">
        <v>85000000</v>
      </c>
      <c r="D127" s="8">
        <v>50776441.5044415</v>
      </c>
      <c r="E127" s="10">
        <f t="shared" si="2"/>
        <v>34223558.4955585</v>
      </c>
      <c r="F127" s="28">
        <f t="shared" si="3"/>
        <v>-299779.24777925014</v>
      </c>
    </row>
    <row r="128" spans="1:6" x14ac:dyDescent="0.3">
      <c r="A128">
        <v>127</v>
      </c>
      <c r="B128" s="2">
        <v>45660</v>
      </c>
      <c r="C128" s="8">
        <v>85500000</v>
      </c>
      <c r="D128" s="8">
        <v>50976662.25666225</v>
      </c>
      <c r="E128" s="10">
        <f t="shared" si="2"/>
        <v>34523337.74333775</v>
      </c>
      <c r="F128" s="28">
        <f t="shared" si="3"/>
        <v>875482.89548289776</v>
      </c>
    </row>
    <row r="129" spans="1:6" x14ac:dyDescent="0.3">
      <c r="A129">
        <v>128</v>
      </c>
      <c r="B129" s="2">
        <v>45659</v>
      </c>
      <c r="C129" s="8">
        <v>85000000</v>
      </c>
      <c r="D129" s="8">
        <v>51352145.152145147</v>
      </c>
      <c r="E129" s="10">
        <f t="shared" si="2"/>
        <v>33647854.847854853</v>
      </c>
      <c r="F129" s="28">
        <f t="shared" si="3"/>
        <v>321171.80117180198</v>
      </c>
    </row>
    <row r="130" spans="1:6" x14ac:dyDescent="0.3">
      <c r="A130">
        <v>129</v>
      </c>
      <c r="B130" s="2">
        <v>45657</v>
      </c>
      <c r="C130" s="8">
        <v>84200000</v>
      </c>
      <c r="D130" s="8">
        <v>50873316.953316949</v>
      </c>
      <c r="E130" s="10">
        <f t="shared" si="2"/>
        <v>33326683.046683051</v>
      </c>
      <c r="F130" s="28">
        <f t="shared" si="3"/>
        <v>-749037.53543753922</v>
      </c>
    </row>
    <row r="131" spans="1:6" x14ac:dyDescent="0.3">
      <c r="A131">
        <v>130</v>
      </c>
      <c r="B131" s="2">
        <v>45656</v>
      </c>
      <c r="C131" s="8">
        <v>84500000</v>
      </c>
      <c r="D131" s="8">
        <v>50424279.41787941</v>
      </c>
      <c r="E131" s="10">
        <f t="shared" ref="E131:E194" si="4">C131-D131</f>
        <v>34075720.58212059</v>
      </c>
      <c r="F131" s="28">
        <f t="shared" ref="F131:F194" si="5">E131-E132</f>
        <v>-255586.92118691653</v>
      </c>
    </row>
    <row r="132" spans="1:6" x14ac:dyDescent="0.3">
      <c r="A132">
        <v>131</v>
      </c>
      <c r="B132" s="2">
        <v>45653</v>
      </c>
      <c r="C132" s="8">
        <v>84700000</v>
      </c>
      <c r="D132" s="8">
        <v>50368692.496692494</v>
      </c>
      <c r="E132" s="10">
        <f t="shared" si="4"/>
        <v>34331307.503307506</v>
      </c>
      <c r="F132" s="28">
        <f t="shared" si="5"/>
        <v>552524.66452466697</v>
      </c>
    </row>
    <row r="133" spans="1:6" x14ac:dyDescent="0.3">
      <c r="A133">
        <v>132</v>
      </c>
      <c r="B133" s="2">
        <v>45652</v>
      </c>
      <c r="C133" s="8">
        <v>84500000</v>
      </c>
      <c r="D133" s="8">
        <v>50721217.161217161</v>
      </c>
      <c r="E133" s="10">
        <f t="shared" si="4"/>
        <v>33778782.838782839</v>
      </c>
      <c r="F133" s="28">
        <f t="shared" si="5"/>
        <v>-23844.587844595313</v>
      </c>
    </row>
    <row r="134" spans="1:6" x14ac:dyDescent="0.3">
      <c r="A134">
        <v>133</v>
      </c>
      <c r="B134" s="2">
        <v>45651</v>
      </c>
      <c r="C134" s="8">
        <v>84300000</v>
      </c>
      <c r="D134" s="8">
        <v>50497372.573372565</v>
      </c>
      <c r="E134" s="10">
        <f t="shared" si="4"/>
        <v>33802627.426627435</v>
      </c>
      <c r="F134" s="28">
        <f t="shared" si="5"/>
        <v>-137516.21351620555</v>
      </c>
    </row>
    <row r="135" spans="1:6" x14ac:dyDescent="0.3">
      <c r="A135">
        <v>134</v>
      </c>
      <c r="B135" s="2">
        <v>45650</v>
      </c>
      <c r="C135" s="8">
        <v>84300000</v>
      </c>
      <c r="D135" s="8">
        <v>50359856.35985636</v>
      </c>
      <c r="E135" s="10">
        <f t="shared" si="4"/>
        <v>33940143.64014364</v>
      </c>
      <c r="F135" s="28">
        <f t="shared" si="5"/>
        <v>-318380.64638064057</v>
      </c>
    </row>
    <row r="136" spans="1:6" x14ac:dyDescent="0.3">
      <c r="A136">
        <v>135</v>
      </c>
      <c r="B136" s="2">
        <v>45649</v>
      </c>
      <c r="C136" s="8">
        <v>84500000</v>
      </c>
      <c r="D136" s="8">
        <v>50241475.713475719</v>
      </c>
      <c r="E136" s="10">
        <f t="shared" si="4"/>
        <v>34258524.286524281</v>
      </c>
      <c r="F136" s="28">
        <f t="shared" si="5"/>
        <v>1025352.1073520929</v>
      </c>
    </row>
    <row r="137" spans="1:6" x14ac:dyDescent="0.3">
      <c r="A137">
        <v>136</v>
      </c>
      <c r="B137" s="2">
        <v>45646</v>
      </c>
      <c r="C137" s="8">
        <v>83800000</v>
      </c>
      <c r="D137" s="8">
        <v>50566827.820827812</v>
      </c>
      <c r="E137" s="10">
        <f t="shared" si="4"/>
        <v>33233172.179172188</v>
      </c>
      <c r="F137" s="28">
        <f t="shared" si="5"/>
        <v>-992331.50633150339</v>
      </c>
    </row>
    <row r="138" spans="1:6" x14ac:dyDescent="0.3">
      <c r="A138">
        <v>137</v>
      </c>
      <c r="B138" s="2">
        <v>45645</v>
      </c>
      <c r="C138" s="8">
        <v>84100000</v>
      </c>
      <c r="D138" s="8">
        <v>49874496.314496309</v>
      </c>
      <c r="E138" s="10">
        <f t="shared" si="4"/>
        <v>34225503.685503691</v>
      </c>
      <c r="F138" s="28">
        <f t="shared" si="5"/>
        <v>-157624.26762426645</v>
      </c>
    </row>
    <row r="139" spans="1:6" x14ac:dyDescent="0.3">
      <c r="A139">
        <v>138</v>
      </c>
      <c r="B139" s="2">
        <v>45644</v>
      </c>
      <c r="C139" s="8">
        <v>85100000</v>
      </c>
      <c r="D139" s="8">
        <v>50716872.046872042</v>
      </c>
      <c r="E139" s="10">
        <f t="shared" si="4"/>
        <v>34383127.953127958</v>
      </c>
      <c r="F139" s="28">
        <f t="shared" si="5"/>
        <v>121980.34398034215</v>
      </c>
    </row>
    <row r="140" spans="1:6" x14ac:dyDescent="0.3">
      <c r="A140">
        <v>139</v>
      </c>
      <c r="B140" s="2">
        <v>45643</v>
      </c>
      <c r="C140" s="8">
        <v>85100000</v>
      </c>
      <c r="D140" s="8">
        <v>50838852.390852384</v>
      </c>
      <c r="E140" s="10">
        <f t="shared" si="4"/>
        <v>34261147.609147616</v>
      </c>
      <c r="F140" s="28">
        <f t="shared" si="5"/>
        <v>44374.976374976337</v>
      </c>
    </row>
    <row r="141" spans="1:6" x14ac:dyDescent="0.3">
      <c r="A141">
        <v>140</v>
      </c>
      <c r="B141" s="2">
        <v>45642</v>
      </c>
      <c r="C141" s="8">
        <v>85100000</v>
      </c>
      <c r="D141" s="8">
        <v>50883227.367227361</v>
      </c>
      <c r="E141" s="10">
        <f t="shared" si="4"/>
        <v>34216772.632772639</v>
      </c>
      <c r="F141" s="28">
        <f t="shared" si="5"/>
        <v>-1081601.9656019658</v>
      </c>
    </row>
    <row r="142" spans="1:6" x14ac:dyDescent="0.3">
      <c r="A142">
        <v>141</v>
      </c>
      <c r="B142" s="2">
        <v>45639</v>
      </c>
      <c r="C142" s="8">
        <v>86300000</v>
      </c>
      <c r="D142" s="8">
        <v>51001625.401625395</v>
      </c>
      <c r="E142" s="10">
        <f t="shared" si="4"/>
        <v>35298374.598374605</v>
      </c>
      <c r="F142" s="28">
        <f t="shared" si="5"/>
        <v>-207314.3073143065</v>
      </c>
    </row>
    <row r="143" spans="1:6" x14ac:dyDescent="0.3">
      <c r="A143">
        <v>142</v>
      </c>
      <c r="B143" s="2">
        <v>45638</v>
      </c>
      <c r="C143" s="8">
        <v>87100000</v>
      </c>
      <c r="D143" s="8">
        <v>51594311.094311088</v>
      </c>
      <c r="E143" s="10">
        <f t="shared" si="4"/>
        <v>35505688.905688912</v>
      </c>
      <c r="F143" s="28">
        <f t="shared" si="5"/>
        <v>1059927.4239274263</v>
      </c>
    </row>
    <row r="144" spans="1:6" x14ac:dyDescent="0.3">
      <c r="A144">
        <v>143</v>
      </c>
      <c r="B144" s="2">
        <v>45637</v>
      </c>
      <c r="C144" s="8">
        <v>86900000</v>
      </c>
      <c r="D144" s="8">
        <v>52454238.518238515</v>
      </c>
      <c r="E144" s="10">
        <f t="shared" si="4"/>
        <v>34445761.481761485</v>
      </c>
      <c r="F144" s="28">
        <f t="shared" si="5"/>
        <v>564632.01663201302</v>
      </c>
    </row>
    <row r="145" spans="1:6" x14ac:dyDescent="0.3">
      <c r="A145">
        <v>144</v>
      </c>
      <c r="B145" s="2">
        <v>45636</v>
      </c>
      <c r="C145" s="8">
        <v>85600000</v>
      </c>
      <c r="D145" s="8">
        <v>51718870.534870528</v>
      </c>
      <c r="E145" s="10">
        <f t="shared" si="4"/>
        <v>33881129.465129472</v>
      </c>
      <c r="F145" s="28">
        <f t="shared" si="5"/>
        <v>-206783.59478358924</v>
      </c>
    </row>
    <row r="146" spans="1:6" x14ac:dyDescent="0.3">
      <c r="A146">
        <v>145</v>
      </c>
      <c r="B146" s="2">
        <v>45635</v>
      </c>
      <c r="C146" s="8">
        <v>85200000</v>
      </c>
      <c r="D146" s="8">
        <v>51112086.940086938</v>
      </c>
      <c r="E146" s="10">
        <f t="shared" si="4"/>
        <v>34087913.059913062</v>
      </c>
      <c r="F146" s="28">
        <f t="shared" si="5"/>
        <v>-494453.22245322168</v>
      </c>
    </row>
    <row r="147" spans="1:6" x14ac:dyDescent="0.3">
      <c r="A147">
        <v>146</v>
      </c>
      <c r="B147" s="2">
        <v>45632</v>
      </c>
      <c r="C147" s="8">
        <v>85200000</v>
      </c>
      <c r="D147" s="8">
        <v>50617633.717633717</v>
      </c>
      <c r="E147" s="10">
        <f t="shared" si="4"/>
        <v>34582366.282366283</v>
      </c>
      <c r="F147" s="28">
        <f t="shared" si="5"/>
        <v>-520273.67227367312</v>
      </c>
    </row>
    <row r="148" spans="1:6" x14ac:dyDescent="0.3">
      <c r="A148">
        <v>147</v>
      </c>
      <c r="B148" s="2">
        <v>45631</v>
      </c>
      <c r="C148" s="8">
        <v>85500000</v>
      </c>
      <c r="D148" s="8">
        <v>50397360.045360044</v>
      </c>
      <c r="E148" s="10">
        <f t="shared" si="4"/>
        <v>35102639.954639956</v>
      </c>
      <c r="F148" s="28">
        <f t="shared" si="5"/>
        <v>562020.03402002901</v>
      </c>
    </row>
    <row r="149" spans="1:6" x14ac:dyDescent="0.3">
      <c r="A149">
        <v>148</v>
      </c>
      <c r="B149" s="2">
        <v>45630</v>
      </c>
      <c r="C149" s="8">
        <v>85500000</v>
      </c>
      <c r="D149" s="8">
        <v>50959380.079380073</v>
      </c>
      <c r="E149" s="10">
        <f t="shared" si="4"/>
        <v>34540619.920619927</v>
      </c>
      <c r="F149" s="28">
        <f t="shared" si="5"/>
        <v>-184738.99073898792</v>
      </c>
    </row>
    <row r="150" spans="1:6" x14ac:dyDescent="0.3">
      <c r="A150">
        <v>149</v>
      </c>
      <c r="B150" s="2">
        <v>45629</v>
      </c>
      <c r="C150" s="8">
        <v>85500000</v>
      </c>
      <c r="D150" s="8">
        <v>50774641.088641085</v>
      </c>
      <c r="E150" s="10">
        <f t="shared" si="4"/>
        <v>34725358.911358915</v>
      </c>
      <c r="F150" s="28">
        <f t="shared" si="5"/>
        <v>-29978.378378376365</v>
      </c>
    </row>
    <row r="151" spans="1:6" x14ac:dyDescent="0.3">
      <c r="A151">
        <v>150</v>
      </c>
      <c r="B151" s="2">
        <v>45628</v>
      </c>
      <c r="C151" s="8">
        <v>85300000</v>
      </c>
      <c r="D151" s="8">
        <v>50544662.710262708</v>
      </c>
      <c r="E151" s="10">
        <f t="shared" si="4"/>
        <v>34755337.289737292</v>
      </c>
      <c r="F151" s="28">
        <f t="shared" si="5"/>
        <v>-136321.75392175466</v>
      </c>
    </row>
    <row r="152" spans="1:6" x14ac:dyDescent="0.3">
      <c r="A152">
        <v>151</v>
      </c>
      <c r="B152" s="2">
        <v>45625</v>
      </c>
      <c r="C152" s="8">
        <v>85800000</v>
      </c>
      <c r="D152" s="8">
        <v>50908340.956340954</v>
      </c>
      <c r="E152" s="10">
        <f t="shared" si="4"/>
        <v>34891659.043659046</v>
      </c>
      <c r="F152" s="28">
        <f t="shared" si="5"/>
        <v>96469.174069166183</v>
      </c>
    </row>
    <row r="153" spans="1:6" x14ac:dyDescent="0.3">
      <c r="A153">
        <v>152</v>
      </c>
      <c r="B153" s="2">
        <v>45624</v>
      </c>
      <c r="C153" s="8">
        <v>85400000</v>
      </c>
      <c r="D153" s="8">
        <v>50604810.13041012</v>
      </c>
      <c r="E153" s="10">
        <f t="shared" si="4"/>
        <v>34795189.86958988</v>
      </c>
      <c r="F153" s="28">
        <f t="shared" si="5"/>
        <v>-62237.837837830186</v>
      </c>
    </row>
    <row r="154" spans="1:6" x14ac:dyDescent="0.3">
      <c r="A154">
        <v>153</v>
      </c>
      <c r="B154" s="2">
        <v>45623</v>
      </c>
      <c r="C154" s="8">
        <v>85500000</v>
      </c>
      <c r="D154" s="8">
        <v>50642572.29257229</v>
      </c>
      <c r="E154" s="10">
        <f t="shared" si="4"/>
        <v>34857427.70742771</v>
      </c>
      <c r="F154" s="28">
        <f t="shared" si="5"/>
        <v>-16568.512568511069</v>
      </c>
    </row>
    <row r="155" spans="1:6" x14ac:dyDescent="0.3">
      <c r="A155">
        <v>154</v>
      </c>
      <c r="B155" s="2">
        <v>45622</v>
      </c>
      <c r="C155" s="8">
        <v>85200000</v>
      </c>
      <c r="D155" s="8">
        <v>50326003.780003779</v>
      </c>
      <c r="E155" s="10">
        <f t="shared" si="4"/>
        <v>34873996.219996221</v>
      </c>
      <c r="F155" s="28">
        <f t="shared" si="5"/>
        <v>-1457330.1833301783</v>
      </c>
    </row>
    <row r="156" spans="1:6" x14ac:dyDescent="0.3">
      <c r="A156">
        <v>155</v>
      </c>
      <c r="B156" s="2">
        <v>45621</v>
      </c>
      <c r="C156" s="8">
        <v>86600000</v>
      </c>
      <c r="D156" s="8">
        <v>50268673.5966736</v>
      </c>
      <c r="E156" s="10">
        <f t="shared" si="4"/>
        <v>36331326.4033264</v>
      </c>
      <c r="F156" s="28">
        <f t="shared" si="5"/>
        <v>1402789.8695898578</v>
      </c>
    </row>
    <row r="157" spans="1:6" x14ac:dyDescent="0.3">
      <c r="A157">
        <v>156</v>
      </c>
      <c r="B157" s="2">
        <v>45618</v>
      </c>
      <c r="C157" s="8">
        <v>87000000</v>
      </c>
      <c r="D157" s="8">
        <v>52071463.466263458</v>
      </c>
      <c r="E157" s="10">
        <f t="shared" si="4"/>
        <v>34928536.533736542</v>
      </c>
      <c r="F157" s="28">
        <f t="shared" si="5"/>
        <v>69622.528822533786</v>
      </c>
    </row>
    <row r="158" spans="1:6" x14ac:dyDescent="0.3">
      <c r="A158">
        <v>157</v>
      </c>
      <c r="B158" s="2">
        <v>45617</v>
      </c>
      <c r="C158" s="8">
        <v>86200000</v>
      </c>
      <c r="D158" s="8">
        <v>51341085.995085992</v>
      </c>
      <c r="E158" s="10">
        <f t="shared" si="4"/>
        <v>34858914.004914008</v>
      </c>
      <c r="F158" s="28">
        <f t="shared" si="5"/>
        <v>40791.154791153967</v>
      </c>
    </row>
    <row r="159" spans="1:6" x14ac:dyDescent="0.3">
      <c r="A159">
        <v>158</v>
      </c>
      <c r="B159" s="2">
        <v>45616</v>
      </c>
      <c r="C159" s="8">
        <v>85700000</v>
      </c>
      <c r="D159" s="8">
        <v>50881877.149877146</v>
      </c>
      <c r="E159" s="10">
        <f t="shared" si="4"/>
        <v>34818122.850122854</v>
      </c>
      <c r="F159" s="28">
        <f t="shared" si="5"/>
        <v>254867.88886789232</v>
      </c>
    </row>
    <row r="160" spans="1:6" x14ac:dyDescent="0.3">
      <c r="A160">
        <v>159</v>
      </c>
      <c r="B160" s="2">
        <v>45615</v>
      </c>
      <c r="C160" s="8">
        <v>85000000</v>
      </c>
      <c r="D160" s="8">
        <v>50436745.038745038</v>
      </c>
      <c r="E160" s="10">
        <f t="shared" si="4"/>
        <v>34563254.961254962</v>
      </c>
      <c r="F160" s="28">
        <f t="shared" si="5"/>
        <v>702958.6089586094</v>
      </c>
    </row>
    <row r="161" spans="1:6" x14ac:dyDescent="0.3">
      <c r="A161">
        <v>160</v>
      </c>
      <c r="B161" s="2">
        <v>45614</v>
      </c>
      <c r="C161" s="8">
        <v>84000000</v>
      </c>
      <c r="D161" s="8">
        <v>50139703.647703648</v>
      </c>
      <c r="E161" s="10">
        <f t="shared" si="4"/>
        <v>33860296.352296352</v>
      </c>
      <c r="F161" s="28">
        <f t="shared" si="5"/>
        <v>-410850.12285013497</v>
      </c>
    </row>
    <row r="162" spans="1:6" x14ac:dyDescent="0.3">
      <c r="A162">
        <v>161</v>
      </c>
      <c r="B162" s="2">
        <v>45611</v>
      </c>
      <c r="C162" s="8">
        <v>83500000</v>
      </c>
      <c r="D162" s="8">
        <v>49228853.524853513</v>
      </c>
      <c r="E162" s="10">
        <f t="shared" si="4"/>
        <v>34271146.475146487</v>
      </c>
      <c r="F162" s="28">
        <f t="shared" si="5"/>
        <v>67383.859383866191</v>
      </c>
    </row>
    <row r="163" spans="1:6" x14ac:dyDescent="0.3">
      <c r="A163">
        <v>162</v>
      </c>
      <c r="B163" s="2">
        <v>45610</v>
      </c>
      <c r="C163" s="8">
        <v>83500000</v>
      </c>
      <c r="D163" s="8">
        <v>49296237.384237379</v>
      </c>
      <c r="E163" s="10">
        <f t="shared" si="4"/>
        <v>34203762.615762621</v>
      </c>
      <c r="F163" s="28">
        <f t="shared" si="5"/>
        <v>-375209.97920997441</v>
      </c>
    </row>
    <row r="164" spans="1:6" x14ac:dyDescent="0.3">
      <c r="A164">
        <v>163</v>
      </c>
      <c r="B164" s="2">
        <v>45609</v>
      </c>
      <c r="C164" s="8">
        <v>84000000</v>
      </c>
      <c r="D164" s="8">
        <v>49421027.405027404</v>
      </c>
      <c r="E164" s="10">
        <f t="shared" si="4"/>
        <v>34578972.594972596</v>
      </c>
      <c r="F164" s="28">
        <f t="shared" si="5"/>
        <v>387326.40332639962</v>
      </c>
    </row>
    <row r="165" spans="1:6" x14ac:dyDescent="0.3">
      <c r="A165">
        <v>164</v>
      </c>
      <c r="B165" s="2">
        <v>45608</v>
      </c>
      <c r="C165" s="8">
        <v>84000000</v>
      </c>
      <c r="D165" s="8">
        <v>49808353.808353804</v>
      </c>
      <c r="E165" s="10">
        <f t="shared" si="4"/>
        <v>34191646.191646196</v>
      </c>
      <c r="F165" s="28">
        <f t="shared" si="5"/>
        <v>-1244663.0126630142</v>
      </c>
    </row>
    <row r="166" spans="1:6" x14ac:dyDescent="0.3">
      <c r="A166">
        <v>165</v>
      </c>
      <c r="B166" s="2">
        <v>45607</v>
      </c>
      <c r="C166" s="8">
        <v>85400000</v>
      </c>
      <c r="D166" s="8">
        <v>49963690.79569079</v>
      </c>
      <c r="E166" s="10">
        <f t="shared" si="4"/>
        <v>35436309.20430921</v>
      </c>
      <c r="F166" s="28">
        <f t="shared" si="5"/>
        <v>758365.52636552602</v>
      </c>
    </row>
    <row r="167" spans="1:6" x14ac:dyDescent="0.3">
      <c r="A167">
        <v>166</v>
      </c>
      <c r="B167" s="2">
        <v>45604</v>
      </c>
      <c r="C167" s="8">
        <v>86000000</v>
      </c>
      <c r="D167" s="8">
        <v>51322056.322056316</v>
      </c>
      <c r="E167" s="10">
        <f t="shared" si="4"/>
        <v>34677943.677943684</v>
      </c>
      <c r="F167" s="28">
        <f t="shared" si="5"/>
        <v>891752.03175203502</v>
      </c>
    </row>
    <row r="168" spans="1:6" x14ac:dyDescent="0.3">
      <c r="A168">
        <v>167</v>
      </c>
      <c r="B168" s="2">
        <v>45603</v>
      </c>
      <c r="C168" s="8">
        <v>85500000</v>
      </c>
      <c r="D168" s="8">
        <v>51713808.353808351</v>
      </c>
      <c r="E168" s="10">
        <f t="shared" si="4"/>
        <v>33786191.646191649</v>
      </c>
      <c r="F168" s="28">
        <f t="shared" si="5"/>
        <v>-4049936.1179361194</v>
      </c>
    </row>
    <row r="169" spans="1:6" x14ac:dyDescent="0.3">
      <c r="A169">
        <v>168</v>
      </c>
      <c r="B169" s="2">
        <v>45602</v>
      </c>
      <c r="C169" s="8">
        <v>89000000</v>
      </c>
      <c r="D169" s="8">
        <v>51163872.235872231</v>
      </c>
      <c r="E169" s="10">
        <f t="shared" si="4"/>
        <v>37836127.764127769</v>
      </c>
      <c r="F169" s="28">
        <f t="shared" si="5"/>
        <v>1311500.283500284</v>
      </c>
    </row>
    <row r="170" spans="1:6" x14ac:dyDescent="0.3">
      <c r="A170">
        <v>169</v>
      </c>
      <c r="B170" s="2">
        <v>45601</v>
      </c>
      <c r="C170" s="8">
        <v>89000000</v>
      </c>
      <c r="D170" s="8">
        <v>52475372.519372515</v>
      </c>
      <c r="E170" s="10">
        <f t="shared" si="4"/>
        <v>36524627.480627485</v>
      </c>
      <c r="F170" s="28">
        <f t="shared" si="5"/>
        <v>-121797.76979777217</v>
      </c>
    </row>
    <row r="171" spans="1:6" x14ac:dyDescent="0.3">
      <c r="A171">
        <v>170</v>
      </c>
      <c r="B171" s="2">
        <v>45600</v>
      </c>
      <c r="C171" s="8">
        <v>89000000</v>
      </c>
      <c r="D171" s="8">
        <v>52353574.749574743</v>
      </c>
      <c r="E171" s="10">
        <f t="shared" si="4"/>
        <v>36646425.250425257</v>
      </c>
      <c r="F171" s="28">
        <f t="shared" si="5"/>
        <v>-514275.56227555871</v>
      </c>
    </row>
    <row r="172" spans="1:6" x14ac:dyDescent="0.3">
      <c r="A172">
        <v>171</v>
      </c>
      <c r="B172" s="2">
        <v>45597</v>
      </c>
      <c r="C172" s="8">
        <v>89500000</v>
      </c>
      <c r="D172" s="8">
        <v>52339299.187299185</v>
      </c>
      <c r="E172" s="10">
        <f t="shared" si="4"/>
        <v>37160700.812700815</v>
      </c>
      <c r="F172" s="28">
        <f t="shared" si="5"/>
        <v>-526435.07843507826</v>
      </c>
    </row>
    <row r="173" spans="1:6" x14ac:dyDescent="0.3">
      <c r="A173">
        <v>172</v>
      </c>
      <c r="B173" s="2">
        <v>45596</v>
      </c>
      <c r="C173" s="8">
        <v>90000000</v>
      </c>
      <c r="D173" s="8">
        <v>52312864.108864106</v>
      </c>
      <c r="E173" s="10">
        <f t="shared" si="4"/>
        <v>37687135.891135894</v>
      </c>
      <c r="F173" s="28">
        <f t="shared" si="5"/>
        <v>980108.86410886049</v>
      </c>
    </row>
    <row r="174" spans="1:6" x14ac:dyDescent="0.3">
      <c r="A174">
        <v>173</v>
      </c>
      <c r="B174" s="2">
        <v>45595</v>
      </c>
      <c r="C174" s="8">
        <v>90000000</v>
      </c>
      <c r="D174" s="8">
        <v>53292972.972972967</v>
      </c>
      <c r="E174" s="10">
        <f t="shared" si="4"/>
        <v>36707027.027027033</v>
      </c>
      <c r="F174" s="28">
        <f t="shared" si="5"/>
        <v>647248.53524854034</v>
      </c>
    </row>
    <row r="175" spans="1:6" x14ac:dyDescent="0.3">
      <c r="A175">
        <v>174</v>
      </c>
      <c r="B175" s="2">
        <v>45594</v>
      </c>
      <c r="C175" s="8">
        <v>89000000</v>
      </c>
      <c r="D175" s="8">
        <v>52940221.508221507</v>
      </c>
      <c r="E175" s="10">
        <f t="shared" si="4"/>
        <v>36059778.491778493</v>
      </c>
      <c r="F175" s="28">
        <f t="shared" si="5"/>
        <v>-383955.77395577729</v>
      </c>
    </row>
    <row r="176" spans="1:6" x14ac:dyDescent="0.3">
      <c r="A176">
        <v>175</v>
      </c>
      <c r="B176" s="2">
        <v>45593</v>
      </c>
      <c r="C176" s="8">
        <v>89000000</v>
      </c>
      <c r="D176" s="8">
        <v>52556265.73426573</v>
      </c>
      <c r="E176" s="10">
        <f t="shared" si="4"/>
        <v>36443734.26573427</v>
      </c>
      <c r="F176" s="28">
        <f t="shared" si="5"/>
        <v>-17600.45360045135</v>
      </c>
    </row>
    <row r="177" spans="1:6" x14ac:dyDescent="0.3">
      <c r="A177">
        <v>176</v>
      </c>
      <c r="B177" s="2">
        <v>45590</v>
      </c>
      <c r="C177" s="8">
        <v>89000000</v>
      </c>
      <c r="D177" s="8">
        <v>52538665.280665278</v>
      </c>
      <c r="E177" s="10">
        <f t="shared" si="4"/>
        <v>36461334.719334722</v>
      </c>
      <c r="F177" s="28">
        <f t="shared" si="5"/>
        <v>-52982.800982803106</v>
      </c>
    </row>
    <row r="178" spans="1:6" x14ac:dyDescent="0.3">
      <c r="A178">
        <v>177</v>
      </c>
      <c r="B178" s="2">
        <v>45589</v>
      </c>
      <c r="C178" s="8">
        <v>89000000</v>
      </c>
      <c r="D178" s="8">
        <v>52485682.479682475</v>
      </c>
      <c r="E178" s="10">
        <f t="shared" si="4"/>
        <v>36514317.520317525</v>
      </c>
      <c r="F178" s="28">
        <f t="shared" si="5"/>
        <v>-362635.79663579911</v>
      </c>
    </row>
    <row r="179" spans="1:6" x14ac:dyDescent="0.3">
      <c r="A179">
        <v>178</v>
      </c>
      <c r="B179" s="2">
        <v>45588</v>
      </c>
      <c r="C179" s="8">
        <v>89000000</v>
      </c>
      <c r="D179" s="8">
        <v>52123046.683046676</v>
      </c>
      <c r="E179" s="10">
        <f t="shared" si="4"/>
        <v>36876953.316953324</v>
      </c>
      <c r="F179" s="28">
        <f t="shared" si="5"/>
        <v>551485.91948591918</v>
      </c>
    </row>
    <row r="180" spans="1:6" x14ac:dyDescent="0.3">
      <c r="A180">
        <v>179</v>
      </c>
      <c r="B180" s="2">
        <v>45587</v>
      </c>
      <c r="C180" s="8">
        <v>89000000</v>
      </c>
      <c r="D180" s="8">
        <v>52674532.602532595</v>
      </c>
      <c r="E180" s="10">
        <f t="shared" si="4"/>
        <v>36325467.397467405</v>
      </c>
      <c r="F180" s="28">
        <f t="shared" si="5"/>
        <v>378828.57682857662</v>
      </c>
    </row>
    <row r="181" spans="1:6" x14ac:dyDescent="0.3">
      <c r="A181">
        <v>180</v>
      </c>
      <c r="B181" s="2">
        <v>45586</v>
      </c>
      <c r="C181" s="8">
        <v>88000000</v>
      </c>
      <c r="D181" s="8">
        <v>52053361.179361172</v>
      </c>
      <c r="E181" s="10">
        <f t="shared" si="4"/>
        <v>35946638.820638828</v>
      </c>
      <c r="F181" s="28">
        <f t="shared" si="5"/>
        <v>1543353.9973540008</v>
      </c>
    </row>
    <row r="182" spans="1:6" x14ac:dyDescent="0.3">
      <c r="A182">
        <v>181</v>
      </c>
      <c r="B182" s="2">
        <v>45583</v>
      </c>
      <c r="C182" s="8">
        <v>86000000</v>
      </c>
      <c r="D182" s="8">
        <v>51596715.176715173</v>
      </c>
      <c r="E182" s="10">
        <f t="shared" si="4"/>
        <v>34403284.823284827</v>
      </c>
      <c r="F182" s="28">
        <f t="shared" si="5"/>
        <v>-370572.67057266831</v>
      </c>
    </row>
    <row r="183" spans="1:6" x14ac:dyDescent="0.3">
      <c r="A183">
        <v>182</v>
      </c>
      <c r="B183" s="2">
        <v>45582</v>
      </c>
      <c r="C183" s="8">
        <v>86000000</v>
      </c>
      <c r="D183" s="8">
        <v>51226142.506142505</v>
      </c>
      <c r="E183" s="10">
        <f t="shared" si="4"/>
        <v>34773857.493857495</v>
      </c>
      <c r="F183" s="28">
        <f t="shared" si="5"/>
        <v>-748138.34813834727</v>
      </c>
    </row>
    <row r="184" spans="1:6" x14ac:dyDescent="0.3">
      <c r="A184">
        <v>183</v>
      </c>
      <c r="B184" s="2">
        <v>45581</v>
      </c>
      <c r="C184" s="8">
        <v>86000000</v>
      </c>
      <c r="D184" s="8">
        <v>50478004.158004157</v>
      </c>
      <c r="E184" s="10">
        <f t="shared" si="4"/>
        <v>35521995.841995843</v>
      </c>
      <c r="F184" s="28">
        <f t="shared" si="5"/>
        <v>671604.6116046086</v>
      </c>
    </row>
    <row r="185" spans="1:6" x14ac:dyDescent="0.3">
      <c r="A185">
        <v>184</v>
      </c>
      <c r="B185" s="2">
        <v>45580</v>
      </c>
      <c r="C185" s="8">
        <v>85000000</v>
      </c>
      <c r="D185" s="8">
        <v>50149608.769608766</v>
      </c>
      <c r="E185" s="10">
        <f t="shared" si="4"/>
        <v>34850391.230391234</v>
      </c>
      <c r="F185" s="28">
        <f t="shared" si="5"/>
        <v>-426416.9344169274</v>
      </c>
    </row>
    <row r="186" spans="1:6" x14ac:dyDescent="0.3">
      <c r="A186">
        <v>185</v>
      </c>
      <c r="B186" s="2">
        <v>45579</v>
      </c>
      <c r="C186" s="8">
        <v>85000000</v>
      </c>
      <c r="D186" s="8">
        <v>49723191.835191838</v>
      </c>
      <c r="E186" s="10">
        <f t="shared" si="4"/>
        <v>35276808.164808162</v>
      </c>
      <c r="F186" s="28">
        <f t="shared" si="5"/>
        <v>613714.60971460491</v>
      </c>
    </row>
    <row r="187" spans="1:6" x14ac:dyDescent="0.3">
      <c r="A187">
        <v>186</v>
      </c>
      <c r="B187" s="2">
        <v>45576</v>
      </c>
      <c r="C187" s="8">
        <v>84500000</v>
      </c>
      <c r="D187" s="8">
        <v>49836906.444906443</v>
      </c>
      <c r="E187" s="10">
        <f t="shared" si="4"/>
        <v>34663093.555093557</v>
      </c>
      <c r="F187" s="28">
        <f t="shared" si="5"/>
        <v>-644316.76431676745</v>
      </c>
    </row>
    <row r="188" spans="1:6" x14ac:dyDescent="0.3">
      <c r="A188">
        <v>187</v>
      </c>
      <c r="B188" s="2">
        <v>45575</v>
      </c>
      <c r="C188" s="8">
        <v>84500000</v>
      </c>
      <c r="D188" s="8">
        <v>49192589.680589676</v>
      </c>
      <c r="E188" s="10">
        <f t="shared" si="4"/>
        <v>35307410.319410324</v>
      </c>
      <c r="F188" s="28">
        <f t="shared" si="5"/>
        <v>-774063.88206388056</v>
      </c>
    </row>
    <row r="189" spans="1:6" x14ac:dyDescent="0.3">
      <c r="A189">
        <v>188</v>
      </c>
      <c r="B189" s="2">
        <v>45574</v>
      </c>
      <c r="C189" s="8">
        <v>85000000</v>
      </c>
      <c r="D189" s="8">
        <v>48918525.798525795</v>
      </c>
      <c r="E189" s="10">
        <f t="shared" si="4"/>
        <v>36081474.201474205</v>
      </c>
      <c r="F189" s="28">
        <f t="shared" si="5"/>
        <v>178828.19882819802</v>
      </c>
    </row>
    <row r="190" spans="1:6" x14ac:dyDescent="0.3">
      <c r="A190">
        <v>189</v>
      </c>
      <c r="B190" s="2">
        <v>45573</v>
      </c>
      <c r="C190" s="8">
        <v>85000000</v>
      </c>
      <c r="D190" s="8">
        <v>49097353.997353993</v>
      </c>
      <c r="E190" s="10">
        <f t="shared" si="4"/>
        <v>35902646.002646007</v>
      </c>
      <c r="F190" s="28">
        <f t="shared" si="5"/>
        <v>1569500.66150067</v>
      </c>
    </row>
    <row r="191" spans="1:6" x14ac:dyDescent="0.3">
      <c r="A191">
        <v>190</v>
      </c>
      <c r="B191" s="2">
        <v>45572</v>
      </c>
      <c r="C191" s="8">
        <v>84000000</v>
      </c>
      <c r="D191" s="8">
        <v>49666854.658854663</v>
      </c>
      <c r="E191" s="10">
        <f t="shared" si="4"/>
        <v>34333145.341145337</v>
      </c>
      <c r="F191" s="28">
        <f t="shared" si="5"/>
        <v>134474.06647406518</v>
      </c>
    </row>
    <row r="192" spans="1:6" x14ac:dyDescent="0.3">
      <c r="A192">
        <v>191</v>
      </c>
      <c r="B192" s="2">
        <v>45569</v>
      </c>
      <c r="C192" s="8">
        <v>83714285.714285716</v>
      </c>
      <c r="D192" s="8">
        <v>49515614.439614445</v>
      </c>
      <c r="E192" s="10">
        <f t="shared" si="4"/>
        <v>34198671.274671271</v>
      </c>
      <c r="F192" s="28">
        <f t="shared" si="5"/>
        <v>-94324.756324760616</v>
      </c>
    </row>
    <row r="193" spans="1:6" x14ac:dyDescent="0.3">
      <c r="A193">
        <v>192</v>
      </c>
      <c r="B193" s="2">
        <v>45568</v>
      </c>
      <c r="C193" s="8">
        <v>84000000</v>
      </c>
      <c r="D193" s="8">
        <v>49707003.969003968</v>
      </c>
      <c r="E193" s="10">
        <f t="shared" si="4"/>
        <v>34292996.030996032</v>
      </c>
      <c r="F193" s="28">
        <f t="shared" si="5"/>
        <v>-373184.87998488545</v>
      </c>
    </row>
    <row r="194" spans="1:6" x14ac:dyDescent="0.3">
      <c r="A194">
        <v>193</v>
      </c>
      <c r="B194" s="2">
        <v>45567</v>
      </c>
      <c r="C194" s="8">
        <v>84000000</v>
      </c>
      <c r="D194" s="8">
        <v>49333819.089019082</v>
      </c>
      <c r="E194" s="10">
        <f t="shared" si="4"/>
        <v>34666180.910980918</v>
      </c>
      <c r="F194" s="28">
        <f t="shared" si="5"/>
        <v>261526.59232660383</v>
      </c>
    </row>
    <row r="195" spans="1:6" x14ac:dyDescent="0.3">
      <c r="A195">
        <v>194</v>
      </c>
      <c r="B195" s="2">
        <v>45566</v>
      </c>
      <c r="C195" s="8">
        <v>84000000</v>
      </c>
      <c r="D195" s="8">
        <v>49595345.681345686</v>
      </c>
      <c r="E195" s="10">
        <f t="shared" ref="E195:E258" si="6">C195-D195</f>
        <v>34404654.318654314</v>
      </c>
      <c r="F195" s="28">
        <f t="shared" ref="F195:F258" si="7">E195-E196</f>
        <v>-159843.50784351677</v>
      </c>
    </row>
    <row r="196" spans="1:6" x14ac:dyDescent="0.3">
      <c r="A196">
        <v>195</v>
      </c>
      <c r="B196" s="2">
        <v>45565</v>
      </c>
      <c r="C196" s="8">
        <v>83500000</v>
      </c>
      <c r="D196" s="8">
        <v>48935502.17350217</v>
      </c>
      <c r="E196" s="10">
        <f t="shared" si="6"/>
        <v>34564497.82649783</v>
      </c>
      <c r="F196" s="28">
        <f t="shared" si="7"/>
        <v>222189.75618976355</v>
      </c>
    </row>
    <row r="197" spans="1:6" x14ac:dyDescent="0.3">
      <c r="A197">
        <v>196</v>
      </c>
      <c r="B197" s="2">
        <v>45562</v>
      </c>
      <c r="C197" s="8">
        <v>83500000</v>
      </c>
      <c r="D197" s="8">
        <v>49157691.929691933</v>
      </c>
      <c r="E197" s="10">
        <f t="shared" si="6"/>
        <v>34342308.070308067</v>
      </c>
      <c r="F197" s="28">
        <f t="shared" si="7"/>
        <v>526366.6603666544</v>
      </c>
    </row>
    <row r="198" spans="1:6" x14ac:dyDescent="0.3">
      <c r="A198">
        <v>197</v>
      </c>
      <c r="B198" s="2">
        <v>45561</v>
      </c>
      <c r="C198" s="8">
        <v>83500000</v>
      </c>
      <c r="D198" s="8">
        <v>49684058.590058587</v>
      </c>
      <c r="E198" s="10">
        <f t="shared" si="6"/>
        <v>33815941.409941413</v>
      </c>
      <c r="F198" s="28">
        <f t="shared" si="7"/>
        <v>-269478.35947836936</v>
      </c>
    </row>
    <row r="199" spans="1:6" x14ac:dyDescent="0.3">
      <c r="A199">
        <v>198</v>
      </c>
      <c r="B199" s="2">
        <v>45560</v>
      </c>
      <c r="C199" s="8">
        <v>83500000</v>
      </c>
      <c r="D199" s="8">
        <v>49414580.230580218</v>
      </c>
      <c r="E199" s="10">
        <f t="shared" si="6"/>
        <v>34085419.769419782</v>
      </c>
      <c r="F199" s="28">
        <f t="shared" si="7"/>
        <v>-128616.89661689103</v>
      </c>
    </row>
    <row r="200" spans="1:6" x14ac:dyDescent="0.3">
      <c r="A200">
        <v>199</v>
      </c>
      <c r="B200" s="2">
        <v>45559</v>
      </c>
      <c r="C200" s="8">
        <v>83500000</v>
      </c>
      <c r="D200" s="8">
        <v>49285963.333963327</v>
      </c>
      <c r="E200" s="10">
        <f t="shared" si="6"/>
        <v>34214036.666036673</v>
      </c>
      <c r="F200" s="28">
        <f t="shared" si="7"/>
        <v>1090466.4524664581</v>
      </c>
    </row>
    <row r="201" spans="1:6" x14ac:dyDescent="0.3">
      <c r="A201">
        <v>200</v>
      </c>
      <c r="B201" s="2">
        <v>45558</v>
      </c>
      <c r="C201" s="8">
        <v>82000000</v>
      </c>
      <c r="D201" s="8">
        <v>48876429.786429785</v>
      </c>
      <c r="E201" s="10">
        <f t="shared" si="6"/>
        <v>33123570.213570215</v>
      </c>
      <c r="F201" s="28">
        <f t="shared" si="7"/>
        <v>-172335.28633528948</v>
      </c>
    </row>
    <row r="202" spans="1:6" x14ac:dyDescent="0.3">
      <c r="A202">
        <v>201</v>
      </c>
      <c r="B202" s="2">
        <v>45555</v>
      </c>
      <c r="C202" s="8">
        <v>82000000</v>
      </c>
      <c r="D202" s="8">
        <v>48704094.500094496</v>
      </c>
      <c r="E202" s="10">
        <f t="shared" si="6"/>
        <v>33295905.499905504</v>
      </c>
      <c r="F202" s="28">
        <f t="shared" si="7"/>
        <v>-441936.11793611944</v>
      </c>
    </row>
    <row r="203" spans="1:6" x14ac:dyDescent="0.3">
      <c r="A203">
        <v>202</v>
      </c>
      <c r="B203" s="2">
        <v>45554</v>
      </c>
      <c r="C203" s="8">
        <v>81800000</v>
      </c>
      <c r="D203" s="8">
        <v>48062158.382158376</v>
      </c>
      <c r="E203" s="10">
        <f t="shared" si="6"/>
        <v>33737841.617841624</v>
      </c>
      <c r="F203" s="28">
        <f t="shared" si="7"/>
        <v>-453260.25326025486</v>
      </c>
    </row>
    <row r="204" spans="1:6" x14ac:dyDescent="0.3">
      <c r="A204">
        <v>203</v>
      </c>
      <c r="B204" s="2">
        <v>45553</v>
      </c>
      <c r="C204" s="8">
        <v>82000000</v>
      </c>
      <c r="D204" s="8">
        <v>47808898.128898121</v>
      </c>
      <c r="E204" s="10">
        <f t="shared" si="6"/>
        <v>34191101.871101879</v>
      </c>
      <c r="F204" s="28">
        <f t="shared" si="7"/>
        <v>-80252.504252493382</v>
      </c>
    </row>
    <row r="205" spans="1:6" x14ac:dyDescent="0.3">
      <c r="A205">
        <v>204</v>
      </c>
      <c r="B205" s="2">
        <v>45552</v>
      </c>
      <c r="C205" s="8">
        <v>82000000</v>
      </c>
      <c r="D205" s="8">
        <v>47728645.624645628</v>
      </c>
      <c r="E205" s="10">
        <f t="shared" si="6"/>
        <v>34271354.375354372</v>
      </c>
      <c r="F205" s="28">
        <f t="shared" si="7"/>
        <v>1613890.4184618518</v>
      </c>
    </row>
    <row r="206" spans="1:6" x14ac:dyDescent="0.3">
      <c r="A206">
        <v>205</v>
      </c>
      <c r="B206" s="2">
        <v>45551</v>
      </c>
      <c r="C206" s="8">
        <v>80510204.081632644</v>
      </c>
      <c r="D206" s="8">
        <v>47852740.124740124</v>
      </c>
      <c r="E206" s="10">
        <f t="shared" si="6"/>
        <v>32657463.95689252</v>
      </c>
      <c r="F206" s="28">
        <f t="shared" si="7"/>
        <v>-44534.261105693877</v>
      </c>
    </row>
    <row r="207" spans="1:6" x14ac:dyDescent="0.3">
      <c r="A207">
        <v>206</v>
      </c>
      <c r="B207" s="2">
        <v>45548</v>
      </c>
      <c r="C207" s="8">
        <v>80571428.571428567</v>
      </c>
      <c r="D207" s="8">
        <v>47869430.353430353</v>
      </c>
      <c r="E207" s="10">
        <f t="shared" si="6"/>
        <v>32701998.217998214</v>
      </c>
      <c r="F207" s="28">
        <f t="shared" si="7"/>
        <v>-399974.94397495687</v>
      </c>
    </row>
    <row r="208" spans="1:6" x14ac:dyDescent="0.3">
      <c r="A208">
        <v>207</v>
      </c>
      <c r="B208" s="2">
        <v>45547</v>
      </c>
      <c r="C208" s="8">
        <v>80500000</v>
      </c>
      <c r="D208" s="8">
        <v>47398026.838026829</v>
      </c>
      <c r="E208" s="10">
        <f t="shared" si="6"/>
        <v>33101973.161973171</v>
      </c>
      <c r="F208" s="28">
        <f t="shared" si="7"/>
        <v>-773906.63390662521</v>
      </c>
    </row>
    <row r="209" spans="1:6" x14ac:dyDescent="0.3">
      <c r="A209">
        <v>208</v>
      </c>
      <c r="B209" s="2">
        <v>45546</v>
      </c>
      <c r="C209" s="8">
        <v>80500000</v>
      </c>
      <c r="D209" s="8">
        <v>46624120.204120204</v>
      </c>
      <c r="E209" s="10">
        <f t="shared" si="6"/>
        <v>33875879.795879796</v>
      </c>
      <c r="F209" s="28">
        <f t="shared" si="7"/>
        <v>212635.04063504189</v>
      </c>
    </row>
    <row r="210" spans="1:6" x14ac:dyDescent="0.3">
      <c r="A210">
        <v>209</v>
      </c>
      <c r="B210" s="2">
        <v>45545</v>
      </c>
      <c r="C210" s="8">
        <v>80500000</v>
      </c>
      <c r="D210" s="8">
        <v>46836755.244755246</v>
      </c>
      <c r="E210" s="10">
        <f t="shared" si="6"/>
        <v>33663244.755244754</v>
      </c>
      <c r="F210" s="28">
        <f t="shared" si="7"/>
        <v>-157924.02192401886</v>
      </c>
    </row>
    <row r="211" spans="1:6" x14ac:dyDescent="0.3">
      <c r="A211">
        <v>210</v>
      </c>
      <c r="B211" s="2">
        <v>45544</v>
      </c>
      <c r="C211" s="8">
        <v>80500000</v>
      </c>
      <c r="D211" s="8">
        <v>46678831.222831227</v>
      </c>
      <c r="E211" s="10">
        <f t="shared" si="6"/>
        <v>33821168.777168773</v>
      </c>
      <c r="F211" s="28">
        <f t="shared" si="7"/>
        <v>-305669.24966925383</v>
      </c>
    </row>
    <row r="212" spans="1:6" x14ac:dyDescent="0.3">
      <c r="A212">
        <v>211</v>
      </c>
      <c r="B212" s="2">
        <v>45541</v>
      </c>
      <c r="C212" s="8">
        <v>80500000</v>
      </c>
      <c r="D212" s="8">
        <v>46373161.973161973</v>
      </c>
      <c r="E212" s="10">
        <f t="shared" si="6"/>
        <v>34126838.026838027</v>
      </c>
      <c r="F212" s="28">
        <f t="shared" si="7"/>
        <v>579718.01171800494</v>
      </c>
    </row>
    <row r="213" spans="1:6" x14ac:dyDescent="0.3">
      <c r="A213">
        <v>212</v>
      </c>
      <c r="B213" s="2">
        <v>45540</v>
      </c>
      <c r="C213" s="8">
        <v>80500000</v>
      </c>
      <c r="D213" s="8">
        <v>46952879.984879978</v>
      </c>
      <c r="E213" s="10">
        <f t="shared" si="6"/>
        <v>33547120.015120022</v>
      </c>
      <c r="F213" s="28">
        <f t="shared" si="7"/>
        <v>-606554.67775467038</v>
      </c>
    </row>
    <row r="214" spans="1:6" x14ac:dyDescent="0.3">
      <c r="A214">
        <v>213</v>
      </c>
      <c r="B214" s="2">
        <v>45539</v>
      </c>
      <c r="C214" s="8">
        <v>81000000</v>
      </c>
      <c r="D214" s="8">
        <v>46846325.307125308</v>
      </c>
      <c r="E214" s="10">
        <f t="shared" si="6"/>
        <v>34153674.692874692</v>
      </c>
      <c r="F214" s="28">
        <f t="shared" si="7"/>
        <v>-50699.52749953419</v>
      </c>
    </row>
    <row r="215" spans="1:6" x14ac:dyDescent="0.3">
      <c r="A215">
        <v>214</v>
      </c>
      <c r="B215" s="2">
        <v>45538</v>
      </c>
      <c r="C215" s="8">
        <v>81000000</v>
      </c>
      <c r="D215" s="8">
        <v>46795625.779625773</v>
      </c>
      <c r="E215" s="10">
        <f t="shared" si="6"/>
        <v>34204374.220374227</v>
      </c>
      <c r="F215" s="28">
        <f t="shared" si="7"/>
        <v>73297.297297306359</v>
      </c>
    </row>
    <row r="216" spans="1:6" x14ac:dyDescent="0.3">
      <c r="A216">
        <v>215</v>
      </c>
      <c r="B216" s="2">
        <v>45534</v>
      </c>
      <c r="C216" s="8">
        <v>81000000</v>
      </c>
      <c r="D216" s="8">
        <v>46868923.07692308</v>
      </c>
      <c r="E216" s="10">
        <f t="shared" si="6"/>
        <v>34131076.92307692</v>
      </c>
      <c r="F216" s="28">
        <f t="shared" si="7"/>
        <v>618628.61462860554</v>
      </c>
    </row>
    <row r="217" spans="1:6" x14ac:dyDescent="0.3">
      <c r="A217">
        <v>216</v>
      </c>
      <c r="B217" s="2">
        <v>45533</v>
      </c>
      <c r="C217" s="8">
        <v>81000000</v>
      </c>
      <c r="D217" s="8">
        <v>47487551.691551685</v>
      </c>
      <c r="E217" s="10">
        <f t="shared" si="6"/>
        <v>33512448.308448315</v>
      </c>
      <c r="F217" s="28">
        <f t="shared" si="7"/>
        <v>-492764.31676431745</v>
      </c>
    </row>
    <row r="218" spans="1:6" x14ac:dyDescent="0.3">
      <c r="A218">
        <v>217</v>
      </c>
      <c r="B218" s="2">
        <v>45532</v>
      </c>
      <c r="C218" s="8">
        <v>81000000</v>
      </c>
      <c r="D218" s="8">
        <v>46994787.374787368</v>
      </c>
      <c r="E218" s="10">
        <f t="shared" si="6"/>
        <v>34005212.625212632</v>
      </c>
      <c r="F218" s="28">
        <f t="shared" si="7"/>
        <v>215282.55528255552</v>
      </c>
    </row>
    <row r="219" spans="1:6" x14ac:dyDescent="0.3">
      <c r="A219">
        <v>218</v>
      </c>
      <c r="B219" s="2">
        <v>45531</v>
      </c>
      <c r="C219" s="8">
        <v>81000000</v>
      </c>
      <c r="D219" s="8">
        <v>47210069.930069923</v>
      </c>
      <c r="E219" s="10">
        <f t="shared" si="6"/>
        <v>33789930.069930077</v>
      </c>
      <c r="F219" s="28">
        <f t="shared" si="7"/>
        <v>108034.02003401518</v>
      </c>
    </row>
    <row r="220" spans="1:6" x14ac:dyDescent="0.3">
      <c r="A220">
        <v>219</v>
      </c>
      <c r="B220" s="2">
        <v>45530</v>
      </c>
      <c r="C220" s="8">
        <v>81000000</v>
      </c>
      <c r="D220" s="8">
        <v>47318103.950103939</v>
      </c>
      <c r="E220" s="10">
        <f t="shared" si="6"/>
        <v>33681896.049896061</v>
      </c>
      <c r="F220" s="28">
        <f t="shared" si="7"/>
        <v>24331.128331139684</v>
      </c>
    </row>
    <row r="221" spans="1:6" x14ac:dyDescent="0.3">
      <c r="A221">
        <v>220</v>
      </c>
      <c r="B221" s="2">
        <v>45527</v>
      </c>
      <c r="C221" s="8">
        <v>81000000</v>
      </c>
      <c r="D221" s="8">
        <v>47342435.078435078</v>
      </c>
      <c r="E221" s="10">
        <f t="shared" si="6"/>
        <v>33657564.921564922</v>
      </c>
      <c r="F221" s="28">
        <f t="shared" si="7"/>
        <v>-566140.23814024031</v>
      </c>
    </row>
    <row r="222" spans="1:6" x14ac:dyDescent="0.3">
      <c r="A222">
        <v>221</v>
      </c>
      <c r="B222" s="2">
        <v>45526</v>
      </c>
      <c r="C222" s="8">
        <v>81000000</v>
      </c>
      <c r="D222" s="8">
        <v>46776294.840294838</v>
      </c>
      <c r="E222" s="10">
        <f t="shared" si="6"/>
        <v>34223705.159705162</v>
      </c>
      <c r="F222" s="28">
        <f t="shared" si="7"/>
        <v>499767.90776790679</v>
      </c>
    </row>
    <row r="223" spans="1:6" x14ac:dyDescent="0.3">
      <c r="A223">
        <v>222</v>
      </c>
      <c r="B223" s="2">
        <v>45525</v>
      </c>
      <c r="C223" s="8">
        <v>81000000</v>
      </c>
      <c r="D223" s="8">
        <v>47276062.748062745</v>
      </c>
      <c r="E223" s="10">
        <f t="shared" si="6"/>
        <v>33723937.251937255</v>
      </c>
      <c r="F223" s="28">
        <f t="shared" si="7"/>
        <v>26178.416178420186</v>
      </c>
    </row>
    <row r="224" spans="1:6" x14ac:dyDescent="0.3">
      <c r="A224">
        <v>223</v>
      </c>
      <c r="B224" s="2">
        <v>45524</v>
      </c>
      <c r="C224" s="8">
        <v>81000000</v>
      </c>
      <c r="D224" s="8">
        <v>47302241.164241165</v>
      </c>
      <c r="E224" s="10">
        <f t="shared" si="6"/>
        <v>33697758.835758835</v>
      </c>
      <c r="F224" s="28">
        <f t="shared" si="7"/>
        <v>906171.61217161268</v>
      </c>
    </row>
    <row r="225" spans="1:6" x14ac:dyDescent="0.3">
      <c r="A225">
        <v>224</v>
      </c>
      <c r="B225" s="2">
        <v>45523</v>
      </c>
      <c r="C225" s="8">
        <v>80000000</v>
      </c>
      <c r="D225" s="8">
        <v>47208412.776412778</v>
      </c>
      <c r="E225" s="10">
        <f t="shared" si="6"/>
        <v>32791587.223587222</v>
      </c>
      <c r="F225" s="28">
        <f t="shared" si="7"/>
        <v>109621.62162161618</v>
      </c>
    </row>
    <row r="226" spans="1:6" x14ac:dyDescent="0.3">
      <c r="A226">
        <v>225</v>
      </c>
      <c r="B226" s="2">
        <v>45520</v>
      </c>
      <c r="C226" s="8">
        <v>80000000</v>
      </c>
      <c r="D226" s="8">
        <v>47318034.398034394</v>
      </c>
      <c r="E226" s="10">
        <f t="shared" si="6"/>
        <v>32681965.601965606</v>
      </c>
      <c r="F226" s="28">
        <f t="shared" si="7"/>
        <v>-889488.9434889406</v>
      </c>
    </row>
    <row r="227" spans="1:6" x14ac:dyDescent="0.3">
      <c r="A227">
        <v>226</v>
      </c>
      <c r="B227" s="2">
        <v>45519</v>
      </c>
      <c r="C227" s="8">
        <v>80000000</v>
      </c>
      <c r="D227" s="8">
        <v>46428545.454545453</v>
      </c>
      <c r="E227" s="10">
        <f t="shared" si="6"/>
        <v>33571454.545454547</v>
      </c>
      <c r="F227" s="28">
        <f t="shared" si="7"/>
        <v>-286955.58495558798</v>
      </c>
    </row>
    <row r="228" spans="1:6" x14ac:dyDescent="0.3">
      <c r="A228">
        <v>227</v>
      </c>
      <c r="B228" s="2">
        <v>45518</v>
      </c>
      <c r="C228" s="8">
        <v>80000000</v>
      </c>
      <c r="D228" s="8">
        <v>46141589.869589865</v>
      </c>
      <c r="E228" s="10">
        <f t="shared" si="6"/>
        <v>33858410.130410135</v>
      </c>
      <c r="F228" s="28">
        <f t="shared" si="7"/>
        <v>693541.86354185641</v>
      </c>
    </row>
    <row r="229" spans="1:6" x14ac:dyDescent="0.3">
      <c r="A229">
        <v>228</v>
      </c>
      <c r="B229" s="2">
        <v>45517</v>
      </c>
      <c r="C229" s="8">
        <v>80000000</v>
      </c>
      <c r="D229" s="8">
        <v>46835131.733131722</v>
      </c>
      <c r="E229" s="10">
        <f t="shared" si="6"/>
        <v>33164868.266868278</v>
      </c>
      <c r="F229" s="28">
        <f t="shared" si="7"/>
        <v>1427663.9576639682</v>
      </c>
    </row>
    <row r="230" spans="1:6" x14ac:dyDescent="0.3">
      <c r="A230">
        <v>229</v>
      </c>
      <c r="B230" s="2">
        <v>45516</v>
      </c>
      <c r="C230" s="8">
        <v>78500000</v>
      </c>
      <c r="D230" s="8">
        <v>46762795.69079569</v>
      </c>
      <c r="E230" s="10">
        <f t="shared" si="6"/>
        <v>31737204.30920431</v>
      </c>
      <c r="F230" s="28">
        <f t="shared" si="7"/>
        <v>-630579.47457947582</v>
      </c>
    </row>
    <row r="231" spans="1:6" x14ac:dyDescent="0.3">
      <c r="A231">
        <v>230</v>
      </c>
      <c r="B231" s="2">
        <v>45513</v>
      </c>
      <c r="C231" s="8">
        <v>78500000</v>
      </c>
      <c r="D231" s="8">
        <v>46132216.216216214</v>
      </c>
      <c r="E231" s="10">
        <f t="shared" si="6"/>
        <v>32367783.783783786</v>
      </c>
      <c r="F231" s="28">
        <f t="shared" si="7"/>
        <v>-105380.45738046616</v>
      </c>
    </row>
    <row r="232" spans="1:6" x14ac:dyDescent="0.3">
      <c r="A232">
        <v>231</v>
      </c>
      <c r="B232" s="2">
        <v>45512</v>
      </c>
      <c r="C232" s="8">
        <v>78500000</v>
      </c>
      <c r="D232" s="8">
        <v>46026835.758835748</v>
      </c>
      <c r="E232" s="10">
        <f t="shared" si="6"/>
        <v>32473164.241164252</v>
      </c>
      <c r="F232" s="28">
        <f t="shared" si="7"/>
        <v>-1066221.5082214996</v>
      </c>
    </row>
    <row r="233" spans="1:6" x14ac:dyDescent="0.3">
      <c r="A233">
        <v>232</v>
      </c>
      <c r="B233" s="2">
        <v>45511</v>
      </c>
      <c r="C233" s="8">
        <v>79000000</v>
      </c>
      <c r="D233" s="8">
        <v>45460614.250614248</v>
      </c>
      <c r="E233" s="10">
        <f t="shared" si="6"/>
        <v>33539385.749385752</v>
      </c>
      <c r="F233" s="28">
        <f t="shared" si="7"/>
        <v>-71778.113778114319</v>
      </c>
    </row>
    <row r="234" spans="1:6" x14ac:dyDescent="0.3">
      <c r="A234">
        <v>233</v>
      </c>
      <c r="B234" s="2">
        <v>45510</v>
      </c>
      <c r="C234" s="8">
        <v>79000000</v>
      </c>
      <c r="D234" s="8">
        <v>45388836.136836134</v>
      </c>
      <c r="E234" s="10">
        <f t="shared" si="6"/>
        <v>33611163.863163866</v>
      </c>
      <c r="F234" s="28">
        <f t="shared" si="7"/>
        <v>-651405.78340578824</v>
      </c>
    </row>
    <row r="235" spans="1:6" x14ac:dyDescent="0.3">
      <c r="A235">
        <v>234</v>
      </c>
      <c r="B235" s="2">
        <v>45509</v>
      </c>
      <c r="C235" s="8">
        <v>79800000</v>
      </c>
      <c r="D235" s="8">
        <v>45537430.353430346</v>
      </c>
      <c r="E235" s="10">
        <f t="shared" si="6"/>
        <v>34262569.646569654</v>
      </c>
      <c r="F235" s="28">
        <f t="shared" si="7"/>
        <v>684280.85428085178</v>
      </c>
    </row>
    <row r="236" spans="1:6" x14ac:dyDescent="0.3">
      <c r="A236">
        <v>235</v>
      </c>
      <c r="B236" s="2">
        <v>45506</v>
      </c>
      <c r="C236" s="8">
        <v>79800000</v>
      </c>
      <c r="D236" s="8">
        <v>46221711.207711197</v>
      </c>
      <c r="E236" s="10">
        <f t="shared" si="6"/>
        <v>33578288.792288803</v>
      </c>
      <c r="F236" s="28">
        <f t="shared" si="7"/>
        <v>195620.10962011665</v>
      </c>
    </row>
    <row r="237" spans="1:6" x14ac:dyDescent="0.3">
      <c r="A237">
        <v>236</v>
      </c>
      <c r="B237" s="2">
        <v>45505</v>
      </c>
      <c r="C237" s="8">
        <v>79800000</v>
      </c>
      <c r="D237" s="8">
        <v>46417331.317331314</v>
      </c>
      <c r="E237" s="10">
        <f t="shared" si="6"/>
        <v>33382668.682668686</v>
      </c>
      <c r="F237" s="28">
        <f t="shared" si="7"/>
        <v>674656.96465696394</v>
      </c>
    </row>
    <row r="238" spans="1:6" x14ac:dyDescent="0.3">
      <c r="A238">
        <v>237</v>
      </c>
      <c r="B238" s="2">
        <v>45504</v>
      </c>
      <c r="C238" s="8">
        <v>79000000</v>
      </c>
      <c r="D238" s="8">
        <v>46291988.281988278</v>
      </c>
      <c r="E238" s="10">
        <f t="shared" si="6"/>
        <v>32708011.718011722</v>
      </c>
      <c r="F238" s="28">
        <f t="shared" si="7"/>
        <v>-337442.82744282484</v>
      </c>
    </row>
    <row r="239" spans="1:6" x14ac:dyDescent="0.3">
      <c r="A239">
        <v>238</v>
      </c>
      <c r="B239" s="2">
        <v>45503</v>
      </c>
      <c r="C239" s="8">
        <v>79000000</v>
      </c>
      <c r="D239" s="8">
        <v>45954545.454545453</v>
      </c>
      <c r="E239" s="10">
        <f t="shared" si="6"/>
        <v>33045454.545454547</v>
      </c>
      <c r="F239" s="28">
        <f t="shared" si="7"/>
        <v>-1029289.3592893556</v>
      </c>
    </row>
    <row r="240" spans="1:6" x14ac:dyDescent="0.3">
      <c r="A240">
        <v>239</v>
      </c>
      <c r="B240" s="2">
        <v>45502</v>
      </c>
      <c r="C240" s="8">
        <v>79500000</v>
      </c>
      <c r="D240" s="8">
        <v>45425256.095256098</v>
      </c>
      <c r="E240" s="10">
        <f t="shared" si="6"/>
        <v>34074743.904743902</v>
      </c>
      <c r="F240" s="28">
        <f t="shared" si="7"/>
        <v>242287.71228770167</v>
      </c>
    </row>
    <row r="241" spans="1:6" x14ac:dyDescent="0.3">
      <c r="A241">
        <v>240</v>
      </c>
      <c r="B241" s="2">
        <v>45499</v>
      </c>
      <c r="C241" s="8">
        <v>79354285.714285716</v>
      </c>
      <c r="D241" s="8">
        <v>45521829.521829516</v>
      </c>
      <c r="E241" s="10">
        <f t="shared" si="6"/>
        <v>33832456.192456201</v>
      </c>
      <c r="F241" s="28">
        <f t="shared" si="7"/>
        <v>-709848.47584847361</v>
      </c>
    </row>
    <row r="242" spans="1:6" x14ac:dyDescent="0.3">
      <c r="A242">
        <v>241</v>
      </c>
      <c r="B242" s="2">
        <v>45498</v>
      </c>
      <c r="C242" s="8">
        <v>79500000</v>
      </c>
      <c r="D242" s="8">
        <v>44957695.331695326</v>
      </c>
      <c r="E242" s="10">
        <f t="shared" si="6"/>
        <v>34542304.668304674</v>
      </c>
      <c r="F242" s="28">
        <f t="shared" si="7"/>
        <v>1292280.0982801095</v>
      </c>
    </row>
    <row r="243" spans="1:6" x14ac:dyDescent="0.3">
      <c r="A243">
        <v>242</v>
      </c>
      <c r="B243" s="2">
        <v>45497</v>
      </c>
      <c r="C243" s="8">
        <v>79500000</v>
      </c>
      <c r="D243" s="8">
        <v>46249975.429975435</v>
      </c>
      <c r="E243" s="10">
        <f t="shared" si="6"/>
        <v>33250024.570024565</v>
      </c>
      <c r="F243" s="28">
        <f t="shared" si="7"/>
        <v>-157642.78964279592</v>
      </c>
    </row>
    <row r="244" spans="1:6" x14ac:dyDescent="0.3">
      <c r="A244">
        <v>243</v>
      </c>
      <c r="B244" s="2">
        <v>45496</v>
      </c>
      <c r="C244" s="8">
        <v>79500000</v>
      </c>
      <c r="D244" s="8">
        <v>46092332.640332639</v>
      </c>
      <c r="E244" s="10">
        <f t="shared" si="6"/>
        <v>33407667.359667361</v>
      </c>
      <c r="F244" s="28">
        <f t="shared" si="7"/>
        <v>-795772.44377244264</v>
      </c>
    </row>
    <row r="245" spans="1:6" x14ac:dyDescent="0.3">
      <c r="A245">
        <v>244</v>
      </c>
      <c r="B245" s="2">
        <v>45495</v>
      </c>
      <c r="C245" s="8">
        <v>80000000</v>
      </c>
      <c r="D245" s="8">
        <v>45796560.196560197</v>
      </c>
      <c r="E245" s="10">
        <f t="shared" si="6"/>
        <v>34203439.803439803</v>
      </c>
      <c r="F245" s="28">
        <f t="shared" si="7"/>
        <v>48900.01890001446</v>
      </c>
    </row>
    <row r="246" spans="1:6" x14ac:dyDescent="0.3">
      <c r="A246">
        <v>245</v>
      </c>
      <c r="B246" s="2">
        <v>45492</v>
      </c>
      <c r="C246" s="8">
        <v>80000000</v>
      </c>
      <c r="D246" s="8">
        <v>45845460.215460211</v>
      </c>
      <c r="E246" s="10">
        <f t="shared" si="6"/>
        <v>34154539.784539789</v>
      </c>
      <c r="F246" s="28">
        <f t="shared" si="7"/>
        <v>1068210.5462105498</v>
      </c>
    </row>
    <row r="247" spans="1:6" x14ac:dyDescent="0.3">
      <c r="A247">
        <v>246</v>
      </c>
      <c r="B247" s="2">
        <v>45491</v>
      </c>
      <c r="C247" s="8">
        <v>80000000</v>
      </c>
      <c r="D247" s="8">
        <v>46913670.761670761</v>
      </c>
      <c r="E247" s="10">
        <f t="shared" si="6"/>
        <v>33086329.238329239</v>
      </c>
      <c r="F247" s="28">
        <f t="shared" si="7"/>
        <v>3086682.2906822935</v>
      </c>
    </row>
    <row r="248" spans="1:6" x14ac:dyDescent="0.3">
      <c r="A248">
        <v>247</v>
      </c>
      <c r="B248" s="2">
        <v>45490</v>
      </c>
      <c r="C248" s="8">
        <v>76980000</v>
      </c>
      <c r="D248" s="8">
        <v>46980353.052353054</v>
      </c>
      <c r="E248" s="10">
        <f t="shared" si="6"/>
        <v>29999646.947646946</v>
      </c>
      <c r="F248" s="28">
        <f t="shared" si="7"/>
        <v>257144.58514457941</v>
      </c>
    </row>
    <row r="249" spans="1:6" x14ac:dyDescent="0.3">
      <c r="A249">
        <v>248</v>
      </c>
      <c r="B249" s="2">
        <v>45489</v>
      </c>
      <c r="C249" s="8">
        <v>76980000</v>
      </c>
      <c r="D249" s="8">
        <v>47237497.637497634</v>
      </c>
      <c r="E249" s="10">
        <f t="shared" si="6"/>
        <v>29742502.362502366</v>
      </c>
      <c r="F249" s="28">
        <f t="shared" si="7"/>
        <v>-785224.7212247178</v>
      </c>
    </row>
    <row r="250" spans="1:6" x14ac:dyDescent="0.3">
      <c r="A250">
        <v>249</v>
      </c>
      <c r="B250" s="2">
        <v>45488</v>
      </c>
      <c r="C250" s="8">
        <v>76980000</v>
      </c>
      <c r="D250" s="8">
        <v>46452272.916272916</v>
      </c>
      <c r="E250" s="10">
        <f t="shared" si="6"/>
        <v>30527727.083727084</v>
      </c>
      <c r="F250" s="28">
        <f t="shared" si="7"/>
        <v>-79383.103383108974</v>
      </c>
    </row>
    <row r="251" spans="1:6" x14ac:dyDescent="0.3">
      <c r="A251">
        <v>250</v>
      </c>
      <c r="B251" s="2">
        <v>45485</v>
      </c>
      <c r="C251" s="8">
        <v>76980000</v>
      </c>
      <c r="D251" s="8">
        <v>46372889.812889807</v>
      </c>
      <c r="E251" s="10">
        <f t="shared" si="6"/>
        <v>30607110.187110193</v>
      </c>
      <c r="F251" s="28">
        <f t="shared" si="7"/>
        <v>42944.622944623232</v>
      </c>
    </row>
    <row r="252" spans="1:6" x14ac:dyDescent="0.3">
      <c r="A252">
        <v>251</v>
      </c>
      <c r="B252" s="2">
        <v>45484</v>
      </c>
      <c r="C252" s="8">
        <v>76980000</v>
      </c>
      <c r="D252" s="8">
        <v>46415834.43583443</v>
      </c>
      <c r="E252" s="10">
        <f t="shared" si="6"/>
        <v>30564165.56416557</v>
      </c>
      <c r="F252" s="28">
        <f t="shared" si="7"/>
        <v>-836954.82895483077</v>
      </c>
    </row>
    <row r="253" spans="1:6" x14ac:dyDescent="0.3">
      <c r="A253">
        <v>252</v>
      </c>
      <c r="B253" s="2">
        <v>45483</v>
      </c>
      <c r="C253" s="8">
        <v>76980000</v>
      </c>
      <c r="D253" s="8">
        <v>45578879.606879599</v>
      </c>
      <c r="E253" s="10">
        <f t="shared" si="6"/>
        <v>31401120.393120401</v>
      </c>
      <c r="F253" s="28">
        <f t="shared" si="7"/>
        <v>-236054.96125496179</v>
      </c>
    </row>
    <row r="254" spans="1:6" x14ac:dyDescent="0.3">
      <c r="A254">
        <v>253</v>
      </c>
      <c r="B254" s="2">
        <v>45482</v>
      </c>
      <c r="C254" s="8">
        <v>76980000</v>
      </c>
      <c r="D254" s="8">
        <v>45342824.645624638</v>
      </c>
      <c r="E254" s="10">
        <f t="shared" si="6"/>
        <v>31637175.354375362</v>
      </c>
      <c r="F254" s="28">
        <f t="shared" si="7"/>
        <v>-90578.945378944278</v>
      </c>
    </row>
    <row r="255" spans="1:6" x14ac:dyDescent="0.3">
      <c r="A255">
        <v>254</v>
      </c>
      <c r="B255" s="2">
        <v>45481</v>
      </c>
      <c r="C255" s="8">
        <v>76980000</v>
      </c>
      <c r="D255" s="8">
        <v>45252245.700245693</v>
      </c>
      <c r="E255" s="10">
        <f t="shared" si="6"/>
        <v>31727754.299754307</v>
      </c>
      <c r="F255" s="28">
        <f t="shared" si="7"/>
        <v>634401.05840106308</v>
      </c>
    </row>
    <row r="256" spans="1:6" x14ac:dyDescent="0.3">
      <c r="A256">
        <v>255</v>
      </c>
      <c r="B256" s="2">
        <v>45478</v>
      </c>
      <c r="C256" s="8">
        <v>76980000</v>
      </c>
      <c r="D256" s="8">
        <v>45886646.758646756</v>
      </c>
      <c r="E256" s="10">
        <f t="shared" si="6"/>
        <v>31093353.241353244</v>
      </c>
      <c r="F256" s="28">
        <f t="shared" si="7"/>
        <v>-298871.29087129235</v>
      </c>
    </row>
    <row r="257" spans="1:6" x14ac:dyDescent="0.3">
      <c r="A257">
        <v>256</v>
      </c>
      <c r="B257" s="2">
        <v>45477</v>
      </c>
      <c r="C257" s="8">
        <v>76980000</v>
      </c>
      <c r="D257" s="8">
        <v>45587775.467775464</v>
      </c>
      <c r="E257" s="10">
        <f t="shared" si="6"/>
        <v>31392224.532224536</v>
      </c>
      <c r="F257" s="28">
        <f t="shared" si="7"/>
        <v>-184706.10470610112</v>
      </c>
    </row>
    <row r="258" spans="1:6" x14ac:dyDescent="0.3">
      <c r="A258">
        <v>257</v>
      </c>
      <c r="B258" s="2">
        <v>45476</v>
      </c>
      <c r="C258" s="8">
        <v>76980000</v>
      </c>
      <c r="D258" s="8">
        <v>45403069.363069363</v>
      </c>
      <c r="E258" s="10">
        <f t="shared" si="6"/>
        <v>31576930.636930637</v>
      </c>
      <c r="F258" s="28">
        <f t="shared" si="7"/>
        <v>-708040.06804007292</v>
      </c>
    </row>
    <row r="259" spans="1:6" x14ac:dyDescent="0.3">
      <c r="A259">
        <v>258</v>
      </c>
      <c r="B259" s="2">
        <v>45475</v>
      </c>
      <c r="C259" s="8">
        <v>76980000</v>
      </c>
      <c r="D259" s="8">
        <v>44695029.29502929</v>
      </c>
      <c r="E259" s="10">
        <f t="shared" ref="E259:E322" si="8">C259-D259</f>
        <v>32284970.70497071</v>
      </c>
      <c r="F259" s="28">
        <f t="shared" ref="F259:F322" si="9">E259-E260</f>
        <v>88505.008505009115</v>
      </c>
    </row>
    <row r="260" spans="1:6" x14ac:dyDescent="0.3">
      <c r="A260">
        <v>259</v>
      </c>
      <c r="B260" s="2">
        <v>45474</v>
      </c>
      <c r="C260" s="8">
        <v>76980000</v>
      </c>
      <c r="D260" s="8">
        <v>44783534.303534299</v>
      </c>
      <c r="E260" s="10">
        <f t="shared" si="8"/>
        <v>32196465.696465701</v>
      </c>
      <c r="F260" s="28">
        <f t="shared" si="9"/>
        <v>-6874.692874699831</v>
      </c>
    </row>
    <row r="261" spans="1:6" x14ac:dyDescent="0.3">
      <c r="A261">
        <v>260</v>
      </c>
      <c r="B261" s="2">
        <v>45471</v>
      </c>
      <c r="C261" s="8">
        <v>76980000</v>
      </c>
      <c r="D261" s="8">
        <v>44776659.610659599</v>
      </c>
      <c r="E261" s="10">
        <f t="shared" si="8"/>
        <v>32203340.389340401</v>
      </c>
      <c r="F261" s="28">
        <f t="shared" si="9"/>
        <v>-43983.367983356118</v>
      </c>
    </row>
    <row r="262" spans="1:6" x14ac:dyDescent="0.3">
      <c r="A262">
        <v>261</v>
      </c>
      <c r="B262" s="2">
        <v>45470</v>
      </c>
      <c r="C262" s="8">
        <v>76980000</v>
      </c>
      <c r="D262" s="8">
        <v>44732676.242676243</v>
      </c>
      <c r="E262" s="10">
        <f t="shared" si="8"/>
        <v>32247323.757323757</v>
      </c>
      <c r="F262" s="28">
        <f t="shared" si="9"/>
        <v>-469491.2114912197</v>
      </c>
    </row>
    <row r="263" spans="1:6" x14ac:dyDescent="0.3">
      <c r="A263">
        <v>262</v>
      </c>
      <c r="B263" s="2">
        <v>45469</v>
      </c>
      <c r="C263" s="8">
        <v>76980000</v>
      </c>
      <c r="D263" s="8">
        <v>44263185.031185023</v>
      </c>
      <c r="E263" s="10">
        <f t="shared" si="8"/>
        <v>32716814.968814977</v>
      </c>
      <c r="F263" s="28">
        <f t="shared" si="9"/>
        <v>317463.61746361852</v>
      </c>
    </row>
    <row r="264" spans="1:6" x14ac:dyDescent="0.3">
      <c r="A264">
        <v>263</v>
      </c>
      <c r="B264" s="2">
        <v>45468</v>
      </c>
      <c r="C264" s="8">
        <v>76980000</v>
      </c>
      <c r="D264" s="8">
        <v>44580648.648648642</v>
      </c>
      <c r="E264" s="10">
        <f t="shared" si="8"/>
        <v>32399351.351351358</v>
      </c>
      <c r="F264" s="28">
        <f t="shared" si="9"/>
        <v>257869.58986959606</v>
      </c>
    </row>
    <row r="265" spans="1:6" x14ac:dyDescent="0.3">
      <c r="A265">
        <v>264</v>
      </c>
      <c r="B265" s="2">
        <v>45467</v>
      </c>
      <c r="C265" s="8">
        <v>76980000</v>
      </c>
      <c r="D265" s="8">
        <v>44838518.238518238</v>
      </c>
      <c r="E265" s="10">
        <f t="shared" si="8"/>
        <v>32141481.761481762</v>
      </c>
      <c r="F265" s="28">
        <f t="shared" si="9"/>
        <v>-270474.39047439396</v>
      </c>
    </row>
    <row r="266" spans="1:6" x14ac:dyDescent="0.3">
      <c r="A266">
        <v>265</v>
      </c>
      <c r="B266" s="2">
        <v>45464</v>
      </c>
      <c r="C266" s="8">
        <v>76980000</v>
      </c>
      <c r="D266" s="8">
        <v>44568043.848043844</v>
      </c>
      <c r="E266" s="10">
        <f t="shared" si="8"/>
        <v>32411956.151956156</v>
      </c>
      <c r="F266" s="28">
        <f t="shared" si="9"/>
        <v>719584.19958420843</v>
      </c>
    </row>
    <row r="267" spans="1:6" x14ac:dyDescent="0.3">
      <c r="A267">
        <v>266</v>
      </c>
      <c r="B267" s="2">
        <v>45463</v>
      </c>
      <c r="C267" s="8">
        <v>76980000</v>
      </c>
      <c r="D267" s="8">
        <v>45287628.047628053</v>
      </c>
      <c r="E267" s="10">
        <f t="shared" si="8"/>
        <v>31692371.952371947</v>
      </c>
      <c r="F267" s="28">
        <f t="shared" si="9"/>
        <v>-196250.23625024408</v>
      </c>
    </row>
    <row r="268" spans="1:6" x14ac:dyDescent="0.3">
      <c r="A268">
        <v>267</v>
      </c>
      <c r="B268" s="2">
        <v>45462</v>
      </c>
      <c r="C268" s="8">
        <v>76980000</v>
      </c>
      <c r="D268" s="8">
        <v>45091377.811377808</v>
      </c>
      <c r="E268" s="10">
        <f t="shared" si="8"/>
        <v>31888622.188622192</v>
      </c>
      <c r="F268" s="28">
        <f t="shared" si="9"/>
        <v>-262779.81477981806</v>
      </c>
    </row>
    <row r="269" spans="1:6" x14ac:dyDescent="0.3">
      <c r="A269">
        <v>268</v>
      </c>
      <c r="B269" s="2">
        <v>45461</v>
      </c>
      <c r="C269" s="8">
        <v>76980000</v>
      </c>
      <c r="D269" s="8">
        <v>44828597.99659799</v>
      </c>
      <c r="E269" s="10">
        <f t="shared" si="8"/>
        <v>32151402.00340201</v>
      </c>
      <c r="F269" s="28">
        <f t="shared" si="9"/>
        <v>-337515.02551501989</v>
      </c>
    </row>
    <row r="270" spans="1:6" x14ac:dyDescent="0.3">
      <c r="A270">
        <v>269</v>
      </c>
      <c r="B270" s="2">
        <v>45460</v>
      </c>
      <c r="C270" s="8">
        <v>76980000</v>
      </c>
      <c r="D270" s="8">
        <v>44491082.97108297</v>
      </c>
      <c r="E270" s="10">
        <f t="shared" si="8"/>
        <v>32488917.02891703</v>
      </c>
      <c r="F270" s="28">
        <f t="shared" si="9"/>
        <v>365564.16556416452</v>
      </c>
    </row>
    <row r="271" spans="1:6" x14ac:dyDescent="0.3">
      <c r="A271">
        <v>270</v>
      </c>
      <c r="B271" s="2">
        <v>45457</v>
      </c>
      <c r="C271" s="8">
        <v>76980000</v>
      </c>
      <c r="D271" s="8">
        <v>44856647.136647135</v>
      </c>
      <c r="E271" s="10">
        <f t="shared" si="8"/>
        <v>32123352.863352865</v>
      </c>
      <c r="F271" s="28">
        <f t="shared" si="9"/>
        <v>-626379.13437914103</v>
      </c>
    </row>
    <row r="272" spans="1:6" x14ac:dyDescent="0.3">
      <c r="A272">
        <v>271</v>
      </c>
      <c r="B272" s="2">
        <v>45456</v>
      </c>
      <c r="C272" s="8">
        <v>76980000</v>
      </c>
      <c r="D272" s="8">
        <v>44230268.002267994</v>
      </c>
      <c r="E272" s="10">
        <f t="shared" si="8"/>
        <v>32749731.997732006</v>
      </c>
      <c r="F272" s="28">
        <f t="shared" si="9"/>
        <v>688393.87639388442</v>
      </c>
    </row>
    <row r="273" spans="1:6" x14ac:dyDescent="0.3">
      <c r="A273">
        <v>272</v>
      </c>
      <c r="B273" s="2">
        <v>45455</v>
      </c>
      <c r="C273" s="8">
        <v>76980000</v>
      </c>
      <c r="D273" s="8">
        <v>44918661.878661878</v>
      </c>
      <c r="E273" s="10">
        <f t="shared" si="8"/>
        <v>32061338.121338122</v>
      </c>
      <c r="F273" s="28">
        <f t="shared" si="9"/>
        <v>-548023.05802305788</v>
      </c>
    </row>
    <row r="274" spans="1:6" x14ac:dyDescent="0.3">
      <c r="A274">
        <v>273</v>
      </c>
      <c r="B274" s="2">
        <v>45454</v>
      </c>
      <c r="C274" s="8">
        <v>76980000</v>
      </c>
      <c r="D274" s="8">
        <v>44370638.820638821</v>
      </c>
      <c r="E274" s="10">
        <f t="shared" si="8"/>
        <v>32609361.179361179</v>
      </c>
      <c r="F274" s="28">
        <f t="shared" si="9"/>
        <v>-31046.68304669112</v>
      </c>
    </row>
    <row r="275" spans="1:6" x14ac:dyDescent="0.3">
      <c r="A275">
        <v>274</v>
      </c>
      <c r="B275" s="2">
        <v>45453</v>
      </c>
      <c r="C275" s="8">
        <v>76980000</v>
      </c>
      <c r="D275" s="8">
        <v>44339592.137592129</v>
      </c>
      <c r="E275" s="10">
        <f t="shared" si="8"/>
        <v>32640407.862407871</v>
      </c>
      <c r="F275" s="28">
        <f t="shared" si="9"/>
        <v>-74175.392175391316</v>
      </c>
    </row>
    <row r="276" spans="1:6" x14ac:dyDescent="0.3">
      <c r="A276">
        <v>275</v>
      </c>
      <c r="B276" s="2">
        <v>45450</v>
      </c>
      <c r="C276" s="8">
        <v>76980000</v>
      </c>
      <c r="D276" s="8">
        <v>44265416.745416738</v>
      </c>
      <c r="E276" s="10">
        <f t="shared" si="8"/>
        <v>32714583.254583262</v>
      </c>
      <c r="F276" s="28">
        <f t="shared" si="9"/>
        <v>-6525512.1095120981</v>
      </c>
    </row>
    <row r="277" spans="1:6" x14ac:dyDescent="0.3">
      <c r="A277">
        <v>276</v>
      </c>
      <c r="B277" s="2">
        <v>45449</v>
      </c>
      <c r="C277" s="8">
        <v>84791428.571428567</v>
      </c>
      <c r="D277" s="8">
        <v>45551333.207333207</v>
      </c>
      <c r="E277" s="10">
        <f t="shared" si="8"/>
        <v>39240095.36409536</v>
      </c>
      <c r="F277" s="28">
        <f t="shared" si="9"/>
        <v>6491205.9292059243</v>
      </c>
    </row>
    <row r="278" spans="1:6" x14ac:dyDescent="0.3">
      <c r="A278">
        <v>277</v>
      </c>
      <c r="B278" s="2">
        <v>45448</v>
      </c>
      <c r="C278" s="8">
        <v>77980000</v>
      </c>
      <c r="D278" s="8">
        <v>45231110.565110564</v>
      </c>
      <c r="E278" s="10">
        <f t="shared" si="8"/>
        <v>32748889.434889436</v>
      </c>
      <c r="F278" s="28">
        <f t="shared" si="9"/>
        <v>-1558303.9123039171</v>
      </c>
    </row>
    <row r="279" spans="1:6" x14ac:dyDescent="0.3">
      <c r="A279">
        <v>278</v>
      </c>
      <c r="B279" s="2">
        <v>45447</v>
      </c>
      <c r="C279" s="8">
        <v>78980000</v>
      </c>
      <c r="D279" s="8">
        <v>44672806.652806647</v>
      </c>
      <c r="E279" s="10">
        <f t="shared" si="8"/>
        <v>34307193.347193353</v>
      </c>
      <c r="F279" s="28">
        <f t="shared" si="9"/>
        <v>-555640.74844074994</v>
      </c>
    </row>
    <row r="280" spans="1:6" x14ac:dyDescent="0.3">
      <c r="A280">
        <v>279</v>
      </c>
      <c r="B280" s="2">
        <v>45446</v>
      </c>
      <c r="C280" s="8">
        <v>79980000</v>
      </c>
      <c r="D280" s="8">
        <v>45117165.904365897</v>
      </c>
      <c r="E280" s="10">
        <f t="shared" si="8"/>
        <v>34862834.095634103</v>
      </c>
      <c r="F280" s="28">
        <f t="shared" si="9"/>
        <v>-7461621.7728217691</v>
      </c>
    </row>
    <row r="281" spans="1:6" x14ac:dyDescent="0.3">
      <c r="A281">
        <v>280</v>
      </c>
      <c r="B281" s="2">
        <v>45443</v>
      </c>
      <c r="C281" s="8">
        <v>87000000</v>
      </c>
      <c r="D281" s="8">
        <v>44675544.131544128</v>
      </c>
      <c r="E281" s="10">
        <f t="shared" si="8"/>
        <v>42324455.868455872</v>
      </c>
      <c r="F281" s="28">
        <f t="shared" si="9"/>
        <v>-1397634.473634474</v>
      </c>
    </row>
    <row r="282" spans="1:6" x14ac:dyDescent="0.3">
      <c r="A282">
        <v>281</v>
      </c>
      <c r="B282" s="2">
        <v>45442</v>
      </c>
      <c r="C282" s="8">
        <v>88800000</v>
      </c>
      <c r="D282" s="8">
        <v>45077909.657909654</v>
      </c>
      <c r="E282" s="10">
        <f t="shared" si="8"/>
        <v>43722090.342090346</v>
      </c>
      <c r="F282" s="28">
        <f t="shared" si="9"/>
        <v>-1550024.5700245649</v>
      </c>
    </row>
    <row r="283" spans="1:6" x14ac:dyDescent="0.3">
      <c r="A283">
        <v>282</v>
      </c>
      <c r="B283" s="2">
        <v>45441</v>
      </c>
      <c r="C283" s="8">
        <v>90300000</v>
      </c>
      <c r="D283" s="8">
        <v>45027885.087885089</v>
      </c>
      <c r="E283" s="10">
        <f t="shared" si="8"/>
        <v>45272114.912114911</v>
      </c>
      <c r="F283" s="28">
        <f t="shared" si="9"/>
        <v>83118.200718194246</v>
      </c>
    </row>
    <row r="284" spans="1:6" x14ac:dyDescent="0.3">
      <c r="A284">
        <v>283</v>
      </c>
      <c r="B284" s="2">
        <v>45440</v>
      </c>
      <c r="C284" s="8">
        <v>90500000</v>
      </c>
      <c r="D284" s="8">
        <v>45311003.288603283</v>
      </c>
      <c r="E284" s="10">
        <f t="shared" si="8"/>
        <v>45188996.711396717</v>
      </c>
      <c r="F284" s="28">
        <f t="shared" si="9"/>
        <v>544643.65904366225</v>
      </c>
    </row>
    <row r="285" spans="1:6" x14ac:dyDescent="0.3">
      <c r="A285">
        <v>284</v>
      </c>
      <c r="B285" s="2">
        <v>45439</v>
      </c>
      <c r="C285" s="8">
        <v>89900000</v>
      </c>
      <c r="D285" s="8">
        <v>45255646.947646946</v>
      </c>
      <c r="E285" s="10">
        <f t="shared" si="8"/>
        <v>44644353.052353054</v>
      </c>
      <c r="F285" s="28">
        <f t="shared" si="9"/>
        <v>48615.006615005434</v>
      </c>
    </row>
    <row r="286" spans="1:6" x14ac:dyDescent="0.3">
      <c r="A286">
        <v>285</v>
      </c>
      <c r="B286" s="2">
        <v>45436</v>
      </c>
      <c r="C286" s="8">
        <v>89500000</v>
      </c>
      <c r="D286" s="8">
        <v>44904261.954261951</v>
      </c>
      <c r="E286" s="10">
        <f t="shared" si="8"/>
        <v>44595738.045738049</v>
      </c>
      <c r="F286" s="28">
        <f t="shared" si="9"/>
        <v>-244810.0548100546</v>
      </c>
    </row>
    <row r="287" spans="1:6" x14ac:dyDescent="0.3">
      <c r="A287">
        <v>286</v>
      </c>
      <c r="B287" s="2">
        <v>45435</v>
      </c>
      <c r="C287" s="8">
        <v>89800000</v>
      </c>
      <c r="D287" s="8">
        <v>44959451.899451897</v>
      </c>
      <c r="E287" s="10">
        <f t="shared" si="8"/>
        <v>44840548.100548103</v>
      </c>
      <c r="F287" s="28">
        <f t="shared" si="9"/>
        <v>-65432.772632777691</v>
      </c>
    </row>
    <row r="288" spans="1:6" x14ac:dyDescent="0.3">
      <c r="A288">
        <v>287</v>
      </c>
      <c r="B288" s="2">
        <v>45434</v>
      </c>
      <c r="C288" s="8">
        <v>90900000</v>
      </c>
      <c r="D288" s="8">
        <v>45994019.126819119</v>
      </c>
      <c r="E288" s="10">
        <f t="shared" si="8"/>
        <v>44905980.873180881</v>
      </c>
      <c r="F288" s="28">
        <f t="shared" si="9"/>
        <v>1020158.6845586896</v>
      </c>
    </row>
    <row r="289" spans="1:6" x14ac:dyDescent="0.3">
      <c r="A289">
        <v>288</v>
      </c>
      <c r="B289" s="2">
        <v>45433</v>
      </c>
      <c r="C289" s="8">
        <v>90500000</v>
      </c>
      <c r="D289" s="8">
        <v>46614177.811377808</v>
      </c>
      <c r="E289" s="10">
        <f t="shared" si="8"/>
        <v>43885822.188622192</v>
      </c>
      <c r="F289" s="28">
        <f t="shared" si="9"/>
        <v>-281728.14212813973</v>
      </c>
    </row>
    <row r="290" spans="1:6" x14ac:dyDescent="0.3">
      <c r="A290">
        <v>289</v>
      </c>
      <c r="B290" s="2">
        <v>45432</v>
      </c>
      <c r="C290" s="8">
        <v>91000000</v>
      </c>
      <c r="D290" s="8">
        <v>46832449.669249669</v>
      </c>
      <c r="E290" s="10">
        <f t="shared" si="8"/>
        <v>44167550.330750331</v>
      </c>
      <c r="F290" s="28">
        <f t="shared" si="9"/>
        <v>575159.93195992708</v>
      </c>
    </row>
    <row r="291" spans="1:6" x14ac:dyDescent="0.3">
      <c r="A291">
        <v>290</v>
      </c>
      <c r="B291" s="2">
        <v>45429</v>
      </c>
      <c r="C291" s="8">
        <v>90000000</v>
      </c>
      <c r="D291" s="8">
        <v>46407609.601209596</v>
      </c>
      <c r="E291" s="10">
        <f t="shared" si="8"/>
        <v>43592390.398790404</v>
      </c>
      <c r="F291" s="28">
        <f t="shared" si="9"/>
        <v>-650074.16367416084</v>
      </c>
    </row>
    <row r="292" spans="1:6" x14ac:dyDescent="0.3">
      <c r="A292">
        <v>291</v>
      </c>
      <c r="B292" s="2">
        <v>45428</v>
      </c>
      <c r="C292" s="8">
        <v>90000000</v>
      </c>
      <c r="D292" s="8">
        <v>45757535.437535435</v>
      </c>
      <c r="E292" s="10">
        <f t="shared" si="8"/>
        <v>44242464.562464565</v>
      </c>
      <c r="F292" s="28">
        <f t="shared" si="9"/>
        <v>-7453.033453039825</v>
      </c>
    </row>
    <row r="293" spans="1:6" x14ac:dyDescent="0.3">
      <c r="A293">
        <v>292</v>
      </c>
      <c r="B293" s="2">
        <v>45427</v>
      </c>
      <c r="C293" s="8">
        <v>90200000</v>
      </c>
      <c r="D293" s="8">
        <v>45950082.404082395</v>
      </c>
      <c r="E293" s="10">
        <f t="shared" si="8"/>
        <v>44249917.595917605</v>
      </c>
      <c r="F293" s="28">
        <f t="shared" si="9"/>
        <v>529849.55584955961</v>
      </c>
    </row>
    <row r="294" spans="1:6" x14ac:dyDescent="0.3">
      <c r="A294">
        <v>293</v>
      </c>
      <c r="B294" s="2">
        <v>45426</v>
      </c>
      <c r="C294" s="8">
        <v>89000000</v>
      </c>
      <c r="D294" s="8">
        <v>45279931.959931955</v>
      </c>
      <c r="E294" s="10">
        <f t="shared" si="8"/>
        <v>43720068.040068045</v>
      </c>
      <c r="F294" s="28">
        <f t="shared" si="9"/>
        <v>-1327557.5127575099</v>
      </c>
    </row>
    <row r="295" spans="1:6" x14ac:dyDescent="0.3">
      <c r="A295">
        <v>294</v>
      </c>
      <c r="B295" s="2">
        <v>45425</v>
      </c>
      <c r="C295" s="8">
        <v>90000000</v>
      </c>
      <c r="D295" s="8">
        <v>44952374.447174445</v>
      </c>
      <c r="E295" s="10">
        <f t="shared" si="8"/>
        <v>45047625.552825555</v>
      </c>
      <c r="F295" s="28">
        <f t="shared" si="9"/>
        <v>-1805003.4398034364</v>
      </c>
    </row>
    <row r="296" spans="1:6" x14ac:dyDescent="0.3">
      <c r="A296">
        <v>295</v>
      </c>
      <c r="B296" s="2">
        <v>45422</v>
      </c>
      <c r="C296" s="8">
        <v>92400000</v>
      </c>
      <c r="D296" s="8">
        <v>45547371.007371008</v>
      </c>
      <c r="E296" s="10">
        <f t="shared" si="8"/>
        <v>46852628.992628992</v>
      </c>
      <c r="F296" s="28">
        <f t="shared" si="9"/>
        <v>2205113.5891135857</v>
      </c>
    </row>
    <row r="297" spans="1:6" x14ac:dyDescent="0.3">
      <c r="A297">
        <v>296</v>
      </c>
      <c r="B297" s="2">
        <v>45421</v>
      </c>
      <c r="C297" s="8">
        <v>89500000</v>
      </c>
      <c r="D297" s="8">
        <v>44852484.596484594</v>
      </c>
      <c r="E297" s="10">
        <f t="shared" si="8"/>
        <v>44647515.403515406</v>
      </c>
      <c r="F297" s="28">
        <f t="shared" si="9"/>
        <v>1617959.5539595559</v>
      </c>
    </row>
    <row r="298" spans="1:6" x14ac:dyDescent="0.3">
      <c r="A298">
        <v>297</v>
      </c>
      <c r="B298" s="2">
        <v>45420</v>
      </c>
      <c r="C298" s="8">
        <v>87500000</v>
      </c>
      <c r="D298" s="8">
        <v>44470444.15044415</v>
      </c>
      <c r="E298" s="10">
        <f t="shared" si="8"/>
        <v>43029555.84955585</v>
      </c>
      <c r="F298" s="28">
        <f t="shared" si="9"/>
        <v>-13003.213003218174</v>
      </c>
    </row>
    <row r="299" spans="1:6" x14ac:dyDescent="0.3">
      <c r="A299">
        <v>298</v>
      </c>
      <c r="B299" s="2">
        <v>45419</v>
      </c>
      <c r="C299" s="8">
        <v>87500000</v>
      </c>
      <c r="D299" s="8">
        <v>44457440.937440932</v>
      </c>
      <c r="E299" s="10">
        <f t="shared" si="8"/>
        <v>43042559.062559068</v>
      </c>
      <c r="F299" s="28">
        <f t="shared" si="9"/>
        <v>1070241.5422415435</v>
      </c>
    </row>
    <row r="300" spans="1:6" x14ac:dyDescent="0.3">
      <c r="A300">
        <v>299</v>
      </c>
      <c r="B300" s="2">
        <v>45418</v>
      </c>
      <c r="C300" s="8">
        <v>86500000</v>
      </c>
      <c r="D300" s="8">
        <v>44527682.479682475</v>
      </c>
      <c r="E300" s="10">
        <f t="shared" si="8"/>
        <v>41972317.520317525</v>
      </c>
      <c r="F300" s="28">
        <f t="shared" si="9"/>
        <v>318679.26667926461</v>
      </c>
    </row>
    <row r="301" spans="1:6" x14ac:dyDescent="0.3">
      <c r="A301">
        <v>300</v>
      </c>
      <c r="B301" s="2">
        <v>45415</v>
      </c>
      <c r="C301" s="8">
        <v>85800000</v>
      </c>
      <c r="D301" s="8">
        <v>44146361.74636174</v>
      </c>
      <c r="E301" s="10">
        <f t="shared" si="8"/>
        <v>41653638.25363826</v>
      </c>
      <c r="F301" s="28">
        <f t="shared" si="9"/>
        <v>686458.51445851475</v>
      </c>
    </row>
    <row r="302" spans="1:6" x14ac:dyDescent="0.3">
      <c r="A302">
        <v>301</v>
      </c>
      <c r="B302" s="2">
        <v>45414</v>
      </c>
      <c r="C302" s="8">
        <v>85100000</v>
      </c>
      <c r="D302" s="8">
        <v>44132820.260820255</v>
      </c>
      <c r="E302" s="10">
        <f t="shared" si="8"/>
        <v>40967179.739179745</v>
      </c>
      <c r="F302" s="28">
        <f t="shared" si="9"/>
        <v>862590.55073049664</v>
      </c>
    </row>
    <row r="303" spans="1:6" x14ac:dyDescent="0.3">
      <c r="A303">
        <v>302</v>
      </c>
      <c r="B303" s="2">
        <v>45413</v>
      </c>
      <c r="C303" s="8">
        <v>84146522.282382339</v>
      </c>
      <c r="D303" s="8">
        <v>44041933.093933091</v>
      </c>
      <c r="E303" s="10">
        <f t="shared" si="8"/>
        <v>40104589.188449249</v>
      </c>
      <c r="F303" s="28">
        <f t="shared" si="9"/>
        <v>-119455.45747294277</v>
      </c>
    </row>
    <row r="304" spans="1:6" x14ac:dyDescent="0.3">
      <c r="A304">
        <v>303</v>
      </c>
      <c r="B304" s="2">
        <v>45412</v>
      </c>
      <c r="C304" s="8">
        <v>84103206.997084543</v>
      </c>
      <c r="D304" s="8">
        <v>43879162.351162352</v>
      </c>
      <c r="E304" s="10">
        <f t="shared" si="8"/>
        <v>40224044.645922191</v>
      </c>
      <c r="F304" s="28">
        <f t="shared" si="9"/>
        <v>1014830.9715656638</v>
      </c>
    </row>
    <row r="305" spans="1:6" x14ac:dyDescent="0.3">
      <c r="A305">
        <v>304</v>
      </c>
      <c r="B305" s="2">
        <v>45411</v>
      </c>
      <c r="C305" s="8">
        <v>84122448.979591832</v>
      </c>
      <c r="D305" s="8">
        <v>44913235.305235304</v>
      </c>
      <c r="E305" s="10">
        <f t="shared" si="8"/>
        <v>39209213.674356528</v>
      </c>
      <c r="F305" s="28">
        <f t="shared" si="9"/>
        <v>-1280535.7113928571</v>
      </c>
    </row>
    <row r="306" spans="1:6" x14ac:dyDescent="0.3">
      <c r="A306">
        <v>305</v>
      </c>
      <c r="B306" s="2">
        <v>45408</v>
      </c>
      <c r="C306" s="8">
        <v>85200000</v>
      </c>
      <c r="D306" s="8">
        <v>44710250.614250615</v>
      </c>
      <c r="E306" s="10">
        <f t="shared" si="8"/>
        <v>40489749.385749385</v>
      </c>
      <c r="F306" s="28">
        <f t="shared" si="9"/>
        <v>839479.11547911912</v>
      </c>
    </row>
    <row r="307" spans="1:6" x14ac:dyDescent="0.3">
      <c r="A307">
        <v>306</v>
      </c>
      <c r="B307" s="2">
        <v>45407</v>
      </c>
      <c r="C307" s="8">
        <v>84300000</v>
      </c>
      <c r="D307" s="8">
        <v>44649729.729729734</v>
      </c>
      <c r="E307" s="10">
        <f t="shared" si="8"/>
        <v>39650270.270270266</v>
      </c>
      <c r="F307" s="28">
        <f t="shared" si="9"/>
        <v>-204919.67491967976</v>
      </c>
    </row>
    <row r="308" spans="1:6" x14ac:dyDescent="0.3">
      <c r="A308">
        <v>307</v>
      </c>
      <c r="B308" s="2">
        <v>45406</v>
      </c>
      <c r="C308" s="8">
        <v>84500000</v>
      </c>
      <c r="D308" s="8">
        <v>44644810.054810055</v>
      </c>
      <c r="E308" s="10">
        <f t="shared" si="8"/>
        <v>39855189.945189945</v>
      </c>
      <c r="F308" s="28">
        <f t="shared" si="9"/>
        <v>1323050.8410508335</v>
      </c>
    </row>
    <row r="309" spans="1:6" x14ac:dyDescent="0.3">
      <c r="A309">
        <v>308</v>
      </c>
      <c r="B309" s="2">
        <v>45405</v>
      </c>
      <c r="C309" s="8">
        <v>83300000</v>
      </c>
      <c r="D309" s="8">
        <v>44767860.895860888</v>
      </c>
      <c r="E309" s="10">
        <f t="shared" si="8"/>
        <v>38532139.104139112</v>
      </c>
      <c r="F309" s="28">
        <f t="shared" si="9"/>
        <v>-87005.859005860984</v>
      </c>
    </row>
    <row r="310" spans="1:6" x14ac:dyDescent="0.3">
      <c r="A310">
        <v>309</v>
      </c>
      <c r="B310" s="2">
        <v>45404</v>
      </c>
      <c r="C310" s="8">
        <v>83500000</v>
      </c>
      <c r="D310" s="8">
        <v>44880855.036855027</v>
      </c>
      <c r="E310" s="10">
        <f t="shared" si="8"/>
        <v>38619144.963144973</v>
      </c>
      <c r="F310" s="28">
        <f t="shared" si="9"/>
        <v>946754.86675487459</v>
      </c>
    </row>
    <row r="311" spans="1:6" x14ac:dyDescent="0.3">
      <c r="A311">
        <v>310</v>
      </c>
      <c r="B311" s="2">
        <v>45401</v>
      </c>
      <c r="C311" s="8">
        <v>83800000</v>
      </c>
      <c r="D311" s="8">
        <v>46127609.903609902</v>
      </c>
      <c r="E311" s="10">
        <f t="shared" si="8"/>
        <v>37672390.096390098</v>
      </c>
      <c r="F311" s="28">
        <f t="shared" si="9"/>
        <v>-838829.49482948333</v>
      </c>
    </row>
    <row r="312" spans="1:6" x14ac:dyDescent="0.3">
      <c r="A312">
        <v>311</v>
      </c>
      <c r="B312" s="2">
        <v>45400</v>
      </c>
      <c r="C312" s="8">
        <v>84257142.857142851</v>
      </c>
      <c r="D312" s="8">
        <v>45745923.265923269</v>
      </c>
      <c r="E312" s="10">
        <f t="shared" si="8"/>
        <v>38511219.591219582</v>
      </c>
      <c r="F312" s="28">
        <f t="shared" si="9"/>
        <v>-46402.78640280664</v>
      </c>
    </row>
    <row r="313" spans="1:6" x14ac:dyDescent="0.3">
      <c r="A313">
        <v>312</v>
      </c>
      <c r="B313" s="2">
        <v>45399</v>
      </c>
      <c r="C313" s="8">
        <v>84100000</v>
      </c>
      <c r="D313" s="8">
        <v>45542377.622377612</v>
      </c>
      <c r="E313" s="10">
        <f t="shared" si="8"/>
        <v>38557622.377622388</v>
      </c>
      <c r="F313" s="28">
        <f t="shared" si="9"/>
        <v>549872.61387262493</v>
      </c>
    </row>
    <row r="314" spans="1:6" x14ac:dyDescent="0.3">
      <c r="A314">
        <v>313</v>
      </c>
      <c r="B314" s="2">
        <v>45398</v>
      </c>
      <c r="C314" s="8">
        <v>83700000</v>
      </c>
      <c r="D314" s="8">
        <v>45692250.236250237</v>
      </c>
      <c r="E314" s="10">
        <f t="shared" si="8"/>
        <v>38007749.763749763</v>
      </c>
      <c r="F314" s="28">
        <f t="shared" si="9"/>
        <v>-1056647.136647135</v>
      </c>
    </row>
    <row r="315" spans="1:6" x14ac:dyDescent="0.3">
      <c r="A315">
        <v>314</v>
      </c>
      <c r="B315" s="2">
        <v>45397</v>
      </c>
      <c r="C315" s="8">
        <v>84100000</v>
      </c>
      <c r="D315" s="8">
        <v>45035603.099603102</v>
      </c>
      <c r="E315" s="10">
        <f t="shared" si="8"/>
        <v>39064396.900396898</v>
      </c>
      <c r="F315" s="28">
        <f t="shared" si="9"/>
        <v>-876659.23265924305</v>
      </c>
    </row>
    <row r="316" spans="1:6" x14ac:dyDescent="0.3">
      <c r="A316">
        <v>315</v>
      </c>
      <c r="B316" s="2">
        <v>45394</v>
      </c>
      <c r="C316" s="8">
        <v>84500000</v>
      </c>
      <c r="D316" s="8">
        <v>44558943.866943859</v>
      </c>
      <c r="E316" s="10">
        <f t="shared" si="8"/>
        <v>39941056.133056141</v>
      </c>
      <c r="F316" s="28">
        <f t="shared" si="9"/>
        <v>211216.0272160396</v>
      </c>
    </row>
    <row r="317" spans="1:6" x14ac:dyDescent="0.3">
      <c r="A317">
        <v>316</v>
      </c>
      <c r="B317" s="2">
        <v>45393</v>
      </c>
      <c r="C317" s="8">
        <v>84200000</v>
      </c>
      <c r="D317" s="8">
        <v>44470159.894159898</v>
      </c>
      <c r="E317" s="10">
        <f t="shared" si="8"/>
        <v>39729840.105840102</v>
      </c>
      <c r="F317" s="28">
        <f t="shared" si="9"/>
        <v>-755152.52315253019</v>
      </c>
    </row>
    <row r="318" spans="1:6" x14ac:dyDescent="0.3">
      <c r="A318">
        <v>317</v>
      </c>
      <c r="B318" s="2">
        <v>45392</v>
      </c>
      <c r="C318" s="8">
        <v>84400000</v>
      </c>
      <c r="D318" s="8">
        <v>43915007.371007368</v>
      </c>
      <c r="E318" s="10">
        <f t="shared" si="8"/>
        <v>40484992.628992632</v>
      </c>
      <c r="F318" s="28">
        <f t="shared" si="9"/>
        <v>-120255.90625590831</v>
      </c>
    </row>
    <row r="319" spans="1:6" x14ac:dyDescent="0.3">
      <c r="A319">
        <v>318</v>
      </c>
      <c r="B319" s="2">
        <v>45391</v>
      </c>
      <c r="C319" s="8">
        <v>84800000</v>
      </c>
      <c r="D319" s="8">
        <v>44194751.46475146</v>
      </c>
      <c r="E319" s="10">
        <f t="shared" si="8"/>
        <v>40605248.53524854</v>
      </c>
      <c r="F319" s="28">
        <f t="shared" si="9"/>
        <v>2203911.9259119257</v>
      </c>
    </row>
    <row r="320" spans="1:6" x14ac:dyDescent="0.3">
      <c r="A320">
        <v>319</v>
      </c>
      <c r="B320" s="2">
        <v>45390</v>
      </c>
      <c r="C320" s="8">
        <v>82400000</v>
      </c>
      <c r="D320" s="8">
        <v>43998663.390663385</v>
      </c>
      <c r="E320" s="10">
        <f t="shared" si="8"/>
        <v>38401336.609336615</v>
      </c>
      <c r="F320" s="28">
        <f t="shared" si="9"/>
        <v>769199.01719901711</v>
      </c>
    </row>
    <row r="321" spans="1:6" x14ac:dyDescent="0.3">
      <c r="A321">
        <v>320</v>
      </c>
      <c r="B321" s="2">
        <v>45387</v>
      </c>
      <c r="C321" s="8">
        <v>81500000</v>
      </c>
      <c r="D321" s="8">
        <v>43867862.407862402</v>
      </c>
      <c r="E321" s="10">
        <f t="shared" si="8"/>
        <v>37632137.592137598</v>
      </c>
      <c r="F321" s="28">
        <f t="shared" si="9"/>
        <v>-521970.89397088438</v>
      </c>
    </row>
    <row r="322" spans="1:6" x14ac:dyDescent="0.3">
      <c r="A322">
        <v>321</v>
      </c>
      <c r="B322" s="2">
        <v>45386</v>
      </c>
      <c r="C322" s="8">
        <v>81300000</v>
      </c>
      <c r="D322" s="8">
        <v>43145891.513891518</v>
      </c>
      <c r="E322" s="10">
        <f t="shared" si="8"/>
        <v>38154108.486108482</v>
      </c>
      <c r="F322" s="28">
        <f t="shared" si="9"/>
        <v>418311.85031184554</v>
      </c>
    </row>
    <row r="323" spans="1:6" x14ac:dyDescent="0.3">
      <c r="A323">
        <v>322</v>
      </c>
      <c r="B323" s="2">
        <v>45385</v>
      </c>
      <c r="C323" s="8">
        <v>81100000</v>
      </c>
      <c r="D323" s="8">
        <v>43364203.364203364</v>
      </c>
      <c r="E323" s="10">
        <f t="shared" ref="E323:E386" si="10">C323-D323</f>
        <v>37735796.635796636</v>
      </c>
      <c r="F323" s="28">
        <f t="shared" ref="F323:F386" si="11">E323-E324</f>
        <v>-1002192.4021924064</v>
      </c>
    </row>
    <row r="324" spans="1:6" x14ac:dyDescent="0.3">
      <c r="A324">
        <v>323</v>
      </c>
      <c r="B324" s="2">
        <v>45384</v>
      </c>
      <c r="C324" s="8">
        <v>81300000</v>
      </c>
      <c r="D324" s="8">
        <v>42562010.962010957</v>
      </c>
      <c r="E324" s="10">
        <f t="shared" si="10"/>
        <v>38737989.037989043</v>
      </c>
      <c r="F324" s="28">
        <f t="shared" si="11"/>
        <v>-438731.80873180926</v>
      </c>
    </row>
    <row r="325" spans="1:6" x14ac:dyDescent="0.3">
      <c r="A325">
        <v>324</v>
      </c>
      <c r="B325" s="2">
        <v>45383</v>
      </c>
      <c r="C325" s="8">
        <v>81100000</v>
      </c>
      <c r="D325" s="8">
        <v>41923279.153279148</v>
      </c>
      <c r="E325" s="10">
        <f t="shared" si="10"/>
        <v>39176720.846720852</v>
      </c>
      <c r="F325" s="28">
        <f t="shared" si="11"/>
        <v>-1003330.6369306296</v>
      </c>
    </row>
    <row r="326" spans="1:6" x14ac:dyDescent="0.3">
      <c r="A326">
        <v>325</v>
      </c>
      <c r="B326" s="2">
        <v>45380</v>
      </c>
      <c r="C326" s="8">
        <v>81000000</v>
      </c>
      <c r="D326" s="8">
        <v>40819948.516348518</v>
      </c>
      <c r="E326" s="10">
        <f t="shared" si="10"/>
        <v>40180051.483651482</v>
      </c>
      <c r="F326" s="28">
        <f t="shared" si="11"/>
        <v>736918.61651860923</v>
      </c>
    </row>
    <row r="327" spans="1:6" x14ac:dyDescent="0.3">
      <c r="A327">
        <v>326</v>
      </c>
      <c r="B327" s="2">
        <v>45379</v>
      </c>
      <c r="C327" s="8">
        <v>81000000</v>
      </c>
      <c r="D327" s="8">
        <v>41556867.132867128</v>
      </c>
      <c r="E327" s="10">
        <f t="shared" si="10"/>
        <v>39443132.867132872</v>
      </c>
      <c r="F327" s="28">
        <f t="shared" si="11"/>
        <v>-410546.21054621041</v>
      </c>
    </row>
    <row r="328" spans="1:6" x14ac:dyDescent="0.3">
      <c r="A328">
        <v>327</v>
      </c>
      <c r="B328" s="2">
        <v>45378</v>
      </c>
      <c r="C328" s="8">
        <v>80900000</v>
      </c>
      <c r="D328" s="8">
        <v>41046320.922320917</v>
      </c>
      <c r="E328" s="10">
        <f t="shared" si="10"/>
        <v>39853679.077679083</v>
      </c>
      <c r="F328" s="28">
        <f t="shared" si="11"/>
        <v>294266.49026649445</v>
      </c>
    </row>
    <row r="329" spans="1:6" x14ac:dyDescent="0.3">
      <c r="A329">
        <v>328</v>
      </c>
      <c r="B329" s="2">
        <v>45377</v>
      </c>
      <c r="C329" s="8">
        <v>80300000</v>
      </c>
      <c r="D329" s="8">
        <v>40740587.412587412</v>
      </c>
      <c r="E329" s="10">
        <f t="shared" si="10"/>
        <v>39559412.587412588</v>
      </c>
      <c r="F329" s="28">
        <f t="shared" si="11"/>
        <v>335694.57569457591</v>
      </c>
    </row>
    <row r="330" spans="1:6" x14ac:dyDescent="0.3">
      <c r="A330">
        <v>329</v>
      </c>
      <c r="B330" s="2">
        <v>45376</v>
      </c>
      <c r="C330" s="8">
        <v>79900000</v>
      </c>
      <c r="D330" s="8">
        <v>40676281.988281988</v>
      </c>
      <c r="E330" s="10">
        <f t="shared" si="10"/>
        <v>39223718.011718012</v>
      </c>
      <c r="F330" s="28">
        <f t="shared" si="11"/>
        <v>-366665.05386506021</v>
      </c>
    </row>
    <row r="331" spans="1:6" x14ac:dyDescent="0.3">
      <c r="A331">
        <v>330</v>
      </c>
      <c r="B331" s="2">
        <v>45373</v>
      </c>
      <c r="C331" s="8">
        <v>80000000</v>
      </c>
      <c r="D331" s="8">
        <v>40409616.934416927</v>
      </c>
      <c r="E331" s="10">
        <f t="shared" si="10"/>
        <v>39590383.065583073</v>
      </c>
      <c r="F331" s="28">
        <f t="shared" si="11"/>
        <v>-316943.33774333447</v>
      </c>
    </row>
    <row r="332" spans="1:6" x14ac:dyDescent="0.3">
      <c r="A332">
        <v>331</v>
      </c>
      <c r="B332" s="2">
        <v>45372</v>
      </c>
      <c r="C332" s="8">
        <v>80800000</v>
      </c>
      <c r="D332" s="8">
        <v>40892673.596673593</v>
      </c>
      <c r="E332" s="10">
        <f t="shared" si="10"/>
        <v>39907326.403326407</v>
      </c>
      <c r="F332" s="28">
        <f t="shared" si="11"/>
        <v>-1075381.9693819657</v>
      </c>
    </row>
    <row r="333" spans="1:6" x14ac:dyDescent="0.3">
      <c r="A333">
        <v>332</v>
      </c>
      <c r="B333" s="2">
        <v>45371</v>
      </c>
      <c r="C333" s="8">
        <v>81400000</v>
      </c>
      <c r="D333" s="8">
        <v>40417291.627291627</v>
      </c>
      <c r="E333" s="10">
        <f t="shared" si="10"/>
        <v>40982708.372708373</v>
      </c>
      <c r="F333" s="28">
        <f t="shared" si="11"/>
        <v>-187023.62502362579</v>
      </c>
    </row>
    <row r="334" spans="1:6" x14ac:dyDescent="0.3">
      <c r="A334">
        <v>333</v>
      </c>
      <c r="B334" s="2">
        <v>45370</v>
      </c>
      <c r="C334" s="8">
        <v>81500000</v>
      </c>
      <c r="D334" s="8">
        <v>40330268.002268001</v>
      </c>
      <c r="E334" s="10">
        <f t="shared" si="10"/>
        <v>41169731.997731999</v>
      </c>
      <c r="F334" s="28">
        <f t="shared" si="11"/>
        <v>141457.94745793939</v>
      </c>
    </row>
    <row r="335" spans="1:6" x14ac:dyDescent="0.3">
      <c r="A335">
        <v>334</v>
      </c>
      <c r="B335" s="2">
        <v>45369</v>
      </c>
      <c r="C335" s="8">
        <v>81400000</v>
      </c>
      <c r="D335" s="8">
        <v>40371725.949725941</v>
      </c>
      <c r="E335" s="10">
        <f t="shared" si="10"/>
        <v>41028274.050274059</v>
      </c>
      <c r="F335" s="28">
        <f t="shared" si="11"/>
        <v>-371682.10168208927</v>
      </c>
    </row>
    <row r="336" spans="1:6" x14ac:dyDescent="0.3">
      <c r="A336">
        <v>335</v>
      </c>
      <c r="B336" s="2">
        <v>45366</v>
      </c>
      <c r="C336" s="8">
        <v>81700000</v>
      </c>
      <c r="D336" s="8">
        <v>40300043.848043852</v>
      </c>
      <c r="E336" s="10">
        <f t="shared" si="10"/>
        <v>41399956.151956148</v>
      </c>
      <c r="F336" s="28">
        <f t="shared" si="11"/>
        <v>273775.84577584267</v>
      </c>
    </row>
    <row r="337" spans="1:6" x14ac:dyDescent="0.3">
      <c r="A337">
        <v>336</v>
      </c>
      <c r="B337" s="2">
        <v>45365</v>
      </c>
      <c r="C337" s="8">
        <v>81500000</v>
      </c>
      <c r="D337" s="8">
        <v>40373819.693819694</v>
      </c>
      <c r="E337" s="10">
        <f t="shared" si="10"/>
        <v>41126180.306180306</v>
      </c>
      <c r="F337" s="28">
        <f t="shared" si="11"/>
        <v>1006785.1067851037</v>
      </c>
    </row>
    <row r="338" spans="1:6" x14ac:dyDescent="0.3">
      <c r="A338">
        <v>337</v>
      </c>
      <c r="B338" s="2">
        <v>45364</v>
      </c>
      <c r="C338" s="8">
        <v>80700000</v>
      </c>
      <c r="D338" s="8">
        <v>40580604.800604798</v>
      </c>
      <c r="E338" s="10">
        <f t="shared" si="10"/>
        <v>40119395.199395202</v>
      </c>
      <c r="F338" s="28">
        <f t="shared" si="11"/>
        <v>-2128812.7008126974</v>
      </c>
    </row>
    <row r="339" spans="1:6" x14ac:dyDescent="0.3">
      <c r="A339">
        <v>338</v>
      </c>
      <c r="B339" s="2">
        <v>45363</v>
      </c>
      <c r="C339" s="8">
        <v>82500000</v>
      </c>
      <c r="D339" s="8">
        <v>40251792.0997921</v>
      </c>
      <c r="E339" s="10">
        <f t="shared" si="10"/>
        <v>42248207.9002079</v>
      </c>
      <c r="F339" s="28">
        <f t="shared" si="11"/>
        <v>695259.49725949019</v>
      </c>
    </row>
    <row r="340" spans="1:6" x14ac:dyDescent="0.3">
      <c r="A340">
        <v>339</v>
      </c>
      <c r="B340" s="2">
        <v>45362</v>
      </c>
      <c r="C340" s="8">
        <v>82200000</v>
      </c>
      <c r="D340" s="8">
        <v>40647051.597051591</v>
      </c>
      <c r="E340" s="10">
        <f t="shared" si="10"/>
        <v>41552948.402948409</v>
      </c>
      <c r="F340" s="28">
        <f t="shared" si="11"/>
        <v>235601.20960121602</v>
      </c>
    </row>
    <row r="341" spans="1:6" x14ac:dyDescent="0.3">
      <c r="A341">
        <v>340</v>
      </c>
      <c r="B341" s="2">
        <v>45359</v>
      </c>
      <c r="C341" s="8">
        <v>81900000</v>
      </c>
      <c r="D341" s="8">
        <v>40582652.806652807</v>
      </c>
      <c r="E341" s="10">
        <f t="shared" si="10"/>
        <v>41317347.193347193</v>
      </c>
      <c r="F341" s="28">
        <f t="shared" si="11"/>
        <v>-218475.9024759084</v>
      </c>
    </row>
    <row r="342" spans="1:6" x14ac:dyDescent="0.3">
      <c r="A342">
        <v>341</v>
      </c>
      <c r="B342" s="2">
        <v>45358</v>
      </c>
      <c r="C342" s="8">
        <v>81800000</v>
      </c>
      <c r="D342" s="8">
        <v>40264176.904176898</v>
      </c>
      <c r="E342" s="10">
        <f t="shared" si="10"/>
        <v>41535823.095823102</v>
      </c>
      <c r="F342" s="28">
        <f t="shared" si="11"/>
        <v>631948.21394822001</v>
      </c>
    </row>
    <row r="343" spans="1:6" x14ac:dyDescent="0.3">
      <c r="A343">
        <v>342</v>
      </c>
      <c r="B343" s="2">
        <v>45357</v>
      </c>
      <c r="C343" s="8">
        <v>81000000</v>
      </c>
      <c r="D343" s="8">
        <v>40096125.118125118</v>
      </c>
      <c r="E343" s="10">
        <f t="shared" si="10"/>
        <v>40903874.881874882</v>
      </c>
      <c r="F343" s="28">
        <f t="shared" si="11"/>
        <v>-72942.35494235903</v>
      </c>
    </row>
    <row r="344" spans="1:6" x14ac:dyDescent="0.3">
      <c r="A344">
        <v>343</v>
      </c>
      <c r="B344" s="2">
        <v>45356</v>
      </c>
      <c r="C344" s="8">
        <v>80800000</v>
      </c>
      <c r="D344" s="8">
        <v>39823182.763182759</v>
      </c>
      <c r="E344" s="10">
        <f t="shared" si="10"/>
        <v>40976817.236817241</v>
      </c>
      <c r="F344" s="28">
        <f t="shared" si="11"/>
        <v>82668.833868831396</v>
      </c>
    </row>
    <row r="345" spans="1:6" x14ac:dyDescent="0.3">
      <c r="A345">
        <v>344</v>
      </c>
      <c r="B345" s="2">
        <v>45355</v>
      </c>
      <c r="C345" s="8">
        <v>80400000</v>
      </c>
      <c r="D345" s="8">
        <v>39505851.597051591</v>
      </c>
      <c r="E345" s="10">
        <f t="shared" si="10"/>
        <v>40894148.402948409</v>
      </c>
      <c r="F345" s="28">
        <f t="shared" si="11"/>
        <v>-31373.426573425531</v>
      </c>
    </row>
    <row r="346" spans="1:6" x14ac:dyDescent="0.3">
      <c r="A346">
        <v>345</v>
      </c>
      <c r="B346" s="2">
        <v>45352</v>
      </c>
      <c r="C346" s="8">
        <v>79800000</v>
      </c>
      <c r="D346" s="8">
        <v>38874478.170478165</v>
      </c>
      <c r="E346" s="10">
        <f t="shared" si="10"/>
        <v>40925521.829521835</v>
      </c>
      <c r="F346" s="28">
        <f t="shared" si="11"/>
        <v>-467467.77546777576</v>
      </c>
    </row>
    <row r="347" spans="1:6" x14ac:dyDescent="0.3">
      <c r="A347">
        <v>346</v>
      </c>
      <c r="B347" s="2">
        <v>45351</v>
      </c>
      <c r="C347" s="8">
        <v>79500000</v>
      </c>
      <c r="D347" s="8">
        <v>38107010.395010389</v>
      </c>
      <c r="E347" s="10">
        <f t="shared" si="10"/>
        <v>41392989.604989611</v>
      </c>
      <c r="F347" s="28">
        <f t="shared" si="11"/>
        <v>-67312.795312792063</v>
      </c>
    </row>
    <row r="348" spans="1:6" x14ac:dyDescent="0.3">
      <c r="A348">
        <v>347</v>
      </c>
      <c r="B348" s="2">
        <v>45350</v>
      </c>
      <c r="C348" s="8">
        <v>79300000</v>
      </c>
      <c r="D348" s="8">
        <v>37839697.599697597</v>
      </c>
      <c r="E348" s="10">
        <f t="shared" si="10"/>
        <v>41460302.400302403</v>
      </c>
      <c r="F348" s="28">
        <f t="shared" si="11"/>
        <v>426301.26630126685</v>
      </c>
    </row>
    <row r="349" spans="1:6" x14ac:dyDescent="0.3">
      <c r="A349">
        <v>348</v>
      </c>
      <c r="B349" s="2">
        <v>45349</v>
      </c>
      <c r="C349" s="8">
        <v>78900000</v>
      </c>
      <c r="D349" s="8">
        <v>37865998.865998864</v>
      </c>
      <c r="E349" s="10">
        <f t="shared" si="10"/>
        <v>41034001.134001136</v>
      </c>
      <c r="F349" s="28">
        <f t="shared" si="11"/>
        <v>-148716.68871668726</v>
      </c>
    </row>
    <row r="350" spans="1:6" x14ac:dyDescent="0.3">
      <c r="A350">
        <v>349</v>
      </c>
      <c r="B350" s="2">
        <v>45348</v>
      </c>
      <c r="C350" s="8">
        <v>79000000</v>
      </c>
      <c r="D350" s="8">
        <v>37817282.177282177</v>
      </c>
      <c r="E350" s="10">
        <f t="shared" si="10"/>
        <v>41182717.822717823</v>
      </c>
      <c r="F350" s="28">
        <f t="shared" si="11"/>
        <v>642058.59005858749</v>
      </c>
    </row>
    <row r="351" spans="1:6" x14ac:dyDescent="0.3">
      <c r="A351">
        <v>350</v>
      </c>
      <c r="B351" s="2">
        <v>45345</v>
      </c>
      <c r="C351" s="8">
        <v>78500000</v>
      </c>
      <c r="D351" s="8">
        <v>37959340.767340764</v>
      </c>
      <c r="E351" s="10">
        <f t="shared" si="10"/>
        <v>40540659.232659236</v>
      </c>
      <c r="F351" s="28">
        <f t="shared" si="11"/>
        <v>-612999.43299943209</v>
      </c>
    </row>
    <row r="352" spans="1:6" x14ac:dyDescent="0.3">
      <c r="A352">
        <v>351</v>
      </c>
      <c r="B352" s="2">
        <v>45344</v>
      </c>
      <c r="C352" s="8">
        <v>78700000</v>
      </c>
      <c r="D352" s="8">
        <v>37546341.334341332</v>
      </c>
      <c r="E352" s="10">
        <f t="shared" si="10"/>
        <v>41153658.665658668</v>
      </c>
      <c r="F352" s="28">
        <f t="shared" si="11"/>
        <v>648958.23095823079</v>
      </c>
    </row>
    <row r="353" spans="1:6" x14ac:dyDescent="0.3">
      <c r="A353">
        <v>352</v>
      </c>
      <c r="B353" s="2">
        <v>45343</v>
      </c>
      <c r="C353" s="8">
        <v>78000000</v>
      </c>
      <c r="D353" s="8">
        <v>37495299.565299563</v>
      </c>
      <c r="E353" s="10">
        <f t="shared" si="10"/>
        <v>40504700.434700437</v>
      </c>
      <c r="F353" s="28">
        <f t="shared" si="11"/>
        <v>-103587.2235872224</v>
      </c>
    </row>
    <row r="354" spans="1:6" x14ac:dyDescent="0.3">
      <c r="A354">
        <v>353</v>
      </c>
      <c r="B354" s="2">
        <v>45342</v>
      </c>
      <c r="C354" s="8">
        <v>78200000</v>
      </c>
      <c r="D354" s="8">
        <v>37591712.341712341</v>
      </c>
      <c r="E354" s="10">
        <f t="shared" si="10"/>
        <v>40608287.658287659</v>
      </c>
      <c r="F354" s="28">
        <f t="shared" si="11"/>
        <v>-13017.955017954111</v>
      </c>
    </row>
    <row r="355" spans="1:6" x14ac:dyDescent="0.3">
      <c r="A355">
        <v>354</v>
      </c>
      <c r="B355" s="2">
        <v>45341</v>
      </c>
      <c r="C355" s="8">
        <v>78000000</v>
      </c>
      <c r="D355" s="8">
        <v>37378694.386694387</v>
      </c>
      <c r="E355" s="10">
        <f t="shared" si="10"/>
        <v>40621305.613305613</v>
      </c>
      <c r="F355" s="28">
        <f t="shared" si="11"/>
        <v>-506447.17444717884</v>
      </c>
    </row>
    <row r="356" spans="1:6" x14ac:dyDescent="0.3">
      <c r="A356">
        <v>355</v>
      </c>
      <c r="B356" s="2">
        <v>45338</v>
      </c>
      <c r="C356" s="8">
        <v>78400000</v>
      </c>
      <c r="D356" s="8">
        <v>37272247.212247208</v>
      </c>
      <c r="E356" s="10">
        <f t="shared" si="10"/>
        <v>41127752.787752792</v>
      </c>
      <c r="F356" s="28">
        <f t="shared" si="11"/>
        <v>-366984.90213333815</v>
      </c>
    </row>
    <row r="357" spans="1:6" x14ac:dyDescent="0.3">
      <c r="A357">
        <v>356</v>
      </c>
      <c r="B357" s="2">
        <v>45337</v>
      </c>
      <c r="C357" s="8">
        <v>78501991.517139956</v>
      </c>
      <c r="D357" s="8">
        <v>37007253.827253826</v>
      </c>
      <c r="E357" s="10">
        <f t="shared" si="10"/>
        <v>41494737.68988613</v>
      </c>
      <c r="F357" s="28">
        <f t="shared" si="11"/>
        <v>-280598.25370470434</v>
      </c>
    </row>
    <row r="358" spans="1:6" x14ac:dyDescent="0.3">
      <c r="A358">
        <v>357</v>
      </c>
      <c r="B358" s="2">
        <v>45336</v>
      </c>
      <c r="C358" s="8">
        <v>78489242.577497467</v>
      </c>
      <c r="D358" s="8">
        <v>36713906.633906633</v>
      </c>
      <c r="E358" s="10">
        <f t="shared" si="10"/>
        <v>41775335.943590835</v>
      </c>
      <c r="F358" s="28">
        <f t="shared" si="11"/>
        <v>46616.010147869587</v>
      </c>
    </row>
    <row r="359" spans="1:6" x14ac:dyDescent="0.3">
      <c r="A359">
        <v>358</v>
      </c>
      <c r="B359" s="2">
        <v>45335</v>
      </c>
      <c r="C359" s="8">
        <v>78490587.255310282</v>
      </c>
      <c r="D359" s="8">
        <v>36761867.321867317</v>
      </c>
      <c r="E359" s="10">
        <f t="shared" si="10"/>
        <v>41728719.933442965</v>
      </c>
      <c r="F359" s="28">
        <f t="shared" si="11"/>
        <v>490517.79360815883</v>
      </c>
    </row>
    <row r="360" spans="1:6" x14ac:dyDescent="0.3">
      <c r="A360">
        <v>359</v>
      </c>
      <c r="B360" s="2">
        <v>45334</v>
      </c>
      <c r="C360" s="8">
        <v>78466763.84839651</v>
      </c>
      <c r="D360" s="8">
        <v>37228561.708561704</v>
      </c>
      <c r="E360" s="10">
        <f t="shared" si="10"/>
        <v>41238202.139834806</v>
      </c>
      <c r="F360" s="28">
        <f t="shared" si="11"/>
        <v>458153.77892930806</v>
      </c>
    </row>
    <row r="361" spans="1:6" x14ac:dyDescent="0.3">
      <c r="A361">
        <v>360</v>
      </c>
      <c r="B361" s="2">
        <v>45331</v>
      </c>
      <c r="C361" s="8">
        <v>78395918.367346928</v>
      </c>
      <c r="D361" s="8">
        <v>37615870.006441429</v>
      </c>
      <c r="E361" s="10">
        <f t="shared" si="10"/>
        <v>40780048.360905498</v>
      </c>
      <c r="F361" s="28">
        <f t="shared" si="11"/>
        <v>105783.54464068264</v>
      </c>
    </row>
    <row r="362" spans="1:6" x14ac:dyDescent="0.3">
      <c r="A362">
        <v>361</v>
      </c>
      <c r="B362" s="2">
        <v>45330</v>
      </c>
      <c r="C362" s="8">
        <v>78271428.571428567</v>
      </c>
      <c r="D362" s="8">
        <v>37597163.755163752</v>
      </c>
      <c r="E362" s="10">
        <f t="shared" si="10"/>
        <v>40674264.816264816</v>
      </c>
      <c r="F362" s="28">
        <f t="shared" si="11"/>
        <v>-430868.42886843532</v>
      </c>
    </row>
    <row r="363" spans="1:6" x14ac:dyDescent="0.3">
      <c r="A363">
        <v>362</v>
      </c>
      <c r="B363" s="2">
        <v>45329</v>
      </c>
      <c r="C363" s="8">
        <v>78900000</v>
      </c>
      <c r="D363" s="8">
        <v>37794866.754866749</v>
      </c>
      <c r="E363" s="10">
        <f t="shared" si="10"/>
        <v>41105133.245133251</v>
      </c>
      <c r="F363" s="28">
        <f t="shared" si="11"/>
        <v>65157.815157815814</v>
      </c>
    </row>
    <row r="364" spans="1:6" x14ac:dyDescent="0.3">
      <c r="A364">
        <v>363</v>
      </c>
      <c r="B364" s="2">
        <v>45328</v>
      </c>
      <c r="C364" s="8">
        <v>78500000</v>
      </c>
      <c r="D364" s="8">
        <v>37460024.570024565</v>
      </c>
      <c r="E364" s="10">
        <f t="shared" si="10"/>
        <v>41039975.429975435</v>
      </c>
      <c r="F364" s="28">
        <f t="shared" si="11"/>
        <v>-39057.64505764097</v>
      </c>
    </row>
    <row r="365" spans="1:6" x14ac:dyDescent="0.3">
      <c r="A365">
        <v>364</v>
      </c>
      <c r="B365" s="2">
        <v>45327</v>
      </c>
      <c r="C365" s="8">
        <v>78400000</v>
      </c>
      <c r="D365" s="8">
        <v>37320966.924966924</v>
      </c>
      <c r="E365" s="10">
        <f t="shared" si="10"/>
        <v>41079033.075033076</v>
      </c>
      <c r="F365" s="28">
        <f t="shared" si="11"/>
        <v>37731.619731619954</v>
      </c>
    </row>
    <row r="366" spans="1:6" x14ac:dyDescent="0.3">
      <c r="A366">
        <v>365</v>
      </c>
      <c r="B366" s="2">
        <v>45324</v>
      </c>
      <c r="C366" s="8">
        <v>78500000</v>
      </c>
      <c r="D366" s="8">
        <v>37458698.544698544</v>
      </c>
      <c r="E366" s="10">
        <f t="shared" si="10"/>
        <v>41041301.455301456</v>
      </c>
      <c r="F366" s="28">
        <f t="shared" si="11"/>
        <v>611798.52579852194</v>
      </c>
    </row>
    <row r="367" spans="1:6" x14ac:dyDescent="0.3">
      <c r="A367">
        <v>366</v>
      </c>
      <c r="B367" s="2">
        <v>45323</v>
      </c>
      <c r="C367" s="8">
        <v>78300000</v>
      </c>
      <c r="D367" s="8">
        <v>37870497.070497066</v>
      </c>
      <c r="E367" s="10">
        <f t="shared" si="10"/>
        <v>40429502.929502934</v>
      </c>
      <c r="F367" s="28">
        <f t="shared" si="11"/>
        <v>338375.35437535495</v>
      </c>
    </row>
    <row r="368" spans="1:6" x14ac:dyDescent="0.3">
      <c r="A368">
        <v>367</v>
      </c>
      <c r="B368" s="2">
        <v>45322</v>
      </c>
      <c r="C368" s="8">
        <v>77900000</v>
      </c>
      <c r="D368" s="8">
        <v>37808872.424872421</v>
      </c>
      <c r="E368" s="10">
        <f t="shared" si="10"/>
        <v>40091127.575127579</v>
      </c>
      <c r="F368" s="28">
        <f t="shared" si="11"/>
        <v>157347.57134757191</v>
      </c>
    </row>
    <row r="369" spans="1:6" x14ac:dyDescent="0.3">
      <c r="A369">
        <v>368</v>
      </c>
      <c r="B369" s="2">
        <v>45321</v>
      </c>
      <c r="C369" s="8">
        <v>77400000</v>
      </c>
      <c r="D369" s="8">
        <v>37466219.996219993</v>
      </c>
      <c r="E369" s="10">
        <f t="shared" si="10"/>
        <v>39933780.003780007</v>
      </c>
      <c r="F369" s="28">
        <f t="shared" si="11"/>
        <v>690503.49650349468</v>
      </c>
    </row>
    <row r="370" spans="1:6" x14ac:dyDescent="0.3">
      <c r="A370">
        <v>369</v>
      </c>
      <c r="B370" s="2">
        <v>45320</v>
      </c>
      <c r="C370" s="8">
        <v>76800000</v>
      </c>
      <c r="D370" s="8">
        <v>37556723.492723487</v>
      </c>
      <c r="E370" s="10">
        <f t="shared" si="10"/>
        <v>39243276.507276513</v>
      </c>
      <c r="F370" s="28">
        <f t="shared" si="11"/>
        <v>-56669.816669814289</v>
      </c>
    </row>
    <row r="371" spans="1:6" x14ac:dyDescent="0.3">
      <c r="A371">
        <v>370</v>
      </c>
      <c r="B371" s="2">
        <v>45317</v>
      </c>
      <c r="C371" s="8">
        <v>76800000</v>
      </c>
      <c r="D371" s="8">
        <v>37500053.676053673</v>
      </c>
      <c r="E371" s="10">
        <f t="shared" si="10"/>
        <v>39299946.323946327</v>
      </c>
      <c r="F371" s="28">
        <f t="shared" si="11"/>
        <v>317107.1631071642</v>
      </c>
    </row>
    <row r="372" spans="1:6" x14ac:dyDescent="0.3">
      <c r="A372">
        <v>371</v>
      </c>
      <c r="B372" s="2">
        <v>45316</v>
      </c>
      <c r="C372" s="8">
        <v>76500000</v>
      </c>
      <c r="D372" s="8">
        <v>37517160.839160837</v>
      </c>
      <c r="E372" s="10">
        <f t="shared" si="10"/>
        <v>38982839.160839163</v>
      </c>
      <c r="F372" s="28">
        <f t="shared" si="11"/>
        <v>-263416.74541674554</v>
      </c>
    </row>
    <row r="373" spans="1:6" x14ac:dyDescent="0.3">
      <c r="A373">
        <v>372</v>
      </c>
      <c r="B373" s="2">
        <v>45315</v>
      </c>
      <c r="C373" s="8">
        <v>76700000</v>
      </c>
      <c r="D373" s="8">
        <v>37453744.093744092</v>
      </c>
      <c r="E373" s="10">
        <f t="shared" si="10"/>
        <v>39246255.906255908</v>
      </c>
      <c r="F373" s="28">
        <f t="shared" si="11"/>
        <v>328709.5067095086</v>
      </c>
    </row>
    <row r="374" spans="1:6" x14ac:dyDescent="0.3">
      <c r="A374">
        <v>373</v>
      </c>
      <c r="B374" s="2">
        <v>45314</v>
      </c>
      <c r="C374" s="8">
        <v>76500000</v>
      </c>
      <c r="D374" s="8">
        <v>37582453.6004536</v>
      </c>
      <c r="E374" s="10">
        <f t="shared" si="10"/>
        <v>38917546.3995464</v>
      </c>
      <c r="F374" s="28">
        <f t="shared" si="11"/>
        <v>404667.92666792125</v>
      </c>
    </row>
    <row r="375" spans="1:6" x14ac:dyDescent="0.3">
      <c r="A375">
        <v>374</v>
      </c>
      <c r="B375" s="2">
        <v>45313</v>
      </c>
      <c r="C375" s="8">
        <v>76000000</v>
      </c>
      <c r="D375" s="8">
        <v>37487121.527121522</v>
      </c>
      <c r="E375" s="10">
        <f t="shared" si="10"/>
        <v>38512878.472878478</v>
      </c>
      <c r="F375" s="28">
        <f t="shared" si="11"/>
        <v>-690969.5709695667</v>
      </c>
    </row>
    <row r="376" spans="1:6" x14ac:dyDescent="0.3">
      <c r="A376">
        <v>375</v>
      </c>
      <c r="B376" s="2">
        <v>45310</v>
      </c>
      <c r="C376" s="8">
        <v>76800000</v>
      </c>
      <c r="D376" s="8">
        <v>37596151.956151955</v>
      </c>
      <c r="E376" s="10">
        <f t="shared" si="10"/>
        <v>39203848.043848045</v>
      </c>
      <c r="F376" s="28">
        <f t="shared" si="11"/>
        <v>161067.47306746989</v>
      </c>
    </row>
    <row r="377" spans="1:6" x14ac:dyDescent="0.3">
      <c r="A377">
        <v>376</v>
      </c>
      <c r="B377" s="2">
        <v>45309</v>
      </c>
      <c r="C377" s="8">
        <v>76500000</v>
      </c>
      <c r="D377" s="8">
        <v>37457219.429219425</v>
      </c>
      <c r="E377" s="10">
        <f t="shared" si="10"/>
        <v>39042780.570780575</v>
      </c>
      <c r="F377" s="28">
        <f t="shared" si="11"/>
        <v>-19606.12360612303</v>
      </c>
    </row>
    <row r="378" spans="1:6" x14ac:dyDescent="0.3">
      <c r="A378">
        <v>377</v>
      </c>
      <c r="B378" s="2">
        <v>45308</v>
      </c>
      <c r="C378" s="8">
        <v>76200000</v>
      </c>
      <c r="D378" s="8">
        <v>37137613.305613302</v>
      </c>
      <c r="E378" s="10">
        <f t="shared" si="10"/>
        <v>39062386.694386698</v>
      </c>
      <c r="F378" s="28">
        <f t="shared" si="11"/>
        <v>87996.219996221364</v>
      </c>
    </row>
    <row r="379" spans="1:6" x14ac:dyDescent="0.3">
      <c r="A379">
        <v>378</v>
      </c>
      <c r="B379" s="2">
        <v>45307</v>
      </c>
      <c r="C379" s="8">
        <v>76500000</v>
      </c>
      <c r="D379" s="8">
        <v>37525609.525609523</v>
      </c>
      <c r="E379" s="10">
        <f t="shared" si="10"/>
        <v>38974390.474390477</v>
      </c>
      <c r="F379" s="28">
        <f t="shared" si="11"/>
        <v>486831.22283122689</v>
      </c>
    </row>
    <row r="380" spans="1:6" x14ac:dyDescent="0.3">
      <c r="A380">
        <v>379</v>
      </c>
      <c r="B380" s="2">
        <v>45306</v>
      </c>
      <c r="C380" s="8">
        <v>76500000</v>
      </c>
      <c r="D380" s="8">
        <v>38012440.74844075</v>
      </c>
      <c r="E380" s="10">
        <f t="shared" si="10"/>
        <v>38487559.25155925</v>
      </c>
      <c r="F380" s="28">
        <f t="shared" si="11"/>
        <v>381101.49310149252</v>
      </c>
    </row>
    <row r="381" spans="1:6" x14ac:dyDescent="0.3">
      <c r="A381">
        <v>380</v>
      </c>
      <c r="B381" s="2">
        <v>45303</v>
      </c>
      <c r="C381" s="8">
        <v>76000000</v>
      </c>
      <c r="D381" s="8">
        <v>37893542.241542242</v>
      </c>
      <c r="E381" s="10">
        <f t="shared" si="10"/>
        <v>38106457.758457758</v>
      </c>
      <c r="F381" s="28">
        <f t="shared" si="11"/>
        <v>77289.359289355576</v>
      </c>
    </row>
    <row r="382" spans="1:6" x14ac:dyDescent="0.3">
      <c r="A382">
        <v>381</v>
      </c>
      <c r="B382" s="2">
        <v>45302</v>
      </c>
      <c r="C382" s="8">
        <v>75300000</v>
      </c>
      <c r="D382" s="8">
        <v>37270831.600831598</v>
      </c>
      <c r="E382" s="10">
        <f t="shared" si="10"/>
        <v>38029168.399168402</v>
      </c>
      <c r="F382" s="28">
        <f t="shared" si="11"/>
        <v>829934.605934605</v>
      </c>
    </row>
    <row r="383" spans="1:6" x14ac:dyDescent="0.3">
      <c r="A383">
        <v>382</v>
      </c>
      <c r="B383" s="2">
        <v>45301</v>
      </c>
      <c r="C383" s="8">
        <v>74500000</v>
      </c>
      <c r="D383" s="8">
        <v>37300766.206766203</v>
      </c>
      <c r="E383" s="10">
        <f t="shared" si="10"/>
        <v>37199233.793233797</v>
      </c>
      <c r="F383" s="28">
        <f t="shared" si="11"/>
        <v>17777.73577773571</v>
      </c>
    </row>
    <row r="384" spans="1:6" x14ac:dyDescent="0.3">
      <c r="A384">
        <v>383</v>
      </c>
      <c r="B384" s="2">
        <v>45300</v>
      </c>
      <c r="C384" s="8">
        <v>74500000</v>
      </c>
      <c r="D384" s="8">
        <v>37318543.942543939</v>
      </c>
      <c r="E384" s="10">
        <f t="shared" si="10"/>
        <v>37181456.057456061</v>
      </c>
      <c r="F384" s="28">
        <f t="shared" si="11"/>
        <v>457719.90171990544</v>
      </c>
    </row>
    <row r="385" spans="1:6" x14ac:dyDescent="0.3">
      <c r="A385">
        <v>384</v>
      </c>
      <c r="B385" s="2">
        <v>45299</v>
      </c>
      <c r="C385" s="8">
        <v>74000000</v>
      </c>
      <c r="D385" s="8">
        <v>37276263.844263844</v>
      </c>
      <c r="E385" s="10">
        <f t="shared" si="10"/>
        <v>36723736.155736156</v>
      </c>
      <c r="F385" s="28">
        <f t="shared" si="11"/>
        <v>-647620.48762048781</v>
      </c>
    </row>
    <row r="386" spans="1:6" x14ac:dyDescent="0.3">
      <c r="A386">
        <v>385</v>
      </c>
      <c r="B386" s="2">
        <v>45296</v>
      </c>
      <c r="C386" s="8">
        <v>75000000</v>
      </c>
      <c r="D386" s="8">
        <v>37628643.356643356</v>
      </c>
      <c r="E386" s="10">
        <f t="shared" si="10"/>
        <v>37371356.643356644</v>
      </c>
      <c r="F386" s="28">
        <f t="shared" si="11"/>
        <v>-17282.177282176912</v>
      </c>
    </row>
    <row r="387" spans="1:6" x14ac:dyDescent="0.3">
      <c r="A387">
        <v>386</v>
      </c>
      <c r="B387" s="2">
        <v>45295</v>
      </c>
      <c r="C387" s="8">
        <v>75000000</v>
      </c>
      <c r="D387" s="8">
        <v>37611361.179361179</v>
      </c>
      <c r="E387" s="10">
        <f t="shared" ref="E387:E450" si="12">C387-D387</f>
        <v>37388638.820638821</v>
      </c>
      <c r="F387" s="28">
        <f t="shared" ref="F387:F450" si="13">E387-E388</f>
        <v>-633792.4777924791</v>
      </c>
    </row>
    <row r="388" spans="1:6" x14ac:dyDescent="0.3">
      <c r="A388">
        <v>387</v>
      </c>
      <c r="B388" s="2">
        <v>45294</v>
      </c>
      <c r="C388" s="8">
        <v>75500000</v>
      </c>
      <c r="D388" s="8">
        <v>37477568.7015687</v>
      </c>
      <c r="E388" s="10">
        <f t="shared" si="12"/>
        <v>38022431.2984313</v>
      </c>
      <c r="F388" s="28">
        <f t="shared" si="13"/>
        <v>986165.942165941</v>
      </c>
    </row>
    <row r="389" spans="1:6" x14ac:dyDescent="0.3">
      <c r="A389">
        <v>388</v>
      </c>
      <c r="B389" s="2">
        <v>45293</v>
      </c>
      <c r="C389" s="8">
        <v>75000000</v>
      </c>
      <c r="D389" s="8">
        <v>37963734.643734641</v>
      </c>
      <c r="E389" s="10">
        <f t="shared" si="12"/>
        <v>37036265.356265359</v>
      </c>
      <c r="F389" s="28">
        <f t="shared" si="13"/>
        <v>-1138125.8741258755</v>
      </c>
    </row>
    <row r="390" spans="1:6" x14ac:dyDescent="0.3">
      <c r="A390">
        <v>389</v>
      </c>
      <c r="B390" s="2">
        <v>45289</v>
      </c>
      <c r="C390" s="8">
        <v>76000000</v>
      </c>
      <c r="D390" s="8">
        <v>37825608.769608766</v>
      </c>
      <c r="E390" s="10">
        <f t="shared" si="12"/>
        <v>38174391.230391234</v>
      </c>
      <c r="F390" s="28">
        <f t="shared" si="13"/>
        <v>-1328280.0982800946</v>
      </c>
    </row>
    <row r="391" spans="1:6" x14ac:dyDescent="0.3">
      <c r="A391">
        <v>390</v>
      </c>
      <c r="B391" s="2">
        <v>45288</v>
      </c>
      <c r="C391" s="8">
        <v>77500000</v>
      </c>
      <c r="D391" s="8">
        <v>37997328.671328671</v>
      </c>
      <c r="E391" s="10">
        <f t="shared" si="12"/>
        <v>39502671.328671329</v>
      </c>
      <c r="F391" s="28">
        <f t="shared" si="13"/>
        <v>-1680295.5962956026</v>
      </c>
    </row>
    <row r="392" spans="1:6" x14ac:dyDescent="0.3">
      <c r="A392">
        <v>391</v>
      </c>
      <c r="B392" s="2">
        <v>45287</v>
      </c>
      <c r="C392" s="8">
        <v>79500000</v>
      </c>
      <c r="D392" s="8">
        <v>38317033.075033069</v>
      </c>
      <c r="E392" s="10">
        <f t="shared" si="12"/>
        <v>41182966.924966931</v>
      </c>
      <c r="F392" s="28">
        <f t="shared" si="13"/>
        <v>-167314.68531468511</v>
      </c>
    </row>
    <row r="393" spans="1:6" x14ac:dyDescent="0.3">
      <c r="A393">
        <v>392</v>
      </c>
      <c r="B393" s="2">
        <v>45286</v>
      </c>
      <c r="C393" s="8">
        <v>79200000</v>
      </c>
      <c r="D393" s="8">
        <v>37849718.389718384</v>
      </c>
      <c r="E393" s="10">
        <f t="shared" si="12"/>
        <v>41350281.610281616</v>
      </c>
      <c r="F393" s="28">
        <f t="shared" si="13"/>
        <v>915957.66395767033</v>
      </c>
    </row>
    <row r="394" spans="1:6" x14ac:dyDescent="0.3">
      <c r="A394">
        <v>393</v>
      </c>
      <c r="B394" s="2">
        <v>45285</v>
      </c>
      <c r="C394" s="8">
        <v>78400000</v>
      </c>
      <c r="D394" s="8">
        <v>37965676.053676054</v>
      </c>
      <c r="E394" s="10">
        <f t="shared" si="12"/>
        <v>40434323.946323946</v>
      </c>
      <c r="F394" s="28">
        <f t="shared" si="13"/>
        <v>1323848.4218484163</v>
      </c>
    </row>
    <row r="395" spans="1:6" x14ac:dyDescent="0.3">
      <c r="A395">
        <v>394</v>
      </c>
      <c r="B395" s="2">
        <v>45282</v>
      </c>
      <c r="C395" s="8">
        <v>76800000</v>
      </c>
      <c r="D395" s="8">
        <v>37689524.47552447</v>
      </c>
      <c r="E395" s="10">
        <f t="shared" si="12"/>
        <v>39110475.52447553</v>
      </c>
      <c r="F395" s="28">
        <f t="shared" si="13"/>
        <v>801242.48724249005</v>
      </c>
    </row>
    <row r="396" spans="1:6" x14ac:dyDescent="0.3">
      <c r="A396">
        <v>395</v>
      </c>
      <c r="B396" s="2">
        <v>45281</v>
      </c>
      <c r="C396" s="8">
        <v>75800000</v>
      </c>
      <c r="D396" s="8">
        <v>37490766.96276696</v>
      </c>
      <c r="E396" s="10">
        <f t="shared" si="12"/>
        <v>38309233.03723304</v>
      </c>
      <c r="F396" s="28">
        <f t="shared" si="13"/>
        <v>138495.93649593741</v>
      </c>
    </row>
    <row r="397" spans="1:6" x14ac:dyDescent="0.3">
      <c r="A397">
        <v>396</v>
      </c>
      <c r="B397" s="2">
        <v>45280</v>
      </c>
      <c r="C397" s="8">
        <v>75600000</v>
      </c>
      <c r="D397" s="8">
        <v>37429262.899262898</v>
      </c>
      <c r="E397" s="10">
        <f t="shared" si="12"/>
        <v>38170737.100737102</v>
      </c>
      <c r="F397" s="28">
        <f t="shared" si="13"/>
        <v>794864.86486486346</v>
      </c>
    </row>
    <row r="398" spans="1:6" x14ac:dyDescent="0.3">
      <c r="A398">
        <v>397</v>
      </c>
      <c r="B398" s="2">
        <v>45279</v>
      </c>
      <c r="C398" s="8">
        <v>74900000</v>
      </c>
      <c r="D398" s="8">
        <v>37524127.764127761</v>
      </c>
      <c r="E398" s="10">
        <f t="shared" si="12"/>
        <v>37375872.235872239</v>
      </c>
      <c r="F398" s="28">
        <f t="shared" si="13"/>
        <v>277255.71725571901</v>
      </c>
    </row>
    <row r="399" spans="1:6" x14ac:dyDescent="0.3">
      <c r="A399">
        <v>398</v>
      </c>
      <c r="B399" s="2">
        <v>45278</v>
      </c>
      <c r="C399" s="8">
        <v>74400000</v>
      </c>
      <c r="D399" s="8">
        <v>37301383.48138348</v>
      </c>
      <c r="E399" s="10">
        <f t="shared" si="12"/>
        <v>37098616.51861652</v>
      </c>
      <c r="F399" s="28">
        <f t="shared" si="13"/>
        <v>-333240.59724059701</v>
      </c>
    </row>
    <row r="400" spans="1:6" x14ac:dyDescent="0.3">
      <c r="A400">
        <v>399</v>
      </c>
      <c r="B400" s="2">
        <v>45275</v>
      </c>
      <c r="C400" s="8">
        <v>74500000</v>
      </c>
      <c r="D400" s="8">
        <v>37068142.884142883</v>
      </c>
      <c r="E400" s="10">
        <f t="shared" si="12"/>
        <v>37431857.115857117</v>
      </c>
      <c r="F400" s="28">
        <f t="shared" si="13"/>
        <v>343876.77187676728</v>
      </c>
    </row>
    <row r="401" spans="1:6" x14ac:dyDescent="0.3">
      <c r="A401">
        <v>400</v>
      </c>
      <c r="B401" s="2">
        <v>45274</v>
      </c>
      <c r="C401" s="8">
        <v>74300000</v>
      </c>
      <c r="D401" s="8">
        <v>37212019.65601965</v>
      </c>
      <c r="E401" s="10">
        <f t="shared" si="12"/>
        <v>37087980.34398035</v>
      </c>
      <c r="F401" s="28">
        <f t="shared" si="13"/>
        <v>-327017.42581742257</v>
      </c>
    </row>
    <row r="402" spans="1:6" x14ac:dyDescent="0.3">
      <c r="A402">
        <v>401</v>
      </c>
      <c r="B402" s="2">
        <v>45273</v>
      </c>
      <c r="C402" s="8">
        <v>73800000</v>
      </c>
      <c r="D402" s="8">
        <v>36385002.230202228</v>
      </c>
      <c r="E402" s="10">
        <f t="shared" si="12"/>
        <v>37414997.769797772</v>
      </c>
      <c r="F402" s="28">
        <f t="shared" si="13"/>
        <v>88993.611793614924</v>
      </c>
    </row>
    <row r="403" spans="1:6" x14ac:dyDescent="0.3">
      <c r="A403">
        <v>402</v>
      </c>
      <c r="B403" s="2">
        <v>45272</v>
      </c>
      <c r="C403" s="8">
        <v>73600000</v>
      </c>
      <c r="D403" s="8">
        <v>36273995.841995843</v>
      </c>
      <c r="E403" s="10">
        <f t="shared" si="12"/>
        <v>37326004.158004157</v>
      </c>
      <c r="F403" s="28">
        <f t="shared" si="13"/>
        <v>-161285.57928558439</v>
      </c>
    </row>
    <row r="404" spans="1:6" x14ac:dyDescent="0.3">
      <c r="A404">
        <v>403</v>
      </c>
      <c r="B404" s="2">
        <v>45271</v>
      </c>
      <c r="C404" s="8">
        <v>73750000</v>
      </c>
      <c r="D404" s="8">
        <v>36262710.262710258</v>
      </c>
      <c r="E404" s="10">
        <f t="shared" si="12"/>
        <v>37487289.737289742</v>
      </c>
      <c r="F404" s="28">
        <f t="shared" si="13"/>
        <v>-23161.217161215842</v>
      </c>
    </row>
    <row r="405" spans="1:6" x14ac:dyDescent="0.3">
      <c r="A405">
        <v>404</v>
      </c>
      <c r="B405" s="2">
        <v>45268</v>
      </c>
      <c r="C405" s="8">
        <v>74100000</v>
      </c>
      <c r="D405" s="8">
        <v>36589549.045549043</v>
      </c>
      <c r="E405" s="10">
        <f t="shared" si="12"/>
        <v>37510450.954450957</v>
      </c>
      <c r="F405" s="28">
        <f t="shared" si="13"/>
        <v>663010.01701001823</v>
      </c>
    </row>
    <row r="406" spans="1:6" x14ac:dyDescent="0.3">
      <c r="A406">
        <v>405</v>
      </c>
      <c r="B406" s="2">
        <v>45267</v>
      </c>
      <c r="C406" s="8">
        <v>74100000</v>
      </c>
      <c r="D406" s="8">
        <v>37252559.062559061</v>
      </c>
      <c r="E406" s="10">
        <f t="shared" si="12"/>
        <v>36847440.937440939</v>
      </c>
      <c r="F406" s="28">
        <f t="shared" si="13"/>
        <v>-90523.908523909748</v>
      </c>
    </row>
    <row r="407" spans="1:6" x14ac:dyDescent="0.3">
      <c r="A407">
        <v>406</v>
      </c>
      <c r="B407" s="2">
        <v>45266</v>
      </c>
      <c r="C407" s="8">
        <v>74200000</v>
      </c>
      <c r="D407" s="8">
        <v>37262035.154035151</v>
      </c>
      <c r="E407" s="10">
        <f t="shared" si="12"/>
        <v>36937964.845964849</v>
      </c>
      <c r="F407" s="28">
        <f t="shared" si="13"/>
        <v>-432421.84842184931</v>
      </c>
    </row>
    <row r="408" spans="1:6" x14ac:dyDescent="0.3">
      <c r="A408">
        <v>407</v>
      </c>
      <c r="B408" s="2">
        <v>45265</v>
      </c>
      <c r="C408" s="8">
        <v>74400000</v>
      </c>
      <c r="D408" s="8">
        <v>37029613.305613302</v>
      </c>
      <c r="E408" s="10">
        <f t="shared" si="12"/>
        <v>37370386.694386698</v>
      </c>
      <c r="F408" s="28">
        <f t="shared" si="13"/>
        <v>278249.1022491008</v>
      </c>
    </row>
    <row r="409" spans="1:6" x14ac:dyDescent="0.3">
      <c r="A409">
        <v>408</v>
      </c>
      <c r="B409" s="2">
        <v>45264</v>
      </c>
      <c r="C409" s="8">
        <v>74200000</v>
      </c>
      <c r="D409" s="8">
        <v>37107862.407862402</v>
      </c>
      <c r="E409" s="10">
        <f t="shared" si="12"/>
        <v>37092137.592137598</v>
      </c>
      <c r="F409" s="28">
        <f t="shared" si="13"/>
        <v>1622445.6624456644</v>
      </c>
    </row>
    <row r="410" spans="1:6" x14ac:dyDescent="0.3">
      <c r="A410">
        <v>409</v>
      </c>
      <c r="B410" s="2">
        <v>45261</v>
      </c>
      <c r="C410" s="8">
        <v>73500000</v>
      </c>
      <c r="D410" s="8">
        <v>38030308.070308067</v>
      </c>
      <c r="E410" s="10">
        <f t="shared" si="12"/>
        <v>35469691.929691933</v>
      </c>
      <c r="F410" s="28">
        <f t="shared" si="13"/>
        <v>-765783.40578340739</v>
      </c>
    </row>
    <row r="411" spans="1:6" x14ac:dyDescent="0.3">
      <c r="A411">
        <v>410</v>
      </c>
      <c r="B411" s="2">
        <v>45260</v>
      </c>
      <c r="C411" s="8">
        <v>73600000</v>
      </c>
      <c r="D411" s="8">
        <v>37364524.66452466</v>
      </c>
      <c r="E411" s="10">
        <f t="shared" si="12"/>
        <v>36235475.33547534</v>
      </c>
      <c r="F411" s="28">
        <f t="shared" si="13"/>
        <v>180473.25647325814</v>
      </c>
    </row>
    <row r="412" spans="1:6" x14ac:dyDescent="0.3">
      <c r="A412">
        <v>411</v>
      </c>
      <c r="B412" s="2">
        <v>45259</v>
      </c>
      <c r="C412" s="8">
        <v>73600000</v>
      </c>
      <c r="D412" s="8">
        <v>37544997.920997918</v>
      </c>
      <c r="E412" s="10">
        <f t="shared" si="12"/>
        <v>36055002.079002082</v>
      </c>
      <c r="F412" s="28">
        <f t="shared" si="13"/>
        <v>-81980.721980720758</v>
      </c>
    </row>
    <row r="413" spans="1:6" x14ac:dyDescent="0.3">
      <c r="A413">
        <v>412</v>
      </c>
      <c r="B413" s="2">
        <v>45258</v>
      </c>
      <c r="C413" s="8">
        <v>73500000</v>
      </c>
      <c r="D413" s="8">
        <v>37363017.199017197</v>
      </c>
      <c r="E413" s="10">
        <f t="shared" si="12"/>
        <v>36136982.800982803</v>
      </c>
      <c r="F413" s="28">
        <f t="shared" si="13"/>
        <v>788930.63693063706</v>
      </c>
    </row>
    <row r="414" spans="1:6" x14ac:dyDescent="0.3">
      <c r="A414">
        <v>413</v>
      </c>
      <c r="B414" s="2">
        <v>45257</v>
      </c>
      <c r="C414" s="8">
        <v>72200000</v>
      </c>
      <c r="D414" s="8">
        <v>36851947.835947834</v>
      </c>
      <c r="E414" s="10">
        <f t="shared" si="12"/>
        <v>35348052.164052166</v>
      </c>
      <c r="F414" s="28">
        <f t="shared" si="13"/>
        <v>269558.11755811423</v>
      </c>
    </row>
    <row r="415" spans="1:6" x14ac:dyDescent="0.3">
      <c r="A415">
        <v>414</v>
      </c>
      <c r="B415" s="2">
        <v>45254</v>
      </c>
      <c r="C415" s="8">
        <v>71800000</v>
      </c>
      <c r="D415" s="8">
        <v>36721505.953505948</v>
      </c>
      <c r="E415" s="10">
        <f t="shared" si="12"/>
        <v>35078494.046494052</v>
      </c>
      <c r="F415" s="28">
        <f t="shared" si="13"/>
        <v>6630.12663012743</v>
      </c>
    </row>
    <row r="416" spans="1:6" x14ac:dyDescent="0.3">
      <c r="A416">
        <v>415</v>
      </c>
      <c r="B416" s="2">
        <v>45253</v>
      </c>
      <c r="C416" s="8">
        <v>71600000</v>
      </c>
      <c r="D416" s="8">
        <v>36528136.080136076</v>
      </c>
      <c r="E416" s="10">
        <f t="shared" si="12"/>
        <v>35071863.919863924</v>
      </c>
      <c r="F416" s="28">
        <f t="shared" si="13"/>
        <v>-287510.86751086265</v>
      </c>
    </row>
    <row r="417" spans="1:6" x14ac:dyDescent="0.3">
      <c r="A417">
        <v>416</v>
      </c>
      <c r="B417" s="2">
        <v>45252</v>
      </c>
      <c r="C417" s="8">
        <v>71800000</v>
      </c>
      <c r="D417" s="8">
        <v>36440625.212625213</v>
      </c>
      <c r="E417" s="10">
        <f t="shared" si="12"/>
        <v>35359374.787374787</v>
      </c>
      <c r="F417" s="28">
        <f t="shared" si="13"/>
        <v>631201.66320165992</v>
      </c>
    </row>
    <row r="418" spans="1:6" x14ac:dyDescent="0.3">
      <c r="A418">
        <v>417</v>
      </c>
      <c r="B418" s="2">
        <v>45251</v>
      </c>
      <c r="C418" s="8">
        <v>71200000</v>
      </c>
      <c r="D418" s="8">
        <v>36471826.875826873</v>
      </c>
      <c r="E418" s="10">
        <f t="shared" si="12"/>
        <v>34728173.124173127</v>
      </c>
      <c r="F418" s="28">
        <f t="shared" si="13"/>
        <v>15772.06577206403</v>
      </c>
    </row>
    <row r="419" spans="1:6" x14ac:dyDescent="0.3">
      <c r="A419">
        <v>418</v>
      </c>
      <c r="B419" s="2">
        <v>45250</v>
      </c>
      <c r="C419" s="8">
        <v>70850000</v>
      </c>
      <c r="D419" s="8">
        <v>36137598.941598937</v>
      </c>
      <c r="E419" s="10">
        <f t="shared" si="12"/>
        <v>34712401.058401063</v>
      </c>
      <c r="F419" s="28">
        <f t="shared" si="13"/>
        <v>241110.18711018562</v>
      </c>
    </row>
    <row r="420" spans="1:6" x14ac:dyDescent="0.3">
      <c r="A420">
        <v>419</v>
      </c>
      <c r="B420" s="2">
        <v>45247</v>
      </c>
      <c r="C420" s="8">
        <v>70800000</v>
      </c>
      <c r="D420" s="8">
        <v>36328709.128709123</v>
      </c>
      <c r="E420" s="10">
        <f t="shared" si="12"/>
        <v>34471290.871290877</v>
      </c>
      <c r="F420" s="28">
        <f t="shared" si="13"/>
        <v>299159.47835948318</v>
      </c>
    </row>
    <row r="421" spans="1:6" x14ac:dyDescent="0.3">
      <c r="A421">
        <v>420</v>
      </c>
      <c r="B421" s="2">
        <v>45246</v>
      </c>
      <c r="C421" s="8">
        <v>70600000</v>
      </c>
      <c r="D421" s="8">
        <v>36427868.607068606</v>
      </c>
      <c r="E421" s="10">
        <f t="shared" si="12"/>
        <v>34172131.392931394</v>
      </c>
      <c r="F421" s="28">
        <f t="shared" si="13"/>
        <v>-434045.88924589008</v>
      </c>
    </row>
    <row r="422" spans="1:6" x14ac:dyDescent="0.3">
      <c r="A422">
        <v>421</v>
      </c>
      <c r="B422" s="2">
        <v>45245</v>
      </c>
      <c r="C422" s="8">
        <v>70600000</v>
      </c>
      <c r="D422" s="8">
        <v>35993822.717822716</v>
      </c>
      <c r="E422" s="10">
        <f t="shared" si="12"/>
        <v>34606177.282177284</v>
      </c>
      <c r="F422" s="28">
        <f t="shared" si="13"/>
        <v>377620.48762048781</v>
      </c>
    </row>
    <row r="423" spans="1:6" x14ac:dyDescent="0.3">
      <c r="A423">
        <v>422</v>
      </c>
      <c r="B423" s="2">
        <v>45244</v>
      </c>
      <c r="C423" s="8">
        <v>70350000</v>
      </c>
      <c r="D423" s="8">
        <v>36121443.205443203</v>
      </c>
      <c r="E423" s="10">
        <f t="shared" si="12"/>
        <v>34228556.794556797</v>
      </c>
      <c r="F423" s="28">
        <f t="shared" si="13"/>
        <v>-208939.70893970877</v>
      </c>
    </row>
    <row r="424" spans="1:6" x14ac:dyDescent="0.3">
      <c r="A424">
        <v>423</v>
      </c>
      <c r="B424" s="2">
        <v>45243</v>
      </c>
      <c r="C424" s="8">
        <v>70300000</v>
      </c>
      <c r="D424" s="8">
        <v>35862503.496503495</v>
      </c>
      <c r="E424" s="10">
        <f t="shared" si="12"/>
        <v>34437496.503496505</v>
      </c>
      <c r="F424" s="28">
        <f t="shared" si="13"/>
        <v>-337144.20714420825</v>
      </c>
    </row>
    <row r="425" spans="1:6" x14ac:dyDescent="0.3">
      <c r="A425">
        <v>424</v>
      </c>
      <c r="B425" s="2">
        <v>45240</v>
      </c>
      <c r="C425" s="8">
        <v>70300000</v>
      </c>
      <c r="D425" s="8">
        <v>35525359.289359286</v>
      </c>
      <c r="E425" s="10">
        <f t="shared" si="12"/>
        <v>34774640.710640714</v>
      </c>
      <c r="F425" s="28">
        <f t="shared" si="13"/>
        <v>817999.62199962139</v>
      </c>
    </row>
    <row r="426" spans="1:6" x14ac:dyDescent="0.3">
      <c r="A426">
        <v>425</v>
      </c>
      <c r="B426" s="2">
        <v>45239</v>
      </c>
      <c r="C426" s="8">
        <v>70100000</v>
      </c>
      <c r="D426" s="8">
        <v>36143358.911358908</v>
      </c>
      <c r="E426" s="10">
        <f t="shared" si="12"/>
        <v>33956641.088641092</v>
      </c>
      <c r="F426" s="28">
        <f t="shared" si="13"/>
        <v>-389433.37743337452</v>
      </c>
    </row>
    <row r="427" spans="1:6" x14ac:dyDescent="0.3">
      <c r="A427">
        <v>426</v>
      </c>
      <c r="B427" s="2">
        <v>45238</v>
      </c>
      <c r="C427" s="8">
        <v>70300000</v>
      </c>
      <c r="D427" s="8">
        <v>35953925.533925533</v>
      </c>
      <c r="E427" s="10">
        <f t="shared" si="12"/>
        <v>34346074.466074467</v>
      </c>
      <c r="F427" s="28">
        <f t="shared" si="13"/>
        <v>592669.06066905707</v>
      </c>
    </row>
    <row r="428" spans="1:6" x14ac:dyDescent="0.3">
      <c r="A428">
        <v>427</v>
      </c>
      <c r="B428" s="2">
        <v>45237</v>
      </c>
      <c r="C428" s="8">
        <v>69900000</v>
      </c>
      <c r="D428" s="8">
        <v>36146594.59459459</v>
      </c>
      <c r="E428" s="10">
        <f t="shared" si="12"/>
        <v>33753405.40540541</v>
      </c>
      <c r="F428" s="28">
        <f t="shared" si="13"/>
        <v>409452.27745228261</v>
      </c>
    </row>
    <row r="429" spans="1:6" x14ac:dyDescent="0.3">
      <c r="A429">
        <v>428</v>
      </c>
      <c r="B429" s="2">
        <v>45236</v>
      </c>
      <c r="C429" s="8">
        <v>69800000</v>
      </c>
      <c r="D429" s="8">
        <v>36456046.872046873</v>
      </c>
      <c r="E429" s="10">
        <f t="shared" si="12"/>
        <v>33343953.127953127</v>
      </c>
      <c r="F429" s="28">
        <f t="shared" si="13"/>
        <v>66376.488376483321</v>
      </c>
    </row>
    <row r="430" spans="1:6" x14ac:dyDescent="0.3">
      <c r="A430">
        <v>429</v>
      </c>
      <c r="B430" s="2">
        <v>45233</v>
      </c>
      <c r="C430" s="8">
        <v>70350000</v>
      </c>
      <c r="D430" s="8">
        <v>37072423.360423356</v>
      </c>
      <c r="E430" s="10">
        <f t="shared" si="12"/>
        <v>33277576.639576644</v>
      </c>
      <c r="F430" s="28">
        <f t="shared" si="13"/>
        <v>-380433.18843318522</v>
      </c>
    </row>
    <row r="431" spans="1:6" x14ac:dyDescent="0.3">
      <c r="A431">
        <v>430</v>
      </c>
      <c r="B431" s="2">
        <v>45232</v>
      </c>
      <c r="C431" s="8">
        <v>70650000</v>
      </c>
      <c r="D431" s="8">
        <v>36991990.171990171</v>
      </c>
      <c r="E431" s="10">
        <f t="shared" si="12"/>
        <v>33658009.828009829</v>
      </c>
      <c r="F431" s="28">
        <f t="shared" si="13"/>
        <v>-187075.41107541323</v>
      </c>
    </row>
    <row r="432" spans="1:6" x14ac:dyDescent="0.3">
      <c r="A432">
        <v>431</v>
      </c>
      <c r="B432" s="2">
        <v>45231</v>
      </c>
      <c r="C432" s="8">
        <v>70750000</v>
      </c>
      <c r="D432" s="8">
        <v>36904914.760914758</v>
      </c>
      <c r="E432" s="10">
        <f t="shared" si="12"/>
        <v>33845085.239085242</v>
      </c>
      <c r="F432" s="28">
        <f t="shared" si="13"/>
        <v>-213786.0517860502</v>
      </c>
    </row>
    <row r="433" spans="1:6" x14ac:dyDescent="0.3">
      <c r="A433">
        <v>432</v>
      </c>
      <c r="B433" s="2">
        <v>45230</v>
      </c>
      <c r="C433" s="8">
        <v>70800000</v>
      </c>
      <c r="D433" s="8">
        <v>36741128.709128708</v>
      </c>
      <c r="E433" s="10">
        <f t="shared" si="12"/>
        <v>34058871.290871292</v>
      </c>
      <c r="F433" s="28">
        <f t="shared" si="13"/>
        <v>315829.59742959589</v>
      </c>
    </row>
    <row r="434" spans="1:6" x14ac:dyDescent="0.3">
      <c r="A434">
        <v>433</v>
      </c>
      <c r="B434" s="2">
        <v>45229</v>
      </c>
      <c r="C434" s="8">
        <v>70600000</v>
      </c>
      <c r="D434" s="8">
        <v>36856958.306558304</v>
      </c>
      <c r="E434" s="10">
        <f t="shared" si="12"/>
        <v>33743041.693441696</v>
      </c>
      <c r="F434" s="28">
        <f t="shared" si="13"/>
        <v>-18835.456435456872</v>
      </c>
    </row>
    <row r="435" spans="1:6" x14ac:dyDescent="0.3">
      <c r="A435">
        <v>434</v>
      </c>
      <c r="B435" s="2">
        <v>45226</v>
      </c>
      <c r="C435" s="8">
        <v>70700000</v>
      </c>
      <c r="D435" s="8">
        <v>36938122.850122847</v>
      </c>
      <c r="E435" s="10">
        <f t="shared" si="12"/>
        <v>33761877.149877153</v>
      </c>
      <c r="F435" s="28">
        <f t="shared" si="13"/>
        <v>-45958.419958420098</v>
      </c>
    </row>
    <row r="436" spans="1:6" x14ac:dyDescent="0.3">
      <c r="A436">
        <v>435</v>
      </c>
      <c r="B436" s="2">
        <v>45225</v>
      </c>
      <c r="C436" s="8">
        <v>70750000</v>
      </c>
      <c r="D436" s="8">
        <v>36942164.430164427</v>
      </c>
      <c r="E436" s="10">
        <f t="shared" si="12"/>
        <v>33807835.569835573</v>
      </c>
      <c r="F436" s="28">
        <f t="shared" si="13"/>
        <v>297371.385371387</v>
      </c>
    </row>
    <row r="437" spans="1:6" x14ac:dyDescent="0.3">
      <c r="A437">
        <v>436</v>
      </c>
      <c r="B437" s="2">
        <v>45224</v>
      </c>
      <c r="C437" s="8">
        <v>70350000</v>
      </c>
      <c r="D437" s="8">
        <v>36839535.815535814</v>
      </c>
      <c r="E437" s="10">
        <f t="shared" si="12"/>
        <v>33510464.184464186</v>
      </c>
      <c r="F437" s="28">
        <f t="shared" si="13"/>
        <v>-433894.15989416093</v>
      </c>
    </row>
    <row r="438" spans="1:6" x14ac:dyDescent="0.3">
      <c r="A438">
        <v>437</v>
      </c>
      <c r="B438" s="2">
        <v>45223</v>
      </c>
      <c r="C438" s="8">
        <v>70600000</v>
      </c>
      <c r="D438" s="8">
        <v>36655641.655641653</v>
      </c>
      <c r="E438" s="10">
        <f t="shared" si="12"/>
        <v>33944358.344358347</v>
      </c>
      <c r="F438" s="28">
        <f t="shared" si="13"/>
        <v>-116108.86410886049</v>
      </c>
    </row>
    <row r="439" spans="1:6" x14ac:dyDescent="0.3">
      <c r="A439">
        <v>438</v>
      </c>
      <c r="B439" s="2">
        <v>45222</v>
      </c>
      <c r="C439" s="8">
        <v>70800000</v>
      </c>
      <c r="D439" s="8">
        <v>36739532.791532792</v>
      </c>
      <c r="E439" s="10">
        <f t="shared" si="12"/>
        <v>34060467.208467208</v>
      </c>
      <c r="F439" s="28">
        <f t="shared" si="13"/>
        <v>-139655.64165564626</v>
      </c>
    </row>
    <row r="440" spans="1:6" x14ac:dyDescent="0.3">
      <c r="A440">
        <v>439</v>
      </c>
      <c r="B440" s="2">
        <v>45219</v>
      </c>
      <c r="C440" s="8">
        <v>70950000</v>
      </c>
      <c r="D440" s="8">
        <v>36749877.149877146</v>
      </c>
      <c r="E440" s="10">
        <f t="shared" si="12"/>
        <v>34200122.850122854</v>
      </c>
      <c r="F440" s="28">
        <f t="shared" si="13"/>
        <v>133269.70326970518</v>
      </c>
    </row>
    <row r="441" spans="1:6" x14ac:dyDescent="0.3">
      <c r="A441">
        <v>440</v>
      </c>
      <c r="B441" s="2">
        <v>45218</v>
      </c>
      <c r="C441" s="8">
        <v>70600000</v>
      </c>
      <c r="D441" s="8">
        <v>36533146.853146851</v>
      </c>
      <c r="E441" s="10">
        <f t="shared" si="12"/>
        <v>34066853.146853149</v>
      </c>
      <c r="F441" s="28">
        <f t="shared" si="13"/>
        <v>14257.418257415295</v>
      </c>
    </row>
    <row r="442" spans="1:6" x14ac:dyDescent="0.3">
      <c r="A442">
        <v>441</v>
      </c>
      <c r="B442" s="2">
        <v>45217</v>
      </c>
      <c r="C442" s="8">
        <v>70350000</v>
      </c>
      <c r="D442" s="8">
        <v>36297404.271404266</v>
      </c>
      <c r="E442" s="10">
        <f t="shared" si="12"/>
        <v>34052595.728595734</v>
      </c>
      <c r="F442" s="28">
        <f t="shared" si="13"/>
        <v>-349654.8856548816</v>
      </c>
    </row>
    <row r="443" spans="1:6" x14ac:dyDescent="0.3">
      <c r="A443">
        <v>442</v>
      </c>
      <c r="B443" s="2">
        <v>45216</v>
      </c>
      <c r="C443" s="8">
        <v>70000000</v>
      </c>
      <c r="D443" s="8">
        <v>35597749.385749385</v>
      </c>
      <c r="E443" s="10">
        <f t="shared" si="12"/>
        <v>34402250.614250615</v>
      </c>
      <c r="F443" s="28">
        <f t="shared" si="13"/>
        <v>-373193.72519372404</v>
      </c>
    </row>
    <row r="444" spans="1:6" x14ac:dyDescent="0.3">
      <c r="A444">
        <v>443</v>
      </c>
      <c r="B444" s="2">
        <v>45215</v>
      </c>
      <c r="C444" s="8">
        <v>70300000</v>
      </c>
      <c r="D444" s="8">
        <v>35524555.660555661</v>
      </c>
      <c r="E444" s="10">
        <f t="shared" si="12"/>
        <v>34775444.339444339</v>
      </c>
      <c r="F444" s="28">
        <f t="shared" si="13"/>
        <v>187355.8873558864</v>
      </c>
    </row>
    <row r="445" spans="1:6" x14ac:dyDescent="0.3">
      <c r="A445">
        <v>444</v>
      </c>
      <c r="B445" s="2">
        <v>45212</v>
      </c>
      <c r="C445" s="8">
        <v>70200000</v>
      </c>
      <c r="D445" s="8">
        <v>35611911.547911547</v>
      </c>
      <c r="E445" s="10">
        <f t="shared" si="12"/>
        <v>34588088.452088453</v>
      </c>
      <c r="F445" s="28">
        <f t="shared" si="13"/>
        <v>-1130559.818559818</v>
      </c>
    </row>
    <row r="446" spans="1:6" x14ac:dyDescent="0.3">
      <c r="A446">
        <v>445</v>
      </c>
      <c r="B446" s="2">
        <v>45211</v>
      </c>
      <c r="C446" s="8">
        <v>70250000</v>
      </c>
      <c r="D446" s="8">
        <v>34531351.729351729</v>
      </c>
      <c r="E446" s="10">
        <f t="shared" si="12"/>
        <v>35718648.270648271</v>
      </c>
      <c r="F446" s="28">
        <f t="shared" si="13"/>
        <v>421734.26573426276</v>
      </c>
    </row>
    <row r="447" spans="1:6" x14ac:dyDescent="0.3">
      <c r="A447">
        <v>446</v>
      </c>
      <c r="B447" s="2">
        <v>45210</v>
      </c>
      <c r="C447" s="8">
        <v>69900000</v>
      </c>
      <c r="D447" s="8">
        <v>34603085.995085992</v>
      </c>
      <c r="E447" s="10">
        <f t="shared" si="12"/>
        <v>35296914.004914008</v>
      </c>
      <c r="F447" s="28">
        <f t="shared" si="13"/>
        <v>-138370.44037044048</v>
      </c>
    </row>
    <row r="448" spans="1:6" x14ac:dyDescent="0.3">
      <c r="A448">
        <v>447</v>
      </c>
      <c r="B448" s="2">
        <v>45209</v>
      </c>
      <c r="C448" s="8">
        <v>69750000</v>
      </c>
      <c r="D448" s="8">
        <v>34314715.554715551</v>
      </c>
      <c r="E448" s="10">
        <f t="shared" si="12"/>
        <v>35435284.445284449</v>
      </c>
      <c r="F448" s="28">
        <f t="shared" si="13"/>
        <v>-90011.340011335909</v>
      </c>
    </row>
    <row r="449" spans="1:6" x14ac:dyDescent="0.3">
      <c r="A449">
        <v>448</v>
      </c>
      <c r="B449" s="2">
        <v>45208</v>
      </c>
      <c r="C449" s="8">
        <v>69600000</v>
      </c>
      <c r="D449" s="8">
        <v>34074704.214704216</v>
      </c>
      <c r="E449" s="10">
        <f t="shared" si="12"/>
        <v>35525295.785295784</v>
      </c>
      <c r="F449" s="28">
        <f t="shared" si="13"/>
        <v>80585.522585518658</v>
      </c>
    </row>
    <row r="450" spans="1:6" x14ac:dyDescent="0.3">
      <c r="A450">
        <v>449</v>
      </c>
      <c r="B450" s="2">
        <v>45205</v>
      </c>
      <c r="C450" s="8">
        <v>69150000</v>
      </c>
      <c r="D450" s="8">
        <v>33705289.737289734</v>
      </c>
      <c r="E450" s="10">
        <f t="shared" si="12"/>
        <v>35444710.262710266</v>
      </c>
      <c r="F450" s="28">
        <f t="shared" si="13"/>
        <v>-72993.00699300319</v>
      </c>
    </row>
    <row r="451" spans="1:6" x14ac:dyDescent="0.3">
      <c r="A451">
        <v>450</v>
      </c>
      <c r="B451" s="2">
        <v>45204</v>
      </c>
      <c r="C451" s="8">
        <v>69000000</v>
      </c>
      <c r="D451" s="8">
        <v>33482296.730296727</v>
      </c>
      <c r="E451" s="10">
        <f t="shared" ref="E451:E514" si="14">C451-D451</f>
        <v>35517703.269703269</v>
      </c>
      <c r="F451" s="28">
        <f t="shared" ref="F451:F514" si="15">E451-E452</f>
        <v>240010.9620109573</v>
      </c>
    </row>
    <row r="452" spans="1:6" x14ac:dyDescent="0.3">
      <c r="A452">
        <v>451</v>
      </c>
      <c r="B452" s="2">
        <v>45203</v>
      </c>
      <c r="C452" s="8">
        <v>68850000</v>
      </c>
      <c r="D452" s="8">
        <v>33572307.692307688</v>
      </c>
      <c r="E452" s="10">
        <f t="shared" si="14"/>
        <v>35277692.307692312</v>
      </c>
      <c r="F452" s="28">
        <f t="shared" si="15"/>
        <v>14336.420336425304</v>
      </c>
    </row>
    <row r="453" spans="1:6" x14ac:dyDescent="0.3">
      <c r="A453">
        <v>452</v>
      </c>
      <c r="B453" s="2">
        <v>45202</v>
      </c>
      <c r="C453" s="8">
        <v>68900000</v>
      </c>
      <c r="D453" s="8">
        <v>33636644.112644114</v>
      </c>
      <c r="E453" s="10">
        <f t="shared" si="14"/>
        <v>35263355.887355886</v>
      </c>
      <c r="F453" s="28">
        <f t="shared" si="15"/>
        <v>37292.761292755604</v>
      </c>
    </row>
    <row r="454" spans="1:6" x14ac:dyDescent="0.3">
      <c r="A454">
        <v>453</v>
      </c>
      <c r="B454" s="2">
        <v>45201</v>
      </c>
      <c r="C454" s="8">
        <v>68900000</v>
      </c>
      <c r="D454" s="8">
        <v>33673936.873936869</v>
      </c>
      <c r="E454" s="10">
        <f t="shared" si="14"/>
        <v>35226063.126063131</v>
      </c>
      <c r="F454" s="28">
        <f t="shared" si="15"/>
        <v>249229.2572292611</v>
      </c>
    </row>
    <row r="455" spans="1:6" x14ac:dyDescent="0.3">
      <c r="A455">
        <v>454</v>
      </c>
      <c r="B455" s="2">
        <v>45198</v>
      </c>
      <c r="C455" s="8">
        <v>68900000</v>
      </c>
      <c r="D455" s="8">
        <v>33923166.13116613</v>
      </c>
      <c r="E455" s="10">
        <f t="shared" si="14"/>
        <v>34976833.86883387</v>
      </c>
      <c r="F455" s="28">
        <f t="shared" si="15"/>
        <v>423453.78945378959</v>
      </c>
    </row>
    <row r="456" spans="1:6" x14ac:dyDescent="0.3">
      <c r="A456">
        <v>455</v>
      </c>
      <c r="B456" s="2">
        <v>45197</v>
      </c>
      <c r="C456" s="8">
        <v>68850000</v>
      </c>
      <c r="D456" s="8">
        <v>34296619.92061992</v>
      </c>
      <c r="E456" s="10">
        <f t="shared" si="14"/>
        <v>34553380.07938008</v>
      </c>
      <c r="F456" s="28">
        <f t="shared" si="15"/>
        <v>256472.87847287953</v>
      </c>
    </row>
    <row r="457" spans="1:6" x14ac:dyDescent="0.3">
      <c r="A457">
        <v>456</v>
      </c>
      <c r="B457" s="2">
        <v>45196</v>
      </c>
      <c r="C457" s="8">
        <v>68800000</v>
      </c>
      <c r="D457" s="8">
        <v>34503092.799092799</v>
      </c>
      <c r="E457" s="10">
        <f t="shared" si="14"/>
        <v>34296907.200907201</v>
      </c>
      <c r="F457" s="28">
        <f t="shared" si="15"/>
        <v>523746.7397467345</v>
      </c>
    </row>
    <row r="458" spans="1:6" x14ac:dyDescent="0.3">
      <c r="A458">
        <v>457</v>
      </c>
      <c r="B458" s="2">
        <v>45195</v>
      </c>
      <c r="C458" s="8">
        <v>68800000</v>
      </c>
      <c r="D458" s="8">
        <v>35026839.538839534</v>
      </c>
      <c r="E458" s="10">
        <f t="shared" si="14"/>
        <v>33773160.461160466</v>
      </c>
      <c r="F458" s="28">
        <f t="shared" si="15"/>
        <v>148587.03458704054</v>
      </c>
    </row>
    <row r="459" spans="1:6" x14ac:dyDescent="0.3">
      <c r="A459">
        <v>458</v>
      </c>
      <c r="B459" s="2">
        <v>45194</v>
      </c>
      <c r="C459" s="8">
        <v>68950000</v>
      </c>
      <c r="D459" s="8">
        <v>35325426.573426574</v>
      </c>
      <c r="E459" s="10">
        <f t="shared" si="14"/>
        <v>33624573.426573426</v>
      </c>
      <c r="F459" s="28">
        <f t="shared" si="15"/>
        <v>33083.349083349109</v>
      </c>
    </row>
    <row r="460" spans="1:6" x14ac:dyDescent="0.3">
      <c r="A460">
        <v>459</v>
      </c>
      <c r="B460" s="2">
        <v>45191</v>
      </c>
      <c r="C460" s="8">
        <v>69050000</v>
      </c>
      <c r="D460" s="8">
        <v>35458509.922509924</v>
      </c>
      <c r="E460" s="10">
        <f t="shared" si="14"/>
        <v>33591490.077490076</v>
      </c>
      <c r="F460" s="28">
        <f t="shared" si="15"/>
        <v>-186726.13872614503</v>
      </c>
    </row>
    <row r="461" spans="1:6" x14ac:dyDescent="0.3">
      <c r="A461">
        <v>460</v>
      </c>
      <c r="B461" s="2">
        <v>45190</v>
      </c>
      <c r="C461" s="8">
        <v>69050000</v>
      </c>
      <c r="D461" s="8">
        <v>35271783.783783779</v>
      </c>
      <c r="E461" s="10">
        <f t="shared" si="14"/>
        <v>33778216.216216221</v>
      </c>
      <c r="F461" s="28">
        <f t="shared" si="15"/>
        <v>276354.18635419011</v>
      </c>
    </row>
    <row r="462" spans="1:6" x14ac:dyDescent="0.3">
      <c r="A462">
        <v>461</v>
      </c>
      <c r="B462" s="2">
        <v>45189</v>
      </c>
      <c r="C462" s="8">
        <v>69200000</v>
      </c>
      <c r="D462" s="8">
        <v>35698137.970137969</v>
      </c>
      <c r="E462" s="10">
        <f t="shared" si="14"/>
        <v>33501862.029862031</v>
      </c>
      <c r="F462" s="28">
        <f t="shared" si="15"/>
        <v>-53475.335475333035</v>
      </c>
    </row>
    <row r="463" spans="1:6" x14ac:dyDescent="0.3">
      <c r="A463">
        <v>462</v>
      </c>
      <c r="B463" s="2">
        <v>45188</v>
      </c>
      <c r="C463" s="8">
        <v>69150000</v>
      </c>
      <c r="D463" s="8">
        <v>35594662.634662636</v>
      </c>
      <c r="E463" s="10">
        <f t="shared" si="14"/>
        <v>33555337.365337364</v>
      </c>
      <c r="F463" s="28">
        <f t="shared" si="15"/>
        <v>90788.130788125098</v>
      </c>
    </row>
    <row r="464" spans="1:6" x14ac:dyDescent="0.3">
      <c r="A464">
        <v>463</v>
      </c>
      <c r="B464" s="2">
        <v>45187</v>
      </c>
      <c r="C464" s="8">
        <v>69050000</v>
      </c>
      <c r="D464" s="8">
        <v>35585450.765450761</v>
      </c>
      <c r="E464" s="10">
        <f t="shared" si="14"/>
        <v>33464549.234549239</v>
      </c>
      <c r="F464" s="28">
        <f t="shared" si="15"/>
        <v>31776.601776607335</v>
      </c>
    </row>
    <row r="465" spans="1:6" x14ac:dyDescent="0.3">
      <c r="A465">
        <v>464</v>
      </c>
      <c r="B465" s="2">
        <v>45184</v>
      </c>
      <c r="C465" s="8">
        <v>68700000</v>
      </c>
      <c r="D465" s="8">
        <v>35267227.367227368</v>
      </c>
      <c r="E465" s="10">
        <f t="shared" si="14"/>
        <v>33432772.632772632</v>
      </c>
      <c r="F465" s="28">
        <f t="shared" si="15"/>
        <v>-94481.19448120147</v>
      </c>
    </row>
    <row r="466" spans="1:6" x14ac:dyDescent="0.3">
      <c r="A466">
        <v>465</v>
      </c>
      <c r="B466" s="2">
        <v>45183</v>
      </c>
      <c r="C466" s="8">
        <v>68500000</v>
      </c>
      <c r="D466" s="8">
        <v>34972746.172746167</v>
      </c>
      <c r="E466" s="10">
        <f t="shared" si="14"/>
        <v>33527253.827253833</v>
      </c>
      <c r="F466" s="28">
        <f t="shared" si="15"/>
        <v>-260292.5722925663</v>
      </c>
    </row>
    <row r="467" spans="1:6" x14ac:dyDescent="0.3">
      <c r="A467">
        <v>466</v>
      </c>
      <c r="B467" s="2">
        <v>45182</v>
      </c>
      <c r="C467" s="8">
        <v>68650000</v>
      </c>
      <c r="D467" s="8">
        <v>34862453.6004536</v>
      </c>
      <c r="E467" s="10">
        <f t="shared" si="14"/>
        <v>33787546.3995464</v>
      </c>
      <c r="F467" s="28">
        <f t="shared" si="15"/>
        <v>-139297.29729729891</v>
      </c>
    </row>
    <row r="468" spans="1:6" x14ac:dyDescent="0.3">
      <c r="A468">
        <v>467</v>
      </c>
      <c r="B468" s="2">
        <v>45181</v>
      </c>
      <c r="C468" s="8">
        <v>68750000</v>
      </c>
      <c r="D468" s="8">
        <v>34823156.303156301</v>
      </c>
      <c r="E468" s="10">
        <f t="shared" si="14"/>
        <v>33926843.696843699</v>
      </c>
      <c r="F468" s="28">
        <f t="shared" si="15"/>
        <v>32285.012285009027</v>
      </c>
    </row>
    <row r="469" spans="1:6" x14ac:dyDescent="0.3">
      <c r="A469">
        <v>468</v>
      </c>
      <c r="B469" s="2">
        <v>45180</v>
      </c>
      <c r="C469" s="8">
        <v>68900000</v>
      </c>
      <c r="D469" s="8">
        <v>35005441.31544131</v>
      </c>
      <c r="E469" s="10">
        <f t="shared" si="14"/>
        <v>33894558.68455869</v>
      </c>
      <c r="F469" s="28">
        <f t="shared" si="15"/>
        <v>31810.243810243905</v>
      </c>
    </row>
    <row r="470" spans="1:6" x14ac:dyDescent="0.3">
      <c r="A470">
        <v>469</v>
      </c>
      <c r="B470" s="2">
        <v>45177</v>
      </c>
      <c r="C470" s="8">
        <v>68750000</v>
      </c>
      <c r="D470" s="8">
        <v>34887251.559251554</v>
      </c>
      <c r="E470" s="10">
        <f t="shared" si="14"/>
        <v>33862748.440748446</v>
      </c>
      <c r="F470" s="28">
        <f t="shared" si="15"/>
        <v>90881.118881121278</v>
      </c>
    </row>
    <row r="471" spans="1:6" x14ac:dyDescent="0.3">
      <c r="A471">
        <v>470</v>
      </c>
      <c r="B471" s="2">
        <v>45176</v>
      </c>
      <c r="C471" s="8">
        <v>68650000</v>
      </c>
      <c r="D471" s="8">
        <v>34878132.678132676</v>
      </c>
      <c r="E471" s="10">
        <f t="shared" si="14"/>
        <v>33771867.321867324</v>
      </c>
      <c r="F471" s="28">
        <f t="shared" si="15"/>
        <v>253663.20166320354</v>
      </c>
    </row>
    <row r="472" spans="1:6" x14ac:dyDescent="0.3">
      <c r="A472">
        <v>471</v>
      </c>
      <c r="B472" s="2">
        <v>45175</v>
      </c>
      <c r="C472" s="8">
        <v>68400000</v>
      </c>
      <c r="D472" s="8">
        <v>34881795.879795879</v>
      </c>
      <c r="E472" s="10">
        <f t="shared" si="14"/>
        <v>33518204.120204121</v>
      </c>
      <c r="F472" s="28">
        <f t="shared" si="15"/>
        <v>190022.30202230066</v>
      </c>
    </row>
    <row r="473" spans="1:6" x14ac:dyDescent="0.3">
      <c r="A473">
        <v>472</v>
      </c>
      <c r="B473" s="2">
        <v>45174</v>
      </c>
      <c r="C473" s="8">
        <v>68350000</v>
      </c>
      <c r="D473" s="8">
        <v>35021818.18181818</v>
      </c>
      <c r="E473" s="10">
        <f t="shared" si="14"/>
        <v>33328181.81818182</v>
      </c>
      <c r="F473" s="28">
        <f t="shared" si="15"/>
        <v>361937.62993762642</v>
      </c>
    </row>
    <row r="474" spans="1:6" x14ac:dyDescent="0.3">
      <c r="A474">
        <v>473</v>
      </c>
      <c r="B474" s="2">
        <v>45170</v>
      </c>
      <c r="C474" s="8">
        <v>68250000</v>
      </c>
      <c r="D474" s="8">
        <v>35283755.811755806</v>
      </c>
      <c r="E474" s="10">
        <f t="shared" si="14"/>
        <v>32966244.188244194</v>
      </c>
      <c r="F474" s="28">
        <f t="shared" si="15"/>
        <v>-29103.005102999508</v>
      </c>
    </row>
    <row r="475" spans="1:6" x14ac:dyDescent="0.3">
      <c r="A475">
        <v>474</v>
      </c>
      <c r="B475" s="2">
        <v>45169</v>
      </c>
      <c r="C475" s="8">
        <v>68250000</v>
      </c>
      <c r="D475" s="8">
        <v>35254652.806652807</v>
      </c>
      <c r="E475" s="10">
        <f t="shared" si="14"/>
        <v>32995347.193347193</v>
      </c>
      <c r="F475" s="28">
        <f t="shared" si="15"/>
        <v>334449.82044982165</v>
      </c>
    </row>
    <row r="476" spans="1:6" x14ac:dyDescent="0.3">
      <c r="A476">
        <v>475</v>
      </c>
      <c r="B476" s="2">
        <v>45168</v>
      </c>
      <c r="C476" s="8">
        <v>68100000</v>
      </c>
      <c r="D476" s="8">
        <v>35439102.627102628</v>
      </c>
      <c r="E476" s="10">
        <f t="shared" si="14"/>
        <v>32660897.372897372</v>
      </c>
      <c r="F476" s="28">
        <f t="shared" si="15"/>
        <v>-89692.307692311704</v>
      </c>
    </row>
    <row r="477" spans="1:6" x14ac:dyDescent="0.3">
      <c r="A477">
        <v>476</v>
      </c>
      <c r="B477" s="2">
        <v>45167</v>
      </c>
      <c r="C477" s="8">
        <v>68150000</v>
      </c>
      <c r="D477" s="8">
        <v>35399410.319410317</v>
      </c>
      <c r="E477" s="10">
        <f t="shared" si="14"/>
        <v>32750589.680589683</v>
      </c>
      <c r="F477" s="28">
        <f t="shared" si="15"/>
        <v>-435003.21300321072</v>
      </c>
    </row>
    <row r="478" spans="1:6" x14ac:dyDescent="0.3">
      <c r="A478">
        <v>477</v>
      </c>
      <c r="B478" s="2">
        <v>45166</v>
      </c>
      <c r="C478" s="8">
        <v>68100000</v>
      </c>
      <c r="D478" s="8">
        <v>34914407.106407106</v>
      </c>
      <c r="E478" s="10">
        <f t="shared" si="14"/>
        <v>33185592.893592894</v>
      </c>
      <c r="F478" s="28">
        <f t="shared" si="15"/>
        <v>-54698.998299002647</v>
      </c>
    </row>
    <row r="479" spans="1:6" x14ac:dyDescent="0.3">
      <c r="A479">
        <v>478</v>
      </c>
      <c r="B479" s="2">
        <v>45163</v>
      </c>
      <c r="C479" s="8">
        <v>67950000</v>
      </c>
      <c r="D479" s="8">
        <v>34709708.108108103</v>
      </c>
      <c r="E479" s="10">
        <f t="shared" si="14"/>
        <v>33240291.891891897</v>
      </c>
      <c r="F479" s="28">
        <f t="shared" si="15"/>
        <v>86896.692496694624</v>
      </c>
    </row>
    <row r="480" spans="1:6" x14ac:dyDescent="0.3">
      <c r="A480">
        <v>479</v>
      </c>
      <c r="B480" s="2">
        <v>45162</v>
      </c>
      <c r="C480" s="8">
        <v>67950000</v>
      </c>
      <c r="D480" s="8">
        <v>34796604.800604798</v>
      </c>
      <c r="E480" s="10">
        <f t="shared" si="14"/>
        <v>33153395.199395202</v>
      </c>
      <c r="F480" s="28">
        <f t="shared" si="15"/>
        <v>40938.196938194335</v>
      </c>
    </row>
    <row r="481" spans="1:6" x14ac:dyDescent="0.3">
      <c r="A481">
        <v>480</v>
      </c>
      <c r="B481" s="2">
        <v>45161</v>
      </c>
      <c r="C481" s="8">
        <v>67900000</v>
      </c>
      <c r="D481" s="8">
        <v>34787542.997542992</v>
      </c>
      <c r="E481" s="10">
        <f t="shared" si="14"/>
        <v>33112457.002457008</v>
      </c>
      <c r="F481" s="28">
        <f t="shared" si="15"/>
        <v>-243921.37592137605</v>
      </c>
    </row>
    <row r="482" spans="1:6" x14ac:dyDescent="0.3">
      <c r="A482">
        <v>481</v>
      </c>
      <c r="B482" s="2">
        <v>45160</v>
      </c>
      <c r="C482" s="8">
        <v>67650000</v>
      </c>
      <c r="D482" s="8">
        <v>34293621.621621616</v>
      </c>
      <c r="E482" s="10">
        <f t="shared" si="14"/>
        <v>33356378.378378384</v>
      </c>
      <c r="F482" s="28">
        <f t="shared" si="15"/>
        <v>-120662.63466262817</v>
      </c>
    </row>
    <row r="483" spans="1:6" x14ac:dyDescent="0.3">
      <c r="A483">
        <v>482</v>
      </c>
      <c r="B483" s="2">
        <v>45159</v>
      </c>
      <c r="C483" s="8">
        <v>67550000</v>
      </c>
      <c r="D483" s="8">
        <v>34072958.986958988</v>
      </c>
      <c r="E483" s="10">
        <f t="shared" si="14"/>
        <v>33477041.013041012</v>
      </c>
      <c r="F483" s="28">
        <f t="shared" si="15"/>
        <v>-229575.50557550788</v>
      </c>
    </row>
    <row r="484" spans="1:6" x14ac:dyDescent="0.3">
      <c r="A484">
        <v>483</v>
      </c>
      <c r="B484" s="2">
        <v>45156</v>
      </c>
      <c r="C484" s="8">
        <v>67650000</v>
      </c>
      <c r="D484" s="8">
        <v>33943383.48138348</v>
      </c>
      <c r="E484" s="10">
        <f t="shared" si="14"/>
        <v>33706616.51861652</v>
      </c>
      <c r="F484" s="28">
        <f t="shared" si="15"/>
        <v>78103.95010394603</v>
      </c>
    </row>
    <row r="485" spans="1:6" x14ac:dyDescent="0.3">
      <c r="A485">
        <v>484</v>
      </c>
      <c r="B485" s="2">
        <v>45155</v>
      </c>
      <c r="C485" s="8">
        <v>67600000</v>
      </c>
      <c r="D485" s="8">
        <v>33971487.431487426</v>
      </c>
      <c r="E485" s="10">
        <f t="shared" si="14"/>
        <v>33628512.568512574</v>
      </c>
      <c r="F485" s="28">
        <f t="shared" si="15"/>
        <v>388210.92421092838</v>
      </c>
    </row>
    <row r="486" spans="1:6" x14ac:dyDescent="0.3">
      <c r="A486">
        <v>485</v>
      </c>
      <c r="B486" s="2">
        <v>45154</v>
      </c>
      <c r="C486" s="8">
        <v>67550000</v>
      </c>
      <c r="D486" s="8">
        <v>34309698.355698355</v>
      </c>
      <c r="E486" s="10">
        <f t="shared" si="14"/>
        <v>33240301.644301645</v>
      </c>
      <c r="F486" s="28">
        <f t="shared" si="15"/>
        <v>108955.96295595914</v>
      </c>
    </row>
    <row r="487" spans="1:6" x14ac:dyDescent="0.3">
      <c r="A487">
        <v>486</v>
      </c>
      <c r="B487" s="2">
        <v>45153</v>
      </c>
      <c r="C487" s="8">
        <v>67600000</v>
      </c>
      <c r="D487" s="8">
        <v>34468654.318654314</v>
      </c>
      <c r="E487" s="10">
        <f t="shared" si="14"/>
        <v>33131345.681345686</v>
      </c>
      <c r="F487" s="28">
        <f t="shared" si="15"/>
        <v>30089.96408996731</v>
      </c>
    </row>
    <row r="488" spans="1:6" x14ac:dyDescent="0.3">
      <c r="A488">
        <v>487</v>
      </c>
      <c r="B488" s="2">
        <v>45152</v>
      </c>
      <c r="C488" s="8">
        <v>67500000</v>
      </c>
      <c r="D488" s="8">
        <v>34398744.282744281</v>
      </c>
      <c r="E488" s="10">
        <f t="shared" si="14"/>
        <v>33101255.717255719</v>
      </c>
      <c r="F488" s="28">
        <f t="shared" si="15"/>
        <v>-52590.436590440571</v>
      </c>
    </row>
    <row r="489" spans="1:6" x14ac:dyDescent="0.3">
      <c r="A489">
        <v>488</v>
      </c>
      <c r="B489" s="2">
        <v>45149</v>
      </c>
      <c r="C489" s="8">
        <v>67500000</v>
      </c>
      <c r="D489" s="8">
        <v>34346153.84615384</v>
      </c>
      <c r="E489" s="10">
        <f t="shared" si="14"/>
        <v>33153846.15384616</v>
      </c>
      <c r="F489" s="28">
        <f t="shared" si="15"/>
        <v>212459.64845965058</v>
      </c>
    </row>
    <row r="490" spans="1:6" x14ac:dyDescent="0.3">
      <c r="A490">
        <v>489</v>
      </c>
      <c r="B490" s="2">
        <v>45148</v>
      </c>
      <c r="C490" s="8">
        <v>67300000</v>
      </c>
      <c r="D490" s="8">
        <v>34358613.494613491</v>
      </c>
      <c r="E490" s="10">
        <f t="shared" si="14"/>
        <v>32941386.505386509</v>
      </c>
      <c r="F490" s="28">
        <f t="shared" si="15"/>
        <v>60707.238707236946</v>
      </c>
    </row>
    <row r="491" spans="1:6" x14ac:dyDescent="0.3">
      <c r="A491">
        <v>490</v>
      </c>
      <c r="B491" s="2">
        <v>45147</v>
      </c>
      <c r="C491" s="8">
        <v>67250000</v>
      </c>
      <c r="D491" s="8">
        <v>34369320.733320728</v>
      </c>
      <c r="E491" s="10">
        <f t="shared" si="14"/>
        <v>32880679.266679272</v>
      </c>
      <c r="F491" s="28">
        <f t="shared" si="15"/>
        <v>98836.892836898565</v>
      </c>
    </row>
    <row r="492" spans="1:6" x14ac:dyDescent="0.3">
      <c r="A492">
        <v>491</v>
      </c>
      <c r="B492" s="2">
        <v>45146</v>
      </c>
      <c r="C492" s="8">
        <v>67300000</v>
      </c>
      <c r="D492" s="8">
        <v>34518157.626157627</v>
      </c>
      <c r="E492" s="10">
        <f t="shared" si="14"/>
        <v>32781842.373842373</v>
      </c>
      <c r="F492" s="28">
        <f t="shared" si="15"/>
        <v>54017.766017764807</v>
      </c>
    </row>
    <row r="493" spans="1:6" x14ac:dyDescent="0.3">
      <c r="A493">
        <v>492</v>
      </c>
      <c r="B493" s="2">
        <v>45145</v>
      </c>
      <c r="C493" s="8">
        <v>67400000</v>
      </c>
      <c r="D493" s="8">
        <v>34672175.392175391</v>
      </c>
      <c r="E493" s="10">
        <f t="shared" si="14"/>
        <v>32727824.607824609</v>
      </c>
      <c r="F493" s="28">
        <f t="shared" si="15"/>
        <v>316718.95671895146</v>
      </c>
    </row>
    <row r="494" spans="1:6" x14ac:dyDescent="0.3">
      <c r="A494">
        <v>493</v>
      </c>
      <c r="B494" s="2">
        <v>45142</v>
      </c>
      <c r="C494" s="8">
        <v>67200000</v>
      </c>
      <c r="D494" s="8">
        <v>34788894.348894343</v>
      </c>
      <c r="E494" s="10">
        <f t="shared" si="14"/>
        <v>32411105.651105657</v>
      </c>
      <c r="F494" s="28">
        <f t="shared" si="15"/>
        <v>-99799.659799657762</v>
      </c>
    </row>
    <row r="495" spans="1:6" x14ac:dyDescent="0.3">
      <c r="A495">
        <v>494</v>
      </c>
      <c r="B495" s="2">
        <v>45141</v>
      </c>
      <c r="C495" s="8">
        <v>67200000</v>
      </c>
      <c r="D495" s="8">
        <v>34689094.689094685</v>
      </c>
      <c r="E495" s="10">
        <f t="shared" si="14"/>
        <v>32510905.310905315</v>
      </c>
      <c r="F495" s="28">
        <f t="shared" si="15"/>
        <v>74986.958986960351</v>
      </c>
    </row>
    <row r="496" spans="1:6" x14ac:dyDescent="0.3">
      <c r="A496">
        <v>495</v>
      </c>
      <c r="B496" s="2">
        <v>45140</v>
      </c>
      <c r="C496" s="8">
        <v>67200000</v>
      </c>
      <c r="D496" s="8">
        <v>34764081.648081645</v>
      </c>
      <c r="E496" s="10">
        <f t="shared" si="14"/>
        <v>32435918.351918355</v>
      </c>
      <c r="F496" s="28">
        <f t="shared" si="15"/>
        <v>-171480.2494802475</v>
      </c>
    </row>
    <row r="497" spans="1:6" x14ac:dyDescent="0.3">
      <c r="A497">
        <v>496</v>
      </c>
      <c r="B497" s="2">
        <v>45139</v>
      </c>
      <c r="C497" s="8">
        <v>67350000</v>
      </c>
      <c r="D497" s="8">
        <v>34742601.398601398</v>
      </c>
      <c r="E497" s="10">
        <f t="shared" si="14"/>
        <v>32607398.601398602</v>
      </c>
      <c r="F497" s="28">
        <f t="shared" si="15"/>
        <v>633482.51748251915</v>
      </c>
    </row>
    <row r="498" spans="1:6" x14ac:dyDescent="0.3">
      <c r="A498">
        <v>497</v>
      </c>
      <c r="B498" s="2">
        <v>45138</v>
      </c>
      <c r="C498" s="8">
        <v>67250000</v>
      </c>
      <c r="D498" s="8">
        <v>35276083.916083917</v>
      </c>
      <c r="E498" s="10">
        <f t="shared" si="14"/>
        <v>31973916.083916083</v>
      </c>
      <c r="F498" s="28">
        <f t="shared" si="15"/>
        <v>-173400.86940087378</v>
      </c>
    </row>
    <row r="499" spans="1:6" x14ac:dyDescent="0.3">
      <c r="A499">
        <v>498</v>
      </c>
      <c r="B499" s="2">
        <v>45135</v>
      </c>
      <c r="C499" s="8">
        <v>67250000</v>
      </c>
      <c r="D499" s="8">
        <v>35102683.046683043</v>
      </c>
      <c r="E499" s="10">
        <f t="shared" si="14"/>
        <v>32147316.953316957</v>
      </c>
      <c r="F499" s="28">
        <f t="shared" si="15"/>
        <v>-403885.54148554057</v>
      </c>
    </row>
    <row r="500" spans="1:6" x14ac:dyDescent="0.3">
      <c r="A500">
        <v>499</v>
      </c>
      <c r="B500" s="2">
        <v>45134</v>
      </c>
      <c r="C500" s="8">
        <v>67350000</v>
      </c>
      <c r="D500" s="8">
        <v>34798797.505197503</v>
      </c>
      <c r="E500" s="10">
        <f t="shared" si="14"/>
        <v>32551202.494802497</v>
      </c>
      <c r="F500" s="28">
        <f t="shared" si="15"/>
        <v>576315.70591570437</v>
      </c>
    </row>
    <row r="501" spans="1:6" x14ac:dyDescent="0.3">
      <c r="A501">
        <v>500</v>
      </c>
      <c r="B501" s="2">
        <v>45133</v>
      </c>
      <c r="C501" s="8">
        <v>67200000</v>
      </c>
      <c r="D501" s="8">
        <v>35225113.211113207</v>
      </c>
      <c r="E501" s="10">
        <f t="shared" si="14"/>
        <v>31974886.788886793</v>
      </c>
      <c r="F501" s="28">
        <f t="shared" si="15"/>
        <v>-186490.64449064434</v>
      </c>
    </row>
    <row r="502" spans="1:6" x14ac:dyDescent="0.3">
      <c r="A502">
        <v>501</v>
      </c>
      <c r="B502" s="2">
        <v>45132</v>
      </c>
      <c r="C502" s="8">
        <v>67250000</v>
      </c>
      <c r="D502" s="8">
        <v>35088622.566622563</v>
      </c>
      <c r="E502" s="10">
        <f t="shared" si="14"/>
        <v>32161377.433377437</v>
      </c>
      <c r="F502" s="28">
        <f t="shared" si="15"/>
        <v>32630.12663012743</v>
      </c>
    </row>
    <row r="503" spans="1:6" x14ac:dyDescent="0.3">
      <c r="A503">
        <v>502</v>
      </c>
      <c r="B503" s="2">
        <v>45131</v>
      </c>
      <c r="C503" s="8">
        <v>67200000</v>
      </c>
      <c r="D503" s="8">
        <v>35071252.69325269</v>
      </c>
      <c r="E503" s="10">
        <f t="shared" si="14"/>
        <v>32128747.30674731</v>
      </c>
      <c r="F503" s="28">
        <f t="shared" si="15"/>
        <v>208197.92099791765</v>
      </c>
    </row>
    <row r="504" spans="1:6" x14ac:dyDescent="0.3">
      <c r="A504">
        <v>503</v>
      </c>
      <c r="B504" s="2">
        <v>45128</v>
      </c>
      <c r="C504" s="8">
        <v>67050000</v>
      </c>
      <c r="D504" s="8">
        <v>35129450.614250608</v>
      </c>
      <c r="E504" s="10">
        <f t="shared" si="14"/>
        <v>31920549.385749392</v>
      </c>
      <c r="F504" s="28">
        <f t="shared" si="15"/>
        <v>-91856.511056505144</v>
      </c>
    </row>
    <row r="505" spans="1:6" x14ac:dyDescent="0.3">
      <c r="A505">
        <v>504</v>
      </c>
      <c r="B505" s="2">
        <v>45127</v>
      </c>
      <c r="C505" s="8">
        <v>67200000</v>
      </c>
      <c r="D505" s="8">
        <v>35187594.103194103</v>
      </c>
      <c r="E505" s="10">
        <f t="shared" si="14"/>
        <v>32012405.896805897</v>
      </c>
      <c r="F505" s="28">
        <f t="shared" si="15"/>
        <v>139054.92345491797</v>
      </c>
    </row>
    <row r="506" spans="1:6" x14ac:dyDescent="0.3">
      <c r="A506">
        <v>505</v>
      </c>
      <c r="B506" s="2">
        <v>45126</v>
      </c>
      <c r="C506" s="8">
        <v>67200000</v>
      </c>
      <c r="D506" s="8">
        <v>35326649.026649021</v>
      </c>
      <c r="E506" s="10">
        <f t="shared" si="14"/>
        <v>31873350.973350979</v>
      </c>
      <c r="F506" s="28">
        <f t="shared" si="15"/>
        <v>2114.5341145396233</v>
      </c>
    </row>
    <row r="507" spans="1:6" x14ac:dyDescent="0.3">
      <c r="A507">
        <v>506</v>
      </c>
      <c r="B507" s="2">
        <v>45125</v>
      </c>
      <c r="C507" s="8">
        <v>67200000</v>
      </c>
      <c r="D507" s="8">
        <v>35328763.56076356</v>
      </c>
      <c r="E507" s="10">
        <f t="shared" si="14"/>
        <v>31871236.43923644</v>
      </c>
      <c r="F507" s="28">
        <f t="shared" si="15"/>
        <v>-450508.41050840914</v>
      </c>
    </row>
    <row r="508" spans="1:6" x14ac:dyDescent="0.3">
      <c r="A508">
        <v>507</v>
      </c>
      <c r="B508" s="2">
        <v>45124</v>
      </c>
      <c r="C508" s="8">
        <v>67200000</v>
      </c>
      <c r="D508" s="8">
        <v>34878255.150255151</v>
      </c>
      <c r="E508" s="10">
        <f t="shared" si="14"/>
        <v>32321744.849744849</v>
      </c>
      <c r="F508" s="28">
        <f t="shared" si="15"/>
        <v>87555.093555092812</v>
      </c>
    </row>
    <row r="509" spans="1:6" x14ac:dyDescent="0.3">
      <c r="A509">
        <v>508</v>
      </c>
      <c r="B509" s="2">
        <v>45121</v>
      </c>
      <c r="C509" s="8">
        <v>67250000</v>
      </c>
      <c r="D509" s="8">
        <v>35015810.243810244</v>
      </c>
      <c r="E509" s="10">
        <f t="shared" si="14"/>
        <v>32234189.756189756</v>
      </c>
      <c r="F509" s="28">
        <f t="shared" si="15"/>
        <v>-64237.384237386286</v>
      </c>
    </row>
    <row r="510" spans="1:6" x14ac:dyDescent="0.3">
      <c r="A510">
        <v>509</v>
      </c>
      <c r="B510" s="2">
        <v>45120</v>
      </c>
      <c r="C510" s="8">
        <v>67350000</v>
      </c>
      <c r="D510" s="8">
        <v>35051572.859572858</v>
      </c>
      <c r="E510" s="10">
        <f t="shared" si="14"/>
        <v>32298427.140427142</v>
      </c>
      <c r="F510" s="28">
        <f t="shared" si="15"/>
        <v>88933.282933279872</v>
      </c>
    </row>
    <row r="511" spans="1:6" x14ac:dyDescent="0.3">
      <c r="A511">
        <v>510</v>
      </c>
      <c r="B511" s="2">
        <v>45119</v>
      </c>
      <c r="C511" s="8">
        <v>67200000</v>
      </c>
      <c r="D511" s="8">
        <v>34990506.142506137</v>
      </c>
      <c r="E511" s="10">
        <f t="shared" si="14"/>
        <v>32209493.857493863</v>
      </c>
      <c r="F511" s="28">
        <f t="shared" si="15"/>
        <v>-401583.82158382237</v>
      </c>
    </row>
    <row r="512" spans="1:6" x14ac:dyDescent="0.3">
      <c r="A512">
        <v>511</v>
      </c>
      <c r="B512" s="2">
        <v>45118</v>
      </c>
      <c r="C512" s="8">
        <v>67200000</v>
      </c>
      <c r="D512" s="8">
        <v>34588922.320922315</v>
      </c>
      <c r="E512" s="10">
        <f t="shared" si="14"/>
        <v>32611077.679077685</v>
      </c>
      <c r="F512" s="28">
        <f t="shared" si="15"/>
        <v>-85595.917595915496</v>
      </c>
    </row>
    <row r="513" spans="1:6" x14ac:dyDescent="0.3">
      <c r="A513">
        <v>512</v>
      </c>
      <c r="B513" s="2">
        <v>45117</v>
      </c>
      <c r="C513" s="8">
        <v>67100000</v>
      </c>
      <c r="D513" s="8">
        <v>34403326.4033264</v>
      </c>
      <c r="E513" s="10">
        <f t="shared" si="14"/>
        <v>32696673.5966736</v>
      </c>
      <c r="F513" s="28">
        <f t="shared" si="15"/>
        <v>64165.186165183783</v>
      </c>
    </row>
    <row r="514" spans="1:6" x14ac:dyDescent="0.3">
      <c r="A514">
        <v>513</v>
      </c>
      <c r="B514" s="2">
        <v>45114</v>
      </c>
      <c r="C514" s="8">
        <v>67050000</v>
      </c>
      <c r="D514" s="8">
        <v>34417491.589491583</v>
      </c>
      <c r="E514" s="10">
        <f t="shared" si="14"/>
        <v>32632508.410508417</v>
      </c>
      <c r="F514" s="28">
        <f t="shared" si="15"/>
        <v>-204467.96446795762</v>
      </c>
    </row>
    <row r="515" spans="1:6" x14ac:dyDescent="0.3">
      <c r="A515">
        <v>514</v>
      </c>
      <c r="B515" s="2">
        <v>45113</v>
      </c>
      <c r="C515" s="8">
        <v>67050000</v>
      </c>
      <c r="D515" s="8">
        <v>34213023.625023626</v>
      </c>
      <c r="E515" s="10">
        <f t="shared" ref="E515:E578" si="16">C515-D515</f>
        <v>32836976.374976374</v>
      </c>
      <c r="F515" s="28">
        <f t="shared" ref="F515:F578" si="17">E515-E516</f>
        <v>346172.74617274106</v>
      </c>
    </row>
    <row r="516" spans="1:6" x14ac:dyDescent="0.3">
      <c r="A516">
        <v>515</v>
      </c>
      <c r="B516" s="2">
        <v>45112</v>
      </c>
      <c r="C516" s="8">
        <v>66950000</v>
      </c>
      <c r="D516" s="8">
        <v>34459196.371196367</v>
      </c>
      <c r="E516" s="10">
        <f t="shared" si="16"/>
        <v>32490803.628803633</v>
      </c>
      <c r="F516" s="28">
        <f t="shared" si="17"/>
        <v>8660.3666603714228</v>
      </c>
    </row>
    <row r="517" spans="1:6" x14ac:dyDescent="0.3">
      <c r="A517">
        <v>516</v>
      </c>
      <c r="B517" s="2">
        <v>45111</v>
      </c>
      <c r="C517" s="8">
        <v>67100000</v>
      </c>
      <c r="D517" s="8">
        <v>34617856.737856738</v>
      </c>
      <c r="E517" s="10">
        <f t="shared" si="16"/>
        <v>32482143.262143262</v>
      </c>
      <c r="F517" s="28">
        <f t="shared" si="17"/>
        <v>-93603.099603101611</v>
      </c>
    </row>
    <row r="518" spans="1:6" x14ac:dyDescent="0.3">
      <c r="A518">
        <v>517</v>
      </c>
      <c r="B518" s="2">
        <v>45110</v>
      </c>
      <c r="C518" s="8">
        <v>67000000</v>
      </c>
      <c r="D518" s="8">
        <v>34424253.638253637</v>
      </c>
      <c r="E518" s="10">
        <f t="shared" si="16"/>
        <v>32575746.361746363</v>
      </c>
      <c r="F518" s="28">
        <f t="shared" si="17"/>
        <v>-135030.4290304333</v>
      </c>
    </row>
    <row r="519" spans="1:6" x14ac:dyDescent="0.3">
      <c r="A519">
        <v>518</v>
      </c>
      <c r="B519" s="2">
        <v>45107</v>
      </c>
      <c r="C519" s="8">
        <v>66950000</v>
      </c>
      <c r="D519" s="8">
        <v>34239223.209223203</v>
      </c>
      <c r="E519" s="10">
        <f t="shared" si="16"/>
        <v>32710776.790776797</v>
      </c>
      <c r="F519" s="28">
        <f t="shared" si="17"/>
        <v>-320750.48195047677</v>
      </c>
    </row>
    <row r="520" spans="1:6" x14ac:dyDescent="0.3">
      <c r="A520">
        <v>519</v>
      </c>
      <c r="B520" s="2">
        <v>45106</v>
      </c>
      <c r="C520" s="8">
        <v>67050000</v>
      </c>
      <c r="D520" s="8">
        <v>34018472.727272727</v>
      </c>
      <c r="E520" s="10">
        <f t="shared" si="16"/>
        <v>33031527.272727273</v>
      </c>
      <c r="F520" s="28">
        <f t="shared" si="17"/>
        <v>84996.560196556151</v>
      </c>
    </row>
    <row r="521" spans="1:6" x14ac:dyDescent="0.3">
      <c r="A521">
        <v>520</v>
      </c>
      <c r="B521" s="2">
        <v>45105</v>
      </c>
      <c r="C521" s="8">
        <v>67000000</v>
      </c>
      <c r="D521" s="8">
        <v>34053469.287469283</v>
      </c>
      <c r="E521" s="10">
        <f t="shared" si="16"/>
        <v>32946530.712530717</v>
      </c>
      <c r="F521" s="28">
        <f t="shared" si="17"/>
        <v>29628.425628431141</v>
      </c>
    </row>
    <row r="522" spans="1:6" x14ac:dyDescent="0.3">
      <c r="A522">
        <v>521</v>
      </c>
      <c r="B522" s="2">
        <v>45104</v>
      </c>
      <c r="C522" s="8">
        <v>66950000</v>
      </c>
      <c r="D522" s="8">
        <v>34033097.713097714</v>
      </c>
      <c r="E522" s="10">
        <f t="shared" si="16"/>
        <v>32916902.286902286</v>
      </c>
      <c r="F522" s="28">
        <f t="shared" si="17"/>
        <v>137020.22302021831</v>
      </c>
    </row>
    <row r="523" spans="1:6" x14ac:dyDescent="0.3">
      <c r="A523">
        <v>522</v>
      </c>
      <c r="B523" s="2">
        <v>45103</v>
      </c>
      <c r="C523" s="8">
        <v>67000000</v>
      </c>
      <c r="D523" s="8">
        <v>34220117.936117932</v>
      </c>
      <c r="E523" s="10">
        <f t="shared" si="16"/>
        <v>32779882.063882068</v>
      </c>
      <c r="F523" s="28">
        <f t="shared" si="17"/>
        <v>-153590.62559062243</v>
      </c>
    </row>
    <row r="524" spans="1:6" x14ac:dyDescent="0.3">
      <c r="A524">
        <v>523</v>
      </c>
      <c r="B524" s="2">
        <v>45100</v>
      </c>
      <c r="C524" s="8">
        <v>67050000</v>
      </c>
      <c r="D524" s="8">
        <v>34116527.31052731</v>
      </c>
      <c r="E524" s="10">
        <f t="shared" si="16"/>
        <v>32933472.68947269</v>
      </c>
      <c r="F524" s="28">
        <f t="shared" si="17"/>
        <v>-113775.0897750929</v>
      </c>
    </row>
    <row r="525" spans="1:6" x14ac:dyDescent="0.3">
      <c r="A525">
        <v>524</v>
      </c>
      <c r="B525" s="2">
        <v>45099</v>
      </c>
      <c r="C525" s="8">
        <v>67050000</v>
      </c>
      <c r="D525" s="8">
        <v>34002752.220752217</v>
      </c>
      <c r="E525" s="10">
        <f t="shared" si="16"/>
        <v>33047247.779247783</v>
      </c>
      <c r="F525" s="28">
        <f t="shared" si="17"/>
        <v>401597.80759780854</v>
      </c>
    </row>
    <row r="526" spans="1:6" x14ac:dyDescent="0.3">
      <c r="A526">
        <v>525</v>
      </c>
      <c r="B526" s="2">
        <v>45098</v>
      </c>
      <c r="C526" s="8">
        <v>67000000</v>
      </c>
      <c r="D526" s="8">
        <v>34354350.028350025</v>
      </c>
      <c r="E526" s="10">
        <f t="shared" si="16"/>
        <v>32645649.971649975</v>
      </c>
      <c r="F526" s="28">
        <f t="shared" si="17"/>
        <v>-38957.852957852185</v>
      </c>
    </row>
    <row r="527" spans="1:6" x14ac:dyDescent="0.3">
      <c r="A527">
        <v>526</v>
      </c>
      <c r="B527" s="2">
        <v>45097</v>
      </c>
      <c r="C527" s="8">
        <v>67100000</v>
      </c>
      <c r="D527" s="8">
        <v>34415392.175392173</v>
      </c>
      <c r="E527" s="10">
        <f t="shared" si="16"/>
        <v>32684607.824607827</v>
      </c>
      <c r="F527" s="28">
        <f t="shared" si="17"/>
        <v>471412.96541296691</v>
      </c>
    </row>
    <row r="528" spans="1:6" x14ac:dyDescent="0.3">
      <c r="A528">
        <v>527</v>
      </c>
      <c r="B528" s="2">
        <v>45096</v>
      </c>
      <c r="C528" s="8">
        <v>67050000</v>
      </c>
      <c r="D528" s="8">
        <v>34836805.14080514</v>
      </c>
      <c r="E528" s="10">
        <f t="shared" si="16"/>
        <v>32213194.85919486</v>
      </c>
      <c r="F528" s="28">
        <f t="shared" si="17"/>
        <v>-114224.91022491455</v>
      </c>
    </row>
    <row r="529" spans="1:6" x14ac:dyDescent="0.3">
      <c r="A529">
        <v>528</v>
      </c>
      <c r="B529" s="2">
        <v>45093</v>
      </c>
      <c r="C529" s="8">
        <v>67150000</v>
      </c>
      <c r="D529" s="8">
        <v>34822580.230580226</v>
      </c>
      <c r="E529" s="10">
        <f t="shared" si="16"/>
        <v>32327419.769419774</v>
      </c>
      <c r="F529" s="28">
        <f t="shared" si="17"/>
        <v>-3268.1912681907415</v>
      </c>
    </row>
    <row r="530" spans="1:6" x14ac:dyDescent="0.3">
      <c r="A530">
        <v>529</v>
      </c>
      <c r="B530" s="2">
        <v>45092</v>
      </c>
      <c r="C530" s="8">
        <v>67150000</v>
      </c>
      <c r="D530" s="8">
        <v>34819312.039312035</v>
      </c>
      <c r="E530" s="10">
        <f t="shared" si="16"/>
        <v>32330687.960687965</v>
      </c>
      <c r="F530" s="28">
        <f t="shared" si="17"/>
        <v>-81417.501417502761</v>
      </c>
    </row>
    <row r="531" spans="1:6" x14ac:dyDescent="0.3">
      <c r="A531">
        <v>530</v>
      </c>
      <c r="B531" s="2">
        <v>45091</v>
      </c>
      <c r="C531" s="8">
        <v>67150000</v>
      </c>
      <c r="D531" s="8">
        <v>34737894.537894532</v>
      </c>
      <c r="E531" s="10">
        <f t="shared" si="16"/>
        <v>32412105.462105468</v>
      </c>
      <c r="F531" s="28">
        <f t="shared" si="17"/>
        <v>-147446.98544698209</v>
      </c>
    </row>
    <row r="532" spans="1:6" x14ac:dyDescent="0.3">
      <c r="A532">
        <v>531</v>
      </c>
      <c r="B532" s="2">
        <v>45090</v>
      </c>
      <c r="C532" s="8">
        <v>67100000</v>
      </c>
      <c r="D532" s="8">
        <v>34540447.55244755</v>
      </c>
      <c r="E532" s="10">
        <f t="shared" si="16"/>
        <v>32559552.44755245</v>
      </c>
      <c r="F532" s="28">
        <f t="shared" si="17"/>
        <v>167882.81988281757</v>
      </c>
    </row>
    <row r="533" spans="1:6" x14ac:dyDescent="0.3">
      <c r="A533">
        <v>532</v>
      </c>
      <c r="B533" s="2">
        <v>45089</v>
      </c>
      <c r="C533" s="8">
        <v>67100000</v>
      </c>
      <c r="D533" s="8">
        <v>34708330.372330368</v>
      </c>
      <c r="E533" s="10">
        <f t="shared" si="16"/>
        <v>32391669.627669632</v>
      </c>
      <c r="F533" s="28">
        <f t="shared" si="17"/>
        <v>107646.94764695317</v>
      </c>
    </row>
    <row r="534" spans="1:6" x14ac:dyDescent="0.3">
      <c r="A534">
        <v>533</v>
      </c>
      <c r="B534" s="2">
        <v>45086</v>
      </c>
      <c r="C534" s="8">
        <v>67100000</v>
      </c>
      <c r="D534" s="8">
        <v>34815977.319977321</v>
      </c>
      <c r="E534" s="10">
        <f t="shared" si="16"/>
        <v>32284022.680022679</v>
      </c>
      <c r="F534" s="28">
        <f t="shared" si="17"/>
        <v>154530.33453033119</v>
      </c>
    </row>
    <row r="535" spans="1:6" x14ac:dyDescent="0.3">
      <c r="A535">
        <v>534</v>
      </c>
      <c r="B535" s="2">
        <v>45085</v>
      </c>
      <c r="C535" s="8">
        <v>67000000</v>
      </c>
      <c r="D535" s="8">
        <v>34870507.654507652</v>
      </c>
      <c r="E535" s="10">
        <f t="shared" si="16"/>
        <v>32129492.345492348</v>
      </c>
      <c r="F535" s="28">
        <f t="shared" si="17"/>
        <v>-428495.18049518019</v>
      </c>
    </row>
    <row r="536" spans="1:6" x14ac:dyDescent="0.3">
      <c r="A536">
        <v>535</v>
      </c>
      <c r="B536" s="2">
        <v>45084</v>
      </c>
      <c r="C536" s="8">
        <v>67050000</v>
      </c>
      <c r="D536" s="8">
        <v>34492012.474012472</v>
      </c>
      <c r="E536" s="10">
        <f t="shared" si="16"/>
        <v>32557987.525987528</v>
      </c>
      <c r="F536" s="28">
        <f t="shared" si="17"/>
        <v>454806.65280665457</v>
      </c>
    </row>
    <row r="537" spans="1:6" x14ac:dyDescent="0.3">
      <c r="A537">
        <v>536</v>
      </c>
      <c r="B537" s="2">
        <v>45083</v>
      </c>
      <c r="C537" s="8">
        <v>67000000</v>
      </c>
      <c r="D537" s="8">
        <v>34896819.126819126</v>
      </c>
      <c r="E537" s="10">
        <f t="shared" si="16"/>
        <v>32103180.873180874</v>
      </c>
      <c r="F537" s="28">
        <f t="shared" si="17"/>
        <v>-268357.58835759014</v>
      </c>
    </row>
    <row r="538" spans="1:6" x14ac:dyDescent="0.3">
      <c r="A538">
        <v>537</v>
      </c>
      <c r="B538" s="2">
        <v>45082</v>
      </c>
      <c r="C538" s="8">
        <v>67150000</v>
      </c>
      <c r="D538" s="8">
        <v>34778461.538461536</v>
      </c>
      <c r="E538" s="10">
        <f t="shared" si="16"/>
        <v>32371538.461538464</v>
      </c>
      <c r="F538" s="28">
        <f t="shared" si="17"/>
        <v>-28988.848988845944</v>
      </c>
    </row>
    <row r="539" spans="1:6" x14ac:dyDescent="0.3">
      <c r="A539">
        <v>538</v>
      </c>
      <c r="B539" s="2">
        <v>45079</v>
      </c>
      <c r="C539" s="8">
        <v>67050000</v>
      </c>
      <c r="D539" s="8">
        <v>34649472.68947269</v>
      </c>
      <c r="E539" s="10">
        <f t="shared" si="16"/>
        <v>32400527.31052731</v>
      </c>
      <c r="F539" s="28">
        <f t="shared" si="17"/>
        <v>519279.90927990526</v>
      </c>
    </row>
    <row r="540" spans="1:6" x14ac:dyDescent="0.3">
      <c r="A540">
        <v>539</v>
      </c>
      <c r="B540" s="2">
        <v>45078</v>
      </c>
      <c r="C540" s="8">
        <v>67000000</v>
      </c>
      <c r="D540" s="8">
        <v>35118752.598752595</v>
      </c>
      <c r="E540" s="10">
        <f t="shared" si="16"/>
        <v>31881247.401247405</v>
      </c>
      <c r="F540" s="28">
        <f t="shared" si="17"/>
        <v>-300340.95634095371</v>
      </c>
    </row>
    <row r="541" spans="1:6" x14ac:dyDescent="0.3">
      <c r="A541">
        <v>540</v>
      </c>
      <c r="B541" s="2">
        <v>45077</v>
      </c>
      <c r="C541" s="8">
        <v>67050000</v>
      </c>
      <c r="D541" s="8">
        <v>34868411.642411642</v>
      </c>
      <c r="E541" s="10">
        <f t="shared" si="16"/>
        <v>32181588.357588358</v>
      </c>
      <c r="F541" s="28">
        <f t="shared" si="17"/>
        <v>-62153.846153847873</v>
      </c>
    </row>
    <row r="542" spans="1:6" x14ac:dyDescent="0.3">
      <c r="A542">
        <v>541</v>
      </c>
      <c r="B542" s="2">
        <v>45076</v>
      </c>
      <c r="C542" s="8">
        <v>67000000</v>
      </c>
      <c r="D542" s="8">
        <v>34756257.796257794</v>
      </c>
      <c r="E542" s="10">
        <f t="shared" si="16"/>
        <v>32243742.203742206</v>
      </c>
      <c r="F542" s="28">
        <f t="shared" si="17"/>
        <v>-290071.06407106668</v>
      </c>
    </row>
    <row r="543" spans="1:6" x14ac:dyDescent="0.3">
      <c r="A543">
        <v>542</v>
      </c>
      <c r="B543" s="2">
        <v>45075</v>
      </c>
      <c r="C543" s="8">
        <v>67000000</v>
      </c>
      <c r="D543" s="8">
        <v>34466186.732186727</v>
      </c>
      <c r="E543" s="10">
        <f t="shared" si="16"/>
        <v>32533813.267813273</v>
      </c>
      <c r="F543" s="28">
        <f t="shared" si="17"/>
        <v>-14015.120015114546</v>
      </c>
    </row>
    <row r="544" spans="1:6" x14ac:dyDescent="0.3">
      <c r="A544">
        <v>543</v>
      </c>
      <c r="B544" s="2">
        <v>45072</v>
      </c>
      <c r="C544" s="8">
        <v>67050000</v>
      </c>
      <c r="D544" s="8">
        <v>34502171.612171613</v>
      </c>
      <c r="E544" s="10">
        <f t="shared" si="16"/>
        <v>32547828.387828387</v>
      </c>
      <c r="F544" s="28">
        <f t="shared" si="17"/>
        <v>-75092.043092049658</v>
      </c>
    </row>
    <row r="545" spans="1:6" x14ac:dyDescent="0.3">
      <c r="A545">
        <v>544</v>
      </c>
      <c r="B545" s="2">
        <v>45071</v>
      </c>
      <c r="C545" s="8">
        <v>67100000</v>
      </c>
      <c r="D545" s="8">
        <v>34477079.569079563</v>
      </c>
      <c r="E545" s="10">
        <f t="shared" si="16"/>
        <v>32622920.430920437</v>
      </c>
      <c r="F545" s="28">
        <f t="shared" si="17"/>
        <v>349543.7535437569</v>
      </c>
    </row>
    <row r="546" spans="1:6" x14ac:dyDescent="0.3">
      <c r="A546">
        <v>545</v>
      </c>
      <c r="B546" s="2">
        <v>45070</v>
      </c>
      <c r="C546" s="8">
        <v>67100000</v>
      </c>
      <c r="D546" s="8">
        <v>34826623.32262332</v>
      </c>
      <c r="E546" s="10">
        <f t="shared" si="16"/>
        <v>32273376.67737668</v>
      </c>
      <c r="F546" s="28">
        <f t="shared" si="17"/>
        <v>120336.04233603925</v>
      </c>
    </row>
    <row r="547" spans="1:6" x14ac:dyDescent="0.3">
      <c r="A547">
        <v>546</v>
      </c>
      <c r="B547" s="2">
        <v>45069</v>
      </c>
      <c r="C547" s="8">
        <v>67150000</v>
      </c>
      <c r="D547" s="8">
        <v>34996959.364959359</v>
      </c>
      <c r="E547" s="10">
        <f t="shared" si="16"/>
        <v>32153040.635040641</v>
      </c>
      <c r="F547" s="28">
        <f t="shared" si="17"/>
        <v>-55190.39879039675</v>
      </c>
    </row>
    <row r="548" spans="1:6" x14ac:dyDescent="0.3">
      <c r="A548">
        <v>547</v>
      </c>
      <c r="B548" s="2">
        <v>45068</v>
      </c>
      <c r="C548" s="8">
        <v>67200000</v>
      </c>
      <c r="D548" s="8">
        <v>34991768.966168962</v>
      </c>
      <c r="E548" s="10">
        <f t="shared" si="16"/>
        <v>32208231.033831038</v>
      </c>
      <c r="F548" s="28">
        <f t="shared" si="17"/>
        <v>52014.439614437521</v>
      </c>
    </row>
    <row r="549" spans="1:6" x14ac:dyDescent="0.3">
      <c r="A549">
        <v>548</v>
      </c>
      <c r="B549" s="2">
        <v>45065</v>
      </c>
      <c r="C549" s="8">
        <v>67250000</v>
      </c>
      <c r="D549" s="8">
        <v>35093783.4057834</v>
      </c>
      <c r="E549" s="10">
        <f t="shared" si="16"/>
        <v>32156216.5942166</v>
      </c>
      <c r="F549" s="28">
        <f t="shared" si="17"/>
        <v>-308525.42052541673</v>
      </c>
    </row>
    <row r="550" spans="1:6" x14ac:dyDescent="0.3">
      <c r="A550">
        <v>549</v>
      </c>
      <c r="B550" s="2">
        <v>45064</v>
      </c>
      <c r="C550" s="8">
        <v>67150000</v>
      </c>
      <c r="D550" s="8">
        <v>34685257.985257983</v>
      </c>
      <c r="E550" s="10">
        <f t="shared" si="16"/>
        <v>32464742.014742017</v>
      </c>
      <c r="F550" s="28">
        <f t="shared" si="17"/>
        <v>479022.86902286857</v>
      </c>
    </row>
    <row r="551" spans="1:6" x14ac:dyDescent="0.3">
      <c r="A551">
        <v>550</v>
      </c>
      <c r="B551" s="2">
        <v>45063</v>
      </c>
      <c r="C551" s="8">
        <v>67100000</v>
      </c>
      <c r="D551" s="8">
        <v>35114280.854280852</v>
      </c>
      <c r="E551" s="10">
        <f t="shared" si="16"/>
        <v>31985719.145719148</v>
      </c>
      <c r="F551" s="28">
        <f t="shared" si="17"/>
        <v>86507.276507273316</v>
      </c>
    </row>
    <row r="552" spans="1:6" x14ac:dyDescent="0.3">
      <c r="A552">
        <v>551</v>
      </c>
      <c r="B552" s="2">
        <v>45062</v>
      </c>
      <c r="C552" s="8">
        <v>67150000</v>
      </c>
      <c r="D552" s="8">
        <v>35250788.130788125</v>
      </c>
      <c r="E552" s="10">
        <f t="shared" si="16"/>
        <v>31899211.869211875</v>
      </c>
      <c r="F552" s="28">
        <f t="shared" si="17"/>
        <v>436960.12096012384</v>
      </c>
    </row>
    <row r="553" spans="1:6" x14ac:dyDescent="0.3">
      <c r="A553">
        <v>552</v>
      </c>
      <c r="B553" s="2">
        <v>45061</v>
      </c>
      <c r="C553" s="8">
        <v>67250000</v>
      </c>
      <c r="D553" s="8">
        <v>35787748.251748249</v>
      </c>
      <c r="E553" s="10">
        <f t="shared" si="16"/>
        <v>31462251.748251751</v>
      </c>
      <c r="F553" s="28">
        <f t="shared" si="17"/>
        <v>25746.361746363342</v>
      </c>
    </row>
    <row r="554" spans="1:6" x14ac:dyDescent="0.3">
      <c r="A554">
        <v>553</v>
      </c>
      <c r="B554" s="2">
        <v>45058</v>
      </c>
      <c r="C554" s="8">
        <v>67150000</v>
      </c>
      <c r="D554" s="8">
        <v>35713494.613494612</v>
      </c>
      <c r="E554" s="10">
        <f t="shared" si="16"/>
        <v>31436505.386505388</v>
      </c>
      <c r="F554" s="28">
        <f t="shared" si="17"/>
        <v>-73607.635607637465</v>
      </c>
    </row>
    <row r="555" spans="1:6" x14ac:dyDescent="0.3">
      <c r="A555">
        <v>554</v>
      </c>
      <c r="B555" s="2">
        <v>45057</v>
      </c>
      <c r="C555" s="8">
        <v>67250000</v>
      </c>
      <c r="D555" s="8">
        <v>35739886.977886975</v>
      </c>
      <c r="E555" s="10">
        <f t="shared" si="16"/>
        <v>31510113.022113025</v>
      </c>
      <c r="F555" s="28">
        <f t="shared" si="17"/>
        <v>430285.01228501648</v>
      </c>
    </row>
    <row r="556" spans="1:6" x14ac:dyDescent="0.3">
      <c r="A556">
        <v>555</v>
      </c>
      <c r="B556" s="2">
        <v>45056</v>
      </c>
      <c r="C556" s="8">
        <v>67100000</v>
      </c>
      <c r="D556" s="8">
        <v>36020171.990171991</v>
      </c>
      <c r="E556" s="10">
        <f t="shared" si="16"/>
        <v>31079828.009828009</v>
      </c>
      <c r="F556" s="28">
        <f t="shared" si="17"/>
        <v>-6581.3645813688636</v>
      </c>
    </row>
    <row r="557" spans="1:6" x14ac:dyDescent="0.3">
      <c r="A557">
        <v>556</v>
      </c>
      <c r="B557" s="2">
        <v>45055</v>
      </c>
      <c r="C557" s="8">
        <v>67200000</v>
      </c>
      <c r="D557" s="8">
        <v>36113590.625590622</v>
      </c>
      <c r="E557" s="10">
        <f t="shared" si="16"/>
        <v>31086409.374409378</v>
      </c>
      <c r="F557" s="28">
        <f t="shared" si="17"/>
        <v>-101626.23322623223</v>
      </c>
    </row>
    <row r="558" spans="1:6" x14ac:dyDescent="0.3">
      <c r="A558">
        <v>557</v>
      </c>
      <c r="B558" s="2">
        <v>45054</v>
      </c>
      <c r="C558" s="8">
        <v>67100000</v>
      </c>
      <c r="D558" s="8">
        <v>35911964.39236439</v>
      </c>
      <c r="E558" s="10">
        <f t="shared" si="16"/>
        <v>31188035.60763561</v>
      </c>
      <c r="F558" s="28">
        <f t="shared" si="17"/>
        <v>-162309.5067095086</v>
      </c>
    </row>
    <row r="559" spans="1:6" x14ac:dyDescent="0.3">
      <c r="A559">
        <v>558</v>
      </c>
      <c r="B559" s="2">
        <v>45051</v>
      </c>
      <c r="C559" s="8">
        <v>67100000</v>
      </c>
      <c r="D559" s="8">
        <v>35749654.885654882</v>
      </c>
      <c r="E559" s="10">
        <f t="shared" si="16"/>
        <v>31350345.114345118</v>
      </c>
      <c r="F559" s="28">
        <f t="shared" si="17"/>
        <v>449993.57399357855</v>
      </c>
    </row>
    <row r="560" spans="1:6" x14ac:dyDescent="0.3">
      <c r="A560">
        <v>559</v>
      </c>
      <c r="B560" s="2">
        <v>45050</v>
      </c>
      <c r="C560" s="8">
        <v>67200000</v>
      </c>
      <c r="D560" s="8">
        <v>36299648.45964846</v>
      </c>
      <c r="E560" s="10">
        <f t="shared" si="16"/>
        <v>30900351.54035154</v>
      </c>
      <c r="F560" s="28">
        <f t="shared" si="17"/>
        <v>-286185.97618597746</v>
      </c>
    </row>
    <row r="561" spans="1:6" x14ac:dyDescent="0.3">
      <c r="A561">
        <v>560</v>
      </c>
      <c r="B561" s="2">
        <v>45049</v>
      </c>
      <c r="C561" s="8">
        <v>67150000</v>
      </c>
      <c r="D561" s="8">
        <v>35963462.483462483</v>
      </c>
      <c r="E561" s="10">
        <f t="shared" si="16"/>
        <v>31186537.516537517</v>
      </c>
      <c r="F561" s="28">
        <f t="shared" si="17"/>
        <v>-185146.16657473147</v>
      </c>
    </row>
    <row r="562" spans="1:6" x14ac:dyDescent="0.3">
      <c r="A562">
        <v>561</v>
      </c>
      <c r="B562" s="2">
        <v>45048</v>
      </c>
      <c r="C562" s="8">
        <v>67081632.653061219</v>
      </c>
      <c r="D562" s="8">
        <v>35709948.96994897</v>
      </c>
      <c r="E562" s="10">
        <f t="shared" si="16"/>
        <v>31371683.683112249</v>
      </c>
      <c r="F562" s="28">
        <f t="shared" si="17"/>
        <v>-537597.84616928548</v>
      </c>
    </row>
    <row r="563" spans="1:6" x14ac:dyDescent="0.3">
      <c r="A563">
        <v>562</v>
      </c>
      <c r="B563" s="2">
        <v>45047</v>
      </c>
      <c r="C563" s="8">
        <v>67071428.571428575</v>
      </c>
      <c r="D563" s="8">
        <v>35162147.04214704</v>
      </c>
      <c r="E563" s="10">
        <f t="shared" si="16"/>
        <v>31909281.529281534</v>
      </c>
      <c r="F563" s="28">
        <f t="shared" si="17"/>
        <v>-9792.3697923645377</v>
      </c>
    </row>
    <row r="564" spans="1:6" x14ac:dyDescent="0.3">
      <c r="A564">
        <v>563</v>
      </c>
      <c r="B564" s="2">
        <v>45044</v>
      </c>
      <c r="C564" s="8">
        <v>67200000</v>
      </c>
      <c r="D564" s="8">
        <v>35280926.100926101</v>
      </c>
      <c r="E564" s="10">
        <f t="shared" si="16"/>
        <v>31919073.899073899</v>
      </c>
      <c r="F564" s="28">
        <f t="shared" si="17"/>
        <v>38932.526932522655</v>
      </c>
    </row>
    <row r="565" spans="1:6" x14ac:dyDescent="0.3">
      <c r="A565">
        <v>564</v>
      </c>
      <c r="B565" s="2">
        <v>45043</v>
      </c>
      <c r="C565" s="8">
        <v>67150000</v>
      </c>
      <c r="D565" s="8">
        <v>35269858.627858624</v>
      </c>
      <c r="E565" s="10">
        <f t="shared" si="16"/>
        <v>31880141.372141376</v>
      </c>
      <c r="F565" s="28">
        <f t="shared" si="17"/>
        <v>-44418.824418820441</v>
      </c>
    </row>
    <row r="566" spans="1:6" x14ac:dyDescent="0.3">
      <c r="A566">
        <v>565</v>
      </c>
      <c r="B566" s="2">
        <v>45042</v>
      </c>
      <c r="C566" s="8">
        <v>67150000</v>
      </c>
      <c r="D566" s="8">
        <v>35225439.803439803</v>
      </c>
      <c r="E566" s="10">
        <f t="shared" si="16"/>
        <v>31924560.196560197</v>
      </c>
      <c r="F566" s="28">
        <f t="shared" si="17"/>
        <v>259298.05329804868</v>
      </c>
    </row>
    <row r="567" spans="1:6" x14ac:dyDescent="0.3">
      <c r="A567">
        <v>566</v>
      </c>
      <c r="B567" s="2">
        <v>45041</v>
      </c>
      <c r="C567" s="8">
        <v>67050000</v>
      </c>
      <c r="D567" s="8">
        <v>35384737.856737852</v>
      </c>
      <c r="E567" s="10">
        <f t="shared" si="16"/>
        <v>31665262.143262148</v>
      </c>
      <c r="F567" s="28">
        <f t="shared" si="17"/>
        <v>-5374.4849744811654</v>
      </c>
    </row>
    <row r="568" spans="1:6" x14ac:dyDescent="0.3">
      <c r="A568">
        <v>567</v>
      </c>
      <c r="B568" s="2">
        <v>45040</v>
      </c>
      <c r="C568" s="8">
        <v>67000000</v>
      </c>
      <c r="D568" s="8">
        <v>35329363.371763371</v>
      </c>
      <c r="E568" s="10">
        <f t="shared" si="16"/>
        <v>31670636.628236629</v>
      </c>
      <c r="F568" s="28">
        <f t="shared" si="17"/>
        <v>-133978.75637875497</v>
      </c>
    </row>
    <row r="569" spans="1:6" x14ac:dyDescent="0.3">
      <c r="A569">
        <v>568</v>
      </c>
      <c r="B569" s="2">
        <v>45037</v>
      </c>
      <c r="C569" s="8">
        <v>66950000</v>
      </c>
      <c r="D569" s="8">
        <v>35145384.615384616</v>
      </c>
      <c r="E569" s="10">
        <f t="shared" si="16"/>
        <v>31804615.384615384</v>
      </c>
      <c r="F569" s="28">
        <f t="shared" si="17"/>
        <v>453459.6862596795</v>
      </c>
    </row>
    <row r="570" spans="1:6" x14ac:dyDescent="0.3">
      <c r="A570">
        <v>569</v>
      </c>
      <c r="B570" s="2">
        <v>45036</v>
      </c>
      <c r="C570" s="8">
        <v>67000000</v>
      </c>
      <c r="D570" s="8">
        <v>35648844.301644295</v>
      </c>
      <c r="E570" s="10">
        <f t="shared" si="16"/>
        <v>31351155.698355705</v>
      </c>
      <c r="F570" s="28">
        <f t="shared" si="17"/>
        <v>-135493.55509354919</v>
      </c>
    </row>
    <row r="571" spans="1:6" x14ac:dyDescent="0.3">
      <c r="A571">
        <v>570</v>
      </c>
      <c r="B571" s="2">
        <v>45035</v>
      </c>
      <c r="C571" s="8">
        <v>66950000</v>
      </c>
      <c r="D571" s="8">
        <v>35463350.746550746</v>
      </c>
      <c r="E571" s="10">
        <f t="shared" si="16"/>
        <v>31486649.253449254</v>
      </c>
      <c r="F571" s="28">
        <f t="shared" si="17"/>
        <v>57741.296541295946</v>
      </c>
    </row>
    <row r="572" spans="1:6" x14ac:dyDescent="0.3">
      <c r="A572">
        <v>571</v>
      </c>
      <c r="B572" s="2">
        <v>45034</v>
      </c>
      <c r="C572" s="8">
        <v>67100000</v>
      </c>
      <c r="D572" s="8">
        <v>35671092.043092042</v>
      </c>
      <c r="E572" s="10">
        <f t="shared" si="16"/>
        <v>31428907.956907958</v>
      </c>
      <c r="F572" s="28">
        <f t="shared" si="17"/>
        <v>-364713.66471366584</v>
      </c>
    </row>
    <row r="573" spans="1:6" x14ac:dyDescent="0.3">
      <c r="A573">
        <v>572</v>
      </c>
      <c r="B573" s="2">
        <v>45033</v>
      </c>
      <c r="C573" s="8">
        <v>67200000</v>
      </c>
      <c r="D573" s="8">
        <v>35406378.378378376</v>
      </c>
      <c r="E573" s="10">
        <f t="shared" si="16"/>
        <v>31793621.621621624</v>
      </c>
      <c r="F573" s="28">
        <f t="shared" si="17"/>
        <v>173922.50992251188</v>
      </c>
    </row>
    <row r="574" spans="1:6" x14ac:dyDescent="0.3">
      <c r="A574">
        <v>573</v>
      </c>
      <c r="B574" s="2">
        <v>45030</v>
      </c>
      <c r="C574" s="8">
        <v>67100000</v>
      </c>
      <c r="D574" s="8">
        <v>35480300.888300888</v>
      </c>
      <c r="E574" s="10">
        <f t="shared" si="16"/>
        <v>31619699.111699112</v>
      </c>
      <c r="F574" s="28">
        <f t="shared" si="17"/>
        <v>692877.7168777138</v>
      </c>
    </row>
    <row r="575" spans="1:6" x14ac:dyDescent="0.3">
      <c r="A575">
        <v>574</v>
      </c>
      <c r="B575" s="2">
        <v>45029</v>
      </c>
      <c r="C575" s="8">
        <v>67100000</v>
      </c>
      <c r="D575" s="8">
        <v>36173178.605178602</v>
      </c>
      <c r="E575" s="10">
        <f t="shared" si="16"/>
        <v>30926821.394821398</v>
      </c>
      <c r="F575" s="28">
        <f t="shared" si="17"/>
        <v>-435667.51086750627</v>
      </c>
    </row>
    <row r="576" spans="1:6" x14ac:dyDescent="0.3">
      <c r="A576">
        <v>575</v>
      </c>
      <c r="B576" s="2">
        <v>45028</v>
      </c>
      <c r="C576" s="8">
        <v>67000000</v>
      </c>
      <c r="D576" s="8">
        <v>35637511.094311096</v>
      </c>
      <c r="E576" s="10">
        <f t="shared" si="16"/>
        <v>31362488.905688904</v>
      </c>
      <c r="F576" s="28">
        <f t="shared" si="17"/>
        <v>-103558.34435834736</v>
      </c>
    </row>
    <row r="577" spans="1:6" x14ac:dyDescent="0.3">
      <c r="A577">
        <v>576</v>
      </c>
      <c r="B577" s="2">
        <v>45027</v>
      </c>
      <c r="C577" s="8">
        <v>67000000</v>
      </c>
      <c r="D577" s="8">
        <v>35533952.749952748</v>
      </c>
      <c r="E577" s="10">
        <f t="shared" si="16"/>
        <v>31466047.250047252</v>
      </c>
      <c r="F577" s="28">
        <f t="shared" si="17"/>
        <v>-335792.4777924791</v>
      </c>
    </row>
    <row r="578" spans="1:6" x14ac:dyDescent="0.3">
      <c r="A578">
        <v>577</v>
      </c>
      <c r="B578" s="2">
        <v>45026</v>
      </c>
      <c r="C578" s="8">
        <v>67050000</v>
      </c>
      <c r="D578" s="8">
        <v>35248160.272160269</v>
      </c>
      <c r="E578" s="10">
        <f t="shared" si="16"/>
        <v>31801839.727839731</v>
      </c>
      <c r="F578" s="28">
        <f t="shared" si="17"/>
        <v>113143.22434322536</v>
      </c>
    </row>
    <row r="579" spans="1:6" x14ac:dyDescent="0.3">
      <c r="A579">
        <v>578</v>
      </c>
      <c r="B579" s="2">
        <v>45023</v>
      </c>
      <c r="C579" s="8">
        <v>67050000</v>
      </c>
      <c r="D579" s="8">
        <v>35361303.496503495</v>
      </c>
      <c r="E579" s="10">
        <f t="shared" ref="E579:E642" si="18">C579-D579</f>
        <v>31688696.503496505</v>
      </c>
      <c r="F579" s="28">
        <f t="shared" ref="F579:F642" si="19">E579-E580</f>
        <v>257618.7488187477</v>
      </c>
    </row>
    <row r="580" spans="1:6" x14ac:dyDescent="0.3">
      <c r="A580">
        <v>579</v>
      </c>
      <c r="B580" s="2">
        <v>45022</v>
      </c>
      <c r="C580" s="8">
        <v>67100000</v>
      </c>
      <c r="D580" s="8">
        <v>35668922.245322242</v>
      </c>
      <c r="E580" s="10">
        <f t="shared" si="18"/>
        <v>31431077.754677758</v>
      </c>
      <c r="F580" s="28">
        <f t="shared" si="19"/>
        <v>130949.99054998904</v>
      </c>
    </row>
    <row r="581" spans="1:6" x14ac:dyDescent="0.3">
      <c r="A581">
        <v>580</v>
      </c>
      <c r="B581" s="2">
        <v>45021</v>
      </c>
      <c r="C581" s="8">
        <v>67150000</v>
      </c>
      <c r="D581" s="8">
        <v>35849872.235872231</v>
      </c>
      <c r="E581" s="10">
        <f t="shared" si="18"/>
        <v>31300127.764127769</v>
      </c>
      <c r="F581" s="28">
        <f t="shared" si="19"/>
        <v>-34582.498582497239</v>
      </c>
    </row>
    <row r="582" spans="1:6" x14ac:dyDescent="0.3">
      <c r="A582">
        <v>581</v>
      </c>
      <c r="B582" s="2">
        <v>45020</v>
      </c>
      <c r="C582" s="8">
        <v>67200000</v>
      </c>
      <c r="D582" s="8">
        <v>35865289.737289734</v>
      </c>
      <c r="E582" s="10">
        <f t="shared" si="18"/>
        <v>31334710.262710266</v>
      </c>
      <c r="F582" s="28">
        <f t="shared" si="19"/>
        <v>-514281.98828198761</v>
      </c>
    </row>
    <row r="583" spans="1:6" x14ac:dyDescent="0.3">
      <c r="A583">
        <v>582</v>
      </c>
      <c r="B583" s="2">
        <v>45019</v>
      </c>
      <c r="C583" s="8">
        <v>67050000</v>
      </c>
      <c r="D583" s="8">
        <v>35201007.749007747</v>
      </c>
      <c r="E583" s="10">
        <f t="shared" si="18"/>
        <v>31848992.250992253</v>
      </c>
      <c r="F583" s="28">
        <f t="shared" si="19"/>
        <v>-294147.04214704037</v>
      </c>
    </row>
    <row r="584" spans="1:6" x14ac:dyDescent="0.3">
      <c r="A584">
        <v>583</v>
      </c>
      <c r="B584" s="2">
        <v>45016</v>
      </c>
      <c r="C584" s="8">
        <v>67050000</v>
      </c>
      <c r="D584" s="8">
        <v>34906860.706860706</v>
      </c>
      <c r="E584" s="10">
        <f t="shared" si="18"/>
        <v>32143139.293139294</v>
      </c>
      <c r="F584" s="28">
        <f t="shared" si="19"/>
        <v>380271.02627102286</v>
      </c>
    </row>
    <row r="585" spans="1:6" x14ac:dyDescent="0.3">
      <c r="A585">
        <v>584</v>
      </c>
      <c r="B585" s="2">
        <v>45015</v>
      </c>
      <c r="C585" s="8">
        <v>66900000</v>
      </c>
      <c r="D585" s="8">
        <v>35137131.733131729</v>
      </c>
      <c r="E585" s="10">
        <f t="shared" si="18"/>
        <v>31762868.266868271</v>
      </c>
      <c r="F585" s="28">
        <f t="shared" si="19"/>
        <v>-487091.6650916636</v>
      </c>
    </row>
    <row r="586" spans="1:6" x14ac:dyDescent="0.3">
      <c r="A586">
        <v>585</v>
      </c>
      <c r="B586" s="2">
        <v>45014</v>
      </c>
      <c r="C586" s="8">
        <v>67150000</v>
      </c>
      <c r="D586" s="8">
        <v>34900040.068040065</v>
      </c>
      <c r="E586" s="10">
        <f t="shared" si="18"/>
        <v>32249959.931959935</v>
      </c>
      <c r="F586" s="28">
        <f t="shared" si="19"/>
        <v>111830.65583065897</v>
      </c>
    </row>
    <row r="587" spans="1:6" x14ac:dyDescent="0.3">
      <c r="A587">
        <v>586</v>
      </c>
      <c r="B587" s="2">
        <v>45013</v>
      </c>
      <c r="C587" s="8">
        <v>67150000</v>
      </c>
      <c r="D587" s="8">
        <v>35011870.723870724</v>
      </c>
      <c r="E587" s="10">
        <f t="shared" si="18"/>
        <v>32138129.276129276</v>
      </c>
      <c r="F587" s="28">
        <f t="shared" si="19"/>
        <v>-525497.63749764115</v>
      </c>
    </row>
    <row r="588" spans="1:6" x14ac:dyDescent="0.3">
      <c r="A588">
        <v>587</v>
      </c>
      <c r="B588" s="2">
        <v>45012</v>
      </c>
      <c r="C588" s="8">
        <v>67350000</v>
      </c>
      <c r="D588" s="8">
        <v>34686373.086373083</v>
      </c>
      <c r="E588" s="10">
        <f t="shared" si="18"/>
        <v>32663626.913626917</v>
      </c>
      <c r="F588" s="28">
        <f t="shared" si="19"/>
        <v>542635.4186354205</v>
      </c>
    </row>
    <row r="589" spans="1:6" x14ac:dyDescent="0.3">
      <c r="A589">
        <v>588</v>
      </c>
      <c r="B589" s="2">
        <v>45009</v>
      </c>
      <c r="C589" s="8">
        <v>67350000</v>
      </c>
      <c r="D589" s="8">
        <v>35229008.505008504</v>
      </c>
      <c r="E589" s="10">
        <f t="shared" si="18"/>
        <v>32120991.494991496</v>
      </c>
      <c r="F589" s="28">
        <f t="shared" si="19"/>
        <v>277804.57380457222</v>
      </c>
    </row>
    <row r="590" spans="1:6" x14ac:dyDescent="0.3">
      <c r="A590">
        <v>589</v>
      </c>
      <c r="B590" s="2">
        <v>45008</v>
      </c>
      <c r="C590" s="8">
        <v>67250000</v>
      </c>
      <c r="D590" s="8">
        <v>35406813.078813076</v>
      </c>
      <c r="E590" s="10">
        <f t="shared" si="18"/>
        <v>31843186.921186924</v>
      </c>
      <c r="F590" s="28">
        <f t="shared" si="19"/>
        <v>-705211.86921186745</v>
      </c>
    </row>
    <row r="591" spans="1:6" x14ac:dyDescent="0.3">
      <c r="A591">
        <v>590</v>
      </c>
      <c r="B591" s="2">
        <v>45007</v>
      </c>
      <c r="C591" s="8">
        <v>67150000</v>
      </c>
      <c r="D591" s="8">
        <v>34601601.209601209</v>
      </c>
      <c r="E591" s="10">
        <f t="shared" si="18"/>
        <v>32548398.790398791</v>
      </c>
      <c r="F591" s="28">
        <f t="shared" si="19"/>
        <v>-218499.71649971604</v>
      </c>
    </row>
    <row r="592" spans="1:6" x14ac:dyDescent="0.3">
      <c r="A592">
        <v>591</v>
      </c>
      <c r="B592" s="2">
        <v>45006</v>
      </c>
      <c r="C592" s="8">
        <v>67300000</v>
      </c>
      <c r="D592" s="8">
        <v>34533101.493101493</v>
      </c>
      <c r="E592" s="10">
        <f t="shared" si="18"/>
        <v>32766898.506898507</v>
      </c>
      <c r="F592" s="28">
        <f t="shared" si="19"/>
        <v>434140.23814023286</v>
      </c>
    </row>
    <row r="593" spans="1:6" x14ac:dyDescent="0.3">
      <c r="A593">
        <v>592</v>
      </c>
      <c r="B593" s="2">
        <v>45005</v>
      </c>
      <c r="C593" s="8">
        <v>67600000</v>
      </c>
      <c r="D593" s="8">
        <v>35267241.731241725</v>
      </c>
      <c r="E593" s="10">
        <f t="shared" si="18"/>
        <v>32332758.268758275</v>
      </c>
      <c r="F593" s="28">
        <f t="shared" si="19"/>
        <v>282501.9845019877</v>
      </c>
    </row>
    <row r="594" spans="1:6" x14ac:dyDescent="0.3">
      <c r="A594">
        <v>593</v>
      </c>
      <c r="B594" s="2">
        <v>45002</v>
      </c>
      <c r="C594" s="8">
        <v>67150000</v>
      </c>
      <c r="D594" s="8">
        <v>35099743.715743713</v>
      </c>
      <c r="E594" s="10">
        <f t="shared" si="18"/>
        <v>32050256.284256287</v>
      </c>
      <c r="F594" s="28">
        <f t="shared" si="19"/>
        <v>-769709.6957096979</v>
      </c>
    </row>
    <row r="595" spans="1:6" x14ac:dyDescent="0.3">
      <c r="A595">
        <v>594</v>
      </c>
      <c r="B595" s="2">
        <v>45001</v>
      </c>
      <c r="C595" s="8">
        <v>67000000</v>
      </c>
      <c r="D595" s="8">
        <v>34180034.020034015</v>
      </c>
      <c r="E595" s="10">
        <f t="shared" si="18"/>
        <v>32819965.979965985</v>
      </c>
      <c r="F595" s="28">
        <f t="shared" si="19"/>
        <v>492649.02664902806</v>
      </c>
    </row>
    <row r="596" spans="1:6" x14ac:dyDescent="0.3">
      <c r="A596">
        <v>595</v>
      </c>
      <c r="B596" s="2">
        <v>45000</v>
      </c>
      <c r="C596" s="8">
        <v>66650000</v>
      </c>
      <c r="D596" s="8">
        <v>34322683.046683043</v>
      </c>
      <c r="E596" s="10">
        <f t="shared" si="18"/>
        <v>32327316.953316957</v>
      </c>
      <c r="F596" s="28">
        <f t="shared" si="19"/>
        <v>-556223.77622377872</v>
      </c>
    </row>
    <row r="597" spans="1:6" x14ac:dyDescent="0.3">
      <c r="A597">
        <v>596</v>
      </c>
      <c r="B597" s="2">
        <v>44999</v>
      </c>
      <c r="C597" s="8">
        <v>66850000</v>
      </c>
      <c r="D597" s="8">
        <v>33966459.270459265</v>
      </c>
      <c r="E597" s="10">
        <f t="shared" si="18"/>
        <v>32883540.729540735</v>
      </c>
      <c r="F597" s="28">
        <f t="shared" si="19"/>
        <v>-51995.841995835304</v>
      </c>
    </row>
    <row r="598" spans="1:6" x14ac:dyDescent="0.3">
      <c r="A598">
        <v>597</v>
      </c>
      <c r="B598" s="2">
        <v>44998</v>
      </c>
      <c r="C598" s="8">
        <v>67000000</v>
      </c>
      <c r="D598" s="8">
        <v>34064463.428463429</v>
      </c>
      <c r="E598" s="10">
        <f t="shared" si="18"/>
        <v>32935536.571536571</v>
      </c>
      <c r="F598" s="28">
        <f t="shared" si="19"/>
        <v>-308910.60291060433</v>
      </c>
    </row>
    <row r="599" spans="1:6" x14ac:dyDescent="0.3">
      <c r="A599">
        <v>598</v>
      </c>
      <c r="B599" s="2">
        <v>44995</v>
      </c>
      <c r="C599" s="8">
        <v>66550000</v>
      </c>
      <c r="D599" s="8">
        <v>33305552.825552825</v>
      </c>
      <c r="E599" s="10">
        <f t="shared" si="18"/>
        <v>33244447.174447175</v>
      </c>
      <c r="F599" s="28">
        <f t="shared" si="19"/>
        <v>-557245.13324513659</v>
      </c>
    </row>
    <row r="600" spans="1:6" x14ac:dyDescent="0.3">
      <c r="A600">
        <v>599</v>
      </c>
      <c r="B600" s="2">
        <v>44994</v>
      </c>
      <c r="C600" s="8">
        <v>66550000</v>
      </c>
      <c r="D600" s="8">
        <v>32748307.692307688</v>
      </c>
      <c r="E600" s="10">
        <f t="shared" si="18"/>
        <v>33801692.307692312</v>
      </c>
      <c r="F600" s="28">
        <f t="shared" si="19"/>
        <v>-256062.74806274474</v>
      </c>
    </row>
    <row r="601" spans="1:6" x14ac:dyDescent="0.3">
      <c r="A601">
        <v>600</v>
      </c>
      <c r="B601" s="2">
        <v>44993</v>
      </c>
      <c r="C601" s="8">
        <v>66550000</v>
      </c>
      <c r="D601" s="8">
        <v>32492244.944244944</v>
      </c>
      <c r="E601" s="10">
        <f t="shared" si="18"/>
        <v>34057755.055755056</v>
      </c>
      <c r="F601" s="28">
        <f t="shared" si="19"/>
        <v>-224481.95048195124</v>
      </c>
    </row>
    <row r="602" spans="1:6" x14ac:dyDescent="0.3">
      <c r="A602">
        <v>601</v>
      </c>
      <c r="B602" s="2">
        <v>44992</v>
      </c>
      <c r="C602" s="8">
        <v>66700000</v>
      </c>
      <c r="D602" s="8">
        <v>32417762.993762992</v>
      </c>
      <c r="E602" s="10">
        <f t="shared" si="18"/>
        <v>34282237.006237008</v>
      </c>
      <c r="F602" s="28">
        <f t="shared" si="19"/>
        <v>471613.30561330169</v>
      </c>
    </row>
    <row r="603" spans="1:6" x14ac:dyDescent="0.3">
      <c r="A603">
        <v>602</v>
      </c>
      <c r="B603" s="2">
        <v>44991</v>
      </c>
      <c r="C603" s="8">
        <v>66850000</v>
      </c>
      <c r="D603" s="8">
        <v>33039376.299376298</v>
      </c>
      <c r="E603" s="10">
        <f t="shared" si="18"/>
        <v>33810623.700623706</v>
      </c>
      <c r="F603" s="28">
        <f t="shared" si="19"/>
        <v>130235.8722358793</v>
      </c>
    </row>
    <row r="604" spans="1:6" x14ac:dyDescent="0.3">
      <c r="A604">
        <v>603</v>
      </c>
      <c r="B604" s="2">
        <v>44988</v>
      </c>
      <c r="C604" s="8">
        <v>66800000</v>
      </c>
      <c r="D604" s="8">
        <v>33119612.17161217</v>
      </c>
      <c r="E604" s="10">
        <f t="shared" si="18"/>
        <v>33680387.828387827</v>
      </c>
      <c r="F604" s="28">
        <f t="shared" si="19"/>
        <v>-318393.1203931272</v>
      </c>
    </row>
    <row r="605" spans="1:6" x14ac:dyDescent="0.3">
      <c r="A605">
        <v>604</v>
      </c>
      <c r="B605" s="2">
        <v>44987</v>
      </c>
      <c r="C605" s="8">
        <v>66850000</v>
      </c>
      <c r="D605" s="8">
        <v>32851219.05121905</v>
      </c>
      <c r="E605" s="10">
        <f t="shared" si="18"/>
        <v>33998780.948780954</v>
      </c>
      <c r="F605" s="28">
        <f t="shared" si="19"/>
        <v>-10854.658854655921</v>
      </c>
    </row>
    <row r="606" spans="1:6" x14ac:dyDescent="0.3">
      <c r="A606">
        <v>605</v>
      </c>
      <c r="B606" s="2">
        <v>44986</v>
      </c>
      <c r="C606" s="8">
        <v>66950000</v>
      </c>
      <c r="D606" s="8">
        <v>32940364.39236439</v>
      </c>
      <c r="E606" s="10">
        <f t="shared" si="18"/>
        <v>34009635.60763561</v>
      </c>
      <c r="F606" s="28">
        <f t="shared" si="19"/>
        <v>-16258.552258551121</v>
      </c>
    </row>
    <row r="607" spans="1:6" x14ac:dyDescent="0.3">
      <c r="A607">
        <v>606</v>
      </c>
      <c r="B607" s="2">
        <v>44985</v>
      </c>
      <c r="C607" s="8">
        <v>66850000</v>
      </c>
      <c r="D607" s="8">
        <v>32824105.840105839</v>
      </c>
      <c r="E607" s="10">
        <f t="shared" si="18"/>
        <v>34025894.159894161</v>
      </c>
      <c r="F607" s="28">
        <f t="shared" si="19"/>
        <v>-24287.280287280679</v>
      </c>
    </row>
    <row r="608" spans="1:6" x14ac:dyDescent="0.3">
      <c r="A608">
        <v>607</v>
      </c>
      <c r="B608" s="2">
        <v>44984</v>
      </c>
      <c r="C608" s="8">
        <v>66750000</v>
      </c>
      <c r="D608" s="8">
        <v>32699818.559818558</v>
      </c>
      <c r="E608" s="10">
        <f t="shared" si="18"/>
        <v>34050181.440181442</v>
      </c>
      <c r="F608" s="28">
        <f t="shared" si="19"/>
        <v>-431758.45775846392</v>
      </c>
    </row>
    <row r="609" spans="1:6" x14ac:dyDescent="0.3">
      <c r="A609">
        <v>608</v>
      </c>
      <c r="B609" s="2">
        <v>44981</v>
      </c>
      <c r="C609" s="8">
        <v>67000000</v>
      </c>
      <c r="D609" s="8">
        <v>32518060.102060098</v>
      </c>
      <c r="E609" s="10">
        <f t="shared" si="18"/>
        <v>34481939.897939906</v>
      </c>
      <c r="F609" s="28">
        <f t="shared" si="19"/>
        <v>213499.14949915558</v>
      </c>
    </row>
    <row r="610" spans="1:6" x14ac:dyDescent="0.3">
      <c r="A610">
        <v>609</v>
      </c>
      <c r="B610" s="2">
        <v>44980</v>
      </c>
      <c r="C610" s="8">
        <v>67000000</v>
      </c>
      <c r="D610" s="8">
        <v>32731559.25155925</v>
      </c>
      <c r="E610" s="10">
        <f t="shared" si="18"/>
        <v>34268440.74844075</v>
      </c>
      <c r="F610" s="28">
        <f t="shared" si="19"/>
        <v>103583.44358344376</v>
      </c>
    </row>
    <row r="611" spans="1:6" x14ac:dyDescent="0.3">
      <c r="A611">
        <v>610</v>
      </c>
      <c r="B611" s="2">
        <v>44979</v>
      </c>
      <c r="C611" s="8">
        <v>67100000</v>
      </c>
      <c r="D611" s="8">
        <v>32935142.695142694</v>
      </c>
      <c r="E611" s="10">
        <f t="shared" si="18"/>
        <v>34164857.304857306</v>
      </c>
      <c r="F611" s="28">
        <f t="shared" si="19"/>
        <v>14046.494046494365</v>
      </c>
    </row>
    <row r="612" spans="1:6" x14ac:dyDescent="0.3">
      <c r="A612">
        <v>611</v>
      </c>
      <c r="B612" s="2">
        <v>44978</v>
      </c>
      <c r="C612" s="8">
        <v>67000000</v>
      </c>
      <c r="D612" s="8">
        <v>32849189.189189188</v>
      </c>
      <c r="E612" s="10">
        <f t="shared" si="18"/>
        <v>34150810.810810812</v>
      </c>
      <c r="F612" s="28">
        <f t="shared" si="19"/>
        <v>12014.742014743388</v>
      </c>
    </row>
    <row r="613" spans="1:6" x14ac:dyDescent="0.3">
      <c r="A613">
        <v>612</v>
      </c>
      <c r="B613" s="2">
        <v>44977</v>
      </c>
      <c r="C613" s="8">
        <v>67100000</v>
      </c>
      <c r="D613" s="8">
        <v>32961203.931203928</v>
      </c>
      <c r="E613" s="10">
        <f t="shared" si="18"/>
        <v>34138796.068796068</v>
      </c>
      <c r="F613" s="28">
        <f t="shared" si="19"/>
        <v>216691.74069173634</v>
      </c>
    </row>
    <row r="614" spans="1:6" x14ac:dyDescent="0.3">
      <c r="A614">
        <v>613</v>
      </c>
      <c r="B614" s="2">
        <v>44974</v>
      </c>
      <c r="C614" s="8">
        <v>67050000</v>
      </c>
      <c r="D614" s="8">
        <v>33127895.671895668</v>
      </c>
      <c r="E614" s="10">
        <f t="shared" si="18"/>
        <v>33922104.328104332</v>
      </c>
      <c r="F614" s="28">
        <f t="shared" si="19"/>
        <v>-252231.336231336</v>
      </c>
    </row>
    <row r="615" spans="1:6" x14ac:dyDescent="0.3">
      <c r="A615">
        <v>614</v>
      </c>
      <c r="B615" s="2">
        <v>44973</v>
      </c>
      <c r="C615" s="8">
        <v>67150000</v>
      </c>
      <c r="D615" s="8">
        <v>32975664.335664332</v>
      </c>
      <c r="E615" s="10">
        <f t="shared" si="18"/>
        <v>34174335.664335668</v>
      </c>
      <c r="F615" s="28">
        <f t="shared" si="19"/>
        <v>-279769.04176904261</v>
      </c>
    </row>
    <row r="616" spans="1:6" x14ac:dyDescent="0.3">
      <c r="A616">
        <v>615</v>
      </c>
      <c r="B616" s="2">
        <v>44972</v>
      </c>
      <c r="C616" s="8">
        <v>67200000</v>
      </c>
      <c r="D616" s="8">
        <v>32745895.293895293</v>
      </c>
      <c r="E616" s="10">
        <f t="shared" si="18"/>
        <v>34454104.706104711</v>
      </c>
      <c r="F616" s="28">
        <f t="shared" si="19"/>
        <v>132464.18446418643</v>
      </c>
    </row>
    <row r="617" spans="1:6" x14ac:dyDescent="0.3">
      <c r="A617">
        <v>616</v>
      </c>
      <c r="B617" s="2">
        <v>44971</v>
      </c>
      <c r="C617" s="8">
        <v>67400000</v>
      </c>
      <c r="D617" s="8">
        <v>33078359.478359476</v>
      </c>
      <c r="E617" s="10">
        <f t="shared" si="18"/>
        <v>34321640.521640524</v>
      </c>
      <c r="F617" s="28">
        <f t="shared" si="19"/>
        <v>105532.41353241354</v>
      </c>
    </row>
    <row r="618" spans="1:6" x14ac:dyDescent="0.3">
      <c r="A618">
        <v>617</v>
      </c>
      <c r="B618" s="2">
        <v>44970</v>
      </c>
      <c r="C618" s="8">
        <v>67250000</v>
      </c>
      <c r="D618" s="8">
        <v>33033891.891891889</v>
      </c>
      <c r="E618" s="10">
        <f t="shared" si="18"/>
        <v>34216108.108108111</v>
      </c>
      <c r="F618" s="28">
        <f t="shared" si="19"/>
        <v>102184.08618409187</v>
      </c>
    </row>
    <row r="619" spans="1:6" x14ac:dyDescent="0.3">
      <c r="A619">
        <v>618</v>
      </c>
      <c r="B619" s="2">
        <v>44967</v>
      </c>
      <c r="C619" s="8">
        <v>67300000</v>
      </c>
      <c r="D619" s="8">
        <v>33186075.978075977</v>
      </c>
      <c r="E619" s="10">
        <f t="shared" si="18"/>
        <v>34113924.021924019</v>
      </c>
      <c r="F619" s="28">
        <f t="shared" si="19"/>
        <v>3517.2935172915459</v>
      </c>
    </row>
    <row r="620" spans="1:6" x14ac:dyDescent="0.3">
      <c r="A620">
        <v>619</v>
      </c>
      <c r="B620" s="2">
        <v>44966</v>
      </c>
      <c r="C620" s="8">
        <v>67350000</v>
      </c>
      <c r="D620" s="8">
        <v>33239593.271593269</v>
      </c>
      <c r="E620" s="10">
        <f t="shared" si="18"/>
        <v>34110406.728406727</v>
      </c>
      <c r="F620" s="28">
        <f t="shared" si="19"/>
        <v>92066.906066901982</v>
      </c>
    </row>
    <row r="621" spans="1:6" x14ac:dyDescent="0.3">
      <c r="A621">
        <v>620</v>
      </c>
      <c r="B621" s="2">
        <v>44965</v>
      </c>
      <c r="C621" s="8">
        <v>67500000</v>
      </c>
      <c r="D621" s="8">
        <v>33481660.177660175</v>
      </c>
      <c r="E621" s="10">
        <f t="shared" si="18"/>
        <v>34018339.822339825</v>
      </c>
      <c r="F621" s="28">
        <f t="shared" si="19"/>
        <v>62495.936495937407</v>
      </c>
    </row>
    <row r="622" spans="1:6" x14ac:dyDescent="0.3">
      <c r="A622">
        <v>621</v>
      </c>
      <c r="B622" s="2">
        <v>44964</v>
      </c>
      <c r="C622" s="8">
        <v>67350000</v>
      </c>
      <c r="D622" s="8">
        <v>33394156.114156112</v>
      </c>
      <c r="E622" s="10">
        <f t="shared" si="18"/>
        <v>33955843.885843888</v>
      </c>
      <c r="F622" s="28">
        <f t="shared" si="19"/>
        <v>-117430.73143073171</v>
      </c>
    </row>
    <row r="623" spans="1:6" x14ac:dyDescent="0.3">
      <c r="A623">
        <v>622</v>
      </c>
      <c r="B623" s="2">
        <v>44963</v>
      </c>
      <c r="C623" s="8">
        <v>67200000</v>
      </c>
      <c r="D623" s="8">
        <v>33126725.38272538</v>
      </c>
      <c r="E623" s="10">
        <f t="shared" si="18"/>
        <v>34073274.61727462</v>
      </c>
      <c r="F623" s="28">
        <f t="shared" si="19"/>
        <v>-414912.11491211504</v>
      </c>
    </row>
    <row r="624" spans="1:6" x14ac:dyDescent="0.3">
      <c r="A624">
        <v>623</v>
      </c>
      <c r="B624" s="2">
        <v>44960</v>
      </c>
      <c r="C624" s="8">
        <v>67500000</v>
      </c>
      <c r="D624" s="8">
        <v>33011813.267813265</v>
      </c>
      <c r="E624" s="10">
        <f t="shared" si="18"/>
        <v>34488186.732186735</v>
      </c>
      <c r="F624" s="28">
        <f t="shared" si="19"/>
        <v>659321.6405216381</v>
      </c>
    </row>
    <row r="625" spans="1:6" x14ac:dyDescent="0.3">
      <c r="A625">
        <v>624</v>
      </c>
      <c r="B625" s="2">
        <v>44959</v>
      </c>
      <c r="C625" s="8">
        <v>67800000</v>
      </c>
      <c r="D625" s="8">
        <v>33971134.908334903</v>
      </c>
      <c r="E625" s="10">
        <f t="shared" si="18"/>
        <v>33828865.091665097</v>
      </c>
      <c r="F625" s="28">
        <f t="shared" si="19"/>
        <v>590749.04554904997</v>
      </c>
    </row>
    <row r="626" spans="1:6" x14ac:dyDescent="0.3">
      <c r="A626">
        <v>625</v>
      </c>
      <c r="B626" s="2">
        <v>44958</v>
      </c>
      <c r="C626" s="8">
        <v>67400000</v>
      </c>
      <c r="D626" s="8">
        <v>34161883.953883953</v>
      </c>
      <c r="E626" s="10">
        <f t="shared" si="18"/>
        <v>33238116.046116047</v>
      </c>
      <c r="F626" s="28">
        <f t="shared" si="19"/>
        <v>-162581.36458136886</v>
      </c>
    </row>
    <row r="627" spans="1:6" x14ac:dyDescent="0.3">
      <c r="A627">
        <v>626</v>
      </c>
      <c r="B627" s="2">
        <v>44957</v>
      </c>
      <c r="C627" s="8">
        <v>67600000</v>
      </c>
      <c r="D627" s="8">
        <v>34199302.589302585</v>
      </c>
      <c r="E627" s="10">
        <f t="shared" si="18"/>
        <v>33400697.410697415</v>
      </c>
      <c r="F627" s="28">
        <f t="shared" si="19"/>
        <v>119361.55736155808</v>
      </c>
    </row>
    <row r="628" spans="1:6" x14ac:dyDescent="0.3">
      <c r="A628">
        <v>627</v>
      </c>
      <c r="B628" s="2">
        <v>44956</v>
      </c>
      <c r="C628" s="8">
        <v>67400000</v>
      </c>
      <c r="D628" s="8">
        <v>34118664.146664143</v>
      </c>
      <c r="E628" s="10">
        <f t="shared" si="18"/>
        <v>33281335.853335857</v>
      </c>
      <c r="F628" s="28">
        <f t="shared" si="19"/>
        <v>-1013443.2054432034</v>
      </c>
    </row>
    <row r="629" spans="1:6" x14ac:dyDescent="0.3">
      <c r="A629">
        <v>628</v>
      </c>
      <c r="B629" s="2">
        <v>44953</v>
      </c>
      <c r="C629" s="8">
        <v>68500000</v>
      </c>
      <c r="D629" s="8">
        <v>34205220.941220939</v>
      </c>
      <c r="E629" s="10">
        <f t="shared" si="18"/>
        <v>34294779.058779061</v>
      </c>
      <c r="F629" s="28">
        <f t="shared" si="19"/>
        <v>949504.11592977494</v>
      </c>
    </row>
    <row r="630" spans="1:6" x14ac:dyDescent="0.3">
      <c r="A630">
        <v>629</v>
      </c>
      <c r="B630" s="2">
        <v>44952</v>
      </c>
      <c r="C630" s="8">
        <v>67530195.751770094</v>
      </c>
      <c r="D630" s="8">
        <v>34184920.808920808</v>
      </c>
      <c r="E630" s="10">
        <f t="shared" si="18"/>
        <v>33345274.942849286</v>
      </c>
      <c r="F630" s="28">
        <f t="shared" si="19"/>
        <v>255694.42739120871</v>
      </c>
    </row>
    <row r="631" spans="1:6" x14ac:dyDescent="0.3">
      <c r="A631">
        <v>630</v>
      </c>
      <c r="B631" s="2">
        <v>44951</v>
      </c>
      <c r="C631" s="8">
        <v>67488921.282798842</v>
      </c>
      <c r="D631" s="8">
        <v>34399340.767340764</v>
      </c>
      <c r="E631" s="10">
        <f t="shared" si="18"/>
        <v>33089580.515458077</v>
      </c>
      <c r="F631" s="28">
        <f t="shared" si="19"/>
        <v>-105745.64101094007</v>
      </c>
    </row>
    <row r="632" spans="1:6" x14ac:dyDescent="0.3">
      <c r="A632">
        <v>631</v>
      </c>
      <c r="B632" s="2">
        <v>44950</v>
      </c>
      <c r="C632" s="8">
        <v>67465306.122448981</v>
      </c>
      <c r="D632" s="8">
        <v>34269979.965979964</v>
      </c>
      <c r="E632" s="10">
        <f t="shared" si="18"/>
        <v>33195326.156469017</v>
      </c>
      <c r="F632" s="28">
        <f t="shared" si="19"/>
        <v>-62337.207194343209</v>
      </c>
    </row>
    <row r="633" spans="1:6" x14ac:dyDescent="0.3">
      <c r="A633">
        <v>632</v>
      </c>
      <c r="B633" s="2">
        <v>44949</v>
      </c>
      <c r="C633" s="8">
        <v>67407142.857142851</v>
      </c>
      <c r="D633" s="8">
        <v>34149479.49347949</v>
      </c>
      <c r="E633" s="10">
        <f t="shared" si="18"/>
        <v>33257663.36366336</v>
      </c>
      <c r="F633" s="28">
        <f t="shared" si="19"/>
        <v>44738.396738387644</v>
      </c>
    </row>
    <row r="634" spans="1:6" x14ac:dyDescent="0.3">
      <c r="A634">
        <v>633</v>
      </c>
      <c r="B634" s="2">
        <v>44946</v>
      </c>
      <c r="C634" s="8">
        <v>67350000</v>
      </c>
      <c r="D634" s="8">
        <v>34137075.033075027</v>
      </c>
      <c r="E634" s="10">
        <f t="shared" si="18"/>
        <v>33212924.966924973</v>
      </c>
      <c r="F634" s="28">
        <f t="shared" si="19"/>
        <v>-626198.8281988278</v>
      </c>
    </row>
    <row r="635" spans="1:6" x14ac:dyDescent="0.3">
      <c r="A635">
        <v>634</v>
      </c>
      <c r="B635" s="2">
        <v>44945</v>
      </c>
      <c r="C635" s="8">
        <v>67900000</v>
      </c>
      <c r="D635" s="8">
        <v>34060876.204876199</v>
      </c>
      <c r="E635" s="10">
        <f t="shared" si="18"/>
        <v>33839123.795123801</v>
      </c>
      <c r="F635" s="28">
        <f t="shared" si="19"/>
        <v>-17974.825174815953</v>
      </c>
    </row>
    <row r="636" spans="1:6" x14ac:dyDescent="0.3">
      <c r="A636">
        <v>635</v>
      </c>
      <c r="B636" s="2">
        <v>44944</v>
      </c>
      <c r="C636" s="8">
        <v>67600000</v>
      </c>
      <c r="D636" s="8">
        <v>33742901.379701383</v>
      </c>
      <c r="E636" s="10">
        <f t="shared" si="18"/>
        <v>33857098.620298617</v>
      </c>
      <c r="F636" s="28">
        <f t="shared" si="19"/>
        <v>135193.04479303956</v>
      </c>
    </row>
    <row r="637" spans="1:6" x14ac:dyDescent="0.3">
      <c r="A637">
        <v>636</v>
      </c>
      <c r="B637" s="2">
        <v>44943</v>
      </c>
      <c r="C637" s="8">
        <v>67500000</v>
      </c>
      <c r="D637" s="8">
        <v>33778094.424494423</v>
      </c>
      <c r="E637" s="10">
        <f t="shared" si="18"/>
        <v>33721905.575505577</v>
      </c>
      <c r="F637" s="28">
        <f t="shared" si="19"/>
        <v>418120.27972027659</v>
      </c>
    </row>
    <row r="638" spans="1:6" x14ac:dyDescent="0.3">
      <c r="A638">
        <v>637</v>
      </c>
      <c r="B638" s="2">
        <v>44942</v>
      </c>
      <c r="C638" s="8">
        <v>67200000</v>
      </c>
      <c r="D638" s="8">
        <v>33896214.7042147</v>
      </c>
      <c r="E638" s="10">
        <f t="shared" si="18"/>
        <v>33303785.2957853</v>
      </c>
      <c r="F638" s="28">
        <f t="shared" si="19"/>
        <v>-8156.4921564906836</v>
      </c>
    </row>
    <row r="639" spans="1:6" x14ac:dyDescent="0.3">
      <c r="A639">
        <v>638</v>
      </c>
      <c r="B639" s="2">
        <v>44939</v>
      </c>
      <c r="C639" s="8">
        <v>67300000</v>
      </c>
      <c r="D639" s="8">
        <v>33988058.212058209</v>
      </c>
      <c r="E639" s="10">
        <f t="shared" si="18"/>
        <v>33311941.787941791</v>
      </c>
      <c r="F639" s="28">
        <f t="shared" si="19"/>
        <v>-101417.50141750276</v>
      </c>
    </row>
    <row r="640" spans="1:6" x14ac:dyDescent="0.3">
      <c r="A640">
        <v>639</v>
      </c>
      <c r="B640" s="2">
        <v>44938</v>
      </c>
      <c r="C640" s="8">
        <v>67000000</v>
      </c>
      <c r="D640" s="8">
        <v>33586640.710640706</v>
      </c>
      <c r="E640" s="10">
        <f t="shared" si="18"/>
        <v>33413359.289359294</v>
      </c>
      <c r="F640" s="28">
        <f t="shared" si="19"/>
        <v>-317495.7474957481</v>
      </c>
    </row>
    <row r="641" spans="1:6" x14ac:dyDescent="0.3">
      <c r="A641">
        <v>640</v>
      </c>
      <c r="B641" s="2">
        <v>44937</v>
      </c>
      <c r="C641" s="8">
        <v>66950000</v>
      </c>
      <c r="D641" s="8">
        <v>33219144.963144962</v>
      </c>
      <c r="E641" s="10">
        <f t="shared" si="18"/>
        <v>33730855.036855042</v>
      </c>
      <c r="F641" s="28">
        <f t="shared" si="19"/>
        <v>3912.6819126829505</v>
      </c>
    </row>
    <row r="642" spans="1:6" x14ac:dyDescent="0.3">
      <c r="A642">
        <v>641</v>
      </c>
      <c r="B642" s="2">
        <v>44936</v>
      </c>
      <c r="C642" s="8">
        <v>66900000</v>
      </c>
      <c r="D642" s="8">
        <v>33173057.645057641</v>
      </c>
      <c r="E642" s="10">
        <f t="shared" si="18"/>
        <v>33726942.354942359</v>
      </c>
      <c r="F642" s="28">
        <f t="shared" si="19"/>
        <v>122328.40672840923</v>
      </c>
    </row>
    <row r="643" spans="1:6" x14ac:dyDescent="0.3">
      <c r="A643">
        <v>642</v>
      </c>
      <c r="B643" s="2">
        <v>44935</v>
      </c>
      <c r="C643" s="8">
        <v>66800000</v>
      </c>
      <c r="D643" s="8">
        <v>33195386.05178605</v>
      </c>
      <c r="E643" s="10">
        <f t="shared" ref="E643:E706" si="20">C643-D643</f>
        <v>33604613.94821395</v>
      </c>
      <c r="F643" s="28">
        <f t="shared" ref="F643:F706" si="21">E643-E644</f>
        <v>-432349.19674919546</v>
      </c>
    </row>
    <row r="644" spans="1:6" x14ac:dyDescent="0.3">
      <c r="A644">
        <v>643</v>
      </c>
      <c r="B644" s="2">
        <v>44932</v>
      </c>
      <c r="C644" s="8">
        <v>67100000</v>
      </c>
      <c r="D644" s="8">
        <v>33063036.855036851</v>
      </c>
      <c r="E644" s="10">
        <f t="shared" si="20"/>
        <v>34036963.144963145</v>
      </c>
      <c r="F644" s="28">
        <f t="shared" si="21"/>
        <v>-400625.21262521297</v>
      </c>
    </row>
    <row r="645" spans="1:6" x14ac:dyDescent="0.3">
      <c r="A645">
        <v>644</v>
      </c>
      <c r="B645" s="2">
        <v>44931</v>
      </c>
      <c r="C645" s="8">
        <v>67000000</v>
      </c>
      <c r="D645" s="8">
        <v>32562411.642411642</v>
      </c>
      <c r="E645" s="10">
        <f t="shared" si="20"/>
        <v>34437588.357588358</v>
      </c>
      <c r="F645" s="28">
        <f t="shared" si="21"/>
        <v>68473.256473250687</v>
      </c>
    </row>
    <row r="646" spans="1:6" x14ac:dyDescent="0.3">
      <c r="A646">
        <v>645</v>
      </c>
      <c r="B646" s="2">
        <v>44930</v>
      </c>
      <c r="C646" s="8">
        <v>67300000</v>
      </c>
      <c r="D646" s="8">
        <v>32930884.898884896</v>
      </c>
      <c r="E646" s="10">
        <f t="shared" si="20"/>
        <v>34369115.101115108</v>
      </c>
      <c r="F646" s="28">
        <f t="shared" si="21"/>
        <v>-25879.795879796147</v>
      </c>
    </row>
    <row r="647" spans="1:6" x14ac:dyDescent="0.3">
      <c r="A647">
        <v>646</v>
      </c>
      <c r="B647" s="2">
        <v>44929</v>
      </c>
      <c r="C647" s="8">
        <v>67100000</v>
      </c>
      <c r="D647" s="8">
        <v>32705005.1030051</v>
      </c>
      <c r="E647" s="10">
        <f t="shared" si="20"/>
        <v>34394994.896994904</v>
      </c>
      <c r="F647" s="28">
        <f t="shared" si="21"/>
        <v>175143.82914383709</v>
      </c>
    </row>
    <row r="648" spans="1:6" x14ac:dyDescent="0.3">
      <c r="A648">
        <v>647</v>
      </c>
      <c r="B648" s="2">
        <v>44925</v>
      </c>
      <c r="C648" s="8">
        <v>66700000</v>
      </c>
      <c r="D648" s="8">
        <v>32480148.93214893</v>
      </c>
      <c r="E648" s="10">
        <f t="shared" si="20"/>
        <v>34219851.067851067</v>
      </c>
      <c r="F648" s="28">
        <f t="shared" si="21"/>
        <v>-17325.269325271249</v>
      </c>
    </row>
    <row r="649" spans="1:6" x14ac:dyDescent="0.3">
      <c r="A649">
        <v>648</v>
      </c>
      <c r="B649" s="2">
        <v>44924</v>
      </c>
      <c r="C649" s="8">
        <v>66700000</v>
      </c>
      <c r="D649" s="8">
        <v>32462823.662823662</v>
      </c>
      <c r="E649" s="10">
        <f t="shared" si="20"/>
        <v>34237176.337176338</v>
      </c>
      <c r="F649" s="28">
        <f t="shared" si="21"/>
        <v>-179627.29162728786</v>
      </c>
    </row>
    <row r="650" spans="1:6" x14ac:dyDescent="0.3">
      <c r="A650">
        <v>649</v>
      </c>
      <c r="B650" s="2">
        <v>44923</v>
      </c>
      <c r="C650" s="8">
        <v>66700000</v>
      </c>
      <c r="D650" s="8">
        <v>32283196.371196371</v>
      </c>
      <c r="E650" s="10">
        <f t="shared" si="20"/>
        <v>34416803.628803626</v>
      </c>
      <c r="F650" s="28">
        <f t="shared" si="21"/>
        <v>168331.884331882</v>
      </c>
    </row>
    <row r="651" spans="1:6" x14ac:dyDescent="0.3">
      <c r="A651">
        <v>650</v>
      </c>
      <c r="B651" s="2">
        <v>44922</v>
      </c>
      <c r="C651" s="8">
        <v>66600000</v>
      </c>
      <c r="D651" s="8">
        <v>32351528.255528253</v>
      </c>
      <c r="E651" s="10">
        <f t="shared" si="20"/>
        <v>34248471.744471744</v>
      </c>
      <c r="F651" s="28">
        <f t="shared" si="21"/>
        <v>-354049.51804952323</v>
      </c>
    </row>
    <row r="652" spans="1:6" x14ac:dyDescent="0.3">
      <c r="A652">
        <v>651</v>
      </c>
      <c r="B652" s="2">
        <v>44921</v>
      </c>
      <c r="C652" s="8">
        <v>66900000</v>
      </c>
      <c r="D652" s="8">
        <v>32297478.737478737</v>
      </c>
      <c r="E652" s="10">
        <f t="shared" si="20"/>
        <v>34602521.262521267</v>
      </c>
      <c r="F652" s="28">
        <f t="shared" si="21"/>
        <v>-310025.32602532208</v>
      </c>
    </row>
    <row r="653" spans="1:6" x14ac:dyDescent="0.3">
      <c r="A653">
        <v>652</v>
      </c>
      <c r="B653" s="2">
        <v>44918</v>
      </c>
      <c r="C653" s="8">
        <v>66900000</v>
      </c>
      <c r="D653" s="8">
        <v>31987453.411453411</v>
      </c>
      <c r="E653" s="10">
        <f t="shared" si="20"/>
        <v>34912546.588546589</v>
      </c>
      <c r="F653" s="28">
        <f t="shared" si="21"/>
        <v>-63953.127953127027</v>
      </c>
    </row>
    <row r="654" spans="1:6" x14ac:dyDescent="0.3">
      <c r="A654">
        <v>653</v>
      </c>
      <c r="B654" s="2">
        <v>44917</v>
      </c>
      <c r="C654" s="8">
        <v>66900000</v>
      </c>
      <c r="D654" s="8">
        <v>31923500.28350028</v>
      </c>
      <c r="E654" s="10">
        <f t="shared" si="20"/>
        <v>34976499.716499716</v>
      </c>
      <c r="F654" s="28">
        <f t="shared" si="21"/>
        <v>712375.7323757261</v>
      </c>
    </row>
    <row r="655" spans="1:6" x14ac:dyDescent="0.3">
      <c r="A655">
        <v>654</v>
      </c>
      <c r="B655" s="2">
        <v>44916</v>
      </c>
      <c r="C655" s="8">
        <v>66800000</v>
      </c>
      <c r="D655" s="8">
        <v>32535876.015876014</v>
      </c>
      <c r="E655" s="10">
        <f t="shared" si="20"/>
        <v>34264123.98412399</v>
      </c>
      <c r="F655" s="28">
        <f t="shared" si="21"/>
        <v>-358815.34681534767</v>
      </c>
    </row>
    <row r="656" spans="1:6" x14ac:dyDescent="0.3">
      <c r="A656">
        <v>655</v>
      </c>
      <c r="B656" s="2">
        <v>44915</v>
      </c>
      <c r="C656" s="8">
        <v>67200000</v>
      </c>
      <c r="D656" s="8">
        <v>32577060.669060666</v>
      </c>
      <c r="E656" s="10">
        <f t="shared" si="20"/>
        <v>34622939.330939338</v>
      </c>
      <c r="F656" s="28">
        <f t="shared" si="21"/>
        <v>-346450.19845019281</v>
      </c>
    </row>
    <row r="657" spans="1:6" x14ac:dyDescent="0.3">
      <c r="A657">
        <v>656</v>
      </c>
      <c r="B657" s="2">
        <v>44914</v>
      </c>
      <c r="C657" s="8">
        <v>67000000</v>
      </c>
      <c r="D657" s="8">
        <v>32030610.47061047</v>
      </c>
      <c r="E657" s="10">
        <f t="shared" si="20"/>
        <v>34969389.52938953</v>
      </c>
      <c r="F657" s="28">
        <f t="shared" si="21"/>
        <v>-21179.361179366708</v>
      </c>
    </row>
    <row r="658" spans="1:6" x14ac:dyDescent="0.3">
      <c r="A658">
        <v>657</v>
      </c>
      <c r="B658" s="2">
        <v>44911</v>
      </c>
      <c r="C658" s="8">
        <v>66900000</v>
      </c>
      <c r="D658" s="8">
        <v>31909431.109431107</v>
      </c>
      <c r="E658" s="10">
        <f t="shared" si="20"/>
        <v>34990568.890568897</v>
      </c>
      <c r="F658" s="28">
        <f t="shared" si="21"/>
        <v>-235664.33566433191</v>
      </c>
    </row>
    <row r="659" spans="1:6" x14ac:dyDescent="0.3">
      <c r="A659">
        <v>658</v>
      </c>
      <c r="B659" s="2">
        <v>44910</v>
      </c>
      <c r="C659" s="8">
        <v>66800000</v>
      </c>
      <c r="D659" s="8">
        <v>31573766.773766771</v>
      </c>
      <c r="E659" s="10">
        <f t="shared" si="20"/>
        <v>35226233.226233229</v>
      </c>
      <c r="F659" s="28">
        <f t="shared" si="21"/>
        <v>365639.76563976705</v>
      </c>
    </row>
    <row r="660" spans="1:6" x14ac:dyDescent="0.3">
      <c r="A660">
        <v>659</v>
      </c>
      <c r="B660" s="2">
        <v>44909</v>
      </c>
      <c r="C660" s="8">
        <v>67000000</v>
      </c>
      <c r="D660" s="8">
        <v>32139406.539406538</v>
      </c>
      <c r="E660" s="10">
        <f t="shared" si="20"/>
        <v>34860593.460593462</v>
      </c>
      <c r="F660" s="28">
        <f t="shared" si="21"/>
        <v>323504.06350406259</v>
      </c>
    </row>
    <row r="661" spans="1:6" x14ac:dyDescent="0.3">
      <c r="A661">
        <v>660</v>
      </c>
      <c r="B661" s="2">
        <v>44908</v>
      </c>
      <c r="C661" s="8">
        <v>66900000</v>
      </c>
      <c r="D661" s="8">
        <v>32362910.602910601</v>
      </c>
      <c r="E661" s="10">
        <f t="shared" si="20"/>
        <v>34537089.397089399</v>
      </c>
      <c r="F661" s="28">
        <f t="shared" si="21"/>
        <v>-788225.28822528571</v>
      </c>
    </row>
    <row r="662" spans="1:6" x14ac:dyDescent="0.3">
      <c r="A662">
        <v>661</v>
      </c>
      <c r="B662" s="2">
        <v>44907</v>
      </c>
      <c r="C662" s="8">
        <v>67200000</v>
      </c>
      <c r="D662" s="8">
        <v>31874685.314685311</v>
      </c>
      <c r="E662" s="10">
        <f t="shared" si="20"/>
        <v>35325314.685314685</v>
      </c>
      <c r="F662" s="28">
        <f t="shared" si="21"/>
        <v>238359.47835947573</v>
      </c>
    </row>
    <row r="663" spans="1:6" x14ac:dyDescent="0.3">
      <c r="A663">
        <v>662</v>
      </c>
      <c r="B663" s="2">
        <v>44904</v>
      </c>
      <c r="C663" s="8">
        <v>67100000</v>
      </c>
      <c r="D663" s="8">
        <v>32013044.793044791</v>
      </c>
      <c r="E663" s="10">
        <f t="shared" si="20"/>
        <v>35086955.206955209</v>
      </c>
      <c r="F663" s="28">
        <f t="shared" si="21"/>
        <v>93663.579663574696</v>
      </c>
    </row>
    <row r="664" spans="1:6" x14ac:dyDescent="0.3">
      <c r="A664">
        <v>663</v>
      </c>
      <c r="B664" s="2">
        <v>44903</v>
      </c>
      <c r="C664" s="8">
        <v>67150000</v>
      </c>
      <c r="D664" s="8">
        <v>32156708.372708369</v>
      </c>
      <c r="E664" s="10">
        <f t="shared" si="20"/>
        <v>34993291.627291635</v>
      </c>
      <c r="F664" s="28">
        <f t="shared" si="21"/>
        <v>354452.0884520933</v>
      </c>
    </row>
    <row r="665" spans="1:6" x14ac:dyDescent="0.3">
      <c r="A665">
        <v>664</v>
      </c>
      <c r="B665" s="2">
        <v>44902</v>
      </c>
      <c r="C665" s="8">
        <v>66900000</v>
      </c>
      <c r="D665" s="8">
        <v>32261160.461160459</v>
      </c>
      <c r="E665" s="10">
        <f t="shared" si="20"/>
        <v>34638839.538839541</v>
      </c>
      <c r="F665" s="28">
        <f t="shared" si="21"/>
        <v>-435701.0017010048</v>
      </c>
    </row>
    <row r="666" spans="1:6" x14ac:dyDescent="0.3">
      <c r="A666">
        <v>665</v>
      </c>
      <c r="B666" s="2">
        <v>44901</v>
      </c>
      <c r="C666" s="8">
        <v>67150000</v>
      </c>
      <c r="D666" s="8">
        <v>32075459.459459458</v>
      </c>
      <c r="E666" s="10">
        <f t="shared" si="20"/>
        <v>35074540.540540546</v>
      </c>
      <c r="F666" s="28">
        <f t="shared" si="21"/>
        <v>65555.093555092812</v>
      </c>
    </row>
    <row r="667" spans="1:6" x14ac:dyDescent="0.3">
      <c r="A667">
        <v>666</v>
      </c>
      <c r="B667" s="2">
        <v>44900</v>
      </c>
      <c r="C667" s="8">
        <v>67050000</v>
      </c>
      <c r="D667" s="8">
        <v>32041014.55301455</v>
      </c>
      <c r="E667" s="10">
        <f t="shared" si="20"/>
        <v>35008985.446985453</v>
      </c>
      <c r="F667" s="28">
        <f t="shared" si="21"/>
        <v>1069023.2470232546</v>
      </c>
    </row>
    <row r="668" spans="1:6" x14ac:dyDescent="0.3">
      <c r="A668">
        <v>667</v>
      </c>
      <c r="B668" s="2">
        <v>44897</v>
      </c>
      <c r="C668" s="8">
        <v>67000000</v>
      </c>
      <c r="D668" s="8">
        <v>33060037.800037798</v>
      </c>
      <c r="E668" s="10">
        <f t="shared" si="20"/>
        <v>33939962.199962199</v>
      </c>
      <c r="F668" s="28">
        <f t="shared" si="21"/>
        <v>149969.75996975601</v>
      </c>
    </row>
    <row r="669" spans="1:6" x14ac:dyDescent="0.3">
      <c r="A669">
        <v>668</v>
      </c>
      <c r="B669" s="2">
        <v>44896</v>
      </c>
      <c r="C669" s="8">
        <v>67150000</v>
      </c>
      <c r="D669" s="8">
        <v>33360007.560007557</v>
      </c>
      <c r="E669" s="10">
        <f t="shared" si="20"/>
        <v>33789992.439992443</v>
      </c>
      <c r="F669" s="28">
        <f t="shared" si="21"/>
        <v>-998966.16896616668</v>
      </c>
    </row>
    <row r="670" spans="1:6" x14ac:dyDescent="0.3">
      <c r="A670">
        <v>669</v>
      </c>
      <c r="B670" s="2">
        <v>44895</v>
      </c>
      <c r="C670" s="8">
        <v>67300000</v>
      </c>
      <c r="D670" s="8">
        <v>32511041.391041391</v>
      </c>
      <c r="E670" s="10">
        <f t="shared" si="20"/>
        <v>34788958.608958609</v>
      </c>
      <c r="F670" s="28">
        <f t="shared" si="21"/>
        <v>203303.72330372036</v>
      </c>
    </row>
    <row r="671" spans="1:6" x14ac:dyDescent="0.3">
      <c r="A671">
        <v>670</v>
      </c>
      <c r="B671" s="2">
        <v>44894</v>
      </c>
      <c r="C671" s="8">
        <v>67300000</v>
      </c>
      <c r="D671" s="8">
        <v>32714345.114345111</v>
      </c>
      <c r="E671" s="10">
        <f t="shared" si="20"/>
        <v>34585654.885654889</v>
      </c>
      <c r="F671" s="28">
        <f t="shared" si="21"/>
        <v>-278991.1169911176</v>
      </c>
    </row>
    <row r="672" spans="1:6" x14ac:dyDescent="0.3">
      <c r="A672">
        <v>671</v>
      </c>
      <c r="B672" s="2">
        <v>44893</v>
      </c>
      <c r="C672" s="8">
        <v>67450000</v>
      </c>
      <c r="D672" s="8">
        <v>32585353.997353993</v>
      </c>
      <c r="E672" s="10">
        <f t="shared" si="20"/>
        <v>34864646.002646007</v>
      </c>
      <c r="F672" s="28">
        <f t="shared" si="21"/>
        <v>-16069.930069930851</v>
      </c>
    </row>
    <row r="673" spans="1:6" x14ac:dyDescent="0.3">
      <c r="A673">
        <v>672</v>
      </c>
      <c r="B673" s="2">
        <v>44890</v>
      </c>
      <c r="C673" s="8">
        <v>67700000</v>
      </c>
      <c r="D673" s="8">
        <v>32819284.067284066</v>
      </c>
      <c r="E673" s="10">
        <f t="shared" si="20"/>
        <v>34880715.932715937</v>
      </c>
      <c r="F673" s="28">
        <f t="shared" si="21"/>
        <v>264346.77754677832</v>
      </c>
    </row>
    <row r="674" spans="1:6" x14ac:dyDescent="0.3">
      <c r="A674">
        <v>673</v>
      </c>
      <c r="B674" s="2">
        <v>44889</v>
      </c>
      <c r="C674" s="8">
        <v>67600000</v>
      </c>
      <c r="D674" s="8">
        <v>32983630.844830845</v>
      </c>
      <c r="E674" s="10">
        <f t="shared" si="20"/>
        <v>34616369.155169159</v>
      </c>
      <c r="F674" s="28">
        <f t="shared" si="21"/>
        <v>-110774.59837459028</v>
      </c>
    </row>
    <row r="675" spans="1:6" x14ac:dyDescent="0.3">
      <c r="A675">
        <v>674</v>
      </c>
      <c r="B675" s="2">
        <v>44888</v>
      </c>
      <c r="C675" s="8">
        <v>67500000</v>
      </c>
      <c r="D675" s="8">
        <v>32772856.246456247</v>
      </c>
      <c r="E675" s="10">
        <f t="shared" si="20"/>
        <v>34727143.753543749</v>
      </c>
      <c r="F675" s="28">
        <f t="shared" si="21"/>
        <v>-116076.8096768111</v>
      </c>
    </row>
    <row r="676" spans="1:6" x14ac:dyDescent="0.3">
      <c r="A676">
        <v>675</v>
      </c>
      <c r="B676" s="2">
        <v>44887</v>
      </c>
      <c r="C676" s="8">
        <v>67500000</v>
      </c>
      <c r="D676" s="8">
        <v>32656779.436779436</v>
      </c>
      <c r="E676" s="10">
        <f t="shared" si="20"/>
        <v>34843220.563220561</v>
      </c>
      <c r="F676" s="28">
        <f t="shared" si="21"/>
        <v>-36610.092610098422</v>
      </c>
    </row>
    <row r="677" spans="1:6" x14ac:dyDescent="0.3">
      <c r="A677">
        <v>676</v>
      </c>
      <c r="B677" s="2">
        <v>44886</v>
      </c>
      <c r="C677" s="8">
        <v>67500000</v>
      </c>
      <c r="D677" s="8">
        <v>32620169.344169341</v>
      </c>
      <c r="E677" s="10">
        <f t="shared" si="20"/>
        <v>34879830.655830659</v>
      </c>
      <c r="F677" s="28">
        <f t="shared" si="21"/>
        <v>125886.22188622504</v>
      </c>
    </row>
    <row r="678" spans="1:6" x14ac:dyDescent="0.3">
      <c r="A678">
        <v>677</v>
      </c>
      <c r="B678" s="2">
        <v>44883</v>
      </c>
      <c r="C678" s="8">
        <v>67600000</v>
      </c>
      <c r="D678" s="8">
        <v>32846055.566055562</v>
      </c>
      <c r="E678" s="10">
        <f t="shared" si="20"/>
        <v>34753944.433944434</v>
      </c>
      <c r="F678" s="28">
        <f t="shared" si="21"/>
        <v>73520.317520320415</v>
      </c>
    </row>
    <row r="679" spans="1:6" x14ac:dyDescent="0.3">
      <c r="A679">
        <v>678</v>
      </c>
      <c r="B679" s="2">
        <v>44882</v>
      </c>
      <c r="C679" s="8">
        <v>67700000</v>
      </c>
      <c r="D679" s="8">
        <v>33019575.883575883</v>
      </c>
      <c r="E679" s="10">
        <f t="shared" si="20"/>
        <v>34680424.116424114</v>
      </c>
      <c r="F679" s="28">
        <f t="shared" si="21"/>
        <v>188570.02457001805</v>
      </c>
    </row>
    <row r="680" spans="1:6" x14ac:dyDescent="0.3">
      <c r="A680">
        <v>679</v>
      </c>
      <c r="B680" s="2">
        <v>44881</v>
      </c>
      <c r="C680" s="8">
        <v>67700000</v>
      </c>
      <c r="D680" s="8">
        <v>33208145.908145905</v>
      </c>
      <c r="E680" s="10">
        <f t="shared" si="20"/>
        <v>34491854.091854095</v>
      </c>
      <c r="F680" s="28">
        <f t="shared" si="21"/>
        <v>1573.9935739934444</v>
      </c>
    </row>
    <row r="681" spans="1:6" x14ac:dyDescent="0.3">
      <c r="A681">
        <v>680</v>
      </c>
      <c r="B681" s="2">
        <v>44880</v>
      </c>
      <c r="C681" s="8">
        <v>67700000</v>
      </c>
      <c r="D681" s="8">
        <v>33209719.901719898</v>
      </c>
      <c r="E681" s="10">
        <f t="shared" si="20"/>
        <v>34490280.098280102</v>
      </c>
      <c r="F681" s="28">
        <f t="shared" si="21"/>
        <v>156030.24003024399</v>
      </c>
    </row>
    <row r="682" spans="1:6" x14ac:dyDescent="0.3">
      <c r="A682">
        <v>681</v>
      </c>
      <c r="B682" s="2">
        <v>44879</v>
      </c>
      <c r="C682" s="8">
        <v>67500000</v>
      </c>
      <c r="D682" s="8">
        <v>33165750.141750138</v>
      </c>
      <c r="E682" s="10">
        <f t="shared" si="20"/>
        <v>34334249.858249858</v>
      </c>
      <c r="F682" s="28">
        <f t="shared" si="21"/>
        <v>-148660.74466075003</v>
      </c>
    </row>
    <row r="683" spans="1:6" x14ac:dyDescent="0.3">
      <c r="A683">
        <v>682</v>
      </c>
      <c r="B683" s="2">
        <v>44876</v>
      </c>
      <c r="C683" s="8">
        <v>67600000</v>
      </c>
      <c r="D683" s="8">
        <v>33117089.397089396</v>
      </c>
      <c r="E683" s="10">
        <f t="shared" si="20"/>
        <v>34482910.602910608</v>
      </c>
      <c r="F683" s="28">
        <f t="shared" si="21"/>
        <v>84977.886977888644</v>
      </c>
    </row>
    <row r="684" spans="1:6" x14ac:dyDescent="0.3">
      <c r="A684">
        <v>683</v>
      </c>
      <c r="B684" s="2">
        <v>44875</v>
      </c>
      <c r="C684" s="8">
        <v>67300000</v>
      </c>
      <c r="D684" s="8">
        <v>32902067.284067281</v>
      </c>
      <c r="E684" s="10">
        <f t="shared" si="20"/>
        <v>34397932.715932719</v>
      </c>
      <c r="F684" s="28">
        <f t="shared" si="21"/>
        <v>-959556.45435645431</v>
      </c>
    </row>
    <row r="685" spans="1:6" x14ac:dyDescent="0.3">
      <c r="A685">
        <v>684</v>
      </c>
      <c r="B685" s="2">
        <v>44874</v>
      </c>
      <c r="C685" s="8">
        <v>67500000</v>
      </c>
      <c r="D685" s="8">
        <v>32142510.829710823</v>
      </c>
      <c r="E685" s="10">
        <f t="shared" si="20"/>
        <v>35357489.170289174</v>
      </c>
      <c r="F685" s="28">
        <f t="shared" si="21"/>
        <v>349240.52164051682</v>
      </c>
    </row>
    <row r="686" spans="1:6" x14ac:dyDescent="0.3">
      <c r="A686">
        <v>685</v>
      </c>
      <c r="B686" s="2">
        <v>44873</v>
      </c>
      <c r="C686" s="8">
        <v>67200000</v>
      </c>
      <c r="D686" s="8">
        <v>32191751.351351343</v>
      </c>
      <c r="E686" s="10">
        <f t="shared" si="20"/>
        <v>35008248.648648657</v>
      </c>
      <c r="F686" s="28">
        <f t="shared" si="21"/>
        <v>-770636.25023624301</v>
      </c>
    </row>
    <row r="687" spans="1:6" x14ac:dyDescent="0.3">
      <c r="A687">
        <v>686</v>
      </c>
      <c r="B687" s="2">
        <v>44872</v>
      </c>
      <c r="C687" s="8">
        <v>67300000</v>
      </c>
      <c r="D687" s="8">
        <v>31521115.1011151</v>
      </c>
      <c r="E687" s="10">
        <f t="shared" si="20"/>
        <v>35778884.8988849</v>
      </c>
      <c r="F687" s="28">
        <f t="shared" si="21"/>
        <v>-451241.73124173284</v>
      </c>
    </row>
    <row r="688" spans="1:6" x14ac:dyDescent="0.3">
      <c r="A688">
        <v>687</v>
      </c>
      <c r="B688" s="2">
        <v>44869</v>
      </c>
      <c r="C688" s="8">
        <v>67300000</v>
      </c>
      <c r="D688" s="8">
        <v>31069873.369873367</v>
      </c>
      <c r="E688" s="10">
        <f t="shared" si="20"/>
        <v>36230126.630126633</v>
      </c>
      <c r="F688" s="28">
        <f t="shared" si="21"/>
        <v>663390.6633906588</v>
      </c>
    </row>
    <row r="689" spans="1:6" x14ac:dyDescent="0.3">
      <c r="A689">
        <v>688</v>
      </c>
      <c r="B689" s="2">
        <v>44868</v>
      </c>
      <c r="C689" s="8">
        <v>67000000</v>
      </c>
      <c r="D689" s="8">
        <v>31433264.03326403</v>
      </c>
      <c r="E689" s="10">
        <f t="shared" si="20"/>
        <v>35566735.966735974</v>
      </c>
      <c r="F689" s="28">
        <f t="shared" si="21"/>
        <v>-1080252.882252872</v>
      </c>
    </row>
    <row r="690" spans="1:6" x14ac:dyDescent="0.3">
      <c r="A690">
        <v>689</v>
      </c>
      <c r="B690" s="2">
        <v>44867</v>
      </c>
      <c r="C690" s="8">
        <v>67200000</v>
      </c>
      <c r="D690" s="8">
        <v>30553011.15101115</v>
      </c>
      <c r="E690" s="10">
        <f t="shared" si="20"/>
        <v>36646988.848988846</v>
      </c>
      <c r="F690" s="28">
        <f t="shared" si="21"/>
        <v>464127.38612738252</v>
      </c>
    </row>
    <row r="691" spans="1:6" x14ac:dyDescent="0.3">
      <c r="A691">
        <v>690</v>
      </c>
      <c r="B691" s="2">
        <v>44866</v>
      </c>
      <c r="C691" s="8">
        <v>67100000</v>
      </c>
      <c r="D691" s="8">
        <v>30917138.537138537</v>
      </c>
      <c r="E691" s="10">
        <f t="shared" si="20"/>
        <v>36182861.462861463</v>
      </c>
      <c r="F691" s="28">
        <f t="shared" si="21"/>
        <v>-96476.280476287007</v>
      </c>
    </row>
    <row r="692" spans="1:6" x14ac:dyDescent="0.3">
      <c r="A692">
        <v>691</v>
      </c>
      <c r="B692" s="2">
        <v>44865</v>
      </c>
      <c r="C692" s="8">
        <v>67000000</v>
      </c>
      <c r="D692" s="8">
        <v>30720662.256662253</v>
      </c>
      <c r="E692" s="10">
        <f t="shared" si="20"/>
        <v>36279337.74333775</v>
      </c>
      <c r="F692" s="28">
        <f t="shared" si="21"/>
        <v>-55308.259308256209</v>
      </c>
    </row>
    <row r="693" spans="1:6" x14ac:dyDescent="0.3">
      <c r="A693">
        <v>692</v>
      </c>
      <c r="B693" s="2">
        <v>44862</v>
      </c>
      <c r="C693" s="8">
        <v>67100000</v>
      </c>
      <c r="D693" s="8">
        <v>30765353.997353993</v>
      </c>
      <c r="E693" s="10">
        <f t="shared" si="20"/>
        <v>36334646.002646007</v>
      </c>
      <c r="F693" s="28">
        <f t="shared" si="21"/>
        <v>308474.01247401536</v>
      </c>
    </row>
    <row r="694" spans="1:6" x14ac:dyDescent="0.3">
      <c r="A694">
        <v>693</v>
      </c>
      <c r="B694" s="2">
        <v>44861</v>
      </c>
      <c r="C694" s="8">
        <v>67200000</v>
      </c>
      <c r="D694" s="8">
        <v>31173828.009828009</v>
      </c>
      <c r="E694" s="10">
        <f t="shared" si="20"/>
        <v>36026171.990171991</v>
      </c>
      <c r="F694" s="28">
        <f t="shared" si="21"/>
        <v>-138054.05405405909</v>
      </c>
    </row>
    <row r="695" spans="1:6" x14ac:dyDescent="0.3">
      <c r="A695">
        <v>694</v>
      </c>
      <c r="B695" s="2">
        <v>44860</v>
      </c>
      <c r="C695" s="8">
        <v>67400000</v>
      </c>
      <c r="D695" s="8">
        <v>31235773.955773953</v>
      </c>
      <c r="E695" s="10">
        <f t="shared" si="20"/>
        <v>36164226.04422605</v>
      </c>
      <c r="F695" s="28">
        <f t="shared" si="21"/>
        <v>2254.3942544013262</v>
      </c>
    </row>
    <row r="696" spans="1:6" x14ac:dyDescent="0.3">
      <c r="A696">
        <v>695</v>
      </c>
      <c r="B696" s="2">
        <v>44859</v>
      </c>
      <c r="C696" s="8">
        <v>67200000</v>
      </c>
      <c r="D696" s="8">
        <v>31038028.350028347</v>
      </c>
      <c r="E696" s="10">
        <f t="shared" si="20"/>
        <v>36161971.649971649</v>
      </c>
      <c r="F696" s="28">
        <f t="shared" si="21"/>
        <v>-189458.3254583329</v>
      </c>
    </row>
    <row r="697" spans="1:6" x14ac:dyDescent="0.3">
      <c r="A697">
        <v>696</v>
      </c>
      <c r="B697" s="2">
        <v>44858</v>
      </c>
      <c r="C697" s="8">
        <v>67300000</v>
      </c>
      <c r="D697" s="8">
        <v>30948570.024570022</v>
      </c>
      <c r="E697" s="10">
        <f t="shared" si="20"/>
        <v>36351429.975429982</v>
      </c>
      <c r="F697" s="28">
        <f t="shared" si="21"/>
        <v>30692.874692879617</v>
      </c>
    </row>
    <row r="698" spans="1:6" x14ac:dyDescent="0.3">
      <c r="A698">
        <v>697</v>
      </c>
      <c r="B698" s="2">
        <v>44855</v>
      </c>
      <c r="C698" s="8">
        <v>67300000</v>
      </c>
      <c r="D698" s="8">
        <v>30979262.899262898</v>
      </c>
      <c r="E698" s="10">
        <f t="shared" si="20"/>
        <v>36320737.100737102</v>
      </c>
      <c r="F698" s="28">
        <f t="shared" si="21"/>
        <v>-636568.51256851107</v>
      </c>
    </row>
    <row r="699" spans="1:6" x14ac:dyDescent="0.3">
      <c r="A699">
        <v>698</v>
      </c>
      <c r="B699" s="2">
        <v>44854</v>
      </c>
      <c r="C699" s="8">
        <v>67200000</v>
      </c>
      <c r="D699" s="8">
        <v>30242694.386694383</v>
      </c>
      <c r="E699" s="10">
        <f t="shared" si="20"/>
        <v>36957305.613305613</v>
      </c>
      <c r="F699" s="28">
        <f t="shared" si="21"/>
        <v>40371.196371197701</v>
      </c>
    </row>
    <row r="700" spans="1:6" x14ac:dyDescent="0.3">
      <c r="A700">
        <v>699</v>
      </c>
      <c r="B700" s="2">
        <v>44853</v>
      </c>
      <c r="C700" s="8">
        <v>67000000</v>
      </c>
      <c r="D700" s="8">
        <v>30083065.583065581</v>
      </c>
      <c r="E700" s="10">
        <f t="shared" si="20"/>
        <v>36916934.416934416</v>
      </c>
      <c r="F700" s="28">
        <f t="shared" si="21"/>
        <v>272477.79247778654</v>
      </c>
    </row>
    <row r="701" spans="1:6" x14ac:dyDescent="0.3">
      <c r="A701">
        <v>700</v>
      </c>
      <c r="B701" s="2">
        <v>44852</v>
      </c>
      <c r="C701" s="8">
        <v>67100000</v>
      </c>
      <c r="D701" s="8">
        <v>30455543.375543375</v>
      </c>
      <c r="E701" s="10">
        <f t="shared" si="20"/>
        <v>36644456.624456629</v>
      </c>
      <c r="F701" s="28">
        <f t="shared" si="21"/>
        <v>97429.597429603338</v>
      </c>
    </row>
    <row r="702" spans="1:6" x14ac:dyDescent="0.3">
      <c r="A702">
        <v>701</v>
      </c>
      <c r="B702" s="2">
        <v>44851</v>
      </c>
      <c r="C702" s="8">
        <v>67000000</v>
      </c>
      <c r="D702" s="8">
        <v>30452972.97297297</v>
      </c>
      <c r="E702" s="10">
        <f t="shared" si="20"/>
        <v>36547027.027027026</v>
      </c>
      <c r="F702" s="28">
        <f t="shared" si="21"/>
        <v>-729414.47741448134</v>
      </c>
    </row>
    <row r="703" spans="1:6" x14ac:dyDescent="0.3">
      <c r="A703">
        <v>702</v>
      </c>
      <c r="B703" s="2">
        <v>44848</v>
      </c>
      <c r="C703" s="8">
        <v>67200000</v>
      </c>
      <c r="D703" s="8">
        <v>29923558.495558493</v>
      </c>
      <c r="E703" s="10">
        <f t="shared" si="20"/>
        <v>37276441.504441507</v>
      </c>
      <c r="F703" s="28">
        <f t="shared" si="21"/>
        <v>728454.3564543575</v>
      </c>
    </row>
    <row r="704" spans="1:6" x14ac:dyDescent="0.3">
      <c r="A704">
        <v>703</v>
      </c>
      <c r="B704" s="2">
        <v>44847</v>
      </c>
      <c r="C704" s="8">
        <v>67000000</v>
      </c>
      <c r="D704" s="8">
        <v>30452012.85201285</v>
      </c>
      <c r="E704" s="10">
        <f t="shared" si="20"/>
        <v>36547987.14798715</v>
      </c>
      <c r="F704" s="28">
        <f t="shared" si="21"/>
        <v>-115510.48951049149</v>
      </c>
    </row>
    <row r="705" spans="1:6" x14ac:dyDescent="0.3">
      <c r="A705">
        <v>704</v>
      </c>
      <c r="B705" s="2">
        <v>44846</v>
      </c>
      <c r="C705" s="8">
        <v>66900000</v>
      </c>
      <c r="D705" s="8">
        <v>30236502.362502359</v>
      </c>
      <c r="E705" s="10">
        <f t="shared" si="20"/>
        <v>36663497.637497641</v>
      </c>
      <c r="F705" s="28">
        <f t="shared" si="21"/>
        <v>126678.51067850739</v>
      </c>
    </row>
    <row r="706" spans="1:6" x14ac:dyDescent="0.3">
      <c r="A706">
        <v>705</v>
      </c>
      <c r="B706" s="2">
        <v>44845</v>
      </c>
      <c r="C706" s="8">
        <v>66900000</v>
      </c>
      <c r="D706" s="8">
        <v>30363180.87318087</v>
      </c>
      <c r="E706" s="10">
        <f t="shared" si="20"/>
        <v>36536819.126819134</v>
      </c>
      <c r="F706" s="28">
        <f t="shared" si="21"/>
        <v>-575521.82952181995</v>
      </c>
    </row>
    <row r="707" spans="1:6" x14ac:dyDescent="0.3">
      <c r="A707">
        <v>706</v>
      </c>
      <c r="B707" s="2">
        <v>44844</v>
      </c>
      <c r="C707" s="8">
        <v>67200000</v>
      </c>
      <c r="D707" s="8">
        <v>30087659.043659043</v>
      </c>
      <c r="E707" s="10">
        <f t="shared" ref="E707:E770" si="22">C707-D707</f>
        <v>37112340.956340954</v>
      </c>
      <c r="F707" s="28">
        <f t="shared" ref="F707:F770" si="23">E707-E708</f>
        <v>1905546.3995463997</v>
      </c>
    </row>
    <row r="708" spans="1:6" x14ac:dyDescent="0.3">
      <c r="A708">
        <v>707</v>
      </c>
      <c r="B708" s="2">
        <v>44841</v>
      </c>
      <c r="C708" s="8">
        <v>65900000</v>
      </c>
      <c r="D708" s="8">
        <v>30693205.443205442</v>
      </c>
      <c r="E708" s="10">
        <f t="shared" si="22"/>
        <v>35206794.556794554</v>
      </c>
      <c r="F708" s="28">
        <f t="shared" si="23"/>
        <v>395684.36968436837</v>
      </c>
    </row>
    <row r="709" spans="1:6" x14ac:dyDescent="0.3">
      <c r="A709">
        <v>708</v>
      </c>
      <c r="B709" s="2">
        <v>44840</v>
      </c>
      <c r="C709" s="8">
        <v>65700000</v>
      </c>
      <c r="D709" s="8">
        <v>30888889.812889811</v>
      </c>
      <c r="E709" s="10">
        <f t="shared" si="22"/>
        <v>34811110.187110186</v>
      </c>
      <c r="F709" s="28">
        <f t="shared" si="23"/>
        <v>-711882.81988282502</v>
      </c>
    </row>
    <row r="710" spans="1:6" x14ac:dyDescent="0.3">
      <c r="A710">
        <v>709</v>
      </c>
      <c r="B710" s="2">
        <v>44839</v>
      </c>
      <c r="C710" s="8">
        <v>66400000</v>
      </c>
      <c r="D710" s="8">
        <v>30877006.993006989</v>
      </c>
      <c r="E710" s="10">
        <f t="shared" si="22"/>
        <v>35522993.006993011</v>
      </c>
      <c r="F710" s="28">
        <f t="shared" si="23"/>
        <v>188018.52201852202</v>
      </c>
    </row>
    <row r="711" spans="1:6" x14ac:dyDescent="0.3">
      <c r="A711">
        <v>710</v>
      </c>
      <c r="B711" s="2">
        <v>44838</v>
      </c>
      <c r="C711" s="8">
        <v>66400000</v>
      </c>
      <c r="D711" s="8">
        <v>31065025.515025511</v>
      </c>
      <c r="E711" s="10">
        <f t="shared" si="22"/>
        <v>35334974.484974489</v>
      </c>
      <c r="F711" s="28">
        <f t="shared" si="23"/>
        <v>-302597.24059724063</v>
      </c>
    </row>
    <row r="712" spans="1:6" x14ac:dyDescent="0.3">
      <c r="A712">
        <v>711</v>
      </c>
      <c r="B712" s="2">
        <v>44837</v>
      </c>
      <c r="C712" s="8">
        <v>66200000</v>
      </c>
      <c r="D712" s="8">
        <v>30562428.274428271</v>
      </c>
      <c r="E712" s="10">
        <f t="shared" si="22"/>
        <v>35637571.725571729</v>
      </c>
      <c r="F712" s="28">
        <f t="shared" si="23"/>
        <v>-782044.98204497993</v>
      </c>
    </row>
    <row r="713" spans="1:6" x14ac:dyDescent="0.3">
      <c r="A713">
        <v>712</v>
      </c>
      <c r="B713" s="2">
        <v>44834</v>
      </c>
      <c r="C713" s="8">
        <v>66400000</v>
      </c>
      <c r="D713" s="8">
        <v>29980383.292383291</v>
      </c>
      <c r="E713" s="10">
        <f t="shared" si="22"/>
        <v>36419616.707616709</v>
      </c>
      <c r="F713" s="28">
        <f t="shared" si="23"/>
        <v>735781.89378189296</v>
      </c>
    </row>
    <row r="714" spans="1:6" x14ac:dyDescent="0.3">
      <c r="A714">
        <v>713</v>
      </c>
      <c r="B714" s="2">
        <v>44833</v>
      </c>
      <c r="C714" s="8">
        <v>65550000</v>
      </c>
      <c r="D714" s="8">
        <v>29866165.186165184</v>
      </c>
      <c r="E714" s="10">
        <f t="shared" si="22"/>
        <v>35683834.813834816</v>
      </c>
      <c r="F714" s="28">
        <f t="shared" si="23"/>
        <v>271241.35324135423</v>
      </c>
    </row>
    <row r="715" spans="1:6" x14ac:dyDescent="0.3">
      <c r="A715">
        <v>714</v>
      </c>
      <c r="B715" s="2">
        <v>44832</v>
      </c>
      <c r="C715" s="8">
        <v>65200000</v>
      </c>
      <c r="D715" s="8">
        <v>29787406.539406538</v>
      </c>
      <c r="E715" s="10">
        <f t="shared" si="22"/>
        <v>35412593.460593462</v>
      </c>
      <c r="F715" s="28">
        <f t="shared" si="23"/>
        <v>-1004574.5605745614</v>
      </c>
    </row>
    <row r="716" spans="1:6" x14ac:dyDescent="0.3">
      <c r="A716">
        <v>715</v>
      </c>
      <c r="B716" s="2">
        <v>44831</v>
      </c>
      <c r="C716" s="8">
        <v>65600000</v>
      </c>
      <c r="D716" s="8">
        <v>29182831.978831977</v>
      </c>
      <c r="E716" s="10">
        <f t="shared" si="22"/>
        <v>36417168.021168023</v>
      </c>
      <c r="F716" s="28">
        <f t="shared" si="23"/>
        <v>-879403.89340388775</v>
      </c>
    </row>
    <row r="717" spans="1:6" x14ac:dyDescent="0.3">
      <c r="A717">
        <v>716</v>
      </c>
      <c r="B717" s="2">
        <v>44830</v>
      </c>
      <c r="C717" s="8">
        <v>66400000</v>
      </c>
      <c r="D717" s="8">
        <v>29103428.085428085</v>
      </c>
      <c r="E717" s="10">
        <f t="shared" si="22"/>
        <v>37296571.914571911</v>
      </c>
      <c r="F717" s="28">
        <f t="shared" si="23"/>
        <v>175770.5537705496</v>
      </c>
    </row>
    <row r="718" spans="1:6" x14ac:dyDescent="0.3">
      <c r="A718">
        <v>717</v>
      </c>
      <c r="B718" s="2">
        <v>44827</v>
      </c>
      <c r="C718" s="8">
        <v>66600000</v>
      </c>
      <c r="D718" s="8">
        <v>29479198.639198638</v>
      </c>
      <c r="E718" s="10">
        <f t="shared" si="22"/>
        <v>37120801.360801362</v>
      </c>
      <c r="F718" s="28">
        <f t="shared" si="23"/>
        <v>456889.05688905716</v>
      </c>
    </row>
    <row r="719" spans="1:6" x14ac:dyDescent="0.3">
      <c r="A719">
        <v>718</v>
      </c>
      <c r="B719" s="2">
        <v>44826</v>
      </c>
      <c r="C719" s="8">
        <v>66600000</v>
      </c>
      <c r="D719" s="8">
        <v>29936087.696087696</v>
      </c>
      <c r="E719" s="10">
        <f t="shared" si="22"/>
        <v>36663912.303912304</v>
      </c>
      <c r="F719" s="28">
        <f t="shared" si="23"/>
        <v>-273671.13967113942</v>
      </c>
    </row>
    <row r="720" spans="1:6" x14ac:dyDescent="0.3">
      <c r="A720">
        <v>719</v>
      </c>
      <c r="B720" s="2">
        <v>44825</v>
      </c>
      <c r="C720" s="8">
        <v>66750000</v>
      </c>
      <c r="D720" s="8">
        <v>29812416.556416553</v>
      </c>
      <c r="E720" s="10">
        <f t="shared" si="22"/>
        <v>36937583.443583444</v>
      </c>
      <c r="F720" s="28">
        <f t="shared" si="23"/>
        <v>-12852.012852013111</v>
      </c>
    </row>
    <row r="721" spans="1:6" x14ac:dyDescent="0.3">
      <c r="A721">
        <v>720</v>
      </c>
      <c r="B721" s="2">
        <v>44824</v>
      </c>
      <c r="C721" s="8">
        <v>66650000</v>
      </c>
      <c r="D721" s="8">
        <v>29699564.543564543</v>
      </c>
      <c r="E721" s="10">
        <f t="shared" si="22"/>
        <v>36950435.456435457</v>
      </c>
      <c r="F721" s="28">
        <f t="shared" si="23"/>
        <v>216314.4963144958</v>
      </c>
    </row>
    <row r="722" spans="1:6" x14ac:dyDescent="0.3">
      <c r="A722">
        <v>721</v>
      </c>
      <c r="B722" s="2">
        <v>44823</v>
      </c>
      <c r="C722" s="8">
        <v>66550000</v>
      </c>
      <c r="D722" s="8">
        <v>29815879.039879039</v>
      </c>
      <c r="E722" s="10">
        <f t="shared" si="22"/>
        <v>36734120.960120961</v>
      </c>
      <c r="F722" s="28">
        <f t="shared" si="23"/>
        <v>73143.829143829644</v>
      </c>
    </row>
    <row r="723" spans="1:6" x14ac:dyDescent="0.3">
      <c r="A723">
        <v>722</v>
      </c>
      <c r="B723" s="2">
        <v>44820</v>
      </c>
      <c r="C723" s="8">
        <v>66550000</v>
      </c>
      <c r="D723" s="8">
        <v>29889022.869022869</v>
      </c>
      <c r="E723" s="10">
        <f t="shared" si="22"/>
        <v>36660977.130977131</v>
      </c>
      <c r="F723" s="28">
        <f t="shared" si="23"/>
        <v>-350411.64241164178</v>
      </c>
    </row>
    <row r="724" spans="1:6" x14ac:dyDescent="0.3">
      <c r="A724">
        <v>723</v>
      </c>
      <c r="B724" s="2">
        <v>44819</v>
      </c>
      <c r="C724" s="8">
        <v>66750000</v>
      </c>
      <c r="D724" s="8">
        <v>29738611.226611223</v>
      </c>
      <c r="E724" s="10">
        <f t="shared" si="22"/>
        <v>37011388.773388773</v>
      </c>
      <c r="F724" s="28">
        <f t="shared" si="23"/>
        <v>366867.88886788487</v>
      </c>
    </row>
    <row r="725" spans="1:6" x14ac:dyDescent="0.3">
      <c r="A725">
        <v>724</v>
      </c>
      <c r="B725" s="2">
        <v>44818</v>
      </c>
      <c r="C725" s="8">
        <v>66900000</v>
      </c>
      <c r="D725" s="8">
        <v>30255479.115479112</v>
      </c>
      <c r="E725" s="10">
        <f t="shared" si="22"/>
        <v>36644520.884520888</v>
      </c>
      <c r="F725" s="28">
        <f t="shared" si="23"/>
        <v>-46102.816102817655</v>
      </c>
    </row>
    <row r="726" spans="1:6" x14ac:dyDescent="0.3">
      <c r="A726">
        <v>725</v>
      </c>
      <c r="B726" s="2">
        <v>44817</v>
      </c>
      <c r="C726" s="8">
        <v>67050000</v>
      </c>
      <c r="D726" s="8">
        <v>30359376.299376298</v>
      </c>
      <c r="E726" s="10">
        <f t="shared" si="22"/>
        <v>36690623.700623706</v>
      </c>
      <c r="F726" s="28">
        <f t="shared" si="23"/>
        <v>418207.90020790696</v>
      </c>
    </row>
    <row r="727" spans="1:6" x14ac:dyDescent="0.3">
      <c r="A727">
        <v>726</v>
      </c>
      <c r="B727" s="2">
        <v>44816</v>
      </c>
      <c r="C727" s="8">
        <v>67000000</v>
      </c>
      <c r="D727" s="8">
        <v>30727584.199584197</v>
      </c>
      <c r="E727" s="10">
        <f t="shared" si="22"/>
        <v>36272415.800415799</v>
      </c>
      <c r="F727" s="28">
        <f t="shared" si="23"/>
        <v>-218082.7820827812</v>
      </c>
    </row>
    <row r="728" spans="1:6" x14ac:dyDescent="0.3">
      <c r="A728">
        <v>727</v>
      </c>
      <c r="B728" s="2">
        <v>44813</v>
      </c>
      <c r="C728" s="8">
        <v>67000000</v>
      </c>
      <c r="D728" s="8">
        <v>30509501.417501416</v>
      </c>
      <c r="E728" s="10">
        <f t="shared" si="22"/>
        <v>36490498.58249858</v>
      </c>
      <c r="F728" s="28">
        <f t="shared" si="23"/>
        <v>-60910.602910608053</v>
      </c>
    </row>
    <row r="729" spans="1:6" x14ac:dyDescent="0.3">
      <c r="A729">
        <v>728</v>
      </c>
      <c r="B729" s="2">
        <v>44812</v>
      </c>
      <c r="C729" s="8">
        <v>66950000</v>
      </c>
      <c r="D729" s="8">
        <v>30398590.814590812</v>
      </c>
      <c r="E729" s="10">
        <f t="shared" si="22"/>
        <v>36551409.185409188</v>
      </c>
      <c r="F729" s="28">
        <f t="shared" si="23"/>
        <v>329200.9072009027</v>
      </c>
    </row>
    <row r="730" spans="1:6" x14ac:dyDescent="0.3">
      <c r="A730">
        <v>729</v>
      </c>
      <c r="B730" s="2">
        <v>44811</v>
      </c>
      <c r="C730" s="8">
        <v>66800000</v>
      </c>
      <c r="D730" s="8">
        <v>30577791.721791718</v>
      </c>
      <c r="E730" s="10">
        <f t="shared" si="22"/>
        <v>36222208.278208286</v>
      </c>
      <c r="F730" s="28">
        <f t="shared" si="23"/>
        <v>-342745.03874503076</v>
      </c>
    </row>
    <row r="731" spans="1:6" x14ac:dyDescent="0.3">
      <c r="A731">
        <v>730</v>
      </c>
      <c r="B731" s="2">
        <v>44810</v>
      </c>
      <c r="C731" s="8">
        <v>66800000</v>
      </c>
      <c r="D731" s="8">
        <v>30235046.68304668</v>
      </c>
      <c r="E731" s="10">
        <f t="shared" si="22"/>
        <v>36564953.316953316</v>
      </c>
      <c r="F731" s="28">
        <f t="shared" si="23"/>
        <v>596041.58004157245</v>
      </c>
    </row>
    <row r="732" spans="1:6" x14ac:dyDescent="0.3">
      <c r="A732">
        <v>731</v>
      </c>
      <c r="B732" s="2">
        <v>44809</v>
      </c>
      <c r="C732" s="8">
        <v>66700000</v>
      </c>
      <c r="D732" s="8">
        <v>30731088.26308826</v>
      </c>
      <c r="E732" s="10">
        <f t="shared" si="22"/>
        <v>35968911.736911744</v>
      </c>
      <c r="F732" s="28">
        <f t="shared" si="23"/>
        <v>-499993.8362795487</v>
      </c>
    </row>
    <row r="733" spans="1:6" x14ac:dyDescent="0.3">
      <c r="A733">
        <v>732</v>
      </c>
      <c r="B733" s="2">
        <v>44806</v>
      </c>
      <c r="C733" s="8">
        <v>66780612.244897962</v>
      </c>
      <c r="D733" s="8">
        <v>30311706.671706669</v>
      </c>
      <c r="E733" s="10">
        <f t="shared" si="22"/>
        <v>36468905.573191293</v>
      </c>
      <c r="F733" s="28">
        <f t="shared" si="23"/>
        <v>-267685.94340022653</v>
      </c>
    </row>
    <row r="734" spans="1:6" x14ac:dyDescent="0.3">
      <c r="A734">
        <v>733</v>
      </c>
      <c r="B734" s="2">
        <v>44805</v>
      </c>
      <c r="C734" s="8">
        <v>66814285.714285716</v>
      </c>
      <c r="D734" s="8">
        <v>30077694.197694197</v>
      </c>
      <c r="E734" s="10">
        <f t="shared" si="22"/>
        <v>36736591.516591519</v>
      </c>
      <c r="F734" s="28">
        <f t="shared" si="23"/>
        <v>501482.84148284048</v>
      </c>
    </row>
    <row r="735" spans="1:6" x14ac:dyDescent="0.3">
      <c r="A735">
        <v>734</v>
      </c>
      <c r="B735" s="2">
        <v>44804</v>
      </c>
      <c r="C735" s="8">
        <v>66600000</v>
      </c>
      <c r="D735" s="8">
        <v>30364891.324891321</v>
      </c>
      <c r="E735" s="10">
        <f t="shared" si="22"/>
        <v>36235108.675108679</v>
      </c>
      <c r="F735" s="28">
        <f t="shared" si="23"/>
        <v>138777.54677754641</v>
      </c>
    </row>
    <row r="736" spans="1:6" x14ac:dyDescent="0.3">
      <c r="A736">
        <v>735</v>
      </c>
      <c r="B736" s="2">
        <v>44803</v>
      </c>
      <c r="C736" s="8">
        <v>66600000</v>
      </c>
      <c r="D736" s="8">
        <v>30503668.871668868</v>
      </c>
      <c r="E736" s="10">
        <f t="shared" si="22"/>
        <v>36096331.128331132</v>
      </c>
      <c r="F736" s="28">
        <f t="shared" si="23"/>
        <v>256896.61689662188</v>
      </c>
    </row>
    <row r="737" spans="1:6" x14ac:dyDescent="0.3">
      <c r="A737">
        <v>736</v>
      </c>
      <c r="B737" s="2">
        <v>44802</v>
      </c>
      <c r="C737" s="8">
        <v>66600000</v>
      </c>
      <c r="D737" s="8">
        <v>30760565.488565486</v>
      </c>
      <c r="E737" s="10">
        <f t="shared" si="22"/>
        <v>35839434.51143451</v>
      </c>
      <c r="F737" s="28">
        <f t="shared" si="23"/>
        <v>-332481.42128142715</v>
      </c>
    </row>
    <row r="738" spans="1:6" x14ac:dyDescent="0.3">
      <c r="A738">
        <v>737</v>
      </c>
      <c r="B738" s="2">
        <v>44799</v>
      </c>
      <c r="C738" s="8">
        <v>66900000</v>
      </c>
      <c r="D738" s="8">
        <v>30728084.067284063</v>
      </c>
      <c r="E738" s="10">
        <f t="shared" si="22"/>
        <v>36171915.932715937</v>
      </c>
      <c r="F738" s="28">
        <f t="shared" si="23"/>
        <v>446926.02532602847</v>
      </c>
    </row>
    <row r="739" spans="1:6" x14ac:dyDescent="0.3">
      <c r="A739">
        <v>738</v>
      </c>
      <c r="B739" s="2">
        <v>44798</v>
      </c>
      <c r="C739" s="8">
        <v>66850000</v>
      </c>
      <c r="D739" s="8">
        <v>31125010.092610091</v>
      </c>
      <c r="E739" s="10">
        <f t="shared" si="22"/>
        <v>35724989.907389909</v>
      </c>
      <c r="F739" s="28">
        <f t="shared" si="23"/>
        <v>-422664.60026460141</v>
      </c>
    </row>
    <row r="740" spans="1:6" x14ac:dyDescent="0.3">
      <c r="A740">
        <v>739</v>
      </c>
      <c r="B740" s="2">
        <v>44797</v>
      </c>
      <c r="C740" s="8">
        <v>67100000</v>
      </c>
      <c r="D740" s="8">
        <v>30952345.49234549</v>
      </c>
      <c r="E740" s="10">
        <f t="shared" si="22"/>
        <v>36147654.50765451</v>
      </c>
      <c r="F740" s="28">
        <f t="shared" si="23"/>
        <v>38893.592893593013</v>
      </c>
    </row>
    <row r="741" spans="1:6" x14ac:dyDescent="0.3">
      <c r="A741">
        <v>740</v>
      </c>
      <c r="B741" s="2">
        <v>44796</v>
      </c>
      <c r="C741" s="8">
        <v>67050000</v>
      </c>
      <c r="D741" s="8">
        <v>30941239.085239083</v>
      </c>
      <c r="E741" s="10">
        <f t="shared" si="22"/>
        <v>36108760.914760917</v>
      </c>
      <c r="F741" s="28">
        <f t="shared" si="23"/>
        <v>-202945.75694575906</v>
      </c>
    </row>
    <row r="742" spans="1:6" x14ac:dyDescent="0.3">
      <c r="A742">
        <v>741</v>
      </c>
      <c r="B742" s="2">
        <v>44795</v>
      </c>
      <c r="C742" s="8">
        <v>67000000</v>
      </c>
      <c r="D742" s="8">
        <v>30688293.328293327</v>
      </c>
      <c r="E742" s="10">
        <f t="shared" si="22"/>
        <v>36311706.671706676</v>
      </c>
      <c r="F742" s="28">
        <f t="shared" si="23"/>
        <v>27480.627480626106</v>
      </c>
    </row>
    <row r="743" spans="1:6" x14ac:dyDescent="0.3">
      <c r="A743">
        <v>742</v>
      </c>
      <c r="B743" s="2">
        <v>44792</v>
      </c>
      <c r="C743" s="8">
        <v>67200000</v>
      </c>
      <c r="D743" s="8">
        <v>30915773.955773953</v>
      </c>
      <c r="E743" s="10">
        <f t="shared" si="22"/>
        <v>36284226.04422605</v>
      </c>
      <c r="F743" s="28">
        <f t="shared" si="23"/>
        <v>137543.22434322536</v>
      </c>
    </row>
    <row r="744" spans="1:6" x14ac:dyDescent="0.3">
      <c r="A744">
        <v>743</v>
      </c>
      <c r="B744" s="2">
        <v>44791</v>
      </c>
      <c r="C744" s="8">
        <v>67200000</v>
      </c>
      <c r="D744" s="8">
        <v>31053317.180117175</v>
      </c>
      <c r="E744" s="10">
        <f t="shared" si="22"/>
        <v>36146682.819882825</v>
      </c>
      <c r="F744" s="28">
        <f t="shared" si="23"/>
        <v>88455.86845587194</v>
      </c>
    </row>
    <row r="745" spans="1:6" x14ac:dyDescent="0.3">
      <c r="A745">
        <v>744</v>
      </c>
      <c r="B745" s="2">
        <v>44790</v>
      </c>
      <c r="C745" s="8">
        <v>67200000</v>
      </c>
      <c r="D745" s="8">
        <v>31141773.048573043</v>
      </c>
      <c r="E745" s="10">
        <f t="shared" si="22"/>
        <v>36058226.951426953</v>
      </c>
      <c r="F745" s="28">
        <f t="shared" si="23"/>
        <v>430897.22169722617</v>
      </c>
    </row>
    <row r="746" spans="1:6" x14ac:dyDescent="0.3">
      <c r="A746">
        <v>745</v>
      </c>
      <c r="B746" s="2">
        <v>44789</v>
      </c>
      <c r="C746" s="8">
        <v>67000000</v>
      </c>
      <c r="D746" s="8">
        <v>31372670.270270269</v>
      </c>
      <c r="E746" s="10">
        <f t="shared" si="22"/>
        <v>35627329.729729727</v>
      </c>
      <c r="F746" s="28">
        <f t="shared" si="23"/>
        <v>41039.803439795971</v>
      </c>
    </row>
    <row r="747" spans="1:6" x14ac:dyDescent="0.3">
      <c r="A747">
        <v>746</v>
      </c>
      <c r="B747" s="2">
        <v>44788</v>
      </c>
      <c r="C747" s="8">
        <v>67100000</v>
      </c>
      <c r="D747" s="8">
        <v>31513710.073710073</v>
      </c>
      <c r="E747" s="10">
        <f t="shared" si="22"/>
        <v>35586289.926289931</v>
      </c>
      <c r="F747" s="28">
        <f t="shared" si="23"/>
        <v>93397.240597240627</v>
      </c>
    </row>
    <row r="748" spans="1:6" x14ac:dyDescent="0.3">
      <c r="A748">
        <v>747</v>
      </c>
      <c r="B748" s="2">
        <v>44785</v>
      </c>
      <c r="C748" s="8">
        <v>67300000</v>
      </c>
      <c r="D748" s="8">
        <v>31807107.31430731</v>
      </c>
      <c r="E748" s="10">
        <f t="shared" si="22"/>
        <v>35492892.68569269</v>
      </c>
      <c r="F748" s="28">
        <f t="shared" si="23"/>
        <v>-60096.919296912849</v>
      </c>
    </row>
    <row r="749" spans="1:6" x14ac:dyDescent="0.3">
      <c r="A749">
        <v>748</v>
      </c>
      <c r="B749" s="2">
        <v>44784</v>
      </c>
      <c r="C749" s="8">
        <v>67200000</v>
      </c>
      <c r="D749" s="8">
        <v>31647010.395010393</v>
      </c>
      <c r="E749" s="10">
        <f t="shared" si="22"/>
        <v>35552989.604989603</v>
      </c>
      <c r="F749" s="28">
        <f t="shared" si="23"/>
        <v>297541.4855414778</v>
      </c>
    </row>
    <row r="750" spans="1:6" x14ac:dyDescent="0.3">
      <c r="A750">
        <v>749</v>
      </c>
      <c r="B750" s="2">
        <v>44783</v>
      </c>
      <c r="C750" s="8">
        <v>67000000</v>
      </c>
      <c r="D750" s="8">
        <v>31744551.880551878</v>
      </c>
      <c r="E750" s="10">
        <f t="shared" si="22"/>
        <v>35255448.119448125</v>
      </c>
      <c r="F750" s="28">
        <f t="shared" si="23"/>
        <v>-228286.52428652346</v>
      </c>
    </row>
    <row r="751" spans="1:6" x14ac:dyDescent="0.3">
      <c r="A751">
        <v>750</v>
      </c>
      <c r="B751" s="2">
        <v>44782</v>
      </c>
      <c r="C751" s="8">
        <v>67200000</v>
      </c>
      <c r="D751" s="8">
        <v>31716265.356265355</v>
      </c>
      <c r="E751" s="10">
        <f t="shared" si="22"/>
        <v>35483734.643734649</v>
      </c>
      <c r="F751" s="28">
        <f t="shared" si="23"/>
        <v>-223236.89283689111</v>
      </c>
    </row>
    <row r="752" spans="1:6" x14ac:dyDescent="0.3">
      <c r="A752">
        <v>751</v>
      </c>
      <c r="B752" s="2">
        <v>44781</v>
      </c>
      <c r="C752" s="8">
        <v>67300000</v>
      </c>
      <c r="D752" s="8">
        <v>31593028.46342846</v>
      </c>
      <c r="E752" s="10">
        <f t="shared" si="22"/>
        <v>35706971.53657154</v>
      </c>
      <c r="F752" s="28">
        <f t="shared" si="23"/>
        <v>-549791.64619164914</v>
      </c>
    </row>
    <row r="753" spans="1:6" x14ac:dyDescent="0.3">
      <c r="A753">
        <v>752</v>
      </c>
      <c r="B753" s="2">
        <v>44778</v>
      </c>
      <c r="C753" s="8">
        <v>67600000</v>
      </c>
      <c r="D753" s="8">
        <v>31343236.817236815</v>
      </c>
      <c r="E753" s="10">
        <f t="shared" si="22"/>
        <v>36256763.182763189</v>
      </c>
      <c r="F753" s="28">
        <f t="shared" si="23"/>
        <v>486610.47061046958</v>
      </c>
    </row>
    <row r="754" spans="1:6" x14ac:dyDescent="0.3">
      <c r="A754">
        <v>753</v>
      </c>
      <c r="B754" s="2">
        <v>44777</v>
      </c>
      <c r="C754" s="8">
        <v>67400000</v>
      </c>
      <c r="D754" s="8">
        <v>31629847.287847284</v>
      </c>
      <c r="E754" s="10">
        <f t="shared" si="22"/>
        <v>35770152.712152719</v>
      </c>
      <c r="F754" s="28">
        <f t="shared" si="23"/>
        <v>-138067.28406728059</v>
      </c>
    </row>
    <row r="755" spans="1:6" x14ac:dyDescent="0.3">
      <c r="A755">
        <v>754</v>
      </c>
      <c r="B755" s="2">
        <v>44776</v>
      </c>
      <c r="C755" s="8">
        <v>67000000</v>
      </c>
      <c r="D755" s="8">
        <v>31091780.00378</v>
      </c>
      <c r="E755" s="10">
        <f t="shared" si="22"/>
        <v>35908219.99622</v>
      </c>
      <c r="F755" s="28">
        <f t="shared" si="23"/>
        <v>-1223212.0204120204</v>
      </c>
    </row>
    <row r="756" spans="1:6" x14ac:dyDescent="0.3">
      <c r="A756">
        <v>755</v>
      </c>
      <c r="B756" s="2">
        <v>44775</v>
      </c>
      <c r="C756" s="8">
        <v>68400000</v>
      </c>
      <c r="D756" s="8">
        <v>31268567.98336798</v>
      </c>
      <c r="E756" s="10">
        <f t="shared" si="22"/>
        <v>37131432.01663202</v>
      </c>
      <c r="F756" s="28">
        <f t="shared" si="23"/>
        <v>565599.47079947591</v>
      </c>
    </row>
    <row r="757" spans="1:6" x14ac:dyDescent="0.3">
      <c r="A757">
        <v>756</v>
      </c>
      <c r="B757" s="2">
        <v>44774</v>
      </c>
      <c r="C757" s="8">
        <v>67800000</v>
      </c>
      <c r="D757" s="8">
        <v>31234167.454167452</v>
      </c>
      <c r="E757" s="10">
        <f t="shared" si="22"/>
        <v>36565832.545832545</v>
      </c>
      <c r="F757" s="28">
        <f t="shared" si="23"/>
        <v>965640.89964089543</v>
      </c>
    </row>
    <row r="758" spans="1:6" x14ac:dyDescent="0.3">
      <c r="A758">
        <v>757</v>
      </c>
      <c r="B758" s="2">
        <v>44771</v>
      </c>
      <c r="C758" s="8">
        <v>66700000</v>
      </c>
      <c r="D758" s="8">
        <v>31099808.353808351</v>
      </c>
      <c r="E758" s="10">
        <f t="shared" si="22"/>
        <v>35600191.646191649</v>
      </c>
      <c r="F758" s="28">
        <f t="shared" si="23"/>
        <v>508154.14855415374</v>
      </c>
    </row>
    <row r="759" spans="1:6" x14ac:dyDescent="0.3">
      <c r="A759">
        <v>758</v>
      </c>
      <c r="B759" s="2">
        <v>44770</v>
      </c>
      <c r="C759" s="8">
        <v>66000000</v>
      </c>
      <c r="D759" s="8">
        <v>30907962.502362501</v>
      </c>
      <c r="E759" s="10">
        <f t="shared" si="22"/>
        <v>35092037.497637495</v>
      </c>
      <c r="F759" s="28">
        <f t="shared" si="23"/>
        <v>-628856.47325647622</v>
      </c>
    </row>
    <row r="760" spans="1:6" x14ac:dyDescent="0.3">
      <c r="A760">
        <v>759</v>
      </c>
      <c r="B760" s="2">
        <v>44769</v>
      </c>
      <c r="C760" s="8">
        <v>66100000</v>
      </c>
      <c r="D760" s="8">
        <v>30379106.029106028</v>
      </c>
      <c r="E760" s="10">
        <f t="shared" si="22"/>
        <v>35720893.970893972</v>
      </c>
      <c r="F760" s="28">
        <f t="shared" si="23"/>
        <v>68766.962766960263</v>
      </c>
    </row>
    <row r="761" spans="1:6" x14ac:dyDescent="0.3">
      <c r="A761">
        <v>760</v>
      </c>
      <c r="B761" s="2">
        <v>44768</v>
      </c>
      <c r="C761" s="8">
        <v>66000000</v>
      </c>
      <c r="D761" s="8">
        <v>30347872.991872989</v>
      </c>
      <c r="E761" s="10">
        <f t="shared" si="22"/>
        <v>35652127.008127011</v>
      </c>
      <c r="F761" s="28">
        <f t="shared" si="23"/>
        <v>-457538.46153845638</v>
      </c>
    </row>
    <row r="762" spans="1:6" x14ac:dyDescent="0.3">
      <c r="A762">
        <v>761</v>
      </c>
      <c r="B762" s="2">
        <v>44767</v>
      </c>
      <c r="C762" s="8">
        <v>66500000</v>
      </c>
      <c r="D762" s="8">
        <v>30390334.530334529</v>
      </c>
      <c r="E762" s="10">
        <f t="shared" si="22"/>
        <v>36109665.469665468</v>
      </c>
      <c r="F762" s="28">
        <f t="shared" si="23"/>
        <v>262785.8627858609</v>
      </c>
    </row>
    <row r="763" spans="1:6" x14ac:dyDescent="0.3">
      <c r="A763">
        <v>762</v>
      </c>
      <c r="B763" s="2">
        <v>44764</v>
      </c>
      <c r="C763" s="8">
        <v>66400000</v>
      </c>
      <c r="D763" s="8">
        <v>30553120.393120389</v>
      </c>
      <c r="E763" s="10">
        <f t="shared" si="22"/>
        <v>35846879.606879607</v>
      </c>
      <c r="F763" s="28">
        <f t="shared" si="23"/>
        <v>958206.01020600647</v>
      </c>
    </row>
    <row r="764" spans="1:6" x14ac:dyDescent="0.3">
      <c r="A764">
        <v>763</v>
      </c>
      <c r="B764" s="2">
        <v>44763</v>
      </c>
      <c r="C764" s="8">
        <v>65200000</v>
      </c>
      <c r="D764" s="8">
        <v>30311326.4033264</v>
      </c>
      <c r="E764" s="10">
        <f t="shared" si="22"/>
        <v>34888673.5966736</v>
      </c>
      <c r="F764" s="28">
        <f t="shared" si="23"/>
        <v>-1533613.3056133017</v>
      </c>
    </row>
    <row r="765" spans="1:6" x14ac:dyDescent="0.3">
      <c r="A765">
        <v>764</v>
      </c>
      <c r="B765" s="2">
        <v>44762</v>
      </c>
      <c r="C765" s="8">
        <v>66500000</v>
      </c>
      <c r="D765" s="8">
        <v>30077713.097713094</v>
      </c>
      <c r="E765" s="10">
        <f t="shared" si="22"/>
        <v>36422286.902286902</v>
      </c>
      <c r="F765" s="28">
        <f t="shared" si="23"/>
        <v>1388414.2884142846</v>
      </c>
    </row>
    <row r="766" spans="1:6" x14ac:dyDescent="0.3">
      <c r="A766">
        <v>765</v>
      </c>
      <c r="B766" s="2">
        <v>44761</v>
      </c>
      <c r="C766" s="8">
        <v>65300000</v>
      </c>
      <c r="D766" s="8">
        <v>30266127.386127383</v>
      </c>
      <c r="E766" s="10">
        <f t="shared" si="22"/>
        <v>35033872.613872617</v>
      </c>
      <c r="F766" s="28">
        <f t="shared" si="23"/>
        <v>822020.79002079368</v>
      </c>
    </row>
    <row r="767" spans="1:6" x14ac:dyDescent="0.3">
      <c r="A767">
        <v>766</v>
      </c>
      <c r="B767" s="2">
        <v>44760</v>
      </c>
      <c r="C767" s="8">
        <v>64500000</v>
      </c>
      <c r="D767" s="8">
        <v>30288148.176148172</v>
      </c>
      <c r="E767" s="10">
        <f t="shared" si="22"/>
        <v>34211851.823851824</v>
      </c>
      <c r="F767" s="28">
        <f t="shared" si="23"/>
        <v>-3557630.3156303167</v>
      </c>
    </row>
    <row r="768" spans="1:6" x14ac:dyDescent="0.3">
      <c r="A768">
        <v>767</v>
      </c>
      <c r="B768" s="2">
        <v>44757</v>
      </c>
      <c r="C768" s="8">
        <v>67950000</v>
      </c>
      <c r="D768" s="8">
        <v>30180517.860517859</v>
      </c>
      <c r="E768" s="10">
        <f t="shared" si="22"/>
        <v>37769482.139482141</v>
      </c>
      <c r="F768" s="28">
        <f t="shared" si="23"/>
        <v>-257871.85787186027</v>
      </c>
    </row>
    <row r="769" spans="1:6" x14ac:dyDescent="0.3">
      <c r="A769">
        <v>768</v>
      </c>
      <c r="B769" s="2">
        <v>44756</v>
      </c>
      <c r="C769" s="8">
        <v>68200000</v>
      </c>
      <c r="D769" s="8">
        <v>30172646.002645999</v>
      </c>
      <c r="E769" s="10">
        <f t="shared" si="22"/>
        <v>38027353.997354001</v>
      </c>
      <c r="F769" s="28">
        <f t="shared" si="23"/>
        <v>490343.67794367671</v>
      </c>
    </row>
    <row r="770" spans="1:6" x14ac:dyDescent="0.3">
      <c r="A770">
        <v>769</v>
      </c>
      <c r="B770" s="2">
        <v>44755</v>
      </c>
      <c r="C770" s="8">
        <v>68200000</v>
      </c>
      <c r="D770" s="8">
        <v>30662989.68058968</v>
      </c>
      <c r="E770" s="10">
        <f t="shared" si="22"/>
        <v>37537010.319410324</v>
      </c>
      <c r="F770" s="28">
        <f t="shared" si="23"/>
        <v>-241423.85182385147</v>
      </c>
    </row>
    <row r="771" spans="1:6" x14ac:dyDescent="0.3">
      <c r="A771">
        <v>770</v>
      </c>
      <c r="B771" s="2">
        <v>44754</v>
      </c>
      <c r="C771" s="8">
        <v>68250000</v>
      </c>
      <c r="D771" s="8">
        <v>30471565.828765824</v>
      </c>
      <c r="E771" s="10">
        <f t="shared" ref="E771:E834" si="24">C771-D771</f>
        <v>37778434.171234176</v>
      </c>
      <c r="F771" s="28">
        <f t="shared" ref="F771:F834" si="25">E771-E772</f>
        <v>113539.06633906811</v>
      </c>
    </row>
    <row r="772" spans="1:6" x14ac:dyDescent="0.3">
      <c r="A772">
        <v>771</v>
      </c>
      <c r="B772" s="2">
        <v>44753</v>
      </c>
      <c r="C772" s="8">
        <v>68200000</v>
      </c>
      <c r="D772" s="8">
        <v>30535104.895104893</v>
      </c>
      <c r="E772" s="10">
        <f t="shared" si="24"/>
        <v>37664895.104895107</v>
      </c>
      <c r="F772" s="28">
        <f t="shared" si="25"/>
        <v>-202379.13437913358</v>
      </c>
    </row>
    <row r="773" spans="1:6" x14ac:dyDescent="0.3">
      <c r="A773">
        <v>772</v>
      </c>
      <c r="B773" s="2">
        <v>44750</v>
      </c>
      <c r="C773" s="8">
        <v>68600000</v>
      </c>
      <c r="D773" s="8">
        <v>30732725.760725759</v>
      </c>
      <c r="E773" s="10">
        <f t="shared" si="24"/>
        <v>37867274.239274241</v>
      </c>
      <c r="F773" s="28">
        <f t="shared" si="25"/>
        <v>95758.457758456469</v>
      </c>
    </row>
    <row r="774" spans="1:6" x14ac:dyDescent="0.3">
      <c r="A774">
        <v>773</v>
      </c>
      <c r="B774" s="2">
        <v>44749</v>
      </c>
      <c r="C774" s="8">
        <v>68450000</v>
      </c>
      <c r="D774" s="8">
        <v>30678484.218484215</v>
      </c>
      <c r="E774" s="10">
        <f t="shared" si="24"/>
        <v>37771515.781515785</v>
      </c>
      <c r="F774" s="28">
        <f t="shared" si="25"/>
        <v>-22791.381591379642</v>
      </c>
    </row>
    <row r="775" spans="1:6" x14ac:dyDescent="0.3">
      <c r="A775">
        <v>774</v>
      </c>
      <c r="B775" s="2">
        <v>44748</v>
      </c>
      <c r="C775" s="8">
        <v>68450000</v>
      </c>
      <c r="D775" s="8">
        <v>30655692.836892836</v>
      </c>
      <c r="E775" s="10">
        <f t="shared" si="24"/>
        <v>37794307.163107164</v>
      </c>
      <c r="F775" s="28">
        <f t="shared" si="25"/>
        <v>108008.16480816156</v>
      </c>
    </row>
    <row r="776" spans="1:6" x14ac:dyDescent="0.3">
      <c r="A776">
        <v>775</v>
      </c>
      <c r="B776" s="2">
        <v>44747</v>
      </c>
      <c r="C776" s="8">
        <v>68800000</v>
      </c>
      <c r="D776" s="8">
        <v>31113701.001701001</v>
      </c>
      <c r="E776" s="10">
        <f t="shared" si="24"/>
        <v>37686298.998299003</v>
      </c>
      <c r="F776" s="28">
        <f t="shared" si="25"/>
        <v>950529.95652996004</v>
      </c>
    </row>
    <row r="777" spans="1:6" x14ac:dyDescent="0.3">
      <c r="A777">
        <v>776</v>
      </c>
      <c r="B777" s="2">
        <v>44746</v>
      </c>
      <c r="C777" s="8">
        <v>68700000</v>
      </c>
      <c r="D777" s="8">
        <v>31964230.958230957</v>
      </c>
      <c r="E777" s="10">
        <f t="shared" si="24"/>
        <v>36735769.041769043</v>
      </c>
      <c r="F777" s="28">
        <f t="shared" si="25"/>
        <v>-326935.55093555152</v>
      </c>
    </row>
    <row r="778" spans="1:6" x14ac:dyDescent="0.3">
      <c r="A778">
        <v>777</v>
      </c>
      <c r="B778" s="2">
        <v>44743</v>
      </c>
      <c r="C778" s="8">
        <v>68750000</v>
      </c>
      <c r="D778" s="8">
        <v>31687295.407295406</v>
      </c>
      <c r="E778" s="10">
        <f t="shared" si="24"/>
        <v>37062704.592704594</v>
      </c>
      <c r="F778" s="28">
        <f t="shared" si="25"/>
        <v>-119778.49177849293</v>
      </c>
    </row>
    <row r="779" spans="1:6" x14ac:dyDescent="0.3">
      <c r="A779">
        <v>778</v>
      </c>
      <c r="B779" s="2">
        <v>44742</v>
      </c>
      <c r="C779" s="8">
        <v>68900000</v>
      </c>
      <c r="D779" s="8">
        <v>31717516.915516913</v>
      </c>
      <c r="E779" s="10">
        <f t="shared" si="24"/>
        <v>37182483.084483087</v>
      </c>
      <c r="F779" s="28">
        <f t="shared" si="25"/>
        <v>182487.24248724431</v>
      </c>
    </row>
    <row r="780" spans="1:6" x14ac:dyDescent="0.3">
      <c r="A780">
        <v>779</v>
      </c>
      <c r="B780" s="2">
        <v>44741</v>
      </c>
      <c r="C780" s="8">
        <v>68900000</v>
      </c>
      <c r="D780" s="8">
        <v>31900004.158004157</v>
      </c>
      <c r="E780" s="10">
        <f t="shared" si="24"/>
        <v>36999995.841995843</v>
      </c>
      <c r="F780" s="28">
        <f t="shared" si="25"/>
        <v>203095.44509544224</v>
      </c>
    </row>
    <row r="781" spans="1:6" x14ac:dyDescent="0.3">
      <c r="A781">
        <v>780</v>
      </c>
      <c r="B781" s="2">
        <v>44740</v>
      </c>
      <c r="C781" s="8">
        <v>68750000</v>
      </c>
      <c r="D781" s="8">
        <v>31953099.603099599</v>
      </c>
      <c r="E781" s="10">
        <f t="shared" si="24"/>
        <v>36796900.396900401</v>
      </c>
      <c r="F781" s="28">
        <f t="shared" si="25"/>
        <v>196008.6940086931</v>
      </c>
    </row>
    <row r="782" spans="1:6" x14ac:dyDescent="0.3">
      <c r="A782">
        <v>781</v>
      </c>
      <c r="B782" s="2">
        <v>44739</v>
      </c>
      <c r="C782" s="8">
        <v>68600000</v>
      </c>
      <c r="D782" s="8">
        <v>31999108.297108296</v>
      </c>
      <c r="E782" s="10">
        <f t="shared" si="24"/>
        <v>36600891.702891707</v>
      </c>
      <c r="F782" s="28">
        <f t="shared" si="25"/>
        <v>101171.80117180198</v>
      </c>
    </row>
    <row r="783" spans="1:6" x14ac:dyDescent="0.3">
      <c r="A783">
        <v>782</v>
      </c>
      <c r="B783" s="2">
        <v>44736</v>
      </c>
      <c r="C783" s="8">
        <v>68600000</v>
      </c>
      <c r="D783" s="8">
        <v>32100280.098280095</v>
      </c>
      <c r="E783" s="10">
        <f t="shared" si="24"/>
        <v>36499719.901719905</v>
      </c>
      <c r="F783" s="28">
        <f t="shared" si="25"/>
        <v>-118200.49140048772</v>
      </c>
    </row>
    <row r="784" spans="1:6" x14ac:dyDescent="0.3">
      <c r="A784">
        <v>783</v>
      </c>
      <c r="B784" s="2">
        <v>44735</v>
      </c>
      <c r="C784" s="8">
        <v>68700000</v>
      </c>
      <c r="D784" s="8">
        <v>32082079.606879607</v>
      </c>
      <c r="E784" s="10">
        <f t="shared" si="24"/>
        <v>36617920.393120393</v>
      </c>
      <c r="F784" s="28">
        <f t="shared" si="25"/>
        <v>288642.7518427521</v>
      </c>
    </row>
    <row r="785" spans="1:6" x14ac:dyDescent="0.3">
      <c r="A785">
        <v>784</v>
      </c>
      <c r="B785" s="2">
        <v>44734</v>
      </c>
      <c r="C785" s="8">
        <v>68550000</v>
      </c>
      <c r="D785" s="8">
        <v>32220722.358722355</v>
      </c>
      <c r="E785" s="10">
        <f t="shared" si="24"/>
        <v>36329277.641277641</v>
      </c>
      <c r="F785" s="28">
        <f t="shared" si="25"/>
        <v>-107212.92761293054</v>
      </c>
    </row>
    <row r="786" spans="1:6" x14ac:dyDescent="0.3">
      <c r="A786">
        <v>785</v>
      </c>
      <c r="B786" s="2">
        <v>44733</v>
      </c>
      <c r="C786" s="8">
        <v>68650000</v>
      </c>
      <c r="D786" s="8">
        <v>32213509.431109428</v>
      </c>
      <c r="E786" s="10">
        <f t="shared" si="24"/>
        <v>36436490.568890572</v>
      </c>
      <c r="F786" s="28">
        <f t="shared" si="25"/>
        <v>114431.60083159804</v>
      </c>
    </row>
    <row r="787" spans="1:6" x14ac:dyDescent="0.3">
      <c r="A787">
        <v>786</v>
      </c>
      <c r="B787" s="2">
        <v>44732</v>
      </c>
      <c r="C787" s="8">
        <v>68650000</v>
      </c>
      <c r="D787" s="8">
        <v>32327941.03194103</v>
      </c>
      <c r="E787" s="10">
        <f t="shared" si="24"/>
        <v>36322058.968058974</v>
      </c>
      <c r="F787" s="28">
        <f t="shared" si="25"/>
        <v>-205199.01719900966</v>
      </c>
    </row>
    <row r="788" spans="1:6" x14ac:dyDescent="0.3">
      <c r="A788">
        <v>787</v>
      </c>
      <c r="B788" s="2">
        <v>44729</v>
      </c>
      <c r="C788" s="8">
        <v>68750000</v>
      </c>
      <c r="D788" s="8">
        <v>32222742.014742013</v>
      </c>
      <c r="E788" s="10">
        <f t="shared" si="24"/>
        <v>36527257.985257983</v>
      </c>
      <c r="F788" s="28">
        <f t="shared" si="25"/>
        <v>344043.01644301414</v>
      </c>
    </row>
    <row r="789" spans="1:6" x14ac:dyDescent="0.3">
      <c r="A789">
        <v>788</v>
      </c>
      <c r="B789" s="2">
        <v>44728</v>
      </c>
      <c r="C789" s="8">
        <v>68600000</v>
      </c>
      <c r="D789" s="8">
        <v>32416785.031185027</v>
      </c>
      <c r="E789" s="10">
        <f t="shared" si="24"/>
        <v>36183214.968814969</v>
      </c>
      <c r="F789" s="28">
        <f t="shared" si="25"/>
        <v>-386672.38707238436</v>
      </c>
    </row>
    <row r="790" spans="1:6" x14ac:dyDescent="0.3">
      <c r="A790">
        <v>789</v>
      </c>
      <c r="B790" s="2">
        <v>44727</v>
      </c>
      <c r="C790" s="8">
        <v>68450000</v>
      </c>
      <c r="D790" s="8">
        <v>31880112.644112643</v>
      </c>
      <c r="E790" s="10">
        <f t="shared" si="24"/>
        <v>36569887.355887353</v>
      </c>
      <c r="F790" s="28">
        <f t="shared" si="25"/>
        <v>-79218.673218682408</v>
      </c>
    </row>
    <row r="791" spans="1:6" x14ac:dyDescent="0.3">
      <c r="A791">
        <v>790</v>
      </c>
      <c r="B791" s="2">
        <v>44726</v>
      </c>
      <c r="C791" s="8">
        <v>68400000</v>
      </c>
      <c r="D791" s="8">
        <v>31750893.970893968</v>
      </c>
      <c r="E791" s="10">
        <f t="shared" si="24"/>
        <v>36649106.029106036</v>
      </c>
      <c r="F791" s="28">
        <f t="shared" si="25"/>
        <v>53885.843885853887</v>
      </c>
    </row>
    <row r="792" spans="1:6" x14ac:dyDescent="0.3">
      <c r="A792">
        <v>791</v>
      </c>
      <c r="B792" s="2">
        <v>44725</v>
      </c>
      <c r="C792" s="8">
        <v>68650000</v>
      </c>
      <c r="D792" s="8">
        <v>32054779.814779814</v>
      </c>
      <c r="E792" s="10">
        <f t="shared" si="24"/>
        <v>36595220.185220182</v>
      </c>
      <c r="F792" s="28">
        <f t="shared" si="25"/>
        <v>-62675.864675872028</v>
      </c>
    </row>
    <row r="793" spans="1:6" x14ac:dyDescent="0.3">
      <c r="A793">
        <v>792</v>
      </c>
      <c r="B793" s="2">
        <v>44722</v>
      </c>
      <c r="C793" s="8">
        <v>69450000</v>
      </c>
      <c r="D793" s="8">
        <v>32792103.950103946</v>
      </c>
      <c r="E793" s="10">
        <f t="shared" si="24"/>
        <v>36657896.049896054</v>
      </c>
      <c r="F793" s="28">
        <f t="shared" si="25"/>
        <v>-678494.80249480158</v>
      </c>
    </row>
    <row r="794" spans="1:6" x14ac:dyDescent="0.3">
      <c r="A794">
        <v>793</v>
      </c>
      <c r="B794" s="2">
        <v>44721</v>
      </c>
      <c r="C794" s="8">
        <v>69700000</v>
      </c>
      <c r="D794" s="8">
        <v>32363609.147609144</v>
      </c>
      <c r="E794" s="10">
        <f t="shared" si="24"/>
        <v>37336390.852390856</v>
      </c>
      <c r="F794" s="28">
        <f t="shared" si="25"/>
        <v>199067.32186732441</v>
      </c>
    </row>
    <row r="795" spans="1:6" x14ac:dyDescent="0.3">
      <c r="A795">
        <v>794</v>
      </c>
      <c r="B795" s="2">
        <v>44720</v>
      </c>
      <c r="C795" s="8">
        <v>69600000</v>
      </c>
      <c r="D795" s="8">
        <v>32462676.469476469</v>
      </c>
      <c r="E795" s="10">
        <f t="shared" si="24"/>
        <v>37137323.530523531</v>
      </c>
      <c r="F795" s="28">
        <f t="shared" si="25"/>
        <v>-79922.736722737551</v>
      </c>
    </row>
    <row r="796" spans="1:6" x14ac:dyDescent="0.3">
      <c r="A796">
        <v>795</v>
      </c>
      <c r="B796" s="2">
        <v>44719</v>
      </c>
      <c r="C796" s="8">
        <v>69600000</v>
      </c>
      <c r="D796" s="8">
        <v>32382753.732753731</v>
      </c>
      <c r="E796" s="10">
        <f t="shared" si="24"/>
        <v>37217246.267246269</v>
      </c>
      <c r="F796" s="28">
        <f t="shared" si="25"/>
        <v>-52433.566433571279</v>
      </c>
    </row>
    <row r="797" spans="1:6" x14ac:dyDescent="0.3">
      <c r="A797">
        <v>796</v>
      </c>
      <c r="B797" s="2">
        <v>44718</v>
      </c>
      <c r="C797" s="8">
        <v>69500000</v>
      </c>
      <c r="D797" s="8">
        <v>32230320.166320164</v>
      </c>
      <c r="E797" s="10">
        <f t="shared" si="24"/>
        <v>37269679.83367984</v>
      </c>
      <c r="F797" s="28">
        <f t="shared" si="25"/>
        <v>-81584.72878472507</v>
      </c>
    </row>
    <row r="798" spans="1:6" x14ac:dyDescent="0.3">
      <c r="A798">
        <v>797</v>
      </c>
      <c r="B798" s="2">
        <v>44715</v>
      </c>
      <c r="C798" s="8">
        <v>69700000</v>
      </c>
      <c r="D798" s="8">
        <v>32348735.437535439</v>
      </c>
      <c r="E798" s="10">
        <f t="shared" si="24"/>
        <v>37351264.562464565</v>
      </c>
      <c r="F798" s="28">
        <f t="shared" si="25"/>
        <v>628336.57153657079</v>
      </c>
    </row>
    <row r="799" spans="1:6" x14ac:dyDescent="0.3">
      <c r="A799">
        <v>798</v>
      </c>
      <c r="B799" s="2">
        <v>44714</v>
      </c>
      <c r="C799" s="8">
        <v>69450000</v>
      </c>
      <c r="D799" s="8">
        <v>32727072.009072006</v>
      </c>
      <c r="E799" s="10">
        <f t="shared" si="24"/>
        <v>36722927.990927994</v>
      </c>
      <c r="F799" s="28">
        <f t="shared" si="25"/>
        <v>-252606.46380646527</v>
      </c>
    </row>
    <row r="800" spans="1:6" x14ac:dyDescent="0.3">
      <c r="A800">
        <v>799</v>
      </c>
      <c r="B800" s="2">
        <v>44713</v>
      </c>
      <c r="C800" s="8">
        <v>69300000</v>
      </c>
      <c r="D800" s="8">
        <v>32324465.54526554</v>
      </c>
      <c r="E800" s="10">
        <f t="shared" si="24"/>
        <v>36975534.45473446</v>
      </c>
      <c r="F800" s="28">
        <f t="shared" si="25"/>
        <v>-225845.62464562058</v>
      </c>
    </row>
    <row r="801" spans="1:6" x14ac:dyDescent="0.3">
      <c r="A801">
        <v>800</v>
      </c>
      <c r="B801" s="2">
        <v>44712</v>
      </c>
      <c r="C801" s="8">
        <v>69500000</v>
      </c>
      <c r="D801" s="8">
        <v>32298619.92061992</v>
      </c>
      <c r="E801" s="10">
        <f t="shared" si="24"/>
        <v>37201380.07938008</v>
      </c>
      <c r="F801" s="28">
        <f t="shared" si="25"/>
        <v>129382.95218294859</v>
      </c>
    </row>
    <row r="802" spans="1:6" x14ac:dyDescent="0.3">
      <c r="A802">
        <v>801</v>
      </c>
      <c r="B802" s="2">
        <v>44711</v>
      </c>
      <c r="C802" s="8">
        <v>69500000</v>
      </c>
      <c r="D802" s="8">
        <v>32428002.872802868</v>
      </c>
      <c r="E802" s="10">
        <f t="shared" si="24"/>
        <v>37071997.127197132</v>
      </c>
      <c r="F802" s="28">
        <f t="shared" si="25"/>
        <v>35352.636552639306</v>
      </c>
    </row>
    <row r="803" spans="1:6" x14ac:dyDescent="0.3">
      <c r="A803">
        <v>802</v>
      </c>
      <c r="B803" s="2">
        <v>44708</v>
      </c>
      <c r="C803" s="8">
        <v>69500000</v>
      </c>
      <c r="D803" s="8">
        <v>32463355.509355508</v>
      </c>
      <c r="E803" s="10">
        <f t="shared" si="24"/>
        <v>37036644.490644492</v>
      </c>
      <c r="F803" s="28">
        <f t="shared" si="25"/>
        <v>145578.15157815069</v>
      </c>
    </row>
    <row r="804" spans="1:6" x14ac:dyDescent="0.3">
      <c r="A804">
        <v>803</v>
      </c>
      <c r="B804" s="2">
        <v>44707</v>
      </c>
      <c r="C804" s="8">
        <v>69300000</v>
      </c>
      <c r="D804" s="8">
        <v>32408933.660933658</v>
      </c>
      <c r="E804" s="10">
        <f t="shared" si="24"/>
        <v>36891066.339066342</v>
      </c>
      <c r="F804" s="28">
        <f t="shared" si="25"/>
        <v>158012.47401247919</v>
      </c>
    </row>
    <row r="805" spans="1:6" x14ac:dyDescent="0.3">
      <c r="A805">
        <v>804</v>
      </c>
      <c r="B805" s="2">
        <v>44706</v>
      </c>
      <c r="C805" s="8">
        <v>69100000</v>
      </c>
      <c r="D805" s="8">
        <v>32366946.134946134</v>
      </c>
      <c r="E805" s="10">
        <f t="shared" si="24"/>
        <v>36733053.865053862</v>
      </c>
      <c r="F805" s="28">
        <f t="shared" si="25"/>
        <v>-440451.33245133609</v>
      </c>
    </row>
    <row r="806" spans="1:6" x14ac:dyDescent="0.3">
      <c r="A806">
        <v>805</v>
      </c>
      <c r="B806" s="2">
        <v>44705</v>
      </c>
      <c r="C806" s="8">
        <v>69900000</v>
      </c>
      <c r="D806" s="8">
        <v>32726494.802494802</v>
      </c>
      <c r="E806" s="10">
        <f t="shared" si="24"/>
        <v>37173505.197505198</v>
      </c>
      <c r="F806" s="28">
        <f t="shared" si="25"/>
        <v>-409436.779436782</v>
      </c>
    </row>
    <row r="807" spans="1:6" x14ac:dyDescent="0.3">
      <c r="A807">
        <v>806</v>
      </c>
      <c r="B807" s="2">
        <v>44704</v>
      </c>
      <c r="C807" s="8">
        <v>69950000</v>
      </c>
      <c r="D807" s="8">
        <v>32367058.02305802</v>
      </c>
      <c r="E807" s="10">
        <f t="shared" si="24"/>
        <v>37582941.97694198</v>
      </c>
      <c r="F807" s="28">
        <f t="shared" si="25"/>
        <v>-19023.247023247182</v>
      </c>
    </row>
    <row r="808" spans="1:6" x14ac:dyDescent="0.3">
      <c r="A808">
        <v>807</v>
      </c>
      <c r="B808" s="2">
        <v>44701</v>
      </c>
      <c r="C808" s="8">
        <v>69850000</v>
      </c>
      <c r="D808" s="8">
        <v>32248034.776034772</v>
      </c>
      <c r="E808" s="10">
        <f t="shared" si="24"/>
        <v>37601965.223965228</v>
      </c>
      <c r="F808" s="28">
        <f t="shared" si="25"/>
        <v>561655.64165563881</v>
      </c>
    </row>
    <row r="809" spans="1:6" x14ac:dyDescent="0.3">
      <c r="A809">
        <v>808</v>
      </c>
      <c r="B809" s="2">
        <v>44700</v>
      </c>
      <c r="C809" s="8">
        <v>69250000</v>
      </c>
      <c r="D809" s="8">
        <v>32209690.417690415</v>
      </c>
      <c r="E809" s="10">
        <f t="shared" si="24"/>
        <v>37040309.582309589</v>
      </c>
      <c r="F809" s="28">
        <f t="shared" si="25"/>
        <v>-443967.41636741161</v>
      </c>
    </row>
    <row r="810" spans="1:6" x14ac:dyDescent="0.3">
      <c r="A810">
        <v>809</v>
      </c>
      <c r="B810" s="2">
        <v>44699</v>
      </c>
      <c r="C810" s="8">
        <v>69250000</v>
      </c>
      <c r="D810" s="8">
        <v>31765723.001323</v>
      </c>
      <c r="E810" s="10">
        <f t="shared" si="24"/>
        <v>37484276.998677</v>
      </c>
      <c r="F810" s="28">
        <f t="shared" si="25"/>
        <v>14117.48251748085</v>
      </c>
    </row>
    <row r="811" spans="1:6" x14ac:dyDescent="0.3">
      <c r="A811">
        <v>810</v>
      </c>
      <c r="B811" s="2">
        <v>44698</v>
      </c>
      <c r="C811" s="8">
        <v>69250000</v>
      </c>
      <c r="D811" s="8">
        <v>31779840.48384048</v>
      </c>
      <c r="E811" s="10">
        <f t="shared" si="24"/>
        <v>37470159.51615952</v>
      </c>
      <c r="F811" s="28">
        <f t="shared" si="25"/>
        <v>-116425.25042524934</v>
      </c>
    </row>
    <row r="812" spans="1:6" x14ac:dyDescent="0.3">
      <c r="A812">
        <v>811</v>
      </c>
      <c r="B812" s="2">
        <v>44697</v>
      </c>
      <c r="C812" s="8">
        <v>69250000</v>
      </c>
      <c r="D812" s="8">
        <v>31663415.233415231</v>
      </c>
      <c r="E812" s="10">
        <f t="shared" si="24"/>
        <v>37586584.766584769</v>
      </c>
      <c r="F812" s="28">
        <f t="shared" si="25"/>
        <v>-368802.57040257007</v>
      </c>
    </row>
    <row r="813" spans="1:6" x14ac:dyDescent="0.3">
      <c r="A813">
        <v>812</v>
      </c>
      <c r="B813" s="2">
        <v>44694</v>
      </c>
      <c r="C813" s="8">
        <v>69500000</v>
      </c>
      <c r="D813" s="8">
        <v>31544612.663012661</v>
      </c>
      <c r="E813" s="10">
        <f t="shared" si="24"/>
        <v>37955387.336987339</v>
      </c>
      <c r="F813" s="28">
        <f t="shared" si="25"/>
        <v>-499982.30958231539</v>
      </c>
    </row>
    <row r="814" spans="1:6" x14ac:dyDescent="0.3">
      <c r="A814">
        <v>813</v>
      </c>
      <c r="B814" s="2">
        <v>44693</v>
      </c>
      <c r="C814" s="8">
        <v>70300000</v>
      </c>
      <c r="D814" s="8">
        <v>31844630.353430349</v>
      </c>
      <c r="E814" s="10">
        <f t="shared" si="24"/>
        <v>38455369.646569654</v>
      </c>
      <c r="F814" s="28">
        <f t="shared" si="25"/>
        <v>538439.00963900983</v>
      </c>
    </row>
    <row r="815" spans="1:6" x14ac:dyDescent="0.3">
      <c r="A815">
        <v>814</v>
      </c>
      <c r="B815" s="2">
        <v>44692</v>
      </c>
      <c r="C815" s="8">
        <v>70200000</v>
      </c>
      <c r="D815" s="8">
        <v>32283069.363069359</v>
      </c>
      <c r="E815" s="10">
        <f t="shared" si="24"/>
        <v>37916930.636930645</v>
      </c>
      <c r="F815" s="28">
        <f t="shared" si="25"/>
        <v>-322923.15252314508</v>
      </c>
    </row>
    <row r="816" spans="1:6" x14ac:dyDescent="0.3">
      <c r="A816">
        <v>815</v>
      </c>
      <c r="B816" s="2">
        <v>44691</v>
      </c>
      <c r="C816" s="8">
        <v>70150000</v>
      </c>
      <c r="D816" s="8">
        <v>31910146.210546207</v>
      </c>
      <c r="E816" s="10">
        <f t="shared" si="24"/>
        <v>38239853.78945379</v>
      </c>
      <c r="F816" s="28">
        <f t="shared" si="25"/>
        <v>160942.43054242432</v>
      </c>
    </row>
    <row r="817" spans="1:6" x14ac:dyDescent="0.3">
      <c r="A817">
        <v>816</v>
      </c>
      <c r="B817" s="2">
        <v>44690</v>
      </c>
      <c r="C817" s="8">
        <v>70300000</v>
      </c>
      <c r="D817" s="8">
        <v>32221088.641088638</v>
      </c>
      <c r="E817" s="10">
        <f t="shared" si="24"/>
        <v>38078911.358911365</v>
      </c>
      <c r="F817" s="28">
        <f t="shared" si="25"/>
        <v>275251.18125118315</v>
      </c>
    </row>
    <row r="818" spans="1:6" x14ac:dyDescent="0.3">
      <c r="A818">
        <v>817</v>
      </c>
      <c r="B818" s="2">
        <v>44687</v>
      </c>
      <c r="C818" s="8">
        <v>70450000</v>
      </c>
      <c r="D818" s="8">
        <v>32646339.822339822</v>
      </c>
      <c r="E818" s="10">
        <f t="shared" si="24"/>
        <v>37803660.177660182</v>
      </c>
      <c r="F818" s="28">
        <f t="shared" si="25"/>
        <v>-24948.780948780477</v>
      </c>
    </row>
    <row r="819" spans="1:6" x14ac:dyDescent="0.3">
      <c r="A819">
        <v>818</v>
      </c>
      <c r="B819" s="2">
        <v>44686</v>
      </c>
      <c r="C819" s="8">
        <v>70350000</v>
      </c>
      <c r="D819" s="8">
        <v>32521391.041391037</v>
      </c>
      <c r="E819" s="10">
        <f t="shared" si="24"/>
        <v>37828608.958608963</v>
      </c>
      <c r="F819" s="28">
        <f t="shared" si="25"/>
        <v>144048.0060480088</v>
      </c>
    </row>
    <row r="820" spans="1:6" x14ac:dyDescent="0.3">
      <c r="A820">
        <v>819</v>
      </c>
      <c r="B820" s="2">
        <v>44685</v>
      </c>
      <c r="C820" s="8">
        <v>70100000</v>
      </c>
      <c r="D820" s="8">
        <v>32415439.047439046</v>
      </c>
      <c r="E820" s="10">
        <f t="shared" si="24"/>
        <v>37684560.952560954</v>
      </c>
      <c r="F820" s="28">
        <f t="shared" si="25"/>
        <v>175600.90720091015</v>
      </c>
    </row>
    <row r="821" spans="1:6" x14ac:dyDescent="0.3">
      <c r="A821">
        <v>820</v>
      </c>
      <c r="B821" s="2">
        <v>44684</v>
      </c>
      <c r="C821" s="8">
        <v>69950000</v>
      </c>
      <c r="D821" s="8">
        <v>32441039.954639953</v>
      </c>
      <c r="E821" s="10">
        <f t="shared" si="24"/>
        <v>37508960.045360044</v>
      </c>
      <c r="F821" s="28">
        <f t="shared" si="25"/>
        <v>-521515.02551502734</v>
      </c>
    </row>
    <row r="822" spans="1:6" x14ac:dyDescent="0.3">
      <c r="A822">
        <v>821</v>
      </c>
      <c r="B822" s="2">
        <v>44683</v>
      </c>
      <c r="C822" s="8">
        <v>70350000</v>
      </c>
      <c r="D822" s="8">
        <v>32319524.929124929</v>
      </c>
      <c r="E822" s="10">
        <f t="shared" si="24"/>
        <v>38030475.070875071</v>
      </c>
      <c r="F822" s="28">
        <f t="shared" si="25"/>
        <v>824566.24456623942</v>
      </c>
    </row>
    <row r="823" spans="1:6" x14ac:dyDescent="0.3">
      <c r="A823">
        <v>822</v>
      </c>
      <c r="B823" s="2">
        <v>44680</v>
      </c>
      <c r="C823" s="8">
        <v>70350000</v>
      </c>
      <c r="D823" s="8">
        <v>33144091.173691172</v>
      </c>
      <c r="E823" s="10">
        <f t="shared" si="24"/>
        <v>37205908.826308832</v>
      </c>
      <c r="F823" s="28">
        <f t="shared" si="25"/>
        <v>33831.487431496382</v>
      </c>
    </row>
    <row r="824" spans="1:6" x14ac:dyDescent="0.3">
      <c r="A824">
        <v>823</v>
      </c>
      <c r="B824" s="2">
        <v>44679</v>
      </c>
      <c r="C824" s="8">
        <v>69950000</v>
      </c>
      <c r="D824" s="8">
        <v>32777922.661122661</v>
      </c>
      <c r="E824" s="10">
        <f t="shared" si="24"/>
        <v>37172077.338877335</v>
      </c>
      <c r="F824" s="28">
        <f t="shared" si="25"/>
        <v>-135761.63296163827</v>
      </c>
    </row>
    <row r="825" spans="1:6" x14ac:dyDescent="0.3">
      <c r="A825">
        <v>824</v>
      </c>
      <c r="B825" s="2">
        <v>44678</v>
      </c>
      <c r="C825" s="8">
        <v>70050000</v>
      </c>
      <c r="D825" s="8">
        <v>32742161.028161027</v>
      </c>
      <c r="E825" s="10">
        <f t="shared" si="24"/>
        <v>37307838.971838973</v>
      </c>
      <c r="F825" s="28">
        <f t="shared" si="25"/>
        <v>176291.43829143792</v>
      </c>
    </row>
    <row r="826" spans="1:6" x14ac:dyDescent="0.3">
      <c r="A826">
        <v>825</v>
      </c>
      <c r="B826" s="2">
        <v>44677</v>
      </c>
      <c r="C826" s="8">
        <v>70150000</v>
      </c>
      <c r="D826" s="8">
        <v>33018452.466452464</v>
      </c>
      <c r="E826" s="10">
        <f t="shared" si="24"/>
        <v>37131547.533547536</v>
      </c>
      <c r="F826" s="28">
        <f t="shared" si="25"/>
        <v>-223789.37818937749</v>
      </c>
    </row>
    <row r="827" spans="1:6" x14ac:dyDescent="0.3">
      <c r="A827">
        <v>826</v>
      </c>
      <c r="B827" s="2">
        <v>44676</v>
      </c>
      <c r="C827" s="8">
        <v>70250000</v>
      </c>
      <c r="D827" s="8">
        <v>32894663.088263087</v>
      </c>
      <c r="E827" s="10">
        <f t="shared" si="24"/>
        <v>37355336.911736913</v>
      </c>
      <c r="F827" s="28">
        <f t="shared" si="25"/>
        <v>380504.17690417916</v>
      </c>
    </row>
    <row r="828" spans="1:6" x14ac:dyDescent="0.3">
      <c r="A828">
        <v>827</v>
      </c>
      <c r="B828" s="2">
        <v>44673</v>
      </c>
      <c r="C828" s="8">
        <v>70500000</v>
      </c>
      <c r="D828" s="8">
        <v>33525167.265167262</v>
      </c>
      <c r="E828" s="10">
        <f t="shared" si="24"/>
        <v>36974832.734832734</v>
      </c>
      <c r="F828" s="28">
        <f t="shared" si="25"/>
        <v>336914.60971461236</v>
      </c>
    </row>
    <row r="829" spans="1:6" x14ac:dyDescent="0.3">
      <c r="A829">
        <v>828</v>
      </c>
      <c r="B829" s="2">
        <v>44672</v>
      </c>
      <c r="C829" s="8">
        <v>70400000</v>
      </c>
      <c r="D829" s="8">
        <v>33762081.874881878</v>
      </c>
      <c r="E829" s="10">
        <f t="shared" si="24"/>
        <v>36637918.125118122</v>
      </c>
      <c r="F829" s="28">
        <f t="shared" si="25"/>
        <v>328458.74125873297</v>
      </c>
    </row>
    <row r="830" spans="1:6" x14ac:dyDescent="0.3">
      <c r="A830">
        <v>829</v>
      </c>
      <c r="B830" s="2">
        <v>44671</v>
      </c>
      <c r="C830" s="8">
        <v>70200000</v>
      </c>
      <c r="D830" s="8">
        <v>33890540.616140611</v>
      </c>
      <c r="E830" s="10">
        <f t="shared" si="24"/>
        <v>36309459.383859389</v>
      </c>
      <c r="F830" s="28">
        <f t="shared" si="25"/>
        <v>-501327.9909279868</v>
      </c>
    </row>
    <row r="831" spans="1:6" x14ac:dyDescent="0.3">
      <c r="A831">
        <v>830</v>
      </c>
      <c r="B831" s="2">
        <v>44670</v>
      </c>
      <c r="C831" s="8">
        <v>70750000</v>
      </c>
      <c r="D831" s="8">
        <v>33939212.625212625</v>
      </c>
      <c r="E831" s="10">
        <f t="shared" si="24"/>
        <v>36810787.374787375</v>
      </c>
      <c r="F831" s="28">
        <f t="shared" si="25"/>
        <v>124588.92458892614</v>
      </c>
    </row>
    <row r="832" spans="1:6" x14ac:dyDescent="0.3">
      <c r="A832">
        <v>831</v>
      </c>
      <c r="B832" s="2">
        <v>44669</v>
      </c>
      <c r="C832" s="8">
        <v>71000000</v>
      </c>
      <c r="D832" s="8">
        <v>34313801.549801551</v>
      </c>
      <c r="E832" s="10">
        <f t="shared" si="24"/>
        <v>36686198.450198449</v>
      </c>
      <c r="F832" s="28">
        <f t="shared" si="25"/>
        <v>587606.43680642545</v>
      </c>
    </row>
    <row r="833" spans="1:6" x14ac:dyDescent="0.3">
      <c r="A833">
        <v>832</v>
      </c>
      <c r="B833" s="2">
        <v>44666</v>
      </c>
      <c r="C833" s="8">
        <v>69850000</v>
      </c>
      <c r="D833" s="8">
        <v>33751407.986607976</v>
      </c>
      <c r="E833" s="10">
        <f t="shared" si="24"/>
        <v>36098592.013392024</v>
      </c>
      <c r="F833" s="28">
        <f t="shared" si="25"/>
        <v>669635.29443529993</v>
      </c>
    </row>
    <row r="834" spans="1:6" x14ac:dyDescent="0.3">
      <c r="A834">
        <v>833</v>
      </c>
      <c r="B834" s="2">
        <v>44665</v>
      </c>
      <c r="C834" s="8">
        <v>69550000</v>
      </c>
      <c r="D834" s="8">
        <v>34121043.281043276</v>
      </c>
      <c r="E834" s="10">
        <f t="shared" si="24"/>
        <v>35428956.718956724</v>
      </c>
      <c r="F834" s="28">
        <f t="shared" si="25"/>
        <v>-94613.872613869607</v>
      </c>
    </row>
    <row r="835" spans="1:6" x14ac:dyDescent="0.3">
      <c r="A835">
        <v>834</v>
      </c>
      <c r="B835" s="2">
        <v>44664</v>
      </c>
      <c r="C835" s="8">
        <v>69800000</v>
      </c>
      <c r="D835" s="8">
        <v>34276429.408429407</v>
      </c>
      <c r="E835" s="10">
        <f t="shared" ref="E835:E898" si="26">C835-D835</f>
        <v>35523570.591570593</v>
      </c>
      <c r="F835" s="28">
        <f t="shared" ref="F835:F898" si="27">E835-E836</f>
        <v>147497.86429785937</v>
      </c>
    </row>
    <row r="836" spans="1:6" x14ac:dyDescent="0.3">
      <c r="A836">
        <v>835</v>
      </c>
      <c r="B836" s="2">
        <v>44663</v>
      </c>
      <c r="C836" s="8">
        <v>69500000</v>
      </c>
      <c r="D836" s="8">
        <v>34123927.272727266</v>
      </c>
      <c r="E836" s="10">
        <f t="shared" si="26"/>
        <v>35376072.727272734</v>
      </c>
      <c r="F836" s="28">
        <f t="shared" si="27"/>
        <v>-472189.98298998177</v>
      </c>
    </row>
    <row r="837" spans="1:6" x14ac:dyDescent="0.3">
      <c r="A837">
        <v>836</v>
      </c>
      <c r="B837" s="2">
        <v>44662</v>
      </c>
      <c r="C837" s="8">
        <v>69450000</v>
      </c>
      <c r="D837" s="8">
        <v>33601737.289737284</v>
      </c>
      <c r="E837" s="10">
        <f t="shared" si="26"/>
        <v>35848262.710262716</v>
      </c>
      <c r="F837" s="28">
        <f t="shared" si="27"/>
        <v>-46661.878661878407</v>
      </c>
    </row>
    <row r="838" spans="1:6" x14ac:dyDescent="0.3">
      <c r="A838">
        <v>837</v>
      </c>
      <c r="B838" s="2">
        <v>44659</v>
      </c>
      <c r="C838" s="8">
        <v>69450000</v>
      </c>
      <c r="D838" s="8">
        <v>33555075.411075406</v>
      </c>
      <c r="E838" s="10">
        <f t="shared" si="26"/>
        <v>35894924.588924594</v>
      </c>
      <c r="F838" s="28">
        <f t="shared" si="27"/>
        <v>463737.06293705851</v>
      </c>
    </row>
    <row r="839" spans="1:6" x14ac:dyDescent="0.3">
      <c r="A839">
        <v>838</v>
      </c>
      <c r="B839" s="2">
        <v>44658</v>
      </c>
      <c r="C839" s="8">
        <v>68850000</v>
      </c>
      <c r="D839" s="8">
        <v>33418812.474012468</v>
      </c>
      <c r="E839" s="10">
        <f t="shared" si="26"/>
        <v>35431187.525987536</v>
      </c>
      <c r="F839" s="28">
        <f t="shared" si="27"/>
        <v>-205981.7047816962</v>
      </c>
    </row>
    <row r="840" spans="1:6" x14ac:dyDescent="0.3">
      <c r="A840">
        <v>839</v>
      </c>
      <c r="B840" s="2">
        <v>44657</v>
      </c>
      <c r="C840" s="8">
        <v>68800000</v>
      </c>
      <c r="D840" s="8">
        <v>33162830.769230764</v>
      </c>
      <c r="E840" s="10">
        <f t="shared" si="26"/>
        <v>35637169.230769232</v>
      </c>
      <c r="F840" s="28">
        <f t="shared" si="27"/>
        <v>37966.206766203046</v>
      </c>
    </row>
    <row r="841" spans="1:6" x14ac:dyDescent="0.3">
      <c r="A841">
        <v>840</v>
      </c>
      <c r="B841" s="2">
        <v>44656</v>
      </c>
      <c r="C841" s="8">
        <v>68850000</v>
      </c>
      <c r="D841" s="8">
        <v>33250796.975996975</v>
      </c>
      <c r="E841" s="10">
        <f t="shared" si="26"/>
        <v>35599203.024003029</v>
      </c>
      <c r="F841" s="28">
        <f t="shared" si="27"/>
        <v>-80439.236439228058</v>
      </c>
    </row>
    <row r="842" spans="1:6" x14ac:dyDescent="0.3">
      <c r="A842">
        <v>841</v>
      </c>
      <c r="B842" s="2">
        <v>44655</v>
      </c>
      <c r="C842" s="8">
        <v>69000000</v>
      </c>
      <c r="D842" s="8">
        <v>33320357.739557739</v>
      </c>
      <c r="E842" s="10">
        <f t="shared" si="26"/>
        <v>35679642.260442257</v>
      </c>
      <c r="F842" s="28">
        <f t="shared" si="27"/>
        <v>-237500.66150067002</v>
      </c>
    </row>
    <row r="843" spans="1:6" x14ac:dyDescent="0.3">
      <c r="A843">
        <v>842</v>
      </c>
      <c r="B843" s="2">
        <v>44652</v>
      </c>
      <c r="C843" s="8">
        <v>69050000</v>
      </c>
      <c r="D843" s="8">
        <v>33132857.078057073</v>
      </c>
      <c r="E843" s="10">
        <f t="shared" si="26"/>
        <v>35917142.921942927</v>
      </c>
      <c r="F843" s="28">
        <f t="shared" si="27"/>
        <v>721143.7535437569</v>
      </c>
    </row>
    <row r="844" spans="1:6" x14ac:dyDescent="0.3">
      <c r="A844">
        <v>843</v>
      </c>
      <c r="B844" s="2">
        <v>44651</v>
      </c>
      <c r="C844" s="8">
        <v>68850000</v>
      </c>
      <c r="D844" s="8">
        <v>33654000.83160083</v>
      </c>
      <c r="E844" s="10">
        <f t="shared" si="26"/>
        <v>35195999.16839917</v>
      </c>
      <c r="F844" s="28">
        <f t="shared" si="27"/>
        <v>-97681.421281427145</v>
      </c>
    </row>
    <row r="845" spans="1:6" x14ac:dyDescent="0.3">
      <c r="A845">
        <v>844</v>
      </c>
      <c r="B845" s="2">
        <v>44650</v>
      </c>
      <c r="C845" s="8">
        <v>68700000</v>
      </c>
      <c r="D845" s="8">
        <v>33406319.410319407</v>
      </c>
      <c r="E845" s="10">
        <f t="shared" si="26"/>
        <v>35293680.589680597</v>
      </c>
      <c r="F845" s="28">
        <f t="shared" si="27"/>
        <v>-755569.07956907153</v>
      </c>
    </row>
    <row r="846" spans="1:6" x14ac:dyDescent="0.3">
      <c r="A846">
        <v>845</v>
      </c>
      <c r="B846" s="2">
        <v>44649</v>
      </c>
      <c r="C846" s="8">
        <v>69100000</v>
      </c>
      <c r="D846" s="8">
        <v>33050750.330750328</v>
      </c>
      <c r="E846" s="10">
        <f t="shared" si="26"/>
        <v>36049249.669249669</v>
      </c>
      <c r="F846" s="28">
        <f t="shared" si="27"/>
        <v>269760.72576072812</v>
      </c>
    </row>
    <row r="847" spans="1:6" x14ac:dyDescent="0.3">
      <c r="A847">
        <v>846</v>
      </c>
      <c r="B847" s="2">
        <v>44648</v>
      </c>
      <c r="C847" s="8">
        <v>69300000</v>
      </c>
      <c r="D847" s="8">
        <v>33520511.056511056</v>
      </c>
      <c r="E847" s="10">
        <f t="shared" si="26"/>
        <v>35779488.943488941</v>
      </c>
      <c r="F847" s="28">
        <f t="shared" si="27"/>
        <v>296883.99168398231</v>
      </c>
    </row>
    <row r="848" spans="1:6" x14ac:dyDescent="0.3">
      <c r="A848">
        <v>847</v>
      </c>
      <c r="B848" s="2">
        <v>44645</v>
      </c>
      <c r="C848" s="8">
        <v>69250000</v>
      </c>
      <c r="D848" s="8">
        <v>33767395.048195042</v>
      </c>
      <c r="E848" s="10">
        <f t="shared" si="26"/>
        <v>35482604.951804958</v>
      </c>
      <c r="F848" s="28">
        <f t="shared" si="27"/>
        <v>496670.6482706517</v>
      </c>
    </row>
    <row r="849" spans="1:6" x14ac:dyDescent="0.3">
      <c r="A849">
        <v>848</v>
      </c>
      <c r="B849" s="2">
        <v>44644</v>
      </c>
      <c r="C849" s="8">
        <v>68900000</v>
      </c>
      <c r="D849" s="8">
        <v>33914065.696465693</v>
      </c>
      <c r="E849" s="10">
        <f t="shared" si="26"/>
        <v>34985934.303534307</v>
      </c>
      <c r="F849" s="28">
        <f t="shared" si="27"/>
        <v>-327832.31903231889</v>
      </c>
    </row>
    <row r="850" spans="1:6" x14ac:dyDescent="0.3">
      <c r="A850">
        <v>849</v>
      </c>
      <c r="B850" s="2">
        <v>44643</v>
      </c>
      <c r="C850" s="8">
        <v>68800000</v>
      </c>
      <c r="D850" s="8">
        <v>33486233.377433371</v>
      </c>
      <c r="E850" s="10">
        <f t="shared" si="26"/>
        <v>35313766.622566625</v>
      </c>
      <c r="F850" s="28">
        <f t="shared" si="27"/>
        <v>-227834.9650349617</v>
      </c>
    </row>
    <row r="851" spans="1:6" x14ac:dyDescent="0.3">
      <c r="A851">
        <v>850</v>
      </c>
      <c r="B851" s="2">
        <v>44642</v>
      </c>
      <c r="C851" s="8">
        <v>68750000</v>
      </c>
      <c r="D851" s="8">
        <v>33208398.412398409</v>
      </c>
      <c r="E851" s="10">
        <f t="shared" si="26"/>
        <v>35541601.587601587</v>
      </c>
      <c r="F851" s="28">
        <f t="shared" si="27"/>
        <v>172008.6940086931</v>
      </c>
    </row>
    <row r="852" spans="1:6" x14ac:dyDescent="0.3">
      <c r="A852">
        <v>851</v>
      </c>
      <c r="B852" s="2">
        <v>44641</v>
      </c>
      <c r="C852" s="8">
        <v>68700000</v>
      </c>
      <c r="D852" s="8">
        <v>33330407.106407106</v>
      </c>
      <c r="E852" s="10">
        <f t="shared" si="26"/>
        <v>35369592.893592894</v>
      </c>
      <c r="F852" s="28">
        <f t="shared" si="27"/>
        <v>-406912.87091287225</v>
      </c>
    </row>
    <row r="853" spans="1:6" x14ac:dyDescent="0.3">
      <c r="A853">
        <v>852</v>
      </c>
      <c r="B853" s="2">
        <v>44638</v>
      </c>
      <c r="C853" s="8">
        <v>69100000</v>
      </c>
      <c r="D853" s="8">
        <v>33323494.235494234</v>
      </c>
      <c r="E853" s="10">
        <f t="shared" si="26"/>
        <v>35776505.764505766</v>
      </c>
      <c r="F853" s="28">
        <f t="shared" si="27"/>
        <v>647563.4095634073</v>
      </c>
    </row>
    <row r="854" spans="1:6" x14ac:dyDescent="0.3">
      <c r="A854">
        <v>853</v>
      </c>
      <c r="B854" s="2">
        <v>44637</v>
      </c>
      <c r="C854" s="8">
        <v>68700000</v>
      </c>
      <c r="D854" s="8">
        <v>33571057.645057641</v>
      </c>
      <c r="E854" s="10">
        <f t="shared" si="26"/>
        <v>35128942.354942359</v>
      </c>
      <c r="F854" s="28">
        <f t="shared" si="27"/>
        <v>-69256.851256854832</v>
      </c>
    </row>
    <row r="855" spans="1:6" x14ac:dyDescent="0.3">
      <c r="A855">
        <v>854</v>
      </c>
      <c r="B855" s="2">
        <v>44636</v>
      </c>
      <c r="C855" s="8">
        <v>68200000</v>
      </c>
      <c r="D855" s="8">
        <v>33001800.79380079</v>
      </c>
      <c r="E855" s="10">
        <f t="shared" si="26"/>
        <v>35198199.206199214</v>
      </c>
      <c r="F855" s="28">
        <f t="shared" si="27"/>
        <v>-143962.95596295595</v>
      </c>
    </row>
    <row r="856" spans="1:6" x14ac:dyDescent="0.3">
      <c r="A856">
        <v>855</v>
      </c>
      <c r="B856" s="2">
        <v>44635</v>
      </c>
      <c r="C856" s="8">
        <v>68700000</v>
      </c>
      <c r="D856" s="8">
        <v>33357837.837837834</v>
      </c>
      <c r="E856" s="10">
        <f t="shared" si="26"/>
        <v>35342162.16216217</v>
      </c>
      <c r="F856" s="28">
        <f t="shared" si="27"/>
        <v>252760.53676053882</v>
      </c>
    </row>
    <row r="857" spans="1:6" x14ac:dyDescent="0.3">
      <c r="A857">
        <v>856</v>
      </c>
      <c r="B857" s="2">
        <v>44634</v>
      </c>
      <c r="C857" s="8">
        <v>69000000</v>
      </c>
      <c r="D857" s="8">
        <v>33910598.374598369</v>
      </c>
      <c r="E857" s="10">
        <f t="shared" si="26"/>
        <v>35089401.625401631</v>
      </c>
      <c r="F857" s="28">
        <f t="shared" si="27"/>
        <v>-425739.48213947564</v>
      </c>
    </row>
    <row r="858" spans="1:6" x14ac:dyDescent="0.3">
      <c r="A858">
        <v>857</v>
      </c>
      <c r="B858" s="2">
        <v>44631</v>
      </c>
      <c r="C858" s="8">
        <v>69800000</v>
      </c>
      <c r="D858" s="8">
        <v>34284858.892458893</v>
      </c>
      <c r="E858" s="10">
        <f t="shared" si="26"/>
        <v>35515141.107541107</v>
      </c>
      <c r="F858" s="28">
        <f t="shared" si="27"/>
        <v>408895.40729540586</v>
      </c>
    </row>
    <row r="859" spans="1:6" x14ac:dyDescent="0.3">
      <c r="A859">
        <v>858</v>
      </c>
      <c r="B859" s="2">
        <v>44630</v>
      </c>
      <c r="C859" s="8">
        <v>69600000</v>
      </c>
      <c r="D859" s="8">
        <v>34493754.299754299</v>
      </c>
      <c r="E859" s="10">
        <f t="shared" si="26"/>
        <v>35106245.700245701</v>
      </c>
      <c r="F859" s="28">
        <f t="shared" si="27"/>
        <v>-810611.98261198401</v>
      </c>
    </row>
    <row r="860" spans="1:6" x14ac:dyDescent="0.3">
      <c r="A860">
        <v>859</v>
      </c>
      <c r="B860" s="2">
        <v>44629</v>
      </c>
      <c r="C860" s="8">
        <v>70200000</v>
      </c>
      <c r="D860" s="8">
        <v>34283142.317142315</v>
      </c>
      <c r="E860" s="10">
        <f t="shared" si="26"/>
        <v>35916857.682857685</v>
      </c>
      <c r="F860" s="28">
        <f t="shared" si="27"/>
        <v>-848907.20090720057</v>
      </c>
    </row>
    <row r="861" spans="1:6" x14ac:dyDescent="0.3">
      <c r="A861">
        <v>860</v>
      </c>
      <c r="B861" s="2">
        <v>44628</v>
      </c>
      <c r="C861" s="8">
        <v>72000000</v>
      </c>
      <c r="D861" s="8">
        <v>35234235.116235115</v>
      </c>
      <c r="E861" s="10">
        <f t="shared" si="26"/>
        <v>36765764.883764885</v>
      </c>
      <c r="F861" s="28">
        <f t="shared" si="27"/>
        <v>-2297912.681912683</v>
      </c>
    </row>
    <row r="862" spans="1:6" x14ac:dyDescent="0.3">
      <c r="A862">
        <v>861</v>
      </c>
      <c r="B862" s="2">
        <v>44627</v>
      </c>
      <c r="C862" s="8">
        <v>73500000</v>
      </c>
      <c r="D862" s="8">
        <v>34436322.434322432</v>
      </c>
      <c r="E862" s="10">
        <f t="shared" si="26"/>
        <v>39063677.565677568</v>
      </c>
      <c r="F862" s="28">
        <f t="shared" si="27"/>
        <v>5280315.6303156316</v>
      </c>
    </row>
    <row r="863" spans="1:6" x14ac:dyDescent="0.3">
      <c r="A863">
        <v>862</v>
      </c>
      <c r="B863" s="2">
        <v>44624</v>
      </c>
      <c r="C863" s="8">
        <v>67700000</v>
      </c>
      <c r="D863" s="8">
        <v>33916638.064638063</v>
      </c>
      <c r="E863" s="10">
        <f t="shared" si="26"/>
        <v>33783361.935361937</v>
      </c>
      <c r="F863" s="28">
        <f t="shared" si="27"/>
        <v>-172554.5265545249</v>
      </c>
    </row>
    <row r="864" spans="1:6" x14ac:dyDescent="0.3">
      <c r="A864">
        <v>863</v>
      </c>
      <c r="B864" s="2">
        <v>44623</v>
      </c>
      <c r="C864" s="8">
        <v>67350000</v>
      </c>
      <c r="D864" s="8">
        <v>33394083.538083535</v>
      </c>
      <c r="E864" s="10">
        <f t="shared" si="26"/>
        <v>33955916.461916462</v>
      </c>
      <c r="F864" s="28">
        <f t="shared" si="27"/>
        <v>-275793.23379323632</v>
      </c>
    </row>
    <row r="865" spans="1:6" x14ac:dyDescent="0.3">
      <c r="A865">
        <v>864</v>
      </c>
      <c r="B865" s="2">
        <v>44622</v>
      </c>
      <c r="C865" s="8">
        <v>67400000</v>
      </c>
      <c r="D865" s="8">
        <v>33168290.304290302</v>
      </c>
      <c r="E865" s="10">
        <f t="shared" si="26"/>
        <v>34231709.695709698</v>
      </c>
      <c r="F865" s="28">
        <f t="shared" si="27"/>
        <v>1334530.3345303349</v>
      </c>
    </row>
    <row r="866" spans="1:6" x14ac:dyDescent="0.3">
      <c r="A866">
        <v>865</v>
      </c>
      <c r="B866" s="2">
        <v>44621</v>
      </c>
      <c r="C866" s="8">
        <v>66400000</v>
      </c>
      <c r="D866" s="8">
        <v>33502820.638820637</v>
      </c>
      <c r="E866" s="10">
        <f t="shared" si="26"/>
        <v>32897179.361179363</v>
      </c>
      <c r="F866" s="28">
        <f t="shared" si="27"/>
        <v>-306030.24003024027</v>
      </c>
    </row>
    <row r="867" spans="1:6" x14ac:dyDescent="0.3">
      <c r="A867">
        <v>866</v>
      </c>
      <c r="B867" s="2">
        <v>44620</v>
      </c>
      <c r="C867" s="8">
        <v>65950000</v>
      </c>
      <c r="D867" s="8">
        <v>32746790.398790397</v>
      </c>
      <c r="E867" s="10">
        <f t="shared" si="26"/>
        <v>33203209.601209603</v>
      </c>
      <c r="F867" s="28">
        <f t="shared" si="27"/>
        <v>-1010.7730107717216</v>
      </c>
    </row>
    <row r="868" spans="1:6" x14ac:dyDescent="0.3">
      <c r="A868">
        <v>867</v>
      </c>
      <c r="B868" s="2">
        <v>44617</v>
      </c>
      <c r="C868" s="8">
        <v>65750000</v>
      </c>
      <c r="D868" s="8">
        <v>32545779.625779625</v>
      </c>
      <c r="E868" s="10">
        <f t="shared" si="26"/>
        <v>33204220.374220375</v>
      </c>
      <c r="F868" s="28">
        <f t="shared" si="27"/>
        <v>795032.31903231889</v>
      </c>
    </row>
    <row r="869" spans="1:6" x14ac:dyDescent="0.3">
      <c r="A869">
        <v>868</v>
      </c>
      <c r="B869" s="2">
        <v>44616</v>
      </c>
      <c r="C869" s="8">
        <v>65650000</v>
      </c>
      <c r="D869" s="8">
        <v>33240811.944811944</v>
      </c>
      <c r="E869" s="10">
        <f t="shared" si="26"/>
        <v>32409188.055188056</v>
      </c>
      <c r="F869" s="28">
        <f t="shared" si="27"/>
        <v>1453803.4398034401</v>
      </c>
    </row>
    <row r="870" spans="1:6" x14ac:dyDescent="0.3">
      <c r="A870">
        <v>869</v>
      </c>
      <c r="B870" s="2">
        <v>44615</v>
      </c>
      <c r="C870" s="8">
        <v>63900000</v>
      </c>
      <c r="D870" s="8">
        <v>32944615.384615384</v>
      </c>
      <c r="E870" s="10">
        <f t="shared" si="26"/>
        <v>30955384.615384616</v>
      </c>
      <c r="F870" s="28">
        <f t="shared" si="27"/>
        <v>232097.14609714597</v>
      </c>
    </row>
    <row r="871" spans="1:6" x14ac:dyDescent="0.3">
      <c r="A871">
        <v>870</v>
      </c>
      <c r="B871" s="2">
        <v>44614</v>
      </c>
      <c r="C871" s="8">
        <v>63600000</v>
      </c>
      <c r="D871" s="8">
        <v>32876712.53071253</v>
      </c>
      <c r="E871" s="10">
        <f t="shared" si="26"/>
        <v>30723287.46928747</v>
      </c>
      <c r="F871" s="28">
        <f t="shared" si="27"/>
        <v>-575719.95571995899</v>
      </c>
    </row>
    <row r="872" spans="1:6" x14ac:dyDescent="0.3">
      <c r="A872">
        <v>871</v>
      </c>
      <c r="B872" s="2">
        <v>44613</v>
      </c>
      <c r="C872" s="8">
        <v>63400000</v>
      </c>
      <c r="D872" s="8">
        <v>32100992.574992571</v>
      </c>
      <c r="E872" s="10">
        <f t="shared" si="26"/>
        <v>31299007.425007429</v>
      </c>
      <c r="F872" s="28">
        <f t="shared" si="27"/>
        <v>803535.49153549224</v>
      </c>
    </row>
    <row r="873" spans="1:6" x14ac:dyDescent="0.3">
      <c r="A873">
        <v>872</v>
      </c>
      <c r="B873" s="2">
        <v>44610</v>
      </c>
      <c r="C873" s="8">
        <v>63250000</v>
      </c>
      <c r="D873" s="8">
        <v>32754528.066528063</v>
      </c>
      <c r="E873" s="10">
        <f t="shared" si="26"/>
        <v>30495471.933471937</v>
      </c>
      <c r="F873" s="28">
        <f t="shared" si="27"/>
        <v>85936.495936498046</v>
      </c>
    </row>
    <row r="874" spans="1:6" x14ac:dyDescent="0.3">
      <c r="A874">
        <v>873</v>
      </c>
      <c r="B874" s="2">
        <v>44609</v>
      </c>
      <c r="C874" s="8">
        <v>63150000</v>
      </c>
      <c r="D874" s="8">
        <v>32740464.562464561</v>
      </c>
      <c r="E874" s="10">
        <f t="shared" si="26"/>
        <v>30409535.437535439</v>
      </c>
      <c r="F874" s="28">
        <f t="shared" si="27"/>
        <v>-324862.59686259925</v>
      </c>
    </row>
    <row r="875" spans="1:6" x14ac:dyDescent="0.3">
      <c r="A875">
        <v>874</v>
      </c>
      <c r="B875" s="2">
        <v>44608</v>
      </c>
      <c r="C875" s="8">
        <v>62900000</v>
      </c>
      <c r="D875" s="8">
        <v>32165601.965601962</v>
      </c>
      <c r="E875" s="10">
        <f t="shared" si="26"/>
        <v>30734398.034398038</v>
      </c>
      <c r="F875" s="28">
        <f t="shared" si="27"/>
        <v>-314864.86486486346</v>
      </c>
    </row>
    <row r="876" spans="1:6" x14ac:dyDescent="0.3">
      <c r="A876">
        <v>875</v>
      </c>
      <c r="B876" s="2">
        <v>44607</v>
      </c>
      <c r="C876" s="8">
        <v>62950000</v>
      </c>
      <c r="D876" s="8">
        <v>31900737.100737099</v>
      </c>
      <c r="E876" s="10">
        <f t="shared" si="26"/>
        <v>31049262.899262901</v>
      </c>
      <c r="F876" s="28">
        <f t="shared" si="27"/>
        <v>191721.79172179103</v>
      </c>
    </row>
    <row r="877" spans="1:6" x14ac:dyDescent="0.3">
      <c r="A877">
        <v>876</v>
      </c>
      <c r="B877" s="2">
        <v>44606</v>
      </c>
      <c r="C877" s="8">
        <v>62950000</v>
      </c>
      <c r="D877" s="8">
        <v>32092458.89245889</v>
      </c>
      <c r="E877" s="10">
        <f t="shared" si="26"/>
        <v>30857541.10754111</v>
      </c>
      <c r="F877" s="28">
        <f t="shared" si="27"/>
        <v>-272965.03496503457</v>
      </c>
    </row>
    <row r="878" spans="1:6" x14ac:dyDescent="0.3">
      <c r="A878">
        <v>877</v>
      </c>
      <c r="B878" s="2">
        <v>44603</v>
      </c>
      <c r="C878" s="8">
        <v>62700000</v>
      </c>
      <c r="D878" s="8">
        <v>31569493.857493855</v>
      </c>
      <c r="E878" s="10">
        <f t="shared" si="26"/>
        <v>31130506.142506145</v>
      </c>
      <c r="F878" s="28">
        <f t="shared" si="27"/>
        <v>414169.72216972336</v>
      </c>
    </row>
    <row r="879" spans="1:6" x14ac:dyDescent="0.3">
      <c r="A879">
        <v>878</v>
      </c>
      <c r="B879" s="2">
        <v>44602</v>
      </c>
      <c r="C879" s="8">
        <v>62200000</v>
      </c>
      <c r="D879" s="8">
        <v>31483663.579663578</v>
      </c>
      <c r="E879" s="10">
        <f t="shared" si="26"/>
        <v>30716336.420336422</v>
      </c>
      <c r="F879" s="28">
        <f t="shared" si="27"/>
        <v>32853.902853902429</v>
      </c>
    </row>
    <row r="880" spans="1:6" x14ac:dyDescent="0.3">
      <c r="A880">
        <v>879</v>
      </c>
      <c r="B880" s="2">
        <v>44601</v>
      </c>
      <c r="C880" s="8">
        <v>62150000</v>
      </c>
      <c r="D880" s="8">
        <v>31466517.482517481</v>
      </c>
      <c r="E880" s="10">
        <f t="shared" si="26"/>
        <v>30683482.517482519</v>
      </c>
      <c r="F880" s="28">
        <f t="shared" si="27"/>
        <v>-449124.5511245504</v>
      </c>
    </row>
    <row r="881" spans="1:6" x14ac:dyDescent="0.3">
      <c r="A881">
        <v>880</v>
      </c>
      <c r="B881" s="2">
        <v>44600</v>
      </c>
      <c r="C881" s="8">
        <v>62500000</v>
      </c>
      <c r="D881" s="8">
        <v>31367392.93139293</v>
      </c>
      <c r="E881" s="10">
        <f t="shared" si="26"/>
        <v>31132607.06860707</v>
      </c>
      <c r="F881" s="28">
        <f t="shared" si="27"/>
        <v>-1121854.0918540917</v>
      </c>
    </row>
    <row r="882" spans="1:6" x14ac:dyDescent="0.3">
      <c r="A882">
        <v>881</v>
      </c>
      <c r="B882" s="2">
        <v>44599</v>
      </c>
      <c r="C882" s="8">
        <v>63450000</v>
      </c>
      <c r="D882" s="8">
        <v>31195538.839538839</v>
      </c>
      <c r="E882" s="10">
        <f t="shared" si="26"/>
        <v>32254461.160461161</v>
      </c>
      <c r="F882" s="28">
        <f t="shared" si="27"/>
        <v>766860.76875497773</v>
      </c>
    </row>
    <row r="883" spans="1:6" x14ac:dyDescent="0.3">
      <c r="A883">
        <v>882</v>
      </c>
      <c r="B883" s="2">
        <v>44596</v>
      </c>
      <c r="C883" s="8">
        <v>62415936.812042601</v>
      </c>
      <c r="D883" s="8">
        <v>30928336.420336418</v>
      </c>
      <c r="E883" s="10">
        <f t="shared" si="26"/>
        <v>31487600.391706184</v>
      </c>
      <c r="F883" s="28">
        <f t="shared" si="27"/>
        <v>-78388.592125367373</v>
      </c>
    </row>
    <row r="884" spans="1:6" x14ac:dyDescent="0.3">
      <c r="A884">
        <v>883</v>
      </c>
      <c r="B884" s="2">
        <v>44595</v>
      </c>
      <c r="C884" s="8">
        <v>62432694.710537277</v>
      </c>
      <c r="D884" s="8">
        <v>30866705.726705726</v>
      </c>
      <c r="E884" s="10">
        <f t="shared" si="26"/>
        <v>31565988.983831551</v>
      </c>
      <c r="F884" s="28">
        <f t="shared" si="27"/>
        <v>147728.58895890415</v>
      </c>
    </row>
    <row r="885" spans="1:6" x14ac:dyDescent="0.3">
      <c r="A885">
        <v>884</v>
      </c>
      <c r="B885" s="2">
        <v>44594</v>
      </c>
      <c r="C885" s="8">
        <v>62391107.87172012</v>
      </c>
      <c r="D885" s="8">
        <v>30972847.476847474</v>
      </c>
      <c r="E885" s="10">
        <f t="shared" si="26"/>
        <v>31418260.394872647</v>
      </c>
      <c r="F885" s="28">
        <f t="shared" si="27"/>
        <v>-94726.286399751902</v>
      </c>
    </row>
    <row r="886" spans="1:6" x14ac:dyDescent="0.3">
      <c r="A886">
        <v>885</v>
      </c>
      <c r="B886" s="2">
        <v>44593</v>
      </c>
      <c r="C886" s="8">
        <v>62333469.387755103</v>
      </c>
      <c r="D886" s="8">
        <v>30820482.706482705</v>
      </c>
      <c r="E886" s="10">
        <f t="shared" si="26"/>
        <v>31512986.681272399</v>
      </c>
      <c r="F886" s="28">
        <f t="shared" si="27"/>
        <v>-11550.403264690191</v>
      </c>
    </row>
    <row r="887" spans="1:6" x14ac:dyDescent="0.3">
      <c r="A887">
        <v>886</v>
      </c>
      <c r="B887" s="2">
        <v>44592</v>
      </c>
      <c r="C887" s="8">
        <v>62254285.714285716</v>
      </c>
      <c r="D887" s="8">
        <v>30729748.629748628</v>
      </c>
      <c r="E887" s="10">
        <f t="shared" si="26"/>
        <v>31524537.084537089</v>
      </c>
      <c r="F887" s="28">
        <f t="shared" si="27"/>
        <v>-418622.62062261999</v>
      </c>
    </row>
    <row r="888" spans="1:6" x14ac:dyDescent="0.3">
      <c r="A888">
        <v>887</v>
      </c>
      <c r="B888" s="2">
        <v>44589</v>
      </c>
      <c r="C888" s="8">
        <v>62500000</v>
      </c>
      <c r="D888" s="8">
        <v>30556840.294840291</v>
      </c>
      <c r="E888" s="10">
        <f t="shared" si="26"/>
        <v>31943159.705159709</v>
      </c>
      <c r="F888" s="28">
        <f t="shared" si="27"/>
        <v>73468.909468911588</v>
      </c>
    </row>
    <row r="889" spans="1:6" x14ac:dyDescent="0.3">
      <c r="A889">
        <v>888</v>
      </c>
      <c r="B889" s="2">
        <v>44588</v>
      </c>
      <c r="C889" s="8">
        <v>62550000</v>
      </c>
      <c r="D889" s="8">
        <v>30680309.204309203</v>
      </c>
      <c r="E889" s="10">
        <f t="shared" si="26"/>
        <v>31869690.795690797</v>
      </c>
      <c r="F889" s="28">
        <f t="shared" si="27"/>
        <v>726163.67416367307</v>
      </c>
    </row>
    <row r="890" spans="1:6" x14ac:dyDescent="0.3">
      <c r="A890">
        <v>889</v>
      </c>
      <c r="B890" s="2">
        <v>44587</v>
      </c>
      <c r="C890" s="8">
        <v>62450000</v>
      </c>
      <c r="D890" s="8">
        <v>31306472.878472876</v>
      </c>
      <c r="E890" s="10">
        <f t="shared" si="26"/>
        <v>31143527.121527124</v>
      </c>
      <c r="F890" s="28">
        <f t="shared" si="27"/>
        <v>290069.17406917363</v>
      </c>
    </row>
    <row r="891" spans="1:6" x14ac:dyDescent="0.3">
      <c r="A891">
        <v>890</v>
      </c>
      <c r="B891" s="2">
        <v>44586</v>
      </c>
      <c r="C891" s="8">
        <v>62550000</v>
      </c>
      <c r="D891" s="8">
        <v>31696542.052542049</v>
      </c>
      <c r="E891" s="10">
        <f t="shared" si="26"/>
        <v>30853457.947457951</v>
      </c>
      <c r="F891" s="28">
        <f t="shared" si="27"/>
        <v>324463.42846342921</v>
      </c>
    </row>
    <row r="892" spans="1:6" x14ac:dyDescent="0.3">
      <c r="A892">
        <v>891</v>
      </c>
      <c r="B892" s="2">
        <v>44585</v>
      </c>
      <c r="C892" s="8">
        <v>62100000</v>
      </c>
      <c r="D892" s="8">
        <v>31571005.481005479</v>
      </c>
      <c r="E892" s="10">
        <f t="shared" si="26"/>
        <v>30528994.518994521</v>
      </c>
      <c r="F892" s="28">
        <f t="shared" si="27"/>
        <v>-68951.048951048404</v>
      </c>
    </row>
    <row r="893" spans="1:6" x14ac:dyDescent="0.3">
      <c r="A893">
        <v>892</v>
      </c>
      <c r="B893" s="2">
        <v>44582</v>
      </c>
      <c r="C893" s="8">
        <v>61930000</v>
      </c>
      <c r="D893" s="8">
        <v>31332054.43205443</v>
      </c>
      <c r="E893" s="10">
        <f t="shared" si="26"/>
        <v>30597945.56794557</v>
      </c>
      <c r="F893" s="28">
        <f t="shared" si="27"/>
        <v>440876.96087696031</v>
      </c>
    </row>
    <row r="894" spans="1:6" x14ac:dyDescent="0.3">
      <c r="A894">
        <v>893</v>
      </c>
      <c r="B894" s="2">
        <v>44581</v>
      </c>
      <c r="C894" s="8">
        <v>61700000</v>
      </c>
      <c r="D894" s="8">
        <v>31542931.392931391</v>
      </c>
      <c r="E894" s="10">
        <f t="shared" si="26"/>
        <v>30157068.607068609</v>
      </c>
      <c r="F894" s="28">
        <f t="shared" si="27"/>
        <v>36907.956907957792</v>
      </c>
    </row>
    <row r="895" spans="1:6" x14ac:dyDescent="0.3">
      <c r="A895">
        <v>894</v>
      </c>
      <c r="B895" s="2">
        <v>44580</v>
      </c>
      <c r="C895" s="8">
        <v>61750000</v>
      </c>
      <c r="D895" s="8">
        <v>31629839.349839348</v>
      </c>
      <c r="E895" s="10">
        <f t="shared" si="26"/>
        <v>30120160.650160652</v>
      </c>
      <c r="F895" s="28">
        <f t="shared" si="27"/>
        <v>-410060.48006048054</v>
      </c>
    </row>
    <row r="896" spans="1:6" x14ac:dyDescent="0.3">
      <c r="A896">
        <v>895</v>
      </c>
      <c r="B896" s="2">
        <v>44579</v>
      </c>
      <c r="C896" s="8">
        <v>61700000</v>
      </c>
      <c r="D896" s="8">
        <v>31169778.869778868</v>
      </c>
      <c r="E896" s="10">
        <f t="shared" si="26"/>
        <v>30530221.130221132</v>
      </c>
      <c r="F896" s="28">
        <f t="shared" si="27"/>
        <v>-105907.61670761928</v>
      </c>
    </row>
    <row r="897" spans="1:6" x14ac:dyDescent="0.3">
      <c r="A897">
        <v>896</v>
      </c>
      <c r="B897" s="2">
        <v>44578</v>
      </c>
      <c r="C897" s="8">
        <v>61700000</v>
      </c>
      <c r="D897" s="8">
        <v>31063871.253071249</v>
      </c>
      <c r="E897" s="10">
        <f t="shared" si="26"/>
        <v>30636128.746928751</v>
      </c>
      <c r="F897" s="28">
        <f t="shared" si="27"/>
        <v>123212.47401247546</v>
      </c>
    </row>
    <row r="898" spans="1:6" x14ac:dyDescent="0.3">
      <c r="A898">
        <v>897</v>
      </c>
      <c r="B898" s="2">
        <v>44575</v>
      </c>
      <c r="C898" s="8">
        <v>61700000</v>
      </c>
      <c r="D898" s="8">
        <v>31187083.727083724</v>
      </c>
      <c r="E898" s="10">
        <f t="shared" si="26"/>
        <v>30512916.272916276</v>
      </c>
      <c r="F898" s="28">
        <f t="shared" si="27"/>
        <v>80693.252693254501</v>
      </c>
    </row>
    <row r="899" spans="1:6" x14ac:dyDescent="0.3">
      <c r="A899">
        <v>898</v>
      </c>
      <c r="B899" s="2">
        <v>44574</v>
      </c>
      <c r="C899" s="8">
        <v>61700000</v>
      </c>
      <c r="D899" s="8">
        <v>31267776.979776978</v>
      </c>
      <c r="E899" s="10">
        <f t="shared" ref="E899:E962" si="28">C899-D899</f>
        <v>30432223.020223022</v>
      </c>
      <c r="F899" s="28">
        <f t="shared" ref="F899:F962" si="29">E899-E900</f>
        <v>186436.28803628683</v>
      </c>
    </row>
    <row r="900" spans="1:6" x14ac:dyDescent="0.3">
      <c r="A900">
        <v>899</v>
      </c>
      <c r="B900" s="2">
        <v>44573</v>
      </c>
      <c r="C900" s="8">
        <v>61600000</v>
      </c>
      <c r="D900" s="8">
        <v>31354213.267813265</v>
      </c>
      <c r="E900" s="10">
        <f t="shared" si="28"/>
        <v>30245786.732186735</v>
      </c>
      <c r="F900" s="28">
        <f t="shared" si="29"/>
        <v>-197573.46437346563</v>
      </c>
    </row>
    <row r="901" spans="1:6" x14ac:dyDescent="0.3">
      <c r="A901">
        <v>900</v>
      </c>
      <c r="B901" s="2">
        <v>44572</v>
      </c>
      <c r="C901" s="8">
        <v>61650000</v>
      </c>
      <c r="D901" s="8">
        <v>31206639.8034398</v>
      </c>
      <c r="E901" s="10">
        <f t="shared" si="28"/>
        <v>30443360.1965602</v>
      </c>
      <c r="F901" s="28">
        <f t="shared" si="29"/>
        <v>-200704.81950481609</v>
      </c>
    </row>
    <row r="902" spans="1:6" x14ac:dyDescent="0.3">
      <c r="A902">
        <v>901</v>
      </c>
      <c r="B902" s="2">
        <v>44571</v>
      </c>
      <c r="C902" s="8">
        <v>61500000</v>
      </c>
      <c r="D902" s="8">
        <v>30855934.983934984</v>
      </c>
      <c r="E902" s="10">
        <f t="shared" si="28"/>
        <v>30644065.016065016</v>
      </c>
      <c r="F902" s="28">
        <f t="shared" si="29"/>
        <v>-137605.74560574815</v>
      </c>
    </row>
    <row r="903" spans="1:6" x14ac:dyDescent="0.3">
      <c r="A903">
        <v>902</v>
      </c>
      <c r="B903" s="2">
        <v>44568</v>
      </c>
      <c r="C903" s="8">
        <v>61600000</v>
      </c>
      <c r="D903" s="8">
        <v>30818329.238329235</v>
      </c>
      <c r="E903" s="10">
        <f t="shared" si="28"/>
        <v>30781670.761670765</v>
      </c>
      <c r="F903" s="28">
        <f t="shared" si="29"/>
        <v>88791.532791532576</v>
      </c>
    </row>
    <row r="904" spans="1:6" x14ac:dyDescent="0.3">
      <c r="A904">
        <v>903</v>
      </c>
      <c r="B904" s="2">
        <v>44567</v>
      </c>
      <c r="C904" s="8">
        <v>61450000</v>
      </c>
      <c r="D904" s="8">
        <v>30757120.771120768</v>
      </c>
      <c r="E904" s="10">
        <f t="shared" si="28"/>
        <v>30692879.228879232</v>
      </c>
      <c r="F904" s="28">
        <f t="shared" si="29"/>
        <v>381103.00510300696</v>
      </c>
    </row>
    <row r="905" spans="1:6" x14ac:dyDescent="0.3">
      <c r="A905">
        <v>904</v>
      </c>
      <c r="B905" s="2">
        <v>44566</v>
      </c>
      <c r="C905" s="8">
        <v>61700000</v>
      </c>
      <c r="D905" s="8">
        <v>31388223.776223775</v>
      </c>
      <c r="E905" s="10">
        <f t="shared" si="28"/>
        <v>30311776.223776225</v>
      </c>
      <c r="F905" s="28">
        <f t="shared" si="29"/>
        <v>-86463.806463807821</v>
      </c>
    </row>
    <row r="906" spans="1:6" x14ac:dyDescent="0.3">
      <c r="A906">
        <v>905</v>
      </c>
      <c r="B906" s="2">
        <v>44565</v>
      </c>
      <c r="C906" s="8">
        <v>61600000</v>
      </c>
      <c r="D906" s="8">
        <v>31201759.969759967</v>
      </c>
      <c r="E906" s="10">
        <f t="shared" si="28"/>
        <v>30398240.030240033</v>
      </c>
      <c r="F906" s="28">
        <f t="shared" si="29"/>
        <v>-151822.33982234076</v>
      </c>
    </row>
    <row r="907" spans="1:6" x14ac:dyDescent="0.3">
      <c r="A907">
        <v>906</v>
      </c>
      <c r="B907" s="2">
        <v>44564</v>
      </c>
      <c r="C907" s="8">
        <v>61600000</v>
      </c>
      <c r="D907" s="8">
        <v>31049937.629937626</v>
      </c>
      <c r="E907" s="10">
        <f t="shared" si="28"/>
        <v>30550062.370062374</v>
      </c>
      <c r="F907" s="28">
        <f t="shared" si="29"/>
        <v>434885.65488565713</v>
      </c>
    </row>
    <row r="908" spans="1:6" x14ac:dyDescent="0.3">
      <c r="A908">
        <v>907</v>
      </c>
      <c r="B908" s="2">
        <v>44561</v>
      </c>
      <c r="C908" s="8">
        <v>61650000</v>
      </c>
      <c r="D908" s="8">
        <v>31534823.284823284</v>
      </c>
      <c r="E908" s="10">
        <f t="shared" si="28"/>
        <v>30115176.715176716</v>
      </c>
      <c r="F908" s="28">
        <f t="shared" si="29"/>
        <v>12391.230391230434</v>
      </c>
    </row>
    <row r="909" spans="1:6" x14ac:dyDescent="0.3">
      <c r="A909">
        <v>908</v>
      </c>
      <c r="B909" s="2">
        <v>44560</v>
      </c>
      <c r="C909" s="8">
        <v>61300000</v>
      </c>
      <c r="D909" s="8">
        <v>31197214.515214514</v>
      </c>
      <c r="E909" s="10">
        <f t="shared" si="28"/>
        <v>30102785.484785486</v>
      </c>
      <c r="F909" s="28">
        <f t="shared" si="29"/>
        <v>-55742.58174258098</v>
      </c>
    </row>
    <row r="910" spans="1:6" x14ac:dyDescent="0.3">
      <c r="A910">
        <v>909</v>
      </c>
      <c r="B910" s="2">
        <v>44559</v>
      </c>
      <c r="C910" s="8">
        <v>61300000</v>
      </c>
      <c r="D910" s="8">
        <v>31141471.933471933</v>
      </c>
      <c r="E910" s="10">
        <f t="shared" si="28"/>
        <v>30158528.066528067</v>
      </c>
      <c r="F910" s="28">
        <f t="shared" si="29"/>
        <v>-91487.431487433612</v>
      </c>
    </row>
    <row r="911" spans="1:6" x14ac:dyDescent="0.3">
      <c r="A911">
        <v>910</v>
      </c>
      <c r="B911" s="2">
        <v>44558</v>
      </c>
      <c r="C911" s="8">
        <v>61500000</v>
      </c>
      <c r="D911" s="8">
        <v>31249984.501984499</v>
      </c>
      <c r="E911" s="10">
        <f t="shared" si="28"/>
        <v>30250015.498015501</v>
      </c>
      <c r="F911" s="28">
        <f t="shared" si="29"/>
        <v>-120426.00642600656</v>
      </c>
    </row>
    <row r="912" spans="1:6" x14ac:dyDescent="0.3">
      <c r="A912">
        <v>911</v>
      </c>
      <c r="B912" s="2">
        <v>44557</v>
      </c>
      <c r="C912" s="8">
        <v>61550000</v>
      </c>
      <c r="D912" s="8">
        <v>31179558.495558493</v>
      </c>
      <c r="E912" s="10">
        <f t="shared" si="28"/>
        <v>30370441.504441507</v>
      </c>
      <c r="F912" s="28">
        <f t="shared" si="29"/>
        <v>-32492.77209277451</v>
      </c>
    </row>
    <row r="913" spans="1:6" x14ac:dyDescent="0.3">
      <c r="A913">
        <v>912</v>
      </c>
      <c r="B913" s="2">
        <v>44554</v>
      </c>
      <c r="C913" s="8">
        <v>61550000</v>
      </c>
      <c r="D913" s="8">
        <v>31147065.723465718</v>
      </c>
      <c r="E913" s="10">
        <f t="shared" si="28"/>
        <v>30402934.276534282</v>
      </c>
      <c r="F913" s="28">
        <f t="shared" si="29"/>
        <v>227647.94124794379</v>
      </c>
    </row>
    <row r="914" spans="1:6" x14ac:dyDescent="0.3">
      <c r="A914">
        <v>913</v>
      </c>
      <c r="B914" s="2">
        <v>44553</v>
      </c>
      <c r="C914" s="8">
        <v>61600000</v>
      </c>
      <c r="D914" s="8">
        <v>31424713.664713662</v>
      </c>
      <c r="E914" s="10">
        <f t="shared" si="28"/>
        <v>30175286.335286338</v>
      </c>
      <c r="F914" s="28">
        <f t="shared" si="29"/>
        <v>-109752.0317520313</v>
      </c>
    </row>
    <row r="915" spans="1:6" x14ac:dyDescent="0.3">
      <c r="A915">
        <v>914</v>
      </c>
      <c r="B915" s="2">
        <v>44552</v>
      </c>
      <c r="C915" s="8">
        <v>61550000</v>
      </c>
      <c r="D915" s="8">
        <v>31264961.632961631</v>
      </c>
      <c r="E915" s="10">
        <f t="shared" si="28"/>
        <v>30285038.367038369</v>
      </c>
      <c r="F915" s="28">
        <f t="shared" si="29"/>
        <v>-267486.14628614485</v>
      </c>
    </row>
    <row r="916" spans="1:6" x14ac:dyDescent="0.3">
      <c r="A916">
        <v>915</v>
      </c>
      <c r="B916" s="2">
        <v>44551</v>
      </c>
      <c r="C916" s="8">
        <v>61550000</v>
      </c>
      <c r="D916" s="8">
        <v>30997475.486675486</v>
      </c>
      <c r="E916" s="10">
        <f t="shared" si="28"/>
        <v>30552524.513324514</v>
      </c>
      <c r="F916" s="28">
        <f t="shared" si="29"/>
        <v>-56223.473823472857</v>
      </c>
    </row>
    <row r="917" spans="1:6" x14ac:dyDescent="0.3">
      <c r="A917">
        <v>916</v>
      </c>
      <c r="B917" s="2">
        <v>44550</v>
      </c>
      <c r="C917" s="8">
        <v>61700000</v>
      </c>
      <c r="D917" s="8">
        <v>31091252.012852013</v>
      </c>
      <c r="E917" s="10">
        <f t="shared" si="28"/>
        <v>30608747.987147987</v>
      </c>
      <c r="F917" s="28">
        <f t="shared" si="29"/>
        <v>195980.26838026568</v>
      </c>
    </row>
    <row r="918" spans="1:6" x14ac:dyDescent="0.3">
      <c r="A918">
        <v>917</v>
      </c>
      <c r="B918" s="2">
        <v>44547</v>
      </c>
      <c r="C918" s="8">
        <v>61750000</v>
      </c>
      <c r="D918" s="8">
        <v>31337232.281232279</v>
      </c>
      <c r="E918" s="10">
        <f t="shared" si="28"/>
        <v>30412767.718767721</v>
      </c>
      <c r="F918" s="28">
        <f t="shared" si="29"/>
        <v>88497.448497448117</v>
      </c>
    </row>
    <row r="919" spans="1:6" x14ac:dyDescent="0.3">
      <c r="A919">
        <v>918</v>
      </c>
      <c r="B919" s="2">
        <v>44546</v>
      </c>
      <c r="C919" s="8">
        <v>61550000</v>
      </c>
      <c r="D919" s="8">
        <v>31225729.729729727</v>
      </c>
      <c r="E919" s="10">
        <f t="shared" si="28"/>
        <v>30324270.270270273</v>
      </c>
      <c r="F919" s="28">
        <f t="shared" si="29"/>
        <v>-387634.47363447398</v>
      </c>
    </row>
    <row r="920" spans="1:6" x14ac:dyDescent="0.3">
      <c r="A920">
        <v>919</v>
      </c>
      <c r="B920" s="2">
        <v>44545</v>
      </c>
      <c r="C920" s="8">
        <v>61400000</v>
      </c>
      <c r="D920" s="8">
        <v>30688095.256095253</v>
      </c>
      <c r="E920" s="10">
        <f t="shared" si="28"/>
        <v>30711904.743904747</v>
      </c>
      <c r="F920" s="28">
        <f t="shared" si="29"/>
        <v>-104349.27234927192</v>
      </c>
    </row>
    <row r="921" spans="1:6" x14ac:dyDescent="0.3">
      <c r="A921">
        <v>920</v>
      </c>
      <c r="B921" s="2">
        <v>44544</v>
      </c>
      <c r="C921" s="8">
        <v>61600000</v>
      </c>
      <c r="D921" s="8">
        <v>30783745.983745981</v>
      </c>
      <c r="E921" s="10">
        <f t="shared" si="28"/>
        <v>30816254.016254019</v>
      </c>
      <c r="F921" s="28">
        <f t="shared" si="29"/>
        <v>292708.37270837277</v>
      </c>
    </row>
    <row r="922" spans="1:6" x14ac:dyDescent="0.3">
      <c r="A922">
        <v>921</v>
      </c>
      <c r="B922" s="2">
        <v>44543</v>
      </c>
      <c r="C922" s="8">
        <v>61550000</v>
      </c>
      <c r="D922" s="8">
        <v>31026454.356454354</v>
      </c>
      <c r="E922" s="10">
        <f t="shared" si="28"/>
        <v>30523545.643545646</v>
      </c>
      <c r="F922" s="28">
        <f t="shared" si="29"/>
        <v>308338.68833868951</v>
      </c>
    </row>
    <row r="923" spans="1:6" x14ac:dyDescent="0.3">
      <c r="A923">
        <v>922</v>
      </c>
      <c r="B923" s="2">
        <v>44540</v>
      </c>
      <c r="C923" s="8">
        <v>61250000</v>
      </c>
      <c r="D923" s="8">
        <v>31034793.044793043</v>
      </c>
      <c r="E923" s="10">
        <f t="shared" si="28"/>
        <v>30215206.955206957</v>
      </c>
      <c r="F923" s="28">
        <f t="shared" si="29"/>
        <v>-204849.36684936658</v>
      </c>
    </row>
    <row r="924" spans="1:6" x14ac:dyDescent="0.3">
      <c r="A924">
        <v>923</v>
      </c>
      <c r="B924" s="2">
        <v>44539</v>
      </c>
      <c r="C924" s="8">
        <v>61250000</v>
      </c>
      <c r="D924" s="8">
        <v>30829943.677943677</v>
      </c>
      <c r="E924" s="10">
        <f t="shared" si="28"/>
        <v>30420056.322056323</v>
      </c>
      <c r="F924" s="28">
        <f t="shared" si="29"/>
        <v>221986.39198639244</v>
      </c>
    </row>
    <row r="925" spans="1:6" x14ac:dyDescent="0.3">
      <c r="A925">
        <v>924</v>
      </c>
      <c r="B925" s="2">
        <v>44538</v>
      </c>
      <c r="C925" s="8">
        <v>61100000</v>
      </c>
      <c r="D925" s="8">
        <v>30901930.069930069</v>
      </c>
      <c r="E925" s="10">
        <f t="shared" si="28"/>
        <v>30198069.930069931</v>
      </c>
      <c r="F925" s="28">
        <f t="shared" si="29"/>
        <v>-61714.987714987248</v>
      </c>
    </row>
    <row r="926" spans="1:6" x14ac:dyDescent="0.3">
      <c r="A926">
        <v>925</v>
      </c>
      <c r="B926" s="2">
        <v>44537</v>
      </c>
      <c r="C926" s="8">
        <v>61350000</v>
      </c>
      <c r="D926" s="8">
        <v>31090215.082215082</v>
      </c>
      <c r="E926" s="10">
        <f t="shared" si="28"/>
        <v>30259784.917784918</v>
      </c>
      <c r="F926" s="28">
        <f t="shared" si="29"/>
        <v>-306138.34813835099</v>
      </c>
    </row>
    <row r="927" spans="1:6" x14ac:dyDescent="0.3">
      <c r="A927">
        <v>926</v>
      </c>
      <c r="B927" s="2">
        <v>44536</v>
      </c>
      <c r="C927" s="8">
        <v>61500000</v>
      </c>
      <c r="D927" s="8">
        <v>30934076.734076731</v>
      </c>
      <c r="E927" s="10">
        <f t="shared" si="28"/>
        <v>30565923.265923269</v>
      </c>
      <c r="F927" s="28">
        <f t="shared" si="29"/>
        <v>472347.38234738261</v>
      </c>
    </row>
    <row r="928" spans="1:6" x14ac:dyDescent="0.3">
      <c r="A928">
        <v>927</v>
      </c>
      <c r="B928" s="2">
        <v>44533</v>
      </c>
      <c r="C928" s="8">
        <v>60850000</v>
      </c>
      <c r="D928" s="8">
        <v>30756424.116424114</v>
      </c>
      <c r="E928" s="10">
        <f t="shared" si="28"/>
        <v>30093575.883575886</v>
      </c>
      <c r="F928" s="28">
        <f t="shared" si="29"/>
        <v>-350736.34473634511</v>
      </c>
    </row>
    <row r="929" spans="1:6" x14ac:dyDescent="0.3">
      <c r="A929">
        <v>928</v>
      </c>
      <c r="B929" s="2">
        <v>44532</v>
      </c>
      <c r="C929" s="8">
        <v>60700000</v>
      </c>
      <c r="D929" s="8">
        <v>30255687.771687768</v>
      </c>
      <c r="E929" s="10">
        <f t="shared" si="28"/>
        <v>30444312.228312232</v>
      </c>
      <c r="F929" s="28">
        <f t="shared" si="29"/>
        <v>382205.63220563158</v>
      </c>
    </row>
    <row r="930" spans="1:6" x14ac:dyDescent="0.3">
      <c r="A930">
        <v>929</v>
      </c>
      <c r="B930" s="2">
        <v>44531</v>
      </c>
      <c r="C930" s="8">
        <v>60650000</v>
      </c>
      <c r="D930" s="8">
        <v>30587893.4038934</v>
      </c>
      <c r="E930" s="10">
        <f t="shared" si="28"/>
        <v>30062106.5961066</v>
      </c>
      <c r="F930" s="28">
        <f t="shared" si="29"/>
        <v>-216848.76204876229</v>
      </c>
    </row>
    <row r="931" spans="1:6" x14ac:dyDescent="0.3">
      <c r="A931">
        <v>930</v>
      </c>
      <c r="B931" s="2">
        <v>44530</v>
      </c>
      <c r="C931" s="8">
        <v>60700000</v>
      </c>
      <c r="D931" s="8">
        <v>30421044.641844638</v>
      </c>
      <c r="E931" s="10">
        <f t="shared" si="28"/>
        <v>30278955.358155362</v>
      </c>
      <c r="F931" s="28">
        <f t="shared" si="29"/>
        <v>201918.50311850384</v>
      </c>
    </row>
    <row r="932" spans="1:6" x14ac:dyDescent="0.3">
      <c r="A932">
        <v>931</v>
      </c>
      <c r="B932" s="2">
        <v>44529</v>
      </c>
      <c r="C932" s="8">
        <v>60650000</v>
      </c>
      <c r="D932" s="8">
        <v>30572963.144963142</v>
      </c>
      <c r="E932" s="10">
        <f t="shared" si="28"/>
        <v>30077036.855036858</v>
      </c>
      <c r="F932" s="28">
        <f t="shared" si="29"/>
        <v>-364735.28633528575</v>
      </c>
    </row>
    <row r="933" spans="1:6" x14ac:dyDescent="0.3">
      <c r="A933">
        <v>932</v>
      </c>
      <c r="B933" s="2">
        <v>44526</v>
      </c>
      <c r="C933" s="8">
        <v>61050000</v>
      </c>
      <c r="D933" s="8">
        <v>30608227.858627856</v>
      </c>
      <c r="E933" s="10">
        <f t="shared" si="28"/>
        <v>30441772.141372144</v>
      </c>
      <c r="F933" s="28">
        <f t="shared" si="29"/>
        <v>993747.57134757191</v>
      </c>
    </row>
    <row r="934" spans="1:6" x14ac:dyDescent="0.3">
      <c r="A934">
        <v>933</v>
      </c>
      <c r="B934" s="2">
        <v>44525</v>
      </c>
      <c r="C934" s="8">
        <v>60150000</v>
      </c>
      <c r="D934" s="8">
        <v>30701975.429975428</v>
      </c>
      <c r="E934" s="10">
        <f t="shared" si="28"/>
        <v>29448024.570024572</v>
      </c>
      <c r="F934" s="28">
        <f t="shared" si="29"/>
        <v>-61623.511623512954</v>
      </c>
    </row>
    <row r="935" spans="1:6" x14ac:dyDescent="0.3">
      <c r="A935">
        <v>934</v>
      </c>
      <c r="B935" s="2">
        <v>44524</v>
      </c>
      <c r="C935" s="8">
        <v>60100000</v>
      </c>
      <c r="D935" s="8">
        <v>30590351.918351915</v>
      </c>
      <c r="E935" s="10">
        <f t="shared" si="28"/>
        <v>29509648.081648085</v>
      </c>
      <c r="F935" s="28">
        <f t="shared" si="29"/>
        <v>32970.704970706254</v>
      </c>
    </row>
    <row r="936" spans="1:6" x14ac:dyDescent="0.3">
      <c r="A936">
        <v>935</v>
      </c>
      <c r="B936" s="2">
        <v>44523</v>
      </c>
      <c r="C936" s="8">
        <v>60050000</v>
      </c>
      <c r="D936" s="8">
        <v>30573322.623322621</v>
      </c>
      <c r="E936" s="10">
        <f t="shared" si="28"/>
        <v>29476677.376677379</v>
      </c>
      <c r="F936" s="28">
        <f t="shared" si="29"/>
        <v>428875.4488754496</v>
      </c>
    </row>
    <row r="937" spans="1:6" x14ac:dyDescent="0.3">
      <c r="A937">
        <v>936</v>
      </c>
      <c r="B937" s="2">
        <v>44522</v>
      </c>
      <c r="C937" s="8">
        <v>60000000</v>
      </c>
      <c r="D937" s="8">
        <v>30952198.072198071</v>
      </c>
      <c r="E937" s="10">
        <f t="shared" si="28"/>
        <v>29047801.927801929</v>
      </c>
      <c r="F937" s="28">
        <f t="shared" si="29"/>
        <v>-43531.733131736517</v>
      </c>
    </row>
    <row r="938" spans="1:6" x14ac:dyDescent="0.3">
      <c r="A938">
        <v>937</v>
      </c>
      <c r="B938" s="2">
        <v>44519</v>
      </c>
      <c r="C938" s="8">
        <v>60800000</v>
      </c>
      <c r="D938" s="8">
        <v>31708666.339066334</v>
      </c>
      <c r="E938" s="10">
        <f t="shared" si="28"/>
        <v>29091333.660933666</v>
      </c>
      <c r="F938" s="28">
        <f t="shared" si="29"/>
        <v>-791987.07238706946</v>
      </c>
    </row>
    <row r="939" spans="1:6" x14ac:dyDescent="0.3">
      <c r="A939">
        <v>938</v>
      </c>
      <c r="B939" s="2">
        <v>44518</v>
      </c>
      <c r="C939" s="8">
        <v>61750000</v>
      </c>
      <c r="D939" s="8">
        <v>31866679.266679265</v>
      </c>
      <c r="E939" s="10">
        <f t="shared" si="28"/>
        <v>29883320.733320735</v>
      </c>
      <c r="F939" s="28">
        <f t="shared" si="29"/>
        <v>96146.739746741951</v>
      </c>
    </row>
    <row r="940" spans="1:6" x14ac:dyDescent="0.3">
      <c r="A940">
        <v>939</v>
      </c>
      <c r="B940" s="2">
        <v>44517</v>
      </c>
      <c r="C940" s="8">
        <v>61800000</v>
      </c>
      <c r="D940" s="8">
        <v>32012826.006426007</v>
      </c>
      <c r="E940" s="10">
        <f t="shared" si="28"/>
        <v>29787173.993573993</v>
      </c>
      <c r="F940" s="28">
        <f t="shared" si="29"/>
        <v>-272860.02646002918</v>
      </c>
    </row>
    <row r="941" spans="1:6" x14ac:dyDescent="0.3">
      <c r="A941">
        <v>940</v>
      </c>
      <c r="B941" s="2">
        <v>44516</v>
      </c>
      <c r="C941" s="8">
        <v>61800000</v>
      </c>
      <c r="D941" s="8">
        <v>31739965.979965977</v>
      </c>
      <c r="E941" s="10">
        <f t="shared" si="28"/>
        <v>30060034.020034023</v>
      </c>
      <c r="F941" s="28">
        <f t="shared" si="29"/>
        <v>1206988.8489888497</v>
      </c>
    </row>
    <row r="942" spans="1:6" x14ac:dyDescent="0.3">
      <c r="A942">
        <v>941</v>
      </c>
      <c r="B942" s="2">
        <v>44515</v>
      </c>
      <c r="C942" s="8">
        <v>60800000</v>
      </c>
      <c r="D942" s="8">
        <v>31946954.828954827</v>
      </c>
      <c r="E942" s="10">
        <f t="shared" si="28"/>
        <v>28853045.171045173</v>
      </c>
      <c r="F942" s="28">
        <f t="shared" si="29"/>
        <v>123754.67775467783</v>
      </c>
    </row>
    <row r="943" spans="1:6" x14ac:dyDescent="0.3">
      <c r="A943">
        <v>942</v>
      </c>
      <c r="B943" s="2">
        <v>44512</v>
      </c>
      <c r="C943" s="8">
        <v>60700000</v>
      </c>
      <c r="D943" s="8">
        <v>31970709.506709505</v>
      </c>
      <c r="E943" s="10">
        <f t="shared" si="28"/>
        <v>28729290.493290495</v>
      </c>
      <c r="F943" s="28">
        <f t="shared" si="29"/>
        <v>626598.37459837273</v>
      </c>
    </row>
    <row r="944" spans="1:6" x14ac:dyDescent="0.3">
      <c r="A944">
        <v>943</v>
      </c>
      <c r="B944" s="2">
        <v>44511</v>
      </c>
      <c r="C944" s="8">
        <v>60000000</v>
      </c>
      <c r="D944" s="8">
        <v>31897307.881307878</v>
      </c>
      <c r="E944" s="10">
        <f t="shared" si="28"/>
        <v>28102692.118692122</v>
      </c>
      <c r="F944" s="28">
        <f t="shared" si="29"/>
        <v>353885.46588546783</v>
      </c>
    </row>
    <row r="945" spans="1:6" x14ac:dyDescent="0.3">
      <c r="A945">
        <v>944</v>
      </c>
      <c r="B945" s="2">
        <v>44510</v>
      </c>
      <c r="C945" s="8">
        <v>59400000</v>
      </c>
      <c r="D945" s="8">
        <v>31651193.347193345</v>
      </c>
      <c r="E945" s="10">
        <f t="shared" si="28"/>
        <v>27748806.652806655</v>
      </c>
      <c r="F945" s="28">
        <f t="shared" si="29"/>
        <v>-195311.73691174015</v>
      </c>
    </row>
    <row r="946" spans="1:6" x14ac:dyDescent="0.3">
      <c r="A946">
        <v>945</v>
      </c>
      <c r="B946" s="2">
        <v>44509</v>
      </c>
      <c r="C946" s="8">
        <v>59300000</v>
      </c>
      <c r="D946" s="8">
        <v>31355881.610281605</v>
      </c>
      <c r="E946" s="10">
        <f t="shared" si="28"/>
        <v>27944118.389718395</v>
      </c>
      <c r="F946" s="28">
        <f t="shared" si="29"/>
        <v>249265.99886600301</v>
      </c>
    </row>
    <row r="947" spans="1:6" x14ac:dyDescent="0.3">
      <c r="A947">
        <v>946</v>
      </c>
      <c r="B947" s="2">
        <v>44508</v>
      </c>
      <c r="C947" s="8">
        <v>59000000</v>
      </c>
      <c r="D947" s="8">
        <v>31305147.609147608</v>
      </c>
      <c r="E947" s="10">
        <f t="shared" si="28"/>
        <v>27694852.390852392</v>
      </c>
      <c r="F947" s="28">
        <f t="shared" si="29"/>
        <v>89023.247023247182</v>
      </c>
    </row>
    <row r="948" spans="1:6" x14ac:dyDescent="0.3">
      <c r="A948">
        <v>947</v>
      </c>
      <c r="B948" s="2">
        <v>44505</v>
      </c>
      <c r="C948" s="8">
        <v>58750000</v>
      </c>
      <c r="D948" s="8">
        <v>31144170.856170855</v>
      </c>
      <c r="E948" s="10">
        <f t="shared" si="28"/>
        <v>27605829.143829145</v>
      </c>
      <c r="F948" s="28">
        <f t="shared" si="29"/>
        <v>-151218.67321867496</v>
      </c>
    </row>
    <row r="949" spans="1:6" x14ac:dyDescent="0.3">
      <c r="A949">
        <v>948</v>
      </c>
      <c r="B949" s="2">
        <v>44504</v>
      </c>
      <c r="C949" s="8">
        <v>58500000</v>
      </c>
      <c r="D949" s="8">
        <v>30742952.182952181</v>
      </c>
      <c r="E949" s="10">
        <f t="shared" si="28"/>
        <v>27757047.817047819</v>
      </c>
      <c r="F949" s="28">
        <f t="shared" si="29"/>
        <v>-514765.29956530407</v>
      </c>
    </row>
    <row r="950" spans="1:6" x14ac:dyDescent="0.3">
      <c r="A950">
        <v>949</v>
      </c>
      <c r="B950" s="2">
        <v>44503</v>
      </c>
      <c r="C950" s="8">
        <v>58600000</v>
      </c>
      <c r="D950" s="8">
        <v>30328186.883386876</v>
      </c>
      <c r="E950" s="10">
        <f t="shared" si="28"/>
        <v>28271813.116613124</v>
      </c>
      <c r="F950" s="28">
        <f t="shared" si="29"/>
        <v>482990.66339066997</v>
      </c>
    </row>
    <row r="951" spans="1:6" x14ac:dyDescent="0.3">
      <c r="A951">
        <v>950</v>
      </c>
      <c r="B951" s="2">
        <v>44502</v>
      </c>
      <c r="C951" s="8">
        <v>58550000</v>
      </c>
      <c r="D951" s="8">
        <v>30761177.546777546</v>
      </c>
      <c r="E951" s="10">
        <f t="shared" si="28"/>
        <v>27788822.453222454</v>
      </c>
      <c r="F951" s="28">
        <f t="shared" si="29"/>
        <v>362778.22717822716</v>
      </c>
    </row>
    <row r="952" spans="1:6" x14ac:dyDescent="0.3">
      <c r="A952">
        <v>951</v>
      </c>
      <c r="B952" s="2">
        <v>44501</v>
      </c>
      <c r="C952" s="8">
        <v>58300000</v>
      </c>
      <c r="D952" s="8">
        <v>30873955.773955774</v>
      </c>
      <c r="E952" s="10">
        <f t="shared" si="28"/>
        <v>27426044.226044226</v>
      </c>
      <c r="F952" s="28">
        <f t="shared" si="29"/>
        <v>-408108.10810811073</v>
      </c>
    </row>
    <row r="953" spans="1:6" x14ac:dyDescent="0.3">
      <c r="A953">
        <v>952</v>
      </c>
      <c r="B953" s="2">
        <v>44498</v>
      </c>
      <c r="C953" s="8">
        <v>58500000</v>
      </c>
      <c r="D953" s="8">
        <v>30665847.665847663</v>
      </c>
      <c r="E953" s="10">
        <f t="shared" si="28"/>
        <v>27834152.334152337</v>
      </c>
      <c r="F953" s="28">
        <f t="shared" si="29"/>
        <v>319901.71990172192</v>
      </c>
    </row>
    <row r="954" spans="1:6" x14ac:dyDescent="0.3">
      <c r="A954">
        <v>953</v>
      </c>
      <c r="B954" s="2">
        <v>44497</v>
      </c>
      <c r="C954" s="8">
        <v>58500000</v>
      </c>
      <c r="D954" s="8">
        <v>30985749.385749385</v>
      </c>
      <c r="E954" s="10">
        <f t="shared" si="28"/>
        <v>27514250.614250615</v>
      </c>
      <c r="F954" s="28">
        <f t="shared" si="29"/>
        <v>-256840.29484029487</v>
      </c>
    </row>
    <row r="955" spans="1:6" x14ac:dyDescent="0.3">
      <c r="A955">
        <v>954</v>
      </c>
      <c r="B955" s="2">
        <v>44496</v>
      </c>
      <c r="C955" s="8">
        <v>58700000</v>
      </c>
      <c r="D955" s="8">
        <v>30928909.09090909</v>
      </c>
      <c r="E955" s="10">
        <f t="shared" si="28"/>
        <v>27771090.90909091</v>
      </c>
      <c r="F955" s="28">
        <f t="shared" si="29"/>
        <v>13256.019656017423</v>
      </c>
    </row>
    <row r="956" spans="1:6" x14ac:dyDescent="0.3">
      <c r="A956">
        <v>955</v>
      </c>
      <c r="B956" s="2">
        <v>44495</v>
      </c>
      <c r="C956" s="8">
        <v>58600000</v>
      </c>
      <c r="D956" s="8">
        <v>30842165.110565107</v>
      </c>
      <c r="E956" s="10">
        <f t="shared" si="28"/>
        <v>27757834.889434893</v>
      </c>
      <c r="F956" s="28">
        <f t="shared" si="29"/>
        <v>562433.26403326541</v>
      </c>
    </row>
    <row r="957" spans="1:6" x14ac:dyDescent="0.3">
      <c r="A957">
        <v>956</v>
      </c>
      <c r="B957" s="2">
        <v>44494</v>
      </c>
      <c r="C957" s="8">
        <v>58250000</v>
      </c>
      <c r="D957" s="8">
        <v>31054598.374598373</v>
      </c>
      <c r="E957" s="10">
        <f t="shared" si="28"/>
        <v>27195401.625401627</v>
      </c>
      <c r="F957" s="28">
        <f t="shared" si="29"/>
        <v>-118333.39633339643</v>
      </c>
    </row>
    <row r="958" spans="1:6" x14ac:dyDescent="0.3">
      <c r="A958">
        <v>957</v>
      </c>
      <c r="B958" s="2">
        <v>44491</v>
      </c>
      <c r="C958" s="8">
        <v>58200000</v>
      </c>
      <c r="D958" s="8">
        <v>30886264.978264976</v>
      </c>
      <c r="E958" s="10">
        <f t="shared" si="28"/>
        <v>27313735.021735024</v>
      </c>
      <c r="F958" s="28">
        <f t="shared" si="29"/>
        <v>-151375.54337554425</v>
      </c>
    </row>
    <row r="959" spans="1:6" x14ac:dyDescent="0.3">
      <c r="A959">
        <v>958</v>
      </c>
      <c r="B959" s="2">
        <v>44490</v>
      </c>
      <c r="C959" s="8">
        <v>58100000</v>
      </c>
      <c r="D959" s="8">
        <v>30634889.434889432</v>
      </c>
      <c r="E959" s="10">
        <f t="shared" si="28"/>
        <v>27465110.565110568</v>
      </c>
      <c r="F959" s="28">
        <f t="shared" si="29"/>
        <v>206621.05462105572</v>
      </c>
    </row>
    <row r="960" spans="1:6" x14ac:dyDescent="0.3">
      <c r="A960">
        <v>959</v>
      </c>
      <c r="B960" s="2">
        <v>44489</v>
      </c>
      <c r="C960" s="8">
        <v>57950000</v>
      </c>
      <c r="D960" s="8">
        <v>30691510.489510488</v>
      </c>
      <c r="E960" s="10">
        <f t="shared" si="28"/>
        <v>27258489.510489512</v>
      </c>
      <c r="F960" s="28">
        <f t="shared" si="29"/>
        <v>-247720.27972028032</v>
      </c>
    </row>
    <row r="961" spans="1:6" x14ac:dyDescent="0.3">
      <c r="A961">
        <v>960</v>
      </c>
      <c r="B961" s="2">
        <v>44488</v>
      </c>
      <c r="C961" s="8">
        <v>57950000</v>
      </c>
      <c r="D961" s="8">
        <v>30443790.209790207</v>
      </c>
      <c r="E961" s="10">
        <f t="shared" si="28"/>
        <v>27506209.790209793</v>
      </c>
      <c r="F961" s="28">
        <f t="shared" si="29"/>
        <v>-80291.135891135782</v>
      </c>
    </row>
    <row r="962" spans="1:6" x14ac:dyDescent="0.3">
      <c r="A962">
        <v>961</v>
      </c>
      <c r="B962" s="2">
        <v>44487</v>
      </c>
      <c r="C962" s="8">
        <v>57950000</v>
      </c>
      <c r="D962" s="8">
        <v>30363499.073899072</v>
      </c>
      <c r="E962" s="10">
        <f t="shared" si="28"/>
        <v>27586500.926100928</v>
      </c>
      <c r="F962" s="28">
        <f t="shared" si="29"/>
        <v>41292.156492158771</v>
      </c>
    </row>
    <row r="963" spans="1:6" x14ac:dyDescent="0.3">
      <c r="A963">
        <v>962</v>
      </c>
      <c r="B963" s="2">
        <v>44484</v>
      </c>
      <c r="C963" s="8">
        <v>57950000</v>
      </c>
      <c r="D963" s="8">
        <v>30404791.23039123</v>
      </c>
      <c r="E963" s="10">
        <f t="shared" ref="E963:E1026" si="30">C963-D963</f>
        <v>27545208.76960877</v>
      </c>
      <c r="F963" s="28">
        <f t="shared" ref="F963:F1026" si="31">E963-E964</f>
        <v>456191.11699111387</v>
      </c>
    </row>
    <row r="964" spans="1:6" x14ac:dyDescent="0.3">
      <c r="A964">
        <v>963</v>
      </c>
      <c r="B964" s="2">
        <v>44483</v>
      </c>
      <c r="C964" s="8">
        <v>58000000</v>
      </c>
      <c r="D964" s="8">
        <v>30910982.347382344</v>
      </c>
      <c r="E964" s="10">
        <f t="shared" si="30"/>
        <v>27089017.652617656</v>
      </c>
      <c r="F964" s="28">
        <f t="shared" si="31"/>
        <v>-101612.92761292681</v>
      </c>
    </row>
    <row r="965" spans="1:6" x14ac:dyDescent="0.3">
      <c r="A965">
        <v>964</v>
      </c>
      <c r="B965" s="2">
        <v>44482</v>
      </c>
      <c r="C965" s="8">
        <v>58050000</v>
      </c>
      <c r="D965" s="8">
        <v>30859369.419769417</v>
      </c>
      <c r="E965" s="10">
        <f t="shared" si="30"/>
        <v>27190630.580230583</v>
      </c>
      <c r="F965" s="28">
        <f t="shared" si="31"/>
        <v>-609032.54583254457</v>
      </c>
    </row>
    <row r="966" spans="1:6" x14ac:dyDescent="0.3">
      <c r="A966">
        <v>965</v>
      </c>
      <c r="B966" s="2">
        <v>44481</v>
      </c>
      <c r="C966" s="8">
        <v>58050000</v>
      </c>
      <c r="D966" s="8">
        <v>30250336.873936873</v>
      </c>
      <c r="E966" s="10">
        <f t="shared" si="30"/>
        <v>27799663.126063127</v>
      </c>
      <c r="F966" s="28">
        <f t="shared" si="31"/>
        <v>27058.703458704054</v>
      </c>
    </row>
    <row r="967" spans="1:6" x14ac:dyDescent="0.3">
      <c r="A967">
        <v>966</v>
      </c>
      <c r="B967" s="2">
        <v>44480</v>
      </c>
      <c r="C967" s="8">
        <v>57950000</v>
      </c>
      <c r="D967" s="8">
        <v>30177395.577395577</v>
      </c>
      <c r="E967" s="10">
        <f t="shared" si="30"/>
        <v>27772604.422604423</v>
      </c>
      <c r="F967" s="28">
        <f t="shared" si="31"/>
        <v>138532.67813267931</v>
      </c>
    </row>
    <row r="968" spans="1:6" x14ac:dyDescent="0.3">
      <c r="A968">
        <v>967</v>
      </c>
      <c r="B968" s="2">
        <v>44477</v>
      </c>
      <c r="C968" s="8">
        <v>57850000</v>
      </c>
      <c r="D968" s="8">
        <v>30215928.255528256</v>
      </c>
      <c r="E968" s="10">
        <f t="shared" si="30"/>
        <v>27634071.744471744</v>
      </c>
      <c r="F968" s="28">
        <f t="shared" si="31"/>
        <v>18224.078624077141</v>
      </c>
    </row>
    <row r="969" spans="1:6" x14ac:dyDescent="0.3">
      <c r="A969">
        <v>968</v>
      </c>
      <c r="B969" s="2">
        <v>44476</v>
      </c>
      <c r="C969" s="8">
        <v>57850000</v>
      </c>
      <c r="D969" s="8">
        <v>30234152.334152333</v>
      </c>
      <c r="E969" s="10">
        <f t="shared" si="30"/>
        <v>27615847.665847667</v>
      </c>
      <c r="F969" s="28">
        <f t="shared" si="31"/>
        <v>444717.44471744448</v>
      </c>
    </row>
    <row r="970" spans="1:6" x14ac:dyDescent="0.3">
      <c r="A970">
        <v>969</v>
      </c>
      <c r="B970" s="2">
        <v>44475</v>
      </c>
      <c r="C970" s="8">
        <v>57450000</v>
      </c>
      <c r="D970" s="8">
        <v>30278869.778869778</v>
      </c>
      <c r="E970" s="10">
        <f t="shared" si="30"/>
        <v>27171130.221130222</v>
      </c>
      <c r="F970" s="28">
        <f t="shared" si="31"/>
        <v>-10158.079758081585</v>
      </c>
    </row>
    <row r="971" spans="1:6" x14ac:dyDescent="0.3">
      <c r="A971">
        <v>970</v>
      </c>
      <c r="B971" s="2">
        <v>44474</v>
      </c>
      <c r="C971" s="8">
        <v>57450000</v>
      </c>
      <c r="D971" s="8">
        <v>30268711.699111696</v>
      </c>
      <c r="E971" s="10">
        <f t="shared" si="30"/>
        <v>27181288.300888304</v>
      </c>
      <c r="F971" s="28">
        <f t="shared" si="31"/>
        <v>167539.21753921732</v>
      </c>
    </row>
    <row r="972" spans="1:6" x14ac:dyDescent="0.3">
      <c r="A972">
        <v>971</v>
      </c>
      <c r="B972" s="2">
        <v>44473</v>
      </c>
      <c r="C972" s="8">
        <v>57400000</v>
      </c>
      <c r="D972" s="8">
        <v>30386250.916650914</v>
      </c>
      <c r="E972" s="10">
        <f t="shared" si="30"/>
        <v>27013749.083349086</v>
      </c>
      <c r="F972" s="28">
        <f t="shared" si="31"/>
        <v>41720.355320356786</v>
      </c>
    </row>
    <row r="973" spans="1:6" x14ac:dyDescent="0.3">
      <c r="A973">
        <v>972</v>
      </c>
      <c r="B973" s="2">
        <v>44470</v>
      </c>
      <c r="C973" s="8">
        <v>57200000</v>
      </c>
      <c r="D973" s="8">
        <v>30227971.27197127</v>
      </c>
      <c r="E973" s="10">
        <f t="shared" si="30"/>
        <v>26972028.72802873</v>
      </c>
      <c r="F973" s="28">
        <f t="shared" si="31"/>
        <v>311463.61746361852</v>
      </c>
    </row>
    <row r="974" spans="1:6" x14ac:dyDescent="0.3">
      <c r="A974">
        <v>973</v>
      </c>
      <c r="B974" s="2">
        <v>44469</v>
      </c>
      <c r="C974" s="8">
        <v>56850000</v>
      </c>
      <c r="D974" s="8">
        <v>30189434.889434889</v>
      </c>
      <c r="E974" s="10">
        <f t="shared" si="30"/>
        <v>26660565.110565111</v>
      </c>
      <c r="F974" s="28">
        <f t="shared" si="31"/>
        <v>-677422.41542241722</v>
      </c>
    </row>
    <row r="975" spans="1:6" x14ac:dyDescent="0.3">
      <c r="A975">
        <v>974</v>
      </c>
      <c r="B975" s="2">
        <v>44468</v>
      </c>
      <c r="C975" s="8">
        <v>56950000</v>
      </c>
      <c r="D975" s="8">
        <v>29612012.474012472</v>
      </c>
      <c r="E975" s="10">
        <f t="shared" si="30"/>
        <v>27337987.525987528</v>
      </c>
      <c r="F975" s="28">
        <f t="shared" si="31"/>
        <v>106476.50727650523</v>
      </c>
    </row>
    <row r="976" spans="1:6" x14ac:dyDescent="0.3">
      <c r="A976">
        <v>975</v>
      </c>
      <c r="B976" s="2">
        <v>44467</v>
      </c>
      <c r="C976" s="8">
        <v>57100000</v>
      </c>
      <c r="D976" s="8">
        <v>29868488.981288977</v>
      </c>
      <c r="E976" s="10">
        <f t="shared" si="30"/>
        <v>27231511.018711023</v>
      </c>
      <c r="F976" s="28">
        <f t="shared" si="31"/>
        <v>350959.13815914094</v>
      </c>
    </row>
    <row r="977" spans="1:6" x14ac:dyDescent="0.3">
      <c r="A977">
        <v>976</v>
      </c>
      <c r="B977" s="2">
        <v>44466</v>
      </c>
      <c r="C977" s="8">
        <v>57000000</v>
      </c>
      <c r="D977" s="8">
        <v>30119448.119448118</v>
      </c>
      <c r="E977" s="10">
        <f t="shared" si="30"/>
        <v>26880551.880551882</v>
      </c>
      <c r="F977" s="28">
        <f t="shared" si="31"/>
        <v>-63099.981099981815</v>
      </c>
    </row>
    <row r="978" spans="1:6" x14ac:dyDescent="0.3">
      <c r="A978">
        <v>977</v>
      </c>
      <c r="B978" s="2">
        <v>44463</v>
      </c>
      <c r="C978" s="8">
        <v>57050000</v>
      </c>
      <c r="D978" s="8">
        <v>30106348.138348136</v>
      </c>
      <c r="E978" s="10">
        <f t="shared" si="30"/>
        <v>26943651.861651864</v>
      </c>
      <c r="F978" s="28">
        <f t="shared" si="31"/>
        <v>-331770.62937062979</v>
      </c>
    </row>
    <row r="979" spans="1:6" x14ac:dyDescent="0.3">
      <c r="A979">
        <v>978</v>
      </c>
      <c r="B979" s="2">
        <v>44462</v>
      </c>
      <c r="C979" s="8">
        <v>57350000</v>
      </c>
      <c r="D979" s="8">
        <v>30074577.508977506</v>
      </c>
      <c r="E979" s="10">
        <f t="shared" si="30"/>
        <v>27275422.491022494</v>
      </c>
      <c r="F979" s="28">
        <f t="shared" si="31"/>
        <v>696348.21394821629</v>
      </c>
    </row>
    <row r="980" spans="1:6" x14ac:dyDescent="0.3">
      <c r="A980">
        <v>979</v>
      </c>
      <c r="B980" s="2">
        <v>44461</v>
      </c>
      <c r="C980" s="8">
        <v>57150000</v>
      </c>
      <c r="D980" s="8">
        <v>30570925.722925723</v>
      </c>
      <c r="E980" s="10">
        <f t="shared" si="30"/>
        <v>26579074.277074277</v>
      </c>
      <c r="F980" s="28">
        <f t="shared" si="31"/>
        <v>31242.109242107719</v>
      </c>
    </row>
    <row r="981" spans="1:6" x14ac:dyDescent="0.3">
      <c r="A981">
        <v>980</v>
      </c>
      <c r="B981" s="2">
        <v>44460</v>
      </c>
      <c r="C981" s="8">
        <v>57100000</v>
      </c>
      <c r="D981" s="8">
        <v>30552167.83216783</v>
      </c>
      <c r="E981" s="10">
        <f t="shared" si="30"/>
        <v>26547832.16783217</v>
      </c>
      <c r="F981" s="28">
        <f t="shared" si="31"/>
        <v>74367.189567185938</v>
      </c>
    </row>
    <row r="982" spans="1:6" x14ac:dyDescent="0.3">
      <c r="A982">
        <v>981</v>
      </c>
      <c r="B982" s="2">
        <v>44459</v>
      </c>
      <c r="C982" s="8">
        <v>56800000</v>
      </c>
      <c r="D982" s="8">
        <v>30326535.021735016</v>
      </c>
      <c r="E982" s="10">
        <f t="shared" si="30"/>
        <v>26473464.978264984</v>
      </c>
      <c r="F982" s="28">
        <f t="shared" si="31"/>
        <v>-62123.37932337448</v>
      </c>
    </row>
    <row r="983" spans="1:6" x14ac:dyDescent="0.3">
      <c r="A983">
        <v>982</v>
      </c>
      <c r="B983" s="2">
        <v>44456</v>
      </c>
      <c r="C983" s="8">
        <v>56650000</v>
      </c>
      <c r="D983" s="8">
        <v>30114411.642411642</v>
      </c>
      <c r="E983" s="10">
        <f t="shared" si="30"/>
        <v>26535588.357588358</v>
      </c>
      <c r="F983" s="28">
        <f t="shared" si="31"/>
        <v>-483036.62823663279</v>
      </c>
    </row>
    <row r="984" spans="1:6" x14ac:dyDescent="0.3">
      <c r="A984">
        <v>983</v>
      </c>
      <c r="B984" s="2">
        <v>44455</v>
      </c>
      <c r="C984" s="8">
        <v>57200000</v>
      </c>
      <c r="D984" s="8">
        <v>30181375.014175009</v>
      </c>
      <c r="E984" s="10">
        <f t="shared" si="30"/>
        <v>27018624.985824991</v>
      </c>
      <c r="F984" s="28">
        <f t="shared" si="31"/>
        <v>506983.85938386619</v>
      </c>
    </row>
    <row r="985" spans="1:6" x14ac:dyDescent="0.3">
      <c r="A985">
        <v>984</v>
      </c>
      <c r="B985" s="2">
        <v>44454</v>
      </c>
      <c r="C985" s="8">
        <v>57350000</v>
      </c>
      <c r="D985" s="8">
        <v>30838358.873558875</v>
      </c>
      <c r="E985" s="10">
        <f t="shared" si="30"/>
        <v>26511641.126441125</v>
      </c>
      <c r="F985" s="28">
        <f t="shared" si="31"/>
        <v>312986.65658665448</v>
      </c>
    </row>
    <row r="986" spans="1:6" x14ac:dyDescent="0.3">
      <c r="A986">
        <v>985</v>
      </c>
      <c r="B986" s="2">
        <v>44453</v>
      </c>
      <c r="C986" s="8">
        <v>57250000</v>
      </c>
      <c r="D986" s="8">
        <v>31051345.53014553</v>
      </c>
      <c r="E986" s="10">
        <f t="shared" si="30"/>
        <v>26198654.46985447</v>
      </c>
      <c r="F986" s="28">
        <f t="shared" si="31"/>
        <v>-268513.92931393161</v>
      </c>
    </row>
    <row r="987" spans="1:6" x14ac:dyDescent="0.3">
      <c r="A987">
        <v>986</v>
      </c>
      <c r="B987" s="2">
        <v>44452</v>
      </c>
      <c r="C987" s="8">
        <v>57300000</v>
      </c>
      <c r="D987" s="8">
        <v>30832831.600831598</v>
      </c>
      <c r="E987" s="10">
        <f t="shared" si="30"/>
        <v>26467168.399168402</v>
      </c>
      <c r="F987" s="28">
        <f t="shared" si="31"/>
        <v>-43999.848799850792</v>
      </c>
    </row>
    <row r="988" spans="1:6" x14ac:dyDescent="0.3">
      <c r="A988">
        <v>987</v>
      </c>
      <c r="B988" s="2">
        <v>44449</v>
      </c>
      <c r="C988" s="8">
        <v>57300000</v>
      </c>
      <c r="D988" s="8">
        <v>30788831.752031747</v>
      </c>
      <c r="E988" s="10">
        <f t="shared" si="30"/>
        <v>26511168.247968253</v>
      </c>
      <c r="F988" s="28">
        <f t="shared" si="31"/>
        <v>195064.29786429927</v>
      </c>
    </row>
    <row r="989" spans="1:6" x14ac:dyDescent="0.3">
      <c r="A989">
        <v>988</v>
      </c>
      <c r="B989" s="2">
        <v>44448</v>
      </c>
      <c r="C989" s="8">
        <v>57250000</v>
      </c>
      <c r="D989" s="8">
        <v>30933896.049896047</v>
      </c>
      <c r="E989" s="10">
        <f t="shared" si="30"/>
        <v>26316103.950103953</v>
      </c>
      <c r="F989" s="28">
        <f t="shared" si="31"/>
        <v>-76139.557739555836</v>
      </c>
    </row>
    <row r="990" spans="1:6" x14ac:dyDescent="0.3">
      <c r="A990">
        <v>989</v>
      </c>
      <c r="B990" s="2">
        <v>44447</v>
      </c>
      <c r="C990" s="8">
        <v>57200000</v>
      </c>
      <c r="D990" s="8">
        <v>30807756.492156491</v>
      </c>
      <c r="E990" s="10">
        <f t="shared" si="30"/>
        <v>26392243.507843509</v>
      </c>
      <c r="F990" s="28">
        <f t="shared" si="31"/>
        <v>-159179.89037988707</v>
      </c>
    </row>
    <row r="991" spans="1:6" x14ac:dyDescent="0.3">
      <c r="A991">
        <v>990</v>
      </c>
      <c r="B991" s="2">
        <v>44446</v>
      </c>
      <c r="C991" s="8">
        <v>57450000</v>
      </c>
      <c r="D991" s="8">
        <v>30898576.601776604</v>
      </c>
      <c r="E991" s="10">
        <f t="shared" si="30"/>
        <v>26551423.398223396</v>
      </c>
      <c r="F991" s="28">
        <f t="shared" si="31"/>
        <v>299827.84782784432</v>
      </c>
    </row>
    <row r="992" spans="1:6" x14ac:dyDescent="0.3">
      <c r="A992">
        <v>991</v>
      </c>
      <c r="B992" s="2">
        <v>44445</v>
      </c>
      <c r="C992" s="8">
        <v>57450000</v>
      </c>
      <c r="D992" s="8">
        <v>31198404.449604448</v>
      </c>
      <c r="E992" s="10">
        <f t="shared" si="30"/>
        <v>26251595.550395552</v>
      </c>
      <c r="F992" s="28">
        <f t="shared" si="31"/>
        <v>530627.96199939772</v>
      </c>
    </row>
    <row r="993" spans="1:6" x14ac:dyDescent="0.3">
      <c r="A993">
        <v>992</v>
      </c>
      <c r="B993" s="2">
        <v>44442</v>
      </c>
      <c r="C993" s="8">
        <v>57224489.79591836</v>
      </c>
      <c r="D993" s="8">
        <v>31503522.207522206</v>
      </c>
      <c r="E993" s="10">
        <f t="shared" si="30"/>
        <v>25720967.588396154</v>
      </c>
      <c r="F993" s="28">
        <f t="shared" si="31"/>
        <v>-378924.7894962281</v>
      </c>
    </row>
    <row r="994" spans="1:6" x14ac:dyDescent="0.3">
      <c r="A994">
        <v>993</v>
      </c>
      <c r="B994" s="2">
        <v>44441</v>
      </c>
      <c r="C994" s="8">
        <v>57221428.571428575</v>
      </c>
      <c r="D994" s="8">
        <v>31121536.193536192</v>
      </c>
      <c r="E994" s="10">
        <f t="shared" si="30"/>
        <v>26099892.377892382</v>
      </c>
      <c r="F994" s="28">
        <f t="shared" si="31"/>
        <v>-102862.48886248469</v>
      </c>
    </row>
    <row r="995" spans="1:6" x14ac:dyDescent="0.3">
      <c r="A995">
        <v>994</v>
      </c>
      <c r="B995" s="2">
        <v>44440</v>
      </c>
      <c r="C995" s="8">
        <v>57400000</v>
      </c>
      <c r="D995" s="8">
        <v>31197245.133245133</v>
      </c>
      <c r="E995" s="10">
        <f t="shared" si="30"/>
        <v>26202754.866754867</v>
      </c>
      <c r="F995" s="28">
        <f t="shared" si="31"/>
        <v>53274.617274615914</v>
      </c>
    </row>
    <row r="996" spans="1:6" x14ac:dyDescent="0.3">
      <c r="A996">
        <v>995</v>
      </c>
      <c r="B996" s="2">
        <v>44439</v>
      </c>
      <c r="C996" s="8">
        <v>57400000</v>
      </c>
      <c r="D996" s="8">
        <v>31250519.750519749</v>
      </c>
      <c r="E996" s="10">
        <f t="shared" si="30"/>
        <v>26149480.249480251</v>
      </c>
      <c r="F996" s="28">
        <f t="shared" si="31"/>
        <v>-3307.5033075027168</v>
      </c>
    </row>
    <row r="997" spans="1:6" x14ac:dyDescent="0.3">
      <c r="A997">
        <v>996</v>
      </c>
      <c r="B997" s="2">
        <v>44438</v>
      </c>
      <c r="C997" s="8">
        <v>57300000</v>
      </c>
      <c r="D997" s="8">
        <v>31147212.247212246</v>
      </c>
      <c r="E997" s="10">
        <f t="shared" si="30"/>
        <v>26152787.752787754</v>
      </c>
      <c r="F997" s="28">
        <f t="shared" si="31"/>
        <v>350083.08448308334</v>
      </c>
    </row>
    <row r="998" spans="1:6" x14ac:dyDescent="0.3">
      <c r="A998">
        <v>997</v>
      </c>
      <c r="B998" s="2">
        <v>44435</v>
      </c>
      <c r="C998" s="8">
        <v>57100000</v>
      </c>
      <c r="D998" s="8">
        <v>31297295.331695329</v>
      </c>
      <c r="E998" s="10">
        <f t="shared" si="30"/>
        <v>25802704.668304671</v>
      </c>
      <c r="F998" s="28">
        <f t="shared" si="31"/>
        <v>-325795.04819504917</v>
      </c>
    </row>
    <row r="999" spans="1:6" x14ac:dyDescent="0.3">
      <c r="A999">
        <v>998</v>
      </c>
      <c r="B999" s="2">
        <v>44434</v>
      </c>
      <c r="C999" s="8">
        <v>57000000</v>
      </c>
      <c r="D999" s="8">
        <v>30871500.28350028</v>
      </c>
      <c r="E999" s="10">
        <f t="shared" si="30"/>
        <v>26128499.71649972</v>
      </c>
      <c r="F999" s="28">
        <f t="shared" si="31"/>
        <v>-212142.50614250451</v>
      </c>
    </row>
    <row r="1000" spans="1:6" x14ac:dyDescent="0.3">
      <c r="A1000">
        <v>999</v>
      </c>
      <c r="B1000" s="2">
        <v>44433</v>
      </c>
      <c r="C1000" s="8">
        <v>57150000</v>
      </c>
      <c r="D1000" s="8">
        <v>30809357.777357776</v>
      </c>
      <c r="E1000" s="10">
        <f t="shared" si="30"/>
        <v>26340642.222642224</v>
      </c>
      <c r="F1000" s="28">
        <f t="shared" si="31"/>
        <v>290740.12474012375</v>
      </c>
    </row>
    <row r="1001" spans="1:6" x14ac:dyDescent="0.3">
      <c r="A1001">
        <v>1000</v>
      </c>
      <c r="B1001" s="2">
        <v>44432</v>
      </c>
      <c r="C1001" s="8">
        <v>57200000</v>
      </c>
      <c r="D1001" s="8">
        <v>31150097.902097899</v>
      </c>
      <c r="E1001" s="10">
        <f t="shared" si="30"/>
        <v>26049902.097902101</v>
      </c>
      <c r="F1001" s="28">
        <f t="shared" si="31"/>
        <v>65411.453411452472</v>
      </c>
    </row>
    <row r="1002" spans="1:6" x14ac:dyDescent="0.3">
      <c r="A1002">
        <v>1001</v>
      </c>
      <c r="B1002" s="2">
        <v>44431</v>
      </c>
      <c r="C1002" s="8">
        <v>57100000</v>
      </c>
      <c r="D1002" s="8">
        <v>31115509.355509352</v>
      </c>
      <c r="E1002" s="10">
        <f t="shared" si="30"/>
        <v>25984490.644490648</v>
      </c>
      <c r="F1002" s="28">
        <f t="shared" si="31"/>
        <v>-439809.10980910808</v>
      </c>
    </row>
    <row r="1003" spans="1:6" x14ac:dyDescent="0.3">
      <c r="A1003">
        <v>1002</v>
      </c>
      <c r="B1003" s="2">
        <v>44428</v>
      </c>
      <c r="C1003" s="8">
        <v>57150000</v>
      </c>
      <c r="D1003" s="8">
        <v>30725700.245700244</v>
      </c>
      <c r="E1003" s="10">
        <f t="shared" si="30"/>
        <v>26424299.754299756</v>
      </c>
      <c r="F1003" s="28">
        <f t="shared" si="31"/>
        <v>-124568.21016821265</v>
      </c>
    </row>
    <row r="1004" spans="1:6" x14ac:dyDescent="0.3">
      <c r="A1004">
        <v>1003</v>
      </c>
      <c r="B1004" s="2">
        <v>44427</v>
      </c>
      <c r="C1004" s="8">
        <v>57250000</v>
      </c>
      <c r="D1004" s="8">
        <v>30701132.035532031</v>
      </c>
      <c r="E1004" s="10">
        <f t="shared" si="30"/>
        <v>26548867.964467969</v>
      </c>
      <c r="F1004" s="28">
        <f t="shared" si="31"/>
        <v>-82590.209790211171</v>
      </c>
    </row>
    <row r="1005" spans="1:6" x14ac:dyDescent="0.3">
      <c r="A1005">
        <v>1004</v>
      </c>
      <c r="B1005" s="2">
        <v>44426</v>
      </c>
      <c r="C1005" s="8">
        <v>57350000</v>
      </c>
      <c r="D1005" s="8">
        <v>30718541.82574182</v>
      </c>
      <c r="E1005" s="10">
        <f t="shared" si="30"/>
        <v>26631458.17425818</v>
      </c>
      <c r="F1005" s="28">
        <f t="shared" si="31"/>
        <v>89660.782460786402</v>
      </c>
    </row>
    <row r="1006" spans="1:6" x14ac:dyDescent="0.3">
      <c r="A1006">
        <v>1005</v>
      </c>
      <c r="B1006" s="2">
        <v>44425</v>
      </c>
      <c r="C1006" s="8">
        <v>57350000</v>
      </c>
      <c r="D1006" s="8">
        <v>30808202.608202606</v>
      </c>
      <c r="E1006" s="10">
        <f t="shared" si="30"/>
        <v>26541797.391797394</v>
      </c>
      <c r="F1006" s="28">
        <f t="shared" si="31"/>
        <v>132793.04479304329</v>
      </c>
    </row>
    <row r="1007" spans="1:6" x14ac:dyDescent="0.3">
      <c r="A1007">
        <v>1006</v>
      </c>
      <c r="B1007" s="2">
        <v>44424</v>
      </c>
      <c r="C1007" s="8">
        <v>57250000</v>
      </c>
      <c r="D1007" s="8">
        <v>30840995.65299565</v>
      </c>
      <c r="E1007" s="10">
        <f t="shared" si="30"/>
        <v>26409004.34700435</v>
      </c>
      <c r="F1007" s="28">
        <f t="shared" si="31"/>
        <v>-51936.117936115712</v>
      </c>
    </row>
    <row r="1008" spans="1:6" x14ac:dyDescent="0.3">
      <c r="A1008">
        <v>1007</v>
      </c>
      <c r="B1008" s="2">
        <v>44421</v>
      </c>
      <c r="C1008" s="8">
        <v>57100000</v>
      </c>
      <c r="D1008" s="8">
        <v>30639059.535059534</v>
      </c>
      <c r="E1008" s="10">
        <f t="shared" si="30"/>
        <v>26460940.464940466</v>
      </c>
      <c r="F1008" s="28">
        <f t="shared" si="31"/>
        <v>-485254.96125496179</v>
      </c>
    </row>
    <row r="1009" spans="1:6" x14ac:dyDescent="0.3">
      <c r="A1009">
        <v>1008</v>
      </c>
      <c r="B1009" s="2">
        <v>44420</v>
      </c>
      <c r="C1009" s="8">
        <v>57100000</v>
      </c>
      <c r="D1009" s="8">
        <v>30153804.573804572</v>
      </c>
      <c r="E1009" s="10">
        <f t="shared" si="30"/>
        <v>26946195.426195428</v>
      </c>
      <c r="F1009" s="28">
        <f t="shared" si="31"/>
        <v>229430.05103005096</v>
      </c>
    </row>
    <row r="1010" spans="1:6" x14ac:dyDescent="0.3">
      <c r="A1010">
        <v>1009</v>
      </c>
      <c r="B1010" s="2">
        <v>44419</v>
      </c>
      <c r="C1010" s="8">
        <v>56900000</v>
      </c>
      <c r="D1010" s="8">
        <v>30183234.624834623</v>
      </c>
      <c r="E1010" s="10">
        <f t="shared" si="30"/>
        <v>26716765.375165377</v>
      </c>
      <c r="F1010" s="28">
        <f t="shared" si="31"/>
        <v>-320518.23851823807</v>
      </c>
    </row>
    <row r="1011" spans="1:6" x14ac:dyDescent="0.3">
      <c r="A1011">
        <v>1010</v>
      </c>
      <c r="B1011" s="2">
        <v>44418</v>
      </c>
      <c r="C1011" s="8">
        <v>56950000</v>
      </c>
      <c r="D1011" s="8">
        <v>29912716.386316385</v>
      </c>
      <c r="E1011" s="10">
        <f t="shared" si="30"/>
        <v>27037283.613683615</v>
      </c>
      <c r="F1011" s="28">
        <f t="shared" si="31"/>
        <v>6075.902475900948</v>
      </c>
    </row>
    <row r="1012" spans="1:6" x14ac:dyDescent="0.3">
      <c r="A1012">
        <v>1011</v>
      </c>
      <c r="B1012" s="2">
        <v>44417</v>
      </c>
      <c r="C1012" s="8">
        <v>56900000</v>
      </c>
      <c r="D1012" s="8">
        <v>29868792.288792286</v>
      </c>
      <c r="E1012" s="10">
        <f t="shared" si="30"/>
        <v>27031207.711207714</v>
      </c>
      <c r="F1012" s="28">
        <f t="shared" si="31"/>
        <v>286987.33698733896</v>
      </c>
    </row>
    <row r="1013" spans="1:6" x14ac:dyDescent="0.3">
      <c r="A1013">
        <v>1012</v>
      </c>
      <c r="B1013" s="2">
        <v>44414</v>
      </c>
      <c r="C1013" s="8">
        <v>57250000</v>
      </c>
      <c r="D1013" s="8">
        <v>30505779.625779625</v>
      </c>
      <c r="E1013" s="10">
        <f t="shared" si="30"/>
        <v>26744220.374220375</v>
      </c>
      <c r="F1013" s="28">
        <f t="shared" si="31"/>
        <v>793992.51559251547</v>
      </c>
    </row>
    <row r="1014" spans="1:6" x14ac:dyDescent="0.3">
      <c r="A1014">
        <v>1013</v>
      </c>
      <c r="B1014" s="2">
        <v>44413</v>
      </c>
      <c r="C1014" s="8">
        <v>57250000</v>
      </c>
      <c r="D1014" s="8">
        <v>31299772.14137214</v>
      </c>
      <c r="E1014" s="10">
        <f t="shared" si="30"/>
        <v>25950227.85862786</v>
      </c>
      <c r="F1014" s="28">
        <f t="shared" si="31"/>
        <v>5952.6743526719511</v>
      </c>
    </row>
    <row r="1015" spans="1:6" x14ac:dyDescent="0.3">
      <c r="A1015">
        <v>1014</v>
      </c>
      <c r="B1015" s="2">
        <v>44412</v>
      </c>
      <c r="C1015" s="8">
        <v>57350000</v>
      </c>
      <c r="D1015" s="8">
        <v>31405724.815724812</v>
      </c>
      <c r="E1015" s="10">
        <f t="shared" si="30"/>
        <v>25944275.184275188</v>
      </c>
      <c r="F1015" s="28">
        <f t="shared" si="31"/>
        <v>49903.609903611243</v>
      </c>
    </row>
    <row r="1016" spans="1:6" x14ac:dyDescent="0.3">
      <c r="A1016">
        <v>1015</v>
      </c>
      <c r="B1016" s="2">
        <v>44411</v>
      </c>
      <c r="C1016" s="8">
        <v>57300000</v>
      </c>
      <c r="D1016" s="8">
        <v>31405628.425628424</v>
      </c>
      <c r="E1016" s="10">
        <f t="shared" si="30"/>
        <v>25894371.574371576</v>
      </c>
      <c r="F1016" s="28">
        <f t="shared" si="31"/>
        <v>238801.73880174011</v>
      </c>
    </row>
    <row r="1017" spans="1:6" x14ac:dyDescent="0.3">
      <c r="A1017">
        <v>1016</v>
      </c>
      <c r="B1017" s="2">
        <v>44410</v>
      </c>
      <c r="C1017" s="8">
        <v>57200000</v>
      </c>
      <c r="D1017" s="8">
        <v>31544430.164430164</v>
      </c>
      <c r="E1017" s="10">
        <f t="shared" si="30"/>
        <v>25655569.835569836</v>
      </c>
      <c r="F1017" s="28">
        <f t="shared" si="31"/>
        <v>-295426.19542619586</v>
      </c>
    </row>
    <row r="1018" spans="1:6" x14ac:dyDescent="0.3">
      <c r="A1018">
        <v>1017</v>
      </c>
      <c r="B1018" s="2">
        <v>44407</v>
      </c>
      <c r="C1018" s="8">
        <v>57400000</v>
      </c>
      <c r="D1018" s="8">
        <v>31449003.969003968</v>
      </c>
      <c r="E1018" s="10">
        <f t="shared" si="30"/>
        <v>25950996.030996032</v>
      </c>
      <c r="F1018" s="28">
        <f t="shared" si="31"/>
        <v>393479.87147986889</v>
      </c>
    </row>
    <row r="1019" spans="1:6" x14ac:dyDescent="0.3">
      <c r="A1019">
        <v>1018</v>
      </c>
      <c r="B1019" s="2">
        <v>44406</v>
      </c>
      <c r="C1019" s="8">
        <v>57350000</v>
      </c>
      <c r="D1019" s="8">
        <v>31792483.840483837</v>
      </c>
      <c r="E1019" s="10">
        <f t="shared" si="30"/>
        <v>25557516.159516163</v>
      </c>
      <c r="F1019" s="28">
        <f t="shared" si="31"/>
        <v>-354106.97410697117</v>
      </c>
    </row>
    <row r="1020" spans="1:6" x14ac:dyDescent="0.3">
      <c r="A1020">
        <v>1019</v>
      </c>
      <c r="B1020" s="2">
        <v>44405</v>
      </c>
      <c r="C1020" s="8">
        <v>57200000</v>
      </c>
      <c r="D1020" s="8">
        <v>31288376.866376866</v>
      </c>
      <c r="E1020" s="10">
        <f t="shared" si="30"/>
        <v>25911623.133623134</v>
      </c>
      <c r="F1020" s="28">
        <f t="shared" si="31"/>
        <v>-91837.459837462753</v>
      </c>
    </row>
    <row r="1021" spans="1:6" x14ac:dyDescent="0.3">
      <c r="A1021">
        <v>1020</v>
      </c>
      <c r="B1021" s="2">
        <v>44404</v>
      </c>
      <c r="C1021" s="8">
        <v>57300000</v>
      </c>
      <c r="D1021" s="8">
        <v>31296539.406539403</v>
      </c>
      <c r="E1021" s="10">
        <f t="shared" si="30"/>
        <v>26003460.593460597</v>
      </c>
      <c r="F1021" s="28">
        <f t="shared" si="31"/>
        <v>-159833.98223397881</v>
      </c>
    </row>
    <row r="1022" spans="1:6" x14ac:dyDescent="0.3">
      <c r="A1022">
        <v>1021</v>
      </c>
      <c r="B1022" s="2">
        <v>44403</v>
      </c>
      <c r="C1022" s="8">
        <v>57450000</v>
      </c>
      <c r="D1022" s="8">
        <v>31286705.424305424</v>
      </c>
      <c r="E1022" s="10">
        <f t="shared" si="30"/>
        <v>26163294.575694576</v>
      </c>
      <c r="F1022" s="28">
        <f t="shared" si="31"/>
        <v>-7121.6027216054499</v>
      </c>
    </row>
    <row r="1023" spans="1:6" x14ac:dyDescent="0.3">
      <c r="A1023">
        <v>1022</v>
      </c>
      <c r="B1023" s="2">
        <v>44400</v>
      </c>
      <c r="C1023" s="8">
        <v>57500000</v>
      </c>
      <c r="D1023" s="8">
        <v>31329583.821583819</v>
      </c>
      <c r="E1023" s="10">
        <f t="shared" si="30"/>
        <v>26170416.178416181</v>
      </c>
      <c r="F1023" s="28">
        <f t="shared" si="31"/>
        <v>119433.37743337825</v>
      </c>
    </row>
    <row r="1024" spans="1:6" x14ac:dyDescent="0.3">
      <c r="A1024">
        <v>1023</v>
      </c>
      <c r="B1024" s="2">
        <v>44399</v>
      </c>
      <c r="C1024" s="8">
        <v>57450000</v>
      </c>
      <c r="D1024" s="8">
        <v>31399017.199017197</v>
      </c>
      <c r="E1024" s="10">
        <f t="shared" si="30"/>
        <v>26050982.800982803</v>
      </c>
      <c r="F1024" s="28">
        <f t="shared" si="31"/>
        <v>-20174.787374783307</v>
      </c>
    </row>
    <row r="1025" spans="1:6" x14ac:dyDescent="0.3">
      <c r="A1025">
        <v>1024</v>
      </c>
      <c r="B1025" s="2">
        <v>44398</v>
      </c>
      <c r="C1025" s="8">
        <v>57450000</v>
      </c>
      <c r="D1025" s="8">
        <v>31378842.411642414</v>
      </c>
      <c r="E1025" s="10">
        <f t="shared" si="30"/>
        <v>26071157.588357586</v>
      </c>
      <c r="F1025" s="28">
        <f t="shared" si="31"/>
        <v>44713.362313356251</v>
      </c>
    </row>
    <row r="1026" spans="1:6" x14ac:dyDescent="0.3">
      <c r="A1026">
        <v>1025</v>
      </c>
      <c r="B1026" s="2">
        <v>44397</v>
      </c>
      <c r="C1026" s="8">
        <v>57550000</v>
      </c>
      <c r="D1026" s="8">
        <v>31523555.77395577</v>
      </c>
      <c r="E1026" s="10">
        <f t="shared" si="30"/>
        <v>26026444.22604423</v>
      </c>
      <c r="F1026" s="28">
        <f t="shared" si="31"/>
        <v>-46501.152901150286</v>
      </c>
    </row>
    <row r="1027" spans="1:6" x14ac:dyDescent="0.3">
      <c r="A1027">
        <v>1026</v>
      </c>
      <c r="B1027" s="2">
        <v>44396</v>
      </c>
      <c r="C1027" s="8">
        <v>57550000</v>
      </c>
      <c r="D1027" s="8">
        <v>31477054.62105462</v>
      </c>
      <c r="E1027" s="10">
        <f t="shared" ref="E1027:E1090" si="32">C1027-D1027</f>
        <v>26072945.37894538</v>
      </c>
      <c r="F1027" s="28">
        <f t="shared" ref="F1027:F1090" si="33">E1027-E1028</f>
        <v>138592.32659232616</v>
      </c>
    </row>
    <row r="1028" spans="1:6" x14ac:dyDescent="0.3">
      <c r="A1028">
        <v>1027</v>
      </c>
      <c r="B1028" s="2">
        <v>44393</v>
      </c>
      <c r="C1028" s="8">
        <v>57500000</v>
      </c>
      <c r="D1028" s="8">
        <v>31565646.947646946</v>
      </c>
      <c r="E1028" s="10">
        <f t="shared" si="32"/>
        <v>25934353.052353054</v>
      </c>
      <c r="F1028" s="28">
        <f t="shared" si="33"/>
        <v>139044.49064449221</v>
      </c>
    </row>
    <row r="1029" spans="1:6" x14ac:dyDescent="0.3">
      <c r="A1029">
        <v>1028</v>
      </c>
      <c r="B1029" s="2">
        <v>44392</v>
      </c>
      <c r="C1029" s="8">
        <v>57600000</v>
      </c>
      <c r="D1029" s="8">
        <v>31804691.438291438</v>
      </c>
      <c r="E1029" s="10">
        <f t="shared" si="32"/>
        <v>25795308.561708562</v>
      </c>
      <c r="F1029" s="28">
        <f t="shared" si="33"/>
        <v>131439.57663957402</v>
      </c>
    </row>
    <row r="1030" spans="1:6" x14ac:dyDescent="0.3">
      <c r="A1030">
        <v>1029</v>
      </c>
      <c r="B1030" s="2">
        <v>44391</v>
      </c>
      <c r="C1030" s="8">
        <v>57400000</v>
      </c>
      <c r="D1030" s="8">
        <v>31736131.014931012</v>
      </c>
      <c r="E1030" s="10">
        <f t="shared" si="32"/>
        <v>25663868.985068988</v>
      </c>
      <c r="F1030" s="28">
        <f t="shared" si="33"/>
        <v>-210573.27537327632</v>
      </c>
    </row>
    <row r="1031" spans="1:6" x14ac:dyDescent="0.3">
      <c r="A1031">
        <v>1030</v>
      </c>
      <c r="B1031" s="2">
        <v>44390</v>
      </c>
      <c r="C1031" s="8">
        <v>57350000</v>
      </c>
      <c r="D1031" s="8">
        <v>31475557.739557736</v>
      </c>
      <c r="E1031" s="10">
        <f t="shared" si="32"/>
        <v>25874442.260442264</v>
      </c>
      <c r="F1031" s="28">
        <f t="shared" si="33"/>
        <v>-54193.158193156123</v>
      </c>
    </row>
    <row r="1032" spans="1:6" x14ac:dyDescent="0.3">
      <c r="A1032">
        <v>1031</v>
      </c>
      <c r="B1032" s="2">
        <v>44389</v>
      </c>
      <c r="C1032" s="8">
        <v>57350000</v>
      </c>
      <c r="D1032" s="8">
        <v>31421364.581364579</v>
      </c>
      <c r="E1032" s="10">
        <f t="shared" si="32"/>
        <v>25928635.418635421</v>
      </c>
      <c r="F1032" s="28">
        <f t="shared" si="33"/>
        <v>-99053.109053108841</v>
      </c>
    </row>
    <row r="1033" spans="1:6" x14ac:dyDescent="0.3">
      <c r="A1033">
        <v>1032</v>
      </c>
      <c r="B1033" s="2">
        <v>44386</v>
      </c>
      <c r="C1033" s="8">
        <v>57500000</v>
      </c>
      <c r="D1033" s="8">
        <v>31472311.472311471</v>
      </c>
      <c r="E1033" s="10">
        <f t="shared" si="32"/>
        <v>26027688.527688529</v>
      </c>
      <c r="F1033" s="28">
        <f t="shared" si="33"/>
        <v>-221311.88811189309</v>
      </c>
    </row>
    <row r="1034" spans="1:6" x14ac:dyDescent="0.3">
      <c r="A1034">
        <v>1033</v>
      </c>
      <c r="B1034" s="2">
        <v>44385</v>
      </c>
      <c r="C1034" s="8">
        <v>57550000</v>
      </c>
      <c r="D1034" s="8">
        <v>31300999.584199578</v>
      </c>
      <c r="E1034" s="10">
        <f t="shared" si="32"/>
        <v>26249000.415800422</v>
      </c>
      <c r="F1034" s="28">
        <f t="shared" si="33"/>
        <v>143942.77074277401</v>
      </c>
    </row>
    <row r="1035" spans="1:6" x14ac:dyDescent="0.3">
      <c r="A1035">
        <v>1034</v>
      </c>
      <c r="B1035" s="2">
        <v>44384</v>
      </c>
      <c r="C1035" s="8">
        <v>57450000</v>
      </c>
      <c r="D1035" s="8">
        <v>31344942.354942352</v>
      </c>
      <c r="E1035" s="10">
        <f t="shared" si="32"/>
        <v>26105057.645057648</v>
      </c>
      <c r="F1035" s="28">
        <f t="shared" si="33"/>
        <v>-100041.95804195851</v>
      </c>
    </row>
    <row r="1036" spans="1:6" x14ac:dyDescent="0.3">
      <c r="A1036">
        <v>1035</v>
      </c>
      <c r="B1036" s="2">
        <v>44383</v>
      </c>
      <c r="C1036" s="8">
        <v>57400000</v>
      </c>
      <c r="D1036" s="8">
        <v>31194900.396900393</v>
      </c>
      <c r="E1036" s="10">
        <f t="shared" si="32"/>
        <v>26205099.603099607</v>
      </c>
      <c r="F1036" s="28">
        <f t="shared" si="33"/>
        <v>-267627.20522720367</v>
      </c>
    </row>
    <row r="1037" spans="1:6" x14ac:dyDescent="0.3">
      <c r="A1037">
        <v>1036</v>
      </c>
      <c r="B1037" s="2">
        <v>44382</v>
      </c>
      <c r="C1037" s="8">
        <v>57350000</v>
      </c>
      <c r="D1037" s="8">
        <v>30877273.191673189</v>
      </c>
      <c r="E1037" s="10">
        <f t="shared" si="32"/>
        <v>26472726.808326811</v>
      </c>
      <c r="F1037" s="28">
        <f t="shared" si="33"/>
        <v>315911.31031130999</v>
      </c>
    </row>
    <row r="1038" spans="1:6" x14ac:dyDescent="0.3">
      <c r="A1038">
        <v>1037</v>
      </c>
      <c r="B1038" s="2">
        <v>44379</v>
      </c>
      <c r="C1038" s="8">
        <v>57150000</v>
      </c>
      <c r="D1038" s="8">
        <v>30993184.501984499</v>
      </c>
      <c r="E1038" s="10">
        <f t="shared" si="32"/>
        <v>26156815.498015501</v>
      </c>
      <c r="F1038" s="28">
        <f t="shared" si="33"/>
        <v>149621.39482139423</v>
      </c>
    </row>
    <row r="1039" spans="1:6" x14ac:dyDescent="0.3">
      <c r="A1039">
        <v>1038</v>
      </c>
      <c r="B1039" s="2">
        <v>44378</v>
      </c>
      <c r="C1039" s="8">
        <v>56900000</v>
      </c>
      <c r="D1039" s="8">
        <v>30892805.896805894</v>
      </c>
      <c r="E1039" s="10">
        <f t="shared" si="32"/>
        <v>26007194.103194106</v>
      </c>
      <c r="F1039" s="28">
        <f t="shared" si="33"/>
        <v>-33362.540162540972</v>
      </c>
    </row>
    <row r="1040" spans="1:6" x14ac:dyDescent="0.3">
      <c r="A1040">
        <v>1039</v>
      </c>
      <c r="B1040" s="2">
        <v>44377</v>
      </c>
      <c r="C1040" s="8">
        <v>56850000</v>
      </c>
      <c r="D1040" s="8">
        <v>30809443.356643353</v>
      </c>
      <c r="E1040" s="10">
        <f t="shared" si="32"/>
        <v>26040556.643356647</v>
      </c>
      <c r="F1040" s="28">
        <f t="shared" si="33"/>
        <v>-181192.74239274114</v>
      </c>
    </row>
    <row r="1041" spans="1:6" x14ac:dyDescent="0.3">
      <c r="A1041">
        <v>1040</v>
      </c>
      <c r="B1041" s="2">
        <v>44376</v>
      </c>
      <c r="C1041" s="8">
        <v>56900000</v>
      </c>
      <c r="D1041" s="8">
        <v>30678250.614250612</v>
      </c>
      <c r="E1041" s="10">
        <f t="shared" si="32"/>
        <v>26221749.385749388</v>
      </c>
      <c r="F1041" s="28">
        <f t="shared" si="33"/>
        <v>192372.70837270841</v>
      </c>
    </row>
    <row r="1042" spans="1:6" x14ac:dyDescent="0.3">
      <c r="A1042">
        <v>1041</v>
      </c>
      <c r="B1042" s="2">
        <v>44375</v>
      </c>
      <c r="C1042" s="8">
        <v>57000000</v>
      </c>
      <c r="D1042" s="8">
        <v>30970623.32262332</v>
      </c>
      <c r="E1042" s="10">
        <f t="shared" si="32"/>
        <v>26029376.67737668</v>
      </c>
      <c r="F1042" s="28">
        <f t="shared" si="33"/>
        <v>-102209.41220941022</v>
      </c>
    </row>
    <row r="1043" spans="1:6" x14ac:dyDescent="0.3">
      <c r="A1043">
        <v>1042</v>
      </c>
      <c r="B1043" s="2">
        <v>44372</v>
      </c>
      <c r="C1043" s="8">
        <v>57050000</v>
      </c>
      <c r="D1043" s="8">
        <v>30918413.91041391</v>
      </c>
      <c r="E1043" s="10">
        <f t="shared" si="32"/>
        <v>26131586.08958609</v>
      </c>
      <c r="F1043" s="28">
        <f t="shared" si="33"/>
        <v>-40223.171423174441</v>
      </c>
    </row>
    <row r="1044" spans="1:6" x14ac:dyDescent="0.3">
      <c r="A1044">
        <v>1043</v>
      </c>
      <c r="B1044" s="2">
        <v>44371</v>
      </c>
      <c r="C1044" s="8">
        <v>57050000</v>
      </c>
      <c r="D1044" s="8">
        <v>30878190.738990735</v>
      </c>
      <c r="E1044" s="10">
        <f t="shared" si="32"/>
        <v>26171809.261009265</v>
      </c>
      <c r="F1044" s="28">
        <f t="shared" si="33"/>
        <v>89421.054621055722</v>
      </c>
    </row>
    <row r="1045" spans="1:6" x14ac:dyDescent="0.3">
      <c r="A1045">
        <v>1044</v>
      </c>
      <c r="B1045" s="2">
        <v>44370</v>
      </c>
      <c r="C1045" s="8">
        <v>57100000</v>
      </c>
      <c r="D1045" s="8">
        <v>31017611.793611791</v>
      </c>
      <c r="E1045" s="10">
        <f t="shared" si="32"/>
        <v>26082388.206388209</v>
      </c>
      <c r="F1045" s="28">
        <f t="shared" si="33"/>
        <v>2295.5962955951691</v>
      </c>
    </row>
    <row r="1046" spans="1:6" x14ac:dyDescent="0.3">
      <c r="A1046">
        <v>1045</v>
      </c>
      <c r="B1046" s="2">
        <v>44369</v>
      </c>
      <c r="C1046" s="8">
        <v>57000000</v>
      </c>
      <c r="D1046" s="8">
        <v>30919907.389907386</v>
      </c>
      <c r="E1046" s="10">
        <f t="shared" si="32"/>
        <v>26080092.610092614</v>
      </c>
      <c r="F1046" s="28">
        <f t="shared" si="33"/>
        <v>130920.58212057874</v>
      </c>
    </row>
    <row r="1047" spans="1:6" x14ac:dyDescent="0.3">
      <c r="A1047">
        <v>1046</v>
      </c>
      <c r="B1047" s="2">
        <v>44368</v>
      </c>
      <c r="C1047" s="8">
        <v>56950000</v>
      </c>
      <c r="D1047" s="8">
        <v>31000827.972027965</v>
      </c>
      <c r="E1047" s="10">
        <f t="shared" si="32"/>
        <v>25949172.027972035</v>
      </c>
      <c r="F1047" s="28">
        <f t="shared" si="33"/>
        <v>-117234.70043469593</v>
      </c>
    </row>
    <row r="1048" spans="1:6" x14ac:dyDescent="0.3">
      <c r="A1048">
        <v>1047</v>
      </c>
      <c r="B1048" s="2">
        <v>44365</v>
      </c>
      <c r="C1048" s="8">
        <v>56800000</v>
      </c>
      <c r="D1048" s="8">
        <v>30733593.271593269</v>
      </c>
      <c r="E1048" s="10">
        <f t="shared" si="32"/>
        <v>26066406.728406731</v>
      </c>
      <c r="F1048" s="28">
        <f t="shared" si="33"/>
        <v>5632.2056322060525</v>
      </c>
    </row>
    <row r="1049" spans="1:6" x14ac:dyDescent="0.3">
      <c r="A1049">
        <v>1048</v>
      </c>
      <c r="B1049" s="2">
        <v>44364</v>
      </c>
      <c r="C1049" s="8">
        <v>56850000</v>
      </c>
      <c r="D1049" s="8">
        <v>30789225.477225475</v>
      </c>
      <c r="E1049" s="10">
        <f t="shared" si="32"/>
        <v>26060774.522774525</v>
      </c>
      <c r="F1049" s="28">
        <f t="shared" si="33"/>
        <v>1067880.5518805534</v>
      </c>
    </row>
    <row r="1050" spans="1:6" x14ac:dyDescent="0.3">
      <c r="A1050">
        <v>1049</v>
      </c>
      <c r="B1050" s="2">
        <v>44363</v>
      </c>
      <c r="C1050" s="8">
        <v>57250000</v>
      </c>
      <c r="D1050" s="8">
        <v>32257106.029106028</v>
      </c>
      <c r="E1050" s="10">
        <f t="shared" si="32"/>
        <v>24992893.970893972</v>
      </c>
      <c r="F1050" s="28">
        <f t="shared" si="33"/>
        <v>-35333.963333964348</v>
      </c>
    </row>
    <row r="1051" spans="1:6" x14ac:dyDescent="0.3">
      <c r="A1051">
        <v>1050</v>
      </c>
      <c r="B1051" s="2">
        <v>44362</v>
      </c>
      <c r="C1051" s="8">
        <v>57200000</v>
      </c>
      <c r="D1051" s="8">
        <v>32171772.065772064</v>
      </c>
      <c r="E1051" s="10">
        <f t="shared" si="32"/>
        <v>25028227.934227936</v>
      </c>
      <c r="F1051" s="28">
        <f t="shared" si="33"/>
        <v>210577.96257796139</v>
      </c>
    </row>
    <row r="1052" spans="1:6" x14ac:dyDescent="0.3">
      <c r="A1052">
        <v>1051</v>
      </c>
      <c r="B1052" s="2">
        <v>44361</v>
      </c>
      <c r="C1052" s="8">
        <v>57150000</v>
      </c>
      <c r="D1052" s="8">
        <v>32332350.028350025</v>
      </c>
      <c r="E1052" s="10">
        <f t="shared" si="32"/>
        <v>24817649.971649975</v>
      </c>
      <c r="F1052" s="28">
        <f t="shared" si="33"/>
        <v>-116148.5541485548</v>
      </c>
    </row>
    <row r="1053" spans="1:6" x14ac:dyDescent="0.3">
      <c r="A1053">
        <v>1052</v>
      </c>
      <c r="B1053" s="2">
        <v>44358</v>
      </c>
      <c r="C1053" s="8">
        <v>57500000</v>
      </c>
      <c r="D1053" s="8">
        <v>32566201.474201471</v>
      </c>
      <c r="E1053" s="10">
        <f t="shared" si="32"/>
        <v>24933798.525798529</v>
      </c>
      <c r="F1053" s="28">
        <f t="shared" si="33"/>
        <v>494284.18068417907</v>
      </c>
    </row>
    <row r="1054" spans="1:6" x14ac:dyDescent="0.3">
      <c r="A1054">
        <v>1053</v>
      </c>
      <c r="B1054" s="2">
        <v>44357</v>
      </c>
      <c r="C1054" s="8">
        <v>57300000</v>
      </c>
      <c r="D1054" s="8">
        <v>32860485.65488565</v>
      </c>
      <c r="E1054" s="10">
        <f t="shared" si="32"/>
        <v>24439514.34511435</v>
      </c>
      <c r="F1054" s="28">
        <f t="shared" si="33"/>
        <v>44102.135702136904</v>
      </c>
    </row>
    <row r="1055" spans="1:6" x14ac:dyDescent="0.3">
      <c r="A1055">
        <v>1054</v>
      </c>
      <c r="B1055" s="2">
        <v>44356</v>
      </c>
      <c r="C1055" s="8">
        <v>57250000</v>
      </c>
      <c r="D1055" s="8">
        <v>32854587.790587787</v>
      </c>
      <c r="E1055" s="10">
        <f t="shared" si="32"/>
        <v>24395412.209412213</v>
      </c>
      <c r="F1055" s="28">
        <f t="shared" si="33"/>
        <v>-121645.51124551147</v>
      </c>
    </row>
    <row r="1056" spans="1:6" x14ac:dyDescent="0.3">
      <c r="A1056">
        <v>1055</v>
      </c>
      <c r="B1056" s="2">
        <v>44355</v>
      </c>
      <c r="C1056" s="8">
        <v>57350000</v>
      </c>
      <c r="D1056" s="8">
        <v>32832942.279342275</v>
      </c>
      <c r="E1056" s="10">
        <f t="shared" si="32"/>
        <v>24517057.720657725</v>
      </c>
      <c r="F1056" s="28">
        <f t="shared" si="33"/>
        <v>298649.10224910453</v>
      </c>
    </row>
    <row r="1057" spans="1:6" x14ac:dyDescent="0.3">
      <c r="A1057">
        <v>1056</v>
      </c>
      <c r="B1057" s="2">
        <v>44354</v>
      </c>
      <c r="C1057" s="8">
        <v>57200000</v>
      </c>
      <c r="D1057" s="8">
        <v>32981591.38159138</v>
      </c>
      <c r="E1057" s="10">
        <f t="shared" si="32"/>
        <v>24218408.61840862</v>
      </c>
      <c r="F1057" s="28">
        <f t="shared" si="33"/>
        <v>-108853.75165375695</v>
      </c>
    </row>
    <row r="1058" spans="1:6" x14ac:dyDescent="0.3">
      <c r="A1058">
        <v>1057</v>
      </c>
      <c r="B1058" s="2">
        <v>44351</v>
      </c>
      <c r="C1058" s="8">
        <v>57250000</v>
      </c>
      <c r="D1058" s="8">
        <v>32922737.629937623</v>
      </c>
      <c r="E1058" s="10">
        <f t="shared" si="32"/>
        <v>24327262.370062377</v>
      </c>
      <c r="F1058" s="28">
        <f t="shared" si="33"/>
        <v>-428279.72027971223</v>
      </c>
    </row>
    <row r="1059" spans="1:6" x14ac:dyDescent="0.3">
      <c r="A1059">
        <v>1058</v>
      </c>
      <c r="B1059" s="2">
        <v>44350</v>
      </c>
      <c r="C1059" s="8">
        <v>57350000</v>
      </c>
      <c r="D1059" s="8">
        <v>32594457.90965791</v>
      </c>
      <c r="E1059" s="10">
        <f t="shared" si="32"/>
        <v>24755542.09034209</v>
      </c>
      <c r="F1059" s="28">
        <f t="shared" si="33"/>
        <v>430868.11566811427</v>
      </c>
    </row>
    <row r="1060" spans="1:6" x14ac:dyDescent="0.3">
      <c r="A1060">
        <v>1059</v>
      </c>
      <c r="B1060" s="2">
        <v>44349</v>
      </c>
      <c r="C1060" s="8">
        <v>57550000</v>
      </c>
      <c r="D1060" s="8">
        <v>33225326.025326025</v>
      </c>
      <c r="E1060" s="10">
        <f t="shared" si="32"/>
        <v>24324673.974673975</v>
      </c>
      <c r="F1060" s="28">
        <f t="shared" si="33"/>
        <v>-174369.60876961052</v>
      </c>
    </row>
    <row r="1061" spans="1:6" x14ac:dyDescent="0.3">
      <c r="A1061">
        <v>1060</v>
      </c>
      <c r="B1061" s="2">
        <v>44348</v>
      </c>
      <c r="C1061" s="8">
        <v>57650000</v>
      </c>
      <c r="D1061" s="8">
        <v>33150956.416556414</v>
      </c>
      <c r="E1061" s="10">
        <f t="shared" si="32"/>
        <v>24499043.583443586</v>
      </c>
      <c r="F1061" s="28">
        <f t="shared" si="33"/>
        <v>62516.532116532326</v>
      </c>
    </row>
    <row r="1062" spans="1:6" x14ac:dyDescent="0.3">
      <c r="A1062">
        <v>1061</v>
      </c>
      <c r="B1062" s="2">
        <v>44347</v>
      </c>
      <c r="C1062" s="8">
        <v>57400000</v>
      </c>
      <c r="D1062" s="8">
        <v>32963472.948672947</v>
      </c>
      <c r="E1062" s="10">
        <f t="shared" si="32"/>
        <v>24436527.051327053</v>
      </c>
      <c r="F1062" s="28">
        <f t="shared" si="33"/>
        <v>881953.24675324559</v>
      </c>
    </row>
    <row r="1063" spans="1:6" x14ac:dyDescent="0.3">
      <c r="A1063">
        <v>1062</v>
      </c>
      <c r="B1063" s="2">
        <v>44344</v>
      </c>
      <c r="C1063" s="8">
        <v>56700000</v>
      </c>
      <c r="D1063" s="8">
        <v>33145426.195426192</v>
      </c>
      <c r="E1063" s="10">
        <f t="shared" si="32"/>
        <v>23554573.804573808</v>
      </c>
      <c r="F1063" s="28">
        <f t="shared" si="33"/>
        <v>41530.145530145615</v>
      </c>
    </row>
    <row r="1064" spans="1:6" x14ac:dyDescent="0.3">
      <c r="A1064">
        <v>1063</v>
      </c>
      <c r="B1064" s="2">
        <v>44343</v>
      </c>
      <c r="C1064" s="8">
        <v>56540000</v>
      </c>
      <c r="D1064" s="8">
        <v>33026956.340956338</v>
      </c>
      <c r="E1064" s="10">
        <f t="shared" si="32"/>
        <v>23513043.659043662</v>
      </c>
      <c r="F1064" s="28">
        <f t="shared" si="33"/>
        <v>101937.25193725154</v>
      </c>
    </row>
    <row r="1065" spans="1:6" x14ac:dyDescent="0.3">
      <c r="A1065">
        <v>1064</v>
      </c>
      <c r="B1065" s="2">
        <v>44342</v>
      </c>
      <c r="C1065" s="8">
        <v>56550000</v>
      </c>
      <c r="D1065" s="8">
        <v>33138893.592893589</v>
      </c>
      <c r="E1065" s="10">
        <f t="shared" si="32"/>
        <v>23411106.407106411</v>
      </c>
      <c r="F1065" s="28">
        <f t="shared" si="33"/>
        <v>81400.113400112838</v>
      </c>
    </row>
    <row r="1066" spans="1:6" x14ac:dyDescent="0.3">
      <c r="A1066">
        <v>1065</v>
      </c>
      <c r="B1066" s="2">
        <v>44341</v>
      </c>
      <c r="C1066" s="8">
        <v>56420000</v>
      </c>
      <c r="D1066" s="8">
        <v>33090293.706293702</v>
      </c>
      <c r="E1066" s="10">
        <f t="shared" si="32"/>
        <v>23329706.293706298</v>
      </c>
      <c r="F1066" s="28">
        <f t="shared" si="33"/>
        <v>-221049.63144962862</v>
      </c>
    </row>
    <row r="1067" spans="1:6" x14ac:dyDescent="0.3">
      <c r="A1067">
        <v>1066</v>
      </c>
      <c r="B1067" s="2">
        <v>44340</v>
      </c>
      <c r="C1067" s="8">
        <v>56400000</v>
      </c>
      <c r="D1067" s="8">
        <v>32849244.074844074</v>
      </c>
      <c r="E1067" s="10">
        <f t="shared" si="32"/>
        <v>23550755.925155926</v>
      </c>
      <c r="F1067" s="28">
        <f t="shared" si="33"/>
        <v>-170537.36533736438</v>
      </c>
    </row>
    <row r="1068" spans="1:6" x14ac:dyDescent="0.3">
      <c r="A1068">
        <v>1067</v>
      </c>
      <c r="B1068" s="2">
        <v>44337</v>
      </c>
      <c r="C1068" s="8">
        <v>56430000</v>
      </c>
      <c r="D1068" s="8">
        <v>32708706.709506709</v>
      </c>
      <c r="E1068" s="10">
        <f t="shared" si="32"/>
        <v>23721293.290493291</v>
      </c>
      <c r="F1068" s="28">
        <f t="shared" si="33"/>
        <v>176083.31128330901</v>
      </c>
    </row>
    <row r="1069" spans="1:6" x14ac:dyDescent="0.3">
      <c r="A1069">
        <v>1068</v>
      </c>
      <c r="B1069" s="2">
        <v>44336</v>
      </c>
      <c r="C1069" s="8">
        <v>56330000</v>
      </c>
      <c r="D1069" s="8">
        <v>32784790.020790018</v>
      </c>
      <c r="E1069" s="10">
        <f t="shared" si="32"/>
        <v>23545209.979209982</v>
      </c>
      <c r="F1069" s="28">
        <f t="shared" si="33"/>
        <v>71288.981288980693</v>
      </c>
    </row>
    <row r="1070" spans="1:6" x14ac:dyDescent="0.3">
      <c r="A1070">
        <v>1069</v>
      </c>
      <c r="B1070" s="2">
        <v>44335</v>
      </c>
      <c r="C1070" s="8">
        <v>56250000</v>
      </c>
      <c r="D1070" s="8">
        <v>32776079.002078999</v>
      </c>
      <c r="E1070" s="10">
        <f t="shared" si="32"/>
        <v>23473920.997921001</v>
      </c>
      <c r="F1070" s="28">
        <f t="shared" si="33"/>
        <v>-422257.7962577939</v>
      </c>
    </row>
    <row r="1071" spans="1:6" x14ac:dyDescent="0.3">
      <c r="A1071">
        <v>1070</v>
      </c>
      <c r="B1071" s="2">
        <v>44334</v>
      </c>
      <c r="C1071" s="8">
        <v>56430000</v>
      </c>
      <c r="D1071" s="8">
        <v>32533821.205821205</v>
      </c>
      <c r="E1071" s="10">
        <f t="shared" si="32"/>
        <v>23896178.794178795</v>
      </c>
      <c r="F1071" s="28">
        <f t="shared" si="33"/>
        <v>63245.511245511472</v>
      </c>
    </row>
    <row r="1072" spans="1:6" x14ac:dyDescent="0.3">
      <c r="A1072">
        <v>1071</v>
      </c>
      <c r="B1072" s="2">
        <v>44333</v>
      </c>
      <c r="C1072" s="8">
        <v>56370000</v>
      </c>
      <c r="D1072" s="8">
        <v>32537066.717066716</v>
      </c>
      <c r="E1072" s="10">
        <f t="shared" si="32"/>
        <v>23832933.282933284</v>
      </c>
      <c r="F1072" s="28">
        <f t="shared" si="33"/>
        <v>-392935.7777357772</v>
      </c>
    </row>
    <row r="1073" spans="1:6" x14ac:dyDescent="0.3">
      <c r="A1073">
        <v>1072</v>
      </c>
      <c r="B1073" s="2">
        <v>44330</v>
      </c>
      <c r="C1073" s="8">
        <v>56250000</v>
      </c>
      <c r="D1073" s="8">
        <v>32024130.939330939</v>
      </c>
      <c r="E1073" s="10">
        <f t="shared" si="32"/>
        <v>24225869.060669061</v>
      </c>
      <c r="F1073" s="28">
        <f t="shared" si="33"/>
        <v>-76713.059913061559</v>
      </c>
    </row>
    <row r="1074" spans="1:6" x14ac:dyDescent="0.3">
      <c r="A1074">
        <v>1073</v>
      </c>
      <c r="B1074" s="2">
        <v>44329</v>
      </c>
      <c r="C1074" s="8">
        <v>56070000</v>
      </c>
      <c r="D1074" s="8">
        <v>31767417.879417878</v>
      </c>
      <c r="E1074" s="10">
        <f t="shared" si="32"/>
        <v>24302582.120582122</v>
      </c>
      <c r="F1074" s="28">
        <f t="shared" si="33"/>
        <v>-62989.378189381212</v>
      </c>
    </row>
    <row r="1075" spans="1:6" x14ac:dyDescent="0.3">
      <c r="A1075">
        <v>1074</v>
      </c>
      <c r="B1075" s="2">
        <v>44328</v>
      </c>
      <c r="C1075" s="8">
        <v>56130000</v>
      </c>
      <c r="D1075" s="8">
        <v>31764428.501228496</v>
      </c>
      <c r="E1075" s="10">
        <f t="shared" si="32"/>
        <v>24365571.498771504</v>
      </c>
      <c r="F1075" s="28">
        <f t="shared" si="33"/>
        <v>134569.41976942122</v>
      </c>
    </row>
    <row r="1076" spans="1:6" x14ac:dyDescent="0.3">
      <c r="A1076">
        <v>1075</v>
      </c>
      <c r="B1076" s="2">
        <v>44327</v>
      </c>
      <c r="C1076" s="8">
        <v>56230000</v>
      </c>
      <c r="D1076" s="8">
        <v>31998997.920997918</v>
      </c>
      <c r="E1076" s="10">
        <f t="shared" si="32"/>
        <v>24231002.079002082</v>
      </c>
      <c r="F1076" s="28">
        <f t="shared" si="33"/>
        <v>-35166.887166887522</v>
      </c>
    </row>
    <row r="1077" spans="1:6" x14ac:dyDescent="0.3">
      <c r="A1077">
        <v>1076</v>
      </c>
      <c r="B1077" s="2">
        <v>44326</v>
      </c>
      <c r="C1077" s="8">
        <v>56300000</v>
      </c>
      <c r="D1077" s="8">
        <v>32033831.03383103</v>
      </c>
      <c r="E1077" s="10">
        <f t="shared" si="32"/>
        <v>24266168.96616897</v>
      </c>
      <c r="F1077" s="28">
        <f t="shared" si="33"/>
        <v>218426.38442638516</v>
      </c>
    </row>
    <row r="1078" spans="1:6" x14ac:dyDescent="0.3">
      <c r="A1078">
        <v>1077</v>
      </c>
      <c r="B1078" s="2">
        <v>44323</v>
      </c>
      <c r="C1078" s="8">
        <v>55970000</v>
      </c>
      <c r="D1078" s="8">
        <v>31922257.418257415</v>
      </c>
      <c r="E1078" s="10">
        <f t="shared" si="32"/>
        <v>24047742.581742585</v>
      </c>
      <c r="F1078" s="28">
        <f t="shared" si="33"/>
        <v>7646.9476469494402</v>
      </c>
    </row>
    <row r="1079" spans="1:6" x14ac:dyDescent="0.3">
      <c r="A1079">
        <v>1078</v>
      </c>
      <c r="B1079" s="2">
        <v>44322</v>
      </c>
      <c r="C1079" s="8">
        <v>55700000</v>
      </c>
      <c r="D1079" s="8">
        <v>31659904.365904365</v>
      </c>
      <c r="E1079" s="10">
        <f t="shared" si="32"/>
        <v>24040095.634095635</v>
      </c>
      <c r="F1079" s="28">
        <f t="shared" si="33"/>
        <v>-517015.68701568618</v>
      </c>
    </row>
    <row r="1080" spans="1:6" x14ac:dyDescent="0.3">
      <c r="A1080">
        <v>1079</v>
      </c>
      <c r="B1080" s="2">
        <v>44321</v>
      </c>
      <c r="C1080" s="8">
        <v>55660000</v>
      </c>
      <c r="D1080" s="8">
        <v>31102888.678888679</v>
      </c>
      <c r="E1080" s="10">
        <f t="shared" si="32"/>
        <v>24557111.321111321</v>
      </c>
      <c r="F1080" s="28">
        <f t="shared" si="33"/>
        <v>-148122.0941220969</v>
      </c>
    </row>
    <row r="1081" spans="1:6" x14ac:dyDescent="0.3">
      <c r="A1081">
        <v>1080</v>
      </c>
      <c r="B1081" s="2">
        <v>44320</v>
      </c>
      <c r="C1081" s="8">
        <v>55650000</v>
      </c>
      <c r="D1081" s="8">
        <v>30944766.584766582</v>
      </c>
      <c r="E1081" s="10">
        <f t="shared" si="32"/>
        <v>24705233.415233418</v>
      </c>
      <c r="F1081" s="28">
        <f t="shared" si="33"/>
        <v>177259.95085995272</v>
      </c>
    </row>
    <row r="1082" spans="1:6" x14ac:dyDescent="0.3">
      <c r="A1082">
        <v>1081</v>
      </c>
      <c r="B1082" s="2">
        <v>44319</v>
      </c>
      <c r="C1082" s="8">
        <v>55750000</v>
      </c>
      <c r="D1082" s="8">
        <v>31222026.535626534</v>
      </c>
      <c r="E1082" s="10">
        <f t="shared" si="32"/>
        <v>24527973.464373466</v>
      </c>
      <c r="F1082" s="28">
        <f t="shared" si="33"/>
        <v>-360035.07843508199</v>
      </c>
    </row>
    <row r="1083" spans="1:6" x14ac:dyDescent="0.3">
      <c r="A1083">
        <v>1082</v>
      </c>
      <c r="B1083" s="2">
        <v>44316</v>
      </c>
      <c r="C1083" s="8">
        <v>55690000</v>
      </c>
      <c r="D1083" s="8">
        <v>30801991.457191452</v>
      </c>
      <c r="E1083" s="10">
        <f t="shared" si="32"/>
        <v>24888008.542808548</v>
      </c>
      <c r="F1083" s="28">
        <f t="shared" si="33"/>
        <v>53943.073143076152</v>
      </c>
    </row>
    <row r="1084" spans="1:6" x14ac:dyDescent="0.3">
      <c r="A1084">
        <v>1083</v>
      </c>
      <c r="B1084" s="2">
        <v>44315</v>
      </c>
      <c r="C1084" s="8">
        <v>55650000</v>
      </c>
      <c r="D1084" s="8">
        <v>30815934.530334529</v>
      </c>
      <c r="E1084" s="10">
        <f t="shared" si="32"/>
        <v>24834065.469665471</v>
      </c>
      <c r="F1084" s="28">
        <f t="shared" si="33"/>
        <v>79503.307503305376</v>
      </c>
    </row>
    <row r="1085" spans="1:6" x14ac:dyDescent="0.3">
      <c r="A1085">
        <v>1084</v>
      </c>
      <c r="B1085" s="2">
        <v>44314</v>
      </c>
      <c r="C1085" s="8">
        <v>55650000</v>
      </c>
      <c r="D1085" s="8">
        <v>30895437.837837834</v>
      </c>
      <c r="E1085" s="10">
        <f t="shared" si="32"/>
        <v>24754562.162162166</v>
      </c>
      <c r="F1085" s="28">
        <f t="shared" si="33"/>
        <v>76912.190512191504</v>
      </c>
    </row>
    <row r="1086" spans="1:6" x14ac:dyDescent="0.3">
      <c r="A1086">
        <v>1085</v>
      </c>
      <c r="B1086" s="2">
        <v>44313</v>
      </c>
      <c r="C1086" s="8">
        <v>55650000</v>
      </c>
      <c r="D1086" s="8">
        <v>30972350.028350025</v>
      </c>
      <c r="E1086" s="10">
        <f t="shared" si="32"/>
        <v>24677649.971649975</v>
      </c>
      <c r="F1086" s="28">
        <f t="shared" si="33"/>
        <v>168213.57021357119</v>
      </c>
    </row>
    <row r="1087" spans="1:6" x14ac:dyDescent="0.3">
      <c r="A1087">
        <v>1086</v>
      </c>
      <c r="B1087" s="2">
        <v>44312</v>
      </c>
      <c r="C1087" s="8">
        <v>55500000</v>
      </c>
      <c r="D1087" s="8">
        <v>30990563.598563597</v>
      </c>
      <c r="E1087" s="10">
        <f t="shared" si="32"/>
        <v>24509436.401436403</v>
      </c>
      <c r="F1087" s="28">
        <f t="shared" si="33"/>
        <v>-248017.76601776481</v>
      </c>
    </row>
    <row r="1088" spans="1:6" x14ac:dyDescent="0.3">
      <c r="A1088">
        <v>1087</v>
      </c>
      <c r="B1088" s="2">
        <v>44309</v>
      </c>
      <c r="C1088" s="8">
        <v>55750000</v>
      </c>
      <c r="D1088" s="8">
        <v>30992545.832545832</v>
      </c>
      <c r="E1088" s="10">
        <f t="shared" si="32"/>
        <v>24757454.167454168</v>
      </c>
      <c r="F1088" s="28">
        <f t="shared" si="33"/>
        <v>-6748.0627480633557</v>
      </c>
    </row>
    <row r="1089" spans="1:6" x14ac:dyDescent="0.3">
      <c r="A1089">
        <v>1088</v>
      </c>
      <c r="B1089" s="2">
        <v>44308</v>
      </c>
      <c r="C1089" s="8">
        <v>55830000</v>
      </c>
      <c r="D1089" s="8">
        <v>31065797.769797768</v>
      </c>
      <c r="E1089" s="10">
        <f t="shared" si="32"/>
        <v>24764202.230202232</v>
      </c>
      <c r="F1089" s="28">
        <f t="shared" si="33"/>
        <v>229014.32621432096</v>
      </c>
    </row>
    <row r="1090" spans="1:6" x14ac:dyDescent="0.3">
      <c r="A1090">
        <v>1089</v>
      </c>
      <c r="B1090" s="2">
        <v>44307</v>
      </c>
      <c r="C1090" s="8">
        <v>55800000</v>
      </c>
      <c r="D1090" s="8">
        <v>31264812.096012089</v>
      </c>
      <c r="E1090" s="10">
        <f t="shared" si="32"/>
        <v>24535187.903987911</v>
      </c>
      <c r="F1090" s="28">
        <f t="shared" si="33"/>
        <v>-261659.42165942118</v>
      </c>
    </row>
    <row r="1091" spans="1:6" x14ac:dyDescent="0.3">
      <c r="A1091">
        <v>1090</v>
      </c>
      <c r="B1091" s="2">
        <v>44306</v>
      </c>
      <c r="C1091" s="8">
        <v>55800000</v>
      </c>
      <c r="D1091" s="8">
        <v>31003152.674352668</v>
      </c>
      <c r="E1091" s="10">
        <f t="shared" ref="E1091:E1154" si="34">C1091-D1091</f>
        <v>24796847.325647332</v>
      </c>
      <c r="F1091" s="28">
        <f t="shared" ref="F1091:F1154" si="35">E1091-E1092</f>
        <v>-319144.96314495802</v>
      </c>
    </row>
    <row r="1092" spans="1:6" x14ac:dyDescent="0.3">
      <c r="A1092">
        <v>1091</v>
      </c>
      <c r="B1092" s="2">
        <v>44305</v>
      </c>
      <c r="C1092" s="8">
        <v>55980000</v>
      </c>
      <c r="D1092" s="8">
        <v>30864007.71120771</v>
      </c>
      <c r="E1092" s="10">
        <f t="shared" si="34"/>
        <v>25115992.28879229</v>
      </c>
      <c r="F1092" s="28">
        <f t="shared" si="35"/>
        <v>689385.22018522024</v>
      </c>
    </row>
    <row r="1093" spans="1:6" x14ac:dyDescent="0.3">
      <c r="A1093">
        <v>1092</v>
      </c>
      <c r="B1093" s="2">
        <v>44302</v>
      </c>
      <c r="C1093" s="8">
        <v>55450000</v>
      </c>
      <c r="D1093" s="8">
        <v>31023392.93139293</v>
      </c>
      <c r="E1093" s="10">
        <f t="shared" si="34"/>
        <v>24426607.06860707</v>
      </c>
      <c r="F1093" s="28">
        <f t="shared" si="35"/>
        <v>-79158.041958041489</v>
      </c>
    </row>
    <row r="1094" spans="1:6" x14ac:dyDescent="0.3">
      <c r="A1094">
        <v>1093</v>
      </c>
      <c r="B1094" s="2">
        <v>44301</v>
      </c>
      <c r="C1094" s="8">
        <v>55300000</v>
      </c>
      <c r="D1094" s="8">
        <v>30794234.889434889</v>
      </c>
      <c r="E1094" s="10">
        <f t="shared" si="34"/>
        <v>24505765.110565111</v>
      </c>
      <c r="F1094" s="28">
        <f t="shared" si="35"/>
        <v>-525459.83745983616</v>
      </c>
    </row>
    <row r="1095" spans="1:6" x14ac:dyDescent="0.3">
      <c r="A1095">
        <v>1094</v>
      </c>
      <c r="B1095" s="2">
        <v>44300</v>
      </c>
      <c r="C1095" s="8">
        <v>55300000</v>
      </c>
      <c r="D1095" s="8">
        <v>30268775.051975053</v>
      </c>
      <c r="E1095" s="10">
        <f t="shared" si="34"/>
        <v>25031224.948024947</v>
      </c>
      <c r="F1095" s="28">
        <f t="shared" si="35"/>
        <v>285269.77886977792</v>
      </c>
    </row>
    <row r="1096" spans="1:6" x14ac:dyDescent="0.3">
      <c r="A1096">
        <v>1095</v>
      </c>
      <c r="B1096" s="2">
        <v>44299</v>
      </c>
      <c r="C1096" s="8">
        <v>55200000</v>
      </c>
      <c r="D1096" s="8">
        <v>30454044.830844831</v>
      </c>
      <c r="E1096" s="10">
        <f t="shared" si="34"/>
        <v>24745955.169155169</v>
      </c>
      <c r="F1096" s="28">
        <f t="shared" si="35"/>
        <v>-314220.29862030223</v>
      </c>
    </row>
    <row r="1097" spans="1:6" x14ac:dyDescent="0.3">
      <c r="A1097">
        <v>1096</v>
      </c>
      <c r="B1097" s="2">
        <v>44298</v>
      </c>
      <c r="C1097" s="8">
        <v>55250000</v>
      </c>
      <c r="D1097" s="8">
        <v>30189824.532224528</v>
      </c>
      <c r="E1097" s="10">
        <f t="shared" si="34"/>
        <v>25060175.467775472</v>
      </c>
      <c r="F1097" s="28">
        <f t="shared" si="35"/>
        <v>208372.02797203138</v>
      </c>
    </row>
    <row r="1098" spans="1:6" x14ac:dyDescent="0.3">
      <c r="A1098">
        <v>1097</v>
      </c>
      <c r="B1098" s="2">
        <v>44295</v>
      </c>
      <c r="C1098" s="8">
        <v>55250000</v>
      </c>
      <c r="D1098" s="8">
        <v>30398196.56019656</v>
      </c>
      <c r="E1098" s="10">
        <f t="shared" si="34"/>
        <v>24851803.43980344</v>
      </c>
      <c r="F1098" s="28">
        <f t="shared" si="35"/>
        <v>261964.46796446666</v>
      </c>
    </row>
    <row r="1099" spans="1:6" x14ac:dyDescent="0.3">
      <c r="A1099">
        <v>1098</v>
      </c>
      <c r="B1099" s="2">
        <v>44294</v>
      </c>
      <c r="C1099" s="8">
        <v>55250000</v>
      </c>
      <c r="D1099" s="8">
        <v>30660161.028161027</v>
      </c>
      <c r="E1099" s="10">
        <f t="shared" si="34"/>
        <v>24589838.971838973</v>
      </c>
      <c r="F1099" s="28">
        <f t="shared" si="35"/>
        <v>-284875.4488754496</v>
      </c>
    </row>
    <row r="1100" spans="1:6" x14ac:dyDescent="0.3">
      <c r="A1100">
        <v>1099</v>
      </c>
      <c r="B1100" s="2">
        <v>44293</v>
      </c>
      <c r="C1100" s="8">
        <v>55250000</v>
      </c>
      <c r="D1100" s="8">
        <v>30375285.579285577</v>
      </c>
      <c r="E1100" s="10">
        <f t="shared" si="34"/>
        <v>24874714.420714423</v>
      </c>
      <c r="F1100" s="28">
        <f t="shared" si="35"/>
        <v>24438.480438482016</v>
      </c>
    </row>
    <row r="1101" spans="1:6" x14ac:dyDescent="0.3">
      <c r="A1101">
        <v>1100</v>
      </c>
      <c r="B1101" s="2">
        <v>44292</v>
      </c>
      <c r="C1101" s="8">
        <v>55250000</v>
      </c>
      <c r="D1101" s="8">
        <v>30399724.059724059</v>
      </c>
      <c r="E1101" s="10">
        <f t="shared" si="34"/>
        <v>24850275.940275941</v>
      </c>
      <c r="F1101" s="28">
        <f t="shared" si="35"/>
        <v>-117474.57947457954</v>
      </c>
    </row>
    <row r="1102" spans="1:6" x14ac:dyDescent="0.3">
      <c r="A1102">
        <v>1101</v>
      </c>
      <c r="B1102" s="2">
        <v>44291</v>
      </c>
      <c r="C1102" s="8">
        <v>55100000</v>
      </c>
      <c r="D1102" s="8">
        <v>30132249.480249479</v>
      </c>
      <c r="E1102" s="10">
        <f t="shared" si="34"/>
        <v>24967750.519750521</v>
      </c>
      <c r="F1102" s="28">
        <f t="shared" si="35"/>
        <v>-411064.76226476207</v>
      </c>
    </row>
    <row r="1103" spans="1:6" x14ac:dyDescent="0.3">
      <c r="A1103">
        <v>1102</v>
      </c>
      <c r="B1103" s="2">
        <v>44288</v>
      </c>
      <c r="C1103" s="8">
        <v>55350000</v>
      </c>
      <c r="D1103" s="8">
        <v>29971184.717984717</v>
      </c>
      <c r="E1103" s="10">
        <f t="shared" si="34"/>
        <v>25378815.282015283</v>
      </c>
      <c r="F1103" s="28">
        <f t="shared" si="35"/>
        <v>584067.59726759419</v>
      </c>
    </row>
    <row r="1104" spans="1:6" x14ac:dyDescent="0.3">
      <c r="A1104">
        <v>1103</v>
      </c>
      <c r="B1104" s="2">
        <v>44287</v>
      </c>
      <c r="C1104" s="8">
        <v>54900000</v>
      </c>
      <c r="D1104" s="8">
        <v>30105252.315252312</v>
      </c>
      <c r="E1104" s="10">
        <f t="shared" si="34"/>
        <v>24794747.684747688</v>
      </c>
      <c r="F1104" s="28">
        <f t="shared" si="35"/>
        <v>190208.80740880594</v>
      </c>
    </row>
    <row r="1105" spans="1:6" x14ac:dyDescent="0.3">
      <c r="A1105">
        <v>1104</v>
      </c>
      <c r="B1105" s="2">
        <v>44286</v>
      </c>
      <c r="C1105" s="8">
        <v>54500000</v>
      </c>
      <c r="D1105" s="8">
        <v>29895461.122661117</v>
      </c>
      <c r="E1105" s="10">
        <f t="shared" si="34"/>
        <v>24604538.877338883</v>
      </c>
      <c r="F1105" s="28">
        <f t="shared" si="35"/>
        <v>-876666.56586656347</v>
      </c>
    </row>
    <row r="1106" spans="1:6" x14ac:dyDescent="0.3">
      <c r="A1106">
        <v>1105</v>
      </c>
      <c r="B1106" s="2">
        <v>44285</v>
      </c>
      <c r="C1106" s="8">
        <v>54850000</v>
      </c>
      <c r="D1106" s="8">
        <v>29368794.556794554</v>
      </c>
      <c r="E1106" s="10">
        <f t="shared" si="34"/>
        <v>25481205.443205446</v>
      </c>
      <c r="F1106" s="28">
        <f t="shared" si="35"/>
        <v>171834.43583443761</v>
      </c>
    </row>
    <row r="1107" spans="1:6" x14ac:dyDescent="0.3">
      <c r="A1107">
        <v>1106</v>
      </c>
      <c r="B1107" s="2">
        <v>44284</v>
      </c>
      <c r="C1107" s="8">
        <v>55170000</v>
      </c>
      <c r="D1107" s="8">
        <v>29860628.992628992</v>
      </c>
      <c r="E1107" s="10">
        <f t="shared" si="34"/>
        <v>25309371.007371008</v>
      </c>
      <c r="F1107" s="28">
        <f t="shared" si="35"/>
        <v>238896.46569646895</v>
      </c>
    </row>
    <row r="1108" spans="1:6" x14ac:dyDescent="0.3">
      <c r="A1108">
        <v>1107</v>
      </c>
      <c r="B1108" s="2">
        <v>44281</v>
      </c>
      <c r="C1108" s="8">
        <v>55300000</v>
      </c>
      <c r="D1108" s="8">
        <v>30229525.458325461</v>
      </c>
      <c r="E1108" s="10">
        <f t="shared" si="34"/>
        <v>25070474.541674539</v>
      </c>
      <c r="F1108" s="28">
        <f t="shared" si="35"/>
        <v>-307396.10659610853</v>
      </c>
    </row>
    <row r="1109" spans="1:6" x14ac:dyDescent="0.3">
      <c r="A1109">
        <v>1108</v>
      </c>
      <c r="B1109" s="2">
        <v>44280</v>
      </c>
      <c r="C1109" s="8">
        <v>55480000</v>
      </c>
      <c r="D1109" s="8">
        <v>30102129.351729352</v>
      </c>
      <c r="E1109" s="10">
        <f t="shared" si="34"/>
        <v>25377870.648270648</v>
      </c>
      <c r="F1109" s="28">
        <f t="shared" si="35"/>
        <v>114371.87677187473</v>
      </c>
    </row>
    <row r="1110" spans="1:6" x14ac:dyDescent="0.3">
      <c r="A1110">
        <v>1109</v>
      </c>
      <c r="B1110" s="2">
        <v>44279</v>
      </c>
      <c r="C1110" s="8">
        <v>55500000</v>
      </c>
      <c r="D1110" s="8">
        <v>30236501.228501227</v>
      </c>
      <c r="E1110" s="10">
        <f t="shared" si="34"/>
        <v>25263498.771498773</v>
      </c>
      <c r="F1110" s="28">
        <f t="shared" si="35"/>
        <v>-256116.42411642522</v>
      </c>
    </row>
    <row r="1111" spans="1:6" x14ac:dyDescent="0.3">
      <c r="A1111">
        <v>1110</v>
      </c>
      <c r="B1111" s="2">
        <v>44278</v>
      </c>
      <c r="C1111" s="8">
        <v>55600000</v>
      </c>
      <c r="D1111" s="8">
        <v>30080384.804384802</v>
      </c>
      <c r="E1111" s="10">
        <f t="shared" si="34"/>
        <v>25519615.195615198</v>
      </c>
      <c r="F1111" s="28">
        <f t="shared" si="35"/>
        <v>386358.94915894791</v>
      </c>
    </row>
    <row r="1112" spans="1:6" x14ac:dyDescent="0.3">
      <c r="A1112">
        <v>1111</v>
      </c>
      <c r="B1112" s="2">
        <v>44277</v>
      </c>
      <c r="C1112" s="8">
        <v>55450000</v>
      </c>
      <c r="D1112" s="8">
        <v>30316743.753543749</v>
      </c>
      <c r="E1112" s="10">
        <f t="shared" si="34"/>
        <v>25133256.246456251</v>
      </c>
      <c r="F1112" s="28">
        <f t="shared" si="35"/>
        <v>8854.2052542082965</v>
      </c>
    </row>
    <row r="1113" spans="1:6" x14ac:dyDescent="0.3">
      <c r="A1113">
        <v>1112</v>
      </c>
      <c r="B1113" s="2">
        <v>44274</v>
      </c>
      <c r="C1113" s="8">
        <v>55500000</v>
      </c>
      <c r="D1113" s="8">
        <v>30375597.958797958</v>
      </c>
      <c r="E1113" s="10">
        <f t="shared" si="34"/>
        <v>25124402.041202042</v>
      </c>
      <c r="F1113" s="28">
        <f t="shared" si="35"/>
        <v>-170953.84615384787</v>
      </c>
    </row>
    <row r="1114" spans="1:6" x14ac:dyDescent="0.3">
      <c r="A1114">
        <v>1113</v>
      </c>
      <c r="B1114" s="2">
        <v>44273</v>
      </c>
      <c r="C1114" s="8">
        <v>55500000</v>
      </c>
      <c r="D1114" s="8">
        <v>30204644.11264411</v>
      </c>
      <c r="E1114" s="10">
        <f t="shared" si="34"/>
        <v>25295355.88735589</v>
      </c>
      <c r="F1114" s="28">
        <f t="shared" si="35"/>
        <v>-270269.89226989076</v>
      </c>
    </row>
    <row r="1115" spans="1:6" x14ac:dyDescent="0.3">
      <c r="A1115">
        <v>1114</v>
      </c>
      <c r="B1115" s="2">
        <v>44272</v>
      </c>
      <c r="C1115" s="8">
        <v>55650000</v>
      </c>
      <c r="D1115" s="8">
        <v>30084374.220374219</v>
      </c>
      <c r="E1115" s="10">
        <f t="shared" si="34"/>
        <v>25565625.779625781</v>
      </c>
      <c r="F1115" s="28">
        <f t="shared" si="35"/>
        <v>114612.1338121295</v>
      </c>
    </row>
    <row r="1116" spans="1:6" x14ac:dyDescent="0.3">
      <c r="A1116">
        <v>1115</v>
      </c>
      <c r="B1116" s="2">
        <v>44271</v>
      </c>
      <c r="C1116" s="8">
        <v>55650000</v>
      </c>
      <c r="D1116" s="8">
        <v>30198986.354186349</v>
      </c>
      <c r="E1116" s="10">
        <f t="shared" si="34"/>
        <v>25451013.645813651</v>
      </c>
      <c r="F1116" s="28">
        <f t="shared" si="35"/>
        <v>-80972.06577206403</v>
      </c>
    </row>
    <row r="1117" spans="1:6" x14ac:dyDescent="0.3">
      <c r="A1117">
        <v>1116</v>
      </c>
      <c r="B1117" s="2">
        <v>44270</v>
      </c>
      <c r="C1117" s="8">
        <v>55700000</v>
      </c>
      <c r="D1117" s="8">
        <v>30168014.288414285</v>
      </c>
      <c r="E1117" s="10">
        <f t="shared" si="34"/>
        <v>25531985.711585715</v>
      </c>
      <c r="F1117" s="28">
        <f t="shared" si="35"/>
        <v>-97821.508221507072</v>
      </c>
    </row>
    <row r="1118" spans="1:6" x14ac:dyDescent="0.3">
      <c r="A1118">
        <v>1117</v>
      </c>
      <c r="B1118" s="2">
        <v>44267</v>
      </c>
      <c r="C1118" s="8">
        <v>55600000</v>
      </c>
      <c r="D1118" s="8">
        <v>29970192.780192778</v>
      </c>
      <c r="E1118" s="10">
        <f t="shared" si="34"/>
        <v>25629807.219807222</v>
      </c>
      <c r="F1118" s="28">
        <f t="shared" si="35"/>
        <v>-156405.36760536954</v>
      </c>
    </row>
    <row r="1119" spans="1:6" x14ac:dyDescent="0.3">
      <c r="A1119">
        <v>1118</v>
      </c>
      <c r="B1119" s="2">
        <v>44266</v>
      </c>
      <c r="C1119" s="8">
        <v>55800000</v>
      </c>
      <c r="D1119" s="8">
        <v>30013787.412587408</v>
      </c>
      <c r="E1119" s="10">
        <f t="shared" si="34"/>
        <v>25786212.587412592</v>
      </c>
      <c r="F1119" s="28">
        <f t="shared" si="35"/>
        <v>407360.1965602003</v>
      </c>
    </row>
    <row r="1120" spans="1:6" x14ac:dyDescent="0.3">
      <c r="A1120">
        <v>1119</v>
      </c>
      <c r="B1120" s="2">
        <v>44265</v>
      </c>
      <c r="C1120" s="8">
        <v>55380000</v>
      </c>
      <c r="D1120" s="8">
        <v>30001147.609147608</v>
      </c>
      <c r="E1120" s="10">
        <f t="shared" si="34"/>
        <v>25378852.390852392</v>
      </c>
      <c r="F1120" s="28">
        <f t="shared" si="35"/>
        <v>154988.09298809245</v>
      </c>
    </row>
    <row r="1121" spans="1:6" x14ac:dyDescent="0.3">
      <c r="A1121">
        <v>1120</v>
      </c>
      <c r="B1121" s="2">
        <v>44264</v>
      </c>
      <c r="C1121" s="8">
        <v>55150000</v>
      </c>
      <c r="D1121" s="8">
        <v>29926135.702135701</v>
      </c>
      <c r="E1121" s="10">
        <f t="shared" si="34"/>
        <v>25223864.297864299</v>
      </c>
      <c r="F1121" s="28">
        <f t="shared" si="35"/>
        <v>-1072550.3685503677</v>
      </c>
    </row>
    <row r="1122" spans="1:6" x14ac:dyDescent="0.3">
      <c r="A1122">
        <v>1121</v>
      </c>
      <c r="B1122" s="2">
        <v>44263</v>
      </c>
      <c r="C1122" s="8">
        <v>55500000</v>
      </c>
      <c r="D1122" s="8">
        <v>29203585.333585333</v>
      </c>
      <c r="E1122" s="10">
        <f t="shared" si="34"/>
        <v>26296414.666414667</v>
      </c>
      <c r="F1122" s="28">
        <f t="shared" si="35"/>
        <v>363629.9376299344</v>
      </c>
    </row>
    <row r="1123" spans="1:6" x14ac:dyDescent="0.3">
      <c r="A1123">
        <v>1122</v>
      </c>
      <c r="B1123" s="2">
        <v>44260</v>
      </c>
      <c r="C1123" s="8">
        <v>55500000</v>
      </c>
      <c r="D1123" s="8">
        <v>29567215.271215267</v>
      </c>
      <c r="E1123" s="10">
        <f t="shared" si="34"/>
        <v>25932784.728784733</v>
      </c>
      <c r="F1123" s="28">
        <f t="shared" si="35"/>
        <v>-479686.4108864069</v>
      </c>
    </row>
    <row r="1124" spans="1:6" x14ac:dyDescent="0.3">
      <c r="A1124">
        <v>1123</v>
      </c>
      <c r="B1124" s="2">
        <v>44259</v>
      </c>
      <c r="C1124" s="8">
        <v>56000000</v>
      </c>
      <c r="D1124" s="8">
        <v>29587528.860328861</v>
      </c>
      <c r="E1124" s="10">
        <f t="shared" si="34"/>
        <v>26412471.139671139</v>
      </c>
      <c r="F1124" s="28">
        <f t="shared" si="35"/>
        <v>264072.7272727266</v>
      </c>
    </row>
    <row r="1125" spans="1:6" x14ac:dyDescent="0.3">
      <c r="A1125">
        <v>1124</v>
      </c>
      <c r="B1125" s="2">
        <v>44258</v>
      </c>
      <c r="C1125" s="8">
        <v>56000000</v>
      </c>
      <c r="D1125" s="8">
        <v>29851601.587601587</v>
      </c>
      <c r="E1125" s="10">
        <f t="shared" si="34"/>
        <v>26148398.412398413</v>
      </c>
      <c r="F1125" s="28">
        <f t="shared" si="35"/>
        <v>212396.29559629038</v>
      </c>
    </row>
    <row r="1126" spans="1:6" x14ac:dyDescent="0.3">
      <c r="A1126">
        <v>1125</v>
      </c>
      <c r="B1126" s="2">
        <v>44257</v>
      </c>
      <c r="C1126" s="8">
        <v>56100000</v>
      </c>
      <c r="D1126" s="8">
        <v>30163997.883197878</v>
      </c>
      <c r="E1126" s="10">
        <f t="shared" si="34"/>
        <v>25936002.116802122</v>
      </c>
      <c r="F1126" s="28">
        <f t="shared" si="35"/>
        <v>-337093.70629370213</v>
      </c>
    </row>
    <row r="1127" spans="1:6" x14ac:dyDescent="0.3">
      <c r="A1127">
        <v>1126</v>
      </c>
      <c r="B1127" s="2">
        <v>44256</v>
      </c>
      <c r="C1127" s="8">
        <v>56250000</v>
      </c>
      <c r="D1127" s="8">
        <v>29976904.176904175</v>
      </c>
      <c r="E1127" s="10">
        <f t="shared" si="34"/>
        <v>26273095.823095825</v>
      </c>
      <c r="F1127" s="28">
        <f t="shared" si="35"/>
        <v>-9074.6550746560097</v>
      </c>
    </row>
    <row r="1128" spans="1:6" x14ac:dyDescent="0.3">
      <c r="A1128">
        <v>1127</v>
      </c>
      <c r="B1128" s="2">
        <v>44253</v>
      </c>
      <c r="C1128" s="8">
        <v>56350000</v>
      </c>
      <c r="D1128" s="8">
        <v>30067829.521829519</v>
      </c>
      <c r="E1128" s="10">
        <f t="shared" si="34"/>
        <v>26282170.478170481</v>
      </c>
      <c r="F1128" s="28">
        <f t="shared" si="35"/>
        <v>719004.72500472516</v>
      </c>
    </row>
    <row r="1129" spans="1:6" x14ac:dyDescent="0.3">
      <c r="A1129">
        <v>1128</v>
      </c>
      <c r="B1129" s="2">
        <v>44252</v>
      </c>
      <c r="C1129" s="8">
        <v>56450000</v>
      </c>
      <c r="D1129" s="8">
        <v>30886834.246834245</v>
      </c>
      <c r="E1129" s="10">
        <f t="shared" si="34"/>
        <v>25563165.753165755</v>
      </c>
      <c r="F1129" s="28">
        <f t="shared" si="35"/>
        <v>326161.78416178375</v>
      </c>
    </row>
    <row r="1130" spans="1:6" x14ac:dyDescent="0.3">
      <c r="A1130">
        <v>1129</v>
      </c>
      <c r="B1130" s="2">
        <v>44251</v>
      </c>
      <c r="C1130" s="8">
        <v>56500000</v>
      </c>
      <c r="D1130" s="8">
        <v>31262996.030996028</v>
      </c>
      <c r="E1130" s="10">
        <f t="shared" si="34"/>
        <v>25237003.969003972</v>
      </c>
      <c r="F1130" s="28">
        <f t="shared" si="35"/>
        <v>46045.738045737147</v>
      </c>
    </row>
    <row r="1131" spans="1:6" x14ac:dyDescent="0.3">
      <c r="A1131">
        <v>1130</v>
      </c>
      <c r="B1131" s="2">
        <v>44250</v>
      </c>
      <c r="C1131" s="8">
        <v>56600000</v>
      </c>
      <c r="D1131" s="8">
        <v>31409041.769041765</v>
      </c>
      <c r="E1131" s="10">
        <f t="shared" si="34"/>
        <v>25190958.230958235</v>
      </c>
      <c r="F1131" s="28">
        <f t="shared" si="35"/>
        <v>333206.57720657811</v>
      </c>
    </row>
    <row r="1132" spans="1:6" x14ac:dyDescent="0.3">
      <c r="A1132">
        <v>1131</v>
      </c>
      <c r="B1132" s="2">
        <v>44249</v>
      </c>
      <c r="C1132" s="8">
        <v>56300000</v>
      </c>
      <c r="D1132" s="8">
        <v>31442248.346248344</v>
      </c>
      <c r="E1132" s="10">
        <f t="shared" si="34"/>
        <v>24857751.653751656</v>
      </c>
      <c r="F1132" s="28">
        <f t="shared" si="35"/>
        <v>-540441.95804195851</v>
      </c>
    </row>
    <row r="1133" spans="1:6" x14ac:dyDescent="0.3">
      <c r="A1133">
        <v>1132</v>
      </c>
      <c r="B1133" s="2">
        <v>44246</v>
      </c>
      <c r="C1133" s="8">
        <v>56300000</v>
      </c>
      <c r="D1133" s="8">
        <v>30901806.388206385</v>
      </c>
      <c r="E1133" s="10">
        <f t="shared" si="34"/>
        <v>25398193.611793615</v>
      </c>
      <c r="F1133" s="28">
        <f t="shared" si="35"/>
        <v>-245785.97618597373</v>
      </c>
    </row>
    <row r="1134" spans="1:6" x14ac:dyDescent="0.3">
      <c r="A1134">
        <v>1133</v>
      </c>
      <c r="B1134" s="2">
        <v>44245</v>
      </c>
      <c r="C1134" s="8">
        <v>56500000</v>
      </c>
      <c r="D1134" s="8">
        <v>30856020.412020411</v>
      </c>
      <c r="E1134" s="10">
        <f t="shared" si="34"/>
        <v>25643979.587979589</v>
      </c>
      <c r="F1134" s="28">
        <f t="shared" si="35"/>
        <v>-446713.28671328723</v>
      </c>
    </row>
    <row r="1135" spans="1:6" x14ac:dyDescent="0.3">
      <c r="A1135">
        <v>1134</v>
      </c>
      <c r="B1135" s="2">
        <v>44244</v>
      </c>
      <c r="C1135" s="8">
        <v>56900000</v>
      </c>
      <c r="D1135" s="8">
        <v>30809307.125307124</v>
      </c>
      <c r="E1135" s="10">
        <f t="shared" si="34"/>
        <v>26090692.874692876</v>
      </c>
      <c r="F1135" s="28">
        <f t="shared" si="35"/>
        <v>4024.5700245685875</v>
      </c>
    </row>
    <row r="1136" spans="1:6" x14ac:dyDescent="0.3">
      <c r="A1136">
        <v>1135</v>
      </c>
      <c r="B1136" s="2">
        <v>44243</v>
      </c>
      <c r="C1136" s="8">
        <v>57350000</v>
      </c>
      <c r="D1136" s="8">
        <v>31263331.695331693</v>
      </c>
      <c r="E1136" s="10">
        <f t="shared" si="34"/>
        <v>26086668.304668307</v>
      </c>
      <c r="F1136" s="28">
        <f t="shared" si="35"/>
        <v>853315.06221301481</v>
      </c>
    </row>
    <row r="1137" spans="1:6" x14ac:dyDescent="0.3">
      <c r="A1137">
        <v>1136</v>
      </c>
      <c r="B1137" s="2">
        <v>44239</v>
      </c>
      <c r="C1137" s="8">
        <v>56921137.026239075</v>
      </c>
      <c r="D1137" s="8">
        <v>31687783.783783782</v>
      </c>
      <c r="E1137" s="10">
        <f t="shared" si="34"/>
        <v>25233353.242455292</v>
      </c>
      <c r="F1137" s="28">
        <f t="shared" si="35"/>
        <v>66297.533685300499</v>
      </c>
    </row>
    <row r="1138" spans="1:6" x14ac:dyDescent="0.3">
      <c r="A1138">
        <v>1137</v>
      </c>
      <c r="B1138" s="2">
        <v>44238</v>
      </c>
      <c r="C1138" s="8">
        <v>56912244.89795918</v>
      </c>
      <c r="D1138" s="8">
        <v>31745189.189189188</v>
      </c>
      <c r="E1138" s="10">
        <f t="shared" si="34"/>
        <v>25167055.708769992</v>
      </c>
      <c r="F1138" s="28">
        <f t="shared" si="35"/>
        <v>249641.17735546082</v>
      </c>
    </row>
    <row r="1139" spans="1:6" x14ac:dyDescent="0.3">
      <c r="A1139">
        <v>1138</v>
      </c>
      <c r="B1139" s="2">
        <v>44237</v>
      </c>
      <c r="C1139" s="8">
        <v>56935714.285714284</v>
      </c>
      <c r="D1139" s="8">
        <v>32018299.754299752</v>
      </c>
      <c r="E1139" s="10">
        <f t="shared" si="34"/>
        <v>24917414.531414531</v>
      </c>
      <c r="F1139" s="28">
        <f t="shared" si="35"/>
        <v>-206482.27448227629</v>
      </c>
    </row>
    <row r="1140" spans="1:6" x14ac:dyDescent="0.3">
      <c r="A1140">
        <v>1139</v>
      </c>
      <c r="B1140" s="2">
        <v>44236</v>
      </c>
      <c r="C1140" s="8">
        <v>57050000</v>
      </c>
      <c r="D1140" s="8">
        <v>31926103.194103193</v>
      </c>
      <c r="E1140" s="10">
        <f t="shared" si="34"/>
        <v>25123896.805896807</v>
      </c>
      <c r="F1140" s="28">
        <f t="shared" si="35"/>
        <v>-114541.67454167455</v>
      </c>
    </row>
    <row r="1141" spans="1:6" x14ac:dyDescent="0.3">
      <c r="A1141">
        <v>1140</v>
      </c>
      <c r="B1141" s="2">
        <v>44235</v>
      </c>
      <c r="C1141" s="8">
        <v>57050000</v>
      </c>
      <c r="D1141" s="8">
        <v>31811561.519561518</v>
      </c>
      <c r="E1141" s="10">
        <f t="shared" si="34"/>
        <v>25238438.480438482</v>
      </c>
      <c r="F1141" s="28">
        <f t="shared" si="35"/>
        <v>-173600.83160083368</v>
      </c>
    </row>
    <row r="1142" spans="1:6" x14ac:dyDescent="0.3">
      <c r="A1142">
        <v>1141</v>
      </c>
      <c r="B1142" s="2">
        <v>44232</v>
      </c>
      <c r="C1142" s="8">
        <v>56900000</v>
      </c>
      <c r="D1142" s="8">
        <v>31487960.687960684</v>
      </c>
      <c r="E1142" s="10">
        <f t="shared" si="34"/>
        <v>25412039.312039316</v>
      </c>
      <c r="F1142" s="28">
        <f t="shared" si="35"/>
        <v>-212250.23625023291</v>
      </c>
    </row>
    <row r="1143" spans="1:6" x14ac:dyDescent="0.3">
      <c r="A1143">
        <v>1142</v>
      </c>
      <c r="B1143" s="2">
        <v>44231</v>
      </c>
      <c r="C1143" s="8">
        <v>56750000</v>
      </c>
      <c r="D1143" s="8">
        <v>31125710.451710451</v>
      </c>
      <c r="E1143" s="10">
        <f t="shared" si="34"/>
        <v>25624289.548289549</v>
      </c>
      <c r="F1143" s="28">
        <f t="shared" si="35"/>
        <v>660317.89831789583</v>
      </c>
    </row>
    <row r="1144" spans="1:6" x14ac:dyDescent="0.3">
      <c r="A1144">
        <v>1143</v>
      </c>
      <c r="B1144" s="2">
        <v>44230</v>
      </c>
      <c r="C1144" s="8">
        <v>56850000</v>
      </c>
      <c r="D1144" s="8">
        <v>31886028.350028347</v>
      </c>
      <c r="E1144" s="10">
        <f t="shared" si="34"/>
        <v>24963971.649971653</v>
      </c>
      <c r="F1144" s="28">
        <f t="shared" si="35"/>
        <v>-19898.317898318172</v>
      </c>
    </row>
    <row r="1145" spans="1:6" x14ac:dyDescent="0.3">
      <c r="A1145">
        <v>1144</v>
      </c>
      <c r="B1145" s="2">
        <v>44229</v>
      </c>
      <c r="C1145" s="8">
        <v>56850000</v>
      </c>
      <c r="D1145" s="8">
        <v>31866130.032130029</v>
      </c>
      <c r="E1145" s="10">
        <f t="shared" si="34"/>
        <v>24983869.967869971</v>
      </c>
      <c r="F1145" s="28">
        <f t="shared" si="35"/>
        <v>302797.20279720426</v>
      </c>
    </row>
    <row r="1146" spans="1:6" x14ac:dyDescent="0.3">
      <c r="A1146">
        <v>1145</v>
      </c>
      <c r="B1146" s="2">
        <v>44228</v>
      </c>
      <c r="C1146" s="8">
        <v>57100000</v>
      </c>
      <c r="D1146" s="8">
        <v>32418927.234927233</v>
      </c>
      <c r="E1146" s="10">
        <f t="shared" si="34"/>
        <v>24681072.765072767</v>
      </c>
      <c r="F1146" s="28">
        <f t="shared" si="35"/>
        <v>118992.17539217323</v>
      </c>
    </row>
    <row r="1147" spans="1:6" x14ac:dyDescent="0.3">
      <c r="A1147">
        <v>1146</v>
      </c>
      <c r="B1147" s="2">
        <v>44225</v>
      </c>
      <c r="C1147" s="8">
        <v>56750000</v>
      </c>
      <c r="D1147" s="8">
        <v>32187919.410319407</v>
      </c>
      <c r="E1147" s="10">
        <f t="shared" si="34"/>
        <v>24562080.589680593</v>
      </c>
      <c r="F1147" s="28">
        <f t="shared" si="35"/>
        <v>-48504.479304477572</v>
      </c>
    </row>
    <row r="1148" spans="1:6" x14ac:dyDescent="0.3">
      <c r="A1148">
        <v>1147</v>
      </c>
      <c r="B1148" s="2">
        <v>44224</v>
      </c>
      <c r="C1148" s="8">
        <v>56650000</v>
      </c>
      <c r="D1148" s="8">
        <v>32039414.931014929</v>
      </c>
      <c r="E1148" s="10">
        <f t="shared" si="34"/>
        <v>24610585.068985071</v>
      </c>
      <c r="F1148" s="28">
        <f t="shared" si="35"/>
        <v>135975.80797581002</v>
      </c>
    </row>
    <row r="1149" spans="1:6" x14ac:dyDescent="0.3">
      <c r="A1149">
        <v>1148</v>
      </c>
      <c r="B1149" s="2">
        <v>44223</v>
      </c>
      <c r="C1149" s="8">
        <v>56650000</v>
      </c>
      <c r="D1149" s="8">
        <v>32175390.738990739</v>
      </c>
      <c r="E1149" s="10">
        <f t="shared" si="34"/>
        <v>24474609.261009261</v>
      </c>
      <c r="F1149" s="28">
        <f t="shared" si="35"/>
        <v>151153.05235305429</v>
      </c>
    </row>
    <row r="1150" spans="1:6" x14ac:dyDescent="0.3">
      <c r="A1150">
        <v>1149</v>
      </c>
      <c r="B1150" s="2">
        <v>44222</v>
      </c>
      <c r="C1150" s="8">
        <v>56600000</v>
      </c>
      <c r="D1150" s="8">
        <v>32276543.791343793</v>
      </c>
      <c r="E1150" s="10">
        <f t="shared" si="34"/>
        <v>24323456.208656207</v>
      </c>
      <c r="F1150" s="28">
        <f t="shared" si="35"/>
        <v>110628.00982800499</v>
      </c>
    </row>
    <row r="1151" spans="1:6" x14ac:dyDescent="0.3">
      <c r="A1151">
        <v>1150</v>
      </c>
      <c r="B1151" s="2">
        <v>44221</v>
      </c>
      <c r="C1151" s="8">
        <v>56550000</v>
      </c>
      <c r="D1151" s="8">
        <v>32337171.801171798</v>
      </c>
      <c r="E1151" s="10">
        <f t="shared" si="34"/>
        <v>24212828.198828202</v>
      </c>
      <c r="F1151" s="28">
        <f t="shared" si="35"/>
        <v>127975.80797581002</v>
      </c>
    </row>
    <row r="1152" spans="1:6" x14ac:dyDescent="0.3">
      <c r="A1152">
        <v>1151</v>
      </c>
      <c r="B1152" s="2">
        <v>44218</v>
      </c>
      <c r="C1152" s="8">
        <v>56450000</v>
      </c>
      <c r="D1152" s="8">
        <v>32365147.609147608</v>
      </c>
      <c r="E1152" s="10">
        <f t="shared" si="34"/>
        <v>24084852.390852392</v>
      </c>
      <c r="F1152" s="28">
        <f t="shared" si="35"/>
        <v>53331.317331314087</v>
      </c>
    </row>
    <row r="1153" spans="1:6" x14ac:dyDescent="0.3">
      <c r="A1153">
        <v>1152</v>
      </c>
      <c r="B1153" s="2">
        <v>44217</v>
      </c>
      <c r="C1153" s="8">
        <v>56550000</v>
      </c>
      <c r="D1153" s="8">
        <v>32518478.926478922</v>
      </c>
      <c r="E1153" s="10">
        <f t="shared" si="34"/>
        <v>24031521.073521078</v>
      </c>
      <c r="F1153" s="28">
        <f t="shared" si="35"/>
        <v>-22612.511812508106</v>
      </c>
    </row>
    <row r="1154" spans="1:6" x14ac:dyDescent="0.3">
      <c r="A1154">
        <v>1153</v>
      </c>
      <c r="B1154" s="2">
        <v>44216</v>
      </c>
      <c r="C1154" s="8">
        <v>56600000</v>
      </c>
      <c r="D1154" s="8">
        <v>32545866.414666414</v>
      </c>
      <c r="E1154" s="10">
        <f t="shared" si="34"/>
        <v>24054133.585333586</v>
      </c>
      <c r="F1154" s="28">
        <f t="shared" si="35"/>
        <v>-264652.65545265749</v>
      </c>
    </row>
    <row r="1155" spans="1:6" x14ac:dyDescent="0.3">
      <c r="A1155">
        <v>1154</v>
      </c>
      <c r="B1155" s="2">
        <v>44215</v>
      </c>
      <c r="C1155" s="8">
        <v>56400000</v>
      </c>
      <c r="D1155" s="8">
        <v>32081213.759213757</v>
      </c>
      <c r="E1155" s="10">
        <f t="shared" ref="E1155:E1218" si="36">C1155-D1155</f>
        <v>24318786.240786243</v>
      </c>
      <c r="F1155" s="28">
        <f t="shared" ref="F1155:F1218" si="37">E1155-E1156</f>
        <v>182065.6748656705</v>
      </c>
    </row>
    <row r="1156" spans="1:6" x14ac:dyDescent="0.3">
      <c r="A1156">
        <v>1155</v>
      </c>
      <c r="B1156" s="2">
        <v>44214</v>
      </c>
      <c r="C1156" s="8">
        <v>56450000</v>
      </c>
      <c r="D1156" s="8">
        <v>32313279.434079427</v>
      </c>
      <c r="E1156" s="10">
        <f t="shared" si="36"/>
        <v>24136720.565920573</v>
      </c>
      <c r="F1156" s="28">
        <f t="shared" si="37"/>
        <v>-565487.33428733051</v>
      </c>
    </row>
    <row r="1157" spans="1:6" x14ac:dyDescent="0.3">
      <c r="A1157">
        <v>1156</v>
      </c>
      <c r="B1157" s="2">
        <v>44211</v>
      </c>
      <c r="C1157" s="8">
        <v>56600000</v>
      </c>
      <c r="D1157" s="8">
        <v>31897792.099792097</v>
      </c>
      <c r="E1157" s="10">
        <f t="shared" si="36"/>
        <v>24702207.900207903</v>
      </c>
      <c r="F1157" s="28">
        <f t="shared" si="37"/>
        <v>514781.47798147425</v>
      </c>
    </row>
    <row r="1158" spans="1:6" x14ac:dyDescent="0.3">
      <c r="A1158">
        <v>1157</v>
      </c>
      <c r="B1158" s="2">
        <v>44210</v>
      </c>
      <c r="C1158" s="8">
        <v>56450000</v>
      </c>
      <c r="D1158" s="8">
        <v>32262573.577773571</v>
      </c>
      <c r="E1158" s="10">
        <f t="shared" si="36"/>
        <v>24187426.422226429</v>
      </c>
      <c r="F1158" s="28">
        <f t="shared" si="37"/>
        <v>7540.1247401274741</v>
      </c>
    </row>
    <row r="1159" spans="1:6" x14ac:dyDescent="0.3">
      <c r="A1159">
        <v>1158</v>
      </c>
      <c r="B1159" s="2">
        <v>44209</v>
      </c>
      <c r="C1159" s="8">
        <v>56500000</v>
      </c>
      <c r="D1159" s="8">
        <v>32320113.702513698</v>
      </c>
      <c r="E1159" s="10">
        <f t="shared" si="36"/>
        <v>24179886.297486302</v>
      </c>
      <c r="F1159" s="28">
        <f t="shared" si="37"/>
        <v>-335176.26157626137</v>
      </c>
    </row>
    <row r="1160" spans="1:6" x14ac:dyDescent="0.3">
      <c r="A1160">
        <v>1159</v>
      </c>
      <c r="B1160" s="2">
        <v>44208</v>
      </c>
      <c r="C1160" s="8">
        <v>56650000</v>
      </c>
      <c r="D1160" s="8">
        <v>32134937.440937437</v>
      </c>
      <c r="E1160" s="10">
        <f t="shared" si="36"/>
        <v>24515062.559062563</v>
      </c>
      <c r="F1160" s="28">
        <f t="shared" si="37"/>
        <v>295854.46985447034</v>
      </c>
    </row>
    <row r="1161" spans="1:6" x14ac:dyDescent="0.3">
      <c r="A1161">
        <v>1160</v>
      </c>
      <c r="B1161" s="2">
        <v>44207</v>
      </c>
      <c r="C1161" s="8">
        <v>56450000</v>
      </c>
      <c r="D1161" s="8">
        <v>32230791.910791907</v>
      </c>
      <c r="E1161" s="10">
        <f t="shared" si="36"/>
        <v>24219208.089208093</v>
      </c>
      <c r="F1161" s="28">
        <f t="shared" si="37"/>
        <v>-147914.87431487069</v>
      </c>
    </row>
    <row r="1162" spans="1:6" x14ac:dyDescent="0.3">
      <c r="A1162">
        <v>1161</v>
      </c>
      <c r="B1162" s="2">
        <v>44204</v>
      </c>
      <c r="C1162" s="8">
        <v>56350000</v>
      </c>
      <c r="D1162" s="8">
        <v>31982877.036477037</v>
      </c>
      <c r="E1162" s="10">
        <f t="shared" si="36"/>
        <v>24367122.963522963</v>
      </c>
      <c r="F1162" s="28">
        <f t="shared" si="37"/>
        <v>930993.23379322886</v>
      </c>
    </row>
    <row r="1163" spans="1:6" x14ac:dyDescent="0.3">
      <c r="A1163">
        <v>1162</v>
      </c>
      <c r="B1163" s="2">
        <v>44203</v>
      </c>
      <c r="C1163" s="8">
        <v>56800000</v>
      </c>
      <c r="D1163" s="8">
        <v>33363870.270270266</v>
      </c>
      <c r="E1163" s="10">
        <f t="shared" si="36"/>
        <v>23436129.729729734</v>
      </c>
      <c r="F1163" s="28">
        <f t="shared" si="37"/>
        <v>-576914.3073143065</v>
      </c>
    </row>
    <row r="1164" spans="1:6" x14ac:dyDescent="0.3">
      <c r="A1164">
        <v>1163</v>
      </c>
      <c r="B1164" s="2">
        <v>44202</v>
      </c>
      <c r="C1164" s="8">
        <v>57300000</v>
      </c>
      <c r="D1164" s="8">
        <v>33286955.962955959</v>
      </c>
      <c r="E1164" s="10">
        <f t="shared" si="36"/>
        <v>24013044.037044041</v>
      </c>
      <c r="F1164" s="28">
        <f t="shared" si="37"/>
        <v>934725.0047250092</v>
      </c>
    </row>
    <row r="1165" spans="1:6" x14ac:dyDescent="0.3">
      <c r="A1165">
        <v>1164</v>
      </c>
      <c r="B1165" s="2">
        <v>44201</v>
      </c>
      <c r="C1165" s="8">
        <v>57150000</v>
      </c>
      <c r="D1165" s="8">
        <v>34071680.967680968</v>
      </c>
      <c r="E1165" s="10">
        <f t="shared" si="36"/>
        <v>23078319.032319032</v>
      </c>
      <c r="F1165" s="28">
        <f t="shared" si="37"/>
        <v>195710.07371006906</v>
      </c>
    </row>
    <row r="1166" spans="1:6" x14ac:dyDescent="0.3">
      <c r="A1166">
        <v>1165</v>
      </c>
      <c r="B1166" s="2">
        <v>44200</v>
      </c>
      <c r="C1166" s="8">
        <v>56800000</v>
      </c>
      <c r="D1166" s="8">
        <v>33917391.041391037</v>
      </c>
      <c r="E1166" s="10">
        <f t="shared" si="36"/>
        <v>22882608.958608963</v>
      </c>
      <c r="F1166" s="28">
        <f t="shared" si="37"/>
        <v>-199952.37195236981</v>
      </c>
    </row>
    <row r="1167" spans="1:6" x14ac:dyDescent="0.3">
      <c r="A1167">
        <v>1166</v>
      </c>
      <c r="B1167" s="2">
        <v>44196</v>
      </c>
      <c r="C1167" s="8">
        <v>56100000</v>
      </c>
      <c r="D1167" s="8">
        <v>33017438.669438668</v>
      </c>
      <c r="E1167" s="10">
        <f t="shared" si="36"/>
        <v>23082561.330561332</v>
      </c>
      <c r="F1167" s="28">
        <f t="shared" si="37"/>
        <v>189106.7851067856</v>
      </c>
    </row>
    <row r="1168" spans="1:6" x14ac:dyDescent="0.3">
      <c r="A1168">
        <v>1167</v>
      </c>
      <c r="B1168" s="2">
        <v>44195</v>
      </c>
      <c r="C1168" s="8">
        <v>55900000</v>
      </c>
      <c r="D1168" s="8">
        <v>33006545.454545453</v>
      </c>
      <c r="E1168" s="10">
        <f t="shared" si="36"/>
        <v>22893454.545454547</v>
      </c>
      <c r="F1168" s="28">
        <f t="shared" si="37"/>
        <v>-151762.61576261744</v>
      </c>
    </row>
    <row r="1169" spans="1:6" x14ac:dyDescent="0.3">
      <c r="A1169">
        <v>1168</v>
      </c>
      <c r="B1169" s="2">
        <v>44194</v>
      </c>
      <c r="C1169" s="8">
        <v>55900000</v>
      </c>
      <c r="D1169" s="8">
        <v>32854782.838782836</v>
      </c>
      <c r="E1169" s="10">
        <f t="shared" si="36"/>
        <v>23045217.161217164</v>
      </c>
      <c r="F1169" s="28">
        <f t="shared" si="37"/>
        <v>113398.97939898074</v>
      </c>
    </row>
    <row r="1170" spans="1:6" x14ac:dyDescent="0.3">
      <c r="A1170">
        <v>1169</v>
      </c>
      <c r="B1170" s="2">
        <v>44193</v>
      </c>
      <c r="C1170" s="8">
        <v>55750000</v>
      </c>
      <c r="D1170" s="8">
        <v>32818181.818181816</v>
      </c>
      <c r="E1170" s="10">
        <f t="shared" si="36"/>
        <v>22931818.181818184</v>
      </c>
      <c r="F1170" s="28">
        <f t="shared" si="37"/>
        <v>-78094.05729405582</v>
      </c>
    </row>
    <row r="1171" spans="1:6" x14ac:dyDescent="0.3">
      <c r="A1171">
        <v>1170</v>
      </c>
      <c r="B1171" s="2">
        <v>44190</v>
      </c>
      <c r="C1171" s="8">
        <v>55800000</v>
      </c>
      <c r="D1171" s="8">
        <v>32790087.760887761</v>
      </c>
      <c r="E1171" s="10">
        <f t="shared" si="36"/>
        <v>23009912.239112239</v>
      </c>
      <c r="F1171" s="28">
        <f t="shared" si="37"/>
        <v>75296.854496851563</v>
      </c>
    </row>
    <row r="1172" spans="1:6" x14ac:dyDescent="0.3">
      <c r="A1172">
        <v>1171</v>
      </c>
      <c r="B1172" s="2">
        <v>44189</v>
      </c>
      <c r="C1172" s="8">
        <v>55800000</v>
      </c>
      <c r="D1172" s="8">
        <v>32865384.615384612</v>
      </c>
      <c r="E1172" s="10">
        <f t="shared" si="36"/>
        <v>22934615.384615388</v>
      </c>
      <c r="F1172" s="28">
        <f t="shared" si="37"/>
        <v>116177.28217728436</v>
      </c>
    </row>
    <row r="1173" spans="1:6" x14ac:dyDescent="0.3">
      <c r="A1173">
        <v>1172</v>
      </c>
      <c r="B1173" s="2">
        <v>44188</v>
      </c>
      <c r="C1173" s="8">
        <v>55600000</v>
      </c>
      <c r="D1173" s="8">
        <v>32781561.897561897</v>
      </c>
      <c r="E1173" s="10">
        <f t="shared" si="36"/>
        <v>22818438.102438103</v>
      </c>
      <c r="F1173" s="28">
        <f t="shared" si="37"/>
        <v>-95872.462672468275</v>
      </c>
    </row>
    <row r="1174" spans="1:6" x14ac:dyDescent="0.3">
      <c r="A1174">
        <v>1173</v>
      </c>
      <c r="B1174" s="2">
        <v>44187</v>
      </c>
      <c r="C1174" s="8">
        <v>55550000</v>
      </c>
      <c r="D1174" s="8">
        <v>32635689.434889428</v>
      </c>
      <c r="E1174" s="10">
        <f t="shared" si="36"/>
        <v>22914310.565110572</v>
      </c>
      <c r="F1174" s="28">
        <f t="shared" si="37"/>
        <v>-39645.964845959097</v>
      </c>
    </row>
    <row r="1175" spans="1:6" x14ac:dyDescent="0.3">
      <c r="A1175">
        <v>1174</v>
      </c>
      <c r="B1175" s="2">
        <v>44186</v>
      </c>
      <c r="C1175" s="8">
        <v>55800000</v>
      </c>
      <c r="D1175" s="8">
        <v>32846043.470043469</v>
      </c>
      <c r="E1175" s="10">
        <f t="shared" si="36"/>
        <v>22953956.529956531</v>
      </c>
      <c r="F1175" s="28">
        <f t="shared" si="37"/>
        <v>419314.15611415729</v>
      </c>
    </row>
    <row r="1176" spans="1:6" x14ac:dyDescent="0.3">
      <c r="A1176">
        <v>1175</v>
      </c>
      <c r="B1176" s="2">
        <v>44183</v>
      </c>
      <c r="C1176" s="8">
        <v>55500000</v>
      </c>
      <c r="D1176" s="8">
        <v>32965357.626157627</v>
      </c>
      <c r="E1176" s="10">
        <f t="shared" si="36"/>
        <v>22534642.373842373</v>
      </c>
      <c r="F1176" s="28">
        <f t="shared" si="37"/>
        <v>-29484.25628425926</v>
      </c>
    </row>
    <row r="1177" spans="1:6" x14ac:dyDescent="0.3">
      <c r="A1177">
        <v>1176</v>
      </c>
      <c r="B1177" s="2">
        <v>44182</v>
      </c>
      <c r="C1177" s="8">
        <v>55550000</v>
      </c>
      <c r="D1177" s="8">
        <v>32985873.369873367</v>
      </c>
      <c r="E1177" s="10">
        <f t="shared" si="36"/>
        <v>22564126.630126633</v>
      </c>
      <c r="F1177" s="28">
        <f t="shared" si="37"/>
        <v>-385169.45756945759</v>
      </c>
    </row>
    <row r="1178" spans="1:6" x14ac:dyDescent="0.3">
      <c r="A1178">
        <v>1177</v>
      </c>
      <c r="B1178" s="2">
        <v>44181</v>
      </c>
      <c r="C1178" s="8">
        <v>55400000</v>
      </c>
      <c r="D1178" s="8">
        <v>32450703.91230391</v>
      </c>
      <c r="E1178" s="10">
        <f t="shared" si="36"/>
        <v>22949296.08769609</v>
      </c>
      <c r="F1178" s="28">
        <f t="shared" si="37"/>
        <v>183563.56076356024</v>
      </c>
    </row>
    <row r="1179" spans="1:6" x14ac:dyDescent="0.3">
      <c r="A1179">
        <v>1178</v>
      </c>
      <c r="B1179" s="2">
        <v>44180</v>
      </c>
      <c r="C1179" s="8">
        <v>55150000</v>
      </c>
      <c r="D1179" s="8">
        <v>32384267.47306747</v>
      </c>
      <c r="E1179" s="10">
        <f t="shared" si="36"/>
        <v>22765732.52693253</v>
      </c>
      <c r="F1179" s="28">
        <f t="shared" si="37"/>
        <v>-412605.25420524925</v>
      </c>
    </row>
    <row r="1180" spans="1:6" x14ac:dyDescent="0.3">
      <c r="A1180">
        <v>1179</v>
      </c>
      <c r="B1180" s="2">
        <v>44179</v>
      </c>
      <c r="C1180" s="8">
        <v>55150000</v>
      </c>
      <c r="D1180" s="8">
        <v>31971662.218862221</v>
      </c>
      <c r="E1180" s="10">
        <f t="shared" si="36"/>
        <v>23178337.781137779</v>
      </c>
      <c r="F1180" s="28">
        <f t="shared" si="37"/>
        <v>196846.11604611203</v>
      </c>
    </row>
    <row r="1181" spans="1:6" x14ac:dyDescent="0.3">
      <c r="A1181">
        <v>1180</v>
      </c>
      <c r="B1181" s="2">
        <v>44176</v>
      </c>
      <c r="C1181" s="8">
        <v>55150000</v>
      </c>
      <c r="D1181" s="8">
        <v>32168508.334908333</v>
      </c>
      <c r="E1181" s="10">
        <f t="shared" si="36"/>
        <v>22981491.665091667</v>
      </c>
      <c r="F1181" s="28">
        <f t="shared" si="37"/>
        <v>-108405.67000567168</v>
      </c>
    </row>
    <row r="1182" spans="1:6" x14ac:dyDescent="0.3">
      <c r="A1182">
        <v>1181</v>
      </c>
      <c r="B1182" s="2">
        <v>44175</v>
      </c>
      <c r="C1182" s="8">
        <v>55150000</v>
      </c>
      <c r="D1182" s="8">
        <v>32060102.664902661</v>
      </c>
      <c r="E1182" s="10">
        <f t="shared" si="36"/>
        <v>23089897.335097339</v>
      </c>
      <c r="F1182" s="28">
        <f t="shared" si="37"/>
        <v>-132515.21451521665</v>
      </c>
    </row>
    <row r="1183" spans="1:6" x14ac:dyDescent="0.3">
      <c r="A1183">
        <v>1182</v>
      </c>
      <c r="B1183" s="2">
        <v>44174</v>
      </c>
      <c r="C1183" s="8">
        <v>55300000</v>
      </c>
      <c r="D1183" s="8">
        <v>32077587.450387444</v>
      </c>
      <c r="E1183" s="10">
        <f t="shared" si="36"/>
        <v>23222412.549612556</v>
      </c>
      <c r="F1183" s="28">
        <f t="shared" si="37"/>
        <v>432949.23454923555</v>
      </c>
    </row>
    <row r="1184" spans="1:6" x14ac:dyDescent="0.3">
      <c r="A1184">
        <v>1183</v>
      </c>
      <c r="B1184" s="2">
        <v>44173</v>
      </c>
      <c r="C1184" s="8">
        <v>55500000</v>
      </c>
      <c r="D1184" s="8">
        <v>32710536.68493668</v>
      </c>
      <c r="E1184" s="10">
        <f t="shared" si="36"/>
        <v>22789463.31506332</v>
      </c>
      <c r="F1184" s="28">
        <f t="shared" si="37"/>
        <v>141229.40842941403</v>
      </c>
    </row>
    <row r="1185" spans="1:6" x14ac:dyDescent="0.3">
      <c r="A1185">
        <v>1184</v>
      </c>
      <c r="B1185" s="2">
        <v>44172</v>
      </c>
      <c r="C1185" s="8">
        <v>55200000</v>
      </c>
      <c r="D1185" s="8">
        <v>32551766.093366094</v>
      </c>
      <c r="E1185" s="10">
        <f t="shared" si="36"/>
        <v>22648233.906633906</v>
      </c>
      <c r="F1185" s="28">
        <f t="shared" si="37"/>
        <v>-598672.53827254102</v>
      </c>
    </row>
    <row r="1186" spans="1:6" x14ac:dyDescent="0.3">
      <c r="A1186">
        <v>1185</v>
      </c>
      <c r="B1186" s="2">
        <v>44169</v>
      </c>
      <c r="C1186" s="8">
        <v>55350000</v>
      </c>
      <c r="D1186" s="8">
        <v>32103093.555093553</v>
      </c>
      <c r="E1186" s="10">
        <f t="shared" si="36"/>
        <v>23246906.444906447</v>
      </c>
      <c r="F1186" s="28">
        <f t="shared" si="37"/>
        <v>-141205.44320544228</v>
      </c>
    </row>
    <row r="1187" spans="1:6" x14ac:dyDescent="0.3">
      <c r="A1187">
        <v>1186</v>
      </c>
      <c r="B1187" s="2">
        <v>44168</v>
      </c>
      <c r="C1187" s="8">
        <v>55500000</v>
      </c>
      <c r="D1187" s="8">
        <v>32111888.111888111</v>
      </c>
      <c r="E1187" s="10">
        <f t="shared" si="36"/>
        <v>23388111.888111889</v>
      </c>
      <c r="F1187" s="28">
        <f t="shared" si="37"/>
        <v>211464.97826498002</v>
      </c>
    </row>
    <row r="1188" spans="1:6" x14ac:dyDescent="0.3">
      <c r="A1188">
        <v>1187</v>
      </c>
      <c r="B1188" s="2">
        <v>44167</v>
      </c>
      <c r="C1188" s="8">
        <v>55100000</v>
      </c>
      <c r="D1188" s="8">
        <v>31923353.090153091</v>
      </c>
      <c r="E1188" s="10">
        <f t="shared" si="36"/>
        <v>23176646.909846909</v>
      </c>
      <c r="F1188" s="28">
        <f t="shared" si="37"/>
        <v>597167.71876771376</v>
      </c>
    </row>
    <row r="1189" spans="1:6" x14ac:dyDescent="0.3">
      <c r="A1189">
        <v>1188</v>
      </c>
      <c r="B1189" s="2">
        <v>44166</v>
      </c>
      <c r="C1189" s="8">
        <v>54300000</v>
      </c>
      <c r="D1189" s="8">
        <v>31720520.808920804</v>
      </c>
      <c r="E1189" s="10">
        <f t="shared" si="36"/>
        <v>22579479.191079196</v>
      </c>
      <c r="F1189" s="28">
        <f t="shared" si="37"/>
        <v>-106678.05707805604</v>
      </c>
    </row>
    <row r="1190" spans="1:6" x14ac:dyDescent="0.3">
      <c r="A1190">
        <v>1189</v>
      </c>
      <c r="B1190" s="2">
        <v>44165</v>
      </c>
      <c r="C1190" s="8">
        <v>53750000</v>
      </c>
      <c r="D1190" s="8">
        <v>31063842.751842748</v>
      </c>
      <c r="E1190" s="10">
        <f t="shared" si="36"/>
        <v>22686157.248157252</v>
      </c>
      <c r="F1190" s="28">
        <f t="shared" si="37"/>
        <v>-1014595.7285957262</v>
      </c>
    </row>
    <row r="1191" spans="1:6" x14ac:dyDescent="0.3">
      <c r="A1191">
        <v>1190</v>
      </c>
      <c r="B1191" s="2">
        <v>44162</v>
      </c>
      <c r="C1191" s="8">
        <v>54900000</v>
      </c>
      <c r="D1191" s="8">
        <v>31199247.023247022</v>
      </c>
      <c r="E1191" s="10">
        <f t="shared" si="36"/>
        <v>23700752.976752978</v>
      </c>
      <c r="F1191" s="28">
        <f t="shared" si="37"/>
        <v>1076030.8988308981</v>
      </c>
    </row>
    <row r="1192" spans="1:6" x14ac:dyDescent="0.3">
      <c r="A1192">
        <v>1191</v>
      </c>
      <c r="B1192" s="2">
        <v>44161</v>
      </c>
      <c r="C1192" s="8">
        <v>55000000</v>
      </c>
      <c r="D1192" s="8">
        <v>32375277.92207792</v>
      </c>
      <c r="E1192" s="10">
        <f t="shared" si="36"/>
        <v>22624722.07792208</v>
      </c>
      <c r="F1192" s="28">
        <f t="shared" si="37"/>
        <v>-559317.23411723599</v>
      </c>
    </row>
    <row r="1193" spans="1:6" x14ac:dyDescent="0.3">
      <c r="A1193">
        <v>1192</v>
      </c>
      <c r="B1193" s="2">
        <v>44160</v>
      </c>
      <c r="C1193" s="8">
        <v>54800000</v>
      </c>
      <c r="D1193" s="8">
        <v>31615960.687960684</v>
      </c>
      <c r="E1193" s="10">
        <f t="shared" si="36"/>
        <v>23184039.312039316</v>
      </c>
      <c r="F1193" s="28">
        <f t="shared" si="37"/>
        <v>-678037.95123795047</v>
      </c>
    </row>
    <row r="1194" spans="1:6" x14ac:dyDescent="0.3">
      <c r="A1194">
        <v>1193</v>
      </c>
      <c r="B1194" s="2">
        <v>44159</v>
      </c>
      <c r="C1194" s="8">
        <v>55450000</v>
      </c>
      <c r="D1194" s="8">
        <v>31587922.736722734</v>
      </c>
      <c r="E1194" s="10">
        <f t="shared" si="36"/>
        <v>23862077.263277266</v>
      </c>
      <c r="F1194" s="28">
        <f t="shared" si="37"/>
        <v>-6304.4415044412017</v>
      </c>
    </row>
    <row r="1195" spans="1:6" x14ac:dyDescent="0.3">
      <c r="A1195">
        <v>1194</v>
      </c>
      <c r="B1195" s="2">
        <v>44158</v>
      </c>
      <c r="C1195" s="8">
        <v>56070000</v>
      </c>
      <c r="D1195" s="8">
        <v>32201618.295218293</v>
      </c>
      <c r="E1195" s="10">
        <f t="shared" si="36"/>
        <v>23868381.704781707</v>
      </c>
      <c r="F1195" s="28">
        <f t="shared" si="37"/>
        <v>528343.98034398258</v>
      </c>
    </row>
    <row r="1196" spans="1:6" x14ac:dyDescent="0.3">
      <c r="A1196">
        <v>1195</v>
      </c>
      <c r="B1196" s="2">
        <v>44155</v>
      </c>
      <c r="C1196" s="8">
        <v>56150000</v>
      </c>
      <c r="D1196" s="8">
        <v>32809962.275562275</v>
      </c>
      <c r="E1196" s="10">
        <f t="shared" si="36"/>
        <v>23340037.724437725</v>
      </c>
      <c r="F1196" s="28">
        <f t="shared" si="37"/>
        <v>-151492.34549234807</v>
      </c>
    </row>
    <row r="1197" spans="1:6" x14ac:dyDescent="0.3">
      <c r="A1197">
        <v>1196</v>
      </c>
      <c r="B1197" s="2">
        <v>44154</v>
      </c>
      <c r="C1197" s="8">
        <v>56100000</v>
      </c>
      <c r="D1197" s="8">
        <v>32608469.930069927</v>
      </c>
      <c r="E1197" s="10">
        <f t="shared" si="36"/>
        <v>23491530.069930073</v>
      </c>
      <c r="F1197" s="28">
        <f t="shared" si="37"/>
        <v>-5400.5670005679131</v>
      </c>
    </row>
    <row r="1198" spans="1:6" x14ac:dyDescent="0.3">
      <c r="A1198">
        <v>1197</v>
      </c>
      <c r="B1198" s="2">
        <v>44153</v>
      </c>
      <c r="C1198" s="8">
        <v>56300000</v>
      </c>
      <c r="D1198" s="8">
        <v>32803069.363069359</v>
      </c>
      <c r="E1198" s="10">
        <f t="shared" si="36"/>
        <v>23496930.636930641</v>
      </c>
      <c r="F1198" s="28">
        <f t="shared" si="37"/>
        <v>196872.80287280306</v>
      </c>
    </row>
    <row r="1199" spans="1:6" x14ac:dyDescent="0.3">
      <c r="A1199">
        <v>1198</v>
      </c>
      <c r="B1199" s="2">
        <v>44152</v>
      </c>
      <c r="C1199" s="8">
        <v>56300000</v>
      </c>
      <c r="D1199" s="8">
        <v>32999942.165942162</v>
      </c>
      <c r="E1199" s="10">
        <f t="shared" si="36"/>
        <v>23300057.834057838</v>
      </c>
      <c r="F1199" s="28">
        <f t="shared" si="37"/>
        <v>-33846.909846909344</v>
      </c>
    </row>
    <row r="1200" spans="1:6" x14ac:dyDescent="0.3">
      <c r="A1200">
        <v>1199</v>
      </c>
      <c r="B1200" s="2">
        <v>44151</v>
      </c>
      <c r="C1200" s="8">
        <v>56400000</v>
      </c>
      <c r="D1200" s="8">
        <v>33066095.256095253</v>
      </c>
      <c r="E1200" s="10">
        <f t="shared" si="36"/>
        <v>23333904.743904747</v>
      </c>
      <c r="F1200" s="28">
        <f t="shared" si="37"/>
        <v>21967.491967491806</v>
      </c>
    </row>
    <row r="1201" spans="1:6" x14ac:dyDescent="0.3">
      <c r="A1201">
        <v>1200</v>
      </c>
      <c r="B1201" s="2">
        <v>44148</v>
      </c>
      <c r="C1201" s="8">
        <v>56350000</v>
      </c>
      <c r="D1201" s="8">
        <v>33038062.748062745</v>
      </c>
      <c r="E1201" s="10">
        <f t="shared" si="36"/>
        <v>23311937.251937255</v>
      </c>
      <c r="F1201" s="28">
        <f t="shared" si="37"/>
        <v>-229516.15951615945</v>
      </c>
    </row>
    <row r="1202" spans="1:6" x14ac:dyDescent="0.3">
      <c r="A1202">
        <v>1201</v>
      </c>
      <c r="B1202" s="2">
        <v>44147</v>
      </c>
      <c r="C1202" s="8">
        <v>56350000</v>
      </c>
      <c r="D1202" s="8">
        <v>32808546.588546585</v>
      </c>
      <c r="E1202" s="10">
        <f t="shared" si="36"/>
        <v>23541453.411453415</v>
      </c>
      <c r="F1202" s="28">
        <f t="shared" si="37"/>
        <v>-288491.77849177644</v>
      </c>
    </row>
    <row r="1203" spans="1:6" x14ac:dyDescent="0.3">
      <c r="A1203">
        <v>1202</v>
      </c>
      <c r="B1203" s="2">
        <v>44146</v>
      </c>
      <c r="C1203" s="8">
        <v>56430000</v>
      </c>
      <c r="D1203" s="8">
        <v>32600054.810054809</v>
      </c>
      <c r="E1203" s="10">
        <f t="shared" si="36"/>
        <v>23829945.189945191</v>
      </c>
      <c r="F1203" s="28">
        <f t="shared" si="37"/>
        <v>334713.05991306156</v>
      </c>
    </row>
    <row r="1204" spans="1:6" x14ac:dyDescent="0.3">
      <c r="A1204">
        <v>1203</v>
      </c>
      <c r="B1204" s="2">
        <v>44145</v>
      </c>
      <c r="C1204" s="8">
        <v>56350000</v>
      </c>
      <c r="D1204" s="8">
        <v>32854767.86996787</v>
      </c>
      <c r="E1204" s="10">
        <f t="shared" si="36"/>
        <v>23495232.13003213</v>
      </c>
      <c r="F1204" s="28">
        <f t="shared" si="37"/>
        <v>-1043120.5443205461</v>
      </c>
    </row>
    <row r="1205" spans="1:6" x14ac:dyDescent="0.3">
      <c r="A1205">
        <v>1204</v>
      </c>
      <c r="B1205" s="2">
        <v>44144</v>
      </c>
      <c r="C1205" s="8">
        <v>57000000</v>
      </c>
      <c r="D1205" s="8">
        <v>32461647.325647324</v>
      </c>
      <c r="E1205" s="10">
        <f t="shared" si="36"/>
        <v>24538352.674352676</v>
      </c>
      <c r="F1205" s="28">
        <f t="shared" si="37"/>
        <v>1959702.3625023589</v>
      </c>
    </row>
    <row r="1206" spans="1:6" x14ac:dyDescent="0.3">
      <c r="A1206">
        <v>1205</v>
      </c>
      <c r="B1206" s="2">
        <v>44141</v>
      </c>
      <c r="C1206" s="8">
        <v>56750000</v>
      </c>
      <c r="D1206" s="8">
        <v>34171349.688149683</v>
      </c>
      <c r="E1206" s="10">
        <f t="shared" si="36"/>
        <v>22578650.311850317</v>
      </c>
      <c r="F1206" s="28">
        <f t="shared" si="37"/>
        <v>110923.98412398994</v>
      </c>
    </row>
    <row r="1207" spans="1:6" x14ac:dyDescent="0.3">
      <c r="A1207">
        <v>1206</v>
      </c>
      <c r="B1207" s="2">
        <v>44140</v>
      </c>
      <c r="C1207" s="8">
        <v>56550000</v>
      </c>
      <c r="D1207" s="8">
        <v>34082273.672273673</v>
      </c>
      <c r="E1207" s="10">
        <f t="shared" si="36"/>
        <v>22467726.327726327</v>
      </c>
      <c r="F1207" s="28">
        <f t="shared" si="37"/>
        <v>-686847.77924778312</v>
      </c>
    </row>
    <row r="1208" spans="1:6" x14ac:dyDescent="0.3">
      <c r="A1208">
        <v>1207</v>
      </c>
      <c r="B1208" s="2">
        <v>44139</v>
      </c>
      <c r="C1208" s="8">
        <v>56350000</v>
      </c>
      <c r="D1208" s="8">
        <v>33195425.89302589</v>
      </c>
      <c r="E1208" s="10">
        <f t="shared" si="36"/>
        <v>23154574.10697411</v>
      </c>
      <c r="F1208" s="28">
        <f t="shared" si="37"/>
        <v>-106457.07805707678</v>
      </c>
    </row>
    <row r="1209" spans="1:6" x14ac:dyDescent="0.3">
      <c r="A1209">
        <v>1208</v>
      </c>
      <c r="B1209" s="2">
        <v>44138</v>
      </c>
      <c r="C1209" s="8">
        <v>56700000</v>
      </c>
      <c r="D1209" s="8">
        <v>33438968.814968813</v>
      </c>
      <c r="E1209" s="10">
        <f t="shared" si="36"/>
        <v>23261031.185031187</v>
      </c>
      <c r="F1209" s="28">
        <f t="shared" si="37"/>
        <v>-215702.28690228239</v>
      </c>
    </row>
    <row r="1210" spans="1:6" x14ac:dyDescent="0.3">
      <c r="A1210">
        <v>1209</v>
      </c>
      <c r="B1210" s="2">
        <v>44137</v>
      </c>
      <c r="C1210" s="8">
        <v>56600000</v>
      </c>
      <c r="D1210" s="8">
        <v>33123266.528066531</v>
      </c>
      <c r="E1210" s="10">
        <f t="shared" si="36"/>
        <v>23476733.471933469</v>
      </c>
      <c r="F1210" s="28">
        <f t="shared" si="37"/>
        <v>26474.163674157113</v>
      </c>
    </row>
    <row r="1211" spans="1:6" x14ac:dyDescent="0.3">
      <c r="A1211">
        <v>1210</v>
      </c>
      <c r="B1211" s="2">
        <v>44134</v>
      </c>
      <c r="C1211" s="8">
        <v>56350000</v>
      </c>
      <c r="D1211" s="8">
        <v>32899740.691740688</v>
      </c>
      <c r="E1211" s="10">
        <f t="shared" si="36"/>
        <v>23450259.308259312</v>
      </c>
      <c r="F1211" s="28">
        <f t="shared" si="37"/>
        <v>-170888.30088829994</v>
      </c>
    </row>
    <row r="1212" spans="1:6" x14ac:dyDescent="0.3">
      <c r="A1212">
        <v>1211</v>
      </c>
      <c r="B1212" s="2">
        <v>44133</v>
      </c>
      <c r="C1212" s="8">
        <v>56300000</v>
      </c>
      <c r="D1212" s="8">
        <v>32678852.390852388</v>
      </c>
      <c r="E1212" s="10">
        <f t="shared" si="36"/>
        <v>23621147.609147612</v>
      </c>
      <c r="F1212" s="28">
        <f t="shared" si="37"/>
        <v>94185.749385751784</v>
      </c>
    </row>
    <row r="1213" spans="1:6" x14ac:dyDescent="0.3">
      <c r="A1213">
        <v>1212</v>
      </c>
      <c r="B1213" s="2">
        <v>44132</v>
      </c>
      <c r="C1213" s="8">
        <v>56400000</v>
      </c>
      <c r="D1213" s="8">
        <v>32873038.14023814</v>
      </c>
      <c r="E1213" s="10">
        <f t="shared" si="36"/>
        <v>23526961.85976186</v>
      </c>
      <c r="F1213" s="28">
        <f t="shared" si="37"/>
        <v>619743.94254394248</v>
      </c>
    </row>
    <row r="1214" spans="1:6" x14ac:dyDescent="0.3">
      <c r="A1214">
        <v>1213</v>
      </c>
      <c r="B1214" s="2">
        <v>44131</v>
      </c>
      <c r="C1214" s="8">
        <v>56350000</v>
      </c>
      <c r="D1214" s="8">
        <v>33442782.082782082</v>
      </c>
      <c r="E1214" s="10">
        <f t="shared" si="36"/>
        <v>22907217.917217918</v>
      </c>
      <c r="F1214" s="28">
        <f t="shared" si="37"/>
        <v>-106873.93687393889</v>
      </c>
    </row>
    <row r="1215" spans="1:6" x14ac:dyDescent="0.3">
      <c r="A1215">
        <v>1214</v>
      </c>
      <c r="B1215" s="2">
        <v>44130</v>
      </c>
      <c r="C1215" s="8">
        <v>56350000</v>
      </c>
      <c r="D1215" s="8">
        <v>33335908.145908143</v>
      </c>
      <c r="E1215" s="10">
        <f t="shared" si="36"/>
        <v>23014091.854091857</v>
      </c>
      <c r="F1215" s="28">
        <f t="shared" si="37"/>
        <v>-10826.308826308697</v>
      </c>
    </row>
    <row r="1216" spans="1:6" x14ac:dyDescent="0.3">
      <c r="A1216">
        <v>1215</v>
      </c>
      <c r="B1216" s="2">
        <v>44127</v>
      </c>
      <c r="C1216" s="8">
        <v>56350000</v>
      </c>
      <c r="D1216" s="8">
        <v>33325081.837081835</v>
      </c>
      <c r="E1216" s="10">
        <f t="shared" si="36"/>
        <v>23024918.162918165</v>
      </c>
      <c r="F1216" s="28">
        <f t="shared" si="37"/>
        <v>-115768.96616896614</v>
      </c>
    </row>
    <row r="1217" spans="1:6" x14ac:dyDescent="0.3">
      <c r="A1217">
        <v>1216</v>
      </c>
      <c r="B1217" s="2">
        <v>44126</v>
      </c>
      <c r="C1217" s="8">
        <v>56450000</v>
      </c>
      <c r="D1217" s="8">
        <v>33309312.870912869</v>
      </c>
      <c r="E1217" s="10">
        <f t="shared" si="36"/>
        <v>23140687.129087131</v>
      </c>
      <c r="F1217" s="28">
        <f t="shared" si="37"/>
        <v>413200.22680022195</v>
      </c>
    </row>
    <row r="1218" spans="1:6" x14ac:dyDescent="0.3">
      <c r="A1218">
        <v>1217</v>
      </c>
      <c r="B1218" s="2">
        <v>44125</v>
      </c>
      <c r="C1218" s="8">
        <v>56450000</v>
      </c>
      <c r="D1218" s="8">
        <v>33722513.09771309</v>
      </c>
      <c r="E1218" s="10">
        <f t="shared" si="36"/>
        <v>22727486.90228691</v>
      </c>
      <c r="F1218" s="28">
        <f t="shared" si="37"/>
        <v>-195921.45152144507</v>
      </c>
    </row>
    <row r="1219" spans="1:6" x14ac:dyDescent="0.3">
      <c r="A1219">
        <v>1218</v>
      </c>
      <c r="B1219" s="2">
        <v>44124</v>
      </c>
      <c r="C1219" s="8">
        <v>56400000</v>
      </c>
      <c r="D1219" s="8">
        <v>33476591.646191645</v>
      </c>
      <c r="E1219" s="10">
        <f t="shared" ref="E1219:E1282" si="38">C1219-D1219</f>
        <v>22923408.353808355</v>
      </c>
      <c r="F1219" s="28">
        <f t="shared" ref="F1219:F1282" si="39">E1219-E1220</f>
        <v>-75858.325458325446</v>
      </c>
    </row>
    <row r="1220" spans="1:6" x14ac:dyDescent="0.3">
      <c r="A1220">
        <v>1219</v>
      </c>
      <c r="B1220" s="2">
        <v>44123</v>
      </c>
      <c r="C1220" s="8">
        <v>56400000</v>
      </c>
      <c r="D1220" s="8">
        <v>33400733.32073332</v>
      </c>
      <c r="E1220" s="10">
        <f t="shared" si="38"/>
        <v>22999266.67926668</v>
      </c>
      <c r="F1220" s="28">
        <f t="shared" si="39"/>
        <v>1886.2218862213194</v>
      </c>
    </row>
    <row r="1221" spans="1:6" x14ac:dyDescent="0.3">
      <c r="A1221">
        <v>1220</v>
      </c>
      <c r="B1221" s="2">
        <v>44120</v>
      </c>
      <c r="C1221" s="8">
        <v>56300000</v>
      </c>
      <c r="D1221" s="8">
        <v>33302619.542619541</v>
      </c>
      <c r="E1221" s="10">
        <f t="shared" si="38"/>
        <v>22997380.457380459</v>
      </c>
      <c r="F1221" s="28">
        <f t="shared" si="39"/>
        <v>134854.65885465965</v>
      </c>
    </row>
    <row r="1222" spans="1:6" x14ac:dyDescent="0.3">
      <c r="A1222">
        <v>1221</v>
      </c>
      <c r="B1222" s="2">
        <v>44119</v>
      </c>
      <c r="C1222" s="8">
        <v>56200000</v>
      </c>
      <c r="D1222" s="8">
        <v>33337474.201474201</v>
      </c>
      <c r="E1222" s="10">
        <f t="shared" si="38"/>
        <v>22862525.798525799</v>
      </c>
      <c r="F1222" s="28">
        <f t="shared" si="39"/>
        <v>-126094.50009450316</v>
      </c>
    </row>
    <row r="1223" spans="1:6" x14ac:dyDescent="0.3">
      <c r="A1223">
        <v>1222</v>
      </c>
      <c r="B1223" s="2">
        <v>44118</v>
      </c>
      <c r="C1223" s="8">
        <v>56300000</v>
      </c>
      <c r="D1223" s="8">
        <v>33311379.701379698</v>
      </c>
      <c r="E1223" s="10">
        <f t="shared" si="38"/>
        <v>22988620.298620302</v>
      </c>
      <c r="F1223" s="28">
        <f t="shared" si="39"/>
        <v>-421404.64940464869</v>
      </c>
    </row>
    <row r="1224" spans="1:6" x14ac:dyDescent="0.3">
      <c r="A1224">
        <v>1223</v>
      </c>
      <c r="B1224" s="2">
        <v>44117</v>
      </c>
      <c r="C1224" s="8">
        <v>56500000</v>
      </c>
      <c r="D1224" s="8">
        <v>33089975.051975049</v>
      </c>
      <c r="E1224" s="10">
        <f t="shared" si="38"/>
        <v>23410024.948024951</v>
      </c>
      <c r="F1224" s="28">
        <f t="shared" si="39"/>
        <v>697195.61519561708</v>
      </c>
    </row>
    <row r="1225" spans="1:6" x14ac:dyDescent="0.3">
      <c r="A1225">
        <v>1224</v>
      </c>
      <c r="B1225" s="2">
        <v>44116</v>
      </c>
      <c r="C1225" s="8">
        <v>56400000</v>
      </c>
      <c r="D1225" s="8">
        <v>33687170.667170666</v>
      </c>
      <c r="E1225" s="10">
        <f t="shared" si="38"/>
        <v>22712829.332829334</v>
      </c>
      <c r="F1225" s="28">
        <f t="shared" si="39"/>
        <v>-99665.469665467739</v>
      </c>
    </row>
    <row r="1226" spans="1:6" x14ac:dyDescent="0.3">
      <c r="A1226">
        <v>1225</v>
      </c>
      <c r="B1226" s="2">
        <v>44113</v>
      </c>
      <c r="C1226" s="8">
        <v>56450000</v>
      </c>
      <c r="D1226" s="8">
        <v>33637505.197505198</v>
      </c>
      <c r="E1226" s="10">
        <f t="shared" si="38"/>
        <v>22812494.802494802</v>
      </c>
      <c r="F1226" s="28">
        <f t="shared" si="39"/>
        <v>-225789.0001890026</v>
      </c>
    </row>
    <row r="1227" spans="1:6" x14ac:dyDescent="0.3">
      <c r="A1227">
        <v>1226</v>
      </c>
      <c r="B1227" s="2">
        <v>44112</v>
      </c>
      <c r="C1227" s="8">
        <v>56150000</v>
      </c>
      <c r="D1227" s="8">
        <v>33111716.197316196</v>
      </c>
      <c r="E1227" s="10">
        <f t="shared" si="38"/>
        <v>23038283.802683804</v>
      </c>
      <c r="F1227" s="28">
        <f t="shared" si="39"/>
        <v>-117726.02532602474</v>
      </c>
    </row>
    <row r="1228" spans="1:6" x14ac:dyDescent="0.3">
      <c r="A1228">
        <v>1227</v>
      </c>
      <c r="B1228" s="2">
        <v>44111</v>
      </c>
      <c r="C1228" s="8">
        <v>56200000</v>
      </c>
      <c r="D1228" s="8">
        <v>33043990.171990171</v>
      </c>
      <c r="E1228" s="10">
        <f t="shared" si="38"/>
        <v>23156009.828009829</v>
      </c>
      <c r="F1228" s="28">
        <f t="shared" si="39"/>
        <v>157002.45700245723</v>
      </c>
    </row>
    <row r="1229" spans="1:6" x14ac:dyDescent="0.3">
      <c r="A1229">
        <v>1228</v>
      </c>
      <c r="B1229" s="2">
        <v>44110</v>
      </c>
      <c r="C1229" s="8">
        <v>56350000</v>
      </c>
      <c r="D1229" s="8">
        <v>33350992.628992628</v>
      </c>
      <c r="E1229" s="10">
        <f t="shared" si="38"/>
        <v>22999007.371007372</v>
      </c>
      <c r="F1229" s="28">
        <f t="shared" si="39"/>
        <v>197098.46909846738</v>
      </c>
    </row>
    <row r="1230" spans="1:6" x14ac:dyDescent="0.3">
      <c r="A1230">
        <v>1229</v>
      </c>
      <c r="B1230" s="2">
        <v>44109</v>
      </c>
      <c r="C1230" s="8">
        <v>56350000</v>
      </c>
      <c r="D1230" s="8">
        <v>33548091.098091096</v>
      </c>
      <c r="E1230" s="10">
        <f t="shared" si="38"/>
        <v>22801908.901908904</v>
      </c>
      <c r="F1230" s="28">
        <f t="shared" si="39"/>
        <v>-332998.90379890054</v>
      </c>
    </row>
    <row r="1231" spans="1:6" x14ac:dyDescent="0.3">
      <c r="A1231">
        <v>1230</v>
      </c>
      <c r="B1231" s="2">
        <v>44106</v>
      </c>
      <c r="C1231" s="8">
        <v>56450000</v>
      </c>
      <c r="D1231" s="8">
        <v>33315092.194292195</v>
      </c>
      <c r="E1231" s="10">
        <f t="shared" si="38"/>
        <v>23134907.805707805</v>
      </c>
      <c r="F1231" s="28">
        <f t="shared" si="39"/>
        <v>539437.53543753549</v>
      </c>
    </row>
    <row r="1232" spans="1:6" x14ac:dyDescent="0.3">
      <c r="A1232">
        <v>1231</v>
      </c>
      <c r="B1232" s="2">
        <v>44105</v>
      </c>
      <c r="C1232" s="8">
        <v>56050000</v>
      </c>
      <c r="D1232" s="8">
        <v>33454529.729729731</v>
      </c>
      <c r="E1232" s="10">
        <f t="shared" si="38"/>
        <v>22595470.270270269</v>
      </c>
      <c r="F1232" s="28">
        <f t="shared" si="39"/>
        <v>73631.298431295902</v>
      </c>
    </row>
    <row r="1233" spans="1:6" x14ac:dyDescent="0.3">
      <c r="A1233">
        <v>1232</v>
      </c>
      <c r="B1233" s="2">
        <v>44104</v>
      </c>
      <c r="C1233" s="8">
        <v>55600000</v>
      </c>
      <c r="D1233" s="8">
        <v>33078161.028161027</v>
      </c>
      <c r="E1233" s="10">
        <f t="shared" si="38"/>
        <v>22521838.971838973</v>
      </c>
      <c r="F1233" s="28">
        <f t="shared" si="39"/>
        <v>182057.834057834</v>
      </c>
    </row>
    <row r="1234" spans="1:6" x14ac:dyDescent="0.3">
      <c r="A1234">
        <v>1233</v>
      </c>
      <c r="B1234" s="2">
        <v>44103</v>
      </c>
      <c r="C1234" s="8">
        <v>55550000</v>
      </c>
      <c r="D1234" s="8">
        <v>33210218.862218861</v>
      </c>
      <c r="E1234" s="10">
        <f t="shared" si="38"/>
        <v>22339781.137781139</v>
      </c>
      <c r="F1234" s="28">
        <f t="shared" si="39"/>
        <v>-129762.3133623153</v>
      </c>
    </row>
    <row r="1235" spans="1:6" x14ac:dyDescent="0.3">
      <c r="A1235">
        <v>1234</v>
      </c>
      <c r="B1235" s="2">
        <v>44102</v>
      </c>
      <c r="C1235" s="8">
        <v>55300000</v>
      </c>
      <c r="D1235" s="8">
        <v>32830456.548856545</v>
      </c>
      <c r="E1235" s="10">
        <f t="shared" si="38"/>
        <v>22469543.451143455</v>
      </c>
      <c r="F1235" s="28">
        <f t="shared" si="39"/>
        <v>-560491.92969192564</v>
      </c>
    </row>
    <row r="1236" spans="1:6" x14ac:dyDescent="0.3">
      <c r="A1236">
        <v>1235</v>
      </c>
      <c r="B1236" s="2">
        <v>44099</v>
      </c>
      <c r="C1236" s="8">
        <v>55600000</v>
      </c>
      <c r="D1236" s="8">
        <v>32569964.61916462</v>
      </c>
      <c r="E1236" s="10">
        <f t="shared" si="38"/>
        <v>23030035.38083538</v>
      </c>
      <c r="F1236" s="28">
        <f t="shared" si="39"/>
        <v>775956.52995652333</v>
      </c>
    </row>
    <row r="1237" spans="1:6" x14ac:dyDescent="0.3">
      <c r="A1237">
        <v>1236</v>
      </c>
      <c r="B1237" s="2">
        <v>44098</v>
      </c>
      <c r="C1237" s="8">
        <v>55000000</v>
      </c>
      <c r="D1237" s="8">
        <v>32745921.149121143</v>
      </c>
      <c r="E1237" s="10">
        <f t="shared" si="38"/>
        <v>22254078.850878857</v>
      </c>
      <c r="F1237" s="28">
        <f t="shared" si="39"/>
        <v>-995821.73502173275</v>
      </c>
    </row>
    <row r="1238" spans="1:6" x14ac:dyDescent="0.3">
      <c r="A1238">
        <v>1237</v>
      </c>
      <c r="B1238" s="2">
        <v>44097</v>
      </c>
      <c r="C1238" s="8">
        <v>55850000</v>
      </c>
      <c r="D1238" s="8">
        <v>32600099.41409941</v>
      </c>
      <c r="E1238" s="10">
        <f t="shared" si="38"/>
        <v>23249900.58590059</v>
      </c>
      <c r="F1238" s="28">
        <f t="shared" si="39"/>
        <v>366846.11604611576</v>
      </c>
    </row>
    <row r="1239" spans="1:6" x14ac:dyDescent="0.3">
      <c r="A1239">
        <v>1238</v>
      </c>
      <c r="B1239" s="2">
        <v>44096</v>
      </c>
      <c r="C1239" s="8">
        <v>56150000</v>
      </c>
      <c r="D1239" s="8">
        <v>33266945.530145526</v>
      </c>
      <c r="E1239" s="10">
        <f t="shared" si="38"/>
        <v>22883054.469854474</v>
      </c>
      <c r="F1239" s="28">
        <f t="shared" si="39"/>
        <v>-353005.93460593</v>
      </c>
    </row>
    <row r="1240" spans="1:6" x14ac:dyDescent="0.3">
      <c r="A1240">
        <v>1239</v>
      </c>
      <c r="B1240" s="2">
        <v>44095</v>
      </c>
      <c r="C1240" s="8">
        <v>56550000</v>
      </c>
      <c r="D1240" s="8">
        <v>33313939.595539596</v>
      </c>
      <c r="E1240" s="10">
        <f t="shared" si="38"/>
        <v>23236060.404460404</v>
      </c>
      <c r="F1240" s="28">
        <f t="shared" si="39"/>
        <v>930093.29049329087</v>
      </c>
    </row>
    <row r="1241" spans="1:6" x14ac:dyDescent="0.3">
      <c r="A1241">
        <v>1240</v>
      </c>
      <c r="B1241" s="2">
        <v>44092</v>
      </c>
      <c r="C1241" s="8">
        <v>56500000</v>
      </c>
      <c r="D1241" s="8">
        <v>34194032.886032887</v>
      </c>
      <c r="E1241" s="10">
        <f t="shared" si="38"/>
        <v>22305967.113967113</v>
      </c>
      <c r="F1241" s="28">
        <f t="shared" si="39"/>
        <v>-211950.10395010561</v>
      </c>
    </row>
    <row r="1242" spans="1:6" x14ac:dyDescent="0.3">
      <c r="A1242">
        <v>1241</v>
      </c>
      <c r="B1242" s="2">
        <v>44091</v>
      </c>
      <c r="C1242" s="8">
        <v>56500000</v>
      </c>
      <c r="D1242" s="8">
        <v>33982082.782082781</v>
      </c>
      <c r="E1242" s="10">
        <f t="shared" si="38"/>
        <v>22517917.217917219</v>
      </c>
      <c r="F1242" s="28">
        <f t="shared" si="39"/>
        <v>115689.35928935558</v>
      </c>
    </row>
    <row r="1243" spans="1:6" x14ac:dyDescent="0.3">
      <c r="A1243">
        <v>1242</v>
      </c>
      <c r="B1243" s="2">
        <v>44090</v>
      </c>
      <c r="C1243" s="8">
        <v>56750000</v>
      </c>
      <c r="D1243" s="8">
        <v>34347772.141372137</v>
      </c>
      <c r="E1243" s="10">
        <f t="shared" si="38"/>
        <v>22402227.858627863</v>
      </c>
      <c r="F1243" s="28">
        <f t="shared" si="39"/>
        <v>-22774.976374976337</v>
      </c>
    </row>
    <row r="1244" spans="1:6" x14ac:dyDescent="0.3">
      <c r="A1244">
        <v>1243</v>
      </c>
      <c r="B1244" s="2">
        <v>44089</v>
      </c>
      <c r="C1244" s="8">
        <v>56700000</v>
      </c>
      <c r="D1244" s="8">
        <v>34274997.16499716</v>
      </c>
      <c r="E1244" s="10">
        <f t="shared" si="38"/>
        <v>22425002.83500284</v>
      </c>
      <c r="F1244" s="28">
        <f t="shared" si="39"/>
        <v>143934.98393498361</v>
      </c>
    </row>
    <row r="1245" spans="1:6" x14ac:dyDescent="0.3">
      <c r="A1245">
        <v>1244</v>
      </c>
      <c r="B1245" s="2">
        <v>44088</v>
      </c>
      <c r="C1245" s="8">
        <v>56500000</v>
      </c>
      <c r="D1245" s="8">
        <v>34218932.148932144</v>
      </c>
      <c r="E1245" s="10">
        <f t="shared" si="38"/>
        <v>22281067.851067856</v>
      </c>
      <c r="F1245" s="28">
        <f t="shared" si="39"/>
        <v>-319525.83632583916</v>
      </c>
    </row>
    <row r="1246" spans="1:6" x14ac:dyDescent="0.3">
      <c r="A1246">
        <v>1245</v>
      </c>
      <c r="B1246" s="2">
        <v>44085</v>
      </c>
      <c r="C1246" s="8">
        <v>56550000</v>
      </c>
      <c r="D1246" s="8">
        <v>33949406.312606305</v>
      </c>
      <c r="E1246" s="10">
        <f t="shared" si="38"/>
        <v>22600593.687393695</v>
      </c>
      <c r="F1246" s="28">
        <f t="shared" si="39"/>
        <v>135104.74390474707</v>
      </c>
    </row>
    <row r="1247" spans="1:6" x14ac:dyDescent="0.3">
      <c r="A1247">
        <v>1246</v>
      </c>
      <c r="B1247" s="2">
        <v>44084</v>
      </c>
      <c r="C1247" s="8">
        <v>56700000</v>
      </c>
      <c r="D1247" s="8">
        <v>34234511.056511052</v>
      </c>
      <c r="E1247" s="10">
        <f t="shared" si="38"/>
        <v>22465488.943488948</v>
      </c>
      <c r="F1247" s="28">
        <f t="shared" si="39"/>
        <v>87250.425250425935</v>
      </c>
    </row>
    <row r="1248" spans="1:6" x14ac:dyDescent="0.3">
      <c r="A1248">
        <v>1247</v>
      </c>
      <c r="B1248" s="2">
        <v>44083</v>
      </c>
      <c r="C1248" s="8">
        <v>56450000</v>
      </c>
      <c r="D1248" s="8">
        <v>34071761.481761478</v>
      </c>
      <c r="E1248" s="10">
        <f t="shared" si="38"/>
        <v>22378238.518238522</v>
      </c>
      <c r="F1248" s="28">
        <f t="shared" si="39"/>
        <v>-153526.36552636325</v>
      </c>
    </row>
    <row r="1249" spans="1:6" x14ac:dyDescent="0.3">
      <c r="A1249">
        <v>1248</v>
      </c>
      <c r="B1249" s="2">
        <v>44082</v>
      </c>
      <c r="C1249" s="8">
        <v>56400000</v>
      </c>
      <c r="D1249" s="8">
        <v>33868235.116235115</v>
      </c>
      <c r="E1249" s="10">
        <f t="shared" si="38"/>
        <v>22531764.883764885</v>
      </c>
      <c r="F1249" s="28">
        <f t="shared" si="39"/>
        <v>90373.323973320425</v>
      </c>
    </row>
    <row r="1250" spans="1:6" x14ac:dyDescent="0.3">
      <c r="A1250">
        <v>1249</v>
      </c>
      <c r="B1250" s="2">
        <v>44081</v>
      </c>
      <c r="C1250" s="8">
        <v>56500000</v>
      </c>
      <c r="D1250" s="8">
        <v>34058608.440208435</v>
      </c>
      <c r="E1250" s="10">
        <f t="shared" si="38"/>
        <v>22441391.559791565</v>
      </c>
      <c r="F1250" s="28">
        <f t="shared" si="39"/>
        <v>-546906.15330614895</v>
      </c>
    </row>
    <row r="1251" spans="1:6" x14ac:dyDescent="0.3">
      <c r="A1251">
        <v>1250</v>
      </c>
      <c r="B1251" s="2">
        <v>44078</v>
      </c>
      <c r="C1251" s="8">
        <v>56700000</v>
      </c>
      <c r="D1251" s="8">
        <v>33711702.286902286</v>
      </c>
      <c r="E1251" s="10">
        <f t="shared" si="38"/>
        <v>22988297.713097714</v>
      </c>
      <c r="F1251" s="28">
        <f t="shared" si="39"/>
        <v>-40995.501795507967</v>
      </c>
    </row>
    <row r="1252" spans="1:6" x14ac:dyDescent="0.3">
      <c r="A1252">
        <v>1251</v>
      </c>
      <c r="B1252" s="2">
        <v>44077</v>
      </c>
      <c r="C1252" s="8">
        <v>56800000</v>
      </c>
      <c r="D1252" s="8">
        <v>33770706.785106778</v>
      </c>
      <c r="E1252" s="10">
        <f t="shared" si="38"/>
        <v>23029293.214893222</v>
      </c>
      <c r="F1252" s="28">
        <f t="shared" si="39"/>
        <v>-780866.98166697472</v>
      </c>
    </row>
    <row r="1253" spans="1:6" x14ac:dyDescent="0.3">
      <c r="A1253">
        <v>1252</v>
      </c>
      <c r="B1253" s="2">
        <v>44076</v>
      </c>
      <c r="C1253" s="8">
        <v>57700000</v>
      </c>
      <c r="D1253" s="8">
        <v>33889839.803439803</v>
      </c>
      <c r="E1253" s="10">
        <f t="shared" si="38"/>
        <v>23810160.196560197</v>
      </c>
      <c r="F1253" s="28">
        <f t="shared" si="39"/>
        <v>592161.17936117947</v>
      </c>
    </row>
    <row r="1254" spans="1:6" x14ac:dyDescent="0.3">
      <c r="A1254">
        <v>1253</v>
      </c>
      <c r="B1254" s="2">
        <v>44075</v>
      </c>
      <c r="C1254" s="8">
        <v>57700000</v>
      </c>
      <c r="D1254" s="8">
        <v>34482000.982800983</v>
      </c>
      <c r="E1254" s="10">
        <f t="shared" si="38"/>
        <v>23217999.017199017</v>
      </c>
      <c r="F1254" s="28">
        <f t="shared" si="39"/>
        <v>289488.26308825612</v>
      </c>
    </row>
    <row r="1255" spans="1:6" x14ac:dyDescent="0.3">
      <c r="A1255">
        <v>1254</v>
      </c>
      <c r="B1255" s="2">
        <v>44074</v>
      </c>
      <c r="C1255" s="8">
        <v>57400000</v>
      </c>
      <c r="D1255" s="8">
        <v>34471489.245889239</v>
      </c>
      <c r="E1255" s="10">
        <f t="shared" si="38"/>
        <v>22928510.754110761</v>
      </c>
      <c r="F1255" s="28">
        <f t="shared" si="39"/>
        <v>447441.31544131786</v>
      </c>
    </row>
    <row r="1256" spans="1:6" x14ac:dyDescent="0.3">
      <c r="A1256">
        <v>1255</v>
      </c>
      <c r="B1256" s="2">
        <v>44071</v>
      </c>
      <c r="C1256" s="8">
        <v>56900000</v>
      </c>
      <c r="D1256" s="8">
        <v>34418930.561330557</v>
      </c>
      <c r="E1256" s="10">
        <f t="shared" si="38"/>
        <v>22481069.438669443</v>
      </c>
      <c r="F1256" s="28">
        <f t="shared" si="39"/>
        <v>-153341.14534114301</v>
      </c>
    </row>
    <row r="1257" spans="1:6" x14ac:dyDescent="0.3">
      <c r="A1257">
        <v>1256</v>
      </c>
      <c r="B1257" s="2">
        <v>44070</v>
      </c>
      <c r="C1257" s="8">
        <v>56300000</v>
      </c>
      <c r="D1257" s="8">
        <v>33665589.415989414</v>
      </c>
      <c r="E1257" s="10">
        <f t="shared" si="38"/>
        <v>22634410.584010586</v>
      </c>
      <c r="F1257" s="28">
        <f t="shared" si="39"/>
        <v>484623.62502362579</v>
      </c>
    </row>
    <row r="1258" spans="1:6" x14ac:dyDescent="0.3">
      <c r="A1258">
        <v>1257</v>
      </c>
      <c r="B1258" s="2">
        <v>44069</v>
      </c>
      <c r="C1258" s="8">
        <v>56150000</v>
      </c>
      <c r="D1258" s="8">
        <v>34000213.04101304</v>
      </c>
      <c r="E1258" s="10">
        <f t="shared" si="38"/>
        <v>22149786.95898696</v>
      </c>
      <c r="F1258" s="28">
        <f t="shared" si="39"/>
        <v>-912096.61689661816</v>
      </c>
    </row>
    <row r="1259" spans="1:6" x14ac:dyDescent="0.3">
      <c r="A1259">
        <v>1258</v>
      </c>
      <c r="B1259" s="2">
        <v>44068</v>
      </c>
      <c r="C1259" s="8">
        <v>56550000</v>
      </c>
      <c r="D1259" s="8">
        <v>33488116.424116421</v>
      </c>
      <c r="E1259" s="10">
        <f t="shared" si="38"/>
        <v>23061883.575883579</v>
      </c>
      <c r="F1259" s="28">
        <f t="shared" si="39"/>
        <v>288714.34511434659</v>
      </c>
    </row>
    <row r="1260" spans="1:6" x14ac:dyDescent="0.3">
      <c r="A1260">
        <v>1259</v>
      </c>
      <c r="B1260" s="2">
        <v>44067</v>
      </c>
      <c r="C1260" s="8">
        <v>56550000</v>
      </c>
      <c r="D1260" s="8">
        <v>33776830.769230768</v>
      </c>
      <c r="E1260" s="10">
        <f t="shared" si="38"/>
        <v>22773169.230769232</v>
      </c>
      <c r="F1260" s="28">
        <f t="shared" si="39"/>
        <v>-82024.494424492121</v>
      </c>
    </row>
    <row r="1261" spans="1:6" x14ac:dyDescent="0.3">
      <c r="A1261">
        <v>1260</v>
      </c>
      <c r="B1261" s="2">
        <v>44064</v>
      </c>
      <c r="C1261" s="8">
        <v>56750000</v>
      </c>
      <c r="D1261" s="8">
        <v>33894806.274806276</v>
      </c>
      <c r="E1261" s="10">
        <f t="shared" si="38"/>
        <v>22855193.725193724</v>
      </c>
      <c r="F1261" s="28">
        <f t="shared" si="39"/>
        <v>284521.79172178358</v>
      </c>
    </row>
    <row r="1262" spans="1:6" x14ac:dyDescent="0.3">
      <c r="A1262">
        <v>1261</v>
      </c>
      <c r="B1262" s="2">
        <v>44063</v>
      </c>
      <c r="C1262" s="8">
        <v>56450000</v>
      </c>
      <c r="D1262" s="8">
        <v>33879328.06652806</v>
      </c>
      <c r="E1262" s="10">
        <f t="shared" si="38"/>
        <v>22570671.93347194</v>
      </c>
      <c r="F1262" s="28">
        <f t="shared" si="39"/>
        <v>-63762.91816291213</v>
      </c>
    </row>
    <row r="1263" spans="1:6" x14ac:dyDescent="0.3">
      <c r="A1263">
        <v>1262</v>
      </c>
      <c r="B1263" s="2">
        <v>44062</v>
      </c>
      <c r="C1263" s="8">
        <v>56950000</v>
      </c>
      <c r="D1263" s="8">
        <v>34315565.148365147</v>
      </c>
      <c r="E1263" s="10">
        <f t="shared" si="38"/>
        <v>22634434.851634853</v>
      </c>
      <c r="F1263" s="28">
        <f t="shared" si="39"/>
        <v>-486953.84615384787</v>
      </c>
    </row>
    <row r="1264" spans="1:6" x14ac:dyDescent="0.3">
      <c r="A1264">
        <v>1263</v>
      </c>
      <c r="B1264" s="2">
        <v>44061</v>
      </c>
      <c r="C1264" s="8">
        <v>58150000</v>
      </c>
      <c r="D1264" s="8">
        <v>35028611.3022113</v>
      </c>
      <c r="E1264" s="10">
        <f t="shared" si="38"/>
        <v>23121388.6977887</v>
      </c>
      <c r="F1264" s="28">
        <f t="shared" si="39"/>
        <v>1397718.3141183108</v>
      </c>
    </row>
    <row r="1265" spans="1:6" x14ac:dyDescent="0.3">
      <c r="A1265">
        <v>1264</v>
      </c>
      <c r="B1265" s="2">
        <v>44060</v>
      </c>
      <c r="C1265" s="8">
        <v>56500000</v>
      </c>
      <c r="D1265" s="8">
        <v>34776329.61632961</v>
      </c>
      <c r="E1265" s="10">
        <f t="shared" si="38"/>
        <v>21723670.38367039</v>
      </c>
      <c r="F1265" s="28">
        <f t="shared" si="39"/>
        <v>-520938.95293895155</v>
      </c>
    </row>
    <row r="1266" spans="1:6" x14ac:dyDescent="0.3">
      <c r="A1266">
        <v>1265</v>
      </c>
      <c r="B1266" s="2">
        <v>44057</v>
      </c>
      <c r="C1266" s="8">
        <v>56180000</v>
      </c>
      <c r="D1266" s="8">
        <v>33935390.663390659</v>
      </c>
      <c r="E1266" s="10">
        <f t="shared" si="38"/>
        <v>22244609.336609341</v>
      </c>
      <c r="F1266" s="28">
        <f t="shared" si="39"/>
        <v>745135.36193536967</v>
      </c>
    </row>
    <row r="1267" spans="1:6" x14ac:dyDescent="0.3">
      <c r="A1267">
        <v>1266</v>
      </c>
      <c r="B1267" s="2">
        <v>44056</v>
      </c>
      <c r="C1267" s="8">
        <v>55780000</v>
      </c>
      <c r="D1267" s="8">
        <v>34280526.025326028</v>
      </c>
      <c r="E1267" s="10">
        <f t="shared" si="38"/>
        <v>21499473.974673972</v>
      </c>
      <c r="F1267" s="28">
        <f t="shared" si="39"/>
        <v>-980463.65526366234</v>
      </c>
    </row>
    <row r="1268" spans="1:6" x14ac:dyDescent="0.3">
      <c r="A1268">
        <v>1267</v>
      </c>
      <c r="B1268" s="2">
        <v>44055</v>
      </c>
      <c r="C1268" s="8">
        <v>56380000</v>
      </c>
      <c r="D1268" s="8">
        <v>33900062.370062366</v>
      </c>
      <c r="E1268" s="10">
        <f t="shared" si="38"/>
        <v>22479937.629937634</v>
      </c>
      <c r="F1268" s="28">
        <f t="shared" si="39"/>
        <v>858242.22264222056</v>
      </c>
    </row>
    <row r="1269" spans="1:6" x14ac:dyDescent="0.3">
      <c r="A1269">
        <v>1268</v>
      </c>
      <c r="B1269" s="2">
        <v>44054</v>
      </c>
      <c r="C1269" s="8">
        <v>55480000</v>
      </c>
      <c r="D1269" s="8">
        <v>33858304.592704587</v>
      </c>
      <c r="E1269" s="10">
        <f t="shared" si="38"/>
        <v>21621695.407295413</v>
      </c>
      <c r="F1269" s="28">
        <f t="shared" si="39"/>
        <v>-1197826.0442260429</v>
      </c>
    </row>
    <row r="1270" spans="1:6" x14ac:dyDescent="0.3">
      <c r="A1270">
        <v>1269</v>
      </c>
      <c r="B1270" s="2">
        <v>44053</v>
      </c>
      <c r="C1270" s="8">
        <v>58280000</v>
      </c>
      <c r="D1270" s="8">
        <v>35460478.548478544</v>
      </c>
      <c r="E1270" s="10">
        <f t="shared" si="38"/>
        <v>22819521.451521456</v>
      </c>
      <c r="F1270" s="28">
        <f t="shared" si="39"/>
        <v>-4365927.5751275718</v>
      </c>
    </row>
    <row r="1271" spans="1:6" x14ac:dyDescent="0.3">
      <c r="A1271">
        <v>1270</v>
      </c>
      <c r="B1271" s="2">
        <v>44050</v>
      </c>
      <c r="C1271" s="8">
        <v>62400000</v>
      </c>
      <c r="D1271" s="8">
        <v>35214550.973350972</v>
      </c>
      <c r="E1271" s="10">
        <f t="shared" si="38"/>
        <v>27185449.026649028</v>
      </c>
      <c r="F1271" s="28">
        <f t="shared" si="39"/>
        <v>1725278.5484785438</v>
      </c>
    </row>
    <row r="1272" spans="1:6" x14ac:dyDescent="0.3">
      <c r="A1272">
        <v>1271</v>
      </c>
      <c r="B1272" s="2">
        <v>44049</v>
      </c>
      <c r="C1272" s="8">
        <v>61400000</v>
      </c>
      <c r="D1272" s="8">
        <v>35939829.521829516</v>
      </c>
      <c r="E1272" s="10">
        <f t="shared" si="38"/>
        <v>25460170.478170484</v>
      </c>
      <c r="F1272" s="28">
        <f t="shared" si="39"/>
        <v>1944151.8805518821</v>
      </c>
    </row>
    <row r="1273" spans="1:6" x14ac:dyDescent="0.3">
      <c r="A1273">
        <v>1272</v>
      </c>
      <c r="B1273" s="2">
        <v>44048</v>
      </c>
      <c r="C1273" s="8">
        <v>59100000</v>
      </c>
      <c r="D1273" s="8">
        <v>35583981.402381398</v>
      </c>
      <c r="E1273" s="10">
        <f t="shared" si="38"/>
        <v>23516018.597618602</v>
      </c>
      <c r="F1273" s="28">
        <f t="shared" si="39"/>
        <v>-122321.98072198033</v>
      </c>
    </row>
    <row r="1274" spans="1:6" x14ac:dyDescent="0.3">
      <c r="A1274">
        <v>1273</v>
      </c>
      <c r="B1274" s="2">
        <v>44047</v>
      </c>
      <c r="C1274" s="8">
        <v>58700000</v>
      </c>
      <c r="D1274" s="8">
        <v>35061659.421659417</v>
      </c>
      <c r="E1274" s="10">
        <f t="shared" si="38"/>
        <v>23638340.578340583</v>
      </c>
      <c r="F1274" s="28">
        <f t="shared" si="39"/>
        <v>175853.33585333824</v>
      </c>
    </row>
    <row r="1275" spans="1:6" x14ac:dyDescent="0.3">
      <c r="A1275">
        <v>1274</v>
      </c>
      <c r="B1275" s="2">
        <v>44046</v>
      </c>
      <c r="C1275" s="8">
        <v>57900000</v>
      </c>
      <c r="D1275" s="8">
        <v>34437512.757512756</v>
      </c>
      <c r="E1275" s="10">
        <f t="shared" si="38"/>
        <v>23462487.242487244</v>
      </c>
      <c r="F1275" s="28">
        <f t="shared" si="39"/>
        <v>43947.079947076738</v>
      </c>
    </row>
    <row r="1276" spans="1:6" x14ac:dyDescent="0.3">
      <c r="A1276">
        <v>1275</v>
      </c>
      <c r="B1276" s="2">
        <v>44043</v>
      </c>
      <c r="C1276" s="8">
        <v>57800000</v>
      </c>
      <c r="D1276" s="8">
        <v>34381459.837459832</v>
      </c>
      <c r="E1276" s="10">
        <f t="shared" si="38"/>
        <v>23418540.162540168</v>
      </c>
      <c r="F1276" s="28">
        <f t="shared" si="39"/>
        <v>-351747.11774711311</v>
      </c>
    </row>
    <row r="1277" spans="1:6" x14ac:dyDescent="0.3">
      <c r="A1277">
        <v>1276</v>
      </c>
      <c r="B1277" s="2">
        <v>44042</v>
      </c>
      <c r="C1277" s="8">
        <v>57800000</v>
      </c>
      <c r="D1277" s="8">
        <v>34029712.719712719</v>
      </c>
      <c r="E1277" s="10">
        <f t="shared" si="38"/>
        <v>23770287.280287281</v>
      </c>
      <c r="F1277" s="28">
        <f t="shared" si="39"/>
        <v>296227.55622755736</v>
      </c>
    </row>
    <row r="1278" spans="1:6" x14ac:dyDescent="0.3">
      <c r="A1278">
        <v>1277</v>
      </c>
      <c r="B1278" s="2">
        <v>44041</v>
      </c>
      <c r="C1278" s="8">
        <v>57700000</v>
      </c>
      <c r="D1278" s="8">
        <v>34225940.275940277</v>
      </c>
      <c r="E1278" s="10">
        <f t="shared" si="38"/>
        <v>23474059.724059723</v>
      </c>
      <c r="F1278" s="28">
        <f t="shared" si="39"/>
        <v>118470.23247022927</v>
      </c>
    </row>
    <row r="1279" spans="1:6" x14ac:dyDescent="0.3">
      <c r="A1279">
        <v>1278</v>
      </c>
      <c r="B1279" s="2">
        <v>44040</v>
      </c>
      <c r="C1279" s="8">
        <v>57420000</v>
      </c>
      <c r="D1279" s="8">
        <v>34064410.508410506</v>
      </c>
      <c r="E1279" s="10">
        <f t="shared" si="38"/>
        <v>23355589.491589494</v>
      </c>
      <c r="F1279" s="28">
        <f t="shared" si="39"/>
        <v>296081.64808164537</v>
      </c>
    </row>
    <row r="1280" spans="1:6" x14ac:dyDescent="0.3">
      <c r="A1280">
        <v>1279</v>
      </c>
      <c r="B1280" s="2">
        <v>44039</v>
      </c>
      <c r="C1280" s="8">
        <v>56900000</v>
      </c>
      <c r="D1280" s="8">
        <v>33840492.156492151</v>
      </c>
      <c r="E1280" s="10">
        <f t="shared" si="38"/>
        <v>23059507.843507849</v>
      </c>
      <c r="F1280" s="28">
        <f t="shared" si="39"/>
        <v>1430806.274806276</v>
      </c>
    </row>
    <row r="1281" spans="1:6" x14ac:dyDescent="0.3">
      <c r="A1281">
        <v>1280</v>
      </c>
      <c r="B1281" s="2">
        <v>44036</v>
      </c>
      <c r="C1281" s="8">
        <v>54870000</v>
      </c>
      <c r="D1281" s="8">
        <v>33241298.431298427</v>
      </c>
      <c r="E1281" s="10">
        <f t="shared" si="38"/>
        <v>21628701.568701573</v>
      </c>
      <c r="F1281" s="28">
        <f t="shared" si="39"/>
        <v>1413474.2014742047</v>
      </c>
    </row>
    <row r="1282" spans="1:6" x14ac:dyDescent="0.3">
      <c r="A1282">
        <v>1281</v>
      </c>
      <c r="B1282" s="2">
        <v>44035</v>
      </c>
      <c r="C1282" s="8">
        <v>53320000</v>
      </c>
      <c r="D1282" s="8">
        <v>33104772.632772632</v>
      </c>
      <c r="E1282" s="10">
        <f t="shared" si="38"/>
        <v>20215227.367227368</v>
      </c>
      <c r="F1282" s="28">
        <f t="shared" si="39"/>
        <v>-92465.394065394998</v>
      </c>
    </row>
    <row r="1283" spans="1:6" x14ac:dyDescent="0.3">
      <c r="A1283">
        <v>1282</v>
      </c>
      <c r="B1283" s="2">
        <v>44034</v>
      </c>
      <c r="C1283" s="8">
        <v>52980000</v>
      </c>
      <c r="D1283" s="8">
        <v>32672307.238707237</v>
      </c>
      <c r="E1283" s="10">
        <f t="shared" ref="E1283:E1346" si="40">C1283-D1283</f>
        <v>20307692.761292763</v>
      </c>
      <c r="F1283" s="28">
        <f t="shared" ref="F1283:F1346" si="41">E1283-E1284</f>
        <v>1564090.0396900401</v>
      </c>
    </row>
    <row r="1284" spans="1:6" x14ac:dyDescent="0.3">
      <c r="A1284">
        <v>1283</v>
      </c>
      <c r="B1284" s="2">
        <v>44033</v>
      </c>
      <c r="C1284" s="8">
        <v>51030000</v>
      </c>
      <c r="D1284" s="8">
        <v>32286397.278397277</v>
      </c>
      <c r="E1284" s="10">
        <f t="shared" si="40"/>
        <v>18743602.721602723</v>
      </c>
      <c r="F1284" s="28">
        <f t="shared" si="41"/>
        <v>-173406.01020601019</v>
      </c>
    </row>
    <row r="1285" spans="1:6" x14ac:dyDescent="0.3">
      <c r="A1285">
        <v>1284</v>
      </c>
      <c r="B1285" s="2">
        <v>44032</v>
      </c>
      <c r="C1285" s="8">
        <v>50750000</v>
      </c>
      <c r="D1285" s="8">
        <v>31832991.268191267</v>
      </c>
      <c r="E1285" s="10">
        <f t="shared" si="40"/>
        <v>18917008.731808733</v>
      </c>
      <c r="F1285" s="28">
        <f t="shared" si="41"/>
        <v>-119127.87752788141</v>
      </c>
    </row>
    <row r="1286" spans="1:6" x14ac:dyDescent="0.3">
      <c r="A1286">
        <v>1285</v>
      </c>
      <c r="B1286" s="2">
        <v>44029</v>
      </c>
      <c r="C1286" s="8">
        <v>50740000</v>
      </c>
      <c r="D1286" s="8">
        <v>31703863.390663385</v>
      </c>
      <c r="E1286" s="10">
        <f t="shared" si="40"/>
        <v>19036136.609336615</v>
      </c>
      <c r="F1286" s="28">
        <f t="shared" si="41"/>
        <v>-107829.8998298943</v>
      </c>
    </row>
    <row r="1287" spans="1:6" x14ac:dyDescent="0.3">
      <c r="A1287">
        <v>1286</v>
      </c>
      <c r="B1287" s="2">
        <v>44028</v>
      </c>
      <c r="C1287" s="8">
        <v>50670000</v>
      </c>
      <c r="D1287" s="8">
        <v>31526033.490833491</v>
      </c>
      <c r="E1287" s="10">
        <f t="shared" si="40"/>
        <v>19143966.509166509</v>
      </c>
      <c r="F1287" s="28">
        <f t="shared" si="41"/>
        <v>221225.02362502366</v>
      </c>
    </row>
    <row r="1288" spans="1:6" x14ac:dyDescent="0.3">
      <c r="A1288">
        <v>1287</v>
      </c>
      <c r="B1288" s="2">
        <v>44027</v>
      </c>
      <c r="C1288" s="8">
        <v>50670000</v>
      </c>
      <c r="D1288" s="8">
        <v>31747258.514458515</v>
      </c>
      <c r="E1288" s="10">
        <f t="shared" si="40"/>
        <v>18922741.485541485</v>
      </c>
      <c r="F1288" s="28">
        <f t="shared" si="41"/>
        <v>123241.27764127776</v>
      </c>
    </row>
    <row r="1289" spans="1:6" x14ac:dyDescent="0.3">
      <c r="A1289">
        <v>1288</v>
      </c>
      <c r="B1289" s="2">
        <v>44026</v>
      </c>
      <c r="C1289" s="8">
        <v>50530000</v>
      </c>
      <c r="D1289" s="8">
        <v>31730499.792099793</v>
      </c>
      <c r="E1289" s="10">
        <f t="shared" si="40"/>
        <v>18799500.207900207</v>
      </c>
      <c r="F1289" s="28">
        <f t="shared" si="41"/>
        <v>-135728.29332829639</v>
      </c>
    </row>
    <row r="1290" spans="1:6" x14ac:dyDescent="0.3">
      <c r="A1290">
        <v>1289</v>
      </c>
      <c r="B1290" s="2">
        <v>44025</v>
      </c>
      <c r="C1290" s="8">
        <v>50670000</v>
      </c>
      <c r="D1290" s="8">
        <v>31734771.498771496</v>
      </c>
      <c r="E1290" s="10">
        <f t="shared" si="40"/>
        <v>18935228.501228504</v>
      </c>
      <c r="F1290" s="28">
        <f t="shared" si="41"/>
        <v>-207017.65261765197</v>
      </c>
    </row>
    <row r="1291" spans="1:6" x14ac:dyDescent="0.3">
      <c r="A1291">
        <v>1290</v>
      </c>
      <c r="B1291" s="2">
        <v>44022</v>
      </c>
      <c r="C1291" s="8">
        <v>50650000</v>
      </c>
      <c r="D1291" s="8">
        <v>31507753.846153844</v>
      </c>
      <c r="E1291" s="10">
        <f t="shared" si="40"/>
        <v>19142246.153846156</v>
      </c>
      <c r="F1291" s="28">
        <f t="shared" si="41"/>
        <v>327043.20544320717</v>
      </c>
    </row>
    <row r="1292" spans="1:6" x14ac:dyDescent="0.3">
      <c r="A1292">
        <v>1291</v>
      </c>
      <c r="B1292" s="2">
        <v>44021</v>
      </c>
      <c r="C1292" s="8">
        <v>50350000</v>
      </c>
      <c r="D1292" s="8">
        <v>31534797.051597051</v>
      </c>
      <c r="E1292" s="10">
        <f t="shared" si="40"/>
        <v>18815202.948402949</v>
      </c>
      <c r="F1292" s="28">
        <f t="shared" si="41"/>
        <v>491182.158382155</v>
      </c>
    </row>
    <row r="1293" spans="1:6" x14ac:dyDescent="0.3">
      <c r="A1293">
        <v>1292</v>
      </c>
      <c r="B1293" s="2">
        <v>44020</v>
      </c>
      <c r="C1293" s="8">
        <v>50150000</v>
      </c>
      <c r="D1293" s="8">
        <v>31825979.209979206</v>
      </c>
      <c r="E1293" s="10">
        <f t="shared" si="40"/>
        <v>18324020.790020794</v>
      </c>
      <c r="F1293" s="28">
        <f t="shared" si="41"/>
        <v>-399002.45700245723</v>
      </c>
    </row>
    <row r="1294" spans="1:6" x14ac:dyDescent="0.3">
      <c r="A1294">
        <v>1293</v>
      </c>
      <c r="B1294" s="2">
        <v>44019</v>
      </c>
      <c r="C1294" s="8">
        <v>50340000</v>
      </c>
      <c r="D1294" s="8">
        <v>31616976.752976749</v>
      </c>
      <c r="E1294" s="10">
        <f t="shared" si="40"/>
        <v>18723023.247023251</v>
      </c>
      <c r="F1294" s="28">
        <f t="shared" si="41"/>
        <v>173265.92326592654</v>
      </c>
    </row>
    <row r="1295" spans="1:6" x14ac:dyDescent="0.3">
      <c r="A1295">
        <v>1294</v>
      </c>
      <c r="B1295" s="2">
        <v>44018</v>
      </c>
      <c r="C1295" s="8">
        <v>49920000</v>
      </c>
      <c r="D1295" s="8">
        <v>31370242.676242676</v>
      </c>
      <c r="E1295" s="10">
        <f t="shared" si="40"/>
        <v>18549757.323757324</v>
      </c>
      <c r="F1295" s="28">
        <f t="shared" si="41"/>
        <v>-33294.996895000339</v>
      </c>
    </row>
    <row r="1296" spans="1:6" x14ac:dyDescent="0.3">
      <c r="A1296">
        <v>1295</v>
      </c>
      <c r="B1296" s="2">
        <v>44015</v>
      </c>
      <c r="C1296" s="8">
        <v>49720000</v>
      </c>
      <c r="D1296" s="8">
        <v>31136947.679347675</v>
      </c>
      <c r="E1296" s="10">
        <f t="shared" si="40"/>
        <v>18583052.320652325</v>
      </c>
      <c r="F1296" s="28">
        <f t="shared" si="41"/>
        <v>275713.8213138245</v>
      </c>
    </row>
    <row r="1297" spans="1:6" x14ac:dyDescent="0.3">
      <c r="A1297">
        <v>1296</v>
      </c>
      <c r="B1297" s="2">
        <v>44014</v>
      </c>
      <c r="C1297" s="8">
        <v>49600000</v>
      </c>
      <c r="D1297" s="8">
        <v>31292661.5006615</v>
      </c>
      <c r="E1297" s="10">
        <f t="shared" si="40"/>
        <v>18307338.4993385</v>
      </c>
      <c r="F1297" s="28">
        <f t="shared" si="41"/>
        <v>-118099.33849933743</v>
      </c>
    </row>
    <row r="1298" spans="1:6" x14ac:dyDescent="0.3">
      <c r="A1298">
        <v>1297</v>
      </c>
      <c r="B1298" s="2">
        <v>44013</v>
      </c>
      <c r="C1298" s="8">
        <v>49530000</v>
      </c>
      <c r="D1298" s="8">
        <v>31104562.162162162</v>
      </c>
      <c r="E1298" s="10">
        <f t="shared" si="40"/>
        <v>18425437.837837838</v>
      </c>
      <c r="F1298" s="28">
        <f t="shared" si="41"/>
        <v>558676.92307692021</v>
      </c>
    </row>
    <row r="1299" spans="1:6" x14ac:dyDescent="0.3">
      <c r="A1299">
        <v>1298</v>
      </c>
      <c r="B1299" s="2">
        <v>44012</v>
      </c>
      <c r="C1299" s="8">
        <v>49320000</v>
      </c>
      <c r="D1299" s="8">
        <v>31453239.085239083</v>
      </c>
      <c r="E1299" s="10">
        <f t="shared" si="40"/>
        <v>17866760.914760917</v>
      </c>
      <c r="F1299" s="28">
        <f t="shared" si="41"/>
        <v>-347319.29691929743</v>
      </c>
    </row>
    <row r="1300" spans="1:6" x14ac:dyDescent="0.3">
      <c r="A1300">
        <v>1299</v>
      </c>
      <c r="B1300" s="2">
        <v>44011</v>
      </c>
      <c r="C1300" s="8">
        <v>49340000</v>
      </c>
      <c r="D1300" s="8">
        <v>31125919.788319785</v>
      </c>
      <c r="E1300" s="10">
        <f t="shared" si="40"/>
        <v>18214080.211680215</v>
      </c>
      <c r="F1300" s="28">
        <f t="shared" si="41"/>
        <v>135743.41334341466</v>
      </c>
    </row>
    <row r="1301" spans="1:6" x14ac:dyDescent="0.3">
      <c r="A1301">
        <v>1300</v>
      </c>
      <c r="B1301" s="2">
        <v>44008</v>
      </c>
      <c r="C1301" s="8">
        <v>49180000</v>
      </c>
      <c r="D1301" s="8">
        <v>31101663.2016632</v>
      </c>
      <c r="E1301" s="10">
        <f t="shared" si="40"/>
        <v>18078336.7983368</v>
      </c>
      <c r="F1301" s="28">
        <f t="shared" si="41"/>
        <v>-205150.78435078636</v>
      </c>
    </row>
    <row r="1302" spans="1:6" x14ac:dyDescent="0.3">
      <c r="A1302">
        <v>1301</v>
      </c>
      <c r="B1302" s="2">
        <v>44007</v>
      </c>
      <c r="C1302" s="8">
        <v>49200000</v>
      </c>
      <c r="D1302" s="8">
        <v>30916512.417312413</v>
      </c>
      <c r="E1302" s="10">
        <f t="shared" si="40"/>
        <v>18283487.582687587</v>
      </c>
      <c r="F1302" s="28">
        <f t="shared" si="41"/>
        <v>27563.182763185352</v>
      </c>
    </row>
    <row r="1303" spans="1:6" x14ac:dyDescent="0.3">
      <c r="A1303">
        <v>1302</v>
      </c>
      <c r="B1303" s="2">
        <v>44006</v>
      </c>
      <c r="C1303" s="8">
        <v>49220000</v>
      </c>
      <c r="D1303" s="8">
        <v>30964075.600075599</v>
      </c>
      <c r="E1303" s="10">
        <f t="shared" si="40"/>
        <v>18255924.399924401</v>
      </c>
      <c r="F1303" s="28">
        <f t="shared" si="41"/>
        <v>354588.01738801599</v>
      </c>
    </row>
    <row r="1304" spans="1:6" x14ac:dyDescent="0.3">
      <c r="A1304">
        <v>1303</v>
      </c>
      <c r="B1304" s="2">
        <v>44005</v>
      </c>
      <c r="C1304" s="8">
        <v>49000000</v>
      </c>
      <c r="D1304" s="8">
        <v>31098663.617463615</v>
      </c>
      <c r="E1304" s="10">
        <f t="shared" si="40"/>
        <v>17901336.382536385</v>
      </c>
      <c r="F1304" s="28">
        <f t="shared" si="41"/>
        <v>-224239.50103950128</v>
      </c>
    </row>
    <row r="1305" spans="1:6" x14ac:dyDescent="0.3">
      <c r="A1305">
        <v>1304</v>
      </c>
      <c r="B1305" s="2">
        <v>44004</v>
      </c>
      <c r="C1305" s="8">
        <v>48950000</v>
      </c>
      <c r="D1305" s="8">
        <v>30824424.116424114</v>
      </c>
      <c r="E1305" s="10">
        <f t="shared" si="40"/>
        <v>18125575.883575886</v>
      </c>
      <c r="F1305" s="28">
        <f t="shared" si="41"/>
        <v>-82905.688905689865</v>
      </c>
    </row>
    <row r="1306" spans="1:6" x14ac:dyDescent="0.3">
      <c r="A1306">
        <v>1305</v>
      </c>
      <c r="B1306" s="2">
        <v>44001</v>
      </c>
      <c r="C1306" s="8">
        <v>48850000</v>
      </c>
      <c r="D1306" s="8">
        <v>30641518.427518424</v>
      </c>
      <c r="E1306" s="10">
        <f t="shared" si="40"/>
        <v>18208481.572481576</v>
      </c>
      <c r="F1306" s="28">
        <f t="shared" si="41"/>
        <v>-206836.51483651251</v>
      </c>
    </row>
    <row r="1307" spans="1:6" x14ac:dyDescent="0.3">
      <c r="A1307">
        <v>1306</v>
      </c>
      <c r="B1307" s="2">
        <v>44000</v>
      </c>
      <c r="C1307" s="8">
        <v>48680000</v>
      </c>
      <c r="D1307" s="8">
        <v>30264681.912681911</v>
      </c>
      <c r="E1307" s="10">
        <f t="shared" si="40"/>
        <v>18415318.087318089</v>
      </c>
      <c r="F1307" s="28">
        <f t="shared" si="41"/>
        <v>58903.950103953481</v>
      </c>
    </row>
    <row r="1308" spans="1:6" x14ac:dyDescent="0.3">
      <c r="A1308">
        <v>1307</v>
      </c>
      <c r="B1308" s="2">
        <v>43999</v>
      </c>
      <c r="C1308" s="8">
        <v>48680000</v>
      </c>
      <c r="D1308" s="8">
        <v>30323585.862785865</v>
      </c>
      <c r="E1308" s="10">
        <f t="shared" si="40"/>
        <v>18356414.137214135</v>
      </c>
      <c r="F1308" s="28">
        <f t="shared" si="41"/>
        <v>-44679.417879421264</v>
      </c>
    </row>
    <row r="1309" spans="1:6" x14ac:dyDescent="0.3">
      <c r="A1309">
        <v>1308</v>
      </c>
      <c r="B1309" s="2">
        <v>43998</v>
      </c>
      <c r="C1309" s="8">
        <v>48750000</v>
      </c>
      <c r="D1309" s="8">
        <v>30348906.444906443</v>
      </c>
      <c r="E1309" s="10">
        <f t="shared" si="40"/>
        <v>18401093.555093557</v>
      </c>
      <c r="F1309" s="28">
        <f t="shared" si="41"/>
        <v>-200179.55017955229</v>
      </c>
    </row>
    <row r="1310" spans="1:6" x14ac:dyDescent="0.3">
      <c r="A1310">
        <v>1309</v>
      </c>
      <c r="B1310" s="2">
        <v>43997</v>
      </c>
      <c r="C1310" s="8">
        <v>48800000</v>
      </c>
      <c r="D1310" s="8">
        <v>30198726.894726891</v>
      </c>
      <c r="E1310" s="10">
        <f t="shared" si="40"/>
        <v>18601273.105273109</v>
      </c>
      <c r="F1310" s="28">
        <f t="shared" si="41"/>
        <v>169686.10848610848</v>
      </c>
    </row>
    <row r="1311" spans="1:6" x14ac:dyDescent="0.3">
      <c r="A1311">
        <v>1310</v>
      </c>
      <c r="B1311" s="2">
        <v>43994</v>
      </c>
      <c r="C1311" s="8">
        <v>48770000</v>
      </c>
      <c r="D1311" s="8">
        <v>30338413.003213</v>
      </c>
      <c r="E1311" s="10">
        <f t="shared" si="40"/>
        <v>18431586.996787</v>
      </c>
      <c r="F1311" s="28">
        <f t="shared" si="41"/>
        <v>-20847.325647324324</v>
      </c>
    </row>
    <row r="1312" spans="1:6" x14ac:dyDescent="0.3">
      <c r="A1312">
        <v>1311</v>
      </c>
      <c r="B1312" s="2">
        <v>43993</v>
      </c>
      <c r="C1312" s="8">
        <v>48850000</v>
      </c>
      <c r="D1312" s="8">
        <v>30397565.677565675</v>
      </c>
      <c r="E1312" s="10">
        <f t="shared" si="40"/>
        <v>18452434.322434325</v>
      </c>
      <c r="F1312" s="28">
        <f t="shared" si="41"/>
        <v>-280576.82857682928</v>
      </c>
    </row>
    <row r="1313" spans="1:6" x14ac:dyDescent="0.3">
      <c r="A1313">
        <v>1312</v>
      </c>
      <c r="B1313" s="2">
        <v>43992</v>
      </c>
      <c r="C1313" s="8">
        <v>48770000</v>
      </c>
      <c r="D1313" s="8">
        <v>30036988.848988846</v>
      </c>
      <c r="E1313" s="10">
        <f t="shared" si="40"/>
        <v>18733011.151011154</v>
      </c>
      <c r="F1313" s="28">
        <f t="shared" si="41"/>
        <v>893989.03798903897</v>
      </c>
    </row>
    <row r="1314" spans="1:6" x14ac:dyDescent="0.3">
      <c r="A1314">
        <v>1313</v>
      </c>
      <c r="B1314" s="2">
        <v>43991</v>
      </c>
      <c r="C1314" s="8">
        <v>47920000</v>
      </c>
      <c r="D1314" s="8">
        <v>30080977.886977885</v>
      </c>
      <c r="E1314" s="10">
        <f t="shared" si="40"/>
        <v>17839022.113022115</v>
      </c>
      <c r="F1314" s="28">
        <f t="shared" si="41"/>
        <v>-973509.35550935566</v>
      </c>
    </row>
    <row r="1315" spans="1:6" x14ac:dyDescent="0.3">
      <c r="A1315">
        <v>1314</v>
      </c>
      <c r="B1315" s="2">
        <v>43990</v>
      </c>
      <c r="C1315" s="8">
        <v>48670000</v>
      </c>
      <c r="D1315" s="8">
        <v>29857468.531468529</v>
      </c>
      <c r="E1315" s="10">
        <f t="shared" si="40"/>
        <v>18812531.468531471</v>
      </c>
      <c r="F1315" s="28">
        <f t="shared" si="41"/>
        <v>-538535.62653562799</v>
      </c>
    </row>
    <row r="1316" spans="1:6" x14ac:dyDescent="0.3">
      <c r="A1316">
        <v>1315</v>
      </c>
      <c r="B1316" s="2">
        <v>43987</v>
      </c>
      <c r="C1316" s="8">
        <v>48820000</v>
      </c>
      <c r="D1316" s="8">
        <v>29468932.904932901</v>
      </c>
      <c r="E1316" s="10">
        <f t="shared" si="40"/>
        <v>19351067.095067099</v>
      </c>
      <c r="F1316" s="28">
        <f t="shared" si="41"/>
        <v>811095.9742959775</v>
      </c>
    </row>
    <row r="1317" spans="1:6" x14ac:dyDescent="0.3">
      <c r="A1317">
        <v>1316</v>
      </c>
      <c r="B1317" s="2">
        <v>43986</v>
      </c>
      <c r="C1317" s="8">
        <v>48770000</v>
      </c>
      <c r="D1317" s="8">
        <v>30230028.879228879</v>
      </c>
      <c r="E1317" s="10">
        <f t="shared" si="40"/>
        <v>18539971.120771121</v>
      </c>
      <c r="F1317" s="28">
        <f t="shared" si="41"/>
        <v>-474933.05613305792</v>
      </c>
    </row>
    <row r="1318" spans="1:6" x14ac:dyDescent="0.3">
      <c r="A1318">
        <v>1317</v>
      </c>
      <c r="B1318" s="2">
        <v>43985</v>
      </c>
      <c r="C1318" s="8">
        <v>48870000</v>
      </c>
      <c r="D1318" s="8">
        <v>29855095.823095821</v>
      </c>
      <c r="E1318" s="10">
        <f t="shared" si="40"/>
        <v>19014904.176904179</v>
      </c>
      <c r="F1318" s="28">
        <f t="shared" si="41"/>
        <v>692687.65828765929</v>
      </c>
    </row>
    <row r="1319" spans="1:6" x14ac:dyDescent="0.3">
      <c r="A1319">
        <v>1318</v>
      </c>
      <c r="B1319" s="2">
        <v>43984</v>
      </c>
      <c r="C1319" s="8">
        <v>48650000</v>
      </c>
      <c r="D1319" s="8">
        <v>30327783.48138348</v>
      </c>
      <c r="E1319" s="10">
        <f t="shared" si="40"/>
        <v>18322216.51861652</v>
      </c>
      <c r="F1319" s="28">
        <f t="shared" si="41"/>
        <v>-119304.55490455404</v>
      </c>
    </row>
    <row r="1320" spans="1:6" x14ac:dyDescent="0.3">
      <c r="A1320">
        <v>1319</v>
      </c>
      <c r="B1320" s="2">
        <v>43983</v>
      </c>
      <c r="C1320" s="8">
        <v>49000000</v>
      </c>
      <c r="D1320" s="8">
        <v>30558478.926478926</v>
      </c>
      <c r="E1320" s="10">
        <f t="shared" si="40"/>
        <v>18441521.073521074</v>
      </c>
      <c r="F1320" s="28">
        <f t="shared" si="41"/>
        <v>330435.83443583176</v>
      </c>
    </row>
    <row r="1321" spans="1:6" x14ac:dyDescent="0.3">
      <c r="A1321">
        <v>1320</v>
      </c>
      <c r="B1321" s="2">
        <v>43980</v>
      </c>
      <c r="C1321" s="8">
        <v>48680000</v>
      </c>
      <c r="D1321" s="8">
        <v>30568914.760914758</v>
      </c>
      <c r="E1321" s="10">
        <f t="shared" si="40"/>
        <v>18111085.239085242</v>
      </c>
      <c r="F1321" s="28">
        <f t="shared" si="41"/>
        <v>-409447.7414477393</v>
      </c>
    </row>
    <row r="1322" spans="1:6" x14ac:dyDescent="0.3">
      <c r="A1322">
        <v>1321</v>
      </c>
      <c r="B1322" s="2">
        <v>43979</v>
      </c>
      <c r="C1322" s="8">
        <v>48700000</v>
      </c>
      <c r="D1322" s="8">
        <v>30179467.019467019</v>
      </c>
      <c r="E1322" s="10">
        <f t="shared" si="40"/>
        <v>18520532.980532981</v>
      </c>
      <c r="F1322" s="28">
        <f t="shared" si="41"/>
        <v>-20519.750519752502</v>
      </c>
    </row>
    <row r="1323" spans="1:6" x14ac:dyDescent="0.3">
      <c r="A1323">
        <v>1322</v>
      </c>
      <c r="B1323" s="2">
        <v>43978</v>
      </c>
      <c r="C1323" s="8">
        <v>48700000</v>
      </c>
      <c r="D1323" s="8">
        <v>30158947.268947266</v>
      </c>
      <c r="E1323" s="10">
        <f t="shared" si="40"/>
        <v>18541052.731052734</v>
      </c>
      <c r="F1323" s="28">
        <f t="shared" si="41"/>
        <v>-282808.31600831822</v>
      </c>
    </row>
    <row r="1324" spans="1:6" x14ac:dyDescent="0.3">
      <c r="A1324">
        <v>1323</v>
      </c>
      <c r="B1324" s="2">
        <v>43977</v>
      </c>
      <c r="C1324" s="8">
        <v>48900000</v>
      </c>
      <c r="D1324" s="8">
        <v>30076138.952938948</v>
      </c>
      <c r="E1324" s="10">
        <f t="shared" si="40"/>
        <v>18823861.047061052</v>
      </c>
      <c r="F1324" s="28">
        <f t="shared" si="41"/>
        <v>665999.1359991394</v>
      </c>
    </row>
    <row r="1325" spans="1:6" x14ac:dyDescent="0.3">
      <c r="A1325">
        <v>1324</v>
      </c>
      <c r="B1325" s="2">
        <v>43976</v>
      </c>
      <c r="C1325" s="8">
        <v>48800000</v>
      </c>
      <c r="D1325" s="8">
        <v>30642138.088938087</v>
      </c>
      <c r="E1325" s="10">
        <f t="shared" si="40"/>
        <v>18157861.911061913</v>
      </c>
      <c r="F1325" s="28">
        <f t="shared" si="41"/>
        <v>-80750.29835030064</v>
      </c>
    </row>
    <row r="1326" spans="1:6" x14ac:dyDescent="0.3">
      <c r="A1326">
        <v>1325</v>
      </c>
      <c r="B1326" s="2">
        <v>43973</v>
      </c>
      <c r="C1326" s="8">
        <v>48750000</v>
      </c>
      <c r="D1326" s="8">
        <v>30511387.790587787</v>
      </c>
      <c r="E1326" s="10">
        <f t="shared" si="40"/>
        <v>18238612.209412213</v>
      </c>
      <c r="F1326" s="28">
        <f t="shared" si="41"/>
        <v>-387611.56681156531</v>
      </c>
    </row>
    <row r="1327" spans="1:6" x14ac:dyDescent="0.3">
      <c r="A1327">
        <v>1326</v>
      </c>
      <c r="B1327" s="2">
        <v>43972</v>
      </c>
      <c r="C1327" s="8">
        <v>48900000</v>
      </c>
      <c r="D1327" s="8">
        <v>30273776.223776221</v>
      </c>
      <c r="E1327" s="10">
        <f t="shared" si="40"/>
        <v>18626223.776223779</v>
      </c>
      <c r="F1327" s="28">
        <f t="shared" si="41"/>
        <v>423019.84501984715</v>
      </c>
    </row>
    <row r="1328" spans="1:6" x14ac:dyDescent="0.3">
      <c r="A1328">
        <v>1327</v>
      </c>
      <c r="B1328" s="2">
        <v>43971</v>
      </c>
      <c r="C1328" s="8">
        <v>49000000</v>
      </c>
      <c r="D1328" s="8">
        <v>30796796.068796068</v>
      </c>
      <c r="E1328" s="10">
        <f t="shared" si="40"/>
        <v>18203203.931203932</v>
      </c>
      <c r="F1328" s="28">
        <f t="shared" si="41"/>
        <v>-29624.267624270171</v>
      </c>
    </row>
    <row r="1329" spans="1:6" x14ac:dyDescent="0.3">
      <c r="A1329">
        <v>1328</v>
      </c>
      <c r="B1329" s="2">
        <v>43970</v>
      </c>
      <c r="C1329" s="8">
        <v>48950000</v>
      </c>
      <c r="D1329" s="8">
        <v>30717171.801171798</v>
      </c>
      <c r="E1329" s="10">
        <f t="shared" si="40"/>
        <v>18232828.198828202</v>
      </c>
      <c r="F1329" s="28">
        <f t="shared" si="41"/>
        <v>-262079.45567945763</v>
      </c>
    </row>
    <row r="1330" spans="1:6" x14ac:dyDescent="0.3">
      <c r="A1330">
        <v>1329</v>
      </c>
      <c r="B1330" s="2">
        <v>43969</v>
      </c>
      <c r="C1330" s="8">
        <v>49050000</v>
      </c>
      <c r="D1330" s="8">
        <v>30555092.345492341</v>
      </c>
      <c r="E1330" s="10">
        <f t="shared" si="40"/>
        <v>18494907.654507659</v>
      </c>
      <c r="F1330" s="28">
        <f t="shared" si="41"/>
        <v>853635.30523530766</v>
      </c>
    </row>
    <row r="1331" spans="1:6" x14ac:dyDescent="0.3">
      <c r="A1331">
        <v>1330</v>
      </c>
      <c r="B1331" s="2">
        <v>43966</v>
      </c>
      <c r="C1331" s="8">
        <v>48600000</v>
      </c>
      <c r="D1331" s="8">
        <v>30958727.650727648</v>
      </c>
      <c r="E1331" s="10">
        <f t="shared" si="40"/>
        <v>17641272.349272352</v>
      </c>
      <c r="F1331" s="28">
        <f t="shared" si="41"/>
        <v>-76712.908712908626</v>
      </c>
    </row>
    <row r="1332" spans="1:6" x14ac:dyDescent="0.3">
      <c r="A1332">
        <v>1331</v>
      </c>
      <c r="B1332" s="2">
        <v>43965</v>
      </c>
      <c r="C1332" s="8">
        <v>48400000</v>
      </c>
      <c r="D1332" s="8">
        <v>30682014.74201474</v>
      </c>
      <c r="E1332" s="10">
        <f t="shared" si="40"/>
        <v>17717985.25798526</v>
      </c>
      <c r="F1332" s="28">
        <f t="shared" si="41"/>
        <v>-331080.47628047317</v>
      </c>
    </row>
    <row r="1333" spans="1:6" x14ac:dyDescent="0.3">
      <c r="A1333">
        <v>1332</v>
      </c>
      <c r="B1333" s="2">
        <v>43964</v>
      </c>
      <c r="C1333" s="8">
        <v>48300000</v>
      </c>
      <c r="D1333" s="8">
        <v>30250934.265734266</v>
      </c>
      <c r="E1333" s="10">
        <f t="shared" si="40"/>
        <v>18049065.734265734</v>
      </c>
      <c r="F1333" s="28">
        <f t="shared" si="41"/>
        <v>-39583.292383294553</v>
      </c>
    </row>
    <row r="1334" spans="1:6" x14ac:dyDescent="0.3">
      <c r="A1334">
        <v>1333</v>
      </c>
      <c r="B1334" s="2">
        <v>43963</v>
      </c>
      <c r="C1334" s="8">
        <v>48150000</v>
      </c>
      <c r="D1334" s="8">
        <v>30061350.973350972</v>
      </c>
      <c r="E1334" s="10">
        <f t="shared" si="40"/>
        <v>18088649.026649028</v>
      </c>
      <c r="F1334" s="28">
        <f t="shared" si="41"/>
        <v>-220754.41315441206</v>
      </c>
    </row>
    <row r="1335" spans="1:6" x14ac:dyDescent="0.3">
      <c r="A1335">
        <v>1334</v>
      </c>
      <c r="B1335" s="2">
        <v>43962</v>
      </c>
      <c r="C1335" s="8">
        <v>48200000</v>
      </c>
      <c r="D1335" s="8">
        <v>29890596.56019656</v>
      </c>
      <c r="E1335" s="10">
        <f t="shared" si="40"/>
        <v>18309403.43980344</v>
      </c>
      <c r="F1335" s="28">
        <f t="shared" si="41"/>
        <v>378516.87771688029</v>
      </c>
    </row>
    <row r="1336" spans="1:6" x14ac:dyDescent="0.3">
      <c r="A1336">
        <v>1335</v>
      </c>
      <c r="B1336" s="2">
        <v>43959</v>
      </c>
      <c r="C1336" s="8">
        <v>48150000</v>
      </c>
      <c r="D1336" s="8">
        <v>30219113.43791344</v>
      </c>
      <c r="E1336" s="10">
        <f t="shared" si="40"/>
        <v>17930886.56208656</v>
      </c>
      <c r="F1336" s="28">
        <f t="shared" si="41"/>
        <v>272789.79398978874</v>
      </c>
    </row>
    <row r="1337" spans="1:6" x14ac:dyDescent="0.3">
      <c r="A1337">
        <v>1336</v>
      </c>
      <c r="B1337" s="2">
        <v>43958</v>
      </c>
      <c r="C1337" s="8">
        <v>48150000</v>
      </c>
      <c r="D1337" s="8">
        <v>30491903.231903229</v>
      </c>
      <c r="E1337" s="10">
        <f t="shared" si="40"/>
        <v>17658096.768096771</v>
      </c>
      <c r="F1337" s="28">
        <f t="shared" si="41"/>
        <v>-768416.85881685838</v>
      </c>
    </row>
    <row r="1338" spans="1:6" x14ac:dyDescent="0.3">
      <c r="A1338">
        <v>1337</v>
      </c>
      <c r="B1338" s="2">
        <v>43957</v>
      </c>
      <c r="C1338" s="8">
        <v>48250000</v>
      </c>
      <c r="D1338" s="8">
        <v>29823486.373086371</v>
      </c>
      <c r="E1338" s="10">
        <f t="shared" si="40"/>
        <v>18426513.626913629</v>
      </c>
      <c r="F1338" s="28">
        <f t="shared" si="41"/>
        <v>355120.61992061883</v>
      </c>
    </row>
    <row r="1339" spans="1:6" x14ac:dyDescent="0.3">
      <c r="A1339">
        <v>1338</v>
      </c>
      <c r="B1339" s="2">
        <v>43956</v>
      </c>
      <c r="C1339" s="8">
        <v>48250000</v>
      </c>
      <c r="D1339" s="8">
        <v>30178606.993006989</v>
      </c>
      <c r="E1339" s="10">
        <f t="shared" si="40"/>
        <v>18071393.006993011</v>
      </c>
      <c r="F1339" s="28">
        <f t="shared" si="41"/>
        <v>75235.758835759014</v>
      </c>
    </row>
    <row r="1340" spans="1:6" x14ac:dyDescent="0.3">
      <c r="A1340">
        <v>1339</v>
      </c>
      <c r="B1340" s="2">
        <v>43955</v>
      </c>
      <c r="C1340" s="8">
        <v>48250000</v>
      </c>
      <c r="D1340" s="8">
        <v>30253842.751842748</v>
      </c>
      <c r="E1340" s="10">
        <f t="shared" si="40"/>
        <v>17996157.248157252</v>
      </c>
      <c r="F1340" s="28">
        <f t="shared" si="41"/>
        <v>-334417.90641790256</v>
      </c>
    </row>
    <row r="1341" spans="1:6" x14ac:dyDescent="0.3">
      <c r="A1341">
        <v>1340</v>
      </c>
      <c r="B1341" s="2">
        <v>43952</v>
      </c>
      <c r="C1341" s="8">
        <v>48342857.142857142</v>
      </c>
      <c r="D1341" s="8">
        <v>30012281.988281988</v>
      </c>
      <c r="E1341" s="10">
        <f t="shared" si="40"/>
        <v>18330575.154575154</v>
      </c>
      <c r="F1341" s="28">
        <f t="shared" si="41"/>
        <v>-139572.18997219205</v>
      </c>
    </row>
    <row r="1342" spans="1:6" x14ac:dyDescent="0.3">
      <c r="A1342">
        <v>1341</v>
      </c>
      <c r="B1342" s="2">
        <v>43951</v>
      </c>
      <c r="C1342" s="8">
        <v>48300000</v>
      </c>
      <c r="D1342" s="8">
        <v>29829852.655452654</v>
      </c>
      <c r="E1342" s="10">
        <f t="shared" si="40"/>
        <v>18470147.344547346</v>
      </c>
      <c r="F1342" s="28">
        <f t="shared" si="41"/>
        <v>140062.44566244632</v>
      </c>
    </row>
    <row r="1343" spans="1:6" x14ac:dyDescent="0.3">
      <c r="A1343">
        <v>1342</v>
      </c>
      <c r="B1343" s="2">
        <v>43950</v>
      </c>
      <c r="C1343" s="8">
        <v>48500000</v>
      </c>
      <c r="D1343" s="8">
        <v>30169915.1011151</v>
      </c>
      <c r="E1343" s="10">
        <f t="shared" si="40"/>
        <v>18330084.8988849</v>
      </c>
      <c r="F1343" s="28">
        <f t="shared" si="41"/>
        <v>293856.20865620673</v>
      </c>
    </row>
    <row r="1344" spans="1:6" x14ac:dyDescent="0.3">
      <c r="A1344">
        <v>1343</v>
      </c>
      <c r="B1344" s="2">
        <v>43949</v>
      </c>
      <c r="C1344" s="8">
        <v>48350000</v>
      </c>
      <c r="D1344" s="8">
        <v>30313771.309771307</v>
      </c>
      <c r="E1344" s="10">
        <f t="shared" si="40"/>
        <v>18036228.690228693</v>
      </c>
      <c r="F1344" s="28">
        <f t="shared" si="41"/>
        <v>-258364.39236439019</v>
      </c>
    </row>
    <row r="1345" spans="1:6" x14ac:dyDescent="0.3">
      <c r="A1345">
        <v>1344</v>
      </c>
      <c r="B1345" s="2">
        <v>43948</v>
      </c>
      <c r="C1345" s="8">
        <v>48650000</v>
      </c>
      <c r="D1345" s="8">
        <v>30355406.917406917</v>
      </c>
      <c r="E1345" s="10">
        <f t="shared" si="40"/>
        <v>18294593.082593083</v>
      </c>
      <c r="F1345" s="28">
        <f t="shared" si="41"/>
        <v>620839.53883953765</v>
      </c>
    </row>
    <row r="1346" spans="1:6" x14ac:dyDescent="0.3">
      <c r="A1346">
        <v>1345</v>
      </c>
      <c r="B1346" s="2">
        <v>43945</v>
      </c>
      <c r="C1346" s="8">
        <v>48300000</v>
      </c>
      <c r="D1346" s="8">
        <v>30626246.456246454</v>
      </c>
      <c r="E1346" s="10">
        <f t="shared" si="40"/>
        <v>17673753.543753546</v>
      </c>
      <c r="F1346" s="28">
        <f t="shared" si="41"/>
        <v>147936.49593649432</v>
      </c>
    </row>
    <row r="1347" spans="1:6" x14ac:dyDescent="0.3">
      <c r="A1347">
        <v>1346</v>
      </c>
      <c r="B1347" s="2">
        <v>43944</v>
      </c>
      <c r="C1347" s="8">
        <v>48300000</v>
      </c>
      <c r="D1347" s="8">
        <v>30774182.952182949</v>
      </c>
      <c r="E1347" s="10">
        <f t="shared" ref="E1347:E1410" si="42">C1347-D1347</f>
        <v>17525817.047817051</v>
      </c>
      <c r="F1347" s="28">
        <f t="shared" ref="F1347:F1410" si="43">E1347-E1348</f>
        <v>210487.0912870951</v>
      </c>
    </row>
    <row r="1348" spans="1:6" x14ac:dyDescent="0.3">
      <c r="A1348">
        <v>1347</v>
      </c>
      <c r="B1348" s="2">
        <v>43943</v>
      </c>
      <c r="C1348" s="8">
        <v>48000000</v>
      </c>
      <c r="D1348" s="8">
        <v>30684670.043470044</v>
      </c>
      <c r="E1348" s="10">
        <f t="shared" si="42"/>
        <v>17315329.956529956</v>
      </c>
      <c r="F1348" s="28">
        <f t="shared" si="43"/>
        <v>-920487.84728784859</v>
      </c>
    </row>
    <row r="1349" spans="1:6" x14ac:dyDescent="0.3">
      <c r="A1349">
        <v>1348</v>
      </c>
      <c r="B1349" s="2">
        <v>43942</v>
      </c>
      <c r="C1349" s="8">
        <v>48000000</v>
      </c>
      <c r="D1349" s="8">
        <v>29764182.196182195</v>
      </c>
      <c r="E1349" s="10">
        <f t="shared" si="42"/>
        <v>18235817.803817805</v>
      </c>
      <c r="F1349" s="28">
        <f t="shared" si="43"/>
        <v>302153.09015309066</v>
      </c>
    </row>
    <row r="1350" spans="1:6" x14ac:dyDescent="0.3">
      <c r="A1350">
        <v>1349</v>
      </c>
      <c r="B1350" s="2">
        <v>43941</v>
      </c>
      <c r="C1350" s="8">
        <v>48100000</v>
      </c>
      <c r="D1350" s="8">
        <v>30166335.286335286</v>
      </c>
      <c r="E1350" s="10">
        <f t="shared" si="42"/>
        <v>17933664.713664714</v>
      </c>
      <c r="F1350" s="28">
        <f t="shared" si="43"/>
        <v>-353032.84823284671</v>
      </c>
    </row>
    <row r="1351" spans="1:6" x14ac:dyDescent="0.3">
      <c r="A1351">
        <v>1350</v>
      </c>
      <c r="B1351" s="2">
        <v>43938</v>
      </c>
      <c r="C1351" s="8">
        <v>48200000</v>
      </c>
      <c r="D1351" s="8">
        <v>29913302.438102439</v>
      </c>
      <c r="E1351" s="10">
        <f t="shared" si="42"/>
        <v>18286697.561897561</v>
      </c>
      <c r="F1351" s="28">
        <f t="shared" si="43"/>
        <v>473317.10451710224</v>
      </c>
    </row>
    <row r="1352" spans="1:6" x14ac:dyDescent="0.3">
      <c r="A1352">
        <v>1351</v>
      </c>
      <c r="B1352" s="2">
        <v>43937</v>
      </c>
      <c r="C1352" s="8">
        <v>48300000</v>
      </c>
      <c r="D1352" s="8">
        <v>30486619.542619541</v>
      </c>
      <c r="E1352" s="10">
        <f t="shared" si="42"/>
        <v>17813380.457380459</v>
      </c>
      <c r="F1352" s="28">
        <f t="shared" si="43"/>
        <v>-229499.52749952674</v>
      </c>
    </row>
    <row r="1353" spans="1:6" x14ac:dyDescent="0.3">
      <c r="A1353">
        <v>1352</v>
      </c>
      <c r="B1353" s="2">
        <v>43936</v>
      </c>
      <c r="C1353" s="8">
        <v>48650000</v>
      </c>
      <c r="D1353" s="8">
        <v>30607120.015120015</v>
      </c>
      <c r="E1353" s="10">
        <f t="shared" si="42"/>
        <v>18042879.984879985</v>
      </c>
      <c r="F1353" s="28">
        <f t="shared" si="43"/>
        <v>563929.46512946486</v>
      </c>
    </row>
    <row r="1354" spans="1:6" x14ac:dyDescent="0.3">
      <c r="A1354">
        <v>1353</v>
      </c>
      <c r="B1354" s="2">
        <v>43935</v>
      </c>
      <c r="C1354" s="8">
        <v>48650000</v>
      </c>
      <c r="D1354" s="8">
        <v>31171049.480249479</v>
      </c>
      <c r="E1354" s="10">
        <f t="shared" si="42"/>
        <v>17478950.519750521</v>
      </c>
      <c r="F1354" s="28">
        <f t="shared" si="43"/>
        <v>437401.54980155081</v>
      </c>
    </row>
    <row r="1355" spans="1:6" x14ac:dyDescent="0.3">
      <c r="A1355">
        <v>1354</v>
      </c>
      <c r="B1355" s="2">
        <v>43934</v>
      </c>
      <c r="C1355" s="8">
        <v>47950000</v>
      </c>
      <c r="D1355" s="8">
        <v>30908451.03005103</v>
      </c>
      <c r="E1355" s="10">
        <f t="shared" si="42"/>
        <v>17041548.96994897</v>
      </c>
      <c r="F1355" s="28">
        <f t="shared" si="43"/>
        <v>-1488993.5577935614</v>
      </c>
    </row>
    <row r="1356" spans="1:6" x14ac:dyDescent="0.3">
      <c r="A1356">
        <v>1355</v>
      </c>
      <c r="B1356" s="2">
        <v>43931</v>
      </c>
      <c r="C1356" s="8">
        <v>47950000</v>
      </c>
      <c r="D1356" s="8">
        <v>29419457.472257469</v>
      </c>
      <c r="E1356" s="10">
        <f t="shared" si="42"/>
        <v>18530542.527742531</v>
      </c>
      <c r="F1356" s="28">
        <f t="shared" si="43"/>
        <v>1410151.7509517521</v>
      </c>
    </row>
    <row r="1357" spans="1:6" x14ac:dyDescent="0.3">
      <c r="A1357">
        <v>1356</v>
      </c>
      <c r="B1357" s="2">
        <v>43930</v>
      </c>
      <c r="C1357" s="8">
        <v>47950000</v>
      </c>
      <c r="D1357" s="8">
        <v>30829609.223209221</v>
      </c>
      <c r="E1357" s="10">
        <f t="shared" si="42"/>
        <v>17120390.776790779</v>
      </c>
      <c r="F1357" s="28">
        <f t="shared" si="43"/>
        <v>-1229131.052731052</v>
      </c>
    </row>
    <row r="1358" spans="1:6" x14ac:dyDescent="0.3">
      <c r="A1358">
        <v>1357</v>
      </c>
      <c r="B1358" s="2">
        <v>43929</v>
      </c>
      <c r="C1358" s="8">
        <v>48000000</v>
      </c>
      <c r="D1358" s="8">
        <v>29650478.170478169</v>
      </c>
      <c r="E1358" s="10">
        <f t="shared" si="42"/>
        <v>18349521.829521831</v>
      </c>
      <c r="F1358" s="28">
        <f t="shared" si="43"/>
        <v>-236541.29654129595</v>
      </c>
    </row>
    <row r="1359" spans="1:6" x14ac:dyDescent="0.3">
      <c r="A1359">
        <v>1358</v>
      </c>
      <c r="B1359" s="2">
        <v>43928</v>
      </c>
      <c r="C1359" s="8">
        <v>48100000</v>
      </c>
      <c r="D1359" s="8">
        <v>29513936.873936873</v>
      </c>
      <c r="E1359" s="10">
        <f t="shared" si="42"/>
        <v>18586063.126063127</v>
      </c>
      <c r="F1359" s="28">
        <f t="shared" si="43"/>
        <v>303606.12360612303</v>
      </c>
    </row>
    <row r="1360" spans="1:6" x14ac:dyDescent="0.3">
      <c r="A1360">
        <v>1359</v>
      </c>
      <c r="B1360" s="2">
        <v>43927</v>
      </c>
      <c r="C1360" s="8">
        <v>48000000</v>
      </c>
      <c r="D1360" s="8">
        <v>29717542.997542996</v>
      </c>
      <c r="E1360" s="10">
        <f t="shared" si="42"/>
        <v>18282457.002457004</v>
      </c>
      <c r="F1360" s="28">
        <f t="shared" si="43"/>
        <v>-681445.85144585371</v>
      </c>
    </row>
    <row r="1361" spans="1:6" x14ac:dyDescent="0.3">
      <c r="A1361">
        <v>1360</v>
      </c>
      <c r="B1361" s="2">
        <v>43924</v>
      </c>
      <c r="C1361" s="8">
        <v>48050000</v>
      </c>
      <c r="D1361" s="8">
        <v>29086097.146097142</v>
      </c>
      <c r="E1361" s="10">
        <f t="shared" si="42"/>
        <v>18963902.853902858</v>
      </c>
      <c r="F1361" s="28">
        <f t="shared" si="43"/>
        <v>268159.24615925178</v>
      </c>
    </row>
    <row r="1362" spans="1:6" x14ac:dyDescent="0.3">
      <c r="A1362">
        <v>1361</v>
      </c>
      <c r="B1362" s="2">
        <v>43923</v>
      </c>
      <c r="C1362" s="8">
        <v>47688571.428571425</v>
      </c>
      <c r="D1362" s="8">
        <v>28992827.820827819</v>
      </c>
      <c r="E1362" s="10">
        <f t="shared" si="42"/>
        <v>18695743.607743606</v>
      </c>
      <c r="F1362" s="28">
        <f t="shared" si="43"/>
        <v>-1228546.3185463212</v>
      </c>
    </row>
    <row r="1363" spans="1:6" x14ac:dyDescent="0.3">
      <c r="A1363">
        <v>1362</v>
      </c>
      <c r="B1363" s="2">
        <v>43922</v>
      </c>
      <c r="C1363" s="8">
        <v>48070000</v>
      </c>
      <c r="D1363" s="8">
        <v>28145710.073710073</v>
      </c>
      <c r="E1363" s="10">
        <f t="shared" si="42"/>
        <v>19924289.926289927</v>
      </c>
      <c r="F1363" s="28">
        <f t="shared" si="43"/>
        <v>-6139.557739559561</v>
      </c>
    </row>
    <row r="1364" spans="1:6" x14ac:dyDescent="0.3">
      <c r="A1364">
        <v>1363</v>
      </c>
      <c r="B1364" s="2">
        <v>43921</v>
      </c>
      <c r="C1364" s="8">
        <v>48200000</v>
      </c>
      <c r="D1364" s="8">
        <v>28269570.515970513</v>
      </c>
      <c r="E1364" s="10">
        <f t="shared" si="42"/>
        <v>19930429.484029487</v>
      </c>
      <c r="F1364" s="28">
        <f t="shared" si="43"/>
        <v>718582.95218295231</v>
      </c>
    </row>
    <row r="1365" spans="1:6" x14ac:dyDescent="0.3">
      <c r="A1365">
        <v>1364</v>
      </c>
      <c r="B1365" s="2">
        <v>43920</v>
      </c>
      <c r="C1365" s="8">
        <v>48200000</v>
      </c>
      <c r="D1365" s="8">
        <v>28988153.468153466</v>
      </c>
      <c r="E1365" s="10">
        <f t="shared" si="42"/>
        <v>19211846.531846534</v>
      </c>
      <c r="F1365" s="28">
        <f t="shared" si="43"/>
        <v>9403.1374031379819</v>
      </c>
    </row>
    <row r="1366" spans="1:6" x14ac:dyDescent="0.3">
      <c r="A1366">
        <v>1365</v>
      </c>
      <c r="B1366" s="2">
        <v>43917</v>
      </c>
      <c r="C1366" s="8">
        <v>48200000</v>
      </c>
      <c r="D1366" s="8">
        <v>28997556.605556604</v>
      </c>
      <c r="E1366" s="10">
        <f t="shared" si="42"/>
        <v>19202443.394443396</v>
      </c>
      <c r="F1366" s="28">
        <f t="shared" si="43"/>
        <v>1217846.5318465307</v>
      </c>
    </row>
    <row r="1367" spans="1:6" x14ac:dyDescent="0.3">
      <c r="A1367">
        <v>1366</v>
      </c>
      <c r="B1367" s="2">
        <v>43916</v>
      </c>
      <c r="C1367" s="8">
        <v>47450000</v>
      </c>
      <c r="D1367" s="8">
        <v>29465403.137403134</v>
      </c>
      <c r="E1367" s="10">
        <f t="shared" si="42"/>
        <v>17984596.862596866</v>
      </c>
      <c r="F1367" s="28">
        <f t="shared" si="43"/>
        <v>-192530.33453033492</v>
      </c>
    </row>
    <row r="1368" spans="1:6" x14ac:dyDescent="0.3">
      <c r="A1368">
        <v>1367</v>
      </c>
      <c r="B1368" s="2">
        <v>43915</v>
      </c>
      <c r="C1368" s="8">
        <v>47300000</v>
      </c>
      <c r="D1368" s="8">
        <v>29122872.802872799</v>
      </c>
      <c r="E1368" s="10">
        <f t="shared" si="42"/>
        <v>18177127.197127201</v>
      </c>
      <c r="F1368" s="28">
        <f t="shared" si="43"/>
        <v>1372678.8886788897</v>
      </c>
    </row>
    <row r="1369" spans="1:6" x14ac:dyDescent="0.3">
      <c r="A1369">
        <v>1368</v>
      </c>
      <c r="B1369" s="2">
        <v>43914</v>
      </c>
      <c r="C1369" s="8">
        <v>46400000</v>
      </c>
      <c r="D1369" s="8">
        <v>29595551.691551689</v>
      </c>
      <c r="E1369" s="10">
        <f t="shared" si="42"/>
        <v>16804448.308448311</v>
      </c>
      <c r="F1369" s="28">
        <f t="shared" si="43"/>
        <v>-1708815.7248157226</v>
      </c>
    </row>
    <row r="1370" spans="1:6" x14ac:dyDescent="0.3">
      <c r="A1370">
        <v>1369</v>
      </c>
      <c r="B1370" s="2">
        <v>43913</v>
      </c>
      <c r="C1370" s="8">
        <v>46400000</v>
      </c>
      <c r="D1370" s="8">
        <v>27886735.966735967</v>
      </c>
      <c r="E1370" s="10">
        <f t="shared" si="42"/>
        <v>18513264.033264033</v>
      </c>
      <c r="F1370" s="28">
        <f t="shared" si="43"/>
        <v>-1722451.3324513324</v>
      </c>
    </row>
    <row r="1371" spans="1:6" x14ac:dyDescent="0.3">
      <c r="A1371">
        <v>1370</v>
      </c>
      <c r="B1371" s="2">
        <v>43910</v>
      </c>
      <c r="C1371" s="8">
        <v>46550000</v>
      </c>
      <c r="D1371" s="8">
        <v>26314284.634284634</v>
      </c>
      <c r="E1371" s="10">
        <f t="shared" si="42"/>
        <v>20235715.365715366</v>
      </c>
      <c r="F1371" s="28">
        <f t="shared" si="43"/>
        <v>891347.11774711311</v>
      </c>
    </row>
    <row r="1372" spans="1:6" x14ac:dyDescent="0.3">
      <c r="A1372">
        <v>1371</v>
      </c>
      <c r="B1372" s="2">
        <v>43909</v>
      </c>
      <c r="C1372" s="8">
        <v>45450000</v>
      </c>
      <c r="D1372" s="8">
        <v>26105631.752031747</v>
      </c>
      <c r="E1372" s="10">
        <f t="shared" si="42"/>
        <v>19344368.247968253</v>
      </c>
      <c r="F1372" s="28">
        <f t="shared" si="43"/>
        <v>-1153364.8081648052</v>
      </c>
    </row>
    <row r="1373" spans="1:6" x14ac:dyDescent="0.3">
      <c r="A1373">
        <v>1372</v>
      </c>
      <c r="B1373" s="2">
        <v>43908</v>
      </c>
      <c r="C1373" s="8">
        <v>46500000</v>
      </c>
      <c r="D1373" s="8">
        <v>26002266.943866942</v>
      </c>
      <c r="E1373" s="10">
        <f t="shared" si="42"/>
        <v>20497733.056133058</v>
      </c>
      <c r="F1373" s="28">
        <f t="shared" si="43"/>
        <v>987093.2526932545</v>
      </c>
    </row>
    <row r="1374" spans="1:6" x14ac:dyDescent="0.3">
      <c r="A1374">
        <v>1373</v>
      </c>
      <c r="B1374" s="2">
        <v>43907</v>
      </c>
      <c r="C1374" s="8">
        <v>46300000</v>
      </c>
      <c r="D1374" s="8">
        <v>26789360.196560197</v>
      </c>
      <c r="E1374" s="10">
        <f t="shared" si="42"/>
        <v>19510639.803439803</v>
      </c>
      <c r="F1374" s="28">
        <f t="shared" si="43"/>
        <v>-1199753.3169533201</v>
      </c>
    </row>
    <row r="1375" spans="1:6" x14ac:dyDescent="0.3">
      <c r="A1375">
        <v>1374</v>
      </c>
      <c r="B1375" s="2">
        <v>43906</v>
      </c>
      <c r="C1375" s="8">
        <v>46800000</v>
      </c>
      <c r="D1375" s="8">
        <v>26089606.879606877</v>
      </c>
      <c r="E1375" s="10">
        <f t="shared" si="42"/>
        <v>20710393.120393123</v>
      </c>
      <c r="F1375" s="28">
        <f t="shared" si="43"/>
        <v>503752.10735211149</v>
      </c>
    </row>
    <row r="1376" spans="1:6" x14ac:dyDescent="0.3">
      <c r="A1376">
        <v>1375</v>
      </c>
      <c r="B1376" s="2">
        <v>43903</v>
      </c>
      <c r="C1376" s="8">
        <v>46800000</v>
      </c>
      <c r="D1376" s="8">
        <v>26593358.986958988</v>
      </c>
      <c r="E1376" s="10">
        <f t="shared" si="42"/>
        <v>20206641.013041012</v>
      </c>
      <c r="F1376" s="28">
        <f t="shared" si="43"/>
        <v>825711.88811188564</v>
      </c>
    </row>
    <row r="1377" spans="1:6" x14ac:dyDescent="0.3">
      <c r="A1377">
        <v>1376</v>
      </c>
      <c r="B1377" s="2">
        <v>43902</v>
      </c>
      <c r="C1377" s="8">
        <v>47250000</v>
      </c>
      <c r="D1377" s="8">
        <v>27869070.875070874</v>
      </c>
      <c r="E1377" s="10">
        <f t="shared" si="42"/>
        <v>19380929.124929126</v>
      </c>
      <c r="F1377" s="28">
        <f t="shared" si="43"/>
        <v>685055.60385560617</v>
      </c>
    </row>
    <row r="1378" spans="1:6" x14ac:dyDescent="0.3">
      <c r="A1378">
        <v>1377</v>
      </c>
      <c r="B1378" s="2">
        <v>43901</v>
      </c>
      <c r="C1378" s="8">
        <v>47450000</v>
      </c>
      <c r="D1378" s="8">
        <v>28754126.47892648</v>
      </c>
      <c r="E1378" s="10">
        <f t="shared" si="42"/>
        <v>18695873.52107352</v>
      </c>
      <c r="F1378" s="28">
        <f t="shared" si="43"/>
        <v>12578.038178034127</v>
      </c>
    </row>
    <row r="1379" spans="1:6" x14ac:dyDescent="0.3">
      <c r="A1379">
        <v>1378</v>
      </c>
      <c r="B1379" s="2">
        <v>43900</v>
      </c>
      <c r="C1379" s="8">
        <v>47750000</v>
      </c>
      <c r="D1379" s="8">
        <v>29066704.517104514</v>
      </c>
      <c r="E1379" s="10">
        <f t="shared" si="42"/>
        <v>18683295.482895486</v>
      </c>
      <c r="F1379" s="28">
        <f t="shared" si="43"/>
        <v>-182730.59913059697</v>
      </c>
    </row>
    <row r="1380" spans="1:6" x14ac:dyDescent="0.3">
      <c r="A1380">
        <v>1379</v>
      </c>
      <c r="B1380" s="2">
        <v>43899</v>
      </c>
      <c r="C1380" s="8">
        <v>48200000</v>
      </c>
      <c r="D1380" s="8">
        <v>29333973.917973917</v>
      </c>
      <c r="E1380" s="10">
        <f t="shared" si="42"/>
        <v>18866026.082026083</v>
      </c>
      <c r="F1380" s="28">
        <f t="shared" si="43"/>
        <v>1226866.3768663742</v>
      </c>
    </row>
    <row r="1381" spans="1:6" x14ac:dyDescent="0.3">
      <c r="A1381">
        <v>1380</v>
      </c>
      <c r="B1381" s="2">
        <v>43896</v>
      </c>
      <c r="C1381" s="8">
        <v>46950000</v>
      </c>
      <c r="D1381" s="8">
        <v>29310840.294840291</v>
      </c>
      <c r="E1381" s="10">
        <f t="shared" si="42"/>
        <v>17639159.705159709</v>
      </c>
      <c r="F1381" s="28">
        <f t="shared" si="43"/>
        <v>-70890.19089018926</v>
      </c>
    </row>
    <row r="1382" spans="1:6" x14ac:dyDescent="0.3">
      <c r="A1382">
        <v>1381</v>
      </c>
      <c r="B1382" s="2">
        <v>43895</v>
      </c>
      <c r="C1382" s="8">
        <v>46950000</v>
      </c>
      <c r="D1382" s="8">
        <v>29239950.103950102</v>
      </c>
      <c r="E1382" s="10">
        <f t="shared" si="42"/>
        <v>17710049.896049898</v>
      </c>
      <c r="F1382" s="28">
        <f t="shared" si="43"/>
        <v>-898896.16329616308</v>
      </c>
    </row>
    <row r="1383" spans="1:6" x14ac:dyDescent="0.3">
      <c r="A1383">
        <v>1382</v>
      </c>
      <c r="B1383" s="2">
        <v>43894</v>
      </c>
      <c r="C1383" s="8">
        <v>47400000</v>
      </c>
      <c r="D1383" s="8">
        <v>28791053.940653939</v>
      </c>
      <c r="E1383" s="10">
        <f t="shared" si="42"/>
        <v>18608946.059346061</v>
      </c>
      <c r="F1383" s="28">
        <f t="shared" si="43"/>
        <v>1182440.8996408954</v>
      </c>
    </row>
    <row r="1384" spans="1:6" x14ac:dyDescent="0.3">
      <c r="A1384">
        <v>1383</v>
      </c>
      <c r="B1384" s="2">
        <v>43893</v>
      </c>
      <c r="C1384" s="8">
        <v>46250000</v>
      </c>
      <c r="D1384" s="8">
        <v>28823494.840294834</v>
      </c>
      <c r="E1384" s="10">
        <f t="shared" si="42"/>
        <v>17426505.159705166</v>
      </c>
      <c r="F1384" s="28">
        <f t="shared" si="43"/>
        <v>-597647.55244755</v>
      </c>
    </row>
    <row r="1385" spans="1:6" x14ac:dyDescent="0.3">
      <c r="A1385">
        <v>1384</v>
      </c>
      <c r="B1385" s="2">
        <v>43892</v>
      </c>
      <c r="C1385" s="8">
        <v>46000000</v>
      </c>
      <c r="D1385" s="8">
        <v>27975847.287847284</v>
      </c>
      <c r="E1385" s="10">
        <f t="shared" si="42"/>
        <v>18024152.712152716</v>
      </c>
      <c r="F1385" s="28">
        <f t="shared" si="43"/>
        <v>-1095458.7034587003</v>
      </c>
    </row>
    <row r="1386" spans="1:6" x14ac:dyDescent="0.3">
      <c r="A1386">
        <v>1385</v>
      </c>
      <c r="B1386" s="2">
        <v>43889</v>
      </c>
      <c r="C1386" s="8">
        <v>46600000</v>
      </c>
      <c r="D1386" s="8">
        <v>27480388.584388584</v>
      </c>
      <c r="E1386" s="10">
        <f t="shared" si="42"/>
        <v>19119611.415611416</v>
      </c>
      <c r="F1386" s="28">
        <f t="shared" si="43"/>
        <v>983521.8295218274</v>
      </c>
    </row>
    <row r="1387" spans="1:6" x14ac:dyDescent="0.3">
      <c r="A1387">
        <v>1386</v>
      </c>
      <c r="B1387" s="2">
        <v>43888</v>
      </c>
      <c r="C1387" s="8">
        <v>46950000</v>
      </c>
      <c r="D1387" s="8">
        <v>28813910.413910411</v>
      </c>
      <c r="E1387" s="10">
        <f t="shared" si="42"/>
        <v>18136089.586089589</v>
      </c>
      <c r="F1387" s="28">
        <f t="shared" si="43"/>
        <v>-450000</v>
      </c>
    </row>
    <row r="1388" spans="1:6" x14ac:dyDescent="0.3">
      <c r="A1388">
        <v>1387</v>
      </c>
      <c r="B1388" s="2">
        <v>43887</v>
      </c>
      <c r="C1388" s="8">
        <v>47400000</v>
      </c>
      <c r="D1388" s="8">
        <v>28813910.413910411</v>
      </c>
      <c r="E1388" s="10">
        <f t="shared" si="42"/>
        <v>18586089.586089589</v>
      </c>
      <c r="F1388" s="28">
        <f t="shared" si="43"/>
        <v>-241419.01341901347</v>
      </c>
    </row>
    <row r="1389" spans="1:6" x14ac:dyDescent="0.3">
      <c r="A1389">
        <v>1388</v>
      </c>
      <c r="B1389" s="2">
        <v>43886</v>
      </c>
      <c r="C1389" s="8">
        <v>47800000</v>
      </c>
      <c r="D1389" s="8">
        <v>28972491.400491398</v>
      </c>
      <c r="E1389" s="10">
        <f t="shared" si="42"/>
        <v>18827508.599508602</v>
      </c>
      <c r="F1389" s="28">
        <f t="shared" si="43"/>
        <v>-780480.2116802074</v>
      </c>
    </row>
    <row r="1390" spans="1:6" x14ac:dyDescent="0.3">
      <c r="A1390">
        <v>1389</v>
      </c>
      <c r="B1390" s="2">
        <v>43885</v>
      </c>
      <c r="C1390" s="8">
        <v>49000000</v>
      </c>
      <c r="D1390" s="8">
        <v>29392011.18881119</v>
      </c>
      <c r="E1390" s="10">
        <f t="shared" si="42"/>
        <v>19607988.81118881</v>
      </c>
      <c r="F1390" s="28">
        <f t="shared" si="43"/>
        <v>3205205.3676053621</v>
      </c>
    </row>
    <row r="1391" spans="1:6" x14ac:dyDescent="0.3">
      <c r="A1391">
        <v>1390</v>
      </c>
      <c r="B1391" s="2">
        <v>43882</v>
      </c>
      <c r="C1391" s="8">
        <v>45300000</v>
      </c>
      <c r="D1391" s="8">
        <v>28897216.556416553</v>
      </c>
      <c r="E1391" s="10">
        <f t="shared" si="42"/>
        <v>16402783.443583447</v>
      </c>
      <c r="F1391" s="28">
        <f t="shared" si="43"/>
        <v>-249320.05292005092</v>
      </c>
    </row>
    <row r="1392" spans="1:6" x14ac:dyDescent="0.3">
      <c r="A1392">
        <v>1391</v>
      </c>
      <c r="B1392" s="2">
        <v>43881</v>
      </c>
      <c r="C1392" s="8">
        <v>45050000</v>
      </c>
      <c r="D1392" s="8">
        <v>28397896.503496502</v>
      </c>
      <c r="E1392" s="10">
        <f t="shared" si="42"/>
        <v>16652103.496503498</v>
      </c>
      <c r="F1392" s="28">
        <f t="shared" si="43"/>
        <v>-173222.52882253006</v>
      </c>
    </row>
    <row r="1393" spans="1:6" x14ac:dyDescent="0.3">
      <c r="A1393">
        <v>1392</v>
      </c>
      <c r="B1393" s="2">
        <v>43880</v>
      </c>
      <c r="C1393" s="8">
        <v>45050000</v>
      </c>
      <c r="D1393" s="8">
        <v>28224673.974673972</v>
      </c>
      <c r="E1393" s="10">
        <f t="shared" si="42"/>
        <v>16825326.025326028</v>
      </c>
      <c r="F1393" s="28">
        <f t="shared" si="43"/>
        <v>535248.53524853662</v>
      </c>
    </row>
    <row r="1394" spans="1:6" x14ac:dyDescent="0.3">
      <c r="A1394">
        <v>1393</v>
      </c>
      <c r="B1394" s="2">
        <v>43879</v>
      </c>
      <c r="C1394" s="8">
        <v>44400000</v>
      </c>
      <c r="D1394" s="8">
        <v>28109922.509922508</v>
      </c>
      <c r="E1394" s="10">
        <f t="shared" si="42"/>
        <v>16290077.490077492</v>
      </c>
      <c r="F1394" s="28">
        <f t="shared" si="43"/>
        <v>-502249.95544994995</v>
      </c>
    </row>
    <row r="1395" spans="1:6" x14ac:dyDescent="0.3">
      <c r="A1395">
        <v>1394</v>
      </c>
      <c r="B1395" s="2">
        <v>43878</v>
      </c>
      <c r="C1395" s="8">
        <v>44400000</v>
      </c>
      <c r="D1395" s="8">
        <v>27607672.554472558</v>
      </c>
      <c r="E1395" s="10">
        <f t="shared" si="42"/>
        <v>16792327.445527442</v>
      </c>
      <c r="F1395" s="28">
        <f t="shared" si="43"/>
        <v>155490.55269054696</v>
      </c>
    </row>
    <row r="1396" spans="1:6" x14ac:dyDescent="0.3">
      <c r="A1396">
        <v>1395</v>
      </c>
      <c r="B1396" s="2">
        <v>43875</v>
      </c>
      <c r="C1396" s="8">
        <v>44450000</v>
      </c>
      <c r="D1396" s="8">
        <v>27813163.107163105</v>
      </c>
      <c r="E1396" s="10">
        <f t="shared" si="42"/>
        <v>16636836.892836895</v>
      </c>
      <c r="F1396" s="28">
        <f t="shared" si="43"/>
        <v>59298.733698733151</v>
      </c>
    </row>
    <row r="1397" spans="1:6" x14ac:dyDescent="0.3">
      <c r="A1397">
        <v>1396</v>
      </c>
      <c r="B1397" s="2">
        <v>43874</v>
      </c>
      <c r="C1397" s="8">
        <v>44250000</v>
      </c>
      <c r="D1397" s="8">
        <v>27672461.840861838</v>
      </c>
      <c r="E1397" s="10">
        <f t="shared" si="42"/>
        <v>16577538.159138162</v>
      </c>
      <c r="F1397" s="28">
        <f t="shared" si="43"/>
        <v>-122244.49064448848</v>
      </c>
    </row>
    <row r="1398" spans="1:6" x14ac:dyDescent="0.3">
      <c r="A1398">
        <v>1397</v>
      </c>
      <c r="B1398" s="2">
        <v>43873</v>
      </c>
      <c r="C1398" s="8">
        <v>44250000</v>
      </c>
      <c r="D1398" s="8">
        <v>27550217.35021735</v>
      </c>
      <c r="E1398" s="10">
        <f t="shared" si="42"/>
        <v>16699782.64978265</v>
      </c>
      <c r="F1398" s="28">
        <f t="shared" si="43"/>
        <v>-43474.579474579543</v>
      </c>
    </row>
    <row r="1399" spans="1:6" x14ac:dyDescent="0.3">
      <c r="A1399">
        <v>1398</v>
      </c>
      <c r="B1399" s="2">
        <v>43872</v>
      </c>
      <c r="C1399" s="8">
        <v>44250000</v>
      </c>
      <c r="D1399" s="8">
        <v>27506742.77074277</v>
      </c>
      <c r="E1399" s="10">
        <f t="shared" si="42"/>
        <v>16743257.22925723</v>
      </c>
      <c r="F1399" s="28">
        <f t="shared" si="43"/>
        <v>181310.60291060433</v>
      </c>
    </row>
    <row r="1400" spans="1:6" x14ac:dyDescent="0.3">
      <c r="A1400">
        <v>1399</v>
      </c>
      <c r="B1400" s="2">
        <v>43871</v>
      </c>
      <c r="C1400" s="8">
        <v>44250000</v>
      </c>
      <c r="D1400" s="8">
        <v>27688053.373653375</v>
      </c>
      <c r="E1400" s="10">
        <f t="shared" si="42"/>
        <v>16561946.626346625</v>
      </c>
      <c r="F1400" s="28">
        <f t="shared" si="43"/>
        <v>109539.14193914086</v>
      </c>
    </row>
    <row r="1401" spans="1:6" x14ac:dyDescent="0.3">
      <c r="A1401">
        <v>1400</v>
      </c>
      <c r="B1401" s="2">
        <v>43868</v>
      </c>
      <c r="C1401" s="8">
        <v>44000000</v>
      </c>
      <c r="D1401" s="8">
        <v>27547592.515592515</v>
      </c>
      <c r="E1401" s="10">
        <f t="shared" si="42"/>
        <v>16452407.484407485</v>
      </c>
      <c r="F1401" s="28">
        <f t="shared" si="43"/>
        <v>77884.407484408468</v>
      </c>
    </row>
    <row r="1402" spans="1:6" x14ac:dyDescent="0.3">
      <c r="A1402">
        <v>1401</v>
      </c>
      <c r="B1402" s="2">
        <v>43867</v>
      </c>
      <c r="C1402" s="8">
        <v>43850000</v>
      </c>
      <c r="D1402" s="8">
        <v>27475476.923076924</v>
      </c>
      <c r="E1402" s="10">
        <f t="shared" si="42"/>
        <v>16374523.076923076</v>
      </c>
      <c r="F1402" s="28">
        <f t="shared" si="43"/>
        <v>-29329.880929883569</v>
      </c>
    </row>
    <row r="1403" spans="1:6" x14ac:dyDescent="0.3">
      <c r="A1403">
        <v>1402</v>
      </c>
      <c r="B1403" s="2">
        <v>43866</v>
      </c>
      <c r="C1403" s="8">
        <v>43750000</v>
      </c>
      <c r="D1403" s="8">
        <v>27346147.04214704</v>
      </c>
      <c r="E1403" s="10">
        <f t="shared" si="42"/>
        <v>16403852.95785296</v>
      </c>
      <c r="F1403" s="28">
        <f t="shared" si="43"/>
        <v>-568181.062181063</v>
      </c>
    </row>
    <row r="1404" spans="1:6" x14ac:dyDescent="0.3">
      <c r="A1404">
        <v>1403</v>
      </c>
      <c r="B1404" s="2">
        <v>43865</v>
      </c>
      <c r="C1404" s="8">
        <v>44200000</v>
      </c>
      <c r="D1404" s="8">
        <v>27227965.979965977</v>
      </c>
      <c r="E1404" s="10">
        <f t="shared" si="42"/>
        <v>16972034.020034023</v>
      </c>
      <c r="F1404" s="28">
        <f t="shared" si="43"/>
        <v>-5493.8574938550591</v>
      </c>
    </row>
    <row r="1405" spans="1:6" x14ac:dyDescent="0.3">
      <c r="A1405">
        <v>1404</v>
      </c>
      <c r="B1405" s="2">
        <v>43864</v>
      </c>
      <c r="C1405" s="8">
        <v>44700000</v>
      </c>
      <c r="D1405" s="8">
        <v>27722472.122472122</v>
      </c>
      <c r="E1405" s="10">
        <f t="shared" si="42"/>
        <v>16977527.877527878</v>
      </c>
      <c r="F1405" s="28">
        <f t="shared" si="43"/>
        <v>-183317.86051785946</v>
      </c>
    </row>
    <row r="1406" spans="1:6" x14ac:dyDescent="0.3">
      <c r="A1406">
        <v>1405</v>
      </c>
      <c r="B1406" s="2">
        <v>43861</v>
      </c>
      <c r="C1406" s="8">
        <v>44950000</v>
      </c>
      <c r="D1406" s="8">
        <v>27789154.261954263</v>
      </c>
      <c r="E1406" s="10">
        <f t="shared" si="42"/>
        <v>17160845.738045737</v>
      </c>
      <c r="F1406" s="28">
        <f t="shared" si="43"/>
        <v>1162648.4218484201</v>
      </c>
    </row>
    <row r="1407" spans="1:6" x14ac:dyDescent="0.3">
      <c r="A1407">
        <v>1406</v>
      </c>
      <c r="B1407" s="2">
        <v>43860</v>
      </c>
      <c r="C1407" s="8">
        <v>43750000</v>
      </c>
      <c r="D1407" s="8">
        <v>27751802.683802683</v>
      </c>
      <c r="E1407" s="10">
        <f t="shared" si="42"/>
        <v>15998197.316197317</v>
      </c>
      <c r="F1407" s="28">
        <f t="shared" si="43"/>
        <v>-161951.77935070172</v>
      </c>
    </row>
    <row r="1408" spans="1:6" x14ac:dyDescent="0.3">
      <c r="A1408">
        <v>1407</v>
      </c>
      <c r="B1408" s="2">
        <v>43859</v>
      </c>
      <c r="C1408" s="8">
        <v>43656422.919021837</v>
      </c>
      <c r="D1408" s="8">
        <v>27496273.823473819</v>
      </c>
      <c r="E1408" s="10">
        <f t="shared" si="42"/>
        <v>16160149.095548019</v>
      </c>
      <c r="F1408" s="28">
        <f t="shared" si="43"/>
        <v>34043.395968269557</v>
      </c>
    </row>
    <row r="1409" spans="1:6" x14ac:dyDescent="0.3">
      <c r="A1409">
        <v>1408</v>
      </c>
      <c r="B1409" s="2">
        <v>43858</v>
      </c>
      <c r="C1409" s="8">
        <v>43611870.054144107</v>
      </c>
      <c r="D1409" s="8">
        <v>27485764.354564358</v>
      </c>
      <c r="E1409" s="10">
        <f t="shared" si="42"/>
        <v>16126105.699579749</v>
      </c>
      <c r="F1409" s="28">
        <f t="shared" si="43"/>
        <v>172103.69628794864</v>
      </c>
    </row>
    <row r="1410" spans="1:6" x14ac:dyDescent="0.3">
      <c r="A1410">
        <v>1409</v>
      </c>
      <c r="B1410" s="2">
        <v>43857</v>
      </c>
      <c r="C1410" s="8">
        <v>43572886.297376089</v>
      </c>
      <c r="D1410" s="8">
        <v>27618884.294084288</v>
      </c>
      <c r="E1410" s="10">
        <f t="shared" si="42"/>
        <v>15954002.003291801</v>
      </c>
      <c r="F1410" s="28">
        <f t="shared" si="43"/>
        <v>-65729.167467940599</v>
      </c>
    </row>
    <row r="1411" spans="1:6" x14ac:dyDescent="0.3">
      <c r="A1411">
        <v>1410</v>
      </c>
      <c r="B1411" s="2">
        <v>43854</v>
      </c>
      <c r="C1411" s="8">
        <v>43538775.510204077</v>
      </c>
      <c r="D1411" s="8">
        <v>27519044.339444336</v>
      </c>
      <c r="E1411" s="10">
        <f t="shared" ref="E1411:E1474" si="44">C1411-D1411</f>
        <v>16019731.170759741</v>
      </c>
      <c r="F1411" s="28">
        <f t="shared" ref="F1411:F1474" si="45">E1411-E1412</f>
        <v>-46505.641077075154</v>
      </c>
    </row>
    <row r="1412" spans="1:6" x14ac:dyDescent="0.3">
      <c r="A1412">
        <v>1411</v>
      </c>
      <c r="B1412" s="2">
        <v>43853</v>
      </c>
      <c r="C1412" s="8">
        <v>43471428.571428575</v>
      </c>
      <c r="D1412" s="8">
        <v>27405191.759591758</v>
      </c>
      <c r="E1412" s="10">
        <f t="shared" si="44"/>
        <v>16066236.811836816</v>
      </c>
      <c r="F1412" s="28">
        <f t="shared" si="45"/>
        <v>-391468.19666819647</v>
      </c>
    </row>
    <row r="1413" spans="1:6" x14ac:dyDescent="0.3">
      <c r="A1413">
        <v>1412</v>
      </c>
      <c r="B1413" s="2">
        <v>43852</v>
      </c>
      <c r="C1413" s="8">
        <v>43700000</v>
      </c>
      <c r="D1413" s="8">
        <v>27242294.991494987</v>
      </c>
      <c r="E1413" s="10">
        <f t="shared" si="44"/>
        <v>16457705.008505013</v>
      </c>
      <c r="F1413" s="28">
        <f t="shared" si="45"/>
        <v>-279556.00075599924</v>
      </c>
    </row>
    <row r="1414" spans="1:6" x14ac:dyDescent="0.3">
      <c r="A1414">
        <v>1413</v>
      </c>
      <c r="B1414" s="2">
        <v>43851</v>
      </c>
      <c r="C1414" s="8">
        <v>44000000</v>
      </c>
      <c r="D1414" s="8">
        <v>27262738.990738988</v>
      </c>
      <c r="E1414" s="10">
        <f t="shared" si="44"/>
        <v>16737261.009261012</v>
      </c>
      <c r="F1414" s="28">
        <f t="shared" si="45"/>
        <v>215681.43208143115</v>
      </c>
    </row>
    <row r="1415" spans="1:6" x14ac:dyDescent="0.3">
      <c r="A1415">
        <v>1414</v>
      </c>
      <c r="B1415" s="2">
        <v>43850</v>
      </c>
      <c r="C1415" s="8">
        <v>43700000</v>
      </c>
      <c r="D1415" s="8">
        <v>27178420.422820419</v>
      </c>
      <c r="E1415" s="10">
        <f t="shared" si="44"/>
        <v>16521579.577179581</v>
      </c>
      <c r="F1415" s="28">
        <f t="shared" si="45"/>
        <v>526358.25795825943</v>
      </c>
    </row>
    <row r="1416" spans="1:6" x14ac:dyDescent="0.3">
      <c r="A1416">
        <v>1415</v>
      </c>
      <c r="B1416" s="2">
        <v>43847</v>
      </c>
      <c r="C1416" s="8">
        <v>43300000</v>
      </c>
      <c r="D1416" s="8">
        <v>27304778.680778679</v>
      </c>
      <c r="E1416" s="10">
        <f t="shared" si="44"/>
        <v>15995221.319221321</v>
      </c>
      <c r="F1416" s="28">
        <f t="shared" si="45"/>
        <v>-170491.02249102294</v>
      </c>
    </row>
    <row r="1417" spans="1:6" x14ac:dyDescent="0.3">
      <c r="A1417">
        <v>1416</v>
      </c>
      <c r="B1417" s="2">
        <v>43846</v>
      </c>
      <c r="C1417" s="8">
        <v>43300000</v>
      </c>
      <c r="D1417" s="8">
        <v>27134287.658287656</v>
      </c>
      <c r="E1417" s="10">
        <f t="shared" si="44"/>
        <v>16165712.341712344</v>
      </c>
      <c r="F1417" s="28">
        <f t="shared" si="45"/>
        <v>53130.221130222082</v>
      </c>
    </row>
    <row r="1418" spans="1:6" x14ac:dyDescent="0.3">
      <c r="A1418">
        <v>1417</v>
      </c>
      <c r="B1418" s="2">
        <v>43845</v>
      </c>
      <c r="C1418" s="8">
        <v>43300000</v>
      </c>
      <c r="D1418" s="8">
        <v>27187417.879417878</v>
      </c>
      <c r="E1418" s="10">
        <f t="shared" si="44"/>
        <v>16112582.120582122</v>
      </c>
      <c r="F1418" s="28">
        <f t="shared" si="45"/>
        <v>135919.86391986534</v>
      </c>
    </row>
    <row r="1419" spans="1:6" x14ac:dyDescent="0.3">
      <c r="A1419">
        <v>1418</v>
      </c>
      <c r="B1419" s="2">
        <v>43844</v>
      </c>
      <c r="C1419" s="8">
        <v>43000000</v>
      </c>
      <c r="D1419" s="8">
        <v>27023337.743337743</v>
      </c>
      <c r="E1419" s="10">
        <f t="shared" si="44"/>
        <v>15976662.256662257</v>
      </c>
      <c r="F1419" s="28">
        <f t="shared" si="45"/>
        <v>-447219.27801927552</v>
      </c>
    </row>
    <row r="1420" spans="1:6" x14ac:dyDescent="0.3">
      <c r="A1420">
        <v>1419</v>
      </c>
      <c r="B1420" s="2">
        <v>43843</v>
      </c>
      <c r="C1420" s="8">
        <v>43550000</v>
      </c>
      <c r="D1420" s="8">
        <v>27126118.465318467</v>
      </c>
      <c r="E1420" s="10">
        <f t="shared" si="44"/>
        <v>16423881.534681533</v>
      </c>
      <c r="F1420" s="28">
        <f t="shared" si="45"/>
        <v>312953.54375353828</v>
      </c>
    </row>
    <row r="1421" spans="1:6" x14ac:dyDescent="0.3">
      <c r="A1421">
        <v>1420</v>
      </c>
      <c r="B1421" s="2">
        <v>43840</v>
      </c>
      <c r="C1421" s="8">
        <v>43400000</v>
      </c>
      <c r="D1421" s="8">
        <v>27289072.009072006</v>
      </c>
      <c r="E1421" s="10">
        <f t="shared" si="44"/>
        <v>16110927.990927994</v>
      </c>
      <c r="F1421" s="28">
        <f t="shared" si="45"/>
        <v>-655141.48554148152</v>
      </c>
    </row>
    <row r="1422" spans="1:6" x14ac:dyDescent="0.3">
      <c r="A1422">
        <v>1421</v>
      </c>
      <c r="B1422" s="2">
        <v>43839</v>
      </c>
      <c r="C1422" s="8">
        <v>43950000</v>
      </c>
      <c r="D1422" s="8">
        <v>27183930.523530524</v>
      </c>
      <c r="E1422" s="10">
        <f t="shared" si="44"/>
        <v>16766069.476469476</v>
      </c>
      <c r="F1422" s="28">
        <f t="shared" si="45"/>
        <v>-647788.01738801971</v>
      </c>
    </row>
    <row r="1423" spans="1:6" x14ac:dyDescent="0.3">
      <c r="A1423">
        <v>1422</v>
      </c>
      <c r="B1423" s="2">
        <v>43838</v>
      </c>
      <c r="C1423" s="8">
        <v>44700000</v>
      </c>
      <c r="D1423" s="8">
        <v>27286142.506142505</v>
      </c>
      <c r="E1423" s="10">
        <f t="shared" si="44"/>
        <v>17413857.493857495</v>
      </c>
      <c r="F1423" s="28">
        <f t="shared" si="45"/>
        <v>872292.57229257375</v>
      </c>
    </row>
    <row r="1424" spans="1:6" x14ac:dyDescent="0.3">
      <c r="A1424">
        <v>1423</v>
      </c>
      <c r="B1424" s="2">
        <v>43837</v>
      </c>
      <c r="C1424" s="8">
        <v>44080000</v>
      </c>
      <c r="D1424" s="8">
        <v>27538435.078435078</v>
      </c>
      <c r="E1424" s="10">
        <f t="shared" si="44"/>
        <v>16541564.921564922</v>
      </c>
      <c r="F1424" s="28">
        <f t="shared" si="45"/>
        <v>-266929.72972973064</v>
      </c>
    </row>
    <row r="1425" spans="1:6" x14ac:dyDescent="0.3">
      <c r="A1425">
        <v>1424</v>
      </c>
      <c r="B1425" s="2">
        <v>43836</v>
      </c>
      <c r="C1425" s="8">
        <v>44250000</v>
      </c>
      <c r="D1425" s="8">
        <v>27441505.348705348</v>
      </c>
      <c r="E1425" s="10">
        <f t="shared" si="44"/>
        <v>16808494.651294652</v>
      </c>
      <c r="F1425" s="28">
        <f t="shared" si="45"/>
        <v>1066285.76828577</v>
      </c>
    </row>
    <row r="1426" spans="1:6" x14ac:dyDescent="0.3">
      <c r="A1426">
        <v>1425</v>
      </c>
      <c r="B1426" s="2">
        <v>43833</v>
      </c>
      <c r="C1426" s="8">
        <v>42880000</v>
      </c>
      <c r="D1426" s="8">
        <v>27137791.116991118</v>
      </c>
      <c r="E1426" s="10">
        <f t="shared" si="44"/>
        <v>15742208.883008882</v>
      </c>
      <c r="F1426" s="28">
        <f t="shared" si="45"/>
        <v>-306134.71933472157</v>
      </c>
    </row>
    <row r="1427" spans="1:6" x14ac:dyDescent="0.3">
      <c r="A1427">
        <v>1426</v>
      </c>
      <c r="B1427" s="2">
        <v>43832</v>
      </c>
      <c r="C1427" s="8">
        <v>42750000</v>
      </c>
      <c r="D1427" s="8">
        <v>26701656.397656396</v>
      </c>
      <c r="E1427" s="10">
        <f t="shared" si="44"/>
        <v>16048343.602343604</v>
      </c>
      <c r="F1427" s="28">
        <f t="shared" si="45"/>
        <v>165871.10187110305</v>
      </c>
    </row>
    <row r="1428" spans="1:6" x14ac:dyDescent="0.3">
      <c r="A1428">
        <v>1427</v>
      </c>
      <c r="B1428" s="2">
        <v>43830</v>
      </c>
      <c r="C1428" s="8">
        <v>42500000</v>
      </c>
      <c r="D1428" s="8">
        <v>26617527.499527499</v>
      </c>
      <c r="E1428" s="10">
        <f t="shared" si="44"/>
        <v>15882472.500472501</v>
      </c>
      <c r="F1428" s="28">
        <f t="shared" si="45"/>
        <v>-88731.43073143065</v>
      </c>
    </row>
    <row r="1429" spans="1:6" x14ac:dyDescent="0.3">
      <c r="A1429">
        <v>1428</v>
      </c>
      <c r="B1429" s="2">
        <v>43829</v>
      </c>
      <c r="C1429" s="8">
        <v>42500000</v>
      </c>
      <c r="D1429" s="8">
        <v>26528796.068796068</v>
      </c>
      <c r="E1429" s="10">
        <f t="shared" si="44"/>
        <v>15971203.931203932</v>
      </c>
      <c r="F1429" s="28">
        <f t="shared" si="45"/>
        <v>168882.85768285394</v>
      </c>
    </row>
    <row r="1430" spans="1:6" x14ac:dyDescent="0.3">
      <c r="A1430">
        <v>1429</v>
      </c>
      <c r="B1430" s="2">
        <v>43826</v>
      </c>
      <c r="C1430" s="8">
        <v>42320000</v>
      </c>
      <c r="D1430" s="8">
        <v>26517678.926478922</v>
      </c>
      <c r="E1430" s="10">
        <f t="shared" si="44"/>
        <v>15802321.073521078</v>
      </c>
      <c r="F1430" s="28">
        <f t="shared" si="45"/>
        <v>144595.27499527484</v>
      </c>
    </row>
    <row r="1431" spans="1:6" x14ac:dyDescent="0.3">
      <c r="A1431">
        <v>1430</v>
      </c>
      <c r="B1431" s="2">
        <v>43825</v>
      </c>
      <c r="C1431" s="8">
        <v>42100000</v>
      </c>
      <c r="D1431" s="8">
        <v>26442274.201474197</v>
      </c>
      <c r="E1431" s="10">
        <f t="shared" si="44"/>
        <v>15657725.798525803</v>
      </c>
      <c r="F1431" s="28">
        <f t="shared" si="45"/>
        <v>-471579.56637956202</v>
      </c>
    </row>
    <row r="1432" spans="1:6" x14ac:dyDescent="0.3">
      <c r="A1432">
        <v>1431</v>
      </c>
      <c r="B1432" s="2">
        <v>43824</v>
      </c>
      <c r="C1432" s="8">
        <v>42050000</v>
      </c>
      <c r="D1432" s="8">
        <v>25920694.635094635</v>
      </c>
      <c r="E1432" s="10">
        <f t="shared" si="44"/>
        <v>16129305.364905365</v>
      </c>
      <c r="F1432" s="28">
        <f t="shared" si="45"/>
        <v>735146.68034667894</v>
      </c>
    </row>
    <row r="1433" spans="1:6" x14ac:dyDescent="0.3">
      <c r="A1433">
        <v>1432</v>
      </c>
      <c r="B1433" s="2">
        <v>43823</v>
      </c>
      <c r="C1433" s="8">
        <v>41660000</v>
      </c>
      <c r="D1433" s="8">
        <v>26265841.315441314</v>
      </c>
      <c r="E1433" s="10">
        <f t="shared" si="44"/>
        <v>15394158.684558686</v>
      </c>
      <c r="F1433" s="28">
        <f t="shared" si="45"/>
        <v>-294212.13381213322</v>
      </c>
    </row>
    <row r="1434" spans="1:6" x14ac:dyDescent="0.3">
      <c r="A1434">
        <v>1433</v>
      </c>
      <c r="B1434" s="2">
        <v>43822</v>
      </c>
      <c r="C1434" s="8">
        <v>41660000</v>
      </c>
      <c r="D1434" s="8">
        <v>25971629.181629181</v>
      </c>
      <c r="E1434" s="10">
        <f t="shared" si="44"/>
        <v>15688370.818370819</v>
      </c>
      <c r="F1434" s="28">
        <f t="shared" si="45"/>
        <v>-74416.934416934848</v>
      </c>
    </row>
    <row r="1435" spans="1:6" x14ac:dyDescent="0.3">
      <c r="A1435">
        <v>1434</v>
      </c>
      <c r="B1435" s="2">
        <v>43819</v>
      </c>
      <c r="C1435" s="8">
        <v>41600000</v>
      </c>
      <c r="D1435" s="8">
        <v>25837212.247212246</v>
      </c>
      <c r="E1435" s="10">
        <f t="shared" si="44"/>
        <v>15762787.752787754</v>
      </c>
      <c r="F1435" s="28">
        <f t="shared" si="45"/>
        <v>54615.989415992051</v>
      </c>
    </row>
    <row r="1436" spans="1:6" x14ac:dyDescent="0.3">
      <c r="A1436">
        <v>1435</v>
      </c>
      <c r="B1436" s="2">
        <v>43818</v>
      </c>
      <c r="C1436" s="8">
        <v>41600000</v>
      </c>
      <c r="D1436" s="8">
        <v>25891828.236628238</v>
      </c>
      <c r="E1436" s="10">
        <f t="shared" si="44"/>
        <v>15708171.763371762</v>
      </c>
      <c r="F1436" s="28">
        <f t="shared" si="45"/>
        <v>-113635.22963523492</v>
      </c>
    </row>
    <row r="1437" spans="1:6" x14ac:dyDescent="0.3">
      <c r="A1437">
        <v>1436</v>
      </c>
      <c r="B1437" s="2">
        <v>43817</v>
      </c>
      <c r="C1437" s="8">
        <v>41620000</v>
      </c>
      <c r="D1437" s="8">
        <v>25798193.006993003</v>
      </c>
      <c r="E1437" s="10">
        <f t="shared" si="44"/>
        <v>15821806.993006997</v>
      </c>
      <c r="F1437" s="28">
        <f t="shared" si="45"/>
        <v>68382.007182009518</v>
      </c>
    </row>
    <row r="1438" spans="1:6" x14ac:dyDescent="0.3">
      <c r="A1438">
        <v>1437</v>
      </c>
      <c r="B1438" s="2">
        <v>43816</v>
      </c>
      <c r="C1438" s="8">
        <v>41590000</v>
      </c>
      <c r="D1438" s="8">
        <v>25836575.014175013</v>
      </c>
      <c r="E1438" s="10">
        <f t="shared" si="44"/>
        <v>15753424.985824987</v>
      </c>
      <c r="F1438" s="28">
        <f t="shared" si="45"/>
        <v>67008.429408427328</v>
      </c>
    </row>
    <row r="1439" spans="1:6" x14ac:dyDescent="0.3">
      <c r="A1439">
        <v>1438</v>
      </c>
      <c r="B1439" s="2">
        <v>43815</v>
      </c>
      <c r="C1439" s="8">
        <v>41530000</v>
      </c>
      <c r="D1439" s="8">
        <v>25843583.44358344</v>
      </c>
      <c r="E1439" s="10">
        <f t="shared" si="44"/>
        <v>15686416.55641656</v>
      </c>
      <c r="F1439" s="28">
        <f t="shared" si="45"/>
        <v>77165.979965981096</v>
      </c>
    </row>
    <row r="1440" spans="1:6" x14ac:dyDescent="0.3">
      <c r="A1440">
        <v>1439</v>
      </c>
      <c r="B1440" s="2">
        <v>43812</v>
      </c>
      <c r="C1440" s="8">
        <v>41460000</v>
      </c>
      <c r="D1440" s="8">
        <v>25850749.423549421</v>
      </c>
      <c r="E1440" s="10">
        <f t="shared" si="44"/>
        <v>15609250.576450579</v>
      </c>
      <c r="F1440" s="28">
        <f t="shared" si="45"/>
        <v>-200352.67435267195</v>
      </c>
    </row>
    <row r="1441" spans="1:6" x14ac:dyDescent="0.3">
      <c r="A1441">
        <v>1440</v>
      </c>
      <c r="B1441" s="2">
        <v>43811</v>
      </c>
      <c r="C1441" s="8">
        <v>41500000</v>
      </c>
      <c r="D1441" s="8">
        <v>25690396.749196749</v>
      </c>
      <c r="E1441" s="10">
        <f t="shared" si="44"/>
        <v>15809603.250803251</v>
      </c>
      <c r="F1441" s="28">
        <f t="shared" si="45"/>
        <v>133957.81515781209</v>
      </c>
    </row>
    <row r="1442" spans="1:6" x14ac:dyDescent="0.3">
      <c r="A1442">
        <v>1441</v>
      </c>
      <c r="B1442" s="2">
        <v>43810</v>
      </c>
      <c r="C1442" s="8">
        <v>41420000</v>
      </c>
      <c r="D1442" s="8">
        <v>25744354.564354561</v>
      </c>
      <c r="E1442" s="10">
        <f t="shared" si="44"/>
        <v>15675645.435645439</v>
      </c>
      <c r="F1442" s="28">
        <f t="shared" si="45"/>
        <v>-124666.79266679287</v>
      </c>
    </row>
    <row r="1443" spans="1:6" x14ac:dyDescent="0.3">
      <c r="A1443">
        <v>1442</v>
      </c>
      <c r="B1443" s="2">
        <v>43809</v>
      </c>
      <c r="C1443" s="8">
        <v>41420000</v>
      </c>
      <c r="D1443" s="8">
        <v>25619687.771687768</v>
      </c>
      <c r="E1443" s="10">
        <f t="shared" si="44"/>
        <v>15800312.228312232</v>
      </c>
      <c r="F1443" s="28">
        <f t="shared" si="45"/>
        <v>-97804.573804572225</v>
      </c>
    </row>
    <row r="1444" spans="1:6" x14ac:dyDescent="0.3">
      <c r="A1444">
        <v>1443</v>
      </c>
      <c r="B1444" s="2">
        <v>43808</v>
      </c>
      <c r="C1444" s="8">
        <v>41460000</v>
      </c>
      <c r="D1444" s="8">
        <v>25561883.197883196</v>
      </c>
      <c r="E1444" s="10">
        <f t="shared" si="44"/>
        <v>15898116.802116804</v>
      </c>
      <c r="F1444" s="28">
        <f t="shared" si="45"/>
        <v>-127987.90398790315</v>
      </c>
    </row>
    <row r="1445" spans="1:6" x14ac:dyDescent="0.3">
      <c r="A1445">
        <v>1444</v>
      </c>
      <c r="B1445" s="2">
        <v>43805</v>
      </c>
      <c r="C1445" s="8">
        <v>41590000</v>
      </c>
      <c r="D1445" s="8">
        <v>25563895.293895293</v>
      </c>
      <c r="E1445" s="10">
        <f t="shared" si="44"/>
        <v>16026104.706104707</v>
      </c>
      <c r="F1445" s="28">
        <f t="shared" si="45"/>
        <v>302929.35172935575</v>
      </c>
    </row>
    <row r="1446" spans="1:6" x14ac:dyDescent="0.3">
      <c r="A1446">
        <v>1445</v>
      </c>
      <c r="B1446" s="2">
        <v>43804</v>
      </c>
      <c r="C1446" s="8">
        <v>41590000</v>
      </c>
      <c r="D1446" s="8">
        <v>25866824.645624649</v>
      </c>
      <c r="E1446" s="10">
        <f t="shared" si="44"/>
        <v>15723175.354375351</v>
      </c>
      <c r="F1446" s="28">
        <f t="shared" si="45"/>
        <v>12551.653751648962</v>
      </c>
    </row>
    <row r="1447" spans="1:6" x14ac:dyDescent="0.3">
      <c r="A1447">
        <v>1446</v>
      </c>
      <c r="B1447" s="2">
        <v>43803</v>
      </c>
      <c r="C1447" s="8">
        <v>41530000</v>
      </c>
      <c r="D1447" s="8">
        <v>25819376.299376298</v>
      </c>
      <c r="E1447" s="10">
        <f t="shared" si="44"/>
        <v>15710623.700623702</v>
      </c>
      <c r="F1447" s="28">
        <f t="shared" si="45"/>
        <v>183569.45756945759</v>
      </c>
    </row>
    <row r="1448" spans="1:6" x14ac:dyDescent="0.3">
      <c r="A1448">
        <v>1447</v>
      </c>
      <c r="B1448" s="2">
        <v>43802</v>
      </c>
      <c r="C1448" s="8">
        <v>41420000</v>
      </c>
      <c r="D1448" s="8">
        <v>25892945.756945755</v>
      </c>
      <c r="E1448" s="10">
        <f t="shared" si="44"/>
        <v>15527054.243054245</v>
      </c>
      <c r="F1448" s="28">
        <f t="shared" si="45"/>
        <v>-302985.44698544592</v>
      </c>
    </row>
    <row r="1449" spans="1:6" x14ac:dyDescent="0.3">
      <c r="A1449">
        <v>1448</v>
      </c>
      <c r="B1449" s="2">
        <v>43801</v>
      </c>
      <c r="C1449" s="8">
        <v>41450000</v>
      </c>
      <c r="D1449" s="8">
        <v>25619960.309960309</v>
      </c>
      <c r="E1449" s="10">
        <f t="shared" si="44"/>
        <v>15830039.690039691</v>
      </c>
      <c r="F1449" s="28">
        <f t="shared" si="45"/>
        <v>182249.02664902434</v>
      </c>
    </row>
    <row r="1450" spans="1:6" x14ac:dyDescent="0.3">
      <c r="A1450">
        <v>1449</v>
      </c>
      <c r="B1450" s="2">
        <v>43798</v>
      </c>
      <c r="C1450" s="8">
        <v>41330000</v>
      </c>
      <c r="D1450" s="8">
        <v>25682209.336609334</v>
      </c>
      <c r="E1450" s="10">
        <f t="shared" si="44"/>
        <v>15647790.663390666</v>
      </c>
      <c r="F1450" s="28">
        <f t="shared" si="45"/>
        <v>-62428.933228936046</v>
      </c>
    </row>
    <row r="1451" spans="1:6" x14ac:dyDescent="0.3">
      <c r="A1451">
        <v>1450</v>
      </c>
      <c r="B1451" s="2">
        <v>43797</v>
      </c>
      <c r="C1451" s="8">
        <v>41370000</v>
      </c>
      <c r="D1451" s="8">
        <v>25659780.403380398</v>
      </c>
      <c r="E1451" s="10">
        <f t="shared" si="44"/>
        <v>15710219.596619602</v>
      </c>
      <c r="F1451" s="28">
        <f t="shared" si="45"/>
        <v>-228281.63188162819</v>
      </c>
    </row>
    <row r="1452" spans="1:6" x14ac:dyDescent="0.3">
      <c r="A1452">
        <v>1451</v>
      </c>
      <c r="B1452" s="2">
        <v>43796</v>
      </c>
      <c r="C1452" s="8">
        <v>41430000</v>
      </c>
      <c r="D1452" s="8">
        <v>25491498.77149877</v>
      </c>
      <c r="E1452" s="10">
        <f t="shared" si="44"/>
        <v>15938501.22850123</v>
      </c>
      <c r="F1452" s="28">
        <f t="shared" si="45"/>
        <v>231214.8932148926</v>
      </c>
    </row>
    <row r="1453" spans="1:6" x14ac:dyDescent="0.3">
      <c r="A1453">
        <v>1452</v>
      </c>
      <c r="B1453" s="2">
        <v>43795</v>
      </c>
      <c r="C1453" s="8">
        <v>41300000</v>
      </c>
      <c r="D1453" s="8">
        <v>25592713.664713662</v>
      </c>
      <c r="E1453" s="10">
        <f t="shared" si="44"/>
        <v>15707286.335286338</v>
      </c>
      <c r="F1453" s="28">
        <f t="shared" si="45"/>
        <v>-198392.96919297054</v>
      </c>
    </row>
    <row r="1454" spans="1:6" x14ac:dyDescent="0.3">
      <c r="A1454">
        <v>1453</v>
      </c>
      <c r="B1454" s="2">
        <v>43794</v>
      </c>
      <c r="C1454" s="8">
        <v>41450000</v>
      </c>
      <c r="D1454" s="8">
        <v>25544320.695520692</v>
      </c>
      <c r="E1454" s="10">
        <f t="shared" si="44"/>
        <v>15905679.304479308</v>
      </c>
      <c r="F1454" s="28">
        <f t="shared" si="45"/>
        <v>-38222.037422034889</v>
      </c>
    </row>
    <row r="1455" spans="1:6" x14ac:dyDescent="0.3">
      <c r="A1455">
        <v>1454</v>
      </c>
      <c r="B1455" s="2">
        <v>43791</v>
      </c>
      <c r="C1455" s="8">
        <v>41600000</v>
      </c>
      <c r="D1455" s="8">
        <v>25656098.658098657</v>
      </c>
      <c r="E1455" s="10">
        <f t="shared" si="44"/>
        <v>15943901.341901343</v>
      </c>
      <c r="F1455" s="28">
        <f t="shared" si="45"/>
        <v>-22212.209412213415</v>
      </c>
    </row>
    <row r="1456" spans="1:6" x14ac:dyDescent="0.3">
      <c r="A1456">
        <v>1455</v>
      </c>
      <c r="B1456" s="2">
        <v>43790</v>
      </c>
      <c r="C1456" s="8">
        <v>41620000</v>
      </c>
      <c r="D1456" s="8">
        <v>25653886.448686443</v>
      </c>
      <c r="E1456" s="10">
        <f t="shared" si="44"/>
        <v>15966113.551313557</v>
      </c>
      <c r="F1456" s="28">
        <f t="shared" si="45"/>
        <v>285528.93592893705</v>
      </c>
    </row>
    <row r="1457" spans="1:6" x14ac:dyDescent="0.3">
      <c r="A1457">
        <v>1456</v>
      </c>
      <c r="B1457" s="2">
        <v>43789</v>
      </c>
      <c r="C1457" s="8">
        <v>41520000</v>
      </c>
      <c r="D1457" s="8">
        <v>25839415.38461538</v>
      </c>
      <c r="E1457" s="10">
        <f t="shared" si="44"/>
        <v>15680584.61538462</v>
      </c>
      <c r="F1457" s="28">
        <f t="shared" si="45"/>
        <v>221113.81591381878</v>
      </c>
    </row>
    <row r="1458" spans="1:6" x14ac:dyDescent="0.3">
      <c r="A1458">
        <v>1457</v>
      </c>
      <c r="B1458" s="2">
        <v>43788</v>
      </c>
      <c r="C1458" s="8">
        <v>41300000</v>
      </c>
      <c r="D1458" s="8">
        <v>25840529.200529199</v>
      </c>
      <c r="E1458" s="10">
        <f t="shared" si="44"/>
        <v>15459470.799470801</v>
      </c>
      <c r="F1458" s="28">
        <f t="shared" si="45"/>
        <v>-206534.11453411356</v>
      </c>
    </row>
    <row r="1459" spans="1:6" x14ac:dyDescent="0.3">
      <c r="A1459">
        <v>1458</v>
      </c>
      <c r="B1459" s="2">
        <v>43787</v>
      </c>
      <c r="C1459" s="8">
        <v>41470000</v>
      </c>
      <c r="D1459" s="8">
        <v>25803995.085995086</v>
      </c>
      <c r="E1459" s="10">
        <f t="shared" si="44"/>
        <v>15666004.914004914</v>
      </c>
      <c r="F1459" s="28">
        <f t="shared" si="45"/>
        <v>-64264.071064077318</v>
      </c>
    </row>
    <row r="1460" spans="1:6" x14ac:dyDescent="0.3">
      <c r="A1460">
        <v>1459</v>
      </c>
      <c r="B1460" s="2">
        <v>43784</v>
      </c>
      <c r="C1460" s="8">
        <v>41470000</v>
      </c>
      <c r="D1460" s="8">
        <v>25739731.014931008</v>
      </c>
      <c r="E1460" s="10">
        <f t="shared" si="44"/>
        <v>15730268.985068992</v>
      </c>
      <c r="F1460" s="28">
        <f t="shared" si="45"/>
        <v>124489.35928936303</v>
      </c>
    </row>
    <row r="1461" spans="1:6" x14ac:dyDescent="0.3">
      <c r="A1461">
        <v>1460</v>
      </c>
      <c r="B1461" s="2">
        <v>43783</v>
      </c>
      <c r="C1461" s="8">
        <v>41420000</v>
      </c>
      <c r="D1461" s="8">
        <v>25814220.374220371</v>
      </c>
      <c r="E1461" s="10">
        <f t="shared" si="44"/>
        <v>15605779.625779629</v>
      </c>
      <c r="F1461" s="28">
        <f t="shared" si="45"/>
        <v>-118251.14345113933</v>
      </c>
    </row>
    <row r="1462" spans="1:6" x14ac:dyDescent="0.3">
      <c r="A1462">
        <v>1461</v>
      </c>
      <c r="B1462" s="2">
        <v>43782</v>
      </c>
      <c r="C1462" s="8">
        <v>41360000</v>
      </c>
      <c r="D1462" s="8">
        <v>25635969.230769232</v>
      </c>
      <c r="E1462" s="10">
        <f t="shared" si="44"/>
        <v>15724030.769230768</v>
      </c>
      <c r="F1462" s="28">
        <f t="shared" si="45"/>
        <v>-278369.23076923564</v>
      </c>
    </row>
    <row r="1463" spans="1:6" x14ac:dyDescent="0.3">
      <c r="A1463">
        <v>1462</v>
      </c>
      <c r="B1463" s="2">
        <v>43781</v>
      </c>
      <c r="C1463" s="8">
        <v>41470000</v>
      </c>
      <c r="D1463" s="8">
        <v>25467599.999999996</v>
      </c>
      <c r="E1463" s="10">
        <f t="shared" si="44"/>
        <v>16002400.000000004</v>
      </c>
      <c r="F1463" s="28">
        <f t="shared" si="45"/>
        <v>-29268.871668871492</v>
      </c>
    </row>
    <row r="1464" spans="1:6" x14ac:dyDescent="0.3">
      <c r="A1464">
        <v>1463</v>
      </c>
      <c r="B1464" s="2">
        <v>43780</v>
      </c>
      <c r="C1464" s="8">
        <v>41560000</v>
      </c>
      <c r="D1464" s="8">
        <v>25528331.128331125</v>
      </c>
      <c r="E1464" s="10">
        <f t="shared" si="44"/>
        <v>16031668.871668875</v>
      </c>
      <c r="F1464" s="28">
        <f t="shared" si="45"/>
        <v>129517.97391797602</v>
      </c>
    </row>
    <row r="1465" spans="1:6" x14ac:dyDescent="0.3">
      <c r="A1465">
        <v>1464</v>
      </c>
      <c r="B1465" s="2">
        <v>43777</v>
      </c>
      <c r="C1465" s="8">
        <v>41530000</v>
      </c>
      <c r="D1465" s="8">
        <v>25627849.102249101</v>
      </c>
      <c r="E1465" s="10">
        <f t="shared" si="44"/>
        <v>15902150.897750899</v>
      </c>
      <c r="F1465" s="28">
        <f t="shared" si="45"/>
        <v>-298033.71763371304</v>
      </c>
    </row>
    <row r="1466" spans="1:6" x14ac:dyDescent="0.3">
      <c r="A1466">
        <v>1465</v>
      </c>
      <c r="B1466" s="2">
        <v>43776</v>
      </c>
      <c r="C1466" s="8">
        <v>41880000</v>
      </c>
      <c r="D1466" s="8">
        <v>25679815.384615388</v>
      </c>
      <c r="E1466" s="10">
        <f t="shared" si="44"/>
        <v>16200184.615384612</v>
      </c>
      <c r="F1466" s="28">
        <f t="shared" si="45"/>
        <v>536000</v>
      </c>
    </row>
    <row r="1467" spans="1:6" x14ac:dyDescent="0.3">
      <c r="A1467">
        <v>1466</v>
      </c>
      <c r="B1467" s="2">
        <v>43775</v>
      </c>
      <c r="C1467" s="8">
        <v>41800000</v>
      </c>
      <c r="D1467" s="8">
        <v>26135815.384615388</v>
      </c>
      <c r="E1467" s="10">
        <f t="shared" si="44"/>
        <v>15664184.615384612</v>
      </c>
      <c r="F1467" s="28">
        <f t="shared" si="45"/>
        <v>-394861.53846154734</v>
      </c>
    </row>
    <row r="1468" spans="1:6" x14ac:dyDescent="0.3">
      <c r="A1468">
        <v>1467</v>
      </c>
      <c r="B1468" s="2">
        <v>43774</v>
      </c>
      <c r="C1468" s="8">
        <v>42030000</v>
      </c>
      <c r="D1468" s="8">
        <v>25970953.84615384</v>
      </c>
      <c r="E1468" s="10">
        <f t="shared" si="44"/>
        <v>16059046.15384616</v>
      </c>
      <c r="F1468" s="28">
        <f t="shared" si="45"/>
        <v>407046.15384615958</v>
      </c>
    </row>
    <row r="1469" spans="1:6" x14ac:dyDescent="0.3">
      <c r="A1469">
        <v>1468</v>
      </c>
      <c r="B1469" s="2">
        <v>43773</v>
      </c>
      <c r="C1469" s="8">
        <v>42100000</v>
      </c>
      <c r="D1469" s="8">
        <v>26448000</v>
      </c>
      <c r="E1469" s="10">
        <f t="shared" si="44"/>
        <v>15652000</v>
      </c>
      <c r="F1469" s="28">
        <f t="shared" si="45"/>
        <v>-18859.950859952718</v>
      </c>
    </row>
    <row r="1470" spans="1:6" x14ac:dyDescent="0.3">
      <c r="A1470">
        <v>1469</v>
      </c>
      <c r="B1470" s="2">
        <v>43770</v>
      </c>
      <c r="C1470" s="8">
        <v>42120000</v>
      </c>
      <c r="D1470" s="8">
        <v>26449140.049140047</v>
      </c>
      <c r="E1470" s="10">
        <f t="shared" si="44"/>
        <v>15670859.950859953</v>
      </c>
      <c r="F1470" s="28">
        <f t="shared" si="45"/>
        <v>251918.57871858031</v>
      </c>
    </row>
    <row r="1471" spans="1:6" x14ac:dyDescent="0.3">
      <c r="A1471">
        <v>1470</v>
      </c>
      <c r="B1471" s="2">
        <v>43769</v>
      </c>
      <c r="C1471" s="8">
        <v>41930000</v>
      </c>
      <c r="D1471" s="8">
        <v>26511058.627858628</v>
      </c>
      <c r="E1471" s="10">
        <f t="shared" si="44"/>
        <v>15418941.372141372</v>
      </c>
      <c r="F1471" s="28">
        <f t="shared" si="45"/>
        <v>-271498.99829899892</v>
      </c>
    </row>
    <row r="1472" spans="1:6" x14ac:dyDescent="0.3">
      <c r="A1472">
        <v>1471</v>
      </c>
      <c r="B1472" s="2">
        <v>43768</v>
      </c>
      <c r="C1472" s="8">
        <v>41880000</v>
      </c>
      <c r="D1472" s="8">
        <v>26189559.629559629</v>
      </c>
      <c r="E1472" s="10">
        <f t="shared" si="44"/>
        <v>15690440.370440371</v>
      </c>
      <c r="F1472" s="28">
        <f t="shared" si="45"/>
        <v>-126494.80249480158</v>
      </c>
    </row>
    <row r="1473" spans="1:6" x14ac:dyDescent="0.3">
      <c r="A1473">
        <v>1472</v>
      </c>
      <c r="B1473" s="2">
        <v>43767</v>
      </c>
      <c r="C1473" s="8">
        <v>41900000</v>
      </c>
      <c r="D1473" s="8">
        <v>26083064.827064827</v>
      </c>
      <c r="E1473" s="10">
        <f t="shared" si="44"/>
        <v>15816935.172935173</v>
      </c>
      <c r="F1473" s="28">
        <f t="shared" si="45"/>
        <v>-29630.693630695343</v>
      </c>
    </row>
    <row r="1474" spans="1:6" x14ac:dyDescent="0.3">
      <c r="A1474">
        <v>1473</v>
      </c>
      <c r="B1474" s="2">
        <v>43766</v>
      </c>
      <c r="C1474" s="8">
        <v>41980000</v>
      </c>
      <c r="D1474" s="8">
        <v>26133434.133434132</v>
      </c>
      <c r="E1474" s="10">
        <f t="shared" si="44"/>
        <v>15846565.866565868</v>
      </c>
      <c r="F1474" s="28">
        <f t="shared" si="45"/>
        <v>266622.56662256643</v>
      </c>
    </row>
    <row r="1475" spans="1:6" x14ac:dyDescent="0.3">
      <c r="A1475">
        <v>1474</v>
      </c>
      <c r="B1475" s="2">
        <v>43763</v>
      </c>
      <c r="C1475" s="8">
        <v>41880000</v>
      </c>
      <c r="D1475" s="8">
        <v>26300056.700056698</v>
      </c>
      <c r="E1475" s="10">
        <f t="shared" ref="E1475:E1538" si="46">C1475-D1475</f>
        <v>15579943.299943302</v>
      </c>
      <c r="F1475" s="28">
        <f t="shared" ref="F1475:F1538" si="47">E1475-E1476</f>
        <v>92875.97807598114</v>
      </c>
    </row>
    <row r="1476" spans="1:6" x14ac:dyDescent="0.3">
      <c r="A1476">
        <v>1475</v>
      </c>
      <c r="B1476" s="2">
        <v>43762</v>
      </c>
      <c r="C1476" s="8">
        <v>41780000</v>
      </c>
      <c r="D1476" s="8">
        <v>26292932.678132679</v>
      </c>
      <c r="E1476" s="10">
        <f t="shared" si="46"/>
        <v>15487067.321867321</v>
      </c>
      <c r="F1476" s="28">
        <f t="shared" si="47"/>
        <v>-125620.63882064074</v>
      </c>
    </row>
    <row r="1477" spans="1:6" x14ac:dyDescent="0.3">
      <c r="A1477">
        <v>1476</v>
      </c>
      <c r="B1477" s="2">
        <v>43761</v>
      </c>
      <c r="C1477" s="8">
        <v>41750000</v>
      </c>
      <c r="D1477" s="8">
        <v>26137312.039312039</v>
      </c>
      <c r="E1477" s="10">
        <f t="shared" si="46"/>
        <v>15612687.960687961</v>
      </c>
      <c r="F1477" s="28">
        <f t="shared" si="47"/>
        <v>-148333.2451332435</v>
      </c>
    </row>
    <row r="1478" spans="1:6" x14ac:dyDescent="0.3">
      <c r="A1478">
        <v>1477</v>
      </c>
      <c r="B1478" s="2">
        <v>43760</v>
      </c>
      <c r="C1478" s="8">
        <v>41750000</v>
      </c>
      <c r="D1478" s="8">
        <v>25988978.794178795</v>
      </c>
      <c r="E1478" s="10">
        <f t="shared" si="46"/>
        <v>15761021.205821205</v>
      </c>
      <c r="F1478" s="28">
        <f t="shared" si="47"/>
        <v>16760.763560760766</v>
      </c>
    </row>
    <row r="1479" spans="1:6" x14ac:dyDescent="0.3">
      <c r="A1479">
        <v>1478</v>
      </c>
      <c r="B1479" s="2">
        <v>43759</v>
      </c>
      <c r="C1479" s="8">
        <v>41750000</v>
      </c>
      <c r="D1479" s="8">
        <v>26005739.557739556</v>
      </c>
      <c r="E1479" s="10">
        <f t="shared" si="46"/>
        <v>15744260.442260444</v>
      </c>
      <c r="F1479" s="28">
        <f t="shared" si="47"/>
        <v>99499.225099224597</v>
      </c>
    </row>
    <row r="1480" spans="1:6" x14ac:dyDescent="0.3">
      <c r="A1480">
        <v>1479</v>
      </c>
      <c r="B1480" s="2">
        <v>43756</v>
      </c>
      <c r="C1480" s="8">
        <v>41750000</v>
      </c>
      <c r="D1480" s="8">
        <v>26105238.78283878</v>
      </c>
      <c r="E1480" s="10">
        <f t="shared" si="46"/>
        <v>15644761.21716122</v>
      </c>
      <c r="F1480" s="28">
        <f t="shared" si="47"/>
        <v>85304.630504630506</v>
      </c>
    </row>
    <row r="1481" spans="1:6" x14ac:dyDescent="0.3">
      <c r="A1481">
        <v>1480</v>
      </c>
      <c r="B1481" s="2">
        <v>43755</v>
      </c>
      <c r="C1481" s="8">
        <v>41740000</v>
      </c>
      <c r="D1481" s="8">
        <v>26180543.413343411</v>
      </c>
      <c r="E1481" s="10">
        <f t="shared" si="46"/>
        <v>15559456.586656589</v>
      </c>
      <c r="F1481" s="28">
        <f t="shared" si="47"/>
        <v>-59937.856737855822</v>
      </c>
    </row>
    <row r="1482" spans="1:6" x14ac:dyDescent="0.3">
      <c r="A1482">
        <v>1481</v>
      </c>
      <c r="B1482" s="2">
        <v>43754</v>
      </c>
      <c r="C1482" s="8">
        <v>41720000</v>
      </c>
      <c r="D1482" s="8">
        <v>26100605.556605555</v>
      </c>
      <c r="E1482" s="10">
        <f t="shared" si="46"/>
        <v>15619394.443394445</v>
      </c>
      <c r="F1482" s="28">
        <f t="shared" si="47"/>
        <v>-233540.65394065157</v>
      </c>
    </row>
    <row r="1483" spans="1:6" x14ac:dyDescent="0.3">
      <c r="A1483">
        <v>1482</v>
      </c>
      <c r="B1483" s="2">
        <v>43753</v>
      </c>
      <c r="C1483" s="8">
        <v>41770000</v>
      </c>
      <c r="D1483" s="8">
        <v>25917064.902664904</v>
      </c>
      <c r="E1483" s="10">
        <f t="shared" si="46"/>
        <v>15852935.097335096</v>
      </c>
      <c r="F1483" s="28">
        <f t="shared" si="47"/>
        <v>246185.90058589727</v>
      </c>
    </row>
    <row r="1484" spans="1:6" x14ac:dyDescent="0.3">
      <c r="A1484">
        <v>1483</v>
      </c>
      <c r="B1484" s="2">
        <v>43752</v>
      </c>
      <c r="C1484" s="8">
        <v>41770000</v>
      </c>
      <c r="D1484" s="8">
        <v>26163250.803250801</v>
      </c>
      <c r="E1484" s="10">
        <f t="shared" si="46"/>
        <v>15606749.196749199</v>
      </c>
      <c r="F1484" s="28">
        <f t="shared" si="47"/>
        <v>-317852.95785295591</v>
      </c>
    </row>
    <row r="1485" spans="1:6" x14ac:dyDescent="0.3">
      <c r="A1485">
        <v>1484</v>
      </c>
      <c r="B1485" s="2">
        <v>43749</v>
      </c>
      <c r="C1485" s="8">
        <v>41930000</v>
      </c>
      <c r="D1485" s="8">
        <v>26005397.845397845</v>
      </c>
      <c r="E1485" s="10">
        <f t="shared" si="46"/>
        <v>15924602.154602155</v>
      </c>
      <c r="F1485" s="28">
        <f t="shared" si="47"/>
        <v>72224.532224532217</v>
      </c>
    </row>
    <row r="1486" spans="1:6" x14ac:dyDescent="0.3">
      <c r="A1486">
        <v>1485</v>
      </c>
      <c r="B1486" s="2">
        <v>43748</v>
      </c>
      <c r="C1486" s="8">
        <v>42070000</v>
      </c>
      <c r="D1486" s="8">
        <v>26217622.377622377</v>
      </c>
      <c r="E1486" s="10">
        <f t="shared" si="46"/>
        <v>15852377.622377623</v>
      </c>
      <c r="F1486" s="28">
        <f t="shared" si="47"/>
        <v>346658.47665847465</v>
      </c>
    </row>
    <row r="1487" spans="1:6" x14ac:dyDescent="0.3">
      <c r="A1487">
        <v>1486</v>
      </c>
      <c r="B1487" s="2">
        <v>43747</v>
      </c>
      <c r="C1487" s="8">
        <v>41950000</v>
      </c>
      <c r="D1487" s="8">
        <v>26444280.854280852</v>
      </c>
      <c r="E1487" s="10">
        <f t="shared" si="46"/>
        <v>15505719.145719148</v>
      </c>
      <c r="F1487" s="28">
        <f t="shared" si="47"/>
        <v>-84564.354564353824</v>
      </c>
    </row>
    <row r="1488" spans="1:6" x14ac:dyDescent="0.3">
      <c r="A1488">
        <v>1487</v>
      </c>
      <c r="B1488" s="2">
        <v>43746</v>
      </c>
      <c r="C1488" s="8">
        <v>41850000</v>
      </c>
      <c r="D1488" s="8">
        <v>26259716.499716498</v>
      </c>
      <c r="E1488" s="10">
        <f t="shared" si="46"/>
        <v>15590283.500283502</v>
      </c>
      <c r="F1488" s="28">
        <f t="shared" si="47"/>
        <v>-211230.39123038948</v>
      </c>
    </row>
    <row r="1489" spans="1:6" x14ac:dyDescent="0.3">
      <c r="A1489">
        <v>1488</v>
      </c>
      <c r="B1489" s="2">
        <v>43745</v>
      </c>
      <c r="C1489" s="8">
        <v>42070000</v>
      </c>
      <c r="D1489" s="8">
        <v>26268486.108486108</v>
      </c>
      <c r="E1489" s="10">
        <f t="shared" si="46"/>
        <v>15801513.891513892</v>
      </c>
      <c r="F1489" s="28">
        <f t="shared" si="47"/>
        <v>169083.34908334538</v>
      </c>
    </row>
    <row r="1490" spans="1:6" x14ac:dyDescent="0.3">
      <c r="A1490">
        <v>1489</v>
      </c>
      <c r="B1490" s="2">
        <v>43742</v>
      </c>
      <c r="C1490" s="8">
        <v>42050000</v>
      </c>
      <c r="D1490" s="8">
        <v>26417569.457569454</v>
      </c>
      <c r="E1490" s="10">
        <f t="shared" si="46"/>
        <v>15632430.542430546</v>
      </c>
      <c r="F1490" s="28">
        <f t="shared" si="47"/>
        <v>215785.29578529671</v>
      </c>
    </row>
    <row r="1491" spans="1:6" x14ac:dyDescent="0.3">
      <c r="A1491">
        <v>1490</v>
      </c>
      <c r="B1491" s="2">
        <v>43741</v>
      </c>
      <c r="C1491" s="8">
        <v>41850000</v>
      </c>
      <c r="D1491" s="8">
        <v>26433354.753354751</v>
      </c>
      <c r="E1491" s="10">
        <f t="shared" si="46"/>
        <v>15416645.246645249</v>
      </c>
      <c r="F1491" s="28">
        <f t="shared" si="47"/>
        <v>243010.77301077545</v>
      </c>
    </row>
    <row r="1492" spans="1:6" x14ac:dyDescent="0.3">
      <c r="A1492">
        <v>1491</v>
      </c>
      <c r="B1492" s="2">
        <v>43740</v>
      </c>
      <c r="C1492" s="8">
        <v>41500000</v>
      </c>
      <c r="D1492" s="8">
        <v>26326365.526365526</v>
      </c>
      <c r="E1492" s="10">
        <f t="shared" si="46"/>
        <v>15173634.473634474</v>
      </c>
      <c r="F1492" s="28">
        <f t="shared" si="47"/>
        <v>-382124.74012474343</v>
      </c>
    </row>
    <row r="1493" spans="1:6" x14ac:dyDescent="0.3">
      <c r="A1493">
        <v>1492</v>
      </c>
      <c r="B1493" s="2">
        <v>43739</v>
      </c>
      <c r="C1493" s="8">
        <v>41550000</v>
      </c>
      <c r="D1493" s="8">
        <v>25994240.786240783</v>
      </c>
      <c r="E1493" s="10">
        <f t="shared" si="46"/>
        <v>15555759.213759217</v>
      </c>
      <c r="F1493" s="28">
        <f t="shared" si="47"/>
        <v>-687009.6390096359</v>
      </c>
    </row>
    <row r="1494" spans="1:6" x14ac:dyDescent="0.3">
      <c r="A1494">
        <v>1493</v>
      </c>
      <c r="B1494" s="2">
        <v>43738</v>
      </c>
      <c r="C1494" s="8">
        <v>41950000</v>
      </c>
      <c r="D1494" s="8">
        <v>25707231.147231147</v>
      </c>
      <c r="E1494" s="10">
        <f t="shared" si="46"/>
        <v>16242768.852768853</v>
      </c>
      <c r="F1494" s="28">
        <f t="shared" si="47"/>
        <v>335809.8658098653</v>
      </c>
    </row>
    <row r="1495" spans="1:6" x14ac:dyDescent="0.3">
      <c r="A1495">
        <v>1494</v>
      </c>
      <c r="B1495" s="2">
        <v>43735</v>
      </c>
      <c r="C1495" s="8">
        <v>42200000</v>
      </c>
      <c r="D1495" s="8">
        <v>26293041.013041012</v>
      </c>
      <c r="E1495" s="10">
        <f t="shared" si="46"/>
        <v>15906958.986958988</v>
      </c>
      <c r="F1495" s="28">
        <f t="shared" si="47"/>
        <v>347329.42732942477</v>
      </c>
    </row>
    <row r="1496" spans="1:6" x14ac:dyDescent="0.3">
      <c r="A1496">
        <v>1495</v>
      </c>
      <c r="B1496" s="2">
        <v>43734</v>
      </c>
      <c r="C1496" s="8">
        <v>42000000</v>
      </c>
      <c r="D1496" s="8">
        <v>26440370.440370437</v>
      </c>
      <c r="E1496" s="10">
        <f t="shared" si="46"/>
        <v>15559629.559629563</v>
      </c>
      <c r="F1496" s="28">
        <f t="shared" si="47"/>
        <v>-650863.73086372763</v>
      </c>
    </row>
    <row r="1497" spans="1:6" x14ac:dyDescent="0.3">
      <c r="A1497">
        <v>1496</v>
      </c>
      <c r="B1497" s="2">
        <v>43733</v>
      </c>
      <c r="C1497" s="8">
        <v>42600000</v>
      </c>
      <c r="D1497" s="8">
        <v>26389506.709506709</v>
      </c>
      <c r="E1497" s="10">
        <f t="shared" si="46"/>
        <v>16210493.290493291</v>
      </c>
      <c r="F1497" s="28">
        <f t="shared" si="47"/>
        <v>802328.48232848197</v>
      </c>
    </row>
    <row r="1498" spans="1:6" x14ac:dyDescent="0.3">
      <c r="A1498">
        <v>1497</v>
      </c>
      <c r="B1498" s="2">
        <v>43732</v>
      </c>
      <c r="C1498" s="8">
        <v>42280000</v>
      </c>
      <c r="D1498" s="8">
        <v>26871835.191835191</v>
      </c>
      <c r="E1498" s="10">
        <f t="shared" si="46"/>
        <v>15408164.808164809</v>
      </c>
      <c r="F1498" s="28">
        <f t="shared" si="47"/>
        <v>-65025.590625591576</v>
      </c>
    </row>
    <row r="1499" spans="1:6" x14ac:dyDescent="0.3">
      <c r="A1499">
        <v>1498</v>
      </c>
      <c r="B1499" s="2">
        <v>43731</v>
      </c>
      <c r="C1499" s="8">
        <v>42200000</v>
      </c>
      <c r="D1499" s="8">
        <v>26726809.6012096</v>
      </c>
      <c r="E1499" s="10">
        <f t="shared" si="46"/>
        <v>15473190.3987904</v>
      </c>
      <c r="F1499" s="28">
        <f t="shared" si="47"/>
        <v>-36528.444528445601</v>
      </c>
    </row>
    <row r="1500" spans="1:6" x14ac:dyDescent="0.3">
      <c r="A1500">
        <v>1499</v>
      </c>
      <c r="B1500" s="2">
        <v>43728</v>
      </c>
      <c r="C1500" s="8">
        <v>41950000</v>
      </c>
      <c r="D1500" s="8">
        <v>26440281.156681154</v>
      </c>
      <c r="E1500" s="10">
        <f t="shared" si="46"/>
        <v>15509718.843318846</v>
      </c>
      <c r="F1500" s="28">
        <f t="shared" si="47"/>
        <v>-47056.889056887478</v>
      </c>
    </row>
    <row r="1501" spans="1:6" x14ac:dyDescent="0.3">
      <c r="A1501">
        <v>1500</v>
      </c>
      <c r="B1501" s="2">
        <v>43727</v>
      </c>
      <c r="C1501" s="8">
        <v>41850000</v>
      </c>
      <c r="D1501" s="8">
        <v>26293224.267624266</v>
      </c>
      <c r="E1501" s="10">
        <f t="shared" si="46"/>
        <v>15556775.732375734</v>
      </c>
      <c r="F1501" s="28">
        <f t="shared" si="47"/>
        <v>107403.21300321072</v>
      </c>
    </row>
    <row r="1502" spans="1:6" x14ac:dyDescent="0.3">
      <c r="A1502">
        <v>1501</v>
      </c>
      <c r="B1502" s="2">
        <v>43726</v>
      </c>
      <c r="C1502" s="8">
        <v>41900000</v>
      </c>
      <c r="D1502" s="8">
        <v>26450627.480627477</v>
      </c>
      <c r="E1502" s="10">
        <f t="shared" si="46"/>
        <v>15449372.519372523</v>
      </c>
      <c r="F1502" s="28">
        <f t="shared" si="47"/>
        <v>26095.256095256656</v>
      </c>
    </row>
    <row r="1503" spans="1:6" x14ac:dyDescent="0.3">
      <c r="A1503">
        <v>1502</v>
      </c>
      <c r="B1503" s="2">
        <v>43725</v>
      </c>
      <c r="C1503" s="8">
        <v>41850000</v>
      </c>
      <c r="D1503" s="8">
        <v>26426722.736722734</v>
      </c>
      <c r="E1503" s="10">
        <f t="shared" si="46"/>
        <v>15423277.263277266</v>
      </c>
      <c r="F1503" s="28">
        <f t="shared" si="47"/>
        <v>656929.35172935203</v>
      </c>
    </row>
    <row r="1504" spans="1:6" x14ac:dyDescent="0.3">
      <c r="A1504">
        <v>1503</v>
      </c>
      <c r="B1504" s="2">
        <v>43724</v>
      </c>
      <c r="C1504" s="8">
        <v>41150000</v>
      </c>
      <c r="D1504" s="8">
        <v>26383652.088452086</v>
      </c>
      <c r="E1504" s="10">
        <f t="shared" si="46"/>
        <v>14766347.911547914</v>
      </c>
      <c r="F1504" s="28">
        <f t="shared" si="47"/>
        <v>-828797.05159705132</v>
      </c>
    </row>
    <row r="1505" spans="1:6" x14ac:dyDescent="0.3">
      <c r="A1505">
        <v>1504</v>
      </c>
      <c r="B1505" s="2">
        <v>43721</v>
      </c>
      <c r="C1505" s="8">
        <v>41750000</v>
      </c>
      <c r="D1505" s="8">
        <v>26154855.036855035</v>
      </c>
      <c r="E1505" s="10">
        <f t="shared" si="46"/>
        <v>15595144.963144965</v>
      </c>
      <c r="F1505" s="28">
        <f t="shared" si="47"/>
        <v>136835.38083538041</v>
      </c>
    </row>
    <row r="1506" spans="1:6" x14ac:dyDescent="0.3">
      <c r="A1506">
        <v>1505</v>
      </c>
      <c r="B1506" s="2">
        <v>43720</v>
      </c>
      <c r="C1506" s="8">
        <v>41750000</v>
      </c>
      <c r="D1506" s="8">
        <v>26291690.417690415</v>
      </c>
      <c r="E1506" s="10">
        <f t="shared" si="46"/>
        <v>15458309.582309585</v>
      </c>
      <c r="F1506" s="28">
        <f t="shared" si="47"/>
        <v>-82213.494613490999</v>
      </c>
    </row>
    <row r="1507" spans="1:6" x14ac:dyDescent="0.3">
      <c r="A1507">
        <v>1506</v>
      </c>
      <c r="B1507" s="2">
        <v>43719</v>
      </c>
      <c r="C1507" s="8">
        <v>41750000</v>
      </c>
      <c r="D1507" s="8">
        <v>26209476.923076924</v>
      </c>
      <c r="E1507" s="10">
        <f t="shared" si="46"/>
        <v>15540523.076923076</v>
      </c>
      <c r="F1507" s="28">
        <f t="shared" si="47"/>
        <v>-121907.69230769947</v>
      </c>
    </row>
    <row r="1508" spans="1:6" x14ac:dyDescent="0.3">
      <c r="A1508">
        <v>1507</v>
      </c>
      <c r="B1508" s="2">
        <v>43718</v>
      </c>
      <c r="C1508" s="8">
        <v>41800000</v>
      </c>
      <c r="D1508" s="8">
        <v>26137569.230769224</v>
      </c>
      <c r="E1508" s="10">
        <f t="shared" si="46"/>
        <v>15662430.769230776</v>
      </c>
      <c r="F1508" s="28">
        <f t="shared" si="47"/>
        <v>-441292.30769230053</v>
      </c>
    </row>
    <row r="1509" spans="1:6" x14ac:dyDescent="0.3">
      <c r="A1509">
        <v>1508</v>
      </c>
      <c r="B1509" s="2">
        <v>43717</v>
      </c>
      <c r="C1509" s="8">
        <v>42450000</v>
      </c>
      <c r="D1509" s="8">
        <v>26346276.923076924</v>
      </c>
      <c r="E1509" s="10">
        <f t="shared" si="46"/>
        <v>16103723.076923076</v>
      </c>
      <c r="F1509" s="28">
        <f t="shared" si="47"/>
        <v>19015.157815154642</v>
      </c>
    </row>
    <row r="1510" spans="1:6" x14ac:dyDescent="0.3">
      <c r="A1510">
        <v>1509</v>
      </c>
      <c r="B1510" s="2">
        <v>43714</v>
      </c>
      <c r="C1510" s="8">
        <v>42500000</v>
      </c>
      <c r="D1510" s="8">
        <v>26415292.080892079</v>
      </c>
      <c r="E1510" s="10">
        <f t="shared" si="46"/>
        <v>16084707.919107921</v>
      </c>
      <c r="F1510" s="28">
        <f t="shared" si="47"/>
        <v>-288653.10905310512</v>
      </c>
    </row>
    <row r="1511" spans="1:6" x14ac:dyDescent="0.3">
      <c r="A1511">
        <v>1510</v>
      </c>
      <c r="B1511" s="2">
        <v>43713</v>
      </c>
      <c r="C1511" s="8">
        <v>42950000</v>
      </c>
      <c r="D1511" s="8">
        <v>26576638.971838973</v>
      </c>
      <c r="E1511" s="10">
        <f t="shared" si="46"/>
        <v>16373361.028161027</v>
      </c>
      <c r="F1511" s="28">
        <f t="shared" si="47"/>
        <v>613237.95123794302</v>
      </c>
    </row>
    <row r="1512" spans="1:6" x14ac:dyDescent="0.3">
      <c r="A1512">
        <v>1511</v>
      </c>
      <c r="B1512" s="2">
        <v>43712</v>
      </c>
      <c r="C1512" s="8">
        <v>42950000</v>
      </c>
      <c r="D1512" s="8">
        <v>27189876.923076916</v>
      </c>
      <c r="E1512" s="10">
        <f t="shared" si="46"/>
        <v>15760123.076923084</v>
      </c>
      <c r="F1512" s="28">
        <f t="shared" si="47"/>
        <v>301662.06766207516</v>
      </c>
    </row>
    <row r="1513" spans="1:6" x14ac:dyDescent="0.3">
      <c r="A1513">
        <v>1512</v>
      </c>
      <c r="B1513" s="2">
        <v>43711</v>
      </c>
      <c r="C1513" s="8">
        <v>42570000</v>
      </c>
      <c r="D1513" s="8">
        <v>27111538.990738992</v>
      </c>
      <c r="E1513" s="10">
        <f t="shared" si="46"/>
        <v>15458461.009261008</v>
      </c>
      <c r="F1513" s="28">
        <f t="shared" si="47"/>
        <v>-564940.23814024031</v>
      </c>
    </row>
    <row r="1514" spans="1:6" x14ac:dyDescent="0.3">
      <c r="A1514">
        <v>1513</v>
      </c>
      <c r="B1514" s="2">
        <v>43707</v>
      </c>
      <c r="C1514" s="8">
        <v>42650000</v>
      </c>
      <c r="D1514" s="8">
        <v>26626598.752598751</v>
      </c>
      <c r="E1514" s="10">
        <f t="shared" si="46"/>
        <v>16023401.247401249</v>
      </c>
      <c r="F1514" s="28">
        <f t="shared" si="47"/>
        <v>-8753.354753356427</v>
      </c>
    </row>
    <row r="1515" spans="1:6" x14ac:dyDescent="0.3">
      <c r="A1515">
        <v>1514</v>
      </c>
      <c r="B1515" s="2">
        <v>43706</v>
      </c>
      <c r="C1515" s="8">
        <v>42800000</v>
      </c>
      <c r="D1515" s="8">
        <v>26767845.397845395</v>
      </c>
      <c r="E1515" s="10">
        <f t="shared" si="46"/>
        <v>16032154.602154605</v>
      </c>
      <c r="F1515" s="28">
        <f t="shared" si="47"/>
        <v>160938.80173880234</v>
      </c>
    </row>
    <row r="1516" spans="1:6" x14ac:dyDescent="0.3">
      <c r="A1516">
        <v>1515</v>
      </c>
      <c r="B1516" s="2">
        <v>43705</v>
      </c>
      <c r="C1516" s="8">
        <v>42850000</v>
      </c>
      <c r="D1516" s="8">
        <v>26978784.199584197</v>
      </c>
      <c r="E1516" s="10">
        <f t="shared" si="46"/>
        <v>15871215.800415803</v>
      </c>
      <c r="F1516" s="28">
        <f t="shared" si="47"/>
        <v>95655.036855038255</v>
      </c>
    </row>
    <row r="1517" spans="1:6" x14ac:dyDescent="0.3">
      <c r="A1517">
        <v>1516</v>
      </c>
      <c r="B1517" s="2">
        <v>43704</v>
      </c>
      <c r="C1517" s="8">
        <v>42800000</v>
      </c>
      <c r="D1517" s="8">
        <v>27024439.236439236</v>
      </c>
      <c r="E1517" s="10">
        <f t="shared" si="46"/>
        <v>15775560.763560764</v>
      </c>
      <c r="F1517" s="28">
        <f t="shared" si="47"/>
        <v>-456639.2742392756</v>
      </c>
    </row>
    <row r="1518" spans="1:6" x14ac:dyDescent="0.3">
      <c r="A1518">
        <v>1517</v>
      </c>
      <c r="B1518" s="2">
        <v>43703</v>
      </c>
      <c r="C1518" s="8">
        <v>43000000</v>
      </c>
      <c r="D1518" s="8">
        <v>26767799.96219996</v>
      </c>
      <c r="E1518" s="10">
        <f t="shared" si="46"/>
        <v>16232200.03780004</v>
      </c>
      <c r="F1518" s="28">
        <f t="shared" si="47"/>
        <v>1255261.3116613105</v>
      </c>
    </row>
    <row r="1519" spans="1:6" x14ac:dyDescent="0.3">
      <c r="A1519">
        <v>1518</v>
      </c>
      <c r="B1519" s="2">
        <v>43700</v>
      </c>
      <c r="C1519" s="8">
        <v>41750000</v>
      </c>
      <c r="D1519" s="8">
        <v>26773061.27386127</v>
      </c>
      <c r="E1519" s="10">
        <f t="shared" si="46"/>
        <v>14976938.72613873</v>
      </c>
      <c r="F1519" s="28">
        <f t="shared" si="47"/>
        <v>-461590.85239085183</v>
      </c>
    </row>
    <row r="1520" spans="1:6" x14ac:dyDescent="0.3">
      <c r="A1520">
        <v>1519</v>
      </c>
      <c r="B1520" s="2">
        <v>43699</v>
      </c>
      <c r="C1520" s="8">
        <v>41700000</v>
      </c>
      <c r="D1520" s="8">
        <v>26261470.421470419</v>
      </c>
      <c r="E1520" s="10">
        <f t="shared" si="46"/>
        <v>15438529.578529581</v>
      </c>
      <c r="F1520" s="28">
        <f t="shared" si="47"/>
        <v>28036.288036290556</v>
      </c>
    </row>
    <row r="1521" spans="1:6" x14ac:dyDescent="0.3">
      <c r="A1521">
        <v>1520</v>
      </c>
      <c r="B1521" s="2">
        <v>43698</v>
      </c>
      <c r="C1521" s="8">
        <v>41800000</v>
      </c>
      <c r="D1521" s="8">
        <v>26389506.709506709</v>
      </c>
      <c r="E1521" s="10">
        <f t="shared" si="46"/>
        <v>15410493.290493291</v>
      </c>
      <c r="F1521" s="28">
        <f t="shared" si="47"/>
        <v>153412.43621243164</v>
      </c>
    </row>
    <row r="1522" spans="1:6" x14ac:dyDescent="0.3">
      <c r="A1522">
        <v>1521</v>
      </c>
      <c r="B1522" s="2">
        <v>43697</v>
      </c>
      <c r="C1522" s="8">
        <v>41650000</v>
      </c>
      <c r="D1522" s="8">
        <v>26392919.145719141</v>
      </c>
      <c r="E1522" s="10">
        <f t="shared" si="46"/>
        <v>15257080.854280859</v>
      </c>
      <c r="F1522" s="28">
        <f t="shared" si="47"/>
        <v>-221405.63220562786</v>
      </c>
    </row>
    <row r="1523" spans="1:6" x14ac:dyDescent="0.3">
      <c r="A1523">
        <v>1522</v>
      </c>
      <c r="B1523" s="2">
        <v>43696</v>
      </c>
      <c r="C1523" s="8">
        <v>41800000</v>
      </c>
      <c r="D1523" s="8">
        <v>26321513.513513513</v>
      </c>
      <c r="E1523" s="10">
        <f t="shared" si="46"/>
        <v>15478486.486486487</v>
      </c>
      <c r="F1523" s="28">
        <f t="shared" si="47"/>
        <v>-80869.022869024426</v>
      </c>
    </row>
    <row r="1524" spans="1:6" x14ac:dyDescent="0.3">
      <c r="A1524">
        <v>1523</v>
      </c>
      <c r="B1524" s="2">
        <v>43693</v>
      </c>
      <c r="C1524" s="8">
        <v>42100000</v>
      </c>
      <c r="D1524" s="8">
        <v>26540644.490644488</v>
      </c>
      <c r="E1524" s="10">
        <f t="shared" si="46"/>
        <v>15559355.509355512</v>
      </c>
      <c r="F1524" s="28">
        <f t="shared" si="47"/>
        <v>71141.031941030174</v>
      </c>
    </row>
    <row r="1525" spans="1:6" x14ac:dyDescent="0.3">
      <c r="A1525">
        <v>1524</v>
      </c>
      <c r="B1525" s="2">
        <v>43692</v>
      </c>
      <c r="C1525" s="8">
        <v>42150000</v>
      </c>
      <c r="D1525" s="8">
        <v>26661785.522585519</v>
      </c>
      <c r="E1525" s="10">
        <f t="shared" si="46"/>
        <v>15488214.477414481</v>
      </c>
      <c r="F1525" s="28">
        <f t="shared" si="47"/>
        <v>425914.34511434659</v>
      </c>
    </row>
    <row r="1526" spans="1:6" x14ac:dyDescent="0.3">
      <c r="A1526">
        <v>1525</v>
      </c>
      <c r="B1526" s="2">
        <v>43691</v>
      </c>
      <c r="C1526" s="8">
        <v>41650000</v>
      </c>
      <c r="D1526" s="8">
        <v>26587699.867699865</v>
      </c>
      <c r="E1526" s="10">
        <f t="shared" si="46"/>
        <v>15062300.132300135</v>
      </c>
      <c r="F1526" s="28">
        <f t="shared" si="47"/>
        <v>-684608.95860895887</v>
      </c>
    </row>
    <row r="1527" spans="1:6" x14ac:dyDescent="0.3">
      <c r="A1527">
        <v>1526</v>
      </c>
      <c r="B1527" s="2">
        <v>43690</v>
      </c>
      <c r="C1527" s="8">
        <v>42100000</v>
      </c>
      <c r="D1527" s="8">
        <v>26353090.909090906</v>
      </c>
      <c r="E1527" s="10">
        <f t="shared" si="46"/>
        <v>15746909.090909094</v>
      </c>
      <c r="F1527" s="28">
        <f t="shared" si="47"/>
        <v>445279.22887923196</v>
      </c>
    </row>
    <row r="1528" spans="1:6" x14ac:dyDescent="0.3">
      <c r="A1528">
        <v>1527</v>
      </c>
      <c r="B1528" s="2">
        <v>43689</v>
      </c>
      <c r="C1528" s="8">
        <v>41700000</v>
      </c>
      <c r="D1528" s="8">
        <v>26398370.137970138</v>
      </c>
      <c r="E1528" s="10">
        <f t="shared" si="46"/>
        <v>15301629.862029862</v>
      </c>
      <c r="F1528" s="28">
        <f t="shared" si="47"/>
        <v>-794651.44585144892</v>
      </c>
    </row>
    <row r="1529" spans="1:6" x14ac:dyDescent="0.3">
      <c r="A1529">
        <v>1528</v>
      </c>
      <c r="B1529" s="2">
        <v>43686</v>
      </c>
      <c r="C1529" s="8">
        <v>42350000</v>
      </c>
      <c r="D1529" s="8">
        <v>26253718.692118689</v>
      </c>
      <c r="E1529" s="10">
        <f t="shared" si="46"/>
        <v>16096281.307881311</v>
      </c>
      <c r="F1529" s="28">
        <f t="shared" si="47"/>
        <v>317412.66301266477</v>
      </c>
    </row>
    <row r="1530" spans="1:6" x14ac:dyDescent="0.3">
      <c r="A1530">
        <v>1529</v>
      </c>
      <c r="B1530" s="2">
        <v>43685</v>
      </c>
      <c r="C1530" s="8">
        <v>42070000</v>
      </c>
      <c r="D1530" s="8">
        <v>26291131.355131354</v>
      </c>
      <c r="E1530" s="10">
        <f t="shared" si="46"/>
        <v>15778868.644868646</v>
      </c>
      <c r="F1530" s="28">
        <f t="shared" si="47"/>
        <v>1132824.0408240408</v>
      </c>
    </row>
    <row r="1531" spans="1:6" x14ac:dyDescent="0.3">
      <c r="A1531">
        <v>1530</v>
      </c>
      <c r="B1531" s="2">
        <v>43684</v>
      </c>
      <c r="C1531" s="8">
        <v>41100000</v>
      </c>
      <c r="D1531" s="8">
        <v>26453955.395955395</v>
      </c>
      <c r="E1531" s="10">
        <f t="shared" si="46"/>
        <v>14646044.604044605</v>
      </c>
      <c r="F1531" s="28">
        <f t="shared" si="47"/>
        <v>-273554.71555471793</v>
      </c>
    </row>
    <row r="1532" spans="1:6" x14ac:dyDescent="0.3">
      <c r="A1532">
        <v>1531</v>
      </c>
      <c r="B1532" s="2">
        <v>43683</v>
      </c>
      <c r="C1532" s="8">
        <v>40800000</v>
      </c>
      <c r="D1532" s="8">
        <v>25880400.680400677</v>
      </c>
      <c r="E1532" s="10">
        <f t="shared" si="46"/>
        <v>14919599.319599323</v>
      </c>
      <c r="F1532" s="28">
        <f t="shared" si="47"/>
        <v>662829.55962955952</v>
      </c>
    </row>
    <row r="1533" spans="1:6" x14ac:dyDescent="0.3">
      <c r="A1533">
        <v>1532</v>
      </c>
      <c r="B1533" s="2">
        <v>43682</v>
      </c>
      <c r="C1533" s="8">
        <v>40020000</v>
      </c>
      <c r="D1533" s="8">
        <v>25763230.240030237</v>
      </c>
      <c r="E1533" s="10">
        <f t="shared" si="46"/>
        <v>14256769.759969763</v>
      </c>
      <c r="F1533" s="28">
        <f t="shared" si="47"/>
        <v>-292144.24494424462</v>
      </c>
    </row>
    <row r="1534" spans="1:6" x14ac:dyDescent="0.3">
      <c r="A1534">
        <v>1533</v>
      </c>
      <c r="B1534" s="2">
        <v>43679</v>
      </c>
      <c r="C1534" s="8">
        <v>39920000</v>
      </c>
      <c r="D1534" s="8">
        <v>25371085.995085992</v>
      </c>
      <c r="E1534" s="10">
        <f t="shared" si="46"/>
        <v>14548914.004914008</v>
      </c>
      <c r="F1534" s="28">
        <f t="shared" si="47"/>
        <v>-49611.793611790985</v>
      </c>
    </row>
    <row r="1535" spans="1:6" x14ac:dyDescent="0.3">
      <c r="A1535">
        <v>1534</v>
      </c>
      <c r="B1535" s="2">
        <v>43678</v>
      </c>
      <c r="C1535" s="8">
        <v>39520000</v>
      </c>
      <c r="D1535" s="8">
        <v>24921474.201474201</v>
      </c>
      <c r="E1535" s="10">
        <f t="shared" si="46"/>
        <v>14598525.798525799</v>
      </c>
      <c r="F1535" s="28">
        <f t="shared" si="47"/>
        <v>-156452.0884520933</v>
      </c>
    </row>
    <row r="1536" spans="1:6" x14ac:dyDescent="0.3">
      <c r="A1536">
        <v>1535</v>
      </c>
      <c r="B1536" s="2">
        <v>43677</v>
      </c>
      <c r="C1536" s="8">
        <v>39800000</v>
      </c>
      <c r="D1536" s="8">
        <v>25045022.113022108</v>
      </c>
      <c r="E1536" s="10">
        <f t="shared" si="46"/>
        <v>14754977.886977892</v>
      </c>
      <c r="F1536" s="28">
        <f t="shared" si="47"/>
        <v>210797.20279720798</v>
      </c>
    </row>
    <row r="1537" spans="1:6" x14ac:dyDescent="0.3">
      <c r="A1537">
        <v>1536</v>
      </c>
      <c r="B1537" s="2">
        <v>43676</v>
      </c>
      <c r="C1537" s="8">
        <v>39620000</v>
      </c>
      <c r="D1537" s="8">
        <v>25075819.315819316</v>
      </c>
      <c r="E1537" s="10">
        <f t="shared" si="46"/>
        <v>14544180.684180684</v>
      </c>
      <c r="F1537" s="28">
        <f t="shared" si="47"/>
        <v>-271780.00378000736</v>
      </c>
    </row>
    <row r="1538" spans="1:6" x14ac:dyDescent="0.3">
      <c r="A1538">
        <v>1537</v>
      </c>
      <c r="B1538" s="2">
        <v>43675</v>
      </c>
      <c r="C1538" s="8">
        <v>39720000</v>
      </c>
      <c r="D1538" s="8">
        <v>24904039.312039308</v>
      </c>
      <c r="E1538" s="10">
        <f t="shared" si="46"/>
        <v>14815960.687960692</v>
      </c>
      <c r="F1538" s="28">
        <f t="shared" si="47"/>
        <v>30702.702702704817</v>
      </c>
    </row>
    <row r="1539" spans="1:6" x14ac:dyDescent="0.3">
      <c r="A1539">
        <v>1538</v>
      </c>
      <c r="B1539" s="2">
        <v>43672</v>
      </c>
      <c r="C1539" s="8">
        <v>39670000</v>
      </c>
      <c r="D1539" s="8">
        <v>24884742.014742013</v>
      </c>
      <c r="E1539" s="10">
        <f t="shared" ref="E1539:E1602" si="48">C1539-D1539</f>
        <v>14785257.985257987</v>
      </c>
      <c r="F1539" s="28">
        <f t="shared" ref="F1539:F1602" si="49">E1539-E1540</f>
        <v>-146422.15082215145</v>
      </c>
    </row>
    <row r="1540" spans="1:6" x14ac:dyDescent="0.3">
      <c r="A1540">
        <v>1539</v>
      </c>
      <c r="B1540" s="2">
        <v>43671</v>
      </c>
      <c r="C1540" s="8">
        <v>39740000</v>
      </c>
      <c r="D1540" s="8">
        <v>24808319.863919862</v>
      </c>
      <c r="E1540" s="10">
        <f t="shared" si="48"/>
        <v>14931680.136080138</v>
      </c>
      <c r="F1540" s="28">
        <f t="shared" si="49"/>
        <v>241857.04025704041</v>
      </c>
    </row>
    <row r="1541" spans="1:6" x14ac:dyDescent="0.3">
      <c r="A1541">
        <v>1540</v>
      </c>
      <c r="B1541" s="2">
        <v>43670</v>
      </c>
      <c r="C1541" s="8">
        <v>39650000</v>
      </c>
      <c r="D1541" s="8">
        <v>24960176.904176902</v>
      </c>
      <c r="E1541" s="10">
        <f t="shared" si="48"/>
        <v>14689823.095823098</v>
      </c>
      <c r="F1541" s="28">
        <f t="shared" si="49"/>
        <v>6928.2933282926679</v>
      </c>
    </row>
    <row r="1542" spans="1:6" x14ac:dyDescent="0.3">
      <c r="A1542">
        <v>1541</v>
      </c>
      <c r="B1542" s="2">
        <v>43669</v>
      </c>
      <c r="C1542" s="8">
        <v>39600000</v>
      </c>
      <c r="D1542" s="8">
        <v>24917105.197505195</v>
      </c>
      <c r="E1542" s="10">
        <f t="shared" si="48"/>
        <v>14682894.802494805</v>
      </c>
      <c r="F1542" s="28">
        <f t="shared" si="49"/>
        <v>-6605.6322056315839</v>
      </c>
    </row>
    <row r="1543" spans="1:6" x14ac:dyDescent="0.3">
      <c r="A1543">
        <v>1542</v>
      </c>
      <c r="B1543" s="2">
        <v>43668</v>
      </c>
      <c r="C1543" s="8">
        <v>39700000</v>
      </c>
      <c r="D1543" s="8">
        <v>25010499.565299563</v>
      </c>
      <c r="E1543" s="10">
        <f t="shared" si="48"/>
        <v>14689500.434700437</v>
      </c>
      <c r="F1543" s="28">
        <f t="shared" si="49"/>
        <v>-217956.0763560757</v>
      </c>
    </row>
    <row r="1544" spans="1:6" x14ac:dyDescent="0.3">
      <c r="A1544">
        <v>1543</v>
      </c>
      <c r="B1544" s="2">
        <v>43665</v>
      </c>
      <c r="C1544" s="8">
        <v>39950000</v>
      </c>
      <c r="D1544" s="8">
        <v>25042543.488943487</v>
      </c>
      <c r="E1544" s="10">
        <f t="shared" si="48"/>
        <v>14907456.511056513</v>
      </c>
      <c r="F1544" s="28">
        <f t="shared" si="49"/>
        <v>385228.50122850016</v>
      </c>
    </row>
    <row r="1545" spans="1:6" x14ac:dyDescent="0.3">
      <c r="A1545">
        <v>1544</v>
      </c>
      <c r="B1545" s="2">
        <v>43664</v>
      </c>
      <c r="C1545" s="8">
        <v>39550000</v>
      </c>
      <c r="D1545" s="8">
        <v>25027771.990171988</v>
      </c>
      <c r="E1545" s="10">
        <f t="shared" si="48"/>
        <v>14522228.009828012</v>
      </c>
      <c r="F1545" s="28">
        <f t="shared" si="49"/>
        <v>200717.89831789955</v>
      </c>
    </row>
    <row r="1546" spans="1:6" x14ac:dyDescent="0.3">
      <c r="A1546">
        <v>1545</v>
      </c>
      <c r="B1546" s="2">
        <v>43663</v>
      </c>
      <c r="C1546" s="8">
        <v>39250000</v>
      </c>
      <c r="D1546" s="8">
        <v>24928489.888489887</v>
      </c>
      <c r="E1546" s="10">
        <f t="shared" si="48"/>
        <v>14321510.111510113</v>
      </c>
      <c r="F1546" s="28">
        <f t="shared" si="49"/>
        <v>-212224.53222453222</v>
      </c>
    </row>
    <row r="1547" spans="1:6" x14ac:dyDescent="0.3">
      <c r="A1547">
        <v>1546</v>
      </c>
      <c r="B1547" s="2">
        <v>43662</v>
      </c>
      <c r="C1547" s="8">
        <v>39250000</v>
      </c>
      <c r="D1547" s="8">
        <v>24716265.356265355</v>
      </c>
      <c r="E1547" s="10">
        <f t="shared" si="48"/>
        <v>14533734.643734645</v>
      </c>
      <c r="F1547" s="28">
        <f t="shared" si="49"/>
        <v>37519.259119261056</v>
      </c>
    </row>
    <row r="1548" spans="1:6" x14ac:dyDescent="0.3">
      <c r="A1548">
        <v>1547</v>
      </c>
      <c r="B1548" s="2">
        <v>43661</v>
      </c>
      <c r="C1548" s="8">
        <v>39250000</v>
      </c>
      <c r="D1548" s="8">
        <v>24753784.615384616</v>
      </c>
      <c r="E1548" s="10">
        <f t="shared" si="48"/>
        <v>14496215.384615384</v>
      </c>
      <c r="F1548" s="28">
        <f t="shared" si="49"/>
        <v>124758.19315819442</v>
      </c>
    </row>
    <row r="1549" spans="1:6" x14ac:dyDescent="0.3">
      <c r="A1549">
        <v>1548</v>
      </c>
      <c r="B1549" s="2">
        <v>43658</v>
      </c>
      <c r="C1549" s="8">
        <v>39100000</v>
      </c>
      <c r="D1549" s="8">
        <v>24728542.80854281</v>
      </c>
      <c r="E1549" s="10">
        <f t="shared" si="48"/>
        <v>14371457.19145719</v>
      </c>
      <c r="F1549" s="28">
        <f t="shared" si="49"/>
        <v>151780.38178037852</v>
      </c>
    </row>
    <row r="1550" spans="1:6" x14ac:dyDescent="0.3">
      <c r="A1550">
        <v>1549</v>
      </c>
      <c r="B1550" s="2">
        <v>43657</v>
      </c>
      <c r="C1550" s="8">
        <v>38850000</v>
      </c>
      <c r="D1550" s="8">
        <v>24630323.190323189</v>
      </c>
      <c r="E1550" s="10">
        <f t="shared" si="48"/>
        <v>14219676.809676811</v>
      </c>
      <c r="F1550" s="28">
        <f t="shared" si="49"/>
        <v>112387.82838782668</v>
      </c>
    </row>
    <row r="1551" spans="1:6" x14ac:dyDescent="0.3">
      <c r="A1551">
        <v>1550</v>
      </c>
      <c r="B1551" s="2">
        <v>43656</v>
      </c>
      <c r="C1551" s="8">
        <v>38850000</v>
      </c>
      <c r="D1551" s="8">
        <v>24742711.018711016</v>
      </c>
      <c r="E1551" s="10">
        <f t="shared" si="48"/>
        <v>14107288.981288984</v>
      </c>
      <c r="F1551" s="28">
        <f t="shared" si="49"/>
        <v>-160524.28652428463</v>
      </c>
    </row>
    <row r="1552" spans="1:6" x14ac:dyDescent="0.3">
      <c r="A1552">
        <v>1551</v>
      </c>
      <c r="B1552" s="2">
        <v>43655</v>
      </c>
      <c r="C1552" s="8">
        <v>38800000</v>
      </c>
      <c r="D1552" s="8">
        <v>24532186.732186731</v>
      </c>
      <c r="E1552" s="10">
        <f t="shared" si="48"/>
        <v>14267813.267813269</v>
      </c>
      <c r="F1552" s="28">
        <f t="shared" si="49"/>
        <v>17626.157626155764</v>
      </c>
    </row>
    <row r="1553" spans="1:6" x14ac:dyDescent="0.3">
      <c r="A1553">
        <v>1552</v>
      </c>
      <c r="B1553" s="2">
        <v>43654</v>
      </c>
      <c r="C1553" s="8">
        <v>38800000</v>
      </c>
      <c r="D1553" s="8">
        <v>24549812.889812887</v>
      </c>
      <c r="E1553" s="10">
        <f t="shared" si="48"/>
        <v>14250187.110187113</v>
      </c>
      <c r="F1553" s="28">
        <f t="shared" si="49"/>
        <v>-315831.03383103386</v>
      </c>
    </row>
    <row r="1554" spans="1:6" x14ac:dyDescent="0.3">
      <c r="A1554">
        <v>1553</v>
      </c>
      <c r="B1554" s="2">
        <v>43651</v>
      </c>
      <c r="C1554" s="8">
        <v>39100000</v>
      </c>
      <c r="D1554" s="8">
        <v>24533981.855981853</v>
      </c>
      <c r="E1554" s="10">
        <f t="shared" si="48"/>
        <v>14566018.144018147</v>
      </c>
      <c r="F1554" s="28">
        <f t="shared" si="49"/>
        <v>333261.59246159345</v>
      </c>
    </row>
    <row r="1555" spans="1:6" x14ac:dyDescent="0.3">
      <c r="A1555">
        <v>1554</v>
      </c>
      <c r="B1555" s="2">
        <v>43650</v>
      </c>
      <c r="C1555" s="8">
        <v>39000000</v>
      </c>
      <c r="D1555" s="8">
        <v>24767243.448443446</v>
      </c>
      <c r="E1555" s="10">
        <f t="shared" si="48"/>
        <v>14232756.551556554</v>
      </c>
      <c r="F1555" s="28">
        <f t="shared" si="49"/>
        <v>-303664.54086454213</v>
      </c>
    </row>
    <row r="1556" spans="1:6" x14ac:dyDescent="0.3">
      <c r="A1556">
        <v>1555</v>
      </c>
      <c r="B1556" s="2">
        <v>43649</v>
      </c>
      <c r="C1556" s="8">
        <v>39450000</v>
      </c>
      <c r="D1556" s="8">
        <v>24913578.907578904</v>
      </c>
      <c r="E1556" s="10">
        <f t="shared" si="48"/>
        <v>14536421.092421096</v>
      </c>
      <c r="F1556" s="28">
        <f t="shared" si="49"/>
        <v>703862.40786240622</v>
      </c>
    </row>
    <row r="1557" spans="1:6" x14ac:dyDescent="0.3">
      <c r="A1557">
        <v>1556</v>
      </c>
      <c r="B1557" s="2">
        <v>43648</v>
      </c>
      <c r="C1557" s="8">
        <v>38500000</v>
      </c>
      <c r="D1557" s="8">
        <v>24667441.31544131</v>
      </c>
      <c r="E1557" s="10">
        <f t="shared" si="48"/>
        <v>13832558.68455869</v>
      </c>
      <c r="F1557" s="28">
        <f t="shared" si="49"/>
        <v>-312725.76072575897</v>
      </c>
    </row>
    <row r="1558" spans="1:6" x14ac:dyDescent="0.3">
      <c r="A1558">
        <v>1557</v>
      </c>
      <c r="B1558" s="2">
        <v>43647</v>
      </c>
      <c r="C1558" s="8">
        <v>38500000</v>
      </c>
      <c r="D1558" s="8">
        <v>24354715.554715551</v>
      </c>
      <c r="E1558" s="10">
        <f t="shared" si="48"/>
        <v>14145284.445284449</v>
      </c>
      <c r="F1558" s="28">
        <f t="shared" si="49"/>
        <v>-73107.163107160479</v>
      </c>
    </row>
    <row r="1559" spans="1:6" x14ac:dyDescent="0.3">
      <c r="A1559">
        <v>1558</v>
      </c>
      <c r="B1559" s="2">
        <v>43644</v>
      </c>
      <c r="C1559" s="8">
        <v>39050000</v>
      </c>
      <c r="D1559" s="8">
        <v>24831608.391608391</v>
      </c>
      <c r="E1559" s="10">
        <f t="shared" si="48"/>
        <v>14218391.608391609</v>
      </c>
      <c r="F1559" s="28">
        <f t="shared" si="49"/>
        <v>-12251.74825174734</v>
      </c>
    </row>
    <row r="1560" spans="1:6" x14ac:dyDescent="0.3">
      <c r="A1560">
        <v>1559</v>
      </c>
      <c r="B1560" s="2">
        <v>43643</v>
      </c>
      <c r="C1560" s="8">
        <v>39050000</v>
      </c>
      <c r="D1560" s="8">
        <v>24819356.643356644</v>
      </c>
      <c r="E1560" s="10">
        <f t="shared" si="48"/>
        <v>14230643.356643356</v>
      </c>
      <c r="F1560" s="28">
        <f t="shared" si="49"/>
        <v>-54280.098280102015</v>
      </c>
    </row>
    <row r="1561" spans="1:6" x14ac:dyDescent="0.3">
      <c r="A1561">
        <v>1560</v>
      </c>
      <c r="B1561" s="2">
        <v>43642</v>
      </c>
      <c r="C1561" s="8">
        <v>39150000</v>
      </c>
      <c r="D1561" s="8">
        <v>24865076.545076542</v>
      </c>
      <c r="E1561" s="10">
        <f t="shared" si="48"/>
        <v>14284923.454923458</v>
      </c>
      <c r="F1561" s="28">
        <f t="shared" si="49"/>
        <v>-96149.763749759644</v>
      </c>
    </row>
    <row r="1562" spans="1:6" x14ac:dyDescent="0.3">
      <c r="A1562">
        <v>1561</v>
      </c>
      <c r="B1562" s="2">
        <v>43641</v>
      </c>
      <c r="C1562" s="8">
        <v>39300000</v>
      </c>
      <c r="D1562" s="8">
        <v>24918926.781326782</v>
      </c>
      <c r="E1562" s="10">
        <f t="shared" si="48"/>
        <v>14381073.218673218</v>
      </c>
      <c r="F1562" s="28">
        <f t="shared" si="49"/>
        <v>378740.8051408045</v>
      </c>
    </row>
    <row r="1563" spans="1:6" x14ac:dyDescent="0.3">
      <c r="A1563">
        <v>1562</v>
      </c>
      <c r="B1563" s="2">
        <v>43640</v>
      </c>
      <c r="C1563" s="8">
        <v>38900000</v>
      </c>
      <c r="D1563" s="8">
        <v>24897667.586467586</v>
      </c>
      <c r="E1563" s="10">
        <f t="shared" si="48"/>
        <v>14002332.413532414</v>
      </c>
      <c r="F1563" s="28">
        <f t="shared" si="49"/>
        <v>-474969.79776979983</v>
      </c>
    </row>
    <row r="1564" spans="1:6" x14ac:dyDescent="0.3">
      <c r="A1564">
        <v>1563</v>
      </c>
      <c r="B1564" s="2">
        <v>43637</v>
      </c>
      <c r="C1564" s="8">
        <v>39050000</v>
      </c>
      <c r="D1564" s="8">
        <v>24572697.788697787</v>
      </c>
      <c r="E1564" s="10">
        <f t="shared" si="48"/>
        <v>14477302.211302213</v>
      </c>
      <c r="F1564" s="28">
        <f t="shared" si="49"/>
        <v>507716.49971650168</v>
      </c>
    </row>
    <row r="1565" spans="1:6" x14ac:dyDescent="0.3">
      <c r="A1565">
        <v>1564</v>
      </c>
      <c r="B1565" s="2">
        <v>43636</v>
      </c>
      <c r="C1565" s="8">
        <v>38500000</v>
      </c>
      <c r="D1565" s="8">
        <v>24530414.288414288</v>
      </c>
      <c r="E1565" s="10">
        <f t="shared" si="48"/>
        <v>13969585.711585712</v>
      </c>
      <c r="F1565" s="28">
        <f t="shared" si="49"/>
        <v>-30282.74428274855</v>
      </c>
    </row>
    <row r="1566" spans="1:6" x14ac:dyDescent="0.3">
      <c r="A1566">
        <v>1565</v>
      </c>
      <c r="B1566" s="2">
        <v>43635</v>
      </c>
      <c r="C1566" s="8">
        <v>37700000</v>
      </c>
      <c r="D1566" s="8">
        <v>23700131.54413154</v>
      </c>
      <c r="E1566" s="10">
        <f t="shared" si="48"/>
        <v>13999868.45586846</v>
      </c>
      <c r="F1566" s="28">
        <f t="shared" si="49"/>
        <v>255612.92761292681</v>
      </c>
    </row>
    <row r="1567" spans="1:6" x14ac:dyDescent="0.3">
      <c r="A1567">
        <v>1566</v>
      </c>
      <c r="B1567" s="2">
        <v>43634</v>
      </c>
      <c r="C1567" s="8">
        <v>37500000</v>
      </c>
      <c r="D1567" s="8">
        <v>23755744.471744467</v>
      </c>
      <c r="E1567" s="10">
        <f t="shared" si="48"/>
        <v>13744255.528255533</v>
      </c>
      <c r="F1567" s="28">
        <f t="shared" si="49"/>
        <v>-179245.51124550775</v>
      </c>
    </row>
    <row r="1568" spans="1:6" x14ac:dyDescent="0.3">
      <c r="A1568">
        <v>1567</v>
      </c>
      <c r="B1568" s="2">
        <v>43633</v>
      </c>
      <c r="C1568" s="8">
        <v>37550000</v>
      </c>
      <c r="D1568" s="8">
        <v>23626498.960498959</v>
      </c>
      <c r="E1568" s="10">
        <f t="shared" si="48"/>
        <v>13923501.039501041</v>
      </c>
      <c r="F1568" s="28">
        <f t="shared" si="49"/>
        <v>159511.62351161987</v>
      </c>
    </row>
    <row r="1569" spans="1:6" x14ac:dyDescent="0.3">
      <c r="A1569">
        <v>1568</v>
      </c>
      <c r="B1569" s="2">
        <v>43630</v>
      </c>
      <c r="C1569" s="8">
        <v>37400000</v>
      </c>
      <c r="D1569" s="8">
        <v>23636010.584010579</v>
      </c>
      <c r="E1569" s="10">
        <f t="shared" si="48"/>
        <v>13763989.415989421</v>
      </c>
      <c r="F1569" s="28">
        <f t="shared" si="49"/>
        <v>33877.527877531946</v>
      </c>
    </row>
    <row r="1570" spans="1:6" x14ac:dyDescent="0.3">
      <c r="A1570">
        <v>1569</v>
      </c>
      <c r="B1570" s="2">
        <v>43629</v>
      </c>
      <c r="C1570" s="8">
        <v>37330000</v>
      </c>
      <c r="D1570" s="8">
        <v>23599888.111888111</v>
      </c>
      <c r="E1570" s="10">
        <f t="shared" si="48"/>
        <v>13730111.888111889</v>
      </c>
      <c r="F1570" s="28">
        <f t="shared" si="49"/>
        <v>76391.230391234159</v>
      </c>
    </row>
    <row r="1571" spans="1:6" x14ac:dyDescent="0.3">
      <c r="A1571">
        <v>1570</v>
      </c>
      <c r="B1571" s="2">
        <v>43628</v>
      </c>
      <c r="C1571" s="8">
        <v>37130000</v>
      </c>
      <c r="D1571" s="8">
        <v>23476279.342279345</v>
      </c>
      <c r="E1571" s="10">
        <f t="shared" si="48"/>
        <v>13653720.657720655</v>
      </c>
      <c r="F1571" s="28">
        <f t="shared" si="49"/>
        <v>-214883.16008316353</v>
      </c>
    </row>
    <row r="1572" spans="1:6" x14ac:dyDescent="0.3">
      <c r="A1572">
        <v>1571</v>
      </c>
      <c r="B1572" s="2">
        <v>43627</v>
      </c>
      <c r="C1572" s="8">
        <v>37270000</v>
      </c>
      <c r="D1572" s="8">
        <v>23401396.182196181</v>
      </c>
      <c r="E1572" s="10">
        <f t="shared" si="48"/>
        <v>13868603.817803819</v>
      </c>
      <c r="F1572" s="28">
        <f t="shared" si="49"/>
        <v>-36958.835758835077</v>
      </c>
    </row>
    <row r="1573" spans="1:6" x14ac:dyDescent="0.3">
      <c r="A1573">
        <v>1572</v>
      </c>
      <c r="B1573" s="2">
        <v>43626</v>
      </c>
      <c r="C1573" s="8">
        <v>37300000</v>
      </c>
      <c r="D1573" s="8">
        <v>23394437.346437346</v>
      </c>
      <c r="E1573" s="10">
        <f t="shared" si="48"/>
        <v>13905562.653562654</v>
      </c>
      <c r="F1573" s="28">
        <f t="shared" si="49"/>
        <v>426881.11888111755</v>
      </c>
    </row>
    <row r="1574" spans="1:6" x14ac:dyDescent="0.3">
      <c r="A1574">
        <v>1573</v>
      </c>
      <c r="B1574" s="2">
        <v>43623</v>
      </c>
      <c r="C1574" s="8">
        <v>37200000</v>
      </c>
      <c r="D1574" s="8">
        <v>23721318.465318464</v>
      </c>
      <c r="E1574" s="10">
        <f t="shared" si="48"/>
        <v>13478681.534681536</v>
      </c>
      <c r="F1574" s="28">
        <f t="shared" si="49"/>
        <v>93406.690606690943</v>
      </c>
    </row>
    <row r="1575" spans="1:6" x14ac:dyDescent="0.3">
      <c r="A1575">
        <v>1574</v>
      </c>
      <c r="B1575" s="2">
        <v>43622</v>
      </c>
      <c r="C1575" s="8">
        <v>37050000</v>
      </c>
      <c r="D1575" s="8">
        <v>23664725.155925155</v>
      </c>
      <c r="E1575" s="10">
        <f t="shared" si="48"/>
        <v>13385274.844074845</v>
      </c>
      <c r="F1575" s="28">
        <f t="shared" si="49"/>
        <v>-124492.98809298873</v>
      </c>
    </row>
    <row r="1576" spans="1:6" x14ac:dyDescent="0.3">
      <c r="A1576">
        <v>1575</v>
      </c>
      <c r="B1576" s="2">
        <v>43621</v>
      </c>
      <c r="C1576" s="8">
        <v>37020000</v>
      </c>
      <c r="D1576" s="8">
        <v>23510232.167832166</v>
      </c>
      <c r="E1576" s="10">
        <f t="shared" si="48"/>
        <v>13509767.832167834</v>
      </c>
      <c r="F1576" s="28">
        <f t="shared" si="49"/>
        <v>-183735.85333584994</v>
      </c>
    </row>
    <row r="1577" spans="1:6" x14ac:dyDescent="0.3">
      <c r="A1577">
        <v>1576</v>
      </c>
      <c r="B1577" s="2">
        <v>43620</v>
      </c>
      <c r="C1577" s="8">
        <v>37100000</v>
      </c>
      <c r="D1577" s="8">
        <v>23406496.314496316</v>
      </c>
      <c r="E1577" s="10">
        <f t="shared" si="48"/>
        <v>13693503.685503684</v>
      </c>
      <c r="F1577" s="28">
        <f t="shared" si="49"/>
        <v>315619.42921942845</v>
      </c>
    </row>
    <row r="1578" spans="1:6" x14ac:dyDescent="0.3">
      <c r="A1578">
        <v>1577</v>
      </c>
      <c r="B1578" s="2">
        <v>43619</v>
      </c>
      <c r="C1578" s="8">
        <v>36770000</v>
      </c>
      <c r="D1578" s="8">
        <v>23392115.743715744</v>
      </c>
      <c r="E1578" s="10">
        <f t="shared" si="48"/>
        <v>13377884.256284256</v>
      </c>
      <c r="F1578" s="28">
        <f t="shared" si="49"/>
        <v>17903.534303531051</v>
      </c>
    </row>
    <row r="1579" spans="1:6" x14ac:dyDescent="0.3">
      <c r="A1579">
        <v>1578</v>
      </c>
      <c r="B1579" s="2">
        <v>43616</v>
      </c>
      <c r="C1579" s="8">
        <v>36470000</v>
      </c>
      <c r="D1579" s="8">
        <v>23110019.278019276</v>
      </c>
      <c r="E1579" s="10">
        <f t="shared" si="48"/>
        <v>13359980.721980724</v>
      </c>
      <c r="F1579" s="28">
        <f t="shared" si="49"/>
        <v>-196086.94008694217</v>
      </c>
    </row>
    <row r="1580" spans="1:6" x14ac:dyDescent="0.3">
      <c r="A1580">
        <v>1579</v>
      </c>
      <c r="B1580" s="2">
        <v>43615</v>
      </c>
      <c r="C1580" s="8">
        <v>36340000</v>
      </c>
      <c r="D1580" s="8">
        <v>22783932.337932333</v>
      </c>
      <c r="E1580" s="10">
        <f t="shared" si="48"/>
        <v>13556067.662067667</v>
      </c>
      <c r="F1580" s="28">
        <f t="shared" si="49"/>
        <v>-133774.6361746341</v>
      </c>
    </row>
    <row r="1581" spans="1:6" x14ac:dyDescent="0.3">
      <c r="A1581">
        <v>1580</v>
      </c>
      <c r="B1581" s="2">
        <v>43614</v>
      </c>
      <c r="C1581" s="8">
        <v>36350000</v>
      </c>
      <c r="D1581" s="8">
        <v>22660157.701757699</v>
      </c>
      <c r="E1581" s="10">
        <f t="shared" si="48"/>
        <v>13689842.298242301</v>
      </c>
      <c r="F1581" s="28">
        <f t="shared" si="49"/>
        <v>-156059.79965979978</v>
      </c>
    </row>
    <row r="1582" spans="1:6" x14ac:dyDescent="0.3">
      <c r="A1582">
        <v>1581</v>
      </c>
      <c r="B1582" s="2">
        <v>43613</v>
      </c>
      <c r="C1582" s="8">
        <v>36420000</v>
      </c>
      <c r="D1582" s="8">
        <v>22574097.902097899</v>
      </c>
      <c r="E1582" s="10">
        <f t="shared" si="48"/>
        <v>13845902.097902101</v>
      </c>
      <c r="F1582" s="28">
        <f t="shared" si="49"/>
        <v>-33628.86842886731</v>
      </c>
    </row>
    <row r="1583" spans="1:6" x14ac:dyDescent="0.3">
      <c r="A1583">
        <v>1582</v>
      </c>
      <c r="B1583" s="2">
        <v>43612</v>
      </c>
      <c r="C1583" s="8">
        <v>36470000</v>
      </c>
      <c r="D1583" s="8">
        <v>22590469.033669032</v>
      </c>
      <c r="E1583" s="10">
        <f t="shared" si="48"/>
        <v>13879530.966330968</v>
      </c>
      <c r="F1583" s="28">
        <f t="shared" si="49"/>
        <v>136937.88373788446</v>
      </c>
    </row>
    <row r="1584" spans="1:6" x14ac:dyDescent="0.3">
      <c r="A1584">
        <v>1583</v>
      </c>
      <c r="B1584" s="2">
        <v>43609</v>
      </c>
      <c r="C1584" s="8">
        <v>36420000</v>
      </c>
      <c r="D1584" s="8">
        <v>22677406.917406917</v>
      </c>
      <c r="E1584" s="10">
        <f t="shared" si="48"/>
        <v>13742593.082593083</v>
      </c>
      <c r="F1584" s="28">
        <f t="shared" si="49"/>
        <v>149586.01398601383</v>
      </c>
    </row>
    <row r="1585" spans="1:6" x14ac:dyDescent="0.3">
      <c r="A1585">
        <v>1584</v>
      </c>
      <c r="B1585" s="2">
        <v>43608</v>
      </c>
      <c r="C1585" s="8">
        <v>36310000</v>
      </c>
      <c r="D1585" s="8">
        <v>22716992.93139293</v>
      </c>
      <c r="E1585" s="10">
        <f t="shared" si="48"/>
        <v>13593007.06860707</v>
      </c>
      <c r="F1585" s="28">
        <f t="shared" si="49"/>
        <v>-205362.23776224256</v>
      </c>
    </row>
    <row r="1586" spans="1:6" x14ac:dyDescent="0.3">
      <c r="A1586">
        <v>1585</v>
      </c>
      <c r="B1586" s="2">
        <v>43607</v>
      </c>
      <c r="C1586" s="8">
        <v>36300000</v>
      </c>
      <c r="D1586" s="8">
        <v>22501630.693630688</v>
      </c>
      <c r="E1586" s="10">
        <f t="shared" si="48"/>
        <v>13798369.306369312</v>
      </c>
      <c r="F1586" s="28">
        <f t="shared" si="49"/>
        <v>-99035.721035715193</v>
      </c>
    </row>
    <row r="1587" spans="1:6" x14ac:dyDescent="0.3">
      <c r="A1587">
        <v>1586</v>
      </c>
      <c r="B1587" s="2">
        <v>43606</v>
      </c>
      <c r="C1587" s="8">
        <v>36390000</v>
      </c>
      <c r="D1587" s="8">
        <v>22492594.972594973</v>
      </c>
      <c r="E1587" s="10">
        <f t="shared" si="48"/>
        <v>13897405.027405027</v>
      </c>
      <c r="F1587" s="28">
        <f t="shared" si="49"/>
        <v>42147.042147036642</v>
      </c>
    </row>
    <row r="1588" spans="1:6" x14ac:dyDescent="0.3">
      <c r="A1588">
        <v>1587</v>
      </c>
      <c r="B1588" s="2">
        <v>43605</v>
      </c>
      <c r="C1588" s="8">
        <v>36430000</v>
      </c>
      <c r="D1588" s="8">
        <v>22574742.014742009</v>
      </c>
      <c r="E1588" s="10">
        <f t="shared" si="48"/>
        <v>13855257.985257991</v>
      </c>
      <c r="F1588" s="28">
        <f t="shared" si="49"/>
        <v>-19866.943866938353</v>
      </c>
    </row>
    <row r="1589" spans="1:6" x14ac:dyDescent="0.3">
      <c r="A1589">
        <v>1588</v>
      </c>
      <c r="B1589" s="2">
        <v>43602</v>
      </c>
      <c r="C1589" s="8">
        <v>36410000</v>
      </c>
      <c r="D1589" s="8">
        <v>22534875.070875071</v>
      </c>
      <c r="E1589" s="10">
        <f t="shared" si="48"/>
        <v>13875124.929124929</v>
      </c>
      <c r="F1589" s="28">
        <f t="shared" si="49"/>
        <v>165.56416556239128</v>
      </c>
    </row>
    <row r="1590" spans="1:6" x14ac:dyDescent="0.3">
      <c r="A1590">
        <v>1589</v>
      </c>
      <c r="B1590" s="2">
        <v>43601</v>
      </c>
      <c r="C1590" s="8">
        <v>36510000</v>
      </c>
      <c r="D1590" s="8">
        <v>22635040.635040633</v>
      </c>
      <c r="E1590" s="10">
        <f t="shared" si="48"/>
        <v>13874959.364959367</v>
      </c>
      <c r="F1590" s="28">
        <f t="shared" si="49"/>
        <v>139047.43904744089</v>
      </c>
    </row>
    <row r="1591" spans="1:6" x14ac:dyDescent="0.3">
      <c r="A1591">
        <v>1590</v>
      </c>
      <c r="B1591" s="2">
        <v>43600</v>
      </c>
      <c r="C1591" s="8">
        <v>36570000</v>
      </c>
      <c r="D1591" s="8">
        <v>22834088.074088074</v>
      </c>
      <c r="E1591" s="10">
        <f t="shared" si="48"/>
        <v>13735911.925911926</v>
      </c>
      <c r="F1591" s="28">
        <f t="shared" si="49"/>
        <v>45225.855225853622</v>
      </c>
    </row>
    <row r="1592" spans="1:6" x14ac:dyDescent="0.3">
      <c r="A1592">
        <v>1591</v>
      </c>
      <c r="B1592" s="2">
        <v>43599</v>
      </c>
      <c r="C1592" s="8">
        <v>36570000</v>
      </c>
      <c r="D1592" s="8">
        <v>22879313.929313928</v>
      </c>
      <c r="E1592" s="10">
        <f t="shared" si="48"/>
        <v>13690686.070686072</v>
      </c>
      <c r="F1592" s="28">
        <f t="shared" si="49"/>
        <v>216282.36628236249</v>
      </c>
    </row>
    <row r="1593" spans="1:6" x14ac:dyDescent="0.3">
      <c r="A1593">
        <v>1592</v>
      </c>
      <c r="B1593" s="2">
        <v>43598</v>
      </c>
      <c r="C1593" s="8">
        <v>36400000</v>
      </c>
      <c r="D1593" s="8">
        <v>22925596.29559629</v>
      </c>
      <c r="E1593" s="10">
        <f t="shared" si="48"/>
        <v>13474403.70440371</v>
      </c>
      <c r="F1593" s="28">
        <f t="shared" si="49"/>
        <v>-184485.73048572615</v>
      </c>
    </row>
    <row r="1594" spans="1:6" x14ac:dyDescent="0.3">
      <c r="A1594">
        <v>1593</v>
      </c>
      <c r="B1594" s="2">
        <v>43595</v>
      </c>
      <c r="C1594" s="8">
        <v>36350000</v>
      </c>
      <c r="D1594" s="8">
        <v>22691110.565110564</v>
      </c>
      <c r="E1594" s="10">
        <f t="shared" si="48"/>
        <v>13658889.434889436</v>
      </c>
      <c r="F1594" s="28">
        <f t="shared" si="49"/>
        <v>-4865.9988659992814</v>
      </c>
    </row>
    <row r="1595" spans="1:6" x14ac:dyDescent="0.3">
      <c r="A1595">
        <v>1594</v>
      </c>
      <c r="B1595" s="2">
        <v>43594</v>
      </c>
      <c r="C1595" s="8">
        <v>36350000</v>
      </c>
      <c r="D1595" s="8">
        <v>22686244.566244565</v>
      </c>
      <c r="E1595" s="10">
        <f t="shared" si="48"/>
        <v>13663755.433755435</v>
      </c>
      <c r="F1595" s="28">
        <f t="shared" si="49"/>
        <v>-96977.130977127701</v>
      </c>
    </row>
    <row r="1596" spans="1:6" x14ac:dyDescent="0.3">
      <c r="A1596">
        <v>1595</v>
      </c>
      <c r="B1596" s="2">
        <v>43593</v>
      </c>
      <c r="C1596" s="8">
        <v>36360000</v>
      </c>
      <c r="D1596" s="8">
        <v>22599267.435267437</v>
      </c>
      <c r="E1596" s="10">
        <f t="shared" si="48"/>
        <v>13760732.564732563</v>
      </c>
      <c r="F1596" s="28">
        <f t="shared" si="49"/>
        <v>29647.703647699207</v>
      </c>
    </row>
    <row r="1597" spans="1:6" x14ac:dyDescent="0.3">
      <c r="A1597">
        <v>1596</v>
      </c>
      <c r="B1597" s="2">
        <v>43592</v>
      </c>
      <c r="C1597" s="8">
        <v>36330000</v>
      </c>
      <c r="D1597" s="8">
        <v>22598915.138915136</v>
      </c>
      <c r="E1597" s="10">
        <f t="shared" si="48"/>
        <v>13731084.861084864</v>
      </c>
      <c r="F1597" s="28">
        <f t="shared" si="49"/>
        <v>-101382.72538272291</v>
      </c>
    </row>
    <row r="1598" spans="1:6" x14ac:dyDescent="0.3">
      <c r="A1598">
        <v>1597</v>
      </c>
      <c r="B1598" s="2">
        <v>43591</v>
      </c>
      <c r="C1598" s="8">
        <v>36390000</v>
      </c>
      <c r="D1598" s="8">
        <v>22557532.413532414</v>
      </c>
      <c r="E1598" s="10">
        <f t="shared" si="48"/>
        <v>13832467.586467586</v>
      </c>
      <c r="F1598" s="28">
        <f t="shared" si="49"/>
        <v>36021.394821394235</v>
      </c>
    </row>
    <row r="1599" spans="1:6" x14ac:dyDescent="0.3">
      <c r="A1599">
        <v>1598</v>
      </c>
      <c r="B1599" s="2">
        <v>43588</v>
      </c>
      <c r="C1599" s="8">
        <v>36280000</v>
      </c>
      <c r="D1599" s="8">
        <v>22483553.808353808</v>
      </c>
      <c r="E1599" s="10">
        <f t="shared" si="48"/>
        <v>13796446.191646192</v>
      </c>
      <c r="F1599" s="28">
        <f t="shared" si="49"/>
        <v>-236415.64921564981</v>
      </c>
    </row>
    <row r="1600" spans="1:6" x14ac:dyDescent="0.3">
      <c r="A1600">
        <v>1599</v>
      </c>
      <c r="B1600" s="2">
        <v>43587</v>
      </c>
      <c r="C1600" s="8">
        <v>36360000</v>
      </c>
      <c r="D1600" s="8">
        <v>22327138.159138158</v>
      </c>
      <c r="E1600" s="10">
        <f t="shared" si="48"/>
        <v>14032861.840861842</v>
      </c>
      <c r="F1600" s="28">
        <f t="shared" si="49"/>
        <v>289958.04195804521</v>
      </c>
    </row>
    <row r="1601" spans="1:6" x14ac:dyDescent="0.3">
      <c r="A1601">
        <v>1600</v>
      </c>
      <c r="B1601" s="2">
        <v>43586</v>
      </c>
      <c r="C1601" s="8">
        <v>36300000</v>
      </c>
      <c r="D1601" s="8">
        <v>22557096.201096203</v>
      </c>
      <c r="E1601" s="10">
        <f t="shared" si="48"/>
        <v>13742903.798903797</v>
      </c>
      <c r="F1601" s="28">
        <f t="shared" si="49"/>
        <v>24644.868644863367</v>
      </c>
    </row>
    <row r="1602" spans="1:6" x14ac:dyDescent="0.3">
      <c r="A1602">
        <v>1601</v>
      </c>
      <c r="B1602" s="2">
        <v>43585</v>
      </c>
      <c r="C1602" s="8">
        <v>36300000</v>
      </c>
      <c r="D1602" s="8">
        <v>22581741.069741067</v>
      </c>
      <c r="E1602" s="10">
        <f t="shared" si="48"/>
        <v>13718258.930258933</v>
      </c>
      <c r="F1602" s="28">
        <f t="shared" si="49"/>
        <v>-273934.60593460873</v>
      </c>
    </row>
    <row r="1603" spans="1:6" x14ac:dyDescent="0.3">
      <c r="A1603">
        <v>1602</v>
      </c>
      <c r="B1603" s="2">
        <v>43584</v>
      </c>
      <c r="C1603" s="8">
        <v>36500000</v>
      </c>
      <c r="D1603" s="8">
        <v>22507806.463806458</v>
      </c>
      <c r="E1603" s="10">
        <f t="shared" ref="E1603:E1666" si="50">C1603-D1603</f>
        <v>13992193.536193542</v>
      </c>
      <c r="F1603" s="28">
        <f t="shared" ref="F1603:F1666" si="51">E1603-E1604</f>
        <v>230901.90890191495</v>
      </c>
    </row>
    <row r="1604" spans="1:6" x14ac:dyDescent="0.3">
      <c r="A1604">
        <v>1603</v>
      </c>
      <c r="B1604" s="2">
        <v>43581</v>
      </c>
      <c r="C1604" s="8">
        <v>36380000</v>
      </c>
      <c r="D1604" s="8">
        <v>22618708.372708373</v>
      </c>
      <c r="E1604" s="10">
        <f t="shared" si="50"/>
        <v>13761291.627291627</v>
      </c>
      <c r="F1604" s="28">
        <f t="shared" si="51"/>
        <v>-177707.04970705137</v>
      </c>
    </row>
    <row r="1605" spans="1:6" x14ac:dyDescent="0.3">
      <c r="A1605">
        <v>1604</v>
      </c>
      <c r="B1605" s="2">
        <v>43580</v>
      </c>
      <c r="C1605" s="8">
        <v>36330000</v>
      </c>
      <c r="D1605" s="8">
        <v>22391001.323001321</v>
      </c>
      <c r="E1605" s="10">
        <f t="shared" si="50"/>
        <v>13938998.676998679</v>
      </c>
      <c r="F1605" s="28">
        <f t="shared" si="51"/>
        <v>24734.832734834403</v>
      </c>
    </row>
    <row r="1606" spans="1:6" x14ac:dyDescent="0.3">
      <c r="A1606">
        <v>1605</v>
      </c>
      <c r="B1606" s="2">
        <v>43579</v>
      </c>
      <c r="C1606" s="8">
        <v>36300000</v>
      </c>
      <c r="D1606" s="8">
        <v>22385736.155736156</v>
      </c>
      <c r="E1606" s="10">
        <f t="shared" si="50"/>
        <v>13914263.844263844</v>
      </c>
      <c r="F1606" s="28">
        <f t="shared" si="51"/>
        <v>-163611.4156114161</v>
      </c>
    </row>
    <row r="1607" spans="1:6" x14ac:dyDescent="0.3">
      <c r="A1607">
        <v>1606</v>
      </c>
      <c r="B1607" s="2">
        <v>43578</v>
      </c>
      <c r="C1607" s="8">
        <v>36350000</v>
      </c>
      <c r="D1607" s="8">
        <v>22272124.74012474</v>
      </c>
      <c r="E1607" s="10">
        <f t="shared" si="50"/>
        <v>14077875.25987526</v>
      </c>
      <c r="F1607" s="28">
        <f t="shared" si="51"/>
        <v>51398.601398598403</v>
      </c>
    </row>
    <row r="1608" spans="1:6" x14ac:dyDescent="0.3">
      <c r="A1608">
        <v>1607</v>
      </c>
      <c r="B1608" s="2">
        <v>43577</v>
      </c>
      <c r="C1608" s="8">
        <v>36380000</v>
      </c>
      <c r="D1608" s="8">
        <v>22353523.341523338</v>
      </c>
      <c r="E1608" s="10">
        <f t="shared" si="50"/>
        <v>14026476.658476662</v>
      </c>
      <c r="F1608" s="28">
        <f t="shared" si="51"/>
        <v>185518.09271809459</v>
      </c>
    </row>
    <row r="1609" spans="1:6" x14ac:dyDescent="0.3">
      <c r="A1609">
        <v>1608</v>
      </c>
      <c r="B1609" s="2">
        <v>43574</v>
      </c>
      <c r="C1609" s="8">
        <v>36370000</v>
      </c>
      <c r="D1609" s="8">
        <v>22529041.434241433</v>
      </c>
      <c r="E1609" s="10">
        <f t="shared" si="50"/>
        <v>13840958.565758567</v>
      </c>
      <c r="F1609" s="28">
        <f t="shared" si="51"/>
        <v>-198025.97402597219</v>
      </c>
    </row>
    <row r="1610" spans="1:6" x14ac:dyDescent="0.3">
      <c r="A1610">
        <v>1609</v>
      </c>
      <c r="B1610" s="2">
        <v>43573</v>
      </c>
      <c r="C1610" s="8">
        <v>36350000</v>
      </c>
      <c r="D1610" s="8">
        <v>22311015.460215461</v>
      </c>
      <c r="E1610" s="10">
        <f t="shared" si="50"/>
        <v>14038984.539784539</v>
      </c>
      <c r="F1610" s="28">
        <f t="shared" si="51"/>
        <v>453.52485352382064</v>
      </c>
    </row>
    <row r="1611" spans="1:6" x14ac:dyDescent="0.3">
      <c r="A1611">
        <v>1610</v>
      </c>
      <c r="B1611" s="2">
        <v>43572</v>
      </c>
      <c r="C1611" s="8">
        <v>36350000</v>
      </c>
      <c r="D1611" s="8">
        <v>22311468.985068984</v>
      </c>
      <c r="E1611" s="10">
        <f t="shared" si="50"/>
        <v>14038531.014931016</v>
      </c>
      <c r="F1611" s="28">
        <f t="shared" si="51"/>
        <v>-132022.8312228322</v>
      </c>
    </row>
    <row r="1612" spans="1:6" x14ac:dyDescent="0.3">
      <c r="A1612">
        <v>1611</v>
      </c>
      <c r="B1612" s="2">
        <v>43571</v>
      </c>
      <c r="C1612" s="8">
        <v>36490000</v>
      </c>
      <c r="D1612" s="8">
        <v>22319446.153846152</v>
      </c>
      <c r="E1612" s="10">
        <f t="shared" si="50"/>
        <v>14170553.846153848</v>
      </c>
      <c r="F1612" s="28">
        <f t="shared" si="51"/>
        <v>249046.15384615213</v>
      </c>
    </row>
    <row r="1613" spans="1:6" x14ac:dyDescent="0.3">
      <c r="A1613">
        <v>1612</v>
      </c>
      <c r="B1613" s="2">
        <v>43570</v>
      </c>
      <c r="C1613" s="8">
        <v>36490000</v>
      </c>
      <c r="D1613" s="8">
        <v>22568492.307692304</v>
      </c>
      <c r="E1613" s="10">
        <f t="shared" si="50"/>
        <v>13921507.692307696</v>
      </c>
      <c r="F1613" s="28">
        <f t="shared" si="51"/>
        <v>-43353.846153844148</v>
      </c>
    </row>
    <row r="1614" spans="1:6" x14ac:dyDescent="0.3">
      <c r="A1614">
        <v>1613</v>
      </c>
      <c r="B1614" s="2">
        <v>43567</v>
      </c>
      <c r="C1614" s="8">
        <v>36600000</v>
      </c>
      <c r="D1614" s="8">
        <v>22635138.46153846</v>
      </c>
      <c r="E1614" s="10">
        <f t="shared" si="50"/>
        <v>13964861.53846154</v>
      </c>
      <c r="F1614" s="28">
        <f t="shared" si="51"/>
        <v>-37999.470799472183</v>
      </c>
    </row>
    <row r="1615" spans="1:6" x14ac:dyDescent="0.3">
      <c r="A1615">
        <v>1614</v>
      </c>
      <c r="B1615" s="2">
        <v>43566</v>
      </c>
      <c r="C1615" s="8">
        <v>36600000</v>
      </c>
      <c r="D1615" s="8">
        <v>22597138.990738988</v>
      </c>
      <c r="E1615" s="10">
        <f t="shared" si="50"/>
        <v>14002861.009261012</v>
      </c>
      <c r="F1615" s="28">
        <f t="shared" si="51"/>
        <v>403450.68985068798</v>
      </c>
    </row>
    <row r="1616" spans="1:6" x14ac:dyDescent="0.3">
      <c r="A1616">
        <v>1615</v>
      </c>
      <c r="B1616" s="2">
        <v>43565</v>
      </c>
      <c r="C1616" s="8">
        <v>36560000</v>
      </c>
      <c r="D1616" s="8">
        <v>22960589.680589676</v>
      </c>
      <c r="E1616" s="10">
        <f t="shared" si="50"/>
        <v>13599410.319410324</v>
      </c>
      <c r="F1616" s="28">
        <f t="shared" si="51"/>
        <v>-80190.512190509588</v>
      </c>
    </row>
    <row r="1617" spans="1:6" x14ac:dyDescent="0.3">
      <c r="A1617">
        <v>1616</v>
      </c>
      <c r="B1617" s="2">
        <v>43564</v>
      </c>
      <c r="C1617" s="8">
        <v>36540000</v>
      </c>
      <c r="D1617" s="8">
        <v>22860399.168399166</v>
      </c>
      <c r="E1617" s="10">
        <f t="shared" si="50"/>
        <v>13679600.831600834</v>
      </c>
      <c r="F1617" s="28">
        <f t="shared" si="51"/>
        <v>-71260.70686070621</v>
      </c>
    </row>
    <row r="1618" spans="1:6" x14ac:dyDescent="0.3">
      <c r="A1618">
        <v>1617</v>
      </c>
      <c r="B1618" s="2">
        <v>43563</v>
      </c>
      <c r="C1618" s="8">
        <v>36500000</v>
      </c>
      <c r="D1618" s="8">
        <v>22749138.46153846</v>
      </c>
      <c r="E1618" s="10">
        <f t="shared" si="50"/>
        <v>13750861.53846154</v>
      </c>
      <c r="F1618" s="28">
        <f t="shared" si="51"/>
        <v>-117507.69230769202</v>
      </c>
    </row>
    <row r="1619" spans="1:6" x14ac:dyDescent="0.3">
      <c r="A1619">
        <v>1618</v>
      </c>
      <c r="B1619" s="2">
        <v>43560</v>
      </c>
      <c r="C1619" s="8">
        <v>36500000</v>
      </c>
      <c r="D1619" s="8">
        <v>22631630.769230768</v>
      </c>
      <c r="E1619" s="10">
        <f t="shared" si="50"/>
        <v>13868369.230769232</v>
      </c>
      <c r="F1619" s="28">
        <f t="shared" si="51"/>
        <v>144471.66887166724</v>
      </c>
    </row>
    <row r="1620" spans="1:6" x14ac:dyDescent="0.3">
      <c r="A1620">
        <v>1619</v>
      </c>
      <c r="B1620" s="2">
        <v>43559</v>
      </c>
      <c r="C1620" s="8">
        <v>36330000</v>
      </c>
      <c r="D1620" s="8">
        <v>22606102.438102435</v>
      </c>
      <c r="E1620" s="10">
        <f t="shared" si="50"/>
        <v>13723897.561897565</v>
      </c>
      <c r="F1620" s="28">
        <f t="shared" si="51"/>
        <v>-143240.89964089915</v>
      </c>
    </row>
    <row r="1621" spans="1:6" x14ac:dyDescent="0.3">
      <c r="A1621">
        <v>1620</v>
      </c>
      <c r="B1621" s="2">
        <v>43558</v>
      </c>
      <c r="C1621" s="8">
        <v>36490000</v>
      </c>
      <c r="D1621" s="8">
        <v>22622861.538461536</v>
      </c>
      <c r="E1621" s="10">
        <f t="shared" si="50"/>
        <v>13867138.461538464</v>
      </c>
      <c r="F1621" s="28">
        <f t="shared" si="51"/>
        <v>-30196.635796636343</v>
      </c>
    </row>
    <row r="1622" spans="1:6" x14ac:dyDescent="0.3">
      <c r="A1622">
        <v>1621</v>
      </c>
      <c r="B1622" s="2">
        <v>43557</v>
      </c>
      <c r="C1622" s="8">
        <v>36520000</v>
      </c>
      <c r="D1622" s="8">
        <v>22622664.9026649</v>
      </c>
      <c r="E1622" s="10">
        <f t="shared" si="50"/>
        <v>13897335.0973351</v>
      </c>
      <c r="F1622" s="28">
        <f t="shared" si="51"/>
        <v>-76111.056511055678</v>
      </c>
    </row>
    <row r="1623" spans="1:6" x14ac:dyDescent="0.3">
      <c r="A1623">
        <v>1622</v>
      </c>
      <c r="B1623" s="2">
        <v>43556</v>
      </c>
      <c r="C1623" s="8">
        <v>36570000</v>
      </c>
      <c r="D1623" s="8">
        <v>22596553.846153844</v>
      </c>
      <c r="E1623" s="10">
        <f t="shared" si="50"/>
        <v>13973446.153846156</v>
      </c>
      <c r="F1623" s="28">
        <f t="shared" si="51"/>
        <v>124586.95898696035</v>
      </c>
    </row>
    <row r="1624" spans="1:6" x14ac:dyDescent="0.3">
      <c r="A1624">
        <v>1623</v>
      </c>
      <c r="B1624" s="2">
        <v>43553</v>
      </c>
      <c r="C1624" s="8">
        <v>36530000</v>
      </c>
      <c r="D1624" s="8">
        <v>22681140.805140804</v>
      </c>
      <c r="E1624" s="10">
        <f t="shared" si="50"/>
        <v>13848859.194859196</v>
      </c>
      <c r="F1624" s="28">
        <f t="shared" si="51"/>
        <v>-279058.0230580233</v>
      </c>
    </row>
    <row r="1625" spans="1:6" x14ac:dyDescent="0.3">
      <c r="A1625">
        <v>1624</v>
      </c>
      <c r="B1625" s="2">
        <v>43552</v>
      </c>
      <c r="C1625" s="8">
        <v>36750000</v>
      </c>
      <c r="D1625" s="8">
        <v>22622082.782082781</v>
      </c>
      <c r="E1625" s="10">
        <f t="shared" si="50"/>
        <v>14127917.217917219</v>
      </c>
      <c r="F1625" s="28">
        <f t="shared" si="51"/>
        <v>300557.70175770298</v>
      </c>
    </row>
    <row r="1626" spans="1:6" x14ac:dyDescent="0.3">
      <c r="A1626">
        <v>1625</v>
      </c>
      <c r="B1626" s="2">
        <v>43551</v>
      </c>
      <c r="C1626" s="8">
        <v>36800000</v>
      </c>
      <c r="D1626" s="8">
        <v>22972640.483840484</v>
      </c>
      <c r="E1626" s="10">
        <f t="shared" si="50"/>
        <v>13827359.516159516</v>
      </c>
      <c r="F1626" s="28">
        <f t="shared" si="51"/>
        <v>17165.904365900904</v>
      </c>
    </row>
    <row r="1627" spans="1:6" x14ac:dyDescent="0.3">
      <c r="A1627">
        <v>1626</v>
      </c>
      <c r="B1627" s="2">
        <v>43550</v>
      </c>
      <c r="C1627" s="8">
        <v>36860000</v>
      </c>
      <c r="D1627" s="8">
        <v>23049806.388206385</v>
      </c>
      <c r="E1627" s="10">
        <f t="shared" si="50"/>
        <v>13810193.611793615</v>
      </c>
      <c r="F1627" s="28">
        <f t="shared" si="51"/>
        <v>214285.9194859229</v>
      </c>
    </row>
    <row r="1628" spans="1:6" x14ac:dyDescent="0.3">
      <c r="A1628">
        <v>1627</v>
      </c>
      <c r="B1628" s="2">
        <v>43549</v>
      </c>
      <c r="C1628" s="8">
        <v>36780000</v>
      </c>
      <c r="D1628" s="8">
        <v>23184092.307692308</v>
      </c>
      <c r="E1628" s="10">
        <f t="shared" si="50"/>
        <v>13595907.692307692</v>
      </c>
      <c r="F1628" s="28">
        <f t="shared" si="51"/>
        <v>-110646.15384615585</v>
      </c>
    </row>
    <row r="1629" spans="1:6" x14ac:dyDescent="0.3">
      <c r="A1629">
        <v>1628</v>
      </c>
      <c r="B1629" s="2">
        <v>43546</v>
      </c>
      <c r="C1629" s="8">
        <v>36710000</v>
      </c>
      <c r="D1629" s="8">
        <v>23003446.153846152</v>
      </c>
      <c r="E1629" s="10">
        <f t="shared" si="50"/>
        <v>13706553.846153848</v>
      </c>
      <c r="F1629" s="28">
        <f t="shared" si="51"/>
        <v>-225474.12587412819</v>
      </c>
    </row>
    <row r="1630" spans="1:6" x14ac:dyDescent="0.3">
      <c r="A1630">
        <v>1629</v>
      </c>
      <c r="B1630" s="2">
        <v>43545</v>
      </c>
      <c r="C1630" s="8">
        <v>36840000</v>
      </c>
      <c r="D1630" s="8">
        <v>22907972.027972024</v>
      </c>
      <c r="E1630" s="10">
        <f t="shared" si="50"/>
        <v>13932027.972027976</v>
      </c>
      <c r="F1630" s="28">
        <f t="shared" si="51"/>
        <v>90628.992628995329</v>
      </c>
    </row>
    <row r="1631" spans="1:6" x14ac:dyDescent="0.3">
      <c r="A1631">
        <v>1630</v>
      </c>
      <c r="B1631" s="2">
        <v>43544</v>
      </c>
      <c r="C1631" s="8">
        <v>36660000</v>
      </c>
      <c r="D1631" s="8">
        <v>22818601.020601019</v>
      </c>
      <c r="E1631" s="10">
        <f t="shared" si="50"/>
        <v>13841398.979398981</v>
      </c>
      <c r="F1631" s="28">
        <f t="shared" si="51"/>
        <v>67970.51597051695</v>
      </c>
    </row>
    <row r="1632" spans="1:6" x14ac:dyDescent="0.3">
      <c r="A1632">
        <v>1631</v>
      </c>
      <c r="B1632" s="2">
        <v>43543</v>
      </c>
      <c r="C1632" s="8">
        <v>36670000</v>
      </c>
      <c r="D1632" s="8">
        <v>22896571.536571536</v>
      </c>
      <c r="E1632" s="10">
        <f t="shared" si="50"/>
        <v>13773428.463428464</v>
      </c>
      <c r="F1632" s="28">
        <f t="shared" si="51"/>
        <v>-68360.914760917425</v>
      </c>
    </row>
    <row r="1633" spans="1:6" x14ac:dyDescent="0.3">
      <c r="A1633">
        <v>1632</v>
      </c>
      <c r="B1633" s="2">
        <v>43542</v>
      </c>
      <c r="C1633" s="8">
        <v>36650000</v>
      </c>
      <c r="D1633" s="8">
        <v>22808210.621810619</v>
      </c>
      <c r="E1633" s="10">
        <f t="shared" si="50"/>
        <v>13841789.378189381</v>
      </c>
      <c r="F1633" s="28">
        <f t="shared" si="51"/>
        <v>42374.44717444852</v>
      </c>
    </row>
    <row r="1634" spans="1:6" x14ac:dyDescent="0.3">
      <c r="A1634">
        <v>1633</v>
      </c>
      <c r="B1634" s="2">
        <v>43539</v>
      </c>
      <c r="C1634" s="8">
        <v>36630000</v>
      </c>
      <c r="D1634" s="8">
        <v>22830585.068985067</v>
      </c>
      <c r="E1634" s="10">
        <f t="shared" si="50"/>
        <v>13799414.931014933</v>
      </c>
      <c r="F1634" s="28">
        <f t="shared" si="51"/>
        <v>-247316.72651672363</v>
      </c>
    </row>
    <row r="1635" spans="1:6" x14ac:dyDescent="0.3">
      <c r="A1635">
        <v>1634</v>
      </c>
      <c r="B1635" s="2">
        <v>43538</v>
      </c>
      <c r="C1635" s="8">
        <v>36730000</v>
      </c>
      <c r="D1635" s="8">
        <v>22683268.342468344</v>
      </c>
      <c r="E1635" s="10">
        <f t="shared" si="50"/>
        <v>14046731.657531656</v>
      </c>
      <c r="F1635" s="28">
        <f t="shared" si="51"/>
        <v>288270.11907011643</v>
      </c>
    </row>
    <row r="1636" spans="1:6" x14ac:dyDescent="0.3">
      <c r="A1636">
        <v>1635</v>
      </c>
      <c r="B1636" s="2">
        <v>43537</v>
      </c>
      <c r="C1636" s="8">
        <v>36690000</v>
      </c>
      <c r="D1636" s="8">
        <v>22931538.46153846</v>
      </c>
      <c r="E1636" s="10">
        <f t="shared" si="50"/>
        <v>13758461.53846154</v>
      </c>
      <c r="F1636" s="28">
        <f t="shared" si="51"/>
        <v>-147410.77301077545</v>
      </c>
    </row>
    <row r="1637" spans="1:6" x14ac:dyDescent="0.3">
      <c r="A1637">
        <v>1636</v>
      </c>
      <c r="B1637" s="2">
        <v>43536</v>
      </c>
      <c r="C1637" s="8">
        <v>36640000</v>
      </c>
      <c r="D1637" s="8">
        <v>22734127.688527685</v>
      </c>
      <c r="E1637" s="10">
        <f t="shared" si="50"/>
        <v>13905872.311472315</v>
      </c>
      <c r="F1637" s="28">
        <f t="shared" si="51"/>
        <v>-161532.79153279215</v>
      </c>
    </row>
    <row r="1638" spans="1:6" x14ac:dyDescent="0.3">
      <c r="A1638">
        <v>1637</v>
      </c>
      <c r="B1638" s="2">
        <v>43535</v>
      </c>
      <c r="C1638" s="8">
        <v>36670000</v>
      </c>
      <c r="D1638" s="8">
        <v>22602594.896994893</v>
      </c>
      <c r="E1638" s="10">
        <f t="shared" si="50"/>
        <v>14067405.103005107</v>
      </c>
      <c r="F1638" s="28">
        <f t="shared" si="51"/>
        <v>194789.71838971972</v>
      </c>
    </row>
    <row r="1639" spans="1:6" x14ac:dyDescent="0.3">
      <c r="A1639">
        <v>1638</v>
      </c>
      <c r="B1639" s="2">
        <v>43532</v>
      </c>
      <c r="C1639" s="8">
        <v>36620000</v>
      </c>
      <c r="D1639" s="8">
        <v>22747384.615384612</v>
      </c>
      <c r="E1639" s="10">
        <f t="shared" si="50"/>
        <v>13872615.384615388</v>
      </c>
      <c r="F1639" s="28">
        <f t="shared" si="51"/>
        <v>-233448.79984879866</v>
      </c>
    </row>
    <row r="1640" spans="1:6" x14ac:dyDescent="0.3">
      <c r="A1640">
        <v>1639</v>
      </c>
      <c r="B1640" s="2">
        <v>43531</v>
      </c>
      <c r="C1640" s="8">
        <v>36620000</v>
      </c>
      <c r="D1640" s="8">
        <v>22513935.815535814</v>
      </c>
      <c r="E1640" s="10">
        <f t="shared" si="50"/>
        <v>14106064.184464186</v>
      </c>
      <c r="F1640" s="28">
        <f t="shared" si="51"/>
        <v>12204.80060480535</v>
      </c>
    </row>
    <row r="1641" spans="1:6" x14ac:dyDescent="0.3">
      <c r="A1641">
        <v>1640</v>
      </c>
      <c r="B1641" s="2">
        <v>43530</v>
      </c>
      <c r="C1641" s="8">
        <v>36630000</v>
      </c>
      <c r="D1641" s="8">
        <v>22536140.616140619</v>
      </c>
      <c r="E1641" s="10">
        <f t="shared" si="50"/>
        <v>14093859.383859381</v>
      </c>
      <c r="F1641" s="28">
        <f t="shared" si="51"/>
        <v>-12802.116802122444</v>
      </c>
    </row>
    <row r="1642" spans="1:6" x14ac:dyDescent="0.3">
      <c r="A1642">
        <v>1641</v>
      </c>
      <c r="B1642" s="2">
        <v>43529</v>
      </c>
      <c r="C1642" s="8">
        <v>36590000</v>
      </c>
      <c r="D1642" s="8">
        <v>22483338.499338496</v>
      </c>
      <c r="E1642" s="10">
        <f t="shared" si="50"/>
        <v>14106661.500661504</v>
      </c>
      <c r="F1642" s="28">
        <f t="shared" si="51"/>
        <v>-48951.804951801896</v>
      </c>
    </row>
    <row r="1643" spans="1:6" x14ac:dyDescent="0.3">
      <c r="A1643">
        <v>1642</v>
      </c>
      <c r="B1643" s="2">
        <v>43528</v>
      </c>
      <c r="C1643" s="8">
        <v>36690000</v>
      </c>
      <c r="D1643" s="8">
        <v>22534386.694386695</v>
      </c>
      <c r="E1643" s="10">
        <f t="shared" si="50"/>
        <v>14155613.305613305</v>
      </c>
      <c r="F1643" s="28">
        <f t="shared" si="51"/>
        <v>-44584.9177849181</v>
      </c>
    </row>
    <row r="1644" spans="1:6" x14ac:dyDescent="0.3">
      <c r="A1644">
        <v>1643</v>
      </c>
      <c r="B1644" s="2">
        <v>43525</v>
      </c>
      <c r="C1644" s="8">
        <v>36940000</v>
      </c>
      <c r="D1644" s="8">
        <v>22739801.776601776</v>
      </c>
      <c r="E1644" s="10">
        <f t="shared" si="50"/>
        <v>14200198.223398224</v>
      </c>
      <c r="F1644" s="28">
        <f t="shared" si="51"/>
        <v>204690.53109052777</v>
      </c>
    </row>
    <row r="1645" spans="1:6" x14ac:dyDescent="0.3">
      <c r="A1645">
        <v>1644</v>
      </c>
      <c r="B1645" s="2">
        <v>43524</v>
      </c>
      <c r="C1645" s="8">
        <v>37020000</v>
      </c>
      <c r="D1645" s="8">
        <v>23024492.307692304</v>
      </c>
      <c r="E1645" s="10">
        <f t="shared" si="50"/>
        <v>13995507.692307696</v>
      </c>
      <c r="F1645" s="28">
        <f t="shared" si="51"/>
        <v>25938.461538463831</v>
      </c>
    </row>
    <row r="1646" spans="1:6" x14ac:dyDescent="0.3">
      <c r="A1646">
        <v>1645</v>
      </c>
      <c r="B1646" s="2">
        <v>43523</v>
      </c>
      <c r="C1646" s="8">
        <v>37080000</v>
      </c>
      <c r="D1646" s="8">
        <v>23110430.769230768</v>
      </c>
      <c r="E1646" s="10">
        <f t="shared" si="50"/>
        <v>13969569.230769232</v>
      </c>
      <c r="F1646" s="28">
        <f t="shared" si="51"/>
        <v>140786.39198638871</v>
      </c>
    </row>
    <row r="1647" spans="1:6" x14ac:dyDescent="0.3">
      <c r="A1647">
        <v>1646</v>
      </c>
      <c r="B1647" s="2">
        <v>43522</v>
      </c>
      <c r="C1647" s="8">
        <v>37070000</v>
      </c>
      <c r="D1647" s="8">
        <v>23241217.161217157</v>
      </c>
      <c r="E1647" s="10">
        <f t="shared" si="50"/>
        <v>13828782.838782843</v>
      </c>
      <c r="F1647" s="28">
        <f t="shared" si="51"/>
        <v>69.476469479501247</v>
      </c>
    </row>
    <row r="1648" spans="1:6" x14ac:dyDescent="0.3">
      <c r="A1648">
        <v>1647</v>
      </c>
      <c r="B1648" s="2">
        <v>43521</v>
      </c>
      <c r="C1648" s="8">
        <v>37100000</v>
      </c>
      <c r="D1648" s="8">
        <v>23271286.637686636</v>
      </c>
      <c r="E1648" s="10">
        <f t="shared" si="50"/>
        <v>13828713.362313364</v>
      </c>
      <c r="F1648" s="28">
        <f t="shared" si="51"/>
        <v>130885.20128520206</v>
      </c>
    </row>
    <row r="1649" spans="1:6" x14ac:dyDescent="0.3">
      <c r="A1649">
        <v>1648</v>
      </c>
      <c r="B1649" s="2">
        <v>43518</v>
      </c>
      <c r="C1649" s="8">
        <v>37020000</v>
      </c>
      <c r="D1649" s="8">
        <v>23322171.838971838</v>
      </c>
      <c r="E1649" s="10">
        <f t="shared" si="50"/>
        <v>13697828.161028162</v>
      </c>
      <c r="F1649" s="28">
        <f t="shared" si="51"/>
        <v>-199011.75581175834</v>
      </c>
    </row>
    <row r="1650" spans="1:6" x14ac:dyDescent="0.3">
      <c r="A1650">
        <v>1649</v>
      </c>
      <c r="B1650" s="2">
        <v>43517</v>
      </c>
      <c r="C1650" s="8">
        <v>37120000</v>
      </c>
      <c r="D1650" s="8">
        <v>23223160.08316008</v>
      </c>
      <c r="E1650" s="10">
        <f t="shared" si="50"/>
        <v>13896839.91683992</v>
      </c>
      <c r="F1650" s="28">
        <f t="shared" si="51"/>
        <v>215239.76563976705</v>
      </c>
    </row>
    <row r="1651" spans="1:6" x14ac:dyDescent="0.3">
      <c r="A1651">
        <v>1650</v>
      </c>
      <c r="B1651" s="2">
        <v>43516</v>
      </c>
      <c r="C1651" s="8">
        <v>37240000</v>
      </c>
      <c r="D1651" s="8">
        <v>23558399.848799847</v>
      </c>
      <c r="E1651" s="10">
        <f t="shared" si="50"/>
        <v>13681600.151200153</v>
      </c>
      <c r="F1651" s="28">
        <f t="shared" si="51"/>
        <v>184892.45889245719</v>
      </c>
    </row>
    <row r="1652" spans="1:6" x14ac:dyDescent="0.3">
      <c r="A1652">
        <v>1651</v>
      </c>
      <c r="B1652" s="2">
        <v>43515</v>
      </c>
      <c r="C1652" s="8">
        <v>37000000</v>
      </c>
      <c r="D1652" s="8">
        <v>23503292.307692304</v>
      </c>
      <c r="E1652" s="10">
        <f t="shared" si="50"/>
        <v>13496707.692307696</v>
      </c>
      <c r="F1652" s="28">
        <f t="shared" si="51"/>
        <v>-564612.25261225179</v>
      </c>
    </row>
    <row r="1653" spans="1:6" x14ac:dyDescent="0.3">
      <c r="A1653">
        <v>1652</v>
      </c>
      <c r="B1653" s="2">
        <v>43514</v>
      </c>
      <c r="C1653" s="8">
        <v>37060000</v>
      </c>
      <c r="D1653" s="8">
        <v>22998680.055080052</v>
      </c>
      <c r="E1653" s="10">
        <f t="shared" si="50"/>
        <v>14061319.944919948</v>
      </c>
      <c r="F1653" s="28">
        <f t="shared" si="51"/>
        <v>380759.06795906648</v>
      </c>
    </row>
    <row r="1654" spans="1:6" x14ac:dyDescent="0.3">
      <c r="A1654">
        <v>1653</v>
      </c>
      <c r="B1654" s="2">
        <v>43511</v>
      </c>
      <c r="C1654" s="8">
        <v>36800000</v>
      </c>
      <c r="D1654" s="8">
        <v>23119439.123039119</v>
      </c>
      <c r="E1654" s="10">
        <f t="shared" si="50"/>
        <v>13680560.876960881</v>
      </c>
      <c r="F1654" s="28">
        <f t="shared" si="51"/>
        <v>-395581.78038177639</v>
      </c>
    </row>
    <row r="1655" spans="1:6" x14ac:dyDescent="0.3">
      <c r="A1655">
        <v>1654</v>
      </c>
      <c r="B1655" s="2">
        <v>43510</v>
      </c>
      <c r="C1655" s="8">
        <v>37050000</v>
      </c>
      <c r="D1655" s="8">
        <v>22973857.342657343</v>
      </c>
      <c r="E1655" s="10">
        <f t="shared" si="50"/>
        <v>14076142.657342657</v>
      </c>
      <c r="F1655" s="28">
        <f t="shared" si="51"/>
        <v>-87414.855414856225</v>
      </c>
    </row>
    <row r="1656" spans="1:6" x14ac:dyDescent="0.3">
      <c r="A1656">
        <v>1655</v>
      </c>
      <c r="B1656" s="2">
        <v>43509</v>
      </c>
      <c r="C1656" s="8">
        <v>37150000</v>
      </c>
      <c r="D1656" s="8">
        <v>22986442.487242486</v>
      </c>
      <c r="E1656" s="10">
        <f t="shared" si="50"/>
        <v>14163557.512757514</v>
      </c>
      <c r="F1656" s="28">
        <f t="shared" si="51"/>
        <v>-26180.835380833596</v>
      </c>
    </row>
    <row r="1657" spans="1:6" x14ac:dyDescent="0.3">
      <c r="A1657">
        <v>1656</v>
      </c>
      <c r="B1657" s="2">
        <v>43508</v>
      </c>
      <c r="C1657" s="8">
        <v>37160000</v>
      </c>
      <c r="D1657" s="8">
        <v>22970261.651861653</v>
      </c>
      <c r="E1657" s="10">
        <f t="shared" si="50"/>
        <v>14189738.348138347</v>
      </c>
      <c r="F1657" s="28">
        <f t="shared" si="51"/>
        <v>-76623.398223400116</v>
      </c>
    </row>
    <row r="1658" spans="1:6" x14ac:dyDescent="0.3">
      <c r="A1658">
        <v>1657</v>
      </c>
      <c r="B1658" s="2">
        <v>43507</v>
      </c>
      <c r="C1658" s="8">
        <v>37200000</v>
      </c>
      <c r="D1658" s="8">
        <v>22933638.253638253</v>
      </c>
      <c r="E1658" s="10">
        <f t="shared" si="50"/>
        <v>14266361.746361747</v>
      </c>
      <c r="F1658" s="28">
        <f t="shared" si="51"/>
        <v>366561.44029321894</v>
      </c>
    </row>
    <row r="1659" spans="1:6" x14ac:dyDescent="0.3">
      <c r="A1659">
        <v>1658</v>
      </c>
      <c r="B1659" s="2">
        <v>43504</v>
      </c>
      <c r="C1659" s="8">
        <v>36941070.387338609</v>
      </c>
      <c r="D1659" s="8">
        <v>23041270.08127008</v>
      </c>
      <c r="E1659" s="10">
        <f t="shared" si="50"/>
        <v>13899800.306068528</v>
      </c>
      <c r="F1659" s="28">
        <f t="shared" si="51"/>
        <v>-56534.837001308799</v>
      </c>
    </row>
    <row r="1660" spans="1:6" x14ac:dyDescent="0.3">
      <c r="A1660">
        <v>1659</v>
      </c>
      <c r="B1660" s="2">
        <v>43503</v>
      </c>
      <c r="C1660" s="8">
        <v>36922186.588921286</v>
      </c>
      <c r="D1660" s="8">
        <v>22965851.445851449</v>
      </c>
      <c r="E1660" s="10">
        <f t="shared" si="50"/>
        <v>13956335.143069837</v>
      </c>
      <c r="F1660" s="28">
        <f t="shared" si="51"/>
        <v>15777.245369080454</v>
      </c>
    </row>
    <row r="1661" spans="1:6" x14ac:dyDescent="0.3">
      <c r="A1661">
        <v>1660</v>
      </c>
      <c r="B1661" s="2">
        <v>43502</v>
      </c>
      <c r="C1661" s="8">
        <v>36908163.265306123</v>
      </c>
      <c r="D1661" s="8">
        <v>22967605.367605366</v>
      </c>
      <c r="E1661" s="10">
        <f t="shared" si="50"/>
        <v>13940557.897700757</v>
      </c>
      <c r="F1661" s="28">
        <f t="shared" si="51"/>
        <v>113454.73059758544</v>
      </c>
    </row>
    <row r="1662" spans="1:6" x14ac:dyDescent="0.3">
      <c r="A1662">
        <v>1661</v>
      </c>
      <c r="B1662" s="2">
        <v>43501</v>
      </c>
      <c r="C1662" s="8">
        <v>36877142.857142858</v>
      </c>
      <c r="D1662" s="8">
        <v>23050039.690039687</v>
      </c>
      <c r="E1662" s="10">
        <f t="shared" si="50"/>
        <v>13827103.167103171</v>
      </c>
      <c r="F1662" s="28">
        <f t="shared" si="51"/>
        <v>38896.778896782547</v>
      </c>
    </row>
    <row r="1663" spans="1:6" x14ac:dyDescent="0.3">
      <c r="A1663">
        <v>1662</v>
      </c>
      <c r="B1663" s="2">
        <v>43500</v>
      </c>
      <c r="C1663" s="8">
        <v>36840000</v>
      </c>
      <c r="D1663" s="8">
        <v>23051793.611793611</v>
      </c>
      <c r="E1663" s="10">
        <f t="shared" si="50"/>
        <v>13788206.388206389</v>
      </c>
      <c r="F1663" s="28">
        <f t="shared" si="51"/>
        <v>-254398.03439803421</v>
      </c>
    </row>
    <row r="1664" spans="1:6" x14ac:dyDescent="0.3">
      <c r="A1664">
        <v>1663</v>
      </c>
      <c r="B1664" s="2">
        <v>43497</v>
      </c>
      <c r="C1664" s="8">
        <v>37140000</v>
      </c>
      <c r="D1664" s="8">
        <v>23097395.577395577</v>
      </c>
      <c r="E1664" s="10">
        <f t="shared" si="50"/>
        <v>14042604.422604423</v>
      </c>
      <c r="F1664" s="28">
        <f t="shared" si="51"/>
        <v>207114.42071441934</v>
      </c>
    </row>
    <row r="1665" spans="1:6" x14ac:dyDescent="0.3">
      <c r="A1665">
        <v>1664</v>
      </c>
      <c r="B1665" s="2">
        <v>43496</v>
      </c>
      <c r="C1665" s="8">
        <v>36980000</v>
      </c>
      <c r="D1665" s="8">
        <v>23144509.998109996</v>
      </c>
      <c r="E1665" s="10">
        <f t="shared" si="50"/>
        <v>13835490.001890004</v>
      </c>
      <c r="F1665" s="28">
        <f t="shared" si="51"/>
        <v>-106918.08731808513</v>
      </c>
    </row>
    <row r="1666" spans="1:6" x14ac:dyDescent="0.3">
      <c r="A1666">
        <v>1665</v>
      </c>
      <c r="B1666" s="2">
        <v>43495</v>
      </c>
      <c r="C1666" s="8">
        <v>36920000</v>
      </c>
      <c r="D1666" s="8">
        <v>22977591.910791911</v>
      </c>
      <c r="E1666" s="10">
        <f t="shared" si="50"/>
        <v>13942408.089208089</v>
      </c>
      <c r="F1666" s="28">
        <f t="shared" si="51"/>
        <v>93256.473256472498</v>
      </c>
    </row>
    <row r="1667" spans="1:6" x14ac:dyDescent="0.3">
      <c r="A1667">
        <v>1666</v>
      </c>
      <c r="B1667" s="2">
        <v>43494</v>
      </c>
      <c r="C1667" s="8">
        <v>36790000</v>
      </c>
      <c r="D1667" s="8">
        <v>22940848.384048384</v>
      </c>
      <c r="E1667" s="10">
        <f t="shared" ref="E1667:E1730" si="52">C1667-D1667</f>
        <v>13849151.615951616</v>
      </c>
      <c r="F1667" s="28">
        <f t="shared" ref="F1667:F1730" si="53">E1667-E1668</f>
        <v>-123679.15327915177</v>
      </c>
    </row>
    <row r="1668" spans="1:6" x14ac:dyDescent="0.3">
      <c r="A1668">
        <v>1667</v>
      </c>
      <c r="B1668" s="2">
        <v>43493</v>
      </c>
      <c r="C1668" s="8">
        <v>36810000</v>
      </c>
      <c r="D1668" s="8">
        <v>22837169.230769232</v>
      </c>
      <c r="E1668" s="10">
        <f t="shared" si="52"/>
        <v>13972830.769230768</v>
      </c>
      <c r="F1668" s="28">
        <f t="shared" si="53"/>
        <v>60364.921564918011</v>
      </c>
    </row>
    <row r="1669" spans="1:6" x14ac:dyDescent="0.3">
      <c r="A1669">
        <v>1668</v>
      </c>
      <c r="B1669" s="2">
        <v>43490</v>
      </c>
      <c r="C1669" s="8">
        <v>36660000</v>
      </c>
      <c r="D1669" s="8">
        <v>22747534.15233415</v>
      </c>
      <c r="E1669" s="10">
        <f t="shared" si="52"/>
        <v>13912465.84766585</v>
      </c>
      <c r="F1669" s="28">
        <f t="shared" si="53"/>
        <v>-236989.0001890026</v>
      </c>
    </row>
    <row r="1670" spans="1:6" x14ac:dyDescent="0.3">
      <c r="A1670">
        <v>1669</v>
      </c>
      <c r="B1670" s="2">
        <v>43489</v>
      </c>
      <c r="C1670" s="8">
        <v>36580000</v>
      </c>
      <c r="D1670" s="8">
        <v>22430545.152145147</v>
      </c>
      <c r="E1670" s="10">
        <f t="shared" si="52"/>
        <v>14149454.847854853</v>
      </c>
      <c r="F1670" s="28">
        <f t="shared" si="53"/>
        <v>110144.77414477617</v>
      </c>
    </row>
    <row r="1671" spans="1:6" x14ac:dyDescent="0.3">
      <c r="A1671">
        <v>1670</v>
      </c>
      <c r="B1671" s="2">
        <v>43488</v>
      </c>
      <c r="C1671" s="8">
        <v>36540000</v>
      </c>
      <c r="D1671" s="8">
        <v>22500689.926289923</v>
      </c>
      <c r="E1671" s="10">
        <f t="shared" si="52"/>
        <v>14039310.073710077</v>
      </c>
      <c r="F1671" s="28">
        <f t="shared" si="53"/>
        <v>-28582.574182573706</v>
      </c>
    </row>
    <row r="1672" spans="1:6" x14ac:dyDescent="0.3">
      <c r="A1672">
        <v>1671</v>
      </c>
      <c r="B1672" s="2">
        <v>43487</v>
      </c>
      <c r="C1672" s="8">
        <v>36560000</v>
      </c>
      <c r="D1672" s="8">
        <v>22492107.35210735</v>
      </c>
      <c r="E1672" s="10">
        <f t="shared" si="52"/>
        <v>14067892.64789265</v>
      </c>
      <c r="F1672" s="28">
        <f t="shared" si="53"/>
        <v>-55651.656451653689</v>
      </c>
    </row>
    <row r="1673" spans="1:6" x14ac:dyDescent="0.3">
      <c r="A1673">
        <v>1672</v>
      </c>
      <c r="B1673" s="2">
        <v>43486</v>
      </c>
      <c r="C1673" s="8">
        <v>36700000</v>
      </c>
      <c r="D1673" s="8">
        <v>22576455.695655696</v>
      </c>
      <c r="E1673" s="10">
        <f t="shared" si="52"/>
        <v>14123544.304344304</v>
      </c>
      <c r="F1673" s="28">
        <f t="shared" si="53"/>
        <v>-166362.25396225601</v>
      </c>
    </row>
    <row r="1674" spans="1:6" x14ac:dyDescent="0.3">
      <c r="A1674">
        <v>1673</v>
      </c>
      <c r="B1674" s="2">
        <v>43483</v>
      </c>
      <c r="C1674" s="8">
        <v>36760000</v>
      </c>
      <c r="D1674" s="8">
        <v>22470093.44169344</v>
      </c>
      <c r="E1674" s="10">
        <f t="shared" si="52"/>
        <v>14289906.55830656</v>
      </c>
      <c r="F1674" s="28">
        <f t="shared" si="53"/>
        <v>391084.40748440847</v>
      </c>
    </row>
    <row r="1675" spans="1:6" x14ac:dyDescent="0.3">
      <c r="A1675">
        <v>1674</v>
      </c>
      <c r="B1675" s="2">
        <v>43482</v>
      </c>
      <c r="C1675" s="8">
        <v>36540000</v>
      </c>
      <c r="D1675" s="8">
        <v>22641177.849177849</v>
      </c>
      <c r="E1675" s="10">
        <f t="shared" si="52"/>
        <v>13898822.150822151</v>
      </c>
      <c r="F1675" s="28">
        <f t="shared" si="53"/>
        <v>-119477.37667737901</v>
      </c>
    </row>
    <row r="1676" spans="1:6" x14ac:dyDescent="0.3">
      <c r="A1676">
        <v>1675</v>
      </c>
      <c r="B1676" s="2">
        <v>43481</v>
      </c>
      <c r="C1676" s="8">
        <v>36670000</v>
      </c>
      <c r="D1676" s="8">
        <v>22651700.47250047</v>
      </c>
      <c r="E1676" s="10">
        <f t="shared" si="52"/>
        <v>14018299.52749953</v>
      </c>
      <c r="F1676" s="28">
        <f t="shared" si="53"/>
        <v>-109841.76904176548</v>
      </c>
    </row>
    <row r="1677" spans="1:6" x14ac:dyDescent="0.3">
      <c r="A1677">
        <v>1676</v>
      </c>
      <c r="B1677" s="2">
        <v>43480</v>
      </c>
      <c r="C1677" s="8">
        <v>36690000</v>
      </c>
      <c r="D1677" s="8">
        <v>22561858.703458704</v>
      </c>
      <c r="E1677" s="10">
        <f t="shared" si="52"/>
        <v>14128141.296541296</v>
      </c>
      <c r="F1677" s="28">
        <f t="shared" si="53"/>
        <v>-13027.93422793597</v>
      </c>
    </row>
    <row r="1678" spans="1:6" x14ac:dyDescent="0.3">
      <c r="A1678">
        <v>1677</v>
      </c>
      <c r="B1678" s="2">
        <v>43479</v>
      </c>
      <c r="C1678" s="8">
        <v>36750000</v>
      </c>
      <c r="D1678" s="8">
        <v>22608830.769230768</v>
      </c>
      <c r="E1678" s="10">
        <f t="shared" si="52"/>
        <v>14141169.230769232</v>
      </c>
      <c r="F1678" s="28">
        <f t="shared" si="53"/>
        <v>-26049.971649974585</v>
      </c>
    </row>
    <row r="1679" spans="1:6" x14ac:dyDescent="0.3">
      <c r="A1679">
        <v>1678</v>
      </c>
      <c r="B1679" s="2">
        <v>43476</v>
      </c>
      <c r="C1679" s="8">
        <v>36740000</v>
      </c>
      <c r="D1679" s="8">
        <v>22572780.797580793</v>
      </c>
      <c r="E1679" s="10">
        <f t="shared" si="52"/>
        <v>14167219.202419207</v>
      </c>
      <c r="F1679" s="28">
        <f t="shared" si="53"/>
        <v>-64032.961632959545</v>
      </c>
    </row>
    <row r="1680" spans="1:6" x14ac:dyDescent="0.3">
      <c r="A1680">
        <v>1679</v>
      </c>
      <c r="B1680" s="2">
        <v>43475</v>
      </c>
      <c r="C1680" s="8">
        <v>36760000</v>
      </c>
      <c r="D1680" s="8">
        <v>22528747.835947834</v>
      </c>
      <c r="E1680" s="10">
        <f t="shared" si="52"/>
        <v>14231252.164052166</v>
      </c>
      <c r="F1680" s="28">
        <f t="shared" si="53"/>
        <v>112615.91381591186</v>
      </c>
    </row>
    <row r="1681" spans="1:6" x14ac:dyDescent="0.3">
      <c r="A1681">
        <v>1680</v>
      </c>
      <c r="B1681" s="2">
        <v>43474</v>
      </c>
      <c r="C1681" s="8">
        <v>36730000</v>
      </c>
      <c r="D1681" s="8">
        <v>22611363.749763746</v>
      </c>
      <c r="E1681" s="10">
        <f t="shared" si="52"/>
        <v>14118636.250236254</v>
      </c>
      <c r="F1681" s="28">
        <f t="shared" si="53"/>
        <v>-166980.00377999991</v>
      </c>
    </row>
    <row r="1682" spans="1:6" x14ac:dyDescent="0.3">
      <c r="A1682">
        <v>1681</v>
      </c>
      <c r="B1682" s="2">
        <v>43473</v>
      </c>
      <c r="C1682" s="8">
        <v>36790000</v>
      </c>
      <c r="D1682" s="8">
        <v>22504383.745983746</v>
      </c>
      <c r="E1682" s="10">
        <f t="shared" si="52"/>
        <v>14285616.254016254</v>
      </c>
      <c r="F1682" s="28">
        <f t="shared" si="53"/>
        <v>83135.739935737103</v>
      </c>
    </row>
    <row r="1683" spans="1:6" x14ac:dyDescent="0.3">
      <c r="A1683">
        <v>1682</v>
      </c>
      <c r="B1683" s="2">
        <v>43472</v>
      </c>
      <c r="C1683" s="8">
        <v>36770000</v>
      </c>
      <c r="D1683" s="8">
        <v>22567519.485919483</v>
      </c>
      <c r="E1683" s="10">
        <f t="shared" si="52"/>
        <v>14202480.514080517</v>
      </c>
      <c r="F1683" s="28">
        <f t="shared" si="53"/>
        <v>-101904.59270459041</v>
      </c>
    </row>
    <row r="1684" spans="1:6" x14ac:dyDescent="0.3">
      <c r="A1684">
        <v>1683</v>
      </c>
      <c r="B1684" s="2">
        <v>43469</v>
      </c>
      <c r="C1684" s="8">
        <v>36800000</v>
      </c>
      <c r="D1684" s="8">
        <v>22495614.893214893</v>
      </c>
      <c r="E1684" s="10">
        <f t="shared" si="52"/>
        <v>14304385.106785107</v>
      </c>
      <c r="F1684" s="28">
        <f t="shared" si="53"/>
        <v>271546.32394632325</v>
      </c>
    </row>
    <row r="1685" spans="1:6" x14ac:dyDescent="0.3">
      <c r="A1685">
        <v>1684</v>
      </c>
      <c r="B1685" s="2">
        <v>43468</v>
      </c>
      <c r="C1685" s="8">
        <v>36690000</v>
      </c>
      <c r="D1685" s="8">
        <v>22657161.217161216</v>
      </c>
      <c r="E1685" s="10">
        <f t="shared" si="52"/>
        <v>14032838.782838784</v>
      </c>
      <c r="F1685" s="28">
        <f t="shared" si="53"/>
        <v>-74581.364581365138</v>
      </c>
    </row>
    <row r="1686" spans="1:6" x14ac:dyDescent="0.3">
      <c r="A1686">
        <v>1685</v>
      </c>
      <c r="B1686" s="2">
        <v>43467</v>
      </c>
      <c r="C1686" s="8">
        <v>36580000</v>
      </c>
      <c r="D1686" s="8">
        <v>22472579.852579851</v>
      </c>
      <c r="E1686" s="10">
        <f t="shared" si="52"/>
        <v>14107420.147420149</v>
      </c>
      <c r="F1686" s="28">
        <f t="shared" si="53"/>
        <v>66188.622188623995</v>
      </c>
    </row>
    <row r="1687" spans="1:6" x14ac:dyDescent="0.3">
      <c r="A1687">
        <v>1686</v>
      </c>
      <c r="B1687" s="2">
        <v>43462</v>
      </c>
      <c r="C1687" s="8">
        <v>36480000</v>
      </c>
      <c r="D1687" s="8">
        <v>22438768.474768475</v>
      </c>
      <c r="E1687" s="10">
        <f t="shared" si="52"/>
        <v>14041231.525231525</v>
      </c>
      <c r="F1687" s="28">
        <f t="shared" si="53"/>
        <v>13043.281043279916</v>
      </c>
    </row>
    <row r="1688" spans="1:6" x14ac:dyDescent="0.3">
      <c r="A1688">
        <v>1687</v>
      </c>
      <c r="B1688" s="2">
        <v>43461</v>
      </c>
      <c r="C1688" s="8">
        <v>36460000</v>
      </c>
      <c r="D1688" s="8">
        <v>22431811.755811755</v>
      </c>
      <c r="E1688" s="10">
        <f t="shared" si="52"/>
        <v>14028188.244188245</v>
      </c>
      <c r="F1688" s="28">
        <f t="shared" si="53"/>
        <v>-53465.885465886444</v>
      </c>
    </row>
    <row r="1689" spans="1:6" x14ac:dyDescent="0.3">
      <c r="A1689">
        <v>1688</v>
      </c>
      <c r="B1689" s="2">
        <v>43460</v>
      </c>
      <c r="C1689" s="8">
        <v>36400000</v>
      </c>
      <c r="D1689" s="8">
        <v>22318345.870345868</v>
      </c>
      <c r="E1689" s="10">
        <f t="shared" si="52"/>
        <v>14081654.129654132</v>
      </c>
      <c r="F1689" s="28">
        <f t="shared" si="53"/>
        <v>-319371.69857169688</v>
      </c>
    </row>
    <row r="1690" spans="1:6" x14ac:dyDescent="0.3">
      <c r="A1690">
        <v>1689</v>
      </c>
      <c r="B1690" s="2">
        <v>43459</v>
      </c>
      <c r="C1690" s="8">
        <v>36470000</v>
      </c>
      <c r="D1690" s="8">
        <v>22068974.171774171</v>
      </c>
      <c r="E1690" s="10">
        <f t="shared" si="52"/>
        <v>14401025.828225829</v>
      </c>
      <c r="F1690" s="28">
        <f t="shared" si="53"/>
        <v>266726.07392607257</v>
      </c>
    </row>
    <row r="1691" spans="1:6" x14ac:dyDescent="0.3">
      <c r="A1691">
        <v>1690</v>
      </c>
      <c r="B1691" s="2">
        <v>43458</v>
      </c>
      <c r="C1691" s="8">
        <v>36440000</v>
      </c>
      <c r="D1691" s="8">
        <v>22305700.245700244</v>
      </c>
      <c r="E1691" s="10">
        <f t="shared" si="52"/>
        <v>14134299.754299756</v>
      </c>
      <c r="F1691" s="28">
        <f t="shared" si="53"/>
        <v>-257303.64770364761</v>
      </c>
    </row>
    <row r="1692" spans="1:6" x14ac:dyDescent="0.3">
      <c r="A1692">
        <v>1691</v>
      </c>
      <c r="B1692" s="2">
        <v>43455</v>
      </c>
      <c r="C1692" s="8">
        <v>36460000</v>
      </c>
      <c r="D1692" s="8">
        <v>22068396.597996596</v>
      </c>
      <c r="E1692" s="10">
        <f t="shared" si="52"/>
        <v>14391603.402003404</v>
      </c>
      <c r="F1692" s="28">
        <f t="shared" si="53"/>
        <v>259686.94008693844</v>
      </c>
    </row>
    <row r="1693" spans="1:6" x14ac:dyDescent="0.3">
      <c r="A1693">
        <v>1692</v>
      </c>
      <c r="B1693" s="2">
        <v>43454</v>
      </c>
      <c r="C1693" s="8">
        <v>36390000</v>
      </c>
      <c r="D1693" s="8">
        <v>22258083.538083535</v>
      </c>
      <c r="E1693" s="10">
        <f t="shared" si="52"/>
        <v>14131916.461916465</v>
      </c>
      <c r="F1693" s="28">
        <f t="shared" si="53"/>
        <v>-225944.28274428099</v>
      </c>
    </row>
    <row r="1694" spans="1:6" x14ac:dyDescent="0.3">
      <c r="A1694">
        <v>1693</v>
      </c>
      <c r="B1694" s="2">
        <v>43453</v>
      </c>
      <c r="C1694" s="8">
        <v>36420000</v>
      </c>
      <c r="D1694" s="8">
        <v>22062139.255339254</v>
      </c>
      <c r="E1694" s="10">
        <f t="shared" si="52"/>
        <v>14357860.744660746</v>
      </c>
      <c r="F1694" s="28">
        <f t="shared" si="53"/>
        <v>-80709.960309959948</v>
      </c>
    </row>
    <row r="1695" spans="1:6" x14ac:dyDescent="0.3">
      <c r="A1695">
        <v>1694</v>
      </c>
      <c r="B1695" s="2">
        <v>43452</v>
      </c>
      <c r="C1695" s="8">
        <v>36460000</v>
      </c>
      <c r="D1695" s="8">
        <v>22021429.295029294</v>
      </c>
      <c r="E1695" s="10">
        <f t="shared" si="52"/>
        <v>14438570.704970706</v>
      </c>
      <c r="F1695" s="28">
        <f t="shared" si="53"/>
        <v>-1731.1661311648786</v>
      </c>
    </row>
    <row r="1696" spans="1:6" x14ac:dyDescent="0.3">
      <c r="A1696">
        <v>1695</v>
      </c>
      <c r="B1696" s="2">
        <v>43451</v>
      </c>
      <c r="C1696" s="8">
        <v>36430000</v>
      </c>
      <c r="D1696" s="8">
        <v>21989698.128898129</v>
      </c>
      <c r="E1696" s="10">
        <f t="shared" si="52"/>
        <v>14440301.871101871</v>
      </c>
      <c r="F1696" s="28">
        <f t="shared" si="53"/>
        <v>-172325.98752598837</v>
      </c>
    </row>
    <row r="1697" spans="1:6" x14ac:dyDescent="0.3">
      <c r="A1697">
        <v>1696</v>
      </c>
      <c r="B1697" s="2">
        <v>43448</v>
      </c>
      <c r="C1697" s="8">
        <v>36390000</v>
      </c>
      <c r="D1697" s="8">
        <v>21777372.14137214</v>
      </c>
      <c r="E1697" s="10">
        <f t="shared" si="52"/>
        <v>14612627.85862786</v>
      </c>
      <c r="F1697" s="28">
        <f t="shared" si="53"/>
        <v>98469.476469475776</v>
      </c>
    </row>
    <row r="1698" spans="1:6" x14ac:dyDescent="0.3">
      <c r="A1698">
        <v>1697</v>
      </c>
      <c r="B1698" s="2">
        <v>43447</v>
      </c>
      <c r="C1698" s="8">
        <v>36390000</v>
      </c>
      <c r="D1698" s="8">
        <v>21875841.617841616</v>
      </c>
      <c r="E1698" s="10">
        <f t="shared" si="52"/>
        <v>14514158.382158384</v>
      </c>
      <c r="F1698" s="28">
        <f t="shared" si="53"/>
        <v>-15962.577962573618</v>
      </c>
    </row>
    <row r="1699" spans="1:6" x14ac:dyDescent="0.3">
      <c r="A1699">
        <v>1698</v>
      </c>
      <c r="B1699" s="2">
        <v>43446</v>
      </c>
      <c r="C1699" s="8">
        <v>36450000</v>
      </c>
      <c r="D1699" s="8">
        <v>21919879.039879043</v>
      </c>
      <c r="E1699" s="10">
        <f t="shared" si="52"/>
        <v>14530120.960120957</v>
      </c>
      <c r="F1699" s="28">
        <f t="shared" si="53"/>
        <v>-94037.044037044048</v>
      </c>
    </row>
    <row r="1700" spans="1:6" x14ac:dyDescent="0.3">
      <c r="A1700">
        <v>1699</v>
      </c>
      <c r="B1700" s="2">
        <v>43445</v>
      </c>
      <c r="C1700" s="8">
        <v>36500000</v>
      </c>
      <c r="D1700" s="8">
        <v>21875841.995841999</v>
      </c>
      <c r="E1700" s="10">
        <f t="shared" si="52"/>
        <v>14624158.004158001</v>
      </c>
      <c r="F1700" s="28">
        <f t="shared" si="53"/>
        <v>16407.862407859415</v>
      </c>
    </row>
    <row r="1701" spans="1:6" x14ac:dyDescent="0.3">
      <c r="A1701">
        <v>1700</v>
      </c>
      <c r="B1701" s="2">
        <v>43444</v>
      </c>
      <c r="C1701" s="8">
        <v>36520000</v>
      </c>
      <c r="D1701" s="8">
        <v>21912249.858249858</v>
      </c>
      <c r="E1701" s="10">
        <f t="shared" si="52"/>
        <v>14607750.141750142</v>
      </c>
      <c r="F1701" s="28">
        <f t="shared" si="53"/>
        <v>159330.56133056059</v>
      </c>
    </row>
    <row r="1702" spans="1:6" x14ac:dyDescent="0.3">
      <c r="A1702">
        <v>1701</v>
      </c>
      <c r="B1702" s="2">
        <v>43441</v>
      </c>
      <c r="C1702" s="8">
        <v>36420000</v>
      </c>
      <c r="D1702" s="8">
        <v>21971580.419580419</v>
      </c>
      <c r="E1702" s="10">
        <f t="shared" si="52"/>
        <v>14448419.580419581</v>
      </c>
      <c r="F1702" s="28">
        <f t="shared" si="53"/>
        <v>-152722.58552258834</v>
      </c>
    </row>
    <row r="1703" spans="1:6" x14ac:dyDescent="0.3">
      <c r="A1703">
        <v>1702</v>
      </c>
      <c r="B1703" s="2">
        <v>43440</v>
      </c>
      <c r="C1703" s="8">
        <v>36440000</v>
      </c>
      <c r="D1703" s="8">
        <v>21838857.83405783</v>
      </c>
      <c r="E1703" s="10">
        <f t="shared" si="52"/>
        <v>14601142.16594217</v>
      </c>
      <c r="F1703" s="28">
        <f t="shared" si="53"/>
        <v>-288961.67616167292</v>
      </c>
    </row>
    <row r="1704" spans="1:6" x14ac:dyDescent="0.3">
      <c r="A1704">
        <v>1703</v>
      </c>
      <c r="B1704" s="2">
        <v>43439</v>
      </c>
      <c r="C1704" s="8">
        <v>36480000</v>
      </c>
      <c r="D1704" s="8">
        <v>21589896.157896157</v>
      </c>
      <c r="E1704" s="10">
        <f t="shared" si="52"/>
        <v>14890103.842103843</v>
      </c>
      <c r="F1704" s="28">
        <f t="shared" si="53"/>
        <v>235903.35070334747</v>
      </c>
    </row>
    <row r="1705" spans="1:6" x14ac:dyDescent="0.3">
      <c r="A1705">
        <v>1704</v>
      </c>
      <c r="B1705" s="2">
        <v>43438</v>
      </c>
      <c r="C1705" s="8">
        <v>36500000</v>
      </c>
      <c r="D1705" s="8">
        <v>21845799.508599505</v>
      </c>
      <c r="E1705" s="10">
        <f t="shared" si="52"/>
        <v>14654200.491400495</v>
      </c>
      <c r="F1705" s="28">
        <f t="shared" si="53"/>
        <v>-100876.05367605016</v>
      </c>
    </row>
    <row r="1706" spans="1:6" x14ac:dyDescent="0.3">
      <c r="A1706">
        <v>1705</v>
      </c>
      <c r="B1706" s="2">
        <v>43437</v>
      </c>
      <c r="C1706" s="8">
        <v>36490000</v>
      </c>
      <c r="D1706" s="8">
        <v>21734923.454923455</v>
      </c>
      <c r="E1706" s="10">
        <f t="shared" si="52"/>
        <v>14755076.545076545</v>
      </c>
      <c r="F1706" s="28">
        <f t="shared" si="53"/>
        <v>-227485.91948591918</v>
      </c>
    </row>
    <row r="1707" spans="1:6" x14ac:dyDescent="0.3">
      <c r="A1707">
        <v>1706</v>
      </c>
      <c r="B1707" s="2">
        <v>43434</v>
      </c>
      <c r="C1707" s="8">
        <v>36490000</v>
      </c>
      <c r="D1707" s="8">
        <v>21507437.535437535</v>
      </c>
      <c r="E1707" s="10">
        <f t="shared" si="52"/>
        <v>14982562.464562465</v>
      </c>
      <c r="F1707" s="28">
        <f t="shared" si="53"/>
        <v>79847.061047058553</v>
      </c>
    </row>
    <row r="1708" spans="1:6" x14ac:dyDescent="0.3">
      <c r="A1708">
        <v>1707</v>
      </c>
      <c r="B1708" s="2">
        <v>43433</v>
      </c>
      <c r="C1708" s="8">
        <v>36490000</v>
      </c>
      <c r="D1708" s="8">
        <v>21587284.596484594</v>
      </c>
      <c r="E1708" s="10">
        <f t="shared" si="52"/>
        <v>14902715.403515406</v>
      </c>
      <c r="F1708" s="28">
        <f t="shared" si="53"/>
        <v>-10228.085428081453</v>
      </c>
    </row>
    <row r="1709" spans="1:6" x14ac:dyDescent="0.3">
      <c r="A1709">
        <v>1708</v>
      </c>
      <c r="B1709" s="2">
        <v>43432</v>
      </c>
      <c r="C1709" s="8">
        <v>36460000</v>
      </c>
      <c r="D1709" s="8">
        <v>21547056.511056513</v>
      </c>
      <c r="E1709" s="10">
        <f t="shared" si="52"/>
        <v>14912943.488943487</v>
      </c>
      <c r="F1709" s="28">
        <f t="shared" si="53"/>
        <v>-220784.35078435391</v>
      </c>
    </row>
    <row r="1710" spans="1:6" x14ac:dyDescent="0.3">
      <c r="A1710">
        <v>1709</v>
      </c>
      <c r="B1710" s="2">
        <v>43431</v>
      </c>
      <c r="C1710" s="8">
        <v>36510000</v>
      </c>
      <c r="D1710" s="8">
        <v>21376272.160272159</v>
      </c>
      <c r="E1710" s="10">
        <f t="shared" si="52"/>
        <v>15133727.839727841</v>
      </c>
      <c r="F1710" s="28">
        <f t="shared" si="53"/>
        <v>124227.17822717875</v>
      </c>
    </row>
    <row r="1711" spans="1:6" x14ac:dyDescent="0.3">
      <c r="A1711">
        <v>1710</v>
      </c>
      <c r="B1711" s="2">
        <v>43430</v>
      </c>
      <c r="C1711" s="8">
        <v>36540000</v>
      </c>
      <c r="D1711" s="8">
        <v>21530499.338499337</v>
      </c>
      <c r="E1711" s="10">
        <f t="shared" si="52"/>
        <v>15009500.661500663</v>
      </c>
      <c r="F1711" s="28">
        <f t="shared" si="53"/>
        <v>2577.5845775827765</v>
      </c>
    </row>
    <row r="1712" spans="1:6" x14ac:dyDescent="0.3">
      <c r="A1712">
        <v>1711</v>
      </c>
      <c r="B1712" s="2">
        <v>43427</v>
      </c>
      <c r="C1712" s="8">
        <v>36570000</v>
      </c>
      <c r="D1712" s="8">
        <v>21563076.92307692</v>
      </c>
      <c r="E1712" s="10">
        <f t="shared" si="52"/>
        <v>15006923.07692308</v>
      </c>
      <c r="F1712" s="28">
        <f t="shared" si="53"/>
        <v>-154238.09703809395</v>
      </c>
    </row>
    <row r="1713" spans="1:6" x14ac:dyDescent="0.3">
      <c r="A1713">
        <v>1712</v>
      </c>
      <c r="B1713" s="2">
        <v>43426</v>
      </c>
      <c r="C1713" s="8">
        <v>36590000</v>
      </c>
      <c r="D1713" s="8">
        <v>21428838.826038826</v>
      </c>
      <c r="E1713" s="10">
        <f t="shared" si="52"/>
        <v>15161161.173961174</v>
      </c>
      <c r="F1713" s="28">
        <f t="shared" si="53"/>
        <v>211593.3039932996</v>
      </c>
    </row>
    <row r="1714" spans="1:6" x14ac:dyDescent="0.3">
      <c r="A1714">
        <v>1713</v>
      </c>
      <c r="B1714" s="2">
        <v>43425</v>
      </c>
      <c r="C1714" s="8">
        <v>36590000</v>
      </c>
      <c r="D1714" s="8">
        <v>21640432.130032126</v>
      </c>
      <c r="E1714" s="10">
        <f t="shared" si="52"/>
        <v>14949567.869967874</v>
      </c>
      <c r="F1714" s="28">
        <f t="shared" si="53"/>
        <v>-194793.12039311603</v>
      </c>
    </row>
    <row r="1715" spans="1:6" x14ac:dyDescent="0.3">
      <c r="A1715">
        <v>1714</v>
      </c>
      <c r="B1715" s="2">
        <v>43424</v>
      </c>
      <c r="C1715" s="8">
        <v>36650000</v>
      </c>
      <c r="D1715" s="8">
        <v>21505639.00963901</v>
      </c>
      <c r="E1715" s="10">
        <f t="shared" si="52"/>
        <v>15144360.99036099</v>
      </c>
      <c r="F1715" s="28">
        <f t="shared" si="53"/>
        <v>18291.06029105559</v>
      </c>
    </row>
    <row r="1716" spans="1:6" x14ac:dyDescent="0.3">
      <c r="A1716">
        <v>1715</v>
      </c>
      <c r="B1716" s="2">
        <v>43423</v>
      </c>
      <c r="C1716" s="8">
        <v>36680000</v>
      </c>
      <c r="D1716" s="8">
        <v>21553930.069930065</v>
      </c>
      <c r="E1716" s="10">
        <f t="shared" si="52"/>
        <v>15126069.930069935</v>
      </c>
      <c r="F1716" s="28">
        <f t="shared" si="53"/>
        <v>25776.82857683301</v>
      </c>
    </row>
    <row r="1717" spans="1:6" x14ac:dyDescent="0.3">
      <c r="A1717">
        <v>1716</v>
      </c>
      <c r="B1717" s="2">
        <v>43420</v>
      </c>
      <c r="C1717" s="8">
        <v>36610000</v>
      </c>
      <c r="D1717" s="8">
        <v>21509706.898506898</v>
      </c>
      <c r="E1717" s="10">
        <f t="shared" si="52"/>
        <v>15100293.101493102</v>
      </c>
      <c r="F1717" s="28">
        <f t="shared" si="53"/>
        <v>-59121.073521077633</v>
      </c>
    </row>
    <row r="1718" spans="1:6" x14ac:dyDescent="0.3">
      <c r="A1718">
        <v>1717</v>
      </c>
      <c r="B1718" s="2">
        <v>43419</v>
      </c>
      <c r="C1718" s="8">
        <v>36530000</v>
      </c>
      <c r="D1718" s="8">
        <v>21370585.824985821</v>
      </c>
      <c r="E1718" s="10">
        <f t="shared" si="52"/>
        <v>15159414.175014179</v>
      </c>
      <c r="F1718" s="28">
        <f t="shared" si="53"/>
        <v>-29950.02835002169</v>
      </c>
    </row>
    <row r="1719" spans="1:6" x14ac:dyDescent="0.3">
      <c r="A1719">
        <v>1718</v>
      </c>
      <c r="B1719" s="2">
        <v>43418</v>
      </c>
      <c r="C1719" s="8">
        <v>36480000</v>
      </c>
      <c r="D1719" s="8">
        <v>21290635.796635799</v>
      </c>
      <c r="E1719" s="10">
        <f t="shared" si="52"/>
        <v>15189364.203364201</v>
      </c>
      <c r="F1719" s="28">
        <f t="shared" si="53"/>
        <v>-149693.74409374595</v>
      </c>
    </row>
    <row r="1720" spans="1:6" x14ac:dyDescent="0.3">
      <c r="A1720">
        <v>1719</v>
      </c>
      <c r="B1720" s="2">
        <v>43417</v>
      </c>
      <c r="C1720" s="8">
        <v>36470000</v>
      </c>
      <c r="D1720" s="8">
        <v>21130942.052542053</v>
      </c>
      <c r="E1720" s="10">
        <f t="shared" si="52"/>
        <v>15339057.947457947</v>
      </c>
      <c r="F1720" s="28">
        <f t="shared" si="53"/>
        <v>-20261.651861652732</v>
      </c>
    </row>
    <row r="1721" spans="1:6" x14ac:dyDescent="0.3">
      <c r="A1721">
        <v>1720</v>
      </c>
      <c r="B1721" s="2">
        <v>43416</v>
      </c>
      <c r="C1721" s="8">
        <v>36520000</v>
      </c>
      <c r="D1721" s="8">
        <v>21160680.4006804</v>
      </c>
      <c r="E1721" s="10">
        <f t="shared" si="52"/>
        <v>15359319.5993196</v>
      </c>
      <c r="F1721" s="28">
        <f t="shared" si="53"/>
        <v>80715.176715176553</v>
      </c>
    </row>
    <row r="1722" spans="1:6" x14ac:dyDescent="0.3">
      <c r="A1722">
        <v>1721</v>
      </c>
      <c r="B1722" s="2">
        <v>43413</v>
      </c>
      <c r="C1722" s="8">
        <v>36520000</v>
      </c>
      <c r="D1722" s="8">
        <v>21241395.577395577</v>
      </c>
      <c r="E1722" s="10">
        <f t="shared" si="52"/>
        <v>15278604.422604423</v>
      </c>
      <c r="F1722" s="28">
        <f t="shared" si="53"/>
        <v>286406.12360612303</v>
      </c>
    </row>
    <row r="1723" spans="1:6" x14ac:dyDescent="0.3">
      <c r="A1723">
        <v>1722</v>
      </c>
      <c r="B1723" s="2">
        <v>43412</v>
      </c>
      <c r="C1723" s="8">
        <v>36550000</v>
      </c>
      <c r="D1723" s="8">
        <v>21557801.7010017</v>
      </c>
      <c r="E1723" s="10">
        <f t="shared" si="52"/>
        <v>14992198.2989983</v>
      </c>
      <c r="F1723" s="28">
        <f t="shared" si="53"/>
        <v>95589.869589868933</v>
      </c>
    </row>
    <row r="1724" spans="1:6" x14ac:dyDescent="0.3">
      <c r="A1724">
        <v>1723</v>
      </c>
      <c r="B1724" s="2">
        <v>43411</v>
      </c>
      <c r="C1724" s="8">
        <v>36520000</v>
      </c>
      <c r="D1724" s="8">
        <v>21623391.570591569</v>
      </c>
      <c r="E1724" s="10">
        <f t="shared" si="52"/>
        <v>14896608.429408431</v>
      </c>
      <c r="F1724" s="28">
        <f t="shared" si="53"/>
        <v>-73247.930447928607</v>
      </c>
    </row>
    <row r="1725" spans="1:6" x14ac:dyDescent="0.3">
      <c r="A1725">
        <v>1724</v>
      </c>
      <c r="B1725" s="2">
        <v>43410</v>
      </c>
      <c r="C1725" s="8">
        <v>36550000</v>
      </c>
      <c r="D1725" s="8">
        <v>21580143.64014364</v>
      </c>
      <c r="E1725" s="10">
        <f t="shared" si="52"/>
        <v>14969856.35985636</v>
      </c>
      <c r="F1725" s="28">
        <f t="shared" si="53"/>
        <v>31856.359856359661</v>
      </c>
    </row>
    <row r="1726" spans="1:6" x14ac:dyDescent="0.3">
      <c r="A1726">
        <v>1725</v>
      </c>
      <c r="B1726" s="2">
        <v>43409</v>
      </c>
      <c r="C1726" s="8">
        <v>36610000</v>
      </c>
      <c r="D1726" s="8">
        <v>21672000</v>
      </c>
      <c r="E1726" s="10">
        <f t="shared" si="52"/>
        <v>14938000</v>
      </c>
      <c r="F1726" s="28">
        <f t="shared" si="53"/>
        <v>37995.841995842755</v>
      </c>
    </row>
    <row r="1727" spans="1:6" x14ac:dyDescent="0.3">
      <c r="A1727">
        <v>1726</v>
      </c>
      <c r="B1727" s="2">
        <v>43406</v>
      </c>
      <c r="C1727" s="8">
        <v>36610000</v>
      </c>
      <c r="D1727" s="8">
        <v>21709995.841995843</v>
      </c>
      <c r="E1727" s="10">
        <f t="shared" si="52"/>
        <v>14900004.158004157</v>
      </c>
      <c r="F1727" s="28">
        <f t="shared" si="53"/>
        <v>233967.49196748808</v>
      </c>
    </row>
    <row r="1728" spans="1:6" x14ac:dyDescent="0.3">
      <c r="A1728">
        <v>1727</v>
      </c>
      <c r="B1728" s="2">
        <v>43405</v>
      </c>
      <c r="C1728" s="8">
        <v>36480000</v>
      </c>
      <c r="D1728" s="8">
        <v>21813963.333963331</v>
      </c>
      <c r="E1728" s="10">
        <f t="shared" si="52"/>
        <v>14666036.666036669</v>
      </c>
      <c r="F1728" s="28">
        <f t="shared" si="53"/>
        <v>-450110.45171045139</v>
      </c>
    </row>
    <row r="1729" spans="1:6" x14ac:dyDescent="0.3">
      <c r="A1729">
        <v>1728</v>
      </c>
      <c r="B1729" s="2">
        <v>43404</v>
      </c>
      <c r="C1729" s="8">
        <v>36510000</v>
      </c>
      <c r="D1729" s="8">
        <v>21393852.882252879</v>
      </c>
      <c r="E1729" s="10">
        <f t="shared" si="52"/>
        <v>15116147.117747121</v>
      </c>
      <c r="F1729" s="28">
        <f t="shared" si="53"/>
        <v>131767.45416745171</v>
      </c>
    </row>
    <row r="1730" spans="1:6" x14ac:dyDescent="0.3">
      <c r="A1730">
        <v>1729</v>
      </c>
      <c r="B1730" s="2">
        <v>43403</v>
      </c>
      <c r="C1730" s="8">
        <v>36560000</v>
      </c>
      <c r="D1730" s="8">
        <v>21575620.336420331</v>
      </c>
      <c r="E1730" s="10">
        <f t="shared" si="52"/>
        <v>14984379.663579669</v>
      </c>
      <c r="F1730" s="28">
        <f t="shared" si="53"/>
        <v>-26470.081270076334</v>
      </c>
    </row>
    <row r="1731" spans="1:6" x14ac:dyDescent="0.3">
      <c r="A1731">
        <v>1730</v>
      </c>
      <c r="B1731" s="2">
        <v>43402</v>
      </c>
      <c r="C1731" s="8">
        <v>36620000</v>
      </c>
      <c r="D1731" s="8">
        <v>21609150.255150255</v>
      </c>
      <c r="E1731" s="10">
        <f t="shared" ref="E1731:E1794" si="54">C1731-D1731</f>
        <v>15010849.744849745</v>
      </c>
      <c r="F1731" s="28">
        <f t="shared" ref="F1731:F1794" si="55">E1731-E1732</f>
        <v>182359.85635985434</v>
      </c>
    </row>
    <row r="1732" spans="1:6" x14ac:dyDescent="0.3">
      <c r="A1732">
        <v>1731</v>
      </c>
      <c r="B1732" s="2">
        <v>43399</v>
      </c>
      <c r="C1732" s="8">
        <v>36590000</v>
      </c>
      <c r="D1732" s="8">
        <v>21761510.111510109</v>
      </c>
      <c r="E1732" s="10">
        <f t="shared" si="54"/>
        <v>14828489.888489891</v>
      </c>
      <c r="F1732" s="28">
        <f t="shared" si="55"/>
        <v>-134677.75467775762</v>
      </c>
    </row>
    <row r="1733" spans="1:6" x14ac:dyDescent="0.3">
      <c r="A1733">
        <v>1732</v>
      </c>
      <c r="B1733" s="2">
        <v>43398</v>
      </c>
      <c r="C1733" s="8">
        <v>36660000</v>
      </c>
      <c r="D1733" s="8">
        <v>21696832.356832352</v>
      </c>
      <c r="E1733" s="10">
        <f t="shared" si="54"/>
        <v>14963167.643167648</v>
      </c>
      <c r="F1733" s="28">
        <f t="shared" si="55"/>
        <v>-4804.8384048342705</v>
      </c>
    </row>
    <row r="1734" spans="1:6" x14ac:dyDescent="0.3">
      <c r="A1734">
        <v>1733</v>
      </c>
      <c r="B1734" s="2">
        <v>43397</v>
      </c>
      <c r="C1734" s="8">
        <v>36640000</v>
      </c>
      <c r="D1734" s="8">
        <v>21672027.518427517</v>
      </c>
      <c r="E1734" s="10">
        <f t="shared" si="54"/>
        <v>14967972.481572483</v>
      </c>
      <c r="F1734" s="28">
        <f t="shared" si="55"/>
        <v>138846.19164619222</v>
      </c>
    </row>
    <row r="1735" spans="1:6" x14ac:dyDescent="0.3">
      <c r="A1735">
        <v>1734</v>
      </c>
      <c r="B1735" s="2">
        <v>43396</v>
      </c>
      <c r="C1735" s="8">
        <v>36600000</v>
      </c>
      <c r="D1735" s="8">
        <v>21770873.710073709</v>
      </c>
      <c r="E1735" s="10">
        <f t="shared" si="54"/>
        <v>14829126.289926291</v>
      </c>
      <c r="F1735" s="28">
        <f t="shared" si="55"/>
        <v>-255343.48894348741</v>
      </c>
    </row>
    <row r="1736" spans="1:6" x14ac:dyDescent="0.3">
      <c r="A1736">
        <v>1735</v>
      </c>
      <c r="B1736" s="2">
        <v>43395</v>
      </c>
      <c r="C1736" s="8">
        <v>36640000</v>
      </c>
      <c r="D1736" s="8">
        <v>21555530.221130222</v>
      </c>
      <c r="E1736" s="10">
        <f t="shared" si="54"/>
        <v>15084469.778869778</v>
      </c>
      <c r="F1736" s="28">
        <f t="shared" si="55"/>
        <v>55148.516348514706</v>
      </c>
    </row>
    <row r="1737" spans="1:6" x14ac:dyDescent="0.3">
      <c r="A1737">
        <v>1736</v>
      </c>
      <c r="B1737" s="2">
        <v>43392</v>
      </c>
      <c r="C1737" s="8">
        <v>36660000</v>
      </c>
      <c r="D1737" s="8">
        <v>21630678.737478737</v>
      </c>
      <c r="E1737" s="10">
        <f t="shared" si="54"/>
        <v>15029321.262521263</v>
      </c>
      <c r="F1737" s="28">
        <f t="shared" si="55"/>
        <v>37475.10867510736</v>
      </c>
    </row>
    <row r="1738" spans="1:6" x14ac:dyDescent="0.3">
      <c r="A1738">
        <v>1737</v>
      </c>
      <c r="B1738" s="2">
        <v>43391</v>
      </c>
      <c r="C1738" s="8">
        <v>36640000</v>
      </c>
      <c r="D1738" s="8">
        <v>21648153.846153844</v>
      </c>
      <c r="E1738" s="10">
        <f t="shared" si="54"/>
        <v>14991846.153846156</v>
      </c>
      <c r="F1738" s="28">
        <f t="shared" si="55"/>
        <v>-34046.569646567106</v>
      </c>
    </row>
    <row r="1739" spans="1:6" x14ac:dyDescent="0.3">
      <c r="A1739">
        <v>1738</v>
      </c>
      <c r="B1739" s="2">
        <v>43390</v>
      </c>
      <c r="C1739" s="8">
        <v>36620000</v>
      </c>
      <c r="D1739" s="8">
        <v>21594107.276507277</v>
      </c>
      <c r="E1739" s="10">
        <f t="shared" si="54"/>
        <v>15025892.723492723</v>
      </c>
      <c r="F1739" s="28">
        <f t="shared" si="55"/>
        <v>29816.291816290468</v>
      </c>
    </row>
    <row r="1740" spans="1:6" x14ac:dyDescent="0.3">
      <c r="A1740">
        <v>1739</v>
      </c>
      <c r="B1740" s="2">
        <v>43389</v>
      </c>
      <c r="C1740" s="8">
        <v>36650000</v>
      </c>
      <c r="D1740" s="8">
        <v>21653923.568323568</v>
      </c>
      <c r="E1740" s="10">
        <f t="shared" si="54"/>
        <v>14996076.431676432</v>
      </c>
      <c r="F1740" s="28">
        <f t="shared" si="55"/>
        <v>-13296.465696465224</v>
      </c>
    </row>
    <row r="1741" spans="1:6" x14ac:dyDescent="0.3">
      <c r="A1741">
        <v>1740</v>
      </c>
      <c r="B1741" s="2">
        <v>43388</v>
      </c>
      <c r="C1741" s="8">
        <v>36640000</v>
      </c>
      <c r="D1741" s="8">
        <v>21630627.102627102</v>
      </c>
      <c r="E1741" s="10">
        <f t="shared" si="54"/>
        <v>15009372.897372898</v>
      </c>
      <c r="F1741" s="28">
        <f t="shared" si="55"/>
        <v>-94419.731619734317</v>
      </c>
    </row>
    <row r="1742" spans="1:6" x14ac:dyDescent="0.3">
      <c r="A1742">
        <v>1741</v>
      </c>
      <c r="B1742" s="2">
        <v>43385</v>
      </c>
      <c r="C1742" s="8">
        <v>36600000</v>
      </c>
      <c r="D1742" s="8">
        <v>21496207.371007368</v>
      </c>
      <c r="E1742" s="10">
        <f t="shared" si="54"/>
        <v>15103792.628992632</v>
      </c>
      <c r="F1742" s="28">
        <f t="shared" si="55"/>
        <v>187145.49234549329</v>
      </c>
    </row>
    <row r="1743" spans="1:6" x14ac:dyDescent="0.3">
      <c r="A1743">
        <v>1742</v>
      </c>
      <c r="B1743" s="2">
        <v>43384</v>
      </c>
      <c r="C1743" s="8">
        <v>36510000</v>
      </c>
      <c r="D1743" s="8">
        <v>21593352.863352861</v>
      </c>
      <c r="E1743" s="10">
        <f t="shared" si="54"/>
        <v>14916647.136647139</v>
      </c>
      <c r="F1743" s="28">
        <f t="shared" si="55"/>
        <v>-619094.68909468874</v>
      </c>
    </row>
    <row r="1744" spans="1:6" x14ac:dyDescent="0.3">
      <c r="A1744">
        <v>1743</v>
      </c>
      <c r="B1744" s="2">
        <v>43383</v>
      </c>
      <c r="C1744" s="8">
        <v>36530000</v>
      </c>
      <c r="D1744" s="8">
        <v>20994258.174258173</v>
      </c>
      <c r="E1744" s="10">
        <f t="shared" si="54"/>
        <v>15535741.825741827</v>
      </c>
      <c r="F1744" s="28">
        <f t="shared" si="55"/>
        <v>-22582.876582875848</v>
      </c>
    </row>
    <row r="1745" spans="1:6" x14ac:dyDescent="0.3">
      <c r="A1745">
        <v>1744</v>
      </c>
      <c r="B1745" s="2">
        <v>43382</v>
      </c>
      <c r="C1745" s="8">
        <v>36520000</v>
      </c>
      <c r="D1745" s="8">
        <v>20961675.297675297</v>
      </c>
      <c r="E1745" s="10">
        <f t="shared" si="54"/>
        <v>15558324.702324703</v>
      </c>
      <c r="F1745" s="28">
        <f t="shared" si="55"/>
        <v>-53914.949914947152</v>
      </c>
    </row>
    <row r="1746" spans="1:6" x14ac:dyDescent="0.3">
      <c r="A1746">
        <v>1745</v>
      </c>
      <c r="B1746" s="2">
        <v>43381</v>
      </c>
      <c r="C1746" s="8">
        <v>36520000</v>
      </c>
      <c r="D1746" s="8">
        <v>20907760.34776035</v>
      </c>
      <c r="E1746" s="10">
        <f t="shared" si="54"/>
        <v>15612239.65223965</v>
      </c>
      <c r="F1746" s="28">
        <f t="shared" si="55"/>
        <v>278401.81440181285</v>
      </c>
    </row>
    <row r="1747" spans="1:6" x14ac:dyDescent="0.3">
      <c r="A1747">
        <v>1746</v>
      </c>
      <c r="B1747" s="2">
        <v>43378</v>
      </c>
      <c r="C1747" s="8">
        <v>36520000</v>
      </c>
      <c r="D1747" s="8">
        <v>21186162.162162162</v>
      </c>
      <c r="E1747" s="10">
        <f t="shared" si="54"/>
        <v>15333837.837837838</v>
      </c>
      <c r="F1747" s="28">
        <f t="shared" si="55"/>
        <v>-44258.476658478379</v>
      </c>
    </row>
    <row r="1748" spans="1:6" x14ac:dyDescent="0.3">
      <c r="A1748">
        <v>1747</v>
      </c>
      <c r="B1748" s="2">
        <v>43377</v>
      </c>
      <c r="C1748" s="8">
        <v>36510000</v>
      </c>
      <c r="D1748" s="8">
        <v>21131903.685503684</v>
      </c>
      <c r="E1748" s="10">
        <f t="shared" si="54"/>
        <v>15378096.314496316</v>
      </c>
      <c r="F1748" s="28">
        <f t="shared" si="55"/>
        <v>-7831.1094311103225</v>
      </c>
    </row>
    <row r="1749" spans="1:6" x14ac:dyDescent="0.3">
      <c r="A1749">
        <v>1748</v>
      </c>
      <c r="B1749" s="2">
        <v>43376</v>
      </c>
      <c r="C1749" s="8">
        <v>36530000</v>
      </c>
      <c r="D1749" s="8">
        <v>21144072.576072574</v>
      </c>
      <c r="E1749" s="10">
        <f t="shared" si="54"/>
        <v>15385927.423927426</v>
      </c>
      <c r="F1749" s="28">
        <f t="shared" si="55"/>
        <v>88709.506709508598</v>
      </c>
    </row>
    <row r="1750" spans="1:6" x14ac:dyDescent="0.3">
      <c r="A1750">
        <v>1749</v>
      </c>
      <c r="B1750" s="2">
        <v>43375</v>
      </c>
      <c r="C1750" s="8">
        <v>36500000</v>
      </c>
      <c r="D1750" s="8">
        <v>21202782.082782082</v>
      </c>
      <c r="E1750" s="10">
        <f t="shared" si="54"/>
        <v>15297217.917217918</v>
      </c>
      <c r="F1750" s="28">
        <f t="shared" si="55"/>
        <v>-265308.63730864227</v>
      </c>
    </row>
    <row r="1751" spans="1:6" x14ac:dyDescent="0.3">
      <c r="A1751">
        <v>1750</v>
      </c>
      <c r="B1751" s="2">
        <v>43374</v>
      </c>
      <c r="C1751" s="8">
        <v>36500000</v>
      </c>
      <c r="D1751" s="8">
        <v>20937473.44547344</v>
      </c>
      <c r="E1751" s="10">
        <f t="shared" si="54"/>
        <v>15562526.55452656</v>
      </c>
      <c r="F1751" s="28">
        <f t="shared" si="55"/>
        <v>103101.11510111764</v>
      </c>
    </row>
    <row r="1752" spans="1:6" x14ac:dyDescent="0.3">
      <c r="A1752">
        <v>1751</v>
      </c>
      <c r="B1752" s="2">
        <v>43371</v>
      </c>
      <c r="C1752" s="8">
        <v>36470000</v>
      </c>
      <c r="D1752" s="8">
        <v>21010574.560574558</v>
      </c>
      <c r="E1752" s="10">
        <f t="shared" si="54"/>
        <v>15459425.439425442</v>
      </c>
      <c r="F1752" s="28">
        <f t="shared" si="55"/>
        <v>-224353.80835380778</v>
      </c>
    </row>
    <row r="1753" spans="1:6" x14ac:dyDescent="0.3">
      <c r="A1753">
        <v>1752</v>
      </c>
      <c r="B1753" s="2">
        <v>43370</v>
      </c>
      <c r="C1753" s="8">
        <v>36550000</v>
      </c>
      <c r="D1753" s="8">
        <v>20866220.75222075</v>
      </c>
      <c r="E1753" s="10">
        <f t="shared" si="54"/>
        <v>15683779.24777925</v>
      </c>
      <c r="F1753" s="28">
        <f t="shared" si="55"/>
        <v>199199.39519939572</v>
      </c>
    </row>
    <row r="1754" spans="1:6" x14ac:dyDescent="0.3">
      <c r="A1754">
        <v>1753</v>
      </c>
      <c r="B1754" s="2">
        <v>43369</v>
      </c>
      <c r="C1754" s="8">
        <v>36560000</v>
      </c>
      <c r="D1754" s="8">
        <v>21075420.147420146</v>
      </c>
      <c r="E1754" s="10">
        <f t="shared" si="54"/>
        <v>15484579.852579854</v>
      </c>
      <c r="F1754" s="28">
        <f t="shared" si="55"/>
        <v>53185.031185030937</v>
      </c>
    </row>
    <row r="1755" spans="1:6" x14ac:dyDescent="0.3">
      <c r="A1755">
        <v>1754</v>
      </c>
      <c r="B1755" s="2">
        <v>43368</v>
      </c>
      <c r="C1755" s="8">
        <v>36610000</v>
      </c>
      <c r="D1755" s="8">
        <v>21178605.178605177</v>
      </c>
      <c r="E1755" s="10">
        <f t="shared" si="54"/>
        <v>15431394.821394823</v>
      </c>
      <c r="F1755" s="28">
        <f t="shared" si="55"/>
        <v>-89607.560007560998</v>
      </c>
    </row>
    <row r="1756" spans="1:6" x14ac:dyDescent="0.3">
      <c r="A1756">
        <v>1755</v>
      </c>
      <c r="B1756" s="2">
        <v>43367</v>
      </c>
      <c r="C1756" s="8">
        <v>36680000</v>
      </c>
      <c r="D1756" s="8">
        <v>21158997.618597616</v>
      </c>
      <c r="E1756" s="10">
        <f t="shared" si="54"/>
        <v>15521002.381402384</v>
      </c>
      <c r="F1756" s="28">
        <f t="shared" si="55"/>
        <v>-79214.288414284587</v>
      </c>
    </row>
    <row r="1757" spans="1:6" x14ac:dyDescent="0.3">
      <c r="A1757">
        <v>1756</v>
      </c>
      <c r="B1757" s="2">
        <v>43364</v>
      </c>
      <c r="C1757" s="8">
        <v>36700000</v>
      </c>
      <c r="D1757" s="8">
        <v>21099783.330183331</v>
      </c>
      <c r="E1757" s="10">
        <f t="shared" si="54"/>
        <v>15600216.669816669</v>
      </c>
      <c r="F1757" s="28">
        <f t="shared" si="55"/>
        <v>175447.43904743716</v>
      </c>
    </row>
    <row r="1758" spans="1:6" x14ac:dyDescent="0.3">
      <c r="A1758">
        <v>1757</v>
      </c>
      <c r="B1758" s="2">
        <v>43363</v>
      </c>
      <c r="C1758" s="8">
        <v>36690000</v>
      </c>
      <c r="D1758" s="8">
        <v>21265230.769230768</v>
      </c>
      <c r="E1758" s="10">
        <f t="shared" si="54"/>
        <v>15424769.230769232</v>
      </c>
      <c r="F1758" s="28">
        <f t="shared" si="55"/>
        <v>-74152.712152712047</v>
      </c>
    </row>
    <row r="1759" spans="1:6" x14ac:dyDescent="0.3">
      <c r="A1759">
        <v>1758</v>
      </c>
      <c r="B1759" s="2">
        <v>43362</v>
      </c>
      <c r="C1759" s="8">
        <v>36680000</v>
      </c>
      <c r="D1759" s="8">
        <v>21181078.057078056</v>
      </c>
      <c r="E1759" s="10">
        <f t="shared" si="54"/>
        <v>15498921.942921944</v>
      </c>
      <c r="F1759" s="28">
        <f t="shared" si="55"/>
        <v>-137759.9697599709</v>
      </c>
    </row>
    <row r="1760" spans="1:6" x14ac:dyDescent="0.3">
      <c r="A1760">
        <v>1759</v>
      </c>
      <c r="B1760" s="2">
        <v>43361</v>
      </c>
      <c r="C1760" s="8">
        <v>36700000</v>
      </c>
      <c r="D1760" s="8">
        <v>21063318.087318085</v>
      </c>
      <c r="E1760" s="10">
        <f t="shared" si="54"/>
        <v>15636681.912681915</v>
      </c>
      <c r="F1760" s="28">
        <f t="shared" si="55"/>
        <v>79201.890001893044</v>
      </c>
    </row>
    <row r="1761" spans="1:6" x14ac:dyDescent="0.3">
      <c r="A1761">
        <v>1760</v>
      </c>
      <c r="B1761" s="2">
        <v>43360</v>
      </c>
      <c r="C1761" s="8">
        <v>36680000</v>
      </c>
      <c r="D1761" s="8">
        <v>21122519.977319978</v>
      </c>
      <c r="E1761" s="10">
        <f t="shared" si="54"/>
        <v>15557480.022680022</v>
      </c>
      <c r="F1761" s="28">
        <f t="shared" si="55"/>
        <v>-140694.23549423739</v>
      </c>
    </row>
    <row r="1762" spans="1:6" x14ac:dyDescent="0.3">
      <c r="A1762">
        <v>1761</v>
      </c>
      <c r="B1762" s="2">
        <v>43357</v>
      </c>
      <c r="C1762" s="8">
        <v>36700000</v>
      </c>
      <c r="D1762" s="8">
        <v>21001825.741825741</v>
      </c>
      <c r="E1762" s="10">
        <f t="shared" si="54"/>
        <v>15698174.258174259</v>
      </c>
      <c r="F1762" s="28">
        <f t="shared" si="55"/>
        <v>119375.92137591913</v>
      </c>
    </row>
    <row r="1763" spans="1:6" x14ac:dyDescent="0.3">
      <c r="A1763">
        <v>1762</v>
      </c>
      <c r="B1763" s="2">
        <v>43356</v>
      </c>
      <c r="C1763" s="8">
        <v>36730000</v>
      </c>
      <c r="D1763" s="8">
        <v>21151201.66320166</v>
      </c>
      <c r="E1763" s="10">
        <f t="shared" si="54"/>
        <v>15578798.33679834</v>
      </c>
      <c r="F1763" s="28">
        <f t="shared" si="55"/>
        <v>61154.035154037178</v>
      </c>
    </row>
    <row r="1764" spans="1:6" x14ac:dyDescent="0.3">
      <c r="A1764">
        <v>1763</v>
      </c>
      <c r="B1764" s="2">
        <v>43355</v>
      </c>
      <c r="C1764" s="8">
        <v>36720000</v>
      </c>
      <c r="D1764" s="8">
        <v>21202355.698355697</v>
      </c>
      <c r="E1764" s="10">
        <f t="shared" si="54"/>
        <v>15517644.301644303</v>
      </c>
      <c r="F1764" s="28">
        <f t="shared" si="55"/>
        <v>-130966.01776601747</v>
      </c>
    </row>
    <row r="1765" spans="1:6" x14ac:dyDescent="0.3">
      <c r="A1765">
        <v>1764</v>
      </c>
      <c r="B1765" s="2">
        <v>43354</v>
      </c>
      <c r="C1765" s="8">
        <v>36690000</v>
      </c>
      <c r="D1765" s="8">
        <v>21041389.68058968</v>
      </c>
      <c r="E1765" s="10">
        <f t="shared" si="54"/>
        <v>15648610.31941032</v>
      </c>
      <c r="F1765" s="28">
        <f t="shared" si="55"/>
        <v>-75108.448308449239</v>
      </c>
    </row>
    <row r="1766" spans="1:6" x14ac:dyDescent="0.3">
      <c r="A1766">
        <v>1765</v>
      </c>
      <c r="B1766" s="2">
        <v>43353</v>
      </c>
      <c r="C1766" s="8">
        <v>36740000</v>
      </c>
      <c r="D1766" s="8">
        <v>21016281.23228123</v>
      </c>
      <c r="E1766" s="10">
        <f t="shared" si="54"/>
        <v>15723718.76771877</v>
      </c>
      <c r="F1766" s="28">
        <f t="shared" si="55"/>
        <v>-19430.202230203897</v>
      </c>
    </row>
    <row r="1767" spans="1:6" x14ac:dyDescent="0.3">
      <c r="A1767">
        <v>1766</v>
      </c>
      <c r="B1767" s="2">
        <v>43350</v>
      </c>
      <c r="C1767" s="8">
        <v>36770000</v>
      </c>
      <c r="D1767" s="8">
        <v>21026851.030051026</v>
      </c>
      <c r="E1767" s="10">
        <f t="shared" si="54"/>
        <v>15743148.969948974</v>
      </c>
      <c r="F1767" s="28">
        <f t="shared" si="55"/>
        <v>86617.577017579228</v>
      </c>
    </row>
    <row r="1768" spans="1:6" x14ac:dyDescent="0.3">
      <c r="A1768">
        <v>1767</v>
      </c>
      <c r="B1768" s="2">
        <v>43349</v>
      </c>
      <c r="C1768" s="8">
        <v>36770000</v>
      </c>
      <c r="D1768" s="8">
        <v>21113468.607068606</v>
      </c>
      <c r="E1768" s="10">
        <f t="shared" si="54"/>
        <v>15656531.392931394</v>
      </c>
      <c r="F1768" s="28">
        <f t="shared" si="55"/>
        <v>-43779.550179548562</v>
      </c>
    </row>
    <row r="1769" spans="1:6" x14ac:dyDescent="0.3">
      <c r="A1769">
        <v>1768</v>
      </c>
      <c r="B1769" s="2">
        <v>43348</v>
      </c>
      <c r="C1769" s="8">
        <v>36760000</v>
      </c>
      <c r="D1769" s="8">
        <v>21059689.056889057</v>
      </c>
      <c r="E1769" s="10">
        <f t="shared" si="54"/>
        <v>15700310.943110943</v>
      </c>
      <c r="F1769" s="28">
        <f t="shared" si="55"/>
        <v>-39675.902475900948</v>
      </c>
    </row>
    <row r="1770" spans="1:6" x14ac:dyDescent="0.3">
      <c r="A1770">
        <v>1769</v>
      </c>
      <c r="B1770" s="2">
        <v>43347</v>
      </c>
      <c r="C1770" s="8">
        <v>36760000</v>
      </c>
      <c r="D1770" s="8">
        <v>21020013.154413156</v>
      </c>
      <c r="E1770" s="10">
        <f t="shared" si="54"/>
        <v>15739986.845586844</v>
      </c>
      <c r="F1770" s="28">
        <f t="shared" si="55"/>
        <v>155774.71177470684</v>
      </c>
    </row>
    <row r="1771" spans="1:6" x14ac:dyDescent="0.3">
      <c r="A1771">
        <v>1770</v>
      </c>
      <c r="B1771" s="2">
        <v>43343</v>
      </c>
      <c r="C1771" s="8">
        <v>36730000</v>
      </c>
      <c r="D1771" s="8">
        <v>21145787.866187863</v>
      </c>
      <c r="E1771" s="10">
        <f t="shared" si="54"/>
        <v>15584212.133812137</v>
      </c>
      <c r="F1771" s="28">
        <f t="shared" si="55"/>
        <v>-46709.884709879756</v>
      </c>
    </row>
    <row r="1772" spans="1:6" x14ac:dyDescent="0.3">
      <c r="A1772">
        <v>1771</v>
      </c>
      <c r="B1772" s="2">
        <v>43342</v>
      </c>
      <c r="C1772" s="8">
        <v>36730000</v>
      </c>
      <c r="D1772" s="8">
        <v>21099077.981477983</v>
      </c>
      <c r="E1772" s="10">
        <f t="shared" si="54"/>
        <v>15630922.018522017</v>
      </c>
      <c r="F1772" s="28">
        <f t="shared" si="55"/>
        <v>107969.83556983247</v>
      </c>
    </row>
    <row r="1773" spans="1:6" x14ac:dyDescent="0.3">
      <c r="A1773">
        <v>1772</v>
      </c>
      <c r="B1773" s="2">
        <v>43341</v>
      </c>
      <c r="C1773" s="8">
        <v>36740000</v>
      </c>
      <c r="D1773" s="8">
        <v>21217047.817047816</v>
      </c>
      <c r="E1773" s="10">
        <f t="shared" si="54"/>
        <v>15522952.182952184</v>
      </c>
      <c r="F1773" s="28">
        <f t="shared" si="55"/>
        <v>-13481.005481004715</v>
      </c>
    </row>
    <row r="1774" spans="1:6" x14ac:dyDescent="0.3">
      <c r="A1774">
        <v>1773</v>
      </c>
      <c r="B1774" s="2">
        <v>43340</v>
      </c>
      <c r="C1774" s="8">
        <v>36800000</v>
      </c>
      <c r="D1774" s="8">
        <v>21263566.811566811</v>
      </c>
      <c r="E1774" s="10">
        <f t="shared" si="54"/>
        <v>15536433.188433189</v>
      </c>
      <c r="F1774" s="28">
        <f t="shared" si="55"/>
        <v>16349.650349650532</v>
      </c>
    </row>
    <row r="1775" spans="1:6" x14ac:dyDescent="0.3">
      <c r="A1775">
        <v>1774</v>
      </c>
      <c r="B1775" s="2">
        <v>43339</v>
      </c>
      <c r="C1775" s="8">
        <v>36810000</v>
      </c>
      <c r="D1775" s="8">
        <v>21289916.461916462</v>
      </c>
      <c r="E1775" s="10">
        <f t="shared" si="54"/>
        <v>15520083.538083538</v>
      </c>
      <c r="F1775" s="28">
        <f t="shared" si="55"/>
        <v>18838.026838026941</v>
      </c>
    </row>
    <row r="1776" spans="1:6" x14ac:dyDescent="0.3">
      <c r="A1776">
        <v>1775</v>
      </c>
      <c r="B1776" s="2">
        <v>43336</v>
      </c>
      <c r="C1776" s="8">
        <v>36750000</v>
      </c>
      <c r="D1776" s="8">
        <v>21248754.488754489</v>
      </c>
      <c r="E1776" s="10">
        <f t="shared" si="54"/>
        <v>15501245.511245511</v>
      </c>
      <c r="F1776" s="28">
        <f t="shared" si="55"/>
        <v>-367016.06501606479</v>
      </c>
    </row>
    <row r="1777" spans="1:6" x14ac:dyDescent="0.3">
      <c r="A1777">
        <v>1776</v>
      </c>
      <c r="B1777" s="2">
        <v>43335</v>
      </c>
      <c r="C1777" s="8">
        <v>36760000</v>
      </c>
      <c r="D1777" s="8">
        <v>20891738.423738424</v>
      </c>
      <c r="E1777" s="10">
        <f t="shared" si="54"/>
        <v>15868261.576261576</v>
      </c>
      <c r="F1777" s="28">
        <f t="shared" si="55"/>
        <v>147353.39255338907</v>
      </c>
    </row>
    <row r="1778" spans="1:6" x14ac:dyDescent="0.3">
      <c r="A1778">
        <v>1777</v>
      </c>
      <c r="B1778" s="2">
        <v>43334</v>
      </c>
      <c r="C1778" s="8">
        <v>36770000</v>
      </c>
      <c r="D1778" s="8">
        <v>21049091.816291813</v>
      </c>
      <c r="E1778" s="10">
        <f t="shared" si="54"/>
        <v>15720908.183708187</v>
      </c>
      <c r="F1778" s="28">
        <f t="shared" si="55"/>
        <v>-90511.736911736429</v>
      </c>
    </row>
    <row r="1779" spans="1:6" x14ac:dyDescent="0.3">
      <c r="A1779">
        <v>1778</v>
      </c>
      <c r="B1779" s="2">
        <v>43333</v>
      </c>
      <c r="C1779" s="8">
        <v>36790000</v>
      </c>
      <c r="D1779" s="8">
        <v>20978580.079380076</v>
      </c>
      <c r="E1779" s="10">
        <f t="shared" si="54"/>
        <v>15811419.920619924</v>
      </c>
      <c r="F1779" s="28">
        <f t="shared" si="55"/>
        <v>-98436.741636741906</v>
      </c>
    </row>
    <row r="1780" spans="1:6" x14ac:dyDescent="0.3">
      <c r="A1780">
        <v>1779</v>
      </c>
      <c r="B1780" s="2">
        <v>43332</v>
      </c>
      <c r="C1780" s="8">
        <v>36790000</v>
      </c>
      <c r="D1780" s="8">
        <v>20880143.337743334</v>
      </c>
      <c r="E1780" s="10">
        <f t="shared" si="54"/>
        <v>15909856.662256666</v>
      </c>
      <c r="F1780" s="28">
        <f t="shared" si="55"/>
        <v>-92536.45813645795</v>
      </c>
    </row>
    <row r="1781" spans="1:6" x14ac:dyDescent="0.3">
      <c r="A1781">
        <v>1780</v>
      </c>
      <c r="B1781" s="2">
        <v>43329</v>
      </c>
      <c r="C1781" s="8">
        <v>36720000</v>
      </c>
      <c r="D1781" s="8">
        <v>20717606.879606877</v>
      </c>
      <c r="E1781" s="10">
        <f t="shared" si="54"/>
        <v>16002393.120393123</v>
      </c>
      <c r="F1781" s="28">
        <f t="shared" si="55"/>
        <v>31612.096012100577</v>
      </c>
    </row>
    <row r="1782" spans="1:6" x14ac:dyDescent="0.3">
      <c r="A1782">
        <v>1781</v>
      </c>
      <c r="B1782" s="2">
        <v>43328</v>
      </c>
      <c r="C1782" s="8">
        <v>36700000</v>
      </c>
      <c r="D1782" s="8">
        <v>20729218.975618977</v>
      </c>
      <c r="E1782" s="10">
        <f t="shared" si="54"/>
        <v>15970781.024381023</v>
      </c>
      <c r="F1782" s="28">
        <f t="shared" si="55"/>
        <v>11130.674730673432</v>
      </c>
    </row>
    <row r="1783" spans="1:6" x14ac:dyDescent="0.3">
      <c r="A1783">
        <v>1782</v>
      </c>
      <c r="B1783" s="2">
        <v>43327</v>
      </c>
      <c r="C1783" s="8">
        <v>36710000</v>
      </c>
      <c r="D1783" s="8">
        <v>20750349.650349651</v>
      </c>
      <c r="E1783" s="10">
        <f t="shared" si="54"/>
        <v>15959650.349650349</v>
      </c>
      <c r="F1783" s="28">
        <f t="shared" si="55"/>
        <v>256754.48875448853</v>
      </c>
    </row>
    <row r="1784" spans="1:6" x14ac:dyDescent="0.3">
      <c r="A1784">
        <v>1783</v>
      </c>
      <c r="B1784" s="2">
        <v>43326</v>
      </c>
      <c r="C1784" s="8">
        <v>36730000</v>
      </c>
      <c r="D1784" s="8">
        <v>21027104.139104139</v>
      </c>
      <c r="E1784" s="10">
        <f t="shared" si="54"/>
        <v>15702895.860895861</v>
      </c>
      <c r="F1784" s="28">
        <f t="shared" si="55"/>
        <v>-103565.67756567895</v>
      </c>
    </row>
    <row r="1785" spans="1:6" x14ac:dyDescent="0.3">
      <c r="A1785">
        <v>1784</v>
      </c>
      <c r="B1785" s="2">
        <v>43325</v>
      </c>
      <c r="C1785" s="8">
        <v>36800000</v>
      </c>
      <c r="D1785" s="8">
        <v>20993538.46153846</v>
      </c>
      <c r="E1785" s="10">
        <f t="shared" si="54"/>
        <v>15806461.53846154</v>
      </c>
      <c r="F1785" s="28">
        <f t="shared" si="55"/>
        <v>326877.33887733519</v>
      </c>
    </row>
    <row r="1786" spans="1:6" x14ac:dyDescent="0.3">
      <c r="A1786">
        <v>1785</v>
      </c>
      <c r="B1786" s="2">
        <v>43322</v>
      </c>
      <c r="C1786" s="8">
        <v>36790000</v>
      </c>
      <c r="D1786" s="8">
        <v>21310415.800415795</v>
      </c>
      <c r="E1786" s="10">
        <f t="shared" si="54"/>
        <v>15479584.199584205</v>
      </c>
      <c r="F1786" s="28">
        <f t="shared" si="55"/>
        <v>14076.734076742083</v>
      </c>
    </row>
    <row r="1787" spans="1:6" x14ac:dyDescent="0.3">
      <c r="A1787">
        <v>1786</v>
      </c>
      <c r="B1787" s="2">
        <v>43321</v>
      </c>
      <c r="C1787" s="8">
        <v>36790000</v>
      </c>
      <c r="D1787" s="8">
        <v>21324492.534492537</v>
      </c>
      <c r="E1787" s="10">
        <f t="shared" si="54"/>
        <v>15465507.465507463</v>
      </c>
      <c r="F1787" s="28">
        <f t="shared" si="55"/>
        <v>-41265.772065777332</v>
      </c>
    </row>
    <row r="1788" spans="1:6" x14ac:dyDescent="0.3">
      <c r="A1788">
        <v>1787</v>
      </c>
      <c r="B1788" s="2">
        <v>43320</v>
      </c>
      <c r="C1788" s="8">
        <v>36850000</v>
      </c>
      <c r="D1788" s="8">
        <v>21343226.76242676</v>
      </c>
      <c r="E1788" s="10">
        <f t="shared" si="54"/>
        <v>15506773.23757324</v>
      </c>
      <c r="F1788" s="28">
        <f t="shared" si="55"/>
        <v>-14514.458514459431</v>
      </c>
    </row>
    <row r="1789" spans="1:6" x14ac:dyDescent="0.3">
      <c r="A1789">
        <v>1788</v>
      </c>
      <c r="B1789" s="2">
        <v>43319</v>
      </c>
      <c r="C1789" s="8">
        <v>36830000</v>
      </c>
      <c r="D1789" s="8">
        <v>21308712.303912301</v>
      </c>
      <c r="E1789" s="10">
        <f t="shared" si="54"/>
        <v>15521287.696087699</v>
      </c>
      <c r="F1789" s="28">
        <f t="shared" si="55"/>
        <v>-53961.519561517984</v>
      </c>
    </row>
    <row r="1790" spans="1:6" x14ac:dyDescent="0.3">
      <c r="A1790">
        <v>1789</v>
      </c>
      <c r="B1790" s="2">
        <v>43318</v>
      </c>
      <c r="C1790" s="8">
        <v>36870000</v>
      </c>
      <c r="D1790" s="8">
        <v>21294750.784350783</v>
      </c>
      <c r="E1790" s="10">
        <f t="shared" si="54"/>
        <v>15575249.215649217</v>
      </c>
      <c r="F1790" s="28">
        <f t="shared" si="55"/>
        <v>256832.50803250819</v>
      </c>
    </row>
    <row r="1791" spans="1:6" x14ac:dyDescent="0.3">
      <c r="A1791">
        <v>1790</v>
      </c>
      <c r="B1791" s="2">
        <v>43315</v>
      </c>
      <c r="C1791" s="8">
        <v>36710000</v>
      </c>
      <c r="D1791" s="8">
        <v>21391583.292383291</v>
      </c>
      <c r="E1791" s="10">
        <f t="shared" si="54"/>
        <v>15318416.707616709</v>
      </c>
      <c r="F1791" s="28">
        <f t="shared" si="55"/>
        <v>-165389.37818938121</v>
      </c>
    </row>
    <row r="1792" spans="1:6" x14ac:dyDescent="0.3">
      <c r="A1792">
        <v>1791</v>
      </c>
      <c r="B1792" s="2">
        <v>43314</v>
      </c>
      <c r="C1792" s="8">
        <v>36790000</v>
      </c>
      <c r="D1792" s="8">
        <v>21306193.91419391</v>
      </c>
      <c r="E1792" s="10">
        <f t="shared" si="54"/>
        <v>15483806.08580609</v>
      </c>
      <c r="F1792" s="28">
        <f t="shared" si="55"/>
        <v>87685.12568513304</v>
      </c>
    </row>
    <row r="1793" spans="1:6" x14ac:dyDescent="0.3">
      <c r="A1793">
        <v>1792</v>
      </c>
      <c r="B1793" s="2">
        <v>43313</v>
      </c>
      <c r="C1793" s="8">
        <v>36840000</v>
      </c>
      <c r="D1793" s="8">
        <v>21443879.039879043</v>
      </c>
      <c r="E1793" s="10">
        <f t="shared" si="54"/>
        <v>15396120.960120957</v>
      </c>
      <c r="F1793" s="28">
        <f t="shared" si="55"/>
        <v>62870.912870910019</v>
      </c>
    </row>
    <row r="1794" spans="1:6" x14ac:dyDescent="0.3">
      <c r="A1794">
        <v>1793</v>
      </c>
      <c r="B1794" s="2">
        <v>43312</v>
      </c>
      <c r="C1794" s="8">
        <v>36870000</v>
      </c>
      <c r="D1794" s="8">
        <v>21536749.952749953</v>
      </c>
      <c r="E1794" s="10">
        <f t="shared" si="54"/>
        <v>15333250.047250047</v>
      </c>
      <c r="F1794" s="28">
        <f t="shared" si="55"/>
        <v>-105321.8673218675</v>
      </c>
    </row>
    <row r="1795" spans="1:6" x14ac:dyDescent="0.3">
      <c r="A1795">
        <v>1794</v>
      </c>
      <c r="B1795" s="2">
        <v>43311</v>
      </c>
      <c r="C1795" s="8">
        <v>36910000</v>
      </c>
      <c r="D1795" s="8">
        <v>21471428.085428085</v>
      </c>
      <c r="E1795" s="10">
        <f t="shared" ref="E1795:E1858" si="56">C1795-D1795</f>
        <v>15438571.914571915</v>
      </c>
      <c r="F1795" s="28">
        <f t="shared" ref="F1795:F1858" si="57">E1795-E1796</f>
        <v>49747.873747870326</v>
      </c>
    </row>
    <row r="1796" spans="1:6" x14ac:dyDescent="0.3">
      <c r="A1796">
        <v>1795</v>
      </c>
      <c r="B1796" s="2">
        <v>43308</v>
      </c>
      <c r="C1796" s="8">
        <v>36860000</v>
      </c>
      <c r="D1796" s="8">
        <v>21471175.959175956</v>
      </c>
      <c r="E1796" s="10">
        <f t="shared" si="56"/>
        <v>15388824.040824044</v>
      </c>
      <c r="F1796" s="28">
        <f t="shared" si="57"/>
        <v>-103530.90153089911</v>
      </c>
    </row>
    <row r="1797" spans="1:6" x14ac:dyDescent="0.3">
      <c r="A1797">
        <v>1796</v>
      </c>
      <c r="B1797" s="2">
        <v>43307</v>
      </c>
      <c r="C1797" s="8">
        <v>36960000</v>
      </c>
      <c r="D1797" s="8">
        <v>21467645.057645056</v>
      </c>
      <c r="E1797" s="10">
        <f t="shared" si="56"/>
        <v>15492354.942354944</v>
      </c>
      <c r="F1797" s="28">
        <f t="shared" si="57"/>
        <v>164111.51011151448</v>
      </c>
    </row>
    <row r="1798" spans="1:6" x14ac:dyDescent="0.3">
      <c r="A1798">
        <v>1797</v>
      </c>
      <c r="B1798" s="2">
        <v>43306</v>
      </c>
      <c r="C1798" s="8">
        <v>36940000</v>
      </c>
      <c r="D1798" s="8">
        <v>21611756.567756571</v>
      </c>
      <c r="E1798" s="10">
        <f t="shared" si="56"/>
        <v>15328243.432243429</v>
      </c>
      <c r="F1798" s="28">
        <f t="shared" si="57"/>
        <v>-21095.293895296752</v>
      </c>
    </row>
    <row r="1799" spans="1:6" x14ac:dyDescent="0.3">
      <c r="A1799">
        <v>1798</v>
      </c>
      <c r="B1799" s="2">
        <v>43305</v>
      </c>
      <c r="C1799" s="8">
        <v>36860000</v>
      </c>
      <c r="D1799" s="8">
        <v>21510661.273861274</v>
      </c>
      <c r="E1799" s="10">
        <f t="shared" si="56"/>
        <v>15349338.726138726</v>
      </c>
      <c r="F1799" s="28">
        <f t="shared" si="57"/>
        <v>-104152.10735210776</v>
      </c>
    </row>
    <row r="1800" spans="1:6" x14ac:dyDescent="0.3">
      <c r="A1800">
        <v>1799</v>
      </c>
      <c r="B1800" s="2">
        <v>43304</v>
      </c>
      <c r="C1800" s="8">
        <v>36940000</v>
      </c>
      <c r="D1800" s="8">
        <v>21486509.166509166</v>
      </c>
      <c r="E1800" s="10">
        <f t="shared" si="56"/>
        <v>15453490.833490834</v>
      </c>
      <c r="F1800" s="28">
        <f t="shared" si="57"/>
        <v>141321.8673218675</v>
      </c>
    </row>
    <row r="1801" spans="1:6" x14ac:dyDescent="0.3">
      <c r="A1801">
        <v>1800</v>
      </c>
      <c r="B1801" s="2">
        <v>43301</v>
      </c>
      <c r="C1801" s="8">
        <v>36740000</v>
      </c>
      <c r="D1801" s="8">
        <v>21427831.033831034</v>
      </c>
      <c r="E1801" s="10">
        <f t="shared" si="56"/>
        <v>15312168.966168966</v>
      </c>
      <c r="F1801" s="28">
        <f t="shared" si="57"/>
        <v>-166511.8125118129</v>
      </c>
    </row>
    <row r="1802" spans="1:6" x14ac:dyDescent="0.3">
      <c r="A1802">
        <v>1801</v>
      </c>
      <c r="B1802" s="2">
        <v>43300</v>
      </c>
      <c r="C1802" s="8">
        <v>36780000</v>
      </c>
      <c r="D1802" s="8">
        <v>21301319.221319221</v>
      </c>
      <c r="E1802" s="10">
        <f t="shared" si="56"/>
        <v>15478680.778680779</v>
      </c>
      <c r="F1802" s="28">
        <f t="shared" si="57"/>
        <v>-12966.395766396075</v>
      </c>
    </row>
    <row r="1803" spans="1:6" x14ac:dyDescent="0.3">
      <c r="A1803">
        <v>1802</v>
      </c>
      <c r="B1803" s="2">
        <v>43299</v>
      </c>
      <c r="C1803" s="8">
        <v>36860000</v>
      </c>
      <c r="D1803" s="8">
        <v>21368352.825552825</v>
      </c>
      <c r="E1803" s="10">
        <f t="shared" si="56"/>
        <v>15491647.174447175</v>
      </c>
      <c r="F1803" s="28">
        <f t="shared" si="57"/>
        <v>-89528.406728409231</v>
      </c>
    </row>
    <row r="1804" spans="1:6" x14ac:dyDescent="0.3">
      <c r="A1804">
        <v>1803</v>
      </c>
      <c r="B1804" s="2">
        <v>43298</v>
      </c>
      <c r="C1804" s="8">
        <v>36940000</v>
      </c>
      <c r="D1804" s="8">
        <v>21358824.418824416</v>
      </c>
      <c r="E1804" s="10">
        <f t="shared" si="56"/>
        <v>15581175.581175584</v>
      </c>
      <c r="F1804" s="28">
        <f t="shared" si="57"/>
        <v>146080.13608013466</v>
      </c>
    </row>
    <row r="1805" spans="1:6" x14ac:dyDescent="0.3">
      <c r="A1805">
        <v>1804</v>
      </c>
      <c r="B1805" s="2">
        <v>43297</v>
      </c>
      <c r="C1805" s="8">
        <v>37010000</v>
      </c>
      <c r="D1805" s="8">
        <v>21574904.55490455</v>
      </c>
      <c r="E1805" s="10">
        <f t="shared" si="56"/>
        <v>15435095.44509545</v>
      </c>
      <c r="F1805" s="28">
        <f t="shared" si="57"/>
        <v>56138.726138725877</v>
      </c>
    </row>
    <row r="1806" spans="1:6" x14ac:dyDescent="0.3">
      <c r="A1806">
        <v>1805</v>
      </c>
      <c r="B1806" s="2">
        <v>43294</v>
      </c>
      <c r="C1806" s="8">
        <v>36980000</v>
      </c>
      <c r="D1806" s="8">
        <v>21601043.281043276</v>
      </c>
      <c r="E1806" s="10">
        <f t="shared" si="56"/>
        <v>15378956.718956724</v>
      </c>
      <c r="F1806" s="28">
        <f t="shared" si="57"/>
        <v>101275.75127575547</v>
      </c>
    </row>
    <row r="1807" spans="1:6" x14ac:dyDescent="0.3">
      <c r="A1807">
        <v>1806</v>
      </c>
      <c r="B1807" s="2">
        <v>43293</v>
      </c>
      <c r="C1807" s="8">
        <v>36970000</v>
      </c>
      <c r="D1807" s="8">
        <v>21692319.032319032</v>
      </c>
      <c r="E1807" s="10">
        <f t="shared" si="56"/>
        <v>15277680.967680968</v>
      </c>
      <c r="F1807" s="28">
        <f t="shared" si="57"/>
        <v>-42090.039690040052</v>
      </c>
    </row>
    <row r="1808" spans="1:6" x14ac:dyDescent="0.3">
      <c r="A1808">
        <v>1807</v>
      </c>
      <c r="B1808" s="2">
        <v>43292</v>
      </c>
      <c r="C1808" s="8">
        <v>36970000</v>
      </c>
      <c r="D1808" s="8">
        <v>21650228.992628992</v>
      </c>
      <c r="E1808" s="10">
        <f t="shared" si="56"/>
        <v>15319771.007371008</v>
      </c>
      <c r="F1808" s="28">
        <f t="shared" si="57"/>
        <v>137834.28463428468</v>
      </c>
    </row>
    <row r="1809" spans="1:6" x14ac:dyDescent="0.3">
      <c r="A1809">
        <v>1808</v>
      </c>
      <c r="B1809" s="2">
        <v>43291</v>
      </c>
      <c r="C1809" s="8">
        <v>37020000</v>
      </c>
      <c r="D1809" s="8">
        <v>21838063.277263276</v>
      </c>
      <c r="E1809" s="10">
        <f t="shared" si="56"/>
        <v>15181936.722736724</v>
      </c>
      <c r="F1809" s="28">
        <f t="shared" si="57"/>
        <v>113944.13154412806</v>
      </c>
    </row>
    <row r="1810" spans="1:6" x14ac:dyDescent="0.3">
      <c r="A1810">
        <v>1809</v>
      </c>
      <c r="B1810" s="2">
        <v>43290</v>
      </c>
      <c r="C1810" s="8">
        <v>36980000</v>
      </c>
      <c r="D1810" s="8">
        <v>21912007.408807404</v>
      </c>
      <c r="E1810" s="10">
        <f t="shared" si="56"/>
        <v>15067992.591192596</v>
      </c>
      <c r="F1810" s="28">
        <f t="shared" si="57"/>
        <v>20971.612171616405</v>
      </c>
    </row>
    <row r="1811" spans="1:6" x14ac:dyDescent="0.3">
      <c r="A1811">
        <v>1810</v>
      </c>
      <c r="B1811" s="2">
        <v>43287</v>
      </c>
      <c r="C1811" s="8">
        <v>36890000</v>
      </c>
      <c r="D1811" s="8">
        <v>21842979.020979021</v>
      </c>
      <c r="E1811" s="10">
        <f t="shared" si="56"/>
        <v>15047020.979020979</v>
      </c>
      <c r="F1811" s="28">
        <f t="shared" si="57"/>
        <v>86996.030996028334</v>
      </c>
    </row>
    <row r="1812" spans="1:6" x14ac:dyDescent="0.3">
      <c r="A1812">
        <v>1811</v>
      </c>
      <c r="B1812" s="2">
        <v>43286</v>
      </c>
      <c r="C1812" s="8">
        <v>36860000</v>
      </c>
      <c r="D1812" s="8">
        <v>21899975.051975049</v>
      </c>
      <c r="E1812" s="10">
        <f t="shared" si="56"/>
        <v>14960024.948024951</v>
      </c>
      <c r="F1812" s="28">
        <f t="shared" si="57"/>
        <v>-215504.99230499193</v>
      </c>
    </row>
    <row r="1813" spans="1:6" x14ac:dyDescent="0.3">
      <c r="A1813">
        <v>1812</v>
      </c>
      <c r="B1813" s="2">
        <v>43285</v>
      </c>
      <c r="C1813" s="8">
        <v>36900000</v>
      </c>
      <c r="D1813" s="8">
        <v>21724470.059670057</v>
      </c>
      <c r="E1813" s="10">
        <f t="shared" si="56"/>
        <v>15175529.940329943</v>
      </c>
      <c r="F1813" s="28">
        <f t="shared" si="57"/>
        <v>130951.97775197774</v>
      </c>
    </row>
    <row r="1814" spans="1:6" x14ac:dyDescent="0.3">
      <c r="A1814">
        <v>1813</v>
      </c>
      <c r="B1814" s="2">
        <v>43284</v>
      </c>
      <c r="C1814" s="8">
        <v>36850000</v>
      </c>
      <c r="D1814" s="8">
        <v>21805422.037422035</v>
      </c>
      <c r="E1814" s="10">
        <f t="shared" si="56"/>
        <v>15044577.962577965</v>
      </c>
      <c r="F1814" s="28">
        <f t="shared" si="57"/>
        <v>-292747.98714798689</v>
      </c>
    </row>
    <row r="1815" spans="1:6" x14ac:dyDescent="0.3">
      <c r="A1815">
        <v>1814</v>
      </c>
      <c r="B1815" s="2">
        <v>43283</v>
      </c>
      <c r="C1815" s="8">
        <v>36850000</v>
      </c>
      <c r="D1815" s="8">
        <v>21512674.050274048</v>
      </c>
      <c r="E1815" s="10">
        <f t="shared" si="56"/>
        <v>15337325.949725952</v>
      </c>
      <c r="F1815" s="28">
        <f t="shared" si="57"/>
        <v>273328.82252882421</v>
      </c>
    </row>
    <row r="1816" spans="1:6" x14ac:dyDescent="0.3">
      <c r="A1816">
        <v>1815</v>
      </c>
      <c r="B1816" s="2">
        <v>43280</v>
      </c>
      <c r="C1816" s="8">
        <v>36780000</v>
      </c>
      <c r="D1816" s="8">
        <v>21716002.872802872</v>
      </c>
      <c r="E1816" s="10">
        <f t="shared" si="56"/>
        <v>15063997.127197128</v>
      </c>
      <c r="F1816" s="28">
        <f t="shared" si="57"/>
        <v>-140551.72935172915</v>
      </c>
    </row>
    <row r="1817" spans="1:6" x14ac:dyDescent="0.3">
      <c r="A1817">
        <v>1816</v>
      </c>
      <c r="B1817" s="2">
        <v>43279</v>
      </c>
      <c r="C1817" s="8">
        <v>36840000</v>
      </c>
      <c r="D1817" s="8">
        <v>21635451.143451143</v>
      </c>
      <c r="E1817" s="10">
        <f t="shared" si="56"/>
        <v>15204548.856548857</v>
      </c>
      <c r="F1817" s="28">
        <f t="shared" si="57"/>
        <v>76694.386694386601</v>
      </c>
    </row>
    <row r="1818" spans="1:6" x14ac:dyDescent="0.3">
      <c r="A1818">
        <v>1817</v>
      </c>
      <c r="B1818" s="2">
        <v>43278</v>
      </c>
      <c r="C1818" s="8">
        <v>36850000</v>
      </c>
      <c r="D1818" s="8">
        <v>21722145.53014553</v>
      </c>
      <c r="E1818" s="10">
        <f t="shared" si="56"/>
        <v>15127854.46985447</v>
      </c>
      <c r="F1818" s="28">
        <f t="shared" si="57"/>
        <v>1637.8756378702819</v>
      </c>
    </row>
    <row r="1819" spans="1:6" x14ac:dyDescent="0.3">
      <c r="A1819">
        <v>1818</v>
      </c>
      <c r="B1819" s="2">
        <v>43277</v>
      </c>
      <c r="C1819" s="8">
        <v>36900000</v>
      </c>
      <c r="D1819" s="8">
        <v>21773783.4057834</v>
      </c>
      <c r="E1819" s="10">
        <f t="shared" si="56"/>
        <v>15126216.5942166</v>
      </c>
      <c r="F1819" s="28">
        <f t="shared" si="57"/>
        <v>72027.972027972341</v>
      </c>
    </row>
    <row r="1820" spans="1:6" x14ac:dyDescent="0.3">
      <c r="A1820">
        <v>1819</v>
      </c>
      <c r="B1820" s="2">
        <v>43276</v>
      </c>
      <c r="C1820" s="8">
        <v>36960000</v>
      </c>
      <c r="D1820" s="8">
        <v>21905811.377811372</v>
      </c>
      <c r="E1820" s="10">
        <f t="shared" si="56"/>
        <v>15054188.622188628</v>
      </c>
      <c r="F1820" s="28">
        <f t="shared" si="57"/>
        <v>117322.92572293058</v>
      </c>
    </row>
    <row r="1821" spans="1:6" x14ac:dyDescent="0.3">
      <c r="A1821">
        <v>1820</v>
      </c>
      <c r="B1821" s="2">
        <v>43273</v>
      </c>
      <c r="C1821" s="8">
        <v>36870000</v>
      </c>
      <c r="D1821" s="8">
        <v>21933134.303534303</v>
      </c>
      <c r="E1821" s="10">
        <f t="shared" si="56"/>
        <v>14936865.696465697</v>
      </c>
      <c r="F1821" s="28">
        <f t="shared" si="57"/>
        <v>-47831.185031186789</v>
      </c>
    </row>
    <row r="1822" spans="1:6" x14ac:dyDescent="0.3">
      <c r="A1822">
        <v>1821</v>
      </c>
      <c r="B1822" s="2">
        <v>43272</v>
      </c>
      <c r="C1822" s="8">
        <v>36900000</v>
      </c>
      <c r="D1822" s="8">
        <v>21915303.118503116</v>
      </c>
      <c r="E1822" s="10">
        <f t="shared" si="56"/>
        <v>14984696.881496884</v>
      </c>
      <c r="F1822" s="28">
        <f t="shared" si="57"/>
        <v>59566.811566811055</v>
      </c>
    </row>
    <row r="1823" spans="1:6" x14ac:dyDescent="0.3">
      <c r="A1823">
        <v>1822</v>
      </c>
      <c r="B1823" s="2">
        <v>43271</v>
      </c>
      <c r="C1823" s="8">
        <v>36900000</v>
      </c>
      <c r="D1823" s="8">
        <v>21974869.930069927</v>
      </c>
      <c r="E1823" s="10">
        <f t="shared" si="56"/>
        <v>14925130.069930073</v>
      </c>
      <c r="F1823" s="28">
        <f t="shared" si="57"/>
        <v>-17439.425439424813</v>
      </c>
    </row>
    <row r="1824" spans="1:6" x14ac:dyDescent="0.3">
      <c r="A1824">
        <v>1823</v>
      </c>
      <c r="B1824" s="2">
        <v>43270</v>
      </c>
      <c r="C1824" s="8">
        <v>36980000</v>
      </c>
      <c r="D1824" s="8">
        <v>22037430.504630502</v>
      </c>
      <c r="E1824" s="10">
        <f t="shared" si="56"/>
        <v>14942569.495369498</v>
      </c>
      <c r="F1824" s="28">
        <f t="shared" si="57"/>
        <v>103963.93876393884</v>
      </c>
    </row>
    <row r="1825" spans="1:6" x14ac:dyDescent="0.3">
      <c r="A1825">
        <v>1824</v>
      </c>
      <c r="B1825" s="2">
        <v>43269</v>
      </c>
      <c r="C1825" s="8">
        <v>36870000</v>
      </c>
      <c r="D1825" s="8">
        <v>22031394.443394441</v>
      </c>
      <c r="E1825" s="10">
        <f t="shared" si="56"/>
        <v>14838605.556605559</v>
      </c>
      <c r="F1825" s="28">
        <f t="shared" si="57"/>
        <v>-146893.21489321813</v>
      </c>
    </row>
    <row r="1826" spans="1:6" x14ac:dyDescent="0.3">
      <c r="A1826">
        <v>1825</v>
      </c>
      <c r="B1826" s="2">
        <v>43266</v>
      </c>
      <c r="C1826" s="8">
        <v>36970000</v>
      </c>
      <c r="D1826" s="8">
        <v>21984501.228501223</v>
      </c>
      <c r="E1826" s="10">
        <f t="shared" si="56"/>
        <v>14985498.771498777</v>
      </c>
      <c r="F1826" s="28">
        <f t="shared" si="57"/>
        <v>474138.34813835099</v>
      </c>
    </row>
    <row r="1827" spans="1:6" x14ac:dyDescent="0.3">
      <c r="A1827">
        <v>1826</v>
      </c>
      <c r="B1827" s="2">
        <v>43265</v>
      </c>
      <c r="C1827" s="8">
        <v>37000000</v>
      </c>
      <c r="D1827" s="8">
        <v>22488639.576639574</v>
      </c>
      <c r="E1827" s="10">
        <f t="shared" si="56"/>
        <v>14511360.423360426</v>
      </c>
      <c r="F1827" s="28">
        <f t="shared" si="57"/>
        <v>-164406.72840672359</v>
      </c>
    </row>
    <row r="1828" spans="1:6" x14ac:dyDescent="0.3">
      <c r="A1828">
        <v>1827</v>
      </c>
      <c r="B1828" s="2">
        <v>43264</v>
      </c>
      <c r="C1828" s="8">
        <v>37040000</v>
      </c>
      <c r="D1828" s="8">
        <v>22364232.84823285</v>
      </c>
      <c r="E1828" s="10">
        <f t="shared" si="56"/>
        <v>14675767.15176715</v>
      </c>
      <c r="F1828" s="28">
        <f t="shared" si="57"/>
        <v>40918.314118310809</v>
      </c>
    </row>
    <row r="1829" spans="1:6" x14ac:dyDescent="0.3">
      <c r="A1829">
        <v>1828</v>
      </c>
      <c r="B1829" s="2">
        <v>43263</v>
      </c>
      <c r="C1829" s="8">
        <v>36970000</v>
      </c>
      <c r="D1829" s="8">
        <v>22335151.162351161</v>
      </c>
      <c r="E1829" s="10">
        <f t="shared" si="56"/>
        <v>14634848.837648839</v>
      </c>
      <c r="F1829" s="28">
        <f t="shared" si="57"/>
        <v>167498.31789831817</v>
      </c>
    </row>
    <row r="1830" spans="1:6" x14ac:dyDescent="0.3">
      <c r="A1830">
        <v>1829</v>
      </c>
      <c r="B1830" s="2">
        <v>43262</v>
      </c>
      <c r="C1830" s="8">
        <v>36870000</v>
      </c>
      <c r="D1830" s="8">
        <v>22402649.480249479</v>
      </c>
      <c r="E1830" s="10">
        <f t="shared" si="56"/>
        <v>14467350.519750521</v>
      </c>
      <c r="F1830" s="28">
        <f t="shared" si="57"/>
        <v>92649.329049326479</v>
      </c>
    </row>
    <row r="1831" spans="1:6" x14ac:dyDescent="0.3">
      <c r="A1831">
        <v>1830</v>
      </c>
      <c r="B1831" s="2">
        <v>43259</v>
      </c>
      <c r="C1831" s="8">
        <v>36740000</v>
      </c>
      <c r="D1831" s="8">
        <v>22365298.809298806</v>
      </c>
      <c r="E1831" s="10">
        <f t="shared" si="56"/>
        <v>14374701.190701194</v>
      </c>
      <c r="F1831" s="28">
        <f t="shared" si="57"/>
        <v>41137.554337557405</v>
      </c>
    </row>
    <row r="1832" spans="1:6" x14ac:dyDescent="0.3">
      <c r="A1832">
        <v>1831</v>
      </c>
      <c r="B1832" s="2">
        <v>43258</v>
      </c>
      <c r="C1832" s="8">
        <v>36720000</v>
      </c>
      <c r="D1832" s="8">
        <v>22386436.363636363</v>
      </c>
      <c r="E1832" s="10">
        <f t="shared" si="56"/>
        <v>14333563.636363637</v>
      </c>
      <c r="F1832" s="28">
        <f t="shared" si="57"/>
        <v>-53657.682857688516</v>
      </c>
    </row>
    <row r="1833" spans="1:6" x14ac:dyDescent="0.3">
      <c r="A1833">
        <v>1832</v>
      </c>
      <c r="B1833" s="2">
        <v>43257</v>
      </c>
      <c r="C1833" s="8">
        <v>36750000</v>
      </c>
      <c r="D1833" s="8">
        <v>22362778.680778675</v>
      </c>
      <c r="E1833" s="10">
        <f t="shared" si="56"/>
        <v>14387221.319221325</v>
      </c>
      <c r="F1833" s="28">
        <f t="shared" si="57"/>
        <v>90438.102438107133</v>
      </c>
    </row>
    <row r="1834" spans="1:6" x14ac:dyDescent="0.3">
      <c r="A1834">
        <v>1833</v>
      </c>
      <c r="B1834" s="2">
        <v>43256</v>
      </c>
      <c r="C1834" s="8">
        <v>36690000</v>
      </c>
      <c r="D1834" s="8">
        <v>22393216.783216782</v>
      </c>
      <c r="E1834" s="10">
        <f t="shared" si="56"/>
        <v>14296783.216783218</v>
      </c>
      <c r="F1834" s="28">
        <f t="shared" si="57"/>
        <v>-98871.215271215886</v>
      </c>
    </row>
    <row r="1835" spans="1:6" x14ac:dyDescent="0.3">
      <c r="A1835">
        <v>1834</v>
      </c>
      <c r="B1835" s="2">
        <v>43255</v>
      </c>
      <c r="C1835" s="8">
        <v>36710000</v>
      </c>
      <c r="D1835" s="8">
        <v>22314345.567945566</v>
      </c>
      <c r="E1835" s="10">
        <f t="shared" si="56"/>
        <v>14395654.432054434</v>
      </c>
      <c r="F1835" s="28">
        <f t="shared" si="57"/>
        <v>19969.911169912666</v>
      </c>
    </row>
    <row r="1836" spans="1:6" x14ac:dyDescent="0.3">
      <c r="A1836">
        <v>1835</v>
      </c>
      <c r="B1836" s="2">
        <v>43252</v>
      </c>
      <c r="C1836" s="8">
        <v>36690000</v>
      </c>
      <c r="D1836" s="8">
        <v>22314315.479115479</v>
      </c>
      <c r="E1836" s="10">
        <f t="shared" si="56"/>
        <v>14375684.520884521</v>
      </c>
      <c r="F1836" s="28">
        <f t="shared" si="57"/>
        <v>49202.116802114993</v>
      </c>
    </row>
    <row r="1837" spans="1:6" x14ac:dyDescent="0.3">
      <c r="A1837">
        <v>1836</v>
      </c>
      <c r="B1837" s="2">
        <v>43251</v>
      </c>
      <c r="C1837" s="8">
        <v>36740000</v>
      </c>
      <c r="D1837" s="8">
        <v>22413517.595917594</v>
      </c>
      <c r="E1837" s="10">
        <f t="shared" si="56"/>
        <v>14326482.404082406</v>
      </c>
      <c r="F1837" s="28">
        <f t="shared" si="57"/>
        <v>99396.786996789277</v>
      </c>
    </row>
    <row r="1838" spans="1:6" x14ac:dyDescent="0.3">
      <c r="A1838">
        <v>1837</v>
      </c>
      <c r="B1838" s="2">
        <v>43250</v>
      </c>
      <c r="C1838" s="8">
        <v>36710000</v>
      </c>
      <c r="D1838" s="8">
        <v>22482914.382914383</v>
      </c>
      <c r="E1838" s="10">
        <f t="shared" si="56"/>
        <v>14227085.617085617</v>
      </c>
      <c r="F1838" s="28">
        <f t="shared" si="57"/>
        <v>-68005.292005293071</v>
      </c>
    </row>
    <row r="1839" spans="1:6" x14ac:dyDescent="0.3">
      <c r="A1839">
        <v>1838</v>
      </c>
      <c r="B1839" s="2">
        <v>43249</v>
      </c>
      <c r="C1839" s="8">
        <v>36710000</v>
      </c>
      <c r="D1839" s="8">
        <v>22414909.09090909</v>
      </c>
      <c r="E1839" s="10">
        <f t="shared" si="56"/>
        <v>14295090.90909091</v>
      </c>
      <c r="F1839" s="28">
        <f t="shared" si="57"/>
        <v>-129627.78842779249</v>
      </c>
    </row>
    <row r="1840" spans="1:6" x14ac:dyDescent="0.3">
      <c r="A1840">
        <v>1839</v>
      </c>
      <c r="B1840" s="2">
        <v>43248</v>
      </c>
      <c r="C1840" s="8">
        <v>36700000</v>
      </c>
      <c r="D1840" s="8">
        <v>22275281.302481297</v>
      </c>
      <c r="E1840" s="10">
        <f t="shared" si="56"/>
        <v>14424718.697518703</v>
      </c>
      <c r="F1840" s="28">
        <f t="shared" si="57"/>
        <v>108918.43291843683</v>
      </c>
    </row>
    <row r="1841" spans="1:6" x14ac:dyDescent="0.3">
      <c r="A1841">
        <v>1840</v>
      </c>
      <c r="B1841" s="2">
        <v>43245</v>
      </c>
      <c r="C1841" s="8">
        <v>36750000</v>
      </c>
      <c r="D1841" s="8">
        <v>22434199.735399734</v>
      </c>
      <c r="E1841" s="10">
        <f t="shared" si="56"/>
        <v>14315800.264600266</v>
      </c>
      <c r="F1841" s="28">
        <f t="shared" si="57"/>
        <v>64770.137970138341</v>
      </c>
    </row>
    <row r="1842" spans="1:6" x14ac:dyDescent="0.3">
      <c r="A1842">
        <v>1841</v>
      </c>
      <c r="B1842" s="2">
        <v>43244</v>
      </c>
      <c r="C1842" s="8">
        <v>36700000</v>
      </c>
      <c r="D1842" s="8">
        <v>22448969.873369873</v>
      </c>
      <c r="E1842" s="10">
        <f t="shared" si="56"/>
        <v>14251030.126630127</v>
      </c>
      <c r="F1842" s="28">
        <f t="shared" si="57"/>
        <v>-231858.62785863131</v>
      </c>
    </row>
    <row r="1843" spans="1:6" x14ac:dyDescent="0.3">
      <c r="A1843">
        <v>1842</v>
      </c>
      <c r="B1843" s="2">
        <v>43243</v>
      </c>
      <c r="C1843" s="8">
        <v>36680000</v>
      </c>
      <c r="D1843" s="8">
        <v>22197111.245511241</v>
      </c>
      <c r="E1843" s="10">
        <f t="shared" si="56"/>
        <v>14482888.754488759</v>
      </c>
      <c r="F1843" s="28">
        <f t="shared" si="57"/>
        <v>-2586.7321867272258</v>
      </c>
    </row>
    <row r="1844" spans="1:6" x14ac:dyDescent="0.3">
      <c r="A1844">
        <v>1843</v>
      </c>
      <c r="B1844" s="2">
        <v>43242</v>
      </c>
      <c r="C1844" s="8">
        <v>36720000</v>
      </c>
      <c r="D1844" s="8">
        <v>22234524.513324514</v>
      </c>
      <c r="E1844" s="10">
        <f t="shared" si="56"/>
        <v>14485475.486675486</v>
      </c>
      <c r="F1844" s="28">
        <f t="shared" si="57"/>
        <v>-24844.679644681513</v>
      </c>
    </row>
    <row r="1845" spans="1:6" x14ac:dyDescent="0.3">
      <c r="A1845">
        <v>1844</v>
      </c>
      <c r="B1845" s="2">
        <v>43241</v>
      </c>
      <c r="C1845" s="8">
        <v>36720000</v>
      </c>
      <c r="D1845" s="8">
        <v>22209679.833679833</v>
      </c>
      <c r="E1845" s="10">
        <f t="shared" si="56"/>
        <v>14510320.166320167</v>
      </c>
      <c r="F1845" s="28">
        <f t="shared" si="57"/>
        <v>84630.882630880922</v>
      </c>
    </row>
    <row r="1846" spans="1:6" x14ac:dyDescent="0.3">
      <c r="A1846">
        <v>1845</v>
      </c>
      <c r="B1846" s="2">
        <v>43238</v>
      </c>
      <c r="C1846" s="8">
        <v>36650000</v>
      </c>
      <c r="D1846" s="8">
        <v>22224310.716310713</v>
      </c>
      <c r="E1846" s="10">
        <f t="shared" si="56"/>
        <v>14425689.283689287</v>
      </c>
      <c r="F1846" s="28">
        <f t="shared" si="57"/>
        <v>-56137.516537513584</v>
      </c>
    </row>
    <row r="1847" spans="1:6" x14ac:dyDescent="0.3">
      <c r="A1847">
        <v>1846</v>
      </c>
      <c r="B1847" s="2">
        <v>43237</v>
      </c>
      <c r="C1847" s="8">
        <v>36660000</v>
      </c>
      <c r="D1847" s="8">
        <v>22178173.1997732</v>
      </c>
      <c r="E1847" s="10">
        <f t="shared" si="56"/>
        <v>14481826.8002268</v>
      </c>
      <c r="F1847" s="28">
        <f t="shared" si="57"/>
        <v>71506.633906632662</v>
      </c>
    </row>
    <row r="1848" spans="1:6" x14ac:dyDescent="0.3">
      <c r="A1848">
        <v>1847</v>
      </c>
      <c r="B1848" s="2">
        <v>43236</v>
      </c>
      <c r="C1848" s="8">
        <v>36620000</v>
      </c>
      <c r="D1848" s="8">
        <v>22209679.833679833</v>
      </c>
      <c r="E1848" s="10">
        <f t="shared" si="56"/>
        <v>14410320.166320167</v>
      </c>
      <c r="F1848" s="28">
        <f t="shared" si="57"/>
        <v>-164327.19712719694</v>
      </c>
    </row>
    <row r="1849" spans="1:6" x14ac:dyDescent="0.3">
      <c r="A1849">
        <v>1848</v>
      </c>
      <c r="B1849" s="2">
        <v>43235</v>
      </c>
      <c r="C1849" s="8">
        <v>36760000</v>
      </c>
      <c r="D1849" s="8">
        <v>22185352.636552636</v>
      </c>
      <c r="E1849" s="10">
        <f t="shared" si="56"/>
        <v>14574647.363447364</v>
      </c>
      <c r="F1849" s="28">
        <f t="shared" si="57"/>
        <v>402082.63088263199</v>
      </c>
    </row>
    <row r="1850" spans="1:6" x14ac:dyDescent="0.3">
      <c r="A1850">
        <v>1849</v>
      </c>
      <c r="B1850" s="2">
        <v>43234</v>
      </c>
      <c r="C1850" s="8">
        <v>36830000</v>
      </c>
      <c r="D1850" s="8">
        <v>22657435.267435268</v>
      </c>
      <c r="E1850" s="10">
        <f t="shared" si="56"/>
        <v>14172564.732564732</v>
      </c>
      <c r="F1850" s="28">
        <f t="shared" si="57"/>
        <v>77014.553014550358</v>
      </c>
    </row>
    <row r="1851" spans="1:6" x14ac:dyDescent="0.3">
      <c r="A1851">
        <v>1850</v>
      </c>
      <c r="B1851" s="2">
        <v>43231</v>
      </c>
      <c r="C1851" s="8">
        <v>36800000</v>
      </c>
      <c r="D1851" s="8">
        <v>22704449.820449818</v>
      </c>
      <c r="E1851" s="10">
        <f t="shared" si="56"/>
        <v>14095550.179550182</v>
      </c>
      <c r="F1851" s="28">
        <f t="shared" si="57"/>
        <v>80984.086184088141</v>
      </c>
    </row>
    <row r="1852" spans="1:6" x14ac:dyDescent="0.3">
      <c r="A1852">
        <v>1851</v>
      </c>
      <c r="B1852" s="2">
        <v>43230</v>
      </c>
      <c r="C1852" s="8">
        <v>36750000</v>
      </c>
      <c r="D1852" s="8">
        <v>22735433.906633906</v>
      </c>
      <c r="E1852" s="10">
        <f t="shared" si="56"/>
        <v>14014566.093366094</v>
      </c>
      <c r="F1852" s="28">
        <f t="shared" si="57"/>
        <v>-138570.40257040411</v>
      </c>
    </row>
    <row r="1853" spans="1:6" x14ac:dyDescent="0.3">
      <c r="A1853">
        <v>1852</v>
      </c>
      <c r="B1853" s="2">
        <v>43229</v>
      </c>
      <c r="C1853" s="8">
        <v>36730000</v>
      </c>
      <c r="D1853" s="8">
        <v>22576863.504063502</v>
      </c>
      <c r="E1853" s="10">
        <f t="shared" si="56"/>
        <v>14153136.495936498</v>
      </c>
      <c r="F1853" s="28">
        <f t="shared" si="57"/>
        <v>-9931.7331317327917</v>
      </c>
    </row>
    <row r="1854" spans="1:6" x14ac:dyDescent="0.3">
      <c r="A1854">
        <v>1853</v>
      </c>
      <c r="B1854" s="2">
        <v>43228</v>
      </c>
      <c r="C1854" s="8">
        <v>36750000</v>
      </c>
      <c r="D1854" s="8">
        <v>22586931.770931769</v>
      </c>
      <c r="E1854" s="10">
        <f t="shared" si="56"/>
        <v>14163068.229068231</v>
      </c>
      <c r="F1854" s="28">
        <f t="shared" si="57"/>
        <v>-31516.991116989404</v>
      </c>
    </row>
    <row r="1855" spans="1:6" x14ac:dyDescent="0.3">
      <c r="A1855">
        <v>1854</v>
      </c>
      <c r="B1855" s="2">
        <v>43227</v>
      </c>
      <c r="C1855" s="8">
        <v>36780000</v>
      </c>
      <c r="D1855" s="8">
        <v>22585414.77981478</v>
      </c>
      <c r="E1855" s="10">
        <f t="shared" si="56"/>
        <v>14194585.22018522</v>
      </c>
      <c r="F1855" s="28">
        <f t="shared" si="57"/>
        <v>38605.934605933726</v>
      </c>
    </row>
    <row r="1856" spans="1:6" x14ac:dyDescent="0.3">
      <c r="A1856">
        <v>1855</v>
      </c>
      <c r="B1856" s="2">
        <v>43224</v>
      </c>
      <c r="C1856" s="8">
        <v>36750000</v>
      </c>
      <c r="D1856" s="8">
        <v>22594020.714420713</v>
      </c>
      <c r="E1856" s="10">
        <f t="shared" si="56"/>
        <v>14155979.285579287</v>
      </c>
      <c r="F1856" s="28">
        <f t="shared" si="57"/>
        <v>621.81062181293964</v>
      </c>
    </row>
    <row r="1857" spans="1:6" x14ac:dyDescent="0.3">
      <c r="A1857">
        <v>1856</v>
      </c>
      <c r="B1857" s="2">
        <v>43223</v>
      </c>
      <c r="C1857" s="8">
        <v>36710000</v>
      </c>
      <c r="D1857" s="8">
        <v>22554642.525042526</v>
      </c>
      <c r="E1857" s="10">
        <f t="shared" si="56"/>
        <v>14155357.474957474</v>
      </c>
      <c r="F1857" s="28">
        <f t="shared" si="57"/>
        <v>-141355.05575506017</v>
      </c>
    </row>
    <row r="1858" spans="1:6" x14ac:dyDescent="0.3">
      <c r="A1858">
        <v>1857</v>
      </c>
      <c r="B1858" s="2">
        <v>43222</v>
      </c>
      <c r="C1858" s="8">
        <v>36710000</v>
      </c>
      <c r="D1858" s="8">
        <v>22413287.469287466</v>
      </c>
      <c r="E1858" s="10">
        <f t="shared" si="56"/>
        <v>14296712.530712534</v>
      </c>
      <c r="F1858" s="28">
        <f t="shared" si="57"/>
        <v>-60126.864420741796</v>
      </c>
    </row>
    <row r="1859" spans="1:6" x14ac:dyDescent="0.3">
      <c r="A1859">
        <v>1858</v>
      </c>
      <c r="B1859" s="2">
        <v>43221</v>
      </c>
      <c r="C1859" s="8">
        <v>36793731.778425656</v>
      </c>
      <c r="D1859" s="8">
        <v>22436892.383292381</v>
      </c>
      <c r="E1859" s="10">
        <f t="shared" ref="E1859:E1922" si="58">C1859-D1859</f>
        <v>14356839.395133276</v>
      </c>
      <c r="F1859" s="28">
        <f t="shared" ref="F1859:F1922" si="59">E1859-E1860</f>
        <v>183856.15289289504</v>
      </c>
    </row>
    <row r="1860" spans="1:6" x14ac:dyDescent="0.3">
      <c r="A1860">
        <v>1859</v>
      </c>
      <c r="B1860" s="2">
        <v>43220</v>
      </c>
      <c r="C1860" s="8">
        <v>36823265.306122445</v>
      </c>
      <c r="D1860" s="8">
        <v>22650282.063882064</v>
      </c>
      <c r="E1860" s="10">
        <f t="shared" si="58"/>
        <v>14172983.24224038</v>
      </c>
      <c r="F1860" s="28">
        <f t="shared" si="59"/>
        <v>163821.57147870585</v>
      </c>
    </row>
    <row r="1861" spans="1:6" x14ac:dyDescent="0.3">
      <c r="A1861">
        <v>1860</v>
      </c>
      <c r="B1861" s="2">
        <v>43217</v>
      </c>
      <c r="C1861" s="8">
        <v>36730000</v>
      </c>
      <c r="D1861" s="8">
        <v>22720838.329238325</v>
      </c>
      <c r="E1861" s="10">
        <f t="shared" si="58"/>
        <v>14009161.670761675</v>
      </c>
      <c r="F1861" s="28">
        <f t="shared" si="59"/>
        <v>-136845.13324512914</v>
      </c>
    </row>
    <row r="1862" spans="1:6" x14ac:dyDescent="0.3">
      <c r="A1862">
        <v>1861</v>
      </c>
      <c r="B1862" s="2">
        <v>43216</v>
      </c>
      <c r="C1862" s="8">
        <v>36800000</v>
      </c>
      <c r="D1862" s="8">
        <v>22653993.195993196</v>
      </c>
      <c r="E1862" s="10">
        <f t="shared" si="58"/>
        <v>14146006.804006804</v>
      </c>
      <c r="F1862" s="28">
        <f t="shared" si="59"/>
        <v>-45529.907929908484</v>
      </c>
    </row>
    <row r="1863" spans="1:6" x14ac:dyDescent="0.3">
      <c r="A1863">
        <v>1862</v>
      </c>
      <c r="B1863" s="2">
        <v>43215</v>
      </c>
      <c r="C1863" s="8">
        <v>36932857.142857142</v>
      </c>
      <c r="D1863" s="8">
        <v>22741320.43092043</v>
      </c>
      <c r="E1863" s="10">
        <f t="shared" si="58"/>
        <v>14191536.711936712</v>
      </c>
      <c r="F1863" s="28">
        <f t="shared" si="59"/>
        <v>748425.92002592236</v>
      </c>
    </row>
    <row r="1864" spans="1:6" x14ac:dyDescent="0.3">
      <c r="A1864">
        <v>1863</v>
      </c>
      <c r="B1864" s="2">
        <v>43214</v>
      </c>
      <c r="C1864" s="8">
        <v>36360000</v>
      </c>
      <c r="D1864" s="8">
        <v>22916889.20808921</v>
      </c>
      <c r="E1864" s="10">
        <f t="shared" si="58"/>
        <v>13443110.79191079</v>
      </c>
      <c r="F1864" s="28">
        <f t="shared" si="59"/>
        <v>-692192.55339255556</v>
      </c>
    </row>
    <row r="1865" spans="1:6" x14ac:dyDescent="0.3">
      <c r="A1865">
        <v>1864</v>
      </c>
      <c r="B1865" s="2">
        <v>43213</v>
      </c>
      <c r="C1865" s="8">
        <v>36900000</v>
      </c>
      <c r="D1865" s="8">
        <v>22764696.654696655</v>
      </c>
      <c r="E1865" s="10">
        <f t="shared" si="58"/>
        <v>14135303.345303345</v>
      </c>
      <c r="F1865" s="28">
        <f t="shared" si="59"/>
        <v>136451.10565110296</v>
      </c>
    </row>
    <row r="1866" spans="1:6" x14ac:dyDescent="0.3">
      <c r="A1866">
        <v>1865</v>
      </c>
      <c r="B1866" s="2">
        <v>43210</v>
      </c>
      <c r="C1866" s="8">
        <v>37010000</v>
      </c>
      <c r="D1866" s="8">
        <v>23011147.760347757</v>
      </c>
      <c r="E1866" s="10">
        <f t="shared" si="58"/>
        <v>13998852.239652243</v>
      </c>
      <c r="F1866" s="28">
        <f t="shared" si="59"/>
        <v>160997.6941976957</v>
      </c>
    </row>
    <row r="1867" spans="1:6" x14ac:dyDescent="0.3">
      <c r="A1867">
        <v>1866</v>
      </c>
      <c r="B1867" s="2">
        <v>43209</v>
      </c>
      <c r="C1867" s="8">
        <v>37030000</v>
      </c>
      <c r="D1867" s="8">
        <v>23192145.454545453</v>
      </c>
      <c r="E1867" s="10">
        <f t="shared" si="58"/>
        <v>13837854.545454547</v>
      </c>
      <c r="F1867" s="28">
        <f t="shared" si="59"/>
        <v>70661.273861274123</v>
      </c>
    </row>
    <row r="1868" spans="1:6" x14ac:dyDescent="0.3">
      <c r="A1868">
        <v>1867</v>
      </c>
      <c r="B1868" s="2">
        <v>43208</v>
      </c>
      <c r="C1868" s="8">
        <v>37030000</v>
      </c>
      <c r="D1868" s="8">
        <v>23262806.728406727</v>
      </c>
      <c r="E1868" s="10">
        <f t="shared" si="58"/>
        <v>13767193.271593273</v>
      </c>
      <c r="F1868" s="28">
        <f t="shared" si="59"/>
        <v>-91921.073521073908</v>
      </c>
    </row>
    <row r="1869" spans="1:6" x14ac:dyDescent="0.3">
      <c r="A1869">
        <v>1868</v>
      </c>
      <c r="B1869" s="2">
        <v>43207</v>
      </c>
      <c r="C1869" s="8">
        <v>37050000</v>
      </c>
      <c r="D1869" s="8">
        <v>23190885.654885653</v>
      </c>
      <c r="E1869" s="10">
        <f t="shared" si="58"/>
        <v>13859114.345114347</v>
      </c>
      <c r="F1869" s="28">
        <f t="shared" si="59"/>
        <v>-89742.203742202371</v>
      </c>
    </row>
    <row r="1870" spans="1:6" x14ac:dyDescent="0.3">
      <c r="A1870">
        <v>1869</v>
      </c>
      <c r="B1870" s="2">
        <v>43206</v>
      </c>
      <c r="C1870" s="8">
        <v>37150000</v>
      </c>
      <c r="D1870" s="8">
        <v>23201143.451143451</v>
      </c>
      <c r="E1870" s="10">
        <f t="shared" si="58"/>
        <v>13948856.548856549</v>
      </c>
      <c r="F1870" s="28">
        <f t="shared" si="59"/>
        <v>182661.65186164901</v>
      </c>
    </row>
    <row r="1871" spans="1:6" x14ac:dyDescent="0.3">
      <c r="A1871">
        <v>1870</v>
      </c>
      <c r="B1871" s="2">
        <v>43203</v>
      </c>
      <c r="C1871" s="8">
        <v>36930000</v>
      </c>
      <c r="D1871" s="8">
        <v>23163805.1030051</v>
      </c>
      <c r="E1871" s="10">
        <f t="shared" si="58"/>
        <v>13766194.8969949</v>
      </c>
      <c r="F1871" s="28">
        <f t="shared" si="59"/>
        <v>-248214.55301455036</v>
      </c>
    </row>
    <row r="1872" spans="1:6" x14ac:dyDescent="0.3">
      <c r="A1872">
        <v>1871</v>
      </c>
      <c r="B1872" s="2">
        <v>43202</v>
      </c>
      <c r="C1872" s="8">
        <v>37070000</v>
      </c>
      <c r="D1872" s="8">
        <v>23055590.54999055</v>
      </c>
      <c r="E1872" s="10">
        <f t="shared" si="58"/>
        <v>14014409.45000945</v>
      </c>
      <c r="F1872" s="28">
        <f t="shared" si="59"/>
        <v>533845.85144584998</v>
      </c>
    </row>
    <row r="1873" spans="1:6" x14ac:dyDescent="0.3">
      <c r="A1873">
        <v>1872</v>
      </c>
      <c r="B1873" s="2">
        <v>43201</v>
      </c>
      <c r="C1873" s="8">
        <v>36850000</v>
      </c>
      <c r="D1873" s="8">
        <v>23369436.4014364</v>
      </c>
      <c r="E1873" s="10">
        <f t="shared" si="58"/>
        <v>13480563.5985636</v>
      </c>
      <c r="F1873" s="28">
        <f t="shared" si="59"/>
        <v>-247773.19977319986</v>
      </c>
    </row>
    <row r="1874" spans="1:6" x14ac:dyDescent="0.3">
      <c r="A1874">
        <v>1873</v>
      </c>
      <c r="B1874" s="2">
        <v>43200</v>
      </c>
      <c r="C1874" s="8">
        <v>36850000</v>
      </c>
      <c r="D1874" s="8">
        <v>23121663.2016632</v>
      </c>
      <c r="E1874" s="10">
        <f t="shared" si="58"/>
        <v>13728336.7983368</v>
      </c>
      <c r="F1874" s="28">
        <f t="shared" si="59"/>
        <v>-58206.76620676741</v>
      </c>
    </row>
    <row r="1875" spans="1:6" x14ac:dyDescent="0.3">
      <c r="A1875">
        <v>1874</v>
      </c>
      <c r="B1875" s="2">
        <v>43199</v>
      </c>
      <c r="C1875" s="8">
        <v>36810000</v>
      </c>
      <c r="D1875" s="8">
        <v>23023456.435456432</v>
      </c>
      <c r="E1875" s="10">
        <f t="shared" si="58"/>
        <v>13786543.564543568</v>
      </c>
      <c r="F1875" s="28">
        <f t="shared" si="59"/>
        <v>-55739.55773955211</v>
      </c>
    </row>
    <row r="1876" spans="1:6" x14ac:dyDescent="0.3">
      <c r="A1876">
        <v>1875</v>
      </c>
      <c r="B1876" s="2">
        <v>43196</v>
      </c>
      <c r="C1876" s="8">
        <v>36800000</v>
      </c>
      <c r="D1876" s="8">
        <v>22957716.87771688</v>
      </c>
      <c r="E1876" s="10">
        <f t="shared" si="58"/>
        <v>13842283.12228312</v>
      </c>
      <c r="F1876" s="28">
        <f t="shared" si="59"/>
        <v>-137984.57758458331</v>
      </c>
    </row>
    <row r="1877" spans="1:6" x14ac:dyDescent="0.3">
      <c r="A1877">
        <v>1876</v>
      </c>
      <c r="B1877" s="2">
        <v>43195</v>
      </c>
      <c r="C1877" s="8">
        <v>36820000</v>
      </c>
      <c r="D1877" s="8">
        <v>22839732.300132297</v>
      </c>
      <c r="E1877" s="10">
        <f t="shared" si="58"/>
        <v>13980267.699867703</v>
      </c>
      <c r="F1877" s="28">
        <f t="shared" si="59"/>
        <v>210356.15195615217</v>
      </c>
    </row>
    <row r="1878" spans="1:6" x14ac:dyDescent="0.3">
      <c r="A1878">
        <v>1877</v>
      </c>
      <c r="B1878" s="2">
        <v>43194</v>
      </c>
      <c r="C1878" s="8">
        <v>36810000</v>
      </c>
      <c r="D1878" s="8">
        <v>23040088.452088449</v>
      </c>
      <c r="E1878" s="10">
        <f t="shared" si="58"/>
        <v>13769911.547911551</v>
      </c>
      <c r="F1878" s="28">
        <f t="shared" si="59"/>
        <v>-97790.058590058237</v>
      </c>
    </row>
    <row r="1879" spans="1:6" x14ac:dyDescent="0.3">
      <c r="A1879">
        <v>1878</v>
      </c>
      <c r="B1879" s="2">
        <v>43193</v>
      </c>
      <c r="C1879" s="8">
        <v>36850000</v>
      </c>
      <c r="D1879" s="8">
        <v>22982298.393498391</v>
      </c>
      <c r="E1879" s="10">
        <f t="shared" si="58"/>
        <v>13867701.606501609</v>
      </c>
      <c r="F1879" s="28">
        <f t="shared" si="59"/>
        <v>173116.99111699313</v>
      </c>
    </row>
    <row r="1880" spans="1:6" x14ac:dyDescent="0.3">
      <c r="A1880">
        <v>1879</v>
      </c>
      <c r="B1880" s="2">
        <v>43192</v>
      </c>
      <c r="C1880" s="8">
        <v>36820000</v>
      </c>
      <c r="D1880" s="8">
        <v>23125415.384615384</v>
      </c>
      <c r="E1880" s="10">
        <f t="shared" si="58"/>
        <v>13694584.615384616</v>
      </c>
      <c r="F1880" s="28">
        <f t="shared" si="59"/>
        <v>-198152.43135243282</v>
      </c>
    </row>
    <row r="1881" spans="1:6" x14ac:dyDescent="0.3">
      <c r="A1881">
        <v>1880</v>
      </c>
      <c r="B1881" s="2">
        <v>43189</v>
      </c>
      <c r="C1881" s="8">
        <v>36893000</v>
      </c>
      <c r="D1881" s="8">
        <v>23000262.953262951</v>
      </c>
      <c r="E1881" s="10">
        <f t="shared" si="58"/>
        <v>13892737.046737049</v>
      </c>
      <c r="F1881" s="28">
        <f t="shared" si="59"/>
        <v>-245400.77220077068</v>
      </c>
    </row>
    <row r="1882" spans="1:6" x14ac:dyDescent="0.3">
      <c r="A1882">
        <v>1881</v>
      </c>
      <c r="B1882" s="2">
        <v>43188</v>
      </c>
      <c r="C1882" s="8">
        <v>36948000</v>
      </c>
      <c r="D1882" s="8">
        <v>22809862.181062181</v>
      </c>
      <c r="E1882" s="10">
        <f t="shared" si="58"/>
        <v>14138137.818937819</v>
      </c>
      <c r="F1882" s="28">
        <f t="shared" si="59"/>
        <v>-281849.06444906443</v>
      </c>
    </row>
    <row r="1883" spans="1:6" x14ac:dyDescent="0.3">
      <c r="A1883">
        <v>1882</v>
      </c>
      <c r="B1883" s="2">
        <v>43187</v>
      </c>
      <c r="C1883" s="8">
        <v>37263000</v>
      </c>
      <c r="D1883" s="8">
        <v>22843013.116613116</v>
      </c>
      <c r="E1883" s="10">
        <f t="shared" si="58"/>
        <v>14419986.883386884</v>
      </c>
      <c r="F1883" s="28">
        <f t="shared" si="59"/>
        <v>291940.20034020022</v>
      </c>
    </row>
    <row r="1884" spans="1:6" x14ac:dyDescent="0.3">
      <c r="A1884">
        <v>1883</v>
      </c>
      <c r="B1884" s="2">
        <v>43186</v>
      </c>
      <c r="C1884" s="8">
        <v>37263000</v>
      </c>
      <c r="D1884" s="8">
        <v>23134953.316953316</v>
      </c>
      <c r="E1884" s="10">
        <f t="shared" si="58"/>
        <v>14128046.683046684</v>
      </c>
      <c r="F1884" s="28">
        <f t="shared" si="59"/>
        <v>280831.22283122316</v>
      </c>
    </row>
    <row r="1885" spans="1:6" x14ac:dyDescent="0.3">
      <c r="A1885">
        <v>1884</v>
      </c>
      <c r="B1885" s="2">
        <v>43185</v>
      </c>
      <c r="C1885" s="8">
        <v>37203000</v>
      </c>
      <c r="D1885" s="8">
        <v>23355784.539784539</v>
      </c>
      <c r="E1885" s="10">
        <f t="shared" si="58"/>
        <v>13847215.460215461</v>
      </c>
      <c r="F1885" s="28">
        <f t="shared" si="59"/>
        <v>128893.10149309784</v>
      </c>
    </row>
    <row r="1886" spans="1:6" x14ac:dyDescent="0.3">
      <c r="A1886">
        <v>1885</v>
      </c>
      <c r="B1886" s="2">
        <v>43182</v>
      </c>
      <c r="C1886" s="8">
        <v>36978000</v>
      </c>
      <c r="D1886" s="8">
        <v>23259677.641277637</v>
      </c>
      <c r="E1886" s="10">
        <f t="shared" si="58"/>
        <v>13718322.358722363</v>
      </c>
      <c r="F1886" s="28">
        <f t="shared" si="59"/>
        <v>-349333.35853335634</v>
      </c>
    </row>
    <row r="1887" spans="1:6" x14ac:dyDescent="0.3">
      <c r="A1887">
        <v>1886</v>
      </c>
      <c r="B1887" s="2">
        <v>43181</v>
      </c>
      <c r="C1887" s="8">
        <v>36928000</v>
      </c>
      <c r="D1887" s="8">
        <v>22860344.282744281</v>
      </c>
      <c r="E1887" s="10">
        <f t="shared" si="58"/>
        <v>14067655.717255719</v>
      </c>
      <c r="F1887" s="28">
        <f t="shared" si="59"/>
        <v>92861.311661310494</v>
      </c>
    </row>
    <row r="1888" spans="1:6" x14ac:dyDescent="0.3">
      <c r="A1888">
        <v>1887</v>
      </c>
      <c r="B1888" s="2">
        <v>43180</v>
      </c>
      <c r="C1888" s="8">
        <v>36713000</v>
      </c>
      <c r="D1888" s="8">
        <v>22738205.594405591</v>
      </c>
      <c r="E1888" s="10">
        <f t="shared" si="58"/>
        <v>13974794.405594409</v>
      </c>
      <c r="F1888" s="28">
        <f t="shared" si="59"/>
        <v>-189785.52258552238</v>
      </c>
    </row>
    <row r="1889" spans="1:6" x14ac:dyDescent="0.3">
      <c r="A1889">
        <v>1888</v>
      </c>
      <c r="B1889" s="2">
        <v>43179</v>
      </c>
      <c r="C1889" s="8">
        <v>36738000</v>
      </c>
      <c r="D1889" s="8">
        <v>22573420.071820069</v>
      </c>
      <c r="E1889" s="10">
        <f t="shared" si="58"/>
        <v>14164579.928179931</v>
      </c>
      <c r="F1889" s="28">
        <f t="shared" si="59"/>
        <v>99178.302778303623</v>
      </c>
    </row>
    <row r="1890" spans="1:6" x14ac:dyDescent="0.3">
      <c r="A1890">
        <v>1889</v>
      </c>
      <c r="B1890" s="2">
        <v>43178</v>
      </c>
      <c r="C1890" s="8">
        <v>36728000</v>
      </c>
      <c r="D1890" s="8">
        <v>22662598.374598373</v>
      </c>
      <c r="E1890" s="10">
        <f t="shared" si="58"/>
        <v>14065401.625401627</v>
      </c>
      <c r="F1890" s="28">
        <f t="shared" si="59"/>
        <v>-135648.30844830722</v>
      </c>
    </row>
    <row r="1891" spans="1:6" x14ac:dyDescent="0.3">
      <c r="A1891">
        <v>1890</v>
      </c>
      <c r="B1891" s="2">
        <v>43175</v>
      </c>
      <c r="C1891" s="8">
        <v>36768000</v>
      </c>
      <c r="D1891" s="8">
        <v>22566950.066150066</v>
      </c>
      <c r="E1891" s="10">
        <f t="shared" si="58"/>
        <v>14201049.933849934</v>
      </c>
      <c r="F1891" s="28">
        <f t="shared" si="59"/>
        <v>-52360.68796069175</v>
      </c>
    </row>
    <row r="1892" spans="1:6" x14ac:dyDescent="0.3">
      <c r="A1892">
        <v>1891</v>
      </c>
      <c r="B1892" s="2">
        <v>43174</v>
      </c>
      <c r="C1892" s="8">
        <v>36918000</v>
      </c>
      <c r="D1892" s="8">
        <v>22664589.378189374</v>
      </c>
      <c r="E1892" s="10">
        <f t="shared" si="58"/>
        <v>14253410.621810626</v>
      </c>
      <c r="F1892" s="28">
        <f t="shared" si="59"/>
        <v>153807.71120771766</v>
      </c>
    </row>
    <row r="1893" spans="1:6" x14ac:dyDescent="0.3">
      <c r="A1893">
        <v>1892</v>
      </c>
      <c r="B1893" s="2">
        <v>43173</v>
      </c>
      <c r="C1893" s="8">
        <v>36893000</v>
      </c>
      <c r="D1893" s="8">
        <v>22793397.089397091</v>
      </c>
      <c r="E1893" s="10">
        <f t="shared" si="58"/>
        <v>14099602.910602909</v>
      </c>
      <c r="F1893" s="28">
        <f t="shared" si="59"/>
        <v>12808.391608387232</v>
      </c>
    </row>
    <row r="1894" spans="1:6" x14ac:dyDescent="0.3">
      <c r="A1894">
        <v>1893</v>
      </c>
      <c r="B1894" s="2">
        <v>43172</v>
      </c>
      <c r="C1894" s="8">
        <v>36903000</v>
      </c>
      <c r="D1894" s="8">
        <v>22816205.481005479</v>
      </c>
      <c r="E1894" s="10">
        <f t="shared" si="58"/>
        <v>14086794.518994521</v>
      </c>
      <c r="F1894" s="28">
        <f t="shared" si="59"/>
        <v>-110842.44944244623</v>
      </c>
    </row>
    <row r="1895" spans="1:6" x14ac:dyDescent="0.3">
      <c r="A1895">
        <v>1894</v>
      </c>
      <c r="B1895" s="2">
        <v>43171</v>
      </c>
      <c r="C1895" s="8">
        <v>36898000</v>
      </c>
      <c r="D1895" s="8">
        <v>22700363.031563032</v>
      </c>
      <c r="E1895" s="10">
        <f t="shared" si="58"/>
        <v>14197636.968436968</v>
      </c>
      <c r="F1895" s="28">
        <f t="shared" si="59"/>
        <v>156614.66641466692</v>
      </c>
    </row>
    <row r="1896" spans="1:6" x14ac:dyDescent="0.3">
      <c r="A1896">
        <v>1895</v>
      </c>
      <c r="B1896" s="2">
        <v>43168</v>
      </c>
      <c r="C1896" s="8">
        <v>36795000</v>
      </c>
      <c r="D1896" s="8">
        <v>22753977.697977699</v>
      </c>
      <c r="E1896" s="10">
        <f t="shared" si="58"/>
        <v>14041022.302022301</v>
      </c>
      <c r="F1896" s="28">
        <f t="shared" si="59"/>
        <v>-260007.82460782677</v>
      </c>
    </row>
    <row r="1897" spans="1:6" x14ac:dyDescent="0.3">
      <c r="A1897">
        <v>1896</v>
      </c>
      <c r="B1897" s="2">
        <v>43167</v>
      </c>
      <c r="C1897" s="8">
        <v>37008000</v>
      </c>
      <c r="D1897" s="8">
        <v>22706969.873369873</v>
      </c>
      <c r="E1897" s="10">
        <f t="shared" si="58"/>
        <v>14301030.126630127</v>
      </c>
      <c r="F1897" s="28">
        <f t="shared" si="59"/>
        <v>107949.04554904625</v>
      </c>
    </row>
    <row r="1898" spans="1:6" x14ac:dyDescent="0.3">
      <c r="A1898">
        <v>1897</v>
      </c>
      <c r="B1898" s="2">
        <v>43166</v>
      </c>
      <c r="C1898" s="8">
        <v>37008000</v>
      </c>
      <c r="D1898" s="8">
        <v>22814918.918918919</v>
      </c>
      <c r="E1898" s="10">
        <f t="shared" si="58"/>
        <v>14193081.081081081</v>
      </c>
      <c r="F1898" s="28">
        <f t="shared" si="59"/>
        <v>275846.26724626496</v>
      </c>
    </row>
    <row r="1899" spans="1:6" x14ac:dyDescent="0.3">
      <c r="A1899">
        <v>1898</v>
      </c>
      <c r="B1899" s="2">
        <v>43165</v>
      </c>
      <c r="C1899" s="8">
        <v>36873000</v>
      </c>
      <c r="D1899" s="8">
        <v>22955765.186165184</v>
      </c>
      <c r="E1899" s="10">
        <f t="shared" si="58"/>
        <v>13917234.813834816</v>
      </c>
      <c r="F1899" s="28">
        <f t="shared" si="59"/>
        <v>-297793.34719334915</v>
      </c>
    </row>
    <row r="1900" spans="1:6" x14ac:dyDescent="0.3">
      <c r="A1900">
        <v>1899</v>
      </c>
      <c r="B1900" s="2">
        <v>43164</v>
      </c>
      <c r="C1900" s="8">
        <v>36900000</v>
      </c>
      <c r="D1900" s="8">
        <v>22684971.838971835</v>
      </c>
      <c r="E1900" s="10">
        <f t="shared" si="58"/>
        <v>14215028.161028165</v>
      </c>
      <c r="F1900" s="28">
        <f t="shared" si="59"/>
        <v>213637.30863730982</v>
      </c>
    </row>
    <row r="1901" spans="1:6" x14ac:dyDescent="0.3">
      <c r="A1901">
        <v>1900</v>
      </c>
      <c r="B1901" s="2">
        <v>43161</v>
      </c>
      <c r="C1901" s="8">
        <v>36733000</v>
      </c>
      <c r="D1901" s="8">
        <v>22731609.147609144</v>
      </c>
      <c r="E1901" s="10">
        <f t="shared" si="58"/>
        <v>14001390.852390856</v>
      </c>
      <c r="F1901" s="28">
        <f t="shared" si="59"/>
        <v>-318009.6390096359</v>
      </c>
    </row>
    <row r="1902" spans="1:6" x14ac:dyDescent="0.3">
      <c r="A1902">
        <v>1901</v>
      </c>
      <c r="B1902" s="2">
        <v>43160</v>
      </c>
      <c r="C1902" s="8">
        <v>36728000</v>
      </c>
      <c r="D1902" s="8">
        <v>22408599.508599509</v>
      </c>
      <c r="E1902" s="10">
        <f t="shared" si="58"/>
        <v>14319400.491400491</v>
      </c>
      <c r="F1902" s="28">
        <f t="shared" si="59"/>
        <v>55674.730674728751</v>
      </c>
    </row>
    <row r="1903" spans="1:6" x14ac:dyDescent="0.3">
      <c r="A1903">
        <v>1902</v>
      </c>
      <c r="B1903" s="2">
        <v>43159</v>
      </c>
      <c r="C1903" s="8">
        <v>36895000</v>
      </c>
      <c r="D1903" s="8">
        <v>22631274.239274237</v>
      </c>
      <c r="E1903" s="10">
        <f t="shared" si="58"/>
        <v>14263725.760725763</v>
      </c>
      <c r="F1903" s="28">
        <f t="shared" si="59"/>
        <v>-203967.1139671132</v>
      </c>
    </row>
    <row r="1904" spans="1:6" x14ac:dyDescent="0.3">
      <c r="A1904">
        <v>1903</v>
      </c>
      <c r="B1904" s="2">
        <v>43158</v>
      </c>
      <c r="C1904" s="8">
        <v>37093000</v>
      </c>
      <c r="D1904" s="8">
        <v>22625307.125307124</v>
      </c>
      <c r="E1904" s="10">
        <f t="shared" si="58"/>
        <v>14467692.874692876</v>
      </c>
      <c r="F1904" s="28">
        <f t="shared" si="59"/>
        <v>313316.87771688029</v>
      </c>
    </row>
    <row r="1905" spans="1:6" x14ac:dyDescent="0.3">
      <c r="A1905">
        <v>1904</v>
      </c>
      <c r="B1905" s="2">
        <v>43157</v>
      </c>
      <c r="C1905" s="8">
        <v>37023000</v>
      </c>
      <c r="D1905" s="8">
        <v>22868624.003024004</v>
      </c>
      <c r="E1905" s="10">
        <f t="shared" si="58"/>
        <v>14154375.996975996</v>
      </c>
      <c r="F1905" s="28">
        <f t="shared" si="59"/>
        <v>-91930.56133056432</v>
      </c>
    </row>
    <row r="1906" spans="1:6" x14ac:dyDescent="0.3">
      <c r="A1906">
        <v>1905</v>
      </c>
      <c r="B1906" s="2">
        <v>43154</v>
      </c>
      <c r="C1906" s="8">
        <v>37080000</v>
      </c>
      <c r="D1906" s="8">
        <v>22833693.44169344</v>
      </c>
      <c r="E1906" s="10">
        <f t="shared" si="58"/>
        <v>14246306.55830656</v>
      </c>
      <c r="F1906" s="28">
        <f t="shared" si="59"/>
        <v>16081.459081456065</v>
      </c>
    </row>
    <row r="1907" spans="1:6" x14ac:dyDescent="0.3">
      <c r="A1907">
        <v>1906</v>
      </c>
      <c r="B1907" s="2">
        <v>43153</v>
      </c>
      <c r="C1907" s="8">
        <v>37075000</v>
      </c>
      <c r="D1907" s="8">
        <v>22844774.900774896</v>
      </c>
      <c r="E1907" s="10">
        <f t="shared" si="58"/>
        <v>14230225.099225104</v>
      </c>
      <c r="F1907" s="28">
        <f t="shared" si="59"/>
        <v>-133273.8612738587</v>
      </c>
    </row>
    <row r="1908" spans="1:6" x14ac:dyDescent="0.3">
      <c r="A1908">
        <v>1907</v>
      </c>
      <c r="B1908" s="2">
        <v>43152</v>
      </c>
      <c r="C1908" s="8">
        <v>37203000</v>
      </c>
      <c r="D1908" s="8">
        <v>22839501.039501037</v>
      </c>
      <c r="E1908" s="10">
        <f t="shared" si="58"/>
        <v>14363498.960498963</v>
      </c>
      <c r="F1908" s="28">
        <f t="shared" si="59"/>
        <v>198027.47902165353</v>
      </c>
    </row>
    <row r="1909" spans="1:6" x14ac:dyDescent="0.3">
      <c r="A1909">
        <v>1908</v>
      </c>
      <c r="B1909" s="2">
        <v>43151</v>
      </c>
      <c r="C1909" s="8">
        <v>36954228.238234065</v>
      </c>
      <c r="D1909" s="8">
        <v>22788756.756756756</v>
      </c>
      <c r="E1909" s="10">
        <f t="shared" si="58"/>
        <v>14165471.481477309</v>
      </c>
      <c r="F1909" s="28">
        <f t="shared" si="59"/>
        <v>428215.7344664596</v>
      </c>
    </row>
    <row r="1910" spans="1:6" x14ac:dyDescent="0.3">
      <c r="A1910">
        <v>1909</v>
      </c>
      <c r="B1910" s="2">
        <v>43147</v>
      </c>
      <c r="C1910" s="8">
        <v>36954699.70845481</v>
      </c>
      <c r="D1910" s="8">
        <v>23217443.961443961</v>
      </c>
      <c r="E1910" s="10">
        <f t="shared" si="58"/>
        <v>13737255.747010849</v>
      </c>
      <c r="F1910" s="28">
        <f t="shared" si="59"/>
        <v>-21785.71731633693</v>
      </c>
    </row>
    <row r="1911" spans="1:6" x14ac:dyDescent="0.3">
      <c r="A1911">
        <v>1910</v>
      </c>
      <c r="B1911" s="2">
        <v>43146</v>
      </c>
      <c r="C1911" s="8">
        <v>36957612.244897962</v>
      </c>
      <c r="D1911" s="8">
        <v>23198570.780570775</v>
      </c>
      <c r="E1911" s="10">
        <f t="shared" si="58"/>
        <v>13759041.464327186</v>
      </c>
      <c r="F1911" s="28">
        <f t="shared" si="59"/>
        <v>62661.81694753468</v>
      </c>
    </row>
    <row r="1912" spans="1:6" x14ac:dyDescent="0.3">
      <c r="A1912">
        <v>1911</v>
      </c>
      <c r="B1912" s="2">
        <v>43145</v>
      </c>
      <c r="C1912" s="8">
        <v>36953285.714285716</v>
      </c>
      <c r="D1912" s="8">
        <v>23256906.066906065</v>
      </c>
      <c r="E1912" s="10">
        <f t="shared" si="58"/>
        <v>13696379.647379652</v>
      </c>
      <c r="F1912" s="28">
        <f t="shared" si="59"/>
        <v>-551807.84080784023</v>
      </c>
    </row>
    <row r="1913" spans="1:6" x14ac:dyDescent="0.3">
      <c r="A1913">
        <v>1912</v>
      </c>
      <c r="B1913" s="2">
        <v>43144</v>
      </c>
      <c r="C1913" s="8">
        <v>37040000</v>
      </c>
      <c r="D1913" s="8">
        <v>22791812.511812508</v>
      </c>
      <c r="E1913" s="10">
        <f t="shared" si="58"/>
        <v>14248187.488187492</v>
      </c>
      <c r="F1913" s="28">
        <f t="shared" si="59"/>
        <v>-67926.554526552558</v>
      </c>
    </row>
    <row r="1914" spans="1:6" x14ac:dyDescent="0.3">
      <c r="A1914">
        <v>1913</v>
      </c>
      <c r="B1914" s="2">
        <v>43143</v>
      </c>
      <c r="C1914" s="8">
        <v>37043000</v>
      </c>
      <c r="D1914" s="8">
        <v>22726885.957285956</v>
      </c>
      <c r="E1914" s="10">
        <f t="shared" si="58"/>
        <v>14316114.042714044</v>
      </c>
      <c r="F1914" s="28">
        <f t="shared" si="59"/>
        <v>52581.251181248575</v>
      </c>
    </row>
    <row r="1915" spans="1:6" x14ac:dyDescent="0.3">
      <c r="A1915">
        <v>1914</v>
      </c>
      <c r="B1915" s="2">
        <v>43140</v>
      </c>
      <c r="C1915" s="8">
        <v>36788000</v>
      </c>
      <c r="D1915" s="8">
        <v>22524467.208467204</v>
      </c>
      <c r="E1915" s="10">
        <f t="shared" si="58"/>
        <v>14263532.791532796</v>
      </c>
      <c r="F1915" s="28">
        <f t="shared" si="59"/>
        <v>-81851.483651477844</v>
      </c>
    </row>
    <row r="1916" spans="1:6" x14ac:dyDescent="0.3">
      <c r="A1916">
        <v>1915</v>
      </c>
      <c r="B1916" s="2">
        <v>43139</v>
      </c>
      <c r="C1916" s="8">
        <v>36943000</v>
      </c>
      <c r="D1916" s="8">
        <v>22597615.724815726</v>
      </c>
      <c r="E1916" s="10">
        <f t="shared" si="58"/>
        <v>14345384.275184274</v>
      </c>
      <c r="F1916" s="28">
        <f t="shared" si="59"/>
        <v>-112887.43148743734</v>
      </c>
    </row>
    <row r="1917" spans="1:6" x14ac:dyDescent="0.3">
      <c r="A1917">
        <v>1916</v>
      </c>
      <c r="B1917" s="2">
        <v>43138</v>
      </c>
      <c r="C1917" s="8">
        <v>36958000</v>
      </c>
      <c r="D1917" s="8">
        <v>22499728.293328289</v>
      </c>
      <c r="E1917" s="10">
        <f t="shared" si="58"/>
        <v>14458271.706671711</v>
      </c>
      <c r="F1917" s="28">
        <f t="shared" si="59"/>
        <v>237761.78416178375</v>
      </c>
    </row>
    <row r="1918" spans="1:6" x14ac:dyDescent="0.3">
      <c r="A1918">
        <v>1917</v>
      </c>
      <c r="B1918" s="2">
        <v>43137</v>
      </c>
      <c r="C1918" s="8">
        <v>36978000</v>
      </c>
      <c r="D1918" s="8">
        <v>22757490.077490073</v>
      </c>
      <c r="E1918" s="10">
        <f t="shared" si="58"/>
        <v>14220509.922509927</v>
      </c>
      <c r="F1918" s="28">
        <f t="shared" si="59"/>
        <v>168373.65337365493</v>
      </c>
    </row>
    <row r="1919" spans="1:6" x14ac:dyDescent="0.3">
      <c r="A1919">
        <v>1918</v>
      </c>
      <c r="B1919" s="2">
        <v>43136</v>
      </c>
      <c r="C1919" s="8">
        <v>36923000</v>
      </c>
      <c r="D1919" s="8">
        <v>22870863.730863728</v>
      </c>
      <c r="E1919" s="10">
        <f t="shared" si="58"/>
        <v>14052136.269136272</v>
      </c>
      <c r="F1919" s="28">
        <f t="shared" si="59"/>
        <v>-68873.899073895067</v>
      </c>
    </row>
    <row r="1920" spans="1:6" x14ac:dyDescent="0.3">
      <c r="A1920">
        <v>1919</v>
      </c>
      <c r="B1920" s="2">
        <v>43133</v>
      </c>
      <c r="C1920" s="8">
        <v>37018000</v>
      </c>
      <c r="D1920" s="8">
        <v>22896989.831789833</v>
      </c>
      <c r="E1920" s="10">
        <f t="shared" si="58"/>
        <v>14121010.168210167</v>
      </c>
      <c r="F1920" s="28">
        <f t="shared" si="59"/>
        <v>201981.0243810229</v>
      </c>
    </row>
    <row r="1921" spans="1:6" x14ac:dyDescent="0.3">
      <c r="A1921">
        <v>1920</v>
      </c>
      <c r="B1921" s="2">
        <v>43132</v>
      </c>
      <c r="C1921" s="8">
        <v>36998000</v>
      </c>
      <c r="D1921" s="8">
        <v>23078970.856170855</v>
      </c>
      <c r="E1921" s="10">
        <f t="shared" si="58"/>
        <v>13919029.143829145</v>
      </c>
      <c r="F1921" s="28">
        <f t="shared" si="59"/>
        <v>-70101.077301077545</v>
      </c>
    </row>
    <row r="1922" spans="1:6" x14ac:dyDescent="0.3">
      <c r="A1922">
        <v>1921</v>
      </c>
      <c r="B1922" s="2">
        <v>43131</v>
      </c>
      <c r="C1922" s="8">
        <v>36968000</v>
      </c>
      <c r="D1922" s="8">
        <v>22978869.778869778</v>
      </c>
      <c r="E1922" s="10">
        <f t="shared" si="58"/>
        <v>13989130.221130222</v>
      </c>
      <c r="F1922" s="28">
        <f t="shared" si="59"/>
        <v>-76780.38178037852</v>
      </c>
    </row>
    <row r="1923" spans="1:6" x14ac:dyDescent="0.3">
      <c r="A1923">
        <v>1922</v>
      </c>
      <c r="B1923" s="2">
        <v>43130</v>
      </c>
      <c r="C1923" s="8">
        <v>36983000</v>
      </c>
      <c r="D1923" s="8">
        <v>22917089.397089399</v>
      </c>
      <c r="E1923" s="10">
        <f t="shared" ref="E1923:E1986" si="60">C1923-D1923</f>
        <v>14065910.602910601</v>
      </c>
      <c r="F1923" s="28">
        <f t="shared" ref="F1923:F1986" si="61">E1923-E1924</f>
        <v>-78004.703404705971</v>
      </c>
    </row>
    <row r="1924" spans="1:6" x14ac:dyDescent="0.3">
      <c r="A1924">
        <v>1923</v>
      </c>
      <c r="B1924" s="2">
        <v>43129</v>
      </c>
      <c r="C1924" s="8">
        <v>37178000</v>
      </c>
      <c r="D1924" s="8">
        <v>23034084.693684693</v>
      </c>
      <c r="E1924" s="10">
        <f t="shared" si="60"/>
        <v>14143915.306315307</v>
      </c>
      <c r="F1924" s="28">
        <f t="shared" si="61"/>
        <v>96234.527634523809</v>
      </c>
    </row>
    <row r="1925" spans="1:6" x14ac:dyDescent="0.3">
      <c r="A1925">
        <v>1924</v>
      </c>
      <c r="B1925" s="2">
        <v>43126</v>
      </c>
      <c r="C1925" s="8">
        <v>37253000</v>
      </c>
      <c r="D1925" s="8">
        <v>23205319.221319217</v>
      </c>
      <c r="E1925" s="10">
        <f t="shared" si="60"/>
        <v>14047680.778680783</v>
      </c>
      <c r="F1925" s="28">
        <f t="shared" si="61"/>
        <v>181153.01455301791</v>
      </c>
    </row>
    <row r="1926" spans="1:6" x14ac:dyDescent="0.3">
      <c r="A1926">
        <v>1925</v>
      </c>
      <c r="B1926" s="2">
        <v>43125</v>
      </c>
      <c r="C1926" s="8">
        <v>37248000</v>
      </c>
      <c r="D1926" s="8">
        <v>23381472.235872235</v>
      </c>
      <c r="E1926" s="10">
        <f t="shared" si="60"/>
        <v>13866527.764127765</v>
      </c>
      <c r="F1926" s="28">
        <f t="shared" si="61"/>
        <v>118321.8673218675</v>
      </c>
    </row>
    <row r="1927" spans="1:6" x14ac:dyDescent="0.3">
      <c r="A1927">
        <v>1926</v>
      </c>
      <c r="B1927" s="2">
        <v>43124</v>
      </c>
      <c r="C1927" s="8">
        <v>37013000</v>
      </c>
      <c r="D1927" s="8">
        <v>23264794.103194103</v>
      </c>
      <c r="E1927" s="10">
        <f t="shared" si="60"/>
        <v>13748205.896805897</v>
      </c>
      <c r="F1927" s="28">
        <f t="shared" si="61"/>
        <v>-287458.43885843828</v>
      </c>
    </row>
    <row r="1928" spans="1:6" x14ac:dyDescent="0.3">
      <c r="A1928">
        <v>1927</v>
      </c>
      <c r="B1928" s="2">
        <v>43123</v>
      </c>
      <c r="C1928" s="8">
        <v>36968000</v>
      </c>
      <c r="D1928" s="8">
        <v>22932335.664335664</v>
      </c>
      <c r="E1928" s="10">
        <f t="shared" si="60"/>
        <v>14035664.335664336</v>
      </c>
      <c r="F1928" s="28">
        <f t="shared" si="61"/>
        <v>-26465.583065584302</v>
      </c>
    </row>
    <row r="1929" spans="1:6" x14ac:dyDescent="0.3">
      <c r="A1929">
        <v>1928</v>
      </c>
      <c r="B1929" s="2">
        <v>43122</v>
      </c>
      <c r="C1929" s="8">
        <v>36903000</v>
      </c>
      <c r="D1929" s="8">
        <v>22840870.08127008</v>
      </c>
      <c r="E1929" s="10">
        <f t="shared" si="60"/>
        <v>14062129.91872992</v>
      </c>
      <c r="F1929" s="28">
        <f t="shared" si="61"/>
        <v>116155.05575505644</v>
      </c>
    </row>
    <row r="1930" spans="1:6" x14ac:dyDescent="0.3">
      <c r="A1930">
        <v>1929</v>
      </c>
      <c r="B1930" s="2">
        <v>43119</v>
      </c>
      <c r="C1930" s="8">
        <v>36803000</v>
      </c>
      <c r="D1930" s="8">
        <v>22857025.137025137</v>
      </c>
      <c r="E1930" s="10">
        <f t="shared" si="60"/>
        <v>13945974.862974863</v>
      </c>
      <c r="F1930" s="28">
        <f t="shared" si="61"/>
        <v>-120248.72424872592</v>
      </c>
    </row>
    <row r="1931" spans="1:6" x14ac:dyDescent="0.3">
      <c r="A1931">
        <v>1930</v>
      </c>
      <c r="B1931" s="2">
        <v>43118</v>
      </c>
      <c r="C1931" s="8">
        <v>36823000</v>
      </c>
      <c r="D1931" s="8">
        <v>22756776.412776411</v>
      </c>
      <c r="E1931" s="10">
        <f t="shared" si="60"/>
        <v>14066223.587223589</v>
      </c>
      <c r="F1931" s="28">
        <f t="shared" si="61"/>
        <v>112932.14893214777</v>
      </c>
    </row>
    <row r="1932" spans="1:6" x14ac:dyDescent="0.3">
      <c r="A1932">
        <v>1931</v>
      </c>
      <c r="B1932" s="2">
        <v>43117</v>
      </c>
      <c r="C1932" s="8">
        <v>36915000</v>
      </c>
      <c r="D1932" s="8">
        <v>22961708.561708558</v>
      </c>
      <c r="E1932" s="10">
        <f t="shared" si="60"/>
        <v>13953291.438291442</v>
      </c>
      <c r="F1932" s="28">
        <f t="shared" si="61"/>
        <v>-54523.530523527414</v>
      </c>
    </row>
    <row r="1933" spans="1:6" x14ac:dyDescent="0.3">
      <c r="A1933">
        <v>1932</v>
      </c>
      <c r="B1933" s="2">
        <v>43116</v>
      </c>
      <c r="C1933" s="8">
        <v>36935000</v>
      </c>
      <c r="D1933" s="8">
        <v>22927185.031185031</v>
      </c>
      <c r="E1933" s="10">
        <f t="shared" si="60"/>
        <v>14007814.968814969</v>
      </c>
      <c r="F1933" s="28">
        <f t="shared" si="61"/>
        <v>-276381.66158166155</v>
      </c>
    </row>
    <row r="1934" spans="1:6" x14ac:dyDescent="0.3">
      <c r="A1934">
        <v>1933</v>
      </c>
      <c r="B1934" s="2">
        <v>43115</v>
      </c>
      <c r="C1934" s="8">
        <v>36945000</v>
      </c>
      <c r="D1934" s="8">
        <v>22660803.369603369</v>
      </c>
      <c r="E1934" s="10">
        <f t="shared" si="60"/>
        <v>14284196.630396631</v>
      </c>
      <c r="F1934" s="28">
        <f t="shared" si="61"/>
        <v>560028.00442800671</v>
      </c>
    </row>
    <row r="1935" spans="1:6" x14ac:dyDescent="0.3">
      <c r="A1935">
        <v>1934</v>
      </c>
      <c r="B1935" s="2">
        <v>43112</v>
      </c>
      <c r="C1935" s="8">
        <v>36615000</v>
      </c>
      <c r="D1935" s="8">
        <v>22890831.374031376</v>
      </c>
      <c r="E1935" s="10">
        <f t="shared" si="60"/>
        <v>13724168.625968624</v>
      </c>
      <c r="F1935" s="28">
        <f t="shared" si="61"/>
        <v>-177719.86391986907</v>
      </c>
    </row>
    <row r="1936" spans="1:6" x14ac:dyDescent="0.3">
      <c r="A1936">
        <v>1935</v>
      </c>
      <c r="B1936" s="2">
        <v>43111</v>
      </c>
      <c r="C1936" s="8">
        <v>36560000</v>
      </c>
      <c r="D1936" s="8">
        <v>22658111.510111507</v>
      </c>
      <c r="E1936" s="10">
        <f t="shared" si="60"/>
        <v>13901888.489888493</v>
      </c>
      <c r="F1936" s="28">
        <f t="shared" si="61"/>
        <v>11071.933471936733</v>
      </c>
    </row>
    <row r="1937" spans="1:6" x14ac:dyDescent="0.3">
      <c r="A1937">
        <v>1936</v>
      </c>
      <c r="B1937" s="2">
        <v>43110</v>
      </c>
      <c r="C1937" s="8">
        <v>36500000</v>
      </c>
      <c r="D1937" s="8">
        <v>22609183.443583444</v>
      </c>
      <c r="E1937" s="10">
        <f t="shared" si="60"/>
        <v>13890816.556416556</v>
      </c>
      <c r="F1937" s="28">
        <f t="shared" si="61"/>
        <v>-142890.07749008015</v>
      </c>
    </row>
    <row r="1938" spans="1:6" x14ac:dyDescent="0.3">
      <c r="A1938">
        <v>1937</v>
      </c>
      <c r="B1938" s="2">
        <v>43109</v>
      </c>
      <c r="C1938" s="8">
        <v>36553000</v>
      </c>
      <c r="D1938" s="8">
        <v>22519293.366093364</v>
      </c>
      <c r="E1938" s="10">
        <f t="shared" si="60"/>
        <v>14033706.633906636</v>
      </c>
      <c r="F1938" s="28">
        <f t="shared" si="61"/>
        <v>49487.582687579095</v>
      </c>
    </row>
    <row r="1939" spans="1:6" x14ac:dyDescent="0.3">
      <c r="A1939">
        <v>1938</v>
      </c>
      <c r="B1939" s="2">
        <v>43108</v>
      </c>
      <c r="C1939" s="8">
        <v>36613000</v>
      </c>
      <c r="D1939" s="8">
        <v>22628780.948780943</v>
      </c>
      <c r="E1939" s="10">
        <f t="shared" si="60"/>
        <v>13984219.051219057</v>
      </c>
      <c r="F1939" s="28">
        <f t="shared" si="61"/>
        <v>-6842.6006425954401</v>
      </c>
    </row>
    <row r="1940" spans="1:6" x14ac:dyDescent="0.3">
      <c r="A1940">
        <v>1939</v>
      </c>
      <c r="B1940" s="2">
        <v>43105</v>
      </c>
      <c r="C1940" s="8">
        <v>36658000</v>
      </c>
      <c r="D1940" s="8">
        <v>22666938.348138347</v>
      </c>
      <c r="E1940" s="10">
        <f t="shared" si="60"/>
        <v>13991061.651861653</v>
      </c>
      <c r="F1940" s="28">
        <f t="shared" si="61"/>
        <v>130546.2483462505</v>
      </c>
    </row>
    <row r="1941" spans="1:6" x14ac:dyDescent="0.3">
      <c r="A1941">
        <v>1940</v>
      </c>
      <c r="B1941" s="2">
        <v>43104</v>
      </c>
      <c r="C1941" s="8">
        <v>36513000</v>
      </c>
      <c r="D1941" s="8">
        <v>22652484.596484598</v>
      </c>
      <c r="E1941" s="10">
        <f t="shared" si="60"/>
        <v>13860515.403515402</v>
      </c>
      <c r="F1941" s="28">
        <f t="shared" si="61"/>
        <v>-246930.18333018571</v>
      </c>
    </row>
    <row r="1942" spans="1:6" x14ac:dyDescent="0.3">
      <c r="A1942">
        <v>1941</v>
      </c>
      <c r="B1942" s="2">
        <v>43103</v>
      </c>
      <c r="C1942" s="8">
        <v>36703000</v>
      </c>
      <c r="D1942" s="8">
        <v>22595554.413154412</v>
      </c>
      <c r="E1942" s="10">
        <f t="shared" si="60"/>
        <v>14107445.586845588</v>
      </c>
      <c r="F1942" s="28">
        <f t="shared" si="61"/>
        <v>144136.57153657079</v>
      </c>
    </row>
    <row r="1943" spans="1:6" x14ac:dyDescent="0.3">
      <c r="A1943">
        <v>1942</v>
      </c>
      <c r="B1943" s="2">
        <v>43102</v>
      </c>
      <c r="C1943" s="8">
        <v>36508000</v>
      </c>
      <c r="D1943" s="8">
        <v>22544690.984690983</v>
      </c>
      <c r="E1943" s="10">
        <f t="shared" si="60"/>
        <v>13963309.015309017</v>
      </c>
      <c r="F1943" s="28">
        <f t="shared" si="61"/>
        <v>3006.9930069930851</v>
      </c>
    </row>
    <row r="1944" spans="1:6" x14ac:dyDescent="0.3">
      <c r="A1944">
        <v>1943</v>
      </c>
      <c r="B1944" s="2">
        <v>43098</v>
      </c>
      <c r="C1944" s="8">
        <v>36378000</v>
      </c>
      <c r="D1944" s="8">
        <v>22417697.977697976</v>
      </c>
      <c r="E1944" s="10">
        <f t="shared" si="60"/>
        <v>13960302.022302024</v>
      </c>
      <c r="F1944" s="28">
        <f t="shared" si="61"/>
        <v>-124583.44358344749</v>
      </c>
    </row>
    <row r="1945" spans="1:6" x14ac:dyDescent="0.3">
      <c r="A1945">
        <v>1944</v>
      </c>
      <c r="B1945" s="2">
        <v>43097</v>
      </c>
      <c r="C1945" s="8">
        <v>36303000</v>
      </c>
      <c r="D1945" s="8">
        <v>22218114.534114528</v>
      </c>
      <c r="E1945" s="10">
        <f t="shared" si="60"/>
        <v>14084885.465885472</v>
      </c>
      <c r="F1945" s="28">
        <f t="shared" si="61"/>
        <v>-26898.317898314446</v>
      </c>
    </row>
    <row r="1946" spans="1:6" x14ac:dyDescent="0.3">
      <c r="A1946">
        <v>1945</v>
      </c>
      <c r="B1946" s="2">
        <v>43096</v>
      </c>
      <c r="C1946" s="8">
        <v>36208000</v>
      </c>
      <c r="D1946" s="8">
        <v>22096216.216216214</v>
      </c>
      <c r="E1946" s="10">
        <f t="shared" si="60"/>
        <v>14111783.783783786</v>
      </c>
      <c r="F1946" s="28">
        <f t="shared" si="61"/>
        <v>-19205.065205067396</v>
      </c>
    </row>
    <row r="1947" spans="1:6" x14ac:dyDescent="0.3">
      <c r="A1947">
        <v>1946</v>
      </c>
      <c r="B1947" s="2">
        <v>43095</v>
      </c>
      <c r="C1947" s="8">
        <v>36158000</v>
      </c>
      <c r="D1947" s="8">
        <v>22027011.151011147</v>
      </c>
      <c r="E1947" s="10">
        <f t="shared" si="60"/>
        <v>14130988.848988853</v>
      </c>
      <c r="F1947" s="28">
        <f t="shared" si="61"/>
        <v>-311792.05659205467</v>
      </c>
    </row>
    <row r="1948" spans="1:6" x14ac:dyDescent="0.3">
      <c r="A1948">
        <v>1947</v>
      </c>
      <c r="B1948" s="2">
        <v>43094</v>
      </c>
      <c r="C1948" s="8">
        <v>36118000</v>
      </c>
      <c r="D1948" s="8">
        <v>21675219.094419092</v>
      </c>
      <c r="E1948" s="10">
        <f t="shared" si="60"/>
        <v>14442780.905580908</v>
      </c>
      <c r="F1948" s="28">
        <f t="shared" si="61"/>
        <v>338161.47636147961</v>
      </c>
    </row>
    <row r="1949" spans="1:6" x14ac:dyDescent="0.3">
      <c r="A1949">
        <v>1948</v>
      </c>
      <c r="B1949" s="2">
        <v>43091</v>
      </c>
      <c r="C1949" s="8">
        <v>35993000</v>
      </c>
      <c r="D1949" s="8">
        <v>21888380.570780572</v>
      </c>
      <c r="E1949" s="10">
        <f t="shared" si="60"/>
        <v>14104619.429219428</v>
      </c>
      <c r="F1949" s="28">
        <f t="shared" si="61"/>
        <v>-140179.66357966512</v>
      </c>
    </row>
    <row r="1950" spans="1:6" x14ac:dyDescent="0.3">
      <c r="A1950">
        <v>1949</v>
      </c>
      <c r="B1950" s="2">
        <v>43090</v>
      </c>
      <c r="C1950" s="8">
        <v>35998000</v>
      </c>
      <c r="D1950" s="8">
        <v>21753200.907200906</v>
      </c>
      <c r="E1950" s="10">
        <f t="shared" si="60"/>
        <v>14244799.092799094</v>
      </c>
      <c r="F1950" s="28">
        <f t="shared" si="61"/>
        <v>-25383.859383862466</v>
      </c>
    </row>
    <row r="1951" spans="1:6" x14ac:dyDescent="0.3">
      <c r="A1951">
        <v>1950</v>
      </c>
      <c r="B1951" s="2">
        <v>43089</v>
      </c>
      <c r="C1951" s="8">
        <v>35998000</v>
      </c>
      <c r="D1951" s="8">
        <v>21727817.047817044</v>
      </c>
      <c r="E1951" s="10">
        <f t="shared" si="60"/>
        <v>14270182.952182956</v>
      </c>
      <c r="F1951" s="28">
        <f t="shared" si="61"/>
        <v>-71717.48251748085</v>
      </c>
    </row>
    <row r="1952" spans="1:6" x14ac:dyDescent="0.3">
      <c r="A1952">
        <v>1951</v>
      </c>
      <c r="B1952" s="2">
        <v>43088</v>
      </c>
      <c r="C1952" s="8">
        <v>35978000</v>
      </c>
      <c r="D1952" s="8">
        <v>21636099.565299563</v>
      </c>
      <c r="E1952" s="10">
        <f t="shared" si="60"/>
        <v>14341900.434700437</v>
      </c>
      <c r="F1952" s="28">
        <f t="shared" si="61"/>
        <v>98147.873747874051</v>
      </c>
    </row>
    <row r="1953" spans="1:6" x14ac:dyDescent="0.3">
      <c r="A1953">
        <v>1952</v>
      </c>
      <c r="B1953" s="2">
        <v>43087</v>
      </c>
      <c r="C1953" s="8">
        <v>35918000</v>
      </c>
      <c r="D1953" s="8">
        <v>21674247.439047437</v>
      </c>
      <c r="E1953" s="10">
        <f t="shared" si="60"/>
        <v>14243752.560952563</v>
      </c>
      <c r="F1953" s="28">
        <f t="shared" si="61"/>
        <v>-93932.753732752055</v>
      </c>
    </row>
    <row r="1954" spans="1:6" x14ac:dyDescent="0.3">
      <c r="A1954">
        <v>1953</v>
      </c>
      <c r="B1954" s="2">
        <v>43084</v>
      </c>
      <c r="C1954" s="8">
        <v>35863000</v>
      </c>
      <c r="D1954" s="8">
        <v>21525314.685314685</v>
      </c>
      <c r="E1954" s="10">
        <f t="shared" si="60"/>
        <v>14337685.314685315</v>
      </c>
      <c r="F1954" s="28">
        <f t="shared" si="61"/>
        <v>-68841.23984124139</v>
      </c>
    </row>
    <row r="1955" spans="1:6" x14ac:dyDescent="0.3">
      <c r="A1955">
        <v>1954</v>
      </c>
      <c r="B1955" s="2">
        <v>43083</v>
      </c>
      <c r="C1955" s="8">
        <v>35928000</v>
      </c>
      <c r="D1955" s="8">
        <v>21521473.445473444</v>
      </c>
      <c r="E1955" s="10">
        <f t="shared" si="60"/>
        <v>14406526.554526556</v>
      </c>
      <c r="F1955" s="28">
        <f t="shared" si="61"/>
        <v>-22952.069552067667</v>
      </c>
    </row>
    <row r="1956" spans="1:6" x14ac:dyDescent="0.3">
      <c r="A1956">
        <v>1955</v>
      </c>
      <c r="B1956" s="2">
        <v>43082</v>
      </c>
      <c r="C1956" s="8">
        <v>35803000</v>
      </c>
      <c r="D1956" s="8">
        <v>21373521.375921376</v>
      </c>
      <c r="E1956" s="10">
        <f t="shared" si="60"/>
        <v>14429478.624078624</v>
      </c>
      <c r="F1956" s="28">
        <f t="shared" si="61"/>
        <v>66582.385182384402</v>
      </c>
    </row>
    <row r="1957" spans="1:6" x14ac:dyDescent="0.3">
      <c r="A1957">
        <v>1956</v>
      </c>
      <c r="B1957" s="2">
        <v>43081</v>
      </c>
      <c r="C1957" s="8">
        <v>35618000</v>
      </c>
      <c r="D1957" s="8">
        <v>21255103.76110376</v>
      </c>
      <c r="E1957" s="10">
        <f t="shared" si="60"/>
        <v>14362896.23889624</v>
      </c>
      <c r="F1957" s="28">
        <f t="shared" si="61"/>
        <v>-111697.97769797966</v>
      </c>
    </row>
    <row r="1958" spans="1:6" x14ac:dyDescent="0.3">
      <c r="A1958">
        <v>1957</v>
      </c>
      <c r="B1958" s="2">
        <v>43080</v>
      </c>
      <c r="C1958" s="8">
        <v>35818000</v>
      </c>
      <c r="D1958" s="8">
        <v>21343405.783405781</v>
      </c>
      <c r="E1958" s="10">
        <f t="shared" si="60"/>
        <v>14474594.216594219</v>
      </c>
      <c r="F1958" s="28">
        <f t="shared" si="61"/>
        <v>20155.547155547887</v>
      </c>
    </row>
    <row r="1959" spans="1:6" x14ac:dyDescent="0.3">
      <c r="A1959">
        <v>1958</v>
      </c>
      <c r="B1959" s="2">
        <v>43077</v>
      </c>
      <c r="C1959" s="8">
        <v>35833000</v>
      </c>
      <c r="D1959" s="8">
        <v>21378561.330561329</v>
      </c>
      <c r="E1959" s="10">
        <f t="shared" si="60"/>
        <v>14454438.669438671</v>
      </c>
      <c r="F1959" s="28">
        <f t="shared" si="61"/>
        <v>-129527.2727272734</v>
      </c>
    </row>
    <row r="1960" spans="1:6" x14ac:dyDescent="0.3">
      <c r="A1960">
        <v>1959</v>
      </c>
      <c r="B1960" s="2">
        <v>43076</v>
      </c>
      <c r="C1960" s="8">
        <v>36033000</v>
      </c>
      <c r="D1960" s="8">
        <v>21449034.057834055</v>
      </c>
      <c r="E1960" s="10">
        <f t="shared" si="60"/>
        <v>14583965.942165945</v>
      </c>
      <c r="F1960" s="28">
        <f t="shared" si="61"/>
        <v>216924.36212436482</v>
      </c>
    </row>
    <row r="1961" spans="1:6" x14ac:dyDescent="0.3">
      <c r="A1961">
        <v>1960</v>
      </c>
      <c r="B1961" s="2">
        <v>43075</v>
      </c>
      <c r="C1961" s="8">
        <v>36043000</v>
      </c>
      <c r="D1961" s="8">
        <v>21675958.41995842</v>
      </c>
      <c r="E1961" s="10">
        <f t="shared" si="60"/>
        <v>14367041.58004158</v>
      </c>
      <c r="F1961" s="28">
        <f t="shared" si="61"/>
        <v>-160597.99659800157</v>
      </c>
    </row>
    <row r="1962" spans="1:6" x14ac:dyDescent="0.3">
      <c r="A1962">
        <v>1961</v>
      </c>
      <c r="B1962" s="2">
        <v>43074</v>
      </c>
      <c r="C1962" s="8">
        <v>36183000</v>
      </c>
      <c r="D1962" s="8">
        <v>21655360.423360419</v>
      </c>
      <c r="E1962" s="10">
        <f t="shared" si="60"/>
        <v>14527639.576639581</v>
      </c>
      <c r="F1962" s="28">
        <f t="shared" si="61"/>
        <v>255105.34870535135</v>
      </c>
    </row>
    <row r="1963" spans="1:6" x14ac:dyDescent="0.3">
      <c r="A1963">
        <v>1962</v>
      </c>
      <c r="B1963" s="2">
        <v>43073</v>
      </c>
      <c r="C1963" s="8">
        <v>36143000</v>
      </c>
      <c r="D1963" s="8">
        <v>21870465.77206577</v>
      </c>
      <c r="E1963" s="10">
        <f t="shared" si="60"/>
        <v>14272534.22793423</v>
      </c>
      <c r="F1963" s="28">
        <f t="shared" si="61"/>
        <v>80298.733698733151</v>
      </c>
    </row>
    <row r="1964" spans="1:6" x14ac:dyDescent="0.3">
      <c r="A1964">
        <v>1963</v>
      </c>
      <c r="B1964" s="2">
        <v>43070</v>
      </c>
      <c r="C1964" s="8">
        <v>36138000</v>
      </c>
      <c r="D1964" s="8">
        <v>21945764.505764503</v>
      </c>
      <c r="E1964" s="10">
        <f t="shared" si="60"/>
        <v>14192235.494235497</v>
      </c>
      <c r="F1964" s="28">
        <f t="shared" si="61"/>
        <v>-211290.11529011279</v>
      </c>
    </row>
    <row r="1965" spans="1:6" x14ac:dyDescent="0.3">
      <c r="A1965">
        <v>1964</v>
      </c>
      <c r="B1965" s="2">
        <v>43069</v>
      </c>
      <c r="C1965" s="8">
        <v>36258000</v>
      </c>
      <c r="D1965" s="8">
        <v>21854474.39047439</v>
      </c>
      <c r="E1965" s="10">
        <f t="shared" si="60"/>
        <v>14403525.60952561</v>
      </c>
      <c r="F1965" s="28">
        <f t="shared" si="61"/>
        <v>87461.16046115756</v>
      </c>
    </row>
    <row r="1966" spans="1:6" x14ac:dyDescent="0.3">
      <c r="A1966">
        <v>1965</v>
      </c>
      <c r="B1966" s="2">
        <v>43068</v>
      </c>
      <c r="C1966" s="8">
        <v>36333000</v>
      </c>
      <c r="D1966" s="8">
        <v>22016935.550935548</v>
      </c>
      <c r="E1966" s="10">
        <f t="shared" si="60"/>
        <v>14316064.449064452</v>
      </c>
      <c r="F1966" s="28">
        <f t="shared" si="61"/>
        <v>191586.2785862796</v>
      </c>
    </row>
    <row r="1967" spans="1:6" x14ac:dyDescent="0.3">
      <c r="A1967">
        <v>1966</v>
      </c>
      <c r="B1967" s="2">
        <v>43067</v>
      </c>
      <c r="C1967" s="8">
        <v>36348000</v>
      </c>
      <c r="D1967" s="8">
        <v>22223521.829521827</v>
      </c>
      <c r="E1967" s="10">
        <f t="shared" si="60"/>
        <v>14124478.170478173</v>
      </c>
      <c r="F1967" s="28">
        <f t="shared" si="61"/>
        <v>84332.640332639217</v>
      </c>
    </row>
    <row r="1968" spans="1:6" x14ac:dyDescent="0.3">
      <c r="A1968">
        <v>1967</v>
      </c>
      <c r="B1968" s="2">
        <v>43066</v>
      </c>
      <c r="C1968" s="8">
        <v>36258000</v>
      </c>
      <c r="D1968" s="8">
        <v>22217854.469854467</v>
      </c>
      <c r="E1968" s="10">
        <f t="shared" si="60"/>
        <v>14040145.530145533</v>
      </c>
      <c r="F1968" s="28">
        <f t="shared" si="61"/>
        <v>-21925.155925154686</v>
      </c>
    </row>
    <row r="1969" spans="1:6" x14ac:dyDescent="0.3">
      <c r="A1969">
        <v>1968</v>
      </c>
      <c r="B1969" s="2">
        <v>43063</v>
      </c>
      <c r="C1969" s="8">
        <v>36158000</v>
      </c>
      <c r="D1969" s="8">
        <v>22095929.313929312</v>
      </c>
      <c r="E1969" s="10">
        <f t="shared" si="60"/>
        <v>14062070.686070688</v>
      </c>
      <c r="F1969" s="28">
        <f t="shared" si="61"/>
        <v>-78785.106785107404</v>
      </c>
    </row>
    <row r="1970" spans="1:6" x14ac:dyDescent="0.3">
      <c r="A1970">
        <v>1969</v>
      </c>
      <c r="B1970" s="2">
        <v>43062</v>
      </c>
      <c r="C1970" s="8">
        <v>36158000</v>
      </c>
      <c r="D1970" s="8">
        <v>22017144.207144205</v>
      </c>
      <c r="E1970" s="10">
        <f t="shared" si="60"/>
        <v>14140855.792855795</v>
      </c>
      <c r="F1970" s="28">
        <f t="shared" si="61"/>
        <v>162930.63693063334</v>
      </c>
    </row>
    <row r="1971" spans="1:6" x14ac:dyDescent="0.3">
      <c r="A1971">
        <v>1970</v>
      </c>
      <c r="B1971" s="2">
        <v>43061</v>
      </c>
      <c r="C1971" s="8">
        <v>36158000</v>
      </c>
      <c r="D1971" s="8">
        <v>22180074.844074838</v>
      </c>
      <c r="E1971" s="10">
        <f t="shared" si="60"/>
        <v>13977925.155925162</v>
      </c>
      <c r="F1971" s="28">
        <f t="shared" si="61"/>
        <v>-194839.53883953765</v>
      </c>
    </row>
    <row r="1972" spans="1:6" x14ac:dyDescent="0.3">
      <c r="A1972">
        <v>1971</v>
      </c>
      <c r="B1972" s="2">
        <v>43060</v>
      </c>
      <c r="C1972" s="8">
        <v>36158000</v>
      </c>
      <c r="D1972" s="8">
        <v>21985235.3052353</v>
      </c>
      <c r="E1972" s="10">
        <f t="shared" si="60"/>
        <v>14172764.6947647</v>
      </c>
      <c r="F1972" s="28">
        <f t="shared" si="61"/>
        <v>-221547.91154791042</v>
      </c>
    </row>
    <row r="1973" spans="1:6" x14ac:dyDescent="0.3">
      <c r="A1973">
        <v>1972</v>
      </c>
      <c r="B1973" s="2">
        <v>43059</v>
      </c>
      <c r="C1973" s="8">
        <v>36268000</v>
      </c>
      <c r="D1973" s="8">
        <v>21873687.39368739</v>
      </c>
      <c r="E1973" s="10">
        <f t="shared" si="60"/>
        <v>14394312.60631261</v>
      </c>
      <c r="F1973" s="28">
        <f t="shared" si="61"/>
        <v>455573.31317331269</v>
      </c>
    </row>
    <row r="1974" spans="1:6" x14ac:dyDescent="0.3">
      <c r="A1974">
        <v>1973</v>
      </c>
      <c r="B1974" s="2">
        <v>43056</v>
      </c>
      <c r="C1974" s="8">
        <v>36188000</v>
      </c>
      <c r="D1974" s="8">
        <v>22249260.706860702</v>
      </c>
      <c r="E1974" s="10">
        <f t="shared" si="60"/>
        <v>13938739.293139298</v>
      </c>
      <c r="F1974" s="28">
        <f t="shared" si="61"/>
        <v>-286556.18975618482</v>
      </c>
    </row>
    <row r="1975" spans="1:6" x14ac:dyDescent="0.3">
      <c r="A1975">
        <v>1974</v>
      </c>
      <c r="B1975" s="2">
        <v>43055</v>
      </c>
      <c r="C1975" s="8">
        <v>36148000</v>
      </c>
      <c r="D1975" s="8">
        <v>21922704.517104518</v>
      </c>
      <c r="E1975" s="10">
        <f t="shared" si="60"/>
        <v>14225295.482895482</v>
      </c>
      <c r="F1975" s="28">
        <f t="shared" si="61"/>
        <v>-70445.775845777243</v>
      </c>
    </row>
    <row r="1976" spans="1:6" x14ac:dyDescent="0.3">
      <c r="A1976">
        <v>1975</v>
      </c>
      <c r="B1976" s="2">
        <v>43054</v>
      </c>
      <c r="C1976" s="8">
        <v>36203000</v>
      </c>
      <c r="D1976" s="8">
        <v>21907258.74125874</v>
      </c>
      <c r="E1976" s="10">
        <f t="shared" si="60"/>
        <v>14295741.25874126</v>
      </c>
      <c r="F1976" s="28">
        <f t="shared" si="61"/>
        <v>119529.20052919909</v>
      </c>
    </row>
    <row r="1977" spans="1:6" x14ac:dyDescent="0.3">
      <c r="A1977">
        <v>1976</v>
      </c>
      <c r="B1977" s="2">
        <v>43053</v>
      </c>
      <c r="C1977" s="8">
        <v>36178000</v>
      </c>
      <c r="D1977" s="8">
        <v>22001787.94178794</v>
      </c>
      <c r="E1977" s="10">
        <f t="shared" si="60"/>
        <v>14176212.05821206</v>
      </c>
      <c r="F1977" s="28">
        <f t="shared" si="61"/>
        <v>-76593.460593458265</v>
      </c>
    </row>
    <row r="1978" spans="1:6" x14ac:dyDescent="0.3">
      <c r="A1978">
        <v>1977</v>
      </c>
      <c r="B1978" s="2">
        <v>43052</v>
      </c>
      <c r="C1978" s="8">
        <v>36168000</v>
      </c>
      <c r="D1978" s="8">
        <v>21915194.481194481</v>
      </c>
      <c r="E1978" s="10">
        <f t="shared" si="60"/>
        <v>14252805.518805519</v>
      </c>
      <c r="F1978" s="28">
        <f t="shared" si="61"/>
        <v>-163299.82989982888</v>
      </c>
    </row>
    <row r="1979" spans="1:6" x14ac:dyDescent="0.3">
      <c r="A1979">
        <v>1978</v>
      </c>
      <c r="B1979" s="2">
        <v>43049</v>
      </c>
      <c r="C1979" s="8">
        <v>36253000</v>
      </c>
      <c r="D1979" s="8">
        <v>21836894.651294652</v>
      </c>
      <c r="E1979" s="10">
        <f t="shared" si="60"/>
        <v>14416105.348705348</v>
      </c>
      <c r="F1979" s="28">
        <f t="shared" si="61"/>
        <v>260566.13116612658</v>
      </c>
    </row>
    <row r="1980" spans="1:6" x14ac:dyDescent="0.3">
      <c r="A1980">
        <v>1979</v>
      </c>
      <c r="B1980" s="2">
        <v>43048</v>
      </c>
      <c r="C1980" s="8">
        <v>36218000</v>
      </c>
      <c r="D1980" s="8">
        <v>22062460.782460779</v>
      </c>
      <c r="E1980" s="10">
        <f t="shared" si="60"/>
        <v>14155539.217539221</v>
      </c>
      <c r="F1980" s="28">
        <f t="shared" si="61"/>
        <v>-18644.868644870818</v>
      </c>
    </row>
    <row r="1981" spans="1:6" x14ac:dyDescent="0.3">
      <c r="A1981">
        <v>1980</v>
      </c>
      <c r="B1981" s="2">
        <v>43047</v>
      </c>
      <c r="C1981" s="8">
        <v>36168000</v>
      </c>
      <c r="D1981" s="8">
        <v>21993815.913815908</v>
      </c>
      <c r="E1981" s="10">
        <f t="shared" si="60"/>
        <v>14174184.086184092</v>
      </c>
      <c r="F1981" s="28">
        <f t="shared" si="61"/>
        <v>-159610.69741069525</v>
      </c>
    </row>
    <row r="1982" spans="1:6" x14ac:dyDescent="0.3">
      <c r="A1982">
        <v>1981</v>
      </c>
      <c r="B1982" s="2">
        <v>43046</v>
      </c>
      <c r="C1982" s="8">
        <v>36193000</v>
      </c>
      <c r="D1982" s="8">
        <v>21859205.216405213</v>
      </c>
      <c r="E1982" s="10">
        <f t="shared" si="60"/>
        <v>14333794.783594787</v>
      </c>
      <c r="F1982" s="28">
        <f t="shared" si="61"/>
        <v>246692.1564921625</v>
      </c>
    </row>
    <row r="1983" spans="1:6" x14ac:dyDescent="0.3">
      <c r="A1983">
        <v>1982</v>
      </c>
      <c r="B1983" s="2">
        <v>43045</v>
      </c>
      <c r="C1983" s="8">
        <v>36048000</v>
      </c>
      <c r="D1983" s="8">
        <v>21960897.372897375</v>
      </c>
      <c r="E1983" s="10">
        <f t="shared" si="60"/>
        <v>14087102.627102625</v>
      </c>
      <c r="F1983" s="28">
        <f t="shared" si="61"/>
        <v>-351215.83821584284</v>
      </c>
    </row>
    <row r="1984" spans="1:6" x14ac:dyDescent="0.3">
      <c r="A1984">
        <v>1983</v>
      </c>
      <c r="B1984" s="2">
        <v>43042</v>
      </c>
      <c r="C1984" s="8">
        <v>36173000</v>
      </c>
      <c r="D1984" s="8">
        <v>21734681.534681533</v>
      </c>
      <c r="E1984" s="10">
        <f t="shared" si="60"/>
        <v>14438318.465318467</v>
      </c>
      <c r="F1984" s="28">
        <f t="shared" si="61"/>
        <v>139154.22415422648</v>
      </c>
    </row>
    <row r="1985" spans="1:6" x14ac:dyDescent="0.3">
      <c r="A1985">
        <v>1984</v>
      </c>
      <c r="B1985" s="2">
        <v>43041</v>
      </c>
      <c r="C1985" s="8">
        <v>36178000</v>
      </c>
      <c r="D1985" s="8">
        <v>21878835.758835759</v>
      </c>
      <c r="E1985" s="10">
        <f t="shared" si="60"/>
        <v>14299164.241164241</v>
      </c>
      <c r="F1985" s="28">
        <f t="shared" si="61"/>
        <v>112234.24683424458</v>
      </c>
    </row>
    <row r="1986" spans="1:6" x14ac:dyDescent="0.3">
      <c r="A1986">
        <v>1985</v>
      </c>
      <c r="B1986" s="2">
        <v>43040</v>
      </c>
      <c r="C1986" s="8">
        <v>36053000</v>
      </c>
      <c r="D1986" s="8">
        <v>21866070.005670004</v>
      </c>
      <c r="E1986" s="10">
        <f t="shared" si="60"/>
        <v>14186929.994329996</v>
      </c>
      <c r="F1986" s="28">
        <f t="shared" si="61"/>
        <v>-147807.86240786314</v>
      </c>
    </row>
    <row r="1987" spans="1:6" x14ac:dyDescent="0.3">
      <c r="A1987">
        <v>1986</v>
      </c>
      <c r="B1987" s="2">
        <v>43039</v>
      </c>
      <c r="C1987" s="8">
        <v>36078000</v>
      </c>
      <c r="D1987" s="8">
        <v>21743262.14326214</v>
      </c>
      <c r="E1987" s="10">
        <f t="shared" ref="E1987:E2050" si="62">C1987-D1987</f>
        <v>14334737.85673786</v>
      </c>
      <c r="F1987" s="28">
        <f t="shared" ref="F1987:F2050" si="63">E1987-E1988</f>
        <v>161844.64184464142</v>
      </c>
    </row>
    <row r="1988" spans="1:6" x14ac:dyDescent="0.3">
      <c r="A1988">
        <v>1987</v>
      </c>
      <c r="B1988" s="2">
        <v>43038</v>
      </c>
      <c r="C1988" s="8">
        <v>36038000</v>
      </c>
      <c r="D1988" s="8">
        <v>21865106.785106782</v>
      </c>
      <c r="E1988" s="10">
        <f t="shared" si="62"/>
        <v>14172893.214893218</v>
      </c>
      <c r="F1988" s="28">
        <f t="shared" si="63"/>
        <v>-51102.816102813929</v>
      </c>
    </row>
    <row r="1989" spans="1:6" x14ac:dyDescent="0.3">
      <c r="A1989">
        <v>1988</v>
      </c>
      <c r="B1989" s="2">
        <v>43035</v>
      </c>
      <c r="C1989" s="8">
        <v>35993000</v>
      </c>
      <c r="D1989" s="8">
        <v>21769003.969003968</v>
      </c>
      <c r="E1989" s="10">
        <f t="shared" si="62"/>
        <v>14223996.030996032</v>
      </c>
      <c r="F1989" s="28">
        <f t="shared" si="63"/>
        <v>-183608.20260820165</v>
      </c>
    </row>
    <row r="1990" spans="1:6" x14ac:dyDescent="0.3">
      <c r="A1990">
        <v>1989</v>
      </c>
      <c r="B1990" s="2">
        <v>43034</v>
      </c>
      <c r="C1990" s="8">
        <v>36158000</v>
      </c>
      <c r="D1990" s="8">
        <v>21750395.766395766</v>
      </c>
      <c r="E1990" s="10">
        <f t="shared" si="62"/>
        <v>14407604.233604234</v>
      </c>
      <c r="F1990" s="28">
        <f t="shared" si="63"/>
        <v>226304.6683046706</v>
      </c>
    </row>
    <row r="1991" spans="1:6" x14ac:dyDescent="0.3">
      <c r="A1991">
        <v>1990</v>
      </c>
      <c r="B1991" s="2">
        <v>43033</v>
      </c>
      <c r="C1991" s="8">
        <v>36088000</v>
      </c>
      <c r="D1991" s="8">
        <v>21906700.434700437</v>
      </c>
      <c r="E1991" s="10">
        <f t="shared" si="62"/>
        <v>14181299.565299563</v>
      </c>
      <c r="F1991" s="28">
        <f t="shared" si="63"/>
        <v>-102834.43583444133</v>
      </c>
    </row>
    <row r="1992" spans="1:6" x14ac:dyDescent="0.3">
      <c r="A1992">
        <v>1991</v>
      </c>
      <c r="B1992" s="2">
        <v>43032</v>
      </c>
      <c r="C1992" s="8">
        <v>36183000</v>
      </c>
      <c r="D1992" s="8">
        <v>21898865.998865996</v>
      </c>
      <c r="E1992" s="10">
        <f t="shared" si="62"/>
        <v>14284134.001134004</v>
      </c>
      <c r="F1992" s="28">
        <f t="shared" si="63"/>
        <v>160237.83783784136</v>
      </c>
    </row>
    <row r="1993" spans="1:6" x14ac:dyDescent="0.3">
      <c r="A1993">
        <v>1992</v>
      </c>
      <c r="B1993" s="2">
        <v>43031</v>
      </c>
      <c r="C1993" s="8">
        <v>36073000</v>
      </c>
      <c r="D1993" s="8">
        <v>21949103.836703837</v>
      </c>
      <c r="E1993" s="10">
        <f t="shared" si="62"/>
        <v>14123896.163296163</v>
      </c>
      <c r="F1993" s="28">
        <f t="shared" si="63"/>
        <v>-124982.15838215873</v>
      </c>
    </row>
    <row r="1994" spans="1:6" x14ac:dyDescent="0.3">
      <c r="A1994">
        <v>1993</v>
      </c>
      <c r="B1994" s="2">
        <v>43028</v>
      </c>
      <c r="C1994" s="8">
        <v>36188000</v>
      </c>
      <c r="D1994" s="8">
        <v>21939121.678321678</v>
      </c>
      <c r="E1994" s="10">
        <f t="shared" si="62"/>
        <v>14248878.321678322</v>
      </c>
      <c r="F1994" s="28">
        <f t="shared" si="63"/>
        <v>200377.66017766297</v>
      </c>
    </row>
    <row r="1995" spans="1:6" x14ac:dyDescent="0.3">
      <c r="A1995">
        <v>1994</v>
      </c>
      <c r="B1995" s="2">
        <v>43027</v>
      </c>
      <c r="C1995" s="8">
        <v>36143000</v>
      </c>
      <c r="D1995" s="8">
        <v>22094499.338499341</v>
      </c>
      <c r="E1995" s="10">
        <f t="shared" si="62"/>
        <v>14048500.661500659</v>
      </c>
      <c r="F1995" s="28">
        <f t="shared" si="63"/>
        <v>-191472.99187299609</v>
      </c>
    </row>
    <row r="1996" spans="1:6" x14ac:dyDescent="0.3">
      <c r="A1996">
        <v>1995</v>
      </c>
      <c r="B1996" s="2">
        <v>43026</v>
      </c>
      <c r="C1996" s="8">
        <v>36223000</v>
      </c>
      <c r="D1996" s="8">
        <v>21983026.346626345</v>
      </c>
      <c r="E1996" s="10">
        <f t="shared" si="62"/>
        <v>14239973.653373655</v>
      </c>
      <c r="F1996" s="28">
        <f t="shared" si="63"/>
        <v>-97725.647325646132</v>
      </c>
    </row>
    <row r="1997" spans="1:6" x14ac:dyDescent="0.3">
      <c r="A1997">
        <v>1996</v>
      </c>
      <c r="B1997" s="2">
        <v>43025</v>
      </c>
      <c r="C1997" s="8">
        <v>36373000</v>
      </c>
      <c r="D1997" s="8">
        <v>22035300.699300699</v>
      </c>
      <c r="E1997" s="10">
        <f t="shared" si="62"/>
        <v>14337699.300699301</v>
      </c>
      <c r="F1997" s="28">
        <f t="shared" si="63"/>
        <v>232479.1154791154</v>
      </c>
    </row>
    <row r="1998" spans="1:6" x14ac:dyDescent="0.3">
      <c r="A1998">
        <v>1997</v>
      </c>
      <c r="B1998" s="2">
        <v>43024</v>
      </c>
      <c r="C1998" s="8">
        <v>36418000</v>
      </c>
      <c r="D1998" s="8">
        <v>22312779.814779814</v>
      </c>
      <c r="E1998" s="10">
        <f t="shared" si="62"/>
        <v>14105220.185220186</v>
      </c>
      <c r="F1998" s="28">
        <f t="shared" si="63"/>
        <v>112383.67038366944</v>
      </c>
    </row>
    <row r="1999" spans="1:6" x14ac:dyDescent="0.3">
      <c r="A1999">
        <v>1998</v>
      </c>
      <c r="B1999" s="2">
        <v>43021</v>
      </c>
      <c r="C1999" s="8">
        <v>36338000</v>
      </c>
      <c r="D1999" s="8">
        <v>22345163.485163484</v>
      </c>
      <c r="E1999" s="10">
        <f t="shared" si="62"/>
        <v>13992836.514836516</v>
      </c>
      <c r="F1999" s="28">
        <f t="shared" si="63"/>
        <v>-81984.350784350187</v>
      </c>
    </row>
    <row r="2000" spans="1:6" x14ac:dyDescent="0.3">
      <c r="A2000">
        <v>1999</v>
      </c>
      <c r="B2000" s="2">
        <v>43020</v>
      </c>
      <c r="C2000" s="8">
        <v>36288000</v>
      </c>
      <c r="D2000" s="8">
        <v>22213179.134379134</v>
      </c>
      <c r="E2000" s="10">
        <f t="shared" si="62"/>
        <v>14074820.865620866</v>
      </c>
      <c r="F2000" s="28">
        <f t="shared" si="63"/>
        <v>-114788.92458892614</v>
      </c>
    </row>
    <row r="2001" spans="1:6" x14ac:dyDescent="0.3">
      <c r="A2001">
        <v>2000</v>
      </c>
      <c r="B2001" s="2">
        <v>43019</v>
      </c>
      <c r="C2001" s="8">
        <v>36273000</v>
      </c>
      <c r="D2001" s="8">
        <v>22083390.209790207</v>
      </c>
      <c r="E2001" s="10">
        <f t="shared" si="62"/>
        <v>14189609.790209793</v>
      </c>
      <c r="F2001" s="28">
        <f t="shared" si="63"/>
        <v>154390.54999054968</v>
      </c>
    </row>
    <row r="2002" spans="1:6" x14ac:dyDescent="0.3">
      <c r="A2002">
        <v>2001</v>
      </c>
      <c r="B2002" s="2">
        <v>43018</v>
      </c>
      <c r="C2002" s="8">
        <v>36203000</v>
      </c>
      <c r="D2002" s="8">
        <v>22167780.759780757</v>
      </c>
      <c r="E2002" s="10">
        <f t="shared" si="62"/>
        <v>14035219.240219243</v>
      </c>
      <c r="F2002" s="28">
        <f t="shared" si="63"/>
        <v>-66306.558306556195</v>
      </c>
    </row>
    <row r="2003" spans="1:6" x14ac:dyDescent="0.3">
      <c r="A2003">
        <v>2002</v>
      </c>
      <c r="B2003" s="2">
        <v>43017</v>
      </c>
      <c r="C2003" s="8">
        <v>36123000</v>
      </c>
      <c r="D2003" s="8">
        <v>22021474.201474201</v>
      </c>
      <c r="E2003" s="10">
        <f t="shared" si="62"/>
        <v>14101525.798525799</v>
      </c>
      <c r="F2003" s="28">
        <f t="shared" si="63"/>
        <v>-74850.500850506127</v>
      </c>
    </row>
    <row r="2004" spans="1:6" x14ac:dyDescent="0.3">
      <c r="A2004">
        <v>2003</v>
      </c>
      <c r="B2004" s="2">
        <v>43014</v>
      </c>
      <c r="C2004" s="8">
        <v>36013000</v>
      </c>
      <c r="D2004" s="8">
        <v>21836623.700623695</v>
      </c>
      <c r="E2004" s="10">
        <f t="shared" si="62"/>
        <v>14176376.299376305</v>
      </c>
      <c r="F2004" s="28">
        <f t="shared" si="63"/>
        <v>-69193.347193341702</v>
      </c>
    </row>
    <row r="2005" spans="1:6" x14ac:dyDescent="0.3">
      <c r="A2005">
        <v>2004</v>
      </c>
      <c r="B2005" s="2">
        <v>43013</v>
      </c>
      <c r="C2005" s="8">
        <v>36053000</v>
      </c>
      <c r="D2005" s="8">
        <v>21807430.353430353</v>
      </c>
      <c r="E2005" s="10">
        <f t="shared" si="62"/>
        <v>14245569.646569647</v>
      </c>
      <c r="F2005" s="28">
        <f t="shared" si="63"/>
        <v>95070.308070305735</v>
      </c>
    </row>
    <row r="2006" spans="1:6" x14ac:dyDescent="0.3">
      <c r="A2006">
        <v>2005</v>
      </c>
      <c r="B2006" s="2">
        <v>43012</v>
      </c>
      <c r="C2006" s="8">
        <v>36028000</v>
      </c>
      <c r="D2006" s="8">
        <v>21877500.661500659</v>
      </c>
      <c r="E2006" s="10">
        <f t="shared" si="62"/>
        <v>14150499.338499341</v>
      </c>
      <c r="F2006" s="28">
        <f t="shared" si="63"/>
        <v>27405.783405784518</v>
      </c>
    </row>
    <row r="2007" spans="1:6" x14ac:dyDescent="0.3">
      <c r="A2007">
        <v>2006</v>
      </c>
      <c r="B2007" s="2">
        <v>43011</v>
      </c>
      <c r="C2007" s="8">
        <v>35958000</v>
      </c>
      <c r="D2007" s="8">
        <v>21834906.444906443</v>
      </c>
      <c r="E2007" s="10">
        <f t="shared" si="62"/>
        <v>14123093.555093557</v>
      </c>
      <c r="F2007" s="28">
        <f t="shared" si="63"/>
        <v>-159392.93139293045</v>
      </c>
    </row>
    <row r="2008" spans="1:6" x14ac:dyDescent="0.3">
      <c r="A2008">
        <v>2007</v>
      </c>
      <c r="B2008" s="2">
        <v>43010</v>
      </c>
      <c r="C2008" s="8">
        <v>36138000</v>
      </c>
      <c r="D2008" s="8">
        <v>21855513.513513513</v>
      </c>
      <c r="E2008" s="10">
        <f t="shared" si="62"/>
        <v>14282486.486486487</v>
      </c>
      <c r="F2008" s="28">
        <f t="shared" si="63"/>
        <v>65962.577962577343</v>
      </c>
    </row>
    <row r="2009" spans="1:6" x14ac:dyDescent="0.3">
      <c r="A2009">
        <v>2008</v>
      </c>
      <c r="B2009" s="2">
        <v>43007</v>
      </c>
      <c r="C2009" s="8">
        <v>36228000</v>
      </c>
      <c r="D2009" s="8">
        <v>22011476.09147609</v>
      </c>
      <c r="E2009" s="10">
        <f t="shared" si="62"/>
        <v>14216523.90852391</v>
      </c>
      <c r="F2009" s="28">
        <f t="shared" si="63"/>
        <v>1038846.1538461521</v>
      </c>
    </row>
    <row r="2010" spans="1:6" x14ac:dyDescent="0.3">
      <c r="A2010">
        <v>2009</v>
      </c>
      <c r="B2010" s="2">
        <v>43006</v>
      </c>
      <c r="C2010" s="8">
        <v>35253000</v>
      </c>
      <c r="D2010" s="8">
        <v>22075322.245322242</v>
      </c>
      <c r="E2010" s="10">
        <f t="shared" si="62"/>
        <v>13177677.754677758</v>
      </c>
      <c r="F2010" s="28">
        <f t="shared" si="63"/>
        <v>-1146211.1132111102</v>
      </c>
    </row>
    <row r="2011" spans="1:6" x14ac:dyDescent="0.3">
      <c r="A2011">
        <v>2010</v>
      </c>
      <c r="B2011" s="2">
        <v>43005</v>
      </c>
      <c r="C2011" s="8">
        <v>36368000</v>
      </c>
      <c r="D2011" s="8">
        <v>22044111.132111132</v>
      </c>
      <c r="E2011" s="10">
        <f t="shared" si="62"/>
        <v>14323888.867888868</v>
      </c>
      <c r="F2011" s="28">
        <f t="shared" si="63"/>
        <v>88598.185598183423</v>
      </c>
    </row>
    <row r="2012" spans="1:6" x14ac:dyDescent="0.3">
      <c r="A2012">
        <v>2011</v>
      </c>
      <c r="B2012" s="2">
        <v>43004</v>
      </c>
      <c r="C2012" s="8">
        <v>36513000</v>
      </c>
      <c r="D2012" s="8">
        <v>22277709.317709316</v>
      </c>
      <c r="E2012" s="10">
        <f t="shared" si="62"/>
        <v>14235290.682290684</v>
      </c>
      <c r="F2012" s="28">
        <f t="shared" si="63"/>
        <v>293207.52220752463</v>
      </c>
    </row>
    <row r="2013" spans="1:6" x14ac:dyDescent="0.3">
      <c r="A2013">
        <v>2012</v>
      </c>
      <c r="B2013" s="2">
        <v>43003</v>
      </c>
      <c r="C2013" s="8">
        <v>36398000</v>
      </c>
      <c r="D2013" s="8">
        <v>22455916.83991684</v>
      </c>
      <c r="E2013" s="10">
        <f t="shared" si="62"/>
        <v>13942083.16008316</v>
      </c>
      <c r="F2013" s="28">
        <f t="shared" si="63"/>
        <v>-231648.64864864945</v>
      </c>
    </row>
    <row r="2014" spans="1:6" x14ac:dyDescent="0.3">
      <c r="A2014">
        <v>2013</v>
      </c>
      <c r="B2014" s="2">
        <v>43000</v>
      </c>
      <c r="C2014" s="8">
        <v>36383000</v>
      </c>
      <c r="D2014" s="8">
        <v>22209268.191268191</v>
      </c>
      <c r="E2014" s="10">
        <f t="shared" si="62"/>
        <v>14173731.808731809</v>
      </c>
      <c r="F2014" s="28">
        <f t="shared" si="63"/>
        <v>-56487.431487433612</v>
      </c>
    </row>
    <row r="2015" spans="1:6" x14ac:dyDescent="0.3">
      <c r="A2015">
        <v>2014</v>
      </c>
      <c r="B2015" s="2">
        <v>42999</v>
      </c>
      <c r="C2015" s="8">
        <v>36398000</v>
      </c>
      <c r="D2015" s="8">
        <v>22167780.759780757</v>
      </c>
      <c r="E2015" s="10">
        <f t="shared" si="62"/>
        <v>14230219.240219243</v>
      </c>
      <c r="F2015" s="28">
        <f t="shared" si="63"/>
        <v>217532.98053298146</v>
      </c>
    </row>
    <row r="2016" spans="1:6" x14ac:dyDescent="0.3">
      <c r="A2016">
        <v>2015</v>
      </c>
      <c r="B2016" s="2">
        <v>42998</v>
      </c>
      <c r="C2016" s="8">
        <v>36553000</v>
      </c>
      <c r="D2016" s="8">
        <v>22540313.740313739</v>
      </c>
      <c r="E2016" s="10">
        <f t="shared" si="62"/>
        <v>14012686.259686261</v>
      </c>
      <c r="F2016" s="28">
        <f t="shared" si="63"/>
        <v>-109582.12058211863</v>
      </c>
    </row>
    <row r="2017" spans="1:6" x14ac:dyDescent="0.3">
      <c r="A2017">
        <v>2016</v>
      </c>
      <c r="B2017" s="2">
        <v>42997</v>
      </c>
      <c r="C2017" s="8">
        <v>36558000</v>
      </c>
      <c r="D2017" s="8">
        <v>22435731.61973162</v>
      </c>
      <c r="E2017" s="10">
        <f t="shared" si="62"/>
        <v>14122268.38026838</v>
      </c>
      <c r="F2017" s="28">
        <f t="shared" si="63"/>
        <v>-87294.802494805306</v>
      </c>
    </row>
    <row r="2018" spans="1:6" x14ac:dyDescent="0.3">
      <c r="A2018">
        <v>2017</v>
      </c>
      <c r="B2018" s="2">
        <v>42996</v>
      </c>
      <c r="C2018" s="8">
        <v>36648000</v>
      </c>
      <c r="D2018" s="8">
        <v>22438436.817236815</v>
      </c>
      <c r="E2018" s="10">
        <f t="shared" si="62"/>
        <v>14209563.182763185</v>
      </c>
      <c r="F2018" s="28">
        <f t="shared" si="63"/>
        <v>191207.67340767756</v>
      </c>
    </row>
    <row r="2019" spans="1:6" x14ac:dyDescent="0.3">
      <c r="A2019">
        <v>2018</v>
      </c>
      <c r="B2019" s="2">
        <v>42993</v>
      </c>
      <c r="C2019" s="8">
        <v>36693000</v>
      </c>
      <c r="D2019" s="8">
        <v>22674644.490644492</v>
      </c>
      <c r="E2019" s="10">
        <f t="shared" si="62"/>
        <v>14018355.509355508</v>
      </c>
      <c r="F2019" s="28">
        <f t="shared" si="63"/>
        <v>188849.36684936285</v>
      </c>
    </row>
    <row r="2020" spans="1:6" x14ac:dyDescent="0.3">
      <c r="A2020">
        <v>2019</v>
      </c>
      <c r="B2020" s="2">
        <v>42992</v>
      </c>
      <c r="C2020" s="8">
        <v>36583000</v>
      </c>
      <c r="D2020" s="8">
        <v>22753493.857493855</v>
      </c>
      <c r="E2020" s="10">
        <f t="shared" si="62"/>
        <v>13829506.142506145</v>
      </c>
      <c r="F2020" s="28">
        <f t="shared" si="63"/>
        <v>-107329.23832923546</v>
      </c>
    </row>
    <row r="2021" spans="1:6" x14ac:dyDescent="0.3">
      <c r="A2021">
        <v>2020</v>
      </c>
      <c r="B2021" s="2">
        <v>42991</v>
      </c>
      <c r="C2021" s="8">
        <v>36668000</v>
      </c>
      <c r="D2021" s="8">
        <v>22731164.61916462</v>
      </c>
      <c r="E2021" s="10">
        <f t="shared" si="62"/>
        <v>13936835.38083538</v>
      </c>
      <c r="F2021" s="28">
        <f t="shared" si="63"/>
        <v>54011.15101115033</v>
      </c>
    </row>
    <row r="2022" spans="1:6" x14ac:dyDescent="0.3">
      <c r="A2022">
        <v>2021</v>
      </c>
      <c r="B2022" s="2">
        <v>42990</v>
      </c>
      <c r="C2022" s="8">
        <v>36693000</v>
      </c>
      <c r="D2022" s="8">
        <v>22810175.77017577</v>
      </c>
      <c r="E2022" s="10">
        <f t="shared" si="62"/>
        <v>13882824.22982423</v>
      </c>
      <c r="F2022" s="28">
        <f t="shared" si="63"/>
        <v>-188533.35853336006</v>
      </c>
    </row>
    <row r="2023" spans="1:6" x14ac:dyDescent="0.3">
      <c r="A2023">
        <v>2022</v>
      </c>
      <c r="B2023" s="2">
        <v>42989</v>
      </c>
      <c r="C2023" s="8">
        <v>36923000</v>
      </c>
      <c r="D2023" s="8">
        <v>22851642.41164241</v>
      </c>
      <c r="E2023" s="10">
        <f t="shared" si="62"/>
        <v>14071357.58835759</v>
      </c>
      <c r="F2023" s="28">
        <f t="shared" si="63"/>
        <v>102795.31279531121</v>
      </c>
    </row>
    <row r="2024" spans="1:6" x14ac:dyDescent="0.3">
      <c r="A2024">
        <v>2023</v>
      </c>
      <c r="B2024" s="2">
        <v>42986</v>
      </c>
      <c r="C2024" s="8">
        <v>37093000</v>
      </c>
      <c r="D2024" s="8">
        <v>23124437.724437721</v>
      </c>
      <c r="E2024" s="10">
        <f t="shared" si="62"/>
        <v>13968562.275562279</v>
      </c>
      <c r="F2024" s="28">
        <f t="shared" si="63"/>
        <v>209453.41145341098</v>
      </c>
    </row>
    <row r="2025" spans="1:6" x14ac:dyDescent="0.3">
      <c r="A2025">
        <v>2024</v>
      </c>
      <c r="B2025" s="2">
        <v>42985</v>
      </c>
      <c r="C2025" s="8">
        <v>36863000</v>
      </c>
      <c r="D2025" s="8">
        <v>23103891.135891132</v>
      </c>
      <c r="E2025" s="10">
        <f t="shared" si="62"/>
        <v>13759108.864108868</v>
      </c>
      <c r="F2025" s="28">
        <f t="shared" si="63"/>
        <v>-97374.976374972612</v>
      </c>
    </row>
    <row r="2026" spans="1:6" x14ac:dyDescent="0.3">
      <c r="A2026">
        <v>2025</v>
      </c>
      <c r="B2026" s="2">
        <v>42984</v>
      </c>
      <c r="C2026" s="8">
        <v>36768000</v>
      </c>
      <c r="D2026" s="8">
        <v>22911516.159516159</v>
      </c>
      <c r="E2026" s="10">
        <f t="shared" si="62"/>
        <v>13856483.840483841</v>
      </c>
      <c r="F2026" s="28">
        <f t="shared" si="63"/>
        <v>84134.076734077185</v>
      </c>
    </row>
    <row r="2027" spans="1:6" x14ac:dyDescent="0.3">
      <c r="A2027">
        <v>2026</v>
      </c>
      <c r="B2027" s="2">
        <v>42983</v>
      </c>
      <c r="C2027" s="8">
        <v>36783000</v>
      </c>
      <c r="D2027" s="8">
        <v>23010650.236250237</v>
      </c>
      <c r="E2027" s="10">
        <f t="shared" si="62"/>
        <v>13772349.763749763</v>
      </c>
      <c r="F2027" s="28">
        <f t="shared" si="63"/>
        <v>69414.968814965338</v>
      </c>
    </row>
    <row r="2028" spans="1:6" x14ac:dyDescent="0.3">
      <c r="A2028">
        <v>2027</v>
      </c>
      <c r="B2028" s="2">
        <v>42979</v>
      </c>
      <c r="C2028" s="8">
        <v>36458000</v>
      </c>
      <c r="D2028" s="8">
        <v>22755065.205065202</v>
      </c>
      <c r="E2028" s="10">
        <f t="shared" si="62"/>
        <v>13702934.794934798</v>
      </c>
      <c r="F2028" s="28">
        <f t="shared" si="63"/>
        <v>112454.54545454681</v>
      </c>
    </row>
    <row r="2029" spans="1:6" x14ac:dyDescent="0.3">
      <c r="A2029">
        <v>2028</v>
      </c>
      <c r="B2029" s="2">
        <v>42978</v>
      </c>
      <c r="C2029" s="8">
        <v>36193000</v>
      </c>
      <c r="D2029" s="8">
        <v>22602519.750519749</v>
      </c>
      <c r="E2029" s="10">
        <f t="shared" si="62"/>
        <v>13590480.249480251</v>
      </c>
      <c r="F2029" s="28">
        <f t="shared" si="63"/>
        <v>-269208.46720847115</v>
      </c>
    </row>
    <row r="2030" spans="1:6" x14ac:dyDescent="0.3">
      <c r="A2030">
        <v>2029</v>
      </c>
      <c r="B2030" s="2">
        <v>42977</v>
      </c>
      <c r="C2030" s="8">
        <v>36333000</v>
      </c>
      <c r="D2030" s="8">
        <v>22473311.283311278</v>
      </c>
      <c r="E2030" s="10">
        <f t="shared" si="62"/>
        <v>13859688.716688722</v>
      </c>
      <c r="F2030" s="28">
        <f t="shared" si="63"/>
        <v>85900.585900586098</v>
      </c>
    </row>
    <row r="2031" spans="1:6" x14ac:dyDescent="0.3">
      <c r="A2031">
        <v>2030</v>
      </c>
      <c r="B2031" s="2">
        <v>42976</v>
      </c>
      <c r="C2031" s="8">
        <v>36333000</v>
      </c>
      <c r="D2031" s="8">
        <v>22559211.869211864</v>
      </c>
      <c r="E2031" s="10">
        <f t="shared" si="62"/>
        <v>13773788.130788136</v>
      </c>
      <c r="F2031" s="28">
        <f t="shared" si="63"/>
        <v>156587.60158760473</v>
      </c>
    </row>
    <row r="2032" spans="1:6" x14ac:dyDescent="0.3">
      <c r="A2032">
        <v>2031</v>
      </c>
      <c r="B2032" s="2">
        <v>42975</v>
      </c>
      <c r="C2032" s="8">
        <v>36118000</v>
      </c>
      <c r="D2032" s="8">
        <v>22500799.470799468</v>
      </c>
      <c r="E2032" s="10">
        <f t="shared" si="62"/>
        <v>13617200.529200532</v>
      </c>
      <c r="F2032" s="28">
        <f t="shared" si="63"/>
        <v>-128658.09865809605</v>
      </c>
    </row>
    <row r="2033" spans="1:6" x14ac:dyDescent="0.3">
      <c r="A2033">
        <v>2032</v>
      </c>
      <c r="B2033" s="2">
        <v>42972</v>
      </c>
      <c r="C2033" s="8">
        <v>35958000</v>
      </c>
      <c r="D2033" s="8">
        <v>22212141.372141372</v>
      </c>
      <c r="E2033" s="10">
        <f t="shared" si="62"/>
        <v>13745858.627858628</v>
      </c>
      <c r="F2033" s="28">
        <f t="shared" si="63"/>
        <v>-117276.88527688757</v>
      </c>
    </row>
    <row r="2034" spans="1:6" x14ac:dyDescent="0.3">
      <c r="A2034">
        <v>2033</v>
      </c>
      <c r="B2034" s="2">
        <v>42971</v>
      </c>
      <c r="C2034" s="8">
        <v>35978000</v>
      </c>
      <c r="D2034" s="8">
        <v>22114864.486864485</v>
      </c>
      <c r="E2034" s="10">
        <f t="shared" si="62"/>
        <v>13863135.513135515</v>
      </c>
      <c r="F2034" s="28">
        <f t="shared" si="63"/>
        <v>78460.593460597098</v>
      </c>
    </row>
    <row r="2035" spans="1:6" x14ac:dyDescent="0.3">
      <c r="A2035">
        <v>2034</v>
      </c>
      <c r="B2035" s="2">
        <v>42970</v>
      </c>
      <c r="C2035" s="8">
        <v>35933000</v>
      </c>
      <c r="D2035" s="8">
        <v>22148325.080325082</v>
      </c>
      <c r="E2035" s="10">
        <f t="shared" si="62"/>
        <v>13784674.919674918</v>
      </c>
      <c r="F2035" s="28">
        <f t="shared" si="63"/>
        <v>-157241.88244188949</v>
      </c>
    </row>
    <row r="2036" spans="1:6" x14ac:dyDescent="0.3">
      <c r="A2036">
        <v>2035</v>
      </c>
      <c r="B2036" s="2">
        <v>42969</v>
      </c>
      <c r="C2036" s="8">
        <v>36023000</v>
      </c>
      <c r="D2036" s="8">
        <v>22081083.197883192</v>
      </c>
      <c r="E2036" s="10">
        <f t="shared" si="62"/>
        <v>13941916.802116808</v>
      </c>
      <c r="F2036" s="28">
        <f t="shared" si="63"/>
        <v>121963.74976375327</v>
      </c>
    </row>
    <row r="2037" spans="1:6" x14ac:dyDescent="0.3">
      <c r="A2037">
        <v>2036</v>
      </c>
      <c r="B2037" s="2">
        <v>42968</v>
      </c>
      <c r="C2037" s="8">
        <v>35998000</v>
      </c>
      <c r="D2037" s="8">
        <v>22178046.947646946</v>
      </c>
      <c r="E2037" s="10">
        <f t="shared" si="62"/>
        <v>13819953.052353054</v>
      </c>
      <c r="F2037" s="28">
        <f t="shared" si="63"/>
        <v>-46654.318654317409</v>
      </c>
    </row>
    <row r="2038" spans="1:6" x14ac:dyDescent="0.3">
      <c r="A2038">
        <v>2037</v>
      </c>
      <c r="B2038" s="2">
        <v>42965</v>
      </c>
      <c r="C2038" s="8">
        <v>35958000</v>
      </c>
      <c r="D2038" s="8">
        <v>22091392.628992628</v>
      </c>
      <c r="E2038" s="10">
        <f t="shared" si="62"/>
        <v>13866607.371007372</v>
      </c>
      <c r="F2038" s="28">
        <f t="shared" si="63"/>
        <v>37027.669627670199</v>
      </c>
    </row>
    <row r="2039" spans="1:6" x14ac:dyDescent="0.3">
      <c r="A2039">
        <v>2038</v>
      </c>
      <c r="B2039" s="2">
        <v>42964</v>
      </c>
      <c r="C2039" s="8">
        <v>35933000</v>
      </c>
      <c r="D2039" s="8">
        <v>22103420.298620299</v>
      </c>
      <c r="E2039" s="10">
        <f t="shared" si="62"/>
        <v>13829579.701379701</v>
      </c>
      <c r="F2039" s="28">
        <f t="shared" si="63"/>
        <v>338802.00340200216</v>
      </c>
    </row>
    <row r="2040" spans="1:6" x14ac:dyDescent="0.3">
      <c r="A2040">
        <v>2039</v>
      </c>
      <c r="B2040" s="2">
        <v>42963</v>
      </c>
      <c r="C2040" s="8">
        <v>35430000</v>
      </c>
      <c r="D2040" s="8">
        <v>21939222.302022301</v>
      </c>
      <c r="E2040" s="10">
        <f t="shared" si="62"/>
        <v>13490777.697977699</v>
      </c>
      <c r="F2040" s="28">
        <f t="shared" si="63"/>
        <v>-642981.2133812122</v>
      </c>
    </row>
    <row r="2041" spans="1:6" x14ac:dyDescent="0.3">
      <c r="A2041">
        <v>2040</v>
      </c>
      <c r="B2041" s="2">
        <v>42962</v>
      </c>
      <c r="C2041" s="8">
        <v>36018000</v>
      </c>
      <c r="D2041" s="8">
        <v>21884241.088641088</v>
      </c>
      <c r="E2041" s="10">
        <f t="shared" si="62"/>
        <v>14133758.911358912</v>
      </c>
      <c r="F2041" s="28">
        <f t="shared" si="63"/>
        <v>180407.10640710592</v>
      </c>
    </row>
    <row r="2042" spans="1:6" x14ac:dyDescent="0.3">
      <c r="A2042">
        <v>2041</v>
      </c>
      <c r="B2042" s="2">
        <v>42961</v>
      </c>
      <c r="C2042" s="8">
        <v>36018000</v>
      </c>
      <c r="D2042" s="8">
        <v>22064648.195048194</v>
      </c>
      <c r="E2042" s="10">
        <f t="shared" si="62"/>
        <v>13953351.804951806</v>
      </c>
      <c r="F2042" s="28">
        <f t="shared" si="63"/>
        <v>95135.702135704458</v>
      </c>
    </row>
    <row r="2043" spans="1:6" x14ac:dyDescent="0.3">
      <c r="A2043">
        <v>2042</v>
      </c>
      <c r="B2043" s="2">
        <v>42958</v>
      </c>
      <c r="C2043" s="8">
        <v>35983000</v>
      </c>
      <c r="D2043" s="8">
        <v>22124783.897183899</v>
      </c>
      <c r="E2043" s="10">
        <f t="shared" si="62"/>
        <v>13858216.102816101</v>
      </c>
      <c r="F2043" s="28">
        <f t="shared" si="63"/>
        <v>149184.91778491437</v>
      </c>
    </row>
    <row r="2044" spans="1:6" x14ac:dyDescent="0.3">
      <c r="A2044">
        <v>2043</v>
      </c>
      <c r="B2044" s="2">
        <v>42957</v>
      </c>
      <c r="C2044" s="8">
        <v>35768000</v>
      </c>
      <c r="D2044" s="8">
        <v>22058968.814968813</v>
      </c>
      <c r="E2044" s="10">
        <f t="shared" si="62"/>
        <v>13709031.185031187</v>
      </c>
      <c r="F2044" s="28">
        <f t="shared" si="63"/>
        <v>-114830.08883008733</v>
      </c>
    </row>
    <row r="2045" spans="1:6" x14ac:dyDescent="0.3">
      <c r="A2045">
        <v>2044</v>
      </c>
      <c r="B2045" s="2">
        <v>42956</v>
      </c>
      <c r="C2045" s="8">
        <v>35698000</v>
      </c>
      <c r="D2045" s="8">
        <v>21874138.726138726</v>
      </c>
      <c r="E2045" s="10">
        <f t="shared" si="62"/>
        <v>13823861.273861274</v>
      </c>
      <c r="F2045" s="28">
        <f t="shared" si="63"/>
        <v>-249039.50103950128</v>
      </c>
    </row>
    <row r="2046" spans="1:6" x14ac:dyDescent="0.3">
      <c r="A2046">
        <v>2045</v>
      </c>
      <c r="B2046" s="2">
        <v>42955</v>
      </c>
      <c r="C2046" s="8">
        <v>35658000</v>
      </c>
      <c r="D2046" s="8">
        <v>21585099.225099225</v>
      </c>
      <c r="E2046" s="10">
        <f t="shared" si="62"/>
        <v>14072900.774900775</v>
      </c>
      <c r="F2046" s="28">
        <f t="shared" si="63"/>
        <v>25680.211680211127</v>
      </c>
    </row>
    <row r="2047" spans="1:6" x14ac:dyDescent="0.3">
      <c r="A2047">
        <v>2046</v>
      </c>
      <c r="B2047" s="2">
        <v>42954</v>
      </c>
      <c r="C2047" s="8">
        <v>35668000</v>
      </c>
      <c r="D2047" s="8">
        <v>21620779.436779436</v>
      </c>
      <c r="E2047" s="10">
        <f t="shared" si="62"/>
        <v>14047220.563220564</v>
      </c>
      <c r="F2047" s="28">
        <f t="shared" si="63"/>
        <v>-68037.98903799057</v>
      </c>
    </row>
    <row r="2048" spans="1:6" x14ac:dyDescent="0.3">
      <c r="A2048">
        <v>2047</v>
      </c>
      <c r="B2048" s="2">
        <v>42951</v>
      </c>
      <c r="C2048" s="8">
        <v>35733000</v>
      </c>
      <c r="D2048" s="8">
        <v>21617741.447741445</v>
      </c>
      <c r="E2048" s="10">
        <f t="shared" si="62"/>
        <v>14115258.552258555</v>
      </c>
      <c r="F2048" s="28">
        <f t="shared" si="63"/>
        <v>258211.11321111396</v>
      </c>
    </row>
    <row r="2049" spans="1:6" x14ac:dyDescent="0.3">
      <c r="A2049">
        <v>2048</v>
      </c>
      <c r="B2049" s="2">
        <v>42950</v>
      </c>
      <c r="C2049" s="8">
        <v>35638000</v>
      </c>
      <c r="D2049" s="8">
        <v>21780952.560952559</v>
      </c>
      <c r="E2049" s="10">
        <f t="shared" si="62"/>
        <v>13857047.439047441</v>
      </c>
      <c r="F2049" s="28">
        <f t="shared" si="63"/>
        <v>18913.059913061559</v>
      </c>
    </row>
    <row r="2050" spans="1:6" x14ac:dyDescent="0.3">
      <c r="A2050">
        <v>2049</v>
      </c>
      <c r="B2050" s="2">
        <v>42949</v>
      </c>
      <c r="C2050" s="8">
        <v>35683000</v>
      </c>
      <c r="D2050" s="8">
        <v>21844865.620865621</v>
      </c>
      <c r="E2050" s="10">
        <f t="shared" si="62"/>
        <v>13838134.379134379</v>
      </c>
      <c r="F2050" s="28">
        <f t="shared" si="63"/>
        <v>18741.069741066545</v>
      </c>
    </row>
    <row r="2051" spans="1:6" x14ac:dyDescent="0.3">
      <c r="A2051">
        <v>2050</v>
      </c>
      <c r="B2051" s="2">
        <v>42948</v>
      </c>
      <c r="C2051" s="8">
        <v>35678000</v>
      </c>
      <c r="D2051" s="8">
        <v>21858606.690606687</v>
      </c>
      <c r="E2051" s="10">
        <f t="shared" ref="E2051:E2114" si="64">C2051-D2051</f>
        <v>13819393.309393313</v>
      </c>
      <c r="F2051" s="28">
        <f t="shared" ref="F2051:F2114" si="65">E2051-E2052</f>
        <v>-132312.71971271932</v>
      </c>
    </row>
    <row r="2052" spans="1:6" x14ac:dyDescent="0.3">
      <c r="A2052">
        <v>2051</v>
      </c>
      <c r="B2052" s="2">
        <v>42947</v>
      </c>
      <c r="C2052" s="8">
        <v>35713000</v>
      </c>
      <c r="D2052" s="8">
        <v>21761293.970893968</v>
      </c>
      <c r="E2052" s="10">
        <f t="shared" si="64"/>
        <v>13951706.029106032</v>
      </c>
      <c r="F2052" s="28">
        <f t="shared" si="65"/>
        <v>132843.39444339648</v>
      </c>
    </row>
    <row r="2053" spans="1:6" x14ac:dyDescent="0.3">
      <c r="A2053">
        <v>2052</v>
      </c>
      <c r="B2053" s="2">
        <v>42944</v>
      </c>
      <c r="C2053" s="8">
        <v>35613000</v>
      </c>
      <c r="D2053" s="8">
        <v>21794137.365337364</v>
      </c>
      <c r="E2053" s="10">
        <f t="shared" si="64"/>
        <v>13818862.634662636</v>
      </c>
      <c r="F2053" s="28">
        <f t="shared" si="65"/>
        <v>-257868.22906823084</v>
      </c>
    </row>
    <row r="2054" spans="1:6" x14ac:dyDescent="0.3">
      <c r="A2054">
        <v>2053</v>
      </c>
      <c r="B2054" s="2">
        <v>42943</v>
      </c>
      <c r="C2054" s="8">
        <v>35693000</v>
      </c>
      <c r="D2054" s="8">
        <v>21616269.136269134</v>
      </c>
      <c r="E2054" s="10">
        <f t="shared" si="64"/>
        <v>14076730.863730866</v>
      </c>
      <c r="F2054" s="28">
        <f t="shared" si="65"/>
        <v>-7187.6771876774728</v>
      </c>
    </row>
    <row r="2055" spans="1:6" x14ac:dyDescent="0.3">
      <c r="A2055">
        <v>2054</v>
      </c>
      <c r="B2055" s="2">
        <v>42942</v>
      </c>
      <c r="C2055" s="8">
        <v>35523000</v>
      </c>
      <c r="D2055" s="8">
        <v>21439081.459081456</v>
      </c>
      <c r="E2055" s="10">
        <f t="shared" si="64"/>
        <v>14083918.540918544</v>
      </c>
      <c r="F2055" s="28">
        <f t="shared" si="65"/>
        <v>-24728.784728784114</v>
      </c>
    </row>
    <row r="2056" spans="1:6" x14ac:dyDescent="0.3">
      <c r="A2056">
        <v>2055</v>
      </c>
      <c r="B2056" s="2">
        <v>42941</v>
      </c>
      <c r="C2056" s="8">
        <v>35613000</v>
      </c>
      <c r="D2056" s="8">
        <v>21504352.674352672</v>
      </c>
      <c r="E2056" s="10">
        <f t="shared" si="64"/>
        <v>14108647.325647328</v>
      </c>
      <c r="F2056" s="28">
        <f t="shared" si="65"/>
        <v>13577.017577022314</v>
      </c>
    </row>
    <row r="2057" spans="1:6" x14ac:dyDescent="0.3">
      <c r="A2057">
        <v>2056</v>
      </c>
      <c r="B2057" s="2">
        <v>42940</v>
      </c>
      <c r="C2057" s="8">
        <v>35623000</v>
      </c>
      <c r="D2057" s="8">
        <v>21527929.691929694</v>
      </c>
      <c r="E2057" s="10">
        <f t="shared" si="64"/>
        <v>14095070.308070306</v>
      </c>
      <c r="F2057" s="28">
        <f t="shared" si="65"/>
        <v>77384.993384990841</v>
      </c>
    </row>
    <row r="2058" spans="1:6" x14ac:dyDescent="0.3">
      <c r="A2058">
        <v>2057</v>
      </c>
      <c r="B2058" s="2">
        <v>42937</v>
      </c>
      <c r="C2058" s="8">
        <v>35543000</v>
      </c>
      <c r="D2058" s="8">
        <v>21525314.685314685</v>
      </c>
      <c r="E2058" s="10">
        <f t="shared" si="64"/>
        <v>14017685.314685315</v>
      </c>
      <c r="F2058" s="28">
        <f t="shared" si="65"/>
        <v>-69504.81950481981</v>
      </c>
    </row>
    <row r="2059" spans="1:6" x14ac:dyDescent="0.3">
      <c r="A2059">
        <v>2058</v>
      </c>
      <c r="B2059" s="2">
        <v>42936</v>
      </c>
      <c r="C2059" s="8">
        <v>35473000</v>
      </c>
      <c r="D2059" s="8">
        <v>21385809.865809865</v>
      </c>
      <c r="E2059" s="10">
        <f t="shared" si="64"/>
        <v>14087190.134190135</v>
      </c>
      <c r="F2059" s="28">
        <f t="shared" si="65"/>
        <v>-127156.68115668371</v>
      </c>
    </row>
    <row r="2060" spans="1:6" x14ac:dyDescent="0.3">
      <c r="A2060">
        <v>2059</v>
      </c>
      <c r="B2060" s="2">
        <v>42935</v>
      </c>
      <c r="C2060" s="8">
        <v>35543000</v>
      </c>
      <c r="D2060" s="8">
        <v>21328653.184653182</v>
      </c>
      <c r="E2060" s="10">
        <f t="shared" si="64"/>
        <v>14214346.815346818</v>
      </c>
      <c r="F2060" s="28">
        <f t="shared" si="65"/>
        <v>-40792.477792479098</v>
      </c>
    </row>
    <row r="2061" spans="1:6" x14ac:dyDescent="0.3">
      <c r="A2061">
        <v>2060</v>
      </c>
      <c r="B2061" s="2">
        <v>42934</v>
      </c>
      <c r="C2061" s="8">
        <v>35568000</v>
      </c>
      <c r="D2061" s="8">
        <v>21312860.706860702</v>
      </c>
      <c r="E2061" s="10">
        <f t="shared" si="64"/>
        <v>14255139.293139298</v>
      </c>
      <c r="F2061" s="28">
        <f t="shared" si="65"/>
        <v>-82532.224532220513</v>
      </c>
    </row>
    <row r="2062" spans="1:6" x14ac:dyDescent="0.3">
      <c r="A2062">
        <v>2061</v>
      </c>
      <c r="B2062" s="2">
        <v>42933</v>
      </c>
      <c r="C2062" s="8">
        <v>35508000</v>
      </c>
      <c r="D2062" s="8">
        <v>21170328.482328482</v>
      </c>
      <c r="E2062" s="10">
        <f t="shared" si="64"/>
        <v>14337671.517671518</v>
      </c>
      <c r="F2062" s="28">
        <f t="shared" si="65"/>
        <v>24257.040257036686</v>
      </c>
    </row>
    <row r="2063" spans="1:6" x14ac:dyDescent="0.3">
      <c r="A2063">
        <v>2062</v>
      </c>
      <c r="B2063" s="2">
        <v>42930</v>
      </c>
      <c r="C2063" s="8">
        <v>35368000</v>
      </c>
      <c r="D2063" s="8">
        <v>21054585.522585519</v>
      </c>
      <c r="E2063" s="10">
        <f t="shared" si="64"/>
        <v>14313414.477414481</v>
      </c>
      <c r="F2063" s="28">
        <f t="shared" si="65"/>
        <v>-181799.47079946846</v>
      </c>
    </row>
    <row r="2064" spans="1:6" x14ac:dyDescent="0.3">
      <c r="A2064">
        <v>2063</v>
      </c>
      <c r="B2064" s="2">
        <v>42929</v>
      </c>
      <c r="C2064" s="8">
        <v>35373000</v>
      </c>
      <c r="D2064" s="8">
        <v>20877786.05178605</v>
      </c>
      <c r="E2064" s="10">
        <f t="shared" si="64"/>
        <v>14495213.94821395</v>
      </c>
      <c r="F2064" s="28">
        <f t="shared" si="65"/>
        <v>90896.994896993041</v>
      </c>
    </row>
    <row r="2065" spans="1:6" x14ac:dyDescent="0.3">
      <c r="A2065">
        <v>2064</v>
      </c>
      <c r="B2065" s="2">
        <v>42928</v>
      </c>
      <c r="C2065" s="8">
        <v>35313000</v>
      </c>
      <c r="D2065" s="8">
        <v>20908683.046683043</v>
      </c>
      <c r="E2065" s="10">
        <f t="shared" si="64"/>
        <v>14404316.953316957</v>
      </c>
      <c r="F2065" s="28">
        <f t="shared" si="65"/>
        <v>-51829.899829901755</v>
      </c>
    </row>
    <row r="2066" spans="1:6" x14ac:dyDescent="0.3">
      <c r="A2066">
        <v>2065</v>
      </c>
      <c r="B2066" s="2">
        <v>42927</v>
      </c>
      <c r="C2066" s="8">
        <v>35283000</v>
      </c>
      <c r="D2066" s="8">
        <v>20826853.146853141</v>
      </c>
      <c r="E2066" s="10">
        <f t="shared" si="64"/>
        <v>14456146.853146859</v>
      </c>
      <c r="F2066" s="28">
        <f t="shared" si="65"/>
        <v>13839.916839916259</v>
      </c>
    </row>
    <row r="2067" spans="1:6" x14ac:dyDescent="0.3">
      <c r="A2067">
        <v>2066</v>
      </c>
      <c r="B2067" s="2">
        <v>42926</v>
      </c>
      <c r="C2067" s="8">
        <v>35248000</v>
      </c>
      <c r="D2067" s="8">
        <v>20805693.063693058</v>
      </c>
      <c r="E2067" s="10">
        <f t="shared" si="64"/>
        <v>14442306.936306942</v>
      </c>
      <c r="F2067" s="28">
        <f t="shared" si="65"/>
        <v>-170077.49007748812</v>
      </c>
    </row>
    <row r="2068" spans="1:6" x14ac:dyDescent="0.3">
      <c r="A2068">
        <v>2067</v>
      </c>
      <c r="B2068" s="2">
        <v>42923</v>
      </c>
      <c r="C2068" s="8">
        <v>35358000</v>
      </c>
      <c r="D2068" s="8">
        <v>20745615.57361557</v>
      </c>
      <c r="E2068" s="10">
        <f t="shared" si="64"/>
        <v>14612384.42638443</v>
      </c>
      <c r="F2068" s="28">
        <f t="shared" si="65"/>
        <v>236543.5645435676</v>
      </c>
    </row>
    <row r="2069" spans="1:6" x14ac:dyDescent="0.3">
      <c r="A2069">
        <v>2068</v>
      </c>
      <c r="B2069" s="2">
        <v>42922</v>
      </c>
      <c r="C2069" s="8">
        <v>35378000</v>
      </c>
      <c r="D2069" s="8">
        <v>21002159.138159137</v>
      </c>
      <c r="E2069" s="10">
        <f t="shared" si="64"/>
        <v>14375840.861840863</v>
      </c>
      <c r="F2069" s="28">
        <f t="shared" si="65"/>
        <v>-26317.89831789583</v>
      </c>
    </row>
    <row r="2070" spans="1:6" x14ac:dyDescent="0.3">
      <c r="A2070">
        <v>2069</v>
      </c>
      <c r="B2070" s="2">
        <v>42921</v>
      </c>
      <c r="C2070" s="8">
        <v>35378000</v>
      </c>
      <c r="D2070" s="8">
        <v>20975841.239841241</v>
      </c>
      <c r="E2070" s="10">
        <f t="shared" si="64"/>
        <v>14402158.760158759</v>
      </c>
      <c r="F2070" s="28">
        <f t="shared" si="65"/>
        <v>335726.92172691971</v>
      </c>
    </row>
    <row r="2071" spans="1:6" x14ac:dyDescent="0.3">
      <c r="A2071">
        <v>2070</v>
      </c>
      <c r="B2071" s="2">
        <v>42920</v>
      </c>
      <c r="C2071" s="8">
        <v>35408000</v>
      </c>
      <c r="D2071" s="8">
        <v>21341568.161568161</v>
      </c>
      <c r="E2071" s="10">
        <f t="shared" si="64"/>
        <v>14066431.838431839</v>
      </c>
      <c r="F2071" s="28">
        <f t="shared" si="65"/>
        <v>-568696.11469611153</v>
      </c>
    </row>
    <row r="2072" spans="1:6" x14ac:dyDescent="0.3">
      <c r="A2072">
        <v>2071</v>
      </c>
      <c r="B2072" s="2">
        <v>42919</v>
      </c>
      <c r="C2072" s="8">
        <v>35568000</v>
      </c>
      <c r="D2072" s="8">
        <v>20932872.04687205</v>
      </c>
      <c r="E2072" s="10">
        <f t="shared" si="64"/>
        <v>14635127.95312795</v>
      </c>
      <c r="F2072" s="28">
        <f t="shared" si="65"/>
        <v>309050.08505007997</v>
      </c>
    </row>
    <row r="2073" spans="1:6" x14ac:dyDescent="0.3">
      <c r="A2073">
        <v>2072</v>
      </c>
      <c r="B2073" s="2">
        <v>42916</v>
      </c>
      <c r="C2073" s="8">
        <v>35618000</v>
      </c>
      <c r="D2073" s="8">
        <v>21291922.13192213</v>
      </c>
      <c r="E2073" s="10">
        <f t="shared" si="64"/>
        <v>14326077.86807787</v>
      </c>
      <c r="F2073" s="28">
        <f t="shared" si="65"/>
        <v>63579.663579665124</v>
      </c>
    </row>
    <row r="2074" spans="1:6" x14ac:dyDescent="0.3">
      <c r="A2074">
        <v>2073</v>
      </c>
      <c r="B2074" s="2">
        <v>42915</v>
      </c>
      <c r="C2074" s="8">
        <v>35638000</v>
      </c>
      <c r="D2074" s="8">
        <v>21375501.795501795</v>
      </c>
      <c r="E2074" s="10">
        <f t="shared" si="64"/>
        <v>14262498.204498205</v>
      </c>
      <c r="F2074" s="28">
        <f t="shared" si="65"/>
        <v>105284.44528444484</v>
      </c>
    </row>
    <row r="2075" spans="1:6" x14ac:dyDescent="0.3">
      <c r="A2075">
        <v>2074</v>
      </c>
      <c r="B2075" s="2">
        <v>42914</v>
      </c>
      <c r="C2075" s="8">
        <v>35598000</v>
      </c>
      <c r="D2075" s="8">
        <v>21440786.24078624</v>
      </c>
      <c r="E2075" s="10">
        <f t="shared" si="64"/>
        <v>14157213.75921376</v>
      </c>
      <c r="F2075" s="28">
        <f t="shared" si="65"/>
        <v>23954.828954830766</v>
      </c>
    </row>
    <row r="2076" spans="1:6" x14ac:dyDescent="0.3">
      <c r="A2076">
        <v>2075</v>
      </c>
      <c r="B2076" s="2">
        <v>42913</v>
      </c>
      <c r="C2076" s="8">
        <v>35523000</v>
      </c>
      <c r="D2076" s="8">
        <v>21389741.06974107</v>
      </c>
      <c r="E2076" s="10">
        <f t="shared" si="64"/>
        <v>14133258.93025893</v>
      </c>
      <c r="F2076" s="28">
        <f t="shared" si="65"/>
        <v>-192005.10300510377</v>
      </c>
    </row>
    <row r="2077" spans="1:6" x14ac:dyDescent="0.3">
      <c r="A2077">
        <v>2076</v>
      </c>
      <c r="B2077" s="2">
        <v>42912</v>
      </c>
      <c r="C2077" s="8">
        <v>35718000</v>
      </c>
      <c r="D2077" s="8">
        <v>21392735.966735967</v>
      </c>
      <c r="E2077" s="10">
        <f t="shared" si="64"/>
        <v>14325264.033264033</v>
      </c>
      <c r="F2077" s="28">
        <f t="shared" si="65"/>
        <v>254681.91268191114</v>
      </c>
    </row>
    <row r="2078" spans="1:6" x14ac:dyDescent="0.3">
      <c r="A2078">
        <v>2077</v>
      </c>
      <c r="B2078" s="2">
        <v>42909</v>
      </c>
      <c r="C2078" s="8">
        <v>35638000</v>
      </c>
      <c r="D2078" s="8">
        <v>21567417.879417878</v>
      </c>
      <c r="E2078" s="10">
        <f t="shared" si="64"/>
        <v>14070582.120582122</v>
      </c>
      <c r="F2078" s="28">
        <f t="shared" si="65"/>
        <v>-205378.945378948</v>
      </c>
    </row>
    <row r="2079" spans="1:6" x14ac:dyDescent="0.3">
      <c r="A2079">
        <v>2078</v>
      </c>
      <c r="B2079" s="2">
        <v>42908</v>
      </c>
      <c r="C2079" s="8">
        <v>35658000</v>
      </c>
      <c r="D2079" s="8">
        <v>21382038.93403893</v>
      </c>
      <c r="E2079" s="10">
        <f t="shared" si="64"/>
        <v>14275961.06596107</v>
      </c>
      <c r="F2079" s="28">
        <f t="shared" si="65"/>
        <v>-12281.799281794578</v>
      </c>
    </row>
    <row r="2080" spans="1:6" x14ac:dyDescent="0.3">
      <c r="A2080">
        <v>2079</v>
      </c>
      <c r="B2080" s="2">
        <v>42907</v>
      </c>
      <c r="C2080" s="8">
        <v>35603000</v>
      </c>
      <c r="D2080" s="8">
        <v>21314757.134757135</v>
      </c>
      <c r="E2080" s="10">
        <f t="shared" si="64"/>
        <v>14288242.865242865</v>
      </c>
      <c r="F2080" s="28">
        <f t="shared" si="65"/>
        <v>21077.30107729882</v>
      </c>
    </row>
    <row r="2081" spans="1:6" x14ac:dyDescent="0.3">
      <c r="A2081">
        <v>2080</v>
      </c>
      <c r="B2081" s="2">
        <v>42906</v>
      </c>
      <c r="C2081" s="8">
        <v>35583000</v>
      </c>
      <c r="D2081" s="8">
        <v>21315834.435834434</v>
      </c>
      <c r="E2081" s="10">
        <f t="shared" si="64"/>
        <v>14267165.564165566</v>
      </c>
      <c r="F2081" s="28">
        <f t="shared" si="65"/>
        <v>-53848.04384804517</v>
      </c>
    </row>
    <row r="2082" spans="1:6" x14ac:dyDescent="0.3">
      <c r="A2082">
        <v>2081</v>
      </c>
      <c r="B2082" s="2">
        <v>42905</v>
      </c>
      <c r="C2082" s="8">
        <v>35673000</v>
      </c>
      <c r="D2082" s="8">
        <v>21351986.391986389</v>
      </c>
      <c r="E2082" s="10">
        <f t="shared" si="64"/>
        <v>14321013.608013611</v>
      </c>
      <c r="F2082" s="28">
        <f t="shared" si="65"/>
        <v>83959.553959555924</v>
      </c>
    </row>
    <row r="2083" spans="1:6" x14ac:dyDescent="0.3">
      <c r="A2083">
        <v>2082</v>
      </c>
      <c r="B2083" s="2">
        <v>42902</v>
      </c>
      <c r="C2083" s="8">
        <v>35743000</v>
      </c>
      <c r="D2083" s="8">
        <v>21505945.945945945</v>
      </c>
      <c r="E2083" s="10">
        <f t="shared" si="64"/>
        <v>14237054.054054055</v>
      </c>
      <c r="F2083" s="28">
        <f t="shared" si="65"/>
        <v>-95069.741069741547</v>
      </c>
    </row>
    <row r="2084" spans="1:6" x14ac:dyDescent="0.3">
      <c r="A2084">
        <v>2083</v>
      </c>
      <c r="B2084" s="2">
        <v>42901</v>
      </c>
      <c r="C2084" s="8">
        <v>35793000</v>
      </c>
      <c r="D2084" s="8">
        <v>21460876.204876203</v>
      </c>
      <c r="E2084" s="10">
        <f t="shared" si="64"/>
        <v>14332123.795123797</v>
      </c>
      <c r="F2084" s="28">
        <f t="shared" si="65"/>
        <v>376920.99792099744</v>
      </c>
    </row>
    <row r="2085" spans="1:6" x14ac:dyDescent="0.3">
      <c r="A2085">
        <v>2084</v>
      </c>
      <c r="B2085" s="2">
        <v>42900</v>
      </c>
      <c r="C2085" s="8">
        <v>35798000</v>
      </c>
      <c r="D2085" s="8">
        <v>21842797.202797201</v>
      </c>
      <c r="E2085" s="10">
        <f t="shared" si="64"/>
        <v>13955202.797202799</v>
      </c>
      <c r="F2085" s="28">
        <f t="shared" si="65"/>
        <v>-114697.97769797593</v>
      </c>
    </row>
    <row r="2086" spans="1:6" x14ac:dyDescent="0.3">
      <c r="A2086">
        <v>2085</v>
      </c>
      <c r="B2086" s="2">
        <v>42899</v>
      </c>
      <c r="C2086" s="8">
        <v>35783000</v>
      </c>
      <c r="D2086" s="8">
        <v>21713099.225099225</v>
      </c>
      <c r="E2086" s="10">
        <f t="shared" si="64"/>
        <v>14069900.774900775</v>
      </c>
      <c r="F2086" s="28">
        <f t="shared" si="65"/>
        <v>-24639.765639770776</v>
      </c>
    </row>
    <row r="2087" spans="1:6" x14ac:dyDescent="0.3">
      <c r="A2087">
        <v>2086</v>
      </c>
      <c r="B2087" s="2">
        <v>42898</v>
      </c>
      <c r="C2087" s="8">
        <v>35808000</v>
      </c>
      <c r="D2087" s="8">
        <v>21713459.459459454</v>
      </c>
      <c r="E2087" s="10">
        <f t="shared" si="64"/>
        <v>14094540.540540546</v>
      </c>
      <c r="F2087" s="28">
        <f t="shared" si="65"/>
        <v>-8430.1644301600754</v>
      </c>
    </row>
    <row r="2088" spans="1:6" x14ac:dyDescent="0.3">
      <c r="A2088">
        <v>2087</v>
      </c>
      <c r="B2088" s="2">
        <v>42895</v>
      </c>
      <c r="C2088" s="8">
        <v>35848000</v>
      </c>
      <c r="D2088" s="8">
        <v>21745029.295029294</v>
      </c>
      <c r="E2088" s="10">
        <f t="shared" si="64"/>
        <v>14102970.704970706</v>
      </c>
      <c r="F2088" s="28">
        <f t="shared" si="65"/>
        <v>23358.911358911544</v>
      </c>
    </row>
    <row r="2089" spans="1:6" x14ac:dyDescent="0.3">
      <c r="A2089">
        <v>2088</v>
      </c>
      <c r="B2089" s="2">
        <v>42894</v>
      </c>
      <c r="C2089" s="8">
        <v>35968000</v>
      </c>
      <c r="D2089" s="8">
        <v>21888388.206388205</v>
      </c>
      <c r="E2089" s="10">
        <f t="shared" si="64"/>
        <v>14079611.793611795</v>
      </c>
      <c r="F2089" s="28">
        <f t="shared" si="65"/>
        <v>216298.05329804868</v>
      </c>
    </row>
    <row r="2090" spans="1:6" x14ac:dyDescent="0.3">
      <c r="A2090">
        <v>2089</v>
      </c>
      <c r="B2090" s="2">
        <v>42893</v>
      </c>
      <c r="C2090" s="8">
        <v>36003000</v>
      </c>
      <c r="D2090" s="8">
        <v>22139686.259686254</v>
      </c>
      <c r="E2090" s="10">
        <f t="shared" si="64"/>
        <v>13863313.740313746</v>
      </c>
      <c r="F2090" s="28">
        <f t="shared" si="65"/>
        <v>153793.23379324004</v>
      </c>
    </row>
    <row r="2091" spans="1:6" x14ac:dyDescent="0.3">
      <c r="A2091">
        <v>2090</v>
      </c>
      <c r="B2091" s="2">
        <v>42892</v>
      </c>
      <c r="C2091" s="8">
        <v>35923000</v>
      </c>
      <c r="D2091" s="8">
        <v>22213479.493479494</v>
      </c>
      <c r="E2091" s="10">
        <f t="shared" si="64"/>
        <v>13709520.506520506</v>
      </c>
      <c r="F2091" s="28">
        <f t="shared" si="65"/>
        <v>-249134.37913438305</v>
      </c>
    </row>
    <row r="2092" spans="1:6" x14ac:dyDescent="0.3">
      <c r="A2092">
        <v>2091</v>
      </c>
      <c r="B2092" s="2">
        <v>42891</v>
      </c>
      <c r="C2092" s="8">
        <v>35913000</v>
      </c>
      <c r="D2092" s="8">
        <v>21954345.114345111</v>
      </c>
      <c r="E2092" s="10">
        <f t="shared" si="64"/>
        <v>13958654.885654889</v>
      </c>
      <c r="F2092" s="28">
        <f t="shared" si="65"/>
        <v>132965.41296541318</v>
      </c>
    </row>
    <row r="2093" spans="1:6" x14ac:dyDescent="0.3">
      <c r="A2093">
        <v>2092</v>
      </c>
      <c r="B2093" s="2">
        <v>42888</v>
      </c>
      <c r="C2093" s="8">
        <v>35713000</v>
      </c>
      <c r="D2093" s="8">
        <v>21887310.527310524</v>
      </c>
      <c r="E2093" s="10">
        <f t="shared" si="64"/>
        <v>13825689.472689476</v>
      </c>
      <c r="F2093" s="28">
        <f t="shared" si="65"/>
        <v>-184048.38404838368</v>
      </c>
    </row>
    <row r="2094" spans="1:6" x14ac:dyDescent="0.3">
      <c r="A2094">
        <v>2093</v>
      </c>
      <c r="B2094" s="2">
        <v>42887</v>
      </c>
      <c r="C2094" s="8">
        <v>35753000</v>
      </c>
      <c r="D2094" s="8">
        <v>21743262.14326214</v>
      </c>
      <c r="E2094" s="10">
        <f t="shared" si="64"/>
        <v>14009737.85673786</v>
      </c>
      <c r="F2094" s="28">
        <f t="shared" si="65"/>
        <v>150422.41542241722</v>
      </c>
    </row>
    <row r="2095" spans="1:6" x14ac:dyDescent="0.3">
      <c r="A2095">
        <v>2094</v>
      </c>
      <c r="B2095" s="2">
        <v>42886</v>
      </c>
      <c r="C2095" s="8">
        <v>35698000</v>
      </c>
      <c r="D2095" s="8">
        <v>21838684.558684558</v>
      </c>
      <c r="E2095" s="10">
        <f t="shared" si="64"/>
        <v>13859315.441315442</v>
      </c>
      <c r="F2095" s="28">
        <f t="shared" si="65"/>
        <v>-284512.37951238453</v>
      </c>
    </row>
    <row r="2096" spans="1:6" x14ac:dyDescent="0.3">
      <c r="A2096">
        <v>2095</v>
      </c>
      <c r="B2096" s="2">
        <v>42885</v>
      </c>
      <c r="C2096" s="8">
        <v>35803000</v>
      </c>
      <c r="D2096" s="8">
        <v>21659172.179172173</v>
      </c>
      <c r="E2096" s="10">
        <f t="shared" si="64"/>
        <v>14143827.820827827</v>
      </c>
      <c r="F2096" s="28">
        <f t="shared" si="65"/>
        <v>-172565.43456543237</v>
      </c>
    </row>
    <row r="2097" spans="1:6" x14ac:dyDescent="0.3">
      <c r="A2097">
        <v>2096</v>
      </c>
      <c r="B2097" s="2">
        <v>42884</v>
      </c>
      <c r="C2097" s="8">
        <v>35823000</v>
      </c>
      <c r="D2097" s="8">
        <v>21506606.744606741</v>
      </c>
      <c r="E2097" s="10">
        <f t="shared" si="64"/>
        <v>14316393.255393259</v>
      </c>
      <c r="F2097" s="28">
        <f t="shared" si="65"/>
        <v>337994.46499446407</v>
      </c>
    </row>
    <row r="2098" spans="1:6" x14ac:dyDescent="0.3">
      <c r="A2098">
        <v>2097</v>
      </c>
      <c r="B2098" s="2">
        <v>42881</v>
      </c>
      <c r="C2098" s="8">
        <v>35708000</v>
      </c>
      <c r="D2098" s="8">
        <v>21729601.209601205</v>
      </c>
      <c r="E2098" s="10">
        <f t="shared" si="64"/>
        <v>13978398.790398795</v>
      </c>
      <c r="F2098" s="28">
        <f t="shared" si="65"/>
        <v>-289748.62974862754</v>
      </c>
    </row>
    <row r="2099" spans="1:6" x14ac:dyDescent="0.3">
      <c r="A2099">
        <v>2098</v>
      </c>
      <c r="B2099" s="2">
        <v>42880</v>
      </c>
      <c r="C2099" s="8">
        <v>35748000</v>
      </c>
      <c r="D2099" s="8">
        <v>21479852.579852577</v>
      </c>
      <c r="E2099" s="10">
        <f t="shared" si="64"/>
        <v>14268147.420147423</v>
      </c>
      <c r="F2099" s="28">
        <f t="shared" si="65"/>
        <v>-31825.741825737059</v>
      </c>
    </row>
    <row r="2100" spans="1:6" x14ac:dyDescent="0.3">
      <c r="A2100">
        <v>2099</v>
      </c>
      <c r="B2100" s="2">
        <v>42879</v>
      </c>
      <c r="C2100" s="8">
        <v>35698000</v>
      </c>
      <c r="D2100" s="8">
        <v>21398026.83802684</v>
      </c>
      <c r="E2100" s="10">
        <f t="shared" si="64"/>
        <v>14299973.16197316</v>
      </c>
      <c r="F2100" s="28">
        <f t="shared" si="65"/>
        <v>37152.712152708322</v>
      </c>
    </row>
    <row r="2101" spans="1:6" x14ac:dyDescent="0.3">
      <c r="A2101">
        <v>2100</v>
      </c>
      <c r="B2101" s="2">
        <v>42878</v>
      </c>
      <c r="C2101" s="8">
        <v>35773000</v>
      </c>
      <c r="D2101" s="8">
        <v>21510179.550179549</v>
      </c>
      <c r="E2101" s="10">
        <f t="shared" si="64"/>
        <v>14262820.449820451</v>
      </c>
      <c r="F2101" s="28">
        <f t="shared" si="65"/>
        <v>78485.16348516196</v>
      </c>
    </row>
    <row r="2102" spans="1:6" x14ac:dyDescent="0.3">
      <c r="A2102">
        <v>2101</v>
      </c>
      <c r="B2102" s="2">
        <v>42877</v>
      </c>
      <c r="C2102" s="8">
        <v>35748000</v>
      </c>
      <c r="D2102" s="8">
        <v>21563664.713664711</v>
      </c>
      <c r="E2102" s="10">
        <f t="shared" si="64"/>
        <v>14184335.286335289</v>
      </c>
      <c r="F2102" s="28">
        <f t="shared" si="65"/>
        <v>-135512.19051218778</v>
      </c>
    </row>
    <row r="2103" spans="1:6" x14ac:dyDescent="0.3">
      <c r="A2103">
        <v>2102</v>
      </c>
      <c r="B2103" s="2">
        <v>42874</v>
      </c>
      <c r="C2103" s="8">
        <v>35723000</v>
      </c>
      <c r="D2103" s="8">
        <v>21403152.523152523</v>
      </c>
      <c r="E2103" s="10">
        <f t="shared" si="64"/>
        <v>14319847.476847477</v>
      </c>
      <c r="F2103" s="28">
        <f t="shared" si="65"/>
        <v>-66382.72538272664</v>
      </c>
    </row>
    <row r="2104" spans="1:6" x14ac:dyDescent="0.3">
      <c r="A2104">
        <v>2103</v>
      </c>
      <c r="B2104" s="2">
        <v>42873</v>
      </c>
      <c r="C2104" s="8">
        <v>35848000</v>
      </c>
      <c r="D2104" s="8">
        <v>21461769.797769796</v>
      </c>
      <c r="E2104" s="10">
        <f t="shared" si="64"/>
        <v>14386230.202230204</v>
      </c>
      <c r="F2104" s="28">
        <f t="shared" si="65"/>
        <v>266913.81591381505</v>
      </c>
    </row>
    <row r="2105" spans="1:6" x14ac:dyDescent="0.3">
      <c r="A2105">
        <v>2104</v>
      </c>
      <c r="B2105" s="2">
        <v>42872</v>
      </c>
      <c r="C2105" s="8">
        <v>35633000</v>
      </c>
      <c r="D2105" s="8">
        <v>21513683.613683611</v>
      </c>
      <c r="E2105" s="10">
        <f t="shared" si="64"/>
        <v>14119316.386316389</v>
      </c>
      <c r="F2105" s="28">
        <f t="shared" si="65"/>
        <v>-362946.51294651255</v>
      </c>
    </row>
    <row r="2106" spans="1:6" x14ac:dyDescent="0.3">
      <c r="A2106">
        <v>2105</v>
      </c>
      <c r="B2106" s="2">
        <v>42871</v>
      </c>
      <c r="C2106" s="8">
        <v>35583000</v>
      </c>
      <c r="D2106" s="8">
        <v>21100737.100737099</v>
      </c>
      <c r="E2106" s="10">
        <f t="shared" si="64"/>
        <v>14482262.899262901</v>
      </c>
      <c r="F2106" s="28">
        <f t="shared" si="65"/>
        <v>-16899.79209979251</v>
      </c>
    </row>
    <row r="2107" spans="1:6" x14ac:dyDescent="0.3">
      <c r="A2107">
        <v>2106</v>
      </c>
      <c r="B2107" s="2">
        <v>42870</v>
      </c>
      <c r="C2107" s="8">
        <v>35563000</v>
      </c>
      <c r="D2107" s="8">
        <v>21063837.308637306</v>
      </c>
      <c r="E2107" s="10">
        <f t="shared" si="64"/>
        <v>14499162.691362694</v>
      </c>
      <c r="F2107" s="28">
        <f t="shared" si="65"/>
        <v>49977.093177095056</v>
      </c>
    </row>
    <row r="2108" spans="1:6" x14ac:dyDescent="0.3">
      <c r="A2108">
        <v>2107</v>
      </c>
      <c r="B2108" s="2">
        <v>42867</v>
      </c>
      <c r="C2108" s="8">
        <v>35483000</v>
      </c>
      <c r="D2108" s="8">
        <v>21033814.401814401</v>
      </c>
      <c r="E2108" s="10">
        <f t="shared" si="64"/>
        <v>14449185.598185599</v>
      </c>
      <c r="F2108" s="28">
        <f t="shared" si="65"/>
        <v>14541.787941787392</v>
      </c>
    </row>
    <row r="2109" spans="1:6" x14ac:dyDescent="0.3">
      <c r="A2109">
        <v>2108</v>
      </c>
      <c r="B2109" s="2">
        <v>42866</v>
      </c>
      <c r="C2109" s="8">
        <v>35438000</v>
      </c>
      <c r="D2109" s="8">
        <v>21003356.189756189</v>
      </c>
      <c r="E2109" s="10">
        <f t="shared" si="64"/>
        <v>14434643.810243811</v>
      </c>
      <c r="F2109" s="28">
        <f t="shared" si="65"/>
        <v>-138035.91003591195</v>
      </c>
    </row>
    <row r="2110" spans="1:6" x14ac:dyDescent="0.3">
      <c r="A2110">
        <v>2109</v>
      </c>
      <c r="B2110" s="2">
        <v>42865</v>
      </c>
      <c r="C2110" s="8">
        <v>35498000</v>
      </c>
      <c r="D2110" s="8">
        <v>20925320.279720277</v>
      </c>
      <c r="E2110" s="10">
        <f t="shared" si="64"/>
        <v>14572679.720279723</v>
      </c>
      <c r="F2110" s="28">
        <f t="shared" si="65"/>
        <v>-138913.92931392789</v>
      </c>
    </row>
    <row r="2111" spans="1:6" x14ac:dyDescent="0.3">
      <c r="A2111">
        <v>2110</v>
      </c>
      <c r="B2111" s="2">
        <v>42864</v>
      </c>
      <c r="C2111" s="8">
        <v>35578000</v>
      </c>
      <c r="D2111" s="8">
        <v>20866406.350406349</v>
      </c>
      <c r="E2111" s="10">
        <f t="shared" si="64"/>
        <v>14711593.649593651</v>
      </c>
      <c r="F2111" s="28">
        <f t="shared" si="65"/>
        <v>121969.75996975973</v>
      </c>
    </row>
    <row r="2112" spans="1:6" x14ac:dyDescent="0.3">
      <c r="A2112">
        <v>2111</v>
      </c>
      <c r="B2112" s="2">
        <v>42863</v>
      </c>
      <c r="C2112" s="8">
        <v>35608000</v>
      </c>
      <c r="D2112" s="8">
        <v>21018376.110376108</v>
      </c>
      <c r="E2112" s="10">
        <f t="shared" si="64"/>
        <v>14589623.889623892</v>
      </c>
      <c r="F2112" s="28">
        <f t="shared" si="65"/>
        <v>53461.160461161286</v>
      </c>
    </row>
    <row r="2113" spans="1:6" x14ac:dyDescent="0.3">
      <c r="A2113">
        <v>2112</v>
      </c>
      <c r="B2113" s="2">
        <v>42860</v>
      </c>
      <c r="C2113" s="8">
        <v>35583000</v>
      </c>
      <c r="D2113" s="8">
        <v>21046837.27083727</v>
      </c>
      <c r="E2113" s="10">
        <f t="shared" si="64"/>
        <v>14536162.72916273</v>
      </c>
      <c r="F2113" s="28">
        <f t="shared" si="65"/>
        <v>-126515.02551502734</v>
      </c>
    </row>
    <row r="2114" spans="1:6" x14ac:dyDescent="0.3">
      <c r="A2114">
        <v>2113</v>
      </c>
      <c r="B2114" s="2">
        <v>42859</v>
      </c>
      <c r="C2114" s="8">
        <v>35748000</v>
      </c>
      <c r="D2114" s="8">
        <v>21085322.245322242</v>
      </c>
      <c r="E2114" s="10">
        <f t="shared" si="64"/>
        <v>14662677.754677758</v>
      </c>
      <c r="F2114" s="28">
        <f t="shared" si="65"/>
        <v>117109.99811000377</v>
      </c>
    </row>
    <row r="2115" spans="1:6" x14ac:dyDescent="0.3">
      <c r="A2115">
        <v>2114</v>
      </c>
      <c r="B2115" s="2">
        <v>42858</v>
      </c>
      <c r="C2115" s="8">
        <v>35973000</v>
      </c>
      <c r="D2115" s="8">
        <v>21427432.243432246</v>
      </c>
      <c r="E2115" s="10">
        <f t="shared" ref="E2115:E2178" si="66">C2115-D2115</f>
        <v>14545567.756567754</v>
      </c>
      <c r="F2115" s="28">
        <f t="shared" ref="F2115:F2178" si="67">E2115-E2116</f>
        <v>8958.3543869182467</v>
      </c>
    </row>
    <row r="2116" spans="1:6" x14ac:dyDescent="0.3">
      <c r="A2116">
        <v>2115</v>
      </c>
      <c r="B2116" s="2">
        <v>42857</v>
      </c>
      <c r="C2116" s="8">
        <v>36075653.06122449</v>
      </c>
      <c r="D2116" s="8">
        <v>21539043.659043655</v>
      </c>
      <c r="E2116" s="10">
        <f t="shared" si="66"/>
        <v>14536609.402180836</v>
      </c>
      <c r="F2116" s="28">
        <f t="shared" si="67"/>
        <v>-31808.558237124234</v>
      </c>
    </row>
    <row r="2117" spans="1:6" x14ac:dyDescent="0.3">
      <c r="A2117">
        <v>2116</v>
      </c>
      <c r="B2117" s="2">
        <v>42856</v>
      </c>
      <c r="C2117" s="8">
        <v>36076571.428571425</v>
      </c>
      <c r="D2117" s="8">
        <v>21508153.468153466</v>
      </c>
      <c r="E2117" s="10">
        <f t="shared" si="66"/>
        <v>14568417.96041796</v>
      </c>
      <c r="F2117" s="28">
        <f t="shared" si="67"/>
        <v>311521.91052190587</v>
      </c>
    </row>
    <row r="2118" spans="1:6" x14ac:dyDescent="0.3">
      <c r="A2118">
        <v>2117</v>
      </c>
      <c r="B2118" s="2">
        <v>42853</v>
      </c>
      <c r="C2118" s="8">
        <v>36023000</v>
      </c>
      <c r="D2118" s="8">
        <v>21766103.950103946</v>
      </c>
      <c r="E2118" s="10">
        <f t="shared" si="66"/>
        <v>14256896.049896054</v>
      </c>
      <c r="F2118" s="28">
        <f t="shared" si="67"/>
        <v>-90813.078813076019</v>
      </c>
    </row>
    <row r="2119" spans="1:6" x14ac:dyDescent="0.3">
      <c r="A2119">
        <v>2118</v>
      </c>
      <c r="B2119" s="2">
        <v>42852</v>
      </c>
      <c r="C2119" s="8">
        <v>36063000</v>
      </c>
      <c r="D2119" s="8">
        <v>21715290.87129087</v>
      </c>
      <c r="E2119" s="10">
        <f t="shared" si="66"/>
        <v>14347709.12870913</v>
      </c>
      <c r="F2119" s="28">
        <f t="shared" si="67"/>
        <v>-1577.2065772078931</v>
      </c>
    </row>
    <row r="2120" spans="1:6" x14ac:dyDescent="0.3">
      <c r="A2120">
        <v>2119</v>
      </c>
      <c r="B2120" s="2">
        <v>42851</v>
      </c>
      <c r="C2120" s="8">
        <v>36018000</v>
      </c>
      <c r="D2120" s="8">
        <v>21668713.664713662</v>
      </c>
      <c r="E2120" s="10">
        <f t="shared" si="66"/>
        <v>14349286.335286338</v>
      </c>
      <c r="F2120" s="28">
        <f t="shared" si="67"/>
        <v>12930.447930447757</v>
      </c>
    </row>
    <row r="2121" spans="1:6" x14ac:dyDescent="0.3">
      <c r="A2121">
        <v>2120</v>
      </c>
      <c r="B2121" s="2">
        <v>42850</v>
      </c>
      <c r="C2121" s="8">
        <v>36113000</v>
      </c>
      <c r="D2121" s="8">
        <v>21776644.11264411</v>
      </c>
      <c r="E2121" s="10">
        <f t="shared" si="66"/>
        <v>14336355.88735589</v>
      </c>
      <c r="F2121" s="28">
        <f t="shared" si="67"/>
        <v>142104.32810432836</v>
      </c>
    </row>
    <row r="2122" spans="1:6" x14ac:dyDescent="0.3">
      <c r="A2122">
        <v>2121</v>
      </c>
      <c r="B2122" s="2">
        <v>42849</v>
      </c>
      <c r="C2122" s="8">
        <v>36103000</v>
      </c>
      <c r="D2122" s="8">
        <v>21908748.440748438</v>
      </c>
      <c r="E2122" s="10">
        <f t="shared" si="66"/>
        <v>14194251.559251562</v>
      </c>
      <c r="F2122" s="28">
        <f t="shared" si="67"/>
        <v>105938.76393876597</v>
      </c>
    </row>
    <row r="2123" spans="1:6" x14ac:dyDescent="0.3">
      <c r="A2123">
        <v>2122</v>
      </c>
      <c r="B2123" s="2">
        <v>42846</v>
      </c>
      <c r="C2123" s="8">
        <v>36133000</v>
      </c>
      <c r="D2123" s="8">
        <v>22044687.204687204</v>
      </c>
      <c r="E2123" s="10">
        <f t="shared" si="66"/>
        <v>14088312.795312796</v>
      </c>
      <c r="F2123" s="28">
        <f t="shared" si="67"/>
        <v>-5414.0994140990078</v>
      </c>
    </row>
    <row r="2124" spans="1:6" x14ac:dyDescent="0.3">
      <c r="A2124">
        <v>2123</v>
      </c>
      <c r="B2124" s="2">
        <v>42845</v>
      </c>
      <c r="C2124" s="8">
        <v>36083000</v>
      </c>
      <c r="D2124" s="8">
        <v>21989273.105273105</v>
      </c>
      <c r="E2124" s="10">
        <f t="shared" si="66"/>
        <v>14093726.894726895</v>
      </c>
      <c r="F2124" s="28">
        <f t="shared" si="67"/>
        <v>-65952.296352297068</v>
      </c>
    </row>
    <row r="2125" spans="1:6" x14ac:dyDescent="0.3">
      <c r="A2125">
        <v>2124</v>
      </c>
      <c r="B2125" s="2">
        <v>42844</v>
      </c>
      <c r="C2125" s="8">
        <v>36183000</v>
      </c>
      <c r="D2125" s="8">
        <v>22023320.808920808</v>
      </c>
      <c r="E2125" s="10">
        <f t="shared" si="66"/>
        <v>14159679.191079192</v>
      </c>
      <c r="F2125" s="28">
        <f t="shared" si="67"/>
        <v>89997.089397087693</v>
      </c>
    </row>
    <row r="2126" spans="1:6" x14ac:dyDescent="0.3">
      <c r="A2126">
        <v>2125</v>
      </c>
      <c r="B2126" s="2">
        <v>42843</v>
      </c>
      <c r="C2126" s="8">
        <v>36188000</v>
      </c>
      <c r="D2126" s="8">
        <v>22118317.898317896</v>
      </c>
      <c r="E2126" s="10">
        <f t="shared" si="66"/>
        <v>14069682.101682104</v>
      </c>
      <c r="F2126" s="28">
        <f t="shared" si="67"/>
        <v>-339888.11188810691</v>
      </c>
    </row>
    <row r="2127" spans="1:6" x14ac:dyDescent="0.3">
      <c r="A2127">
        <v>2126</v>
      </c>
      <c r="B2127" s="2">
        <v>42842</v>
      </c>
      <c r="C2127" s="8">
        <v>36508000</v>
      </c>
      <c r="D2127" s="8">
        <v>22098429.786429789</v>
      </c>
      <c r="E2127" s="10">
        <f t="shared" si="66"/>
        <v>14409570.213570211</v>
      </c>
      <c r="F2127" s="28">
        <f t="shared" si="67"/>
        <v>-200909.26910927147</v>
      </c>
    </row>
    <row r="2128" spans="1:6" x14ac:dyDescent="0.3">
      <c r="A2128">
        <v>2127</v>
      </c>
      <c r="B2128" s="2">
        <v>42839</v>
      </c>
      <c r="C2128" s="8">
        <v>36203000</v>
      </c>
      <c r="D2128" s="8">
        <v>21592520.517320517</v>
      </c>
      <c r="E2128" s="10">
        <f t="shared" si="66"/>
        <v>14610479.482679483</v>
      </c>
      <c r="F2128" s="28">
        <f t="shared" si="67"/>
        <v>533153.0793530792</v>
      </c>
    </row>
    <row r="2129" spans="1:6" x14ac:dyDescent="0.3">
      <c r="A2129">
        <v>2128</v>
      </c>
      <c r="B2129" s="2">
        <v>42838</v>
      </c>
      <c r="C2129" s="8">
        <v>36038000</v>
      </c>
      <c r="D2129" s="8">
        <v>21960673.596673597</v>
      </c>
      <c r="E2129" s="10">
        <f t="shared" si="66"/>
        <v>14077326.403326403</v>
      </c>
      <c r="F2129" s="28">
        <f t="shared" si="67"/>
        <v>-58897.183897186071</v>
      </c>
    </row>
    <row r="2130" spans="1:6" x14ac:dyDescent="0.3">
      <c r="A2130">
        <v>2129</v>
      </c>
      <c r="B2130" s="2">
        <v>42837</v>
      </c>
      <c r="C2130" s="8">
        <v>35993000</v>
      </c>
      <c r="D2130" s="8">
        <v>21856776.412776411</v>
      </c>
      <c r="E2130" s="10">
        <f t="shared" si="66"/>
        <v>14136223.587223589</v>
      </c>
      <c r="F2130" s="28">
        <f t="shared" si="67"/>
        <v>173394.51899452135</v>
      </c>
    </row>
    <row r="2131" spans="1:6" x14ac:dyDescent="0.3">
      <c r="A2131">
        <v>2130</v>
      </c>
      <c r="B2131" s="2">
        <v>42836</v>
      </c>
      <c r="C2131" s="8">
        <v>35733000</v>
      </c>
      <c r="D2131" s="8">
        <v>21770170.931770932</v>
      </c>
      <c r="E2131" s="10">
        <f t="shared" si="66"/>
        <v>13962829.068229068</v>
      </c>
      <c r="F2131" s="28">
        <f t="shared" si="67"/>
        <v>-364084.5586845614</v>
      </c>
    </row>
    <row r="2132" spans="1:6" x14ac:dyDescent="0.3">
      <c r="A2132">
        <v>2131</v>
      </c>
      <c r="B2132" s="2">
        <v>42835</v>
      </c>
      <c r="C2132" s="8">
        <v>35698000</v>
      </c>
      <c r="D2132" s="8">
        <v>21371086.373086371</v>
      </c>
      <c r="E2132" s="10">
        <f t="shared" si="66"/>
        <v>14326913.626913629</v>
      </c>
      <c r="F2132" s="28">
        <f t="shared" si="67"/>
        <v>69144.396144397557</v>
      </c>
    </row>
    <row r="2133" spans="1:6" x14ac:dyDescent="0.3">
      <c r="A2133">
        <v>2132</v>
      </c>
      <c r="B2133" s="2">
        <v>42832</v>
      </c>
      <c r="C2133" s="8">
        <v>35693000</v>
      </c>
      <c r="D2133" s="8">
        <v>21435230.769230768</v>
      </c>
      <c r="E2133" s="10">
        <f t="shared" si="66"/>
        <v>14257769.230769232</v>
      </c>
      <c r="F2133" s="28">
        <f t="shared" si="67"/>
        <v>-193131.76013175771</v>
      </c>
    </row>
    <row r="2134" spans="1:6" x14ac:dyDescent="0.3">
      <c r="A2134">
        <v>2133</v>
      </c>
      <c r="B2134" s="2">
        <v>42831</v>
      </c>
      <c r="C2134" s="8">
        <v>35850857.142857142</v>
      </c>
      <c r="D2134" s="8">
        <v>21399956.151956152</v>
      </c>
      <c r="E2134" s="10">
        <f t="shared" si="66"/>
        <v>14450900.99090099</v>
      </c>
      <c r="F2134" s="28">
        <f t="shared" si="67"/>
        <v>-528349.62334962189</v>
      </c>
    </row>
    <row r="2135" spans="1:6" x14ac:dyDescent="0.3">
      <c r="A2135">
        <v>2134</v>
      </c>
      <c r="B2135" s="2">
        <v>42830</v>
      </c>
      <c r="C2135" s="8">
        <v>36333000</v>
      </c>
      <c r="D2135" s="8">
        <v>21353749.385749388</v>
      </c>
      <c r="E2135" s="10">
        <f t="shared" si="66"/>
        <v>14979250.614250612</v>
      </c>
      <c r="F2135" s="28">
        <f t="shared" si="67"/>
        <v>799090.34209033847</v>
      </c>
    </row>
    <row r="2136" spans="1:6" x14ac:dyDescent="0.3">
      <c r="A2136">
        <v>2135</v>
      </c>
      <c r="B2136" s="2">
        <v>42829</v>
      </c>
      <c r="C2136" s="8">
        <v>35708000</v>
      </c>
      <c r="D2136" s="8">
        <v>21527839.727839727</v>
      </c>
      <c r="E2136" s="10">
        <f t="shared" si="66"/>
        <v>14180160.272160273</v>
      </c>
      <c r="F2136" s="28">
        <f t="shared" si="67"/>
        <v>-674221.13022113219</v>
      </c>
    </row>
    <row r="2137" spans="1:6" x14ac:dyDescent="0.3">
      <c r="A2137">
        <v>2136</v>
      </c>
      <c r="B2137" s="2">
        <v>42828</v>
      </c>
      <c r="C2137" s="8">
        <v>36348000</v>
      </c>
      <c r="D2137" s="8">
        <v>21493618.597618595</v>
      </c>
      <c r="E2137" s="10">
        <f t="shared" si="66"/>
        <v>14854381.402381405</v>
      </c>
      <c r="F2137" s="28">
        <f t="shared" si="67"/>
        <v>723715.55471555516</v>
      </c>
    </row>
    <row r="2138" spans="1:6" x14ac:dyDescent="0.3">
      <c r="A2138">
        <v>2137</v>
      </c>
      <c r="B2138" s="2">
        <v>42825</v>
      </c>
      <c r="C2138" s="8">
        <v>35583000</v>
      </c>
      <c r="D2138" s="8">
        <v>21452334.15233415</v>
      </c>
      <c r="E2138" s="10">
        <f t="shared" si="66"/>
        <v>14130665.84766585</v>
      </c>
      <c r="F2138" s="28">
        <f t="shared" si="67"/>
        <v>-80439.425439424813</v>
      </c>
    </row>
    <row r="2139" spans="1:6" x14ac:dyDescent="0.3">
      <c r="A2139">
        <v>2138</v>
      </c>
      <c r="B2139" s="2">
        <v>42824</v>
      </c>
      <c r="C2139" s="8">
        <v>35638000</v>
      </c>
      <c r="D2139" s="8">
        <v>21426894.726894725</v>
      </c>
      <c r="E2139" s="10">
        <f t="shared" si="66"/>
        <v>14211105.273105275</v>
      </c>
      <c r="F2139" s="28">
        <f t="shared" si="67"/>
        <v>142147.57134757563</v>
      </c>
    </row>
    <row r="2140" spans="1:6" x14ac:dyDescent="0.3">
      <c r="A2140">
        <v>2139</v>
      </c>
      <c r="B2140" s="2">
        <v>42823</v>
      </c>
      <c r="C2140" s="8">
        <v>35648000</v>
      </c>
      <c r="D2140" s="8">
        <v>21579042.298242301</v>
      </c>
      <c r="E2140" s="10">
        <f t="shared" si="66"/>
        <v>14068957.701757699</v>
      </c>
      <c r="F2140" s="28">
        <f t="shared" si="67"/>
        <v>-20135.853335857391</v>
      </c>
    </row>
    <row r="2141" spans="1:6" x14ac:dyDescent="0.3">
      <c r="A2141">
        <v>2140</v>
      </c>
      <c r="B2141" s="2">
        <v>42822</v>
      </c>
      <c r="C2141" s="8">
        <v>35698000</v>
      </c>
      <c r="D2141" s="8">
        <v>21608906.444906443</v>
      </c>
      <c r="E2141" s="10">
        <f t="shared" si="66"/>
        <v>14089093.555093557</v>
      </c>
      <c r="F2141" s="28">
        <f t="shared" si="67"/>
        <v>-70431.336231332272</v>
      </c>
    </row>
    <row r="2142" spans="1:6" x14ac:dyDescent="0.3">
      <c r="A2142">
        <v>2141</v>
      </c>
      <c r="B2142" s="2">
        <v>42821</v>
      </c>
      <c r="C2142" s="8">
        <v>35773000</v>
      </c>
      <c r="D2142" s="8">
        <v>21613475.108675111</v>
      </c>
      <c r="E2142" s="10">
        <f t="shared" si="66"/>
        <v>14159524.891324889</v>
      </c>
      <c r="F2142" s="28">
        <f t="shared" si="67"/>
        <v>-909634.43583444133</v>
      </c>
    </row>
    <row r="2143" spans="1:6" x14ac:dyDescent="0.3">
      <c r="A2143">
        <v>2142</v>
      </c>
      <c r="B2143" s="2">
        <v>42818</v>
      </c>
      <c r="C2143" s="8">
        <v>36570000</v>
      </c>
      <c r="D2143" s="8">
        <v>21500840.67284067</v>
      </c>
      <c r="E2143" s="10">
        <f t="shared" si="66"/>
        <v>15069159.32715933</v>
      </c>
      <c r="F2143" s="28">
        <f t="shared" si="67"/>
        <v>-137679.83367982879</v>
      </c>
    </row>
    <row r="2144" spans="1:6" x14ac:dyDescent="0.3">
      <c r="A2144">
        <v>2143</v>
      </c>
      <c r="B2144" s="2">
        <v>42817</v>
      </c>
      <c r="C2144" s="8">
        <v>36690000</v>
      </c>
      <c r="D2144" s="8">
        <v>21483160.839160841</v>
      </c>
      <c r="E2144" s="10">
        <f t="shared" si="66"/>
        <v>15206839.160839159</v>
      </c>
      <c r="F2144" s="28">
        <f t="shared" si="67"/>
        <v>1022294.1976941936</v>
      </c>
    </row>
    <row r="2145" spans="1:6" x14ac:dyDescent="0.3">
      <c r="A2145">
        <v>2144</v>
      </c>
      <c r="B2145" s="2">
        <v>42816</v>
      </c>
      <c r="C2145" s="8">
        <v>35693000</v>
      </c>
      <c r="D2145" s="8">
        <v>21508455.036855035</v>
      </c>
      <c r="E2145" s="10">
        <f t="shared" si="66"/>
        <v>14184544.963144965</v>
      </c>
      <c r="F2145" s="28">
        <f t="shared" si="67"/>
        <v>-3498.1288981325924</v>
      </c>
    </row>
    <row r="2146" spans="1:6" x14ac:dyDescent="0.3">
      <c r="A2146">
        <v>2145</v>
      </c>
      <c r="B2146" s="2">
        <v>42815</v>
      </c>
      <c r="C2146" s="8">
        <v>35648000</v>
      </c>
      <c r="D2146" s="8">
        <v>21459956.907956902</v>
      </c>
      <c r="E2146" s="10">
        <f t="shared" si="66"/>
        <v>14188043.092043098</v>
      </c>
      <c r="F2146" s="28">
        <f t="shared" si="67"/>
        <v>-180945.18994518742</v>
      </c>
    </row>
    <row r="2147" spans="1:6" x14ac:dyDescent="0.3">
      <c r="A2147">
        <v>2146</v>
      </c>
      <c r="B2147" s="2">
        <v>42814</v>
      </c>
      <c r="C2147" s="8">
        <v>35623000</v>
      </c>
      <c r="D2147" s="8">
        <v>21254011.718011715</v>
      </c>
      <c r="E2147" s="10">
        <f t="shared" si="66"/>
        <v>14368988.281988285</v>
      </c>
      <c r="F2147" s="28">
        <f t="shared" si="67"/>
        <v>-37909.015309013426</v>
      </c>
    </row>
    <row r="2148" spans="1:6" x14ac:dyDescent="0.3">
      <c r="A2148">
        <v>2147</v>
      </c>
      <c r="B2148" s="2">
        <v>42811</v>
      </c>
      <c r="C2148" s="8">
        <v>35588000</v>
      </c>
      <c r="D2148" s="8">
        <v>21181102.702702701</v>
      </c>
      <c r="E2148" s="10">
        <f t="shared" si="66"/>
        <v>14406897.297297299</v>
      </c>
      <c r="F2148" s="28">
        <f t="shared" si="67"/>
        <v>-72963.409563411027</v>
      </c>
    </row>
    <row r="2149" spans="1:6" x14ac:dyDescent="0.3">
      <c r="A2149">
        <v>2148</v>
      </c>
      <c r="B2149" s="2">
        <v>42810</v>
      </c>
      <c r="C2149" s="8">
        <v>35593000</v>
      </c>
      <c r="D2149" s="8">
        <v>21113139.29313929</v>
      </c>
      <c r="E2149" s="10">
        <f t="shared" si="66"/>
        <v>14479860.70686071</v>
      </c>
      <c r="F2149" s="28">
        <f t="shared" si="67"/>
        <v>-164553.01455301419</v>
      </c>
    </row>
    <row r="2150" spans="1:6" x14ac:dyDescent="0.3">
      <c r="A2150">
        <v>2149</v>
      </c>
      <c r="B2150" s="2">
        <v>42809</v>
      </c>
      <c r="C2150" s="8">
        <v>35353000</v>
      </c>
      <c r="D2150" s="8">
        <v>20708586.278586276</v>
      </c>
      <c r="E2150" s="10">
        <f t="shared" si="66"/>
        <v>14644413.721413724</v>
      </c>
      <c r="F2150" s="28">
        <f t="shared" si="67"/>
        <v>-16655.641655638814</v>
      </c>
    </row>
    <row r="2151" spans="1:6" x14ac:dyDescent="0.3">
      <c r="A2151">
        <v>2150</v>
      </c>
      <c r="B2151" s="2">
        <v>42808</v>
      </c>
      <c r="C2151" s="8">
        <v>35378000</v>
      </c>
      <c r="D2151" s="8">
        <v>20716930.636930637</v>
      </c>
      <c r="E2151" s="10">
        <f t="shared" si="66"/>
        <v>14661069.363069363</v>
      </c>
      <c r="F2151" s="28">
        <f t="shared" si="67"/>
        <v>13618.408618409187</v>
      </c>
    </row>
    <row r="2152" spans="1:6" x14ac:dyDescent="0.3">
      <c r="A2152">
        <v>2151</v>
      </c>
      <c r="B2152" s="2">
        <v>42807</v>
      </c>
      <c r="C2152" s="8">
        <v>35373000</v>
      </c>
      <c r="D2152" s="8">
        <v>20725549.045549046</v>
      </c>
      <c r="E2152" s="10">
        <f t="shared" si="66"/>
        <v>14647450.954450954</v>
      </c>
      <c r="F2152" s="28">
        <f t="shared" si="67"/>
        <v>-30611.79361179471</v>
      </c>
    </row>
    <row r="2153" spans="1:6" x14ac:dyDescent="0.3">
      <c r="A2153">
        <v>2152</v>
      </c>
      <c r="B2153" s="2">
        <v>42804</v>
      </c>
      <c r="C2153" s="8">
        <v>35338000</v>
      </c>
      <c r="D2153" s="8">
        <v>20659937.251937252</v>
      </c>
      <c r="E2153" s="10">
        <f t="shared" si="66"/>
        <v>14678062.748062748</v>
      </c>
      <c r="F2153" s="28">
        <f t="shared" si="67"/>
        <v>-14388.20638820529</v>
      </c>
    </row>
    <row r="2154" spans="1:6" x14ac:dyDescent="0.3">
      <c r="A2154">
        <v>2153</v>
      </c>
      <c r="B2154" s="2">
        <v>42803</v>
      </c>
      <c r="C2154" s="8">
        <v>35418000</v>
      </c>
      <c r="D2154" s="8">
        <v>20725549.045549046</v>
      </c>
      <c r="E2154" s="10">
        <f t="shared" si="66"/>
        <v>14692450.954450954</v>
      </c>
      <c r="F2154" s="28">
        <f t="shared" si="67"/>
        <v>-34423.54942355305</v>
      </c>
    </row>
    <row r="2155" spans="1:6" x14ac:dyDescent="0.3">
      <c r="A2155">
        <v>2154</v>
      </c>
      <c r="B2155" s="2">
        <v>42802</v>
      </c>
      <c r="C2155" s="8">
        <v>35553000</v>
      </c>
      <c r="D2155" s="8">
        <v>20826125.496125493</v>
      </c>
      <c r="E2155" s="10">
        <f t="shared" si="66"/>
        <v>14726874.503874507</v>
      </c>
      <c r="F2155" s="28">
        <f t="shared" si="67"/>
        <v>48331.128331128508</v>
      </c>
    </row>
    <row r="2156" spans="1:6" x14ac:dyDescent="0.3">
      <c r="A2156">
        <v>2155</v>
      </c>
      <c r="B2156" s="2">
        <v>42801</v>
      </c>
      <c r="C2156" s="8">
        <v>35623000</v>
      </c>
      <c r="D2156" s="8">
        <v>20944456.624456622</v>
      </c>
      <c r="E2156" s="10">
        <f t="shared" si="66"/>
        <v>14678543.375543378</v>
      </c>
      <c r="F2156" s="28">
        <f t="shared" si="67"/>
        <v>27026.082026083022</v>
      </c>
    </row>
    <row r="2157" spans="1:6" x14ac:dyDescent="0.3">
      <c r="A2157">
        <v>2156</v>
      </c>
      <c r="B2157" s="2">
        <v>42800</v>
      </c>
      <c r="C2157" s="8">
        <v>35758000</v>
      </c>
      <c r="D2157" s="8">
        <v>21106482.706482705</v>
      </c>
      <c r="E2157" s="10">
        <f t="shared" si="66"/>
        <v>14651517.293517295</v>
      </c>
      <c r="F2157" s="28">
        <f t="shared" si="67"/>
        <v>34295.974295973778</v>
      </c>
    </row>
    <row r="2158" spans="1:6" x14ac:dyDescent="0.3">
      <c r="A2158">
        <v>2157</v>
      </c>
      <c r="B2158" s="2">
        <v>42797</v>
      </c>
      <c r="C2158" s="8">
        <v>35778000</v>
      </c>
      <c r="D2158" s="8">
        <v>21160778.680778679</v>
      </c>
      <c r="E2158" s="10">
        <f t="shared" si="66"/>
        <v>14617221.319221321</v>
      </c>
      <c r="F2158" s="28">
        <f t="shared" si="67"/>
        <v>-37773.766773764044</v>
      </c>
    </row>
    <row r="2159" spans="1:6" x14ac:dyDescent="0.3">
      <c r="A2159">
        <v>2158</v>
      </c>
      <c r="B2159" s="2">
        <v>42796</v>
      </c>
      <c r="C2159" s="8">
        <v>35903000</v>
      </c>
      <c r="D2159" s="8">
        <v>21248004.914004914</v>
      </c>
      <c r="E2159" s="10">
        <f t="shared" si="66"/>
        <v>14654995.085995086</v>
      </c>
      <c r="F2159" s="28">
        <f t="shared" si="67"/>
        <v>354614.43961444125</v>
      </c>
    </row>
    <row r="2160" spans="1:6" x14ac:dyDescent="0.3">
      <c r="A2160">
        <v>2159</v>
      </c>
      <c r="B2160" s="2">
        <v>42795</v>
      </c>
      <c r="C2160" s="8">
        <v>35818000</v>
      </c>
      <c r="D2160" s="8">
        <v>21517619.353619356</v>
      </c>
      <c r="E2160" s="10">
        <f t="shared" si="66"/>
        <v>14300380.646380644</v>
      </c>
      <c r="F2160" s="28">
        <f t="shared" si="67"/>
        <v>-59130.410130415112</v>
      </c>
    </row>
    <row r="2161" spans="1:6" x14ac:dyDescent="0.3">
      <c r="A2161">
        <v>2160</v>
      </c>
      <c r="B2161" s="2">
        <v>42794</v>
      </c>
      <c r="C2161" s="8">
        <v>35903000</v>
      </c>
      <c r="D2161" s="8">
        <v>21543488.943488941</v>
      </c>
      <c r="E2161" s="10">
        <f t="shared" si="66"/>
        <v>14359511.056511059</v>
      </c>
      <c r="F2161" s="28">
        <f t="shared" si="67"/>
        <v>18221.357021357864</v>
      </c>
    </row>
    <row r="2162" spans="1:6" x14ac:dyDescent="0.3">
      <c r="A2162">
        <v>2161</v>
      </c>
      <c r="B2162" s="2">
        <v>42793</v>
      </c>
      <c r="C2162" s="8">
        <v>35993000</v>
      </c>
      <c r="D2162" s="8">
        <v>21651710.300510298</v>
      </c>
      <c r="E2162" s="10">
        <f t="shared" si="66"/>
        <v>14341289.699489702</v>
      </c>
      <c r="F2162" s="28">
        <f t="shared" si="67"/>
        <v>77498.544698547572</v>
      </c>
    </row>
    <row r="2163" spans="1:6" x14ac:dyDescent="0.3">
      <c r="A2163">
        <v>2162</v>
      </c>
      <c r="B2163" s="2">
        <v>42790</v>
      </c>
      <c r="C2163" s="8">
        <v>35943000</v>
      </c>
      <c r="D2163" s="8">
        <v>21679208.845208846</v>
      </c>
      <c r="E2163" s="10">
        <f t="shared" si="66"/>
        <v>14263791.154791154</v>
      </c>
      <c r="F2163" s="28">
        <f t="shared" si="67"/>
        <v>-74191.457191459835</v>
      </c>
    </row>
    <row r="2164" spans="1:6" x14ac:dyDescent="0.3">
      <c r="A2164">
        <v>2163</v>
      </c>
      <c r="B2164" s="2">
        <v>42789</v>
      </c>
      <c r="C2164" s="8">
        <v>35878000</v>
      </c>
      <c r="D2164" s="8">
        <v>21540017.388017386</v>
      </c>
      <c r="E2164" s="10">
        <f t="shared" si="66"/>
        <v>14337982.611982614</v>
      </c>
      <c r="F2164" s="28">
        <f t="shared" si="67"/>
        <v>-746316.76431676373</v>
      </c>
    </row>
    <row r="2165" spans="1:6" x14ac:dyDescent="0.3">
      <c r="A2165">
        <v>2164</v>
      </c>
      <c r="B2165" s="2">
        <v>42788</v>
      </c>
      <c r="C2165" s="8">
        <v>36348000</v>
      </c>
      <c r="D2165" s="8">
        <v>21263700.623700622</v>
      </c>
      <c r="E2165" s="10">
        <f t="shared" si="66"/>
        <v>15084299.376299378</v>
      </c>
      <c r="F2165" s="28">
        <f t="shared" si="67"/>
        <v>569927.23492723331</v>
      </c>
    </row>
    <row r="2166" spans="1:6" x14ac:dyDescent="0.3">
      <c r="A2166">
        <v>2165</v>
      </c>
      <c r="B2166" s="2">
        <v>42787</v>
      </c>
      <c r="C2166" s="8">
        <v>35873000</v>
      </c>
      <c r="D2166" s="8">
        <v>21358627.858627856</v>
      </c>
      <c r="E2166" s="10">
        <f t="shared" si="66"/>
        <v>14514372.141372144</v>
      </c>
      <c r="F2166" s="28">
        <f t="shared" si="67"/>
        <v>-193724.11372411251</v>
      </c>
    </row>
    <row r="2167" spans="1:6" x14ac:dyDescent="0.3">
      <c r="A2167">
        <v>2166</v>
      </c>
      <c r="B2167" s="2">
        <v>42786</v>
      </c>
      <c r="C2167" s="8">
        <v>35873000</v>
      </c>
      <c r="D2167" s="8">
        <v>21164903.744903743</v>
      </c>
      <c r="E2167" s="10">
        <f t="shared" si="66"/>
        <v>14708096.255096257</v>
      </c>
      <c r="F2167" s="28">
        <f t="shared" si="67"/>
        <v>74956.205956202</v>
      </c>
    </row>
    <row r="2168" spans="1:6" x14ac:dyDescent="0.3">
      <c r="A2168">
        <v>2167</v>
      </c>
      <c r="B2168" s="2">
        <v>42783</v>
      </c>
      <c r="C2168" s="8">
        <v>35928000</v>
      </c>
      <c r="D2168" s="8">
        <v>21294859.950859945</v>
      </c>
      <c r="E2168" s="10">
        <f t="shared" si="66"/>
        <v>14633140.049140055</v>
      </c>
      <c r="F2168" s="28">
        <f t="shared" si="67"/>
        <v>56295.785295788199</v>
      </c>
    </row>
    <row r="2169" spans="1:6" x14ac:dyDescent="0.3">
      <c r="A2169">
        <v>2168</v>
      </c>
      <c r="B2169" s="2">
        <v>42782</v>
      </c>
      <c r="C2169" s="8">
        <v>35913000</v>
      </c>
      <c r="D2169" s="8">
        <v>21336155.736155733</v>
      </c>
      <c r="E2169" s="10">
        <f t="shared" si="66"/>
        <v>14576844.263844267</v>
      </c>
      <c r="F2169" s="28">
        <f t="shared" si="67"/>
        <v>11152.901152901351</v>
      </c>
    </row>
    <row r="2170" spans="1:6" x14ac:dyDescent="0.3">
      <c r="A2170">
        <v>2169</v>
      </c>
      <c r="B2170" s="2">
        <v>42781</v>
      </c>
      <c r="C2170" s="8">
        <v>35773000</v>
      </c>
      <c r="D2170" s="8">
        <v>21207308.637308635</v>
      </c>
      <c r="E2170" s="10">
        <f t="shared" si="66"/>
        <v>14565691.362691365</v>
      </c>
      <c r="F2170" s="28">
        <f t="shared" si="67"/>
        <v>-161684.18068417534</v>
      </c>
    </row>
    <row r="2171" spans="1:6" x14ac:dyDescent="0.3">
      <c r="A2171">
        <v>2170</v>
      </c>
      <c r="B2171" s="2">
        <v>42780</v>
      </c>
      <c r="C2171" s="8">
        <v>35768000</v>
      </c>
      <c r="D2171" s="8">
        <v>21040624.456624459</v>
      </c>
      <c r="E2171" s="10">
        <f t="shared" si="66"/>
        <v>14727375.543375541</v>
      </c>
      <c r="F2171" s="28">
        <f t="shared" si="67"/>
        <v>-171199.58419958502</v>
      </c>
    </row>
    <row r="2172" spans="1:6" x14ac:dyDescent="0.3">
      <c r="A2172">
        <v>2171</v>
      </c>
      <c r="B2172" s="2">
        <v>42779</v>
      </c>
      <c r="C2172" s="8">
        <v>35883000</v>
      </c>
      <c r="D2172" s="8">
        <v>20984424.872424874</v>
      </c>
      <c r="E2172" s="10">
        <f t="shared" si="66"/>
        <v>14898575.127575126</v>
      </c>
      <c r="F2172" s="28">
        <f t="shared" si="67"/>
        <v>168389.15138915181</v>
      </c>
    </row>
    <row r="2173" spans="1:6" x14ac:dyDescent="0.3">
      <c r="A2173">
        <v>2172</v>
      </c>
      <c r="B2173" s="2">
        <v>42776</v>
      </c>
      <c r="C2173" s="8">
        <v>35858000</v>
      </c>
      <c r="D2173" s="8">
        <v>21127814.023814026</v>
      </c>
      <c r="E2173" s="10">
        <f t="shared" si="66"/>
        <v>14730185.976185974</v>
      </c>
      <c r="F2173" s="28">
        <f t="shared" si="67"/>
        <v>-199675.48667549342</v>
      </c>
    </row>
    <row r="2174" spans="1:6" x14ac:dyDescent="0.3">
      <c r="A2174">
        <v>2173</v>
      </c>
      <c r="B2174" s="2">
        <v>42775</v>
      </c>
      <c r="C2174" s="8">
        <v>36093000</v>
      </c>
      <c r="D2174" s="8">
        <v>21163138.537138533</v>
      </c>
      <c r="E2174" s="10">
        <f t="shared" si="66"/>
        <v>14929861.462861467</v>
      </c>
      <c r="F2174" s="28">
        <f t="shared" si="67"/>
        <v>113802.4948024936</v>
      </c>
    </row>
    <row r="2175" spans="1:6" x14ac:dyDescent="0.3">
      <c r="A2175">
        <v>2174</v>
      </c>
      <c r="B2175" s="2">
        <v>42774</v>
      </c>
      <c r="C2175" s="8">
        <v>36008000</v>
      </c>
      <c r="D2175" s="8">
        <v>21191941.031941026</v>
      </c>
      <c r="E2175" s="10">
        <f t="shared" si="66"/>
        <v>14816058.968058974</v>
      </c>
      <c r="F2175" s="28">
        <f t="shared" si="67"/>
        <v>-114202.98620298132</v>
      </c>
    </row>
    <row r="2176" spans="1:6" x14ac:dyDescent="0.3">
      <c r="A2176">
        <v>2175</v>
      </c>
      <c r="B2176" s="2">
        <v>42773</v>
      </c>
      <c r="C2176" s="8">
        <v>36008000</v>
      </c>
      <c r="D2176" s="8">
        <v>21077738.045738045</v>
      </c>
      <c r="E2176" s="10">
        <f t="shared" si="66"/>
        <v>14930261.954261955</v>
      </c>
      <c r="F2176" s="28">
        <f t="shared" si="67"/>
        <v>-406026.64902665094</v>
      </c>
    </row>
    <row r="2177" spans="1:6" x14ac:dyDescent="0.3">
      <c r="A2177">
        <v>2176</v>
      </c>
      <c r="B2177" s="2">
        <v>42772</v>
      </c>
      <c r="C2177" s="8">
        <v>36333000</v>
      </c>
      <c r="D2177" s="8">
        <v>20996711.396711394</v>
      </c>
      <c r="E2177" s="10">
        <f t="shared" si="66"/>
        <v>15336288.603288606</v>
      </c>
      <c r="F2177" s="28">
        <f t="shared" si="67"/>
        <v>-454069.17406917363</v>
      </c>
    </row>
    <row r="2178" spans="1:6" x14ac:dyDescent="0.3">
      <c r="A2178">
        <v>2177</v>
      </c>
      <c r="B2178" s="2">
        <v>42769</v>
      </c>
      <c r="C2178" s="8">
        <v>36623000</v>
      </c>
      <c r="D2178" s="8">
        <v>20832642.222642221</v>
      </c>
      <c r="E2178" s="10">
        <f t="shared" si="66"/>
        <v>15790357.777357779</v>
      </c>
      <c r="F2178" s="28">
        <f t="shared" si="67"/>
        <v>532221.13022113219</v>
      </c>
    </row>
    <row r="2179" spans="1:6" x14ac:dyDescent="0.3">
      <c r="A2179">
        <v>2178</v>
      </c>
      <c r="B2179" s="2">
        <v>42768</v>
      </c>
      <c r="C2179" s="8">
        <v>36083000</v>
      </c>
      <c r="D2179" s="8">
        <v>20824863.352863353</v>
      </c>
      <c r="E2179" s="10">
        <f t="shared" ref="E2179:E2242" si="68">C2179-D2179</f>
        <v>15258136.647136647</v>
      </c>
      <c r="F2179" s="28">
        <f t="shared" ref="F2179:F2242" si="69">E2179-E2180</f>
        <v>5194.0305380523205</v>
      </c>
    </row>
    <row r="2180" spans="1:6" x14ac:dyDescent="0.3">
      <c r="A2180">
        <v>2179</v>
      </c>
      <c r="B2180" s="2">
        <v>42767</v>
      </c>
      <c r="C2180" s="8">
        <v>35842248.229904205</v>
      </c>
      <c r="D2180" s="8">
        <v>20589305.61330561</v>
      </c>
      <c r="E2180" s="10">
        <f t="shared" si="68"/>
        <v>15252942.616598595</v>
      </c>
      <c r="F2180" s="28">
        <f t="shared" si="69"/>
        <v>96765.199972201139</v>
      </c>
    </row>
    <row r="2181" spans="1:6" x14ac:dyDescent="0.3">
      <c r="A2181">
        <v>2180</v>
      </c>
      <c r="B2181" s="2">
        <v>42766</v>
      </c>
      <c r="C2181" s="8">
        <v>35796717.201166175</v>
      </c>
      <c r="D2181" s="8">
        <v>20640539.784539782</v>
      </c>
      <c r="E2181" s="10">
        <f t="shared" si="68"/>
        <v>15156177.416626394</v>
      </c>
      <c r="F2181" s="28">
        <f t="shared" si="69"/>
        <v>-223162.4288563095</v>
      </c>
    </row>
    <row r="2182" spans="1:6" x14ac:dyDescent="0.3">
      <c r="A2182">
        <v>2181</v>
      </c>
      <c r="B2182" s="2">
        <v>42765</v>
      </c>
      <c r="C2182" s="8">
        <v>35756877.551020406</v>
      </c>
      <c r="D2182" s="8">
        <v>20377537.705537703</v>
      </c>
      <c r="E2182" s="10">
        <f t="shared" si="68"/>
        <v>15379339.845482703</v>
      </c>
      <c r="F2182" s="28">
        <f t="shared" si="69"/>
        <v>-75363.397220544517</v>
      </c>
    </row>
    <row r="2183" spans="1:6" x14ac:dyDescent="0.3">
      <c r="A2183">
        <v>2182</v>
      </c>
      <c r="B2183" s="2">
        <v>42762</v>
      </c>
      <c r="C2183" s="8">
        <v>35745142.857142858</v>
      </c>
      <c r="D2183" s="8">
        <v>20290439.61443961</v>
      </c>
      <c r="E2183" s="10">
        <f t="shared" si="68"/>
        <v>15454703.242703248</v>
      </c>
      <c r="F2183" s="28">
        <f t="shared" si="69"/>
        <v>176052.13705214113</v>
      </c>
    </row>
    <row r="2184" spans="1:6" x14ac:dyDescent="0.3">
      <c r="A2184">
        <v>2183</v>
      </c>
      <c r="B2184" s="2">
        <v>42761</v>
      </c>
      <c r="C2184" s="8">
        <v>35593000</v>
      </c>
      <c r="D2184" s="8">
        <v>20314348.894348893</v>
      </c>
      <c r="E2184" s="10">
        <f t="shared" si="68"/>
        <v>15278651.105651107</v>
      </c>
      <c r="F2184" s="28">
        <f t="shared" si="69"/>
        <v>38208.845208846033</v>
      </c>
    </row>
    <row r="2185" spans="1:6" x14ac:dyDescent="0.3">
      <c r="A2185">
        <v>2184</v>
      </c>
      <c r="B2185" s="2">
        <v>42760</v>
      </c>
      <c r="C2185" s="8">
        <v>35688000</v>
      </c>
      <c r="D2185" s="8">
        <v>20447557.739557739</v>
      </c>
      <c r="E2185" s="10">
        <f t="shared" si="68"/>
        <v>15240442.260442261</v>
      </c>
      <c r="F2185" s="28">
        <f t="shared" si="69"/>
        <v>-806285.01228501275</v>
      </c>
    </row>
    <row r="2186" spans="1:6" x14ac:dyDescent="0.3">
      <c r="A2186">
        <v>2185</v>
      </c>
      <c r="B2186" s="2">
        <v>42759</v>
      </c>
      <c r="C2186" s="8">
        <v>36698000</v>
      </c>
      <c r="D2186" s="8">
        <v>20651272.727272727</v>
      </c>
      <c r="E2186" s="10">
        <f t="shared" si="68"/>
        <v>16046727.272727273</v>
      </c>
      <c r="F2186" s="28">
        <f t="shared" si="69"/>
        <v>1141824.9858249836</v>
      </c>
    </row>
    <row r="2187" spans="1:6" x14ac:dyDescent="0.3">
      <c r="A2187">
        <v>2186</v>
      </c>
      <c r="B2187" s="2">
        <v>42758</v>
      </c>
      <c r="C2187" s="8">
        <v>35618000</v>
      </c>
      <c r="D2187" s="8">
        <v>20713097.71309771</v>
      </c>
      <c r="E2187" s="10">
        <f t="shared" si="68"/>
        <v>14904902.28690229</v>
      </c>
      <c r="F2187" s="28">
        <f t="shared" si="69"/>
        <v>-24202.60820260644</v>
      </c>
    </row>
    <row r="2188" spans="1:6" x14ac:dyDescent="0.3">
      <c r="A2188">
        <v>2187</v>
      </c>
      <c r="B2188" s="2">
        <v>42755</v>
      </c>
      <c r="C2188" s="8">
        <v>35478000</v>
      </c>
      <c r="D2188" s="8">
        <v>20548895.104895104</v>
      </c>
      <c r="E2188" s="10">
        <f t="shared" si="68"/>
        <v>14929104.895104896</v>
      </c>
      <c r="F2188" s="28">
        <f t="shared" si="69"/>
        <v>-63461.273861274123</v>
      </c>
    </row>
    <row r="2189" spans="1:6" x14ac:dyDescent="0.3">
      <c r="A2189">
        <v>2188</v>
      </c>
      <c r="B2189" s="2">
        <v>42754</v>
      </c>
      <c r="C2189" s="8">
        <v>35478000</v>
      </c>
      <c r="D2189" s="8">
        <v>20485433.83103383</v>
      </c>
      <c r="E2189" s="10">
        <f t="shared" si="68"/>
        <v>14992566.16896617</v>
      </c>
      <c r="F2189" s="28">
        <f t="shared" si="69"/>
        <v>-266.67926668003201</v>
      </c>
    </row>
    <row r="2190" spans="1:6" x14ac:dyDescent="0.3">
      <c r="A2190">
        <v>2189</v>
      </c>
      <c r="B2190" s="2">
        <v>42753</v>
      </c>
      <c r="C2190" s="8">
        <v>35663000</v>
      </c>
      <c r="D2190" s="8">
        <v>20670167.15176715</v>
      </c>
      <c r="E2190" s="10">
        <f t="shared" si="68"/>
        <v>14992832.84823285</v>
      </c>
      <c r="F2190" s="28">
        <f t="shared" si="69"/>
        <v>240112.56851257011</v>
      </c>
    </row>
    <row r="2191" spans="1:6" x14ac:dyDescent="0.3">
      <c r="A2191">
        <v>2190</v>
      </c>
      <c r="B2191" s="2">
        <v>42752</v>
      </c>
      <c r="C2191" s="8">
        <v>35433000</v>
      </c>
      <c r="D2191" s="8">
        <v>20680279.72027972</v>
      </c>
      <c r="E2191" s="10">
        <f t="shared" si="68"/>
        <v>14752720.27972028</v>
      </c>
      <c r="F2191" s="28">
        <f t="shared" si="69"/>
        <v>-489230.25623025745</v>
      </c>
    </row>
    <row r="2192" spans="1:6" x14ac:dyDescent="0.3">
      <c r="A2192">
        <v>2191</v>
      </c>
      <c r="B2192" s="2">
        <v>42751</v>
      </c>
      <c r="C2192" s="8">
        <v>35508000</v>
      </c>
      <c r="D2192" s="8">
        <v>20266049.464049462</v>
      </c>
      <c r="E2192" s="10">
        <f t="shared" si="68"/>
        <v>15241950.535950538</v>
      </c>
      <c r="F2192" s="28">
        <f t="shared" si="69"/>
        <v>260242.73024272919</v>
      </c>
    </row>
    <row r="2193" spans="1:6" x14ac:dyDescent="0.3">
      <c r="A2193">
        <v>2192</v>
      </c>
      <c r="B2193" s="2">
        <v>42748</v>
      </c>
      <c r="C2193" s="8">
        <v>35368000</v>
      </c>
      <c r="D2193" s="8">
        <v>20386292.194292191</v>
      </c>
      <c r="E2193" s="10">
        <f t="shared" si="68"/>
        <v>14981707.805707809</v>
      </c>
      <c r="F2193" s="28">
        <f t="shared" si="69"/>
        <v>90463.050463054329</v>
      </c>
    </row>
    <row r="2194" spans="1:6" x14ac:dyDescent="0.3">
      <c r="A2194">
        <v>2193</v>
      </c>
      <c r="B2194" s="2">
        <v>42747</v>
      </c>
      <c r="C2194" s="8">
        <v>35348000</v>
      </c>
      <c r="D2194" s="8">
        <v>20456755.244755246</v>
      </c>
      <c r="E2194" s="10">
        <f t="shared" si="68"/>
        <v>14891244.755244754</v>
      </c>
      <c r="F2194" s="28">
        <f t="shared" si="69"/>
        <v>18692.307692304254</v>
      </c>
    </row>
    <row r="2195" spans="1:6" x14ac:dyDescent="0.3">
      <c r="A2195">
        <v>2194</v>
      </c>
      <c r="B2195" s="2">
        <v>42746</v>
      </c>
      <c r="C2195" s="8">
        <v>35273000</v>
      </c>
      <c r="D2195" s="8">
        <v>20400447.55244755</v>
      </c>
      <c r="E2195" s="10">
        <f t="shared" si="68"/>
        <v>14872552.44755245</v>
      </c>
      <c r="F2195" s="28">
        <f t="shared" si="69"/>
        <v>-219517.48251748085</v>
      </c>
    </row>
    <row r="2196" spans="1:6" x14ac:dyDescent="0.3">
      <c r="A2196">
        <v>2195</v>
      </c>
      <c r="B2196" s="2">
        <v>42745</v>
      </c>
      <c r="C2196" s="8">
        <v>35298000</v>
      </c>
      <c r="D2196" s="8">
        <v>20205930.069930069</v>
      </c>
      <c r="E2196" s="10">
        <f t="shared" si="68"/>
        <v>15092069.930069931</v>
      </c>
      <c r="F2196" s="28">
        <f t="shared" si="69"/>
        <v>22003.213003210723</v>
      </c>
    </row>
    <row r="2197" spans="1:6" x14ac:dyDescent="0.3">
      <c r="A2197">
        <v>2196</v>
      </c>
      <c r="B2197" s="2">
        <v>42744</v>
      </c>
      <c r="C2197" s="8">
        <v>35273000</v>
      </c>
      <c r="D2197" s="8">
        <v>20202933.28293328</v>
      </c>
      <c r="E2197" s="10">
        <f t="shared" si="68"/>
        <v>15070066.71706672</v>
      </c>
      <c r="F2197" s="28">
        <f t="shared" si="69"/>
        <v>-135736.91173690557</v>
      </c>
    </row>
    <row r="2198" spans="1:6" x14ac:dyDescent="0.3">
      <c r="A2198">
        <v>2197</v>
      </c>
      <c r="B2198" s="2">
        <v>42741</v>
      </c>
      <c r="C2198" s="8">
        <v>35193000</v>
      </c>
      <c r="D2198" s="8">
        <v>19987196.371196374</v>
      </c>
      <c r="E2198" s="10">
        <f t="shared" si="68"/>
        <v>15205803.628803626</v>
      </c>
      <c r="F2198" s="28">
        <f t="shared" si="69"/>
        <v>195595.16159515828</v>
      </c>
    </row>
    <row r="2199" spans="1:6" x14ac:dyDescent="0.3">
      <c r="A2199">
        <v>2198</v>
      </c>
      <c r="B2199" s="2">
        <v>42740</v>
      </c>
      <c r="C2199" s="8">
        <v>35233000</v>
      </c>
      <c r="D2199" s="8">
        <v>20222791.532791533</v>
      </c>
      <c r="E2199" s="10">
        <f t="shared" si="68"/>
        <v>15010208.467208467</v>
      </c>
      <c r="F2199" s="28">
        <f t="shared" si="69"/>
        <v>-38571.15857116133</v>
      </c>
    </row>
    <row r="2200" spans="1:6" x14ac:dyDescent="0.3">
      <c r="A2200">
        <v>2199</v>
      </c>
      <c r="B2200" s="2">
        <v>42739</v>
      </c>
      <c r="C2200" s="8">
        <v>35043000</v>
      </c>
      <c r="D2200" s="8">
        <v>19994220.374220371</v>
      </c>
      <c r="E2200" s="10">
        <f t="shared" si="68"/>
        <v>15048779.625779629</v>
      </c>
      <c r="F2200" s="28">
        <f t="shared" si="69"/>
        <v>-80867.132867127657</v>
      </c>
    </row>
    <row r="2201" spans="1:6" x14ac:dyDescent="0.3">
      <c r="A2201">
        <v>2200</v>
      </c>
      <c r="B2201" s="2">
        <v>42738</v>
      </c>
      <c r="C2201" s="8">
        <v>35083000</v>
      </c>
      <c r="D2201" s="8">
        <v>19953353.241353244</v>
      </c>
      <c r="E2201" s="10">
        <f t="shared" si="68"/>
        <v>15129646.758646756</v>
      </c>
      <c r="F2201" s="28">
        <f t="shared" si="69"/>
        <v>-167095.44509544969</v>
      </c>
    </row>
    <row r="2202" spans="1:6" x14ac:dyDescent="0.3">
      <c r="A2202">
        <v>2201</v>
      </c>
      <c r="B2202" s="2">
        <v>42734</v>
      </c>
      <c r="C2202" s="8">
        <v>35093000</v>
      </c>
      <c r="D2202" s="8">
        <v>19796257.796257794</v>
      </c>
      <c r="E2202" s="10">
        <f t="shared" si="68"/>
        <v>15296742.203742206</v>
      </c>
      <c r="F2202" s="28">
        <f t="shared" si="69"/>
        <v>366290.15309015289</v>
      </c>
    </row>
    <row r="2203" spans="1:6" x14ac:dyDescent="0.3">
      <c r="A2203">
        <v>2202</v>
      </c>
      <c r="B2203" s="2">
        <v>42733</v>
      </c>
      <c r="C2203" s="8">
        <v>34843000</v>
      </c>
      <c r="D2203" s="8">
        <v>19912547.949347947</v>
      </c>
      <c r="E2203" s="10">
        <f t="shared" si="68"/>
        <v>14930452.050652053</v>
      </c>
      <c r="F2203" s="28">
        <f t="shared" si="69"/>
        <v>-283760.00756000355</v>
      </c>
    </row>
    <row r="2204" spans="1:6" x14ac:dyDescent="0.3">
      <c r="A2204">
        <v>2203</v>
      </c>
      <c r="B2204" s="2">
        <v>42732</v>
      </c>
      <c r="C2204" s="8">
        <v>34828000</v>
      </c>
      <c r="D2204" s="8">
        <v>19613787.941787943</v>
      </c>
      <c r="E2204" s="10">
        <f t="shared" si="68"/>
        <v>15214212.058212057</v>
      </c>
      <c r="F2204" s="28">
        <f t="shared" si="69"/>
        <v>-48028.085428088903</v>
      </c>
    </row>
    <row r="2205" spans="1:6" x14ac:dyDescent="0.3">
      <c r="A2205">
        <v>2204</v>
      </c>
      <c r="B2205" s="2">
        <v>42731</v>
      </c>
      <c r="C2205" s="8">
        <v>34833000</v>
      </c>
      <c r="D2205" s="8">
        <v>19570759.856359854</v>
      </c>
      <c r="E2205" s="10">
        <f t="shared" si="68"/>
        <v>15262240.143640146</v>
      </c>
      <c r="F2205" s="28">
        <f t="shared" si="69"/>
        <v>-65677.311877314001</v>
      </c>
    </row>
    <row r="2206" spans="1:6" x14ac:dyDescent="0.3">
      <c r="A2206">
        <v>2205</v>
      </c>
      <c r="B2206" s="2">
        <v>42730</v>
      </c>
      <c r="C2206" s="8">
        <v>34808000</v>
      </c>
      <c r="D2206" s="8">
        <v>19480082.54448254</v>
      </c>
      <c r="E2206" s="10">
        <f t="shared" si="68"/>
        <v>15327917.45551746</v>
      </c>
      <c r="F2206" s="28">
        <f t="shared" si="69"/>
        <v>66763.609363615513</v>
      </c>
    </row>
    <row r="2207" spans="1:6" x14ac:dyDescent="0.3">
      <c r="A2207">
        <v>2206</v>
      </c>
      <c r="B2207" s="2">
        <v>42727</v>
      </c>
      <c r="C2207" s="8">
        <v>34733000</v>
      </c>
      <c r="D2207" s="8">
        <v>19471846.153846156</v>
      </c>
      <c r="E2207" s="10">
        <f t="shared" si="68"/>
        <v>15261153.846153844</v>
      </c>
      <c r="F2207" s="28">
        <f t="shared" si="69"/>
        <v>-119915.17671518028</v>
      </c>
    </row>
    <row r="2208" spans="1:6" x14ac:dyDescent="0.3">
      <c r="A2208">
        <v>2207</v>
      </c>
      <c r="B2208" s="2">
        <v>42726</v>
      </c>
      <c r="C2208" s="8">
        <v>34803000</v>
      </c>
      <c r="D2208" s="8">
        <v>19421930.977130976</v>
      </c>
      <c r="E2208" s="10">
        <f t="shared" si="68"/>
        <v>15381069.022869024</v>
      </c>
      <c r="F2208" s="28">
        <f t="shared" si="69"/>
        <v>-134440.82404082641</v>
      </c>
    </row>
    <row r="2209" spans="1:6" x14ac:dyDescent="0.3">
      <c r="A2209">
        <v>2208</v>
      </c>
      <c r="B2209" s="2">
        <v>42725</v>
      </c>
      <c r="C2209" s="8">
        <v>34983000</v>
      </c>
      <c r="D2209" s="8">
        <v>19467490.153090149</v>
      </c>
      <c r="E2209" s="10">
        <f t="shared" si="68"/>
        <v>15515509.846909851</v>
      </c>
      <c r="F2209" s="28">
        <f t="shared" si="69"/>
        <v>-23248.043848041445</v>
      </c>
    </row>
    <row r="2210" spans="1:6" x14ac:dyDescent="0.3">
      <c r="A2210">
        <v>2209</v>
      </c>
      <c r="B2210" s="2">
        <v>42724</v>
      </c>
      <c r="C2210" s="8">
        <v>35008000</v>
      </c>
      <c r="D2210" s="8">
        <v>19469242.109242108</v>
      </c>
      <c r="E2210" s="10">
        <f t="shared" si="68"/>
        <v>15538757.890757892</v>
      </c>
      <c r="F2210" s="28">
        <f t="shared" si="69"/>
        <v>175548.10054809973</v>
      </c>
    </row>
    <row r="2211" spans="1:6" x14ac:dyDescent="0.3">
      <c r="A2211">
        <v>2210</v>
      </c>
      <c r="B2211" s="2">
        <v>42723</v>
      </c>
      <c r="C2211" s="8">
        <v>34983000</v>
      </c>
      <c r="D2211" s="8">
        <v>19619790.209790207</v>
      </c>
      <c r="E2211" s="10">
        <f t="shared" si="68"/>
        <v>15363209.790209793</v>
      </c>
      <c r="F2211" s="28">
        <f t="shared" si="69"/>
        <v>126962.57796257734</v>
      </c>
    </row>
    <row r="2212" spans="1:6" x14ac:dyDescent="0.3">
      <c r="A2212">
        <v>2211</v>
      </c>
      <c r="B2212" s="2">
        <v>42720</v>
      </c>
      <c r="C2212" s="8">
        <v>34758000</v>
      </c>
      <c r="D2212" s="8">
        <v>19521752.787752785</v>
      </c>
      <c r="E2212" s="10">
        <f t="shared" si="68"/>
        <v>15236247.212247215</v>
      </c>
      <c r="F2212" s="28">
        <f t="shared" si="69"/>
        <v>-448227.36722736433</v>
      </c>
    </row>
    <row r="2213" spans="1:6" x14ac:dyDescent="0.3">
      <c r="A2213">
        <v>2212</v>
      </c>
      <c r="B2213" s="2">
        <v>42719</v>
      </c>
      <c r="C2213" s="8">
        <v>35073000</v>
      </c>
      <c r="D2213" s="8">
        <v>19388525.42052542</v>
      </c>
      <c r="E2213" s="10">
        <f t="shared" si="68"/>
        <v>15684474.57947458</v>
      </c>
      <c r="F2213" s="28">
        <f t="shared" si="69"/>
        <v>429575.50557550415</v>
      </c>
    </row>
    <row r="2214" spans="1:6" x14ac:dyDescent="0.3">
      <c r="A2214">
        <v>2213</v>
      </c>
      <c r="B2214" s="2">
        <v>42718</v>
      </c>
      <c r="C2214" s="8">
        <v>35193000</v>
      </c>
      <c r="D2214" s="8">
        <v>19938100.926100925</v>
      </c>
      <c r="E2214" s="10">
        <f t="shared" si="68"/>
        <v>15254899.073899075</v>
      </c>
      <c r="F2214" s="28">
        <f t="shared" si="69"/>
        <v>-117072.00907200947</v>
      </c>
    </row>
    <row r="2215" spans="1:6" x14ac:dyDescent="0.3">
      <c r="A2215">
        <v>2214</v>
      </c>
      <c r="B2215" s="2">
        <v>42717</v>
      </c>
      <c r="C2215" s="8">
        <v>35183000</v>
      </c>
      <c r="D2215" s="8">
        <v>19811028.917028915</v>
      </c>
      <c r="E2215" s="10">
        <f t="shared" si="68"/>
        <v>15371971.082971085</v>
      </c>
      <c r="F2215" s="28">
        <f t="shared" si="69"/>
        <v>275678.69967870042</v>
      </c>
    </row>
    <row r="2216" spans="1:6" x14ac:dyDescent="0.3">
      <c r="A2216">
        <v>2215</v>
      </c>
      <c r="B2216" s="2">
        <v>42716</v>
      </c>
      <c r="C2216" s="8">
        <v>34993000</v>
      </c>
      <c r="D2216" s="8">
        <v>19896707.616707616</v>
      </c>
      <c r="E2216" s="10">
        <f t="shared" si="68"/>
        <v>15096292.383292384</v>
      </c>
      <c r="F2216" s="28">
        <f t="shared" si="69"/>
        <v>-270790.77679077536</v>
      </c>
    </row>
    <row r="2217" spans="1:6" x14ac:dyDescent="0.3">
      <c r="A2217">
        <v>2216</v>
      </c>
      <c r="B2217" s="2">
        <v>42713</v>
      </c>
      <c r="C2217" s="8">
        <v>35163000</v>
      </c>
      <c r="D2217" s="8">
        <v>19795916.83991684</v>
      </c>
      <c r="E2217" s="10">
        <f t="shared" si="68"/>
        <v>15367083.16008316</v>
      </c>
      <c r="F2217" s="28">
        <f t="shared" si="69"/>
        <v>147369.11736911535</v>
      </c>
    </row>
    <row r="2218" spans="1:6" x14ac:dyDescent="0.3">
      <c r="A2218">
        <v>2217</v>
      </c>
      <c r="B2218" s="2">
        <v>42712</v>
      </c>
      <c r="C2218" s="8">
        <v>35233000</v>
      </c>
      <c r="D2218" s="8">
        <v>20013285.957285956</v>
      </c>
      <c r="E2218" s="10">
        <f t="shared" si="68"/>
        <v>15219714.042714044</v>
      </c>
      <c r="F2218" s="28">
        <f t="shared" si="69"/>
        <v>-901621.81062180921</v>
      </c>
    </row>
    <row r="2219" spans="1:6" x14ac:dyDescent="0.3">
      <c r="A2219">
        <v>2218</v>
      </c>
      <c r="B2219" s="2">
        <v>42711</v>
      </c>
      <c r="C2219" s="8">
        <v>36268000</v>
      </c>
      <c r="D2219" s="8">
        <v>20146664.146664146</v>
      </c>
      <c r="E2219" s="10">
        <f t="shared" si="68"/>
        <v>16121335.853335854</v>
      </c>
      <c r="F2219" s="28">
        <f t="shared" si="69"/>
        <v>868427.14042713493</v>
      </c>
    </row>
    <row r="2220" spans="1:6" x14ac:dyDescent="0.3">
      <c r="A2220">
        <v>2219</v>
      </c>
      <c r="B2220" s="2">
        <v>42710</v>
      </c>
      <c r="C2220" s="8">
        <v>35308000</v>
      </c>
      <c r="D2220" s="8">
        <v>20055091.287091281</v>
      </c>
      <c r="E2220" s="10">
        <f t="shared" si="68"/>
        <v>15252908.712908719</v>
      </c>
      <c r="F2220" s="28">
        <f t="shared" si="69"/>
        <v>411053.10905311257</v>
      </c>
    </row>
    <row r="2221" spans="1:6" x14ac:dyDescent="0.3">
      <c r="A2221">
        <v>2220</v>
      </c>
      <c r="B2221" s="2">
        <v>42709</v>
      </c>
      <c r="C2221" s="8">
        <v>34998000</v>
      </c>
      <c r="D2221" s="8">
        <v>20156144.396144394</v>
      </c>
      <c r="E2221" s="10">
        <f t="shared" si="68"/>
        <v>14841855.603855606</v>
      </c>
      <c r="F2221" s="28">
        <f t="shared" si="69"/>
        <v>244466.83046682924</v>
      </c>
    </row>
    <row r="2222" spans="1:6" x14ac:dyDescent="0.3">
      <c r="A2222">
        <v>2221</v>
      </c>
      <c r="B2222" s="2">
        <v>42706</v>
      </c>
      <c r="C2222" s="8">
        <v>34728000</v>
      </c>
      <c r="D2222" s="8">
        <v>20130611.226611223</v>
      </c>
      <c r="E2222" s="10">
        <f t="shared" si="68"/>
        <v>14597388.773388777</v>
      </c>
      <c r="F2222" s="28">
        <f t="shared" si="69"/>
        <v>-42830.466830462217</v>
      </c>
    </row>
    <row r="2223" spans="1:6" x14ac:dyDescent="0.3">
      <c r="A2223">
        <v>2222</v>
      </c>
      <c r="B2223" s="2">
        <v>42705</v>
      </c>
      <c r="C2223" s="8">
        <v>34648000</v>
      </c>
      <c r="D2223" s="8">
        <v>20007780.759780761</v>
      </c>
      <c r="E2223" s="10">
        <f t="shared" si="68"/>
        <v>14640219.240219239</v>
      </c>
      <c r="F2223" s="28">
        <f t="shared" si="69"/>
        <v>-198535.24853524938</v>
      </c>
    </row>
    <row r="2224" spans="1:6" x14ac:dyDescent="0.3">
      <c r="A2224">
        <v>2223</v>
      </c>
      <c r="B2224" s="2">
        <v>42704</v>
      </c>
      <c r="C2224" s="8">
        <v>34878000</v>
      </c>
      <c r="D2224" s="8">
        <v>20039245.511245511</v>
      </c>
      <c r="E2224" s="10">
        <f t="shared" si="68"/>
        <v>14838754.488754489</v>
      </c>
      <c r="F2224" s="28">
        <f t="shared" si="69"/>
        <v>329622.75562275574</v>
      </c>
    </row>
    <row r="2225" spans="1:6" x14ac:dyDescent="0.3">
      <c r="A2225">
        <v>2224</v>
      </c>
      <c r="B2225" s="2">
        <v>42703</v>
      </c>
      <c r="C2225" s="8">
        <v>34868000</v>
      </c>
      <c r="D2225" s="8">
        <v>20358868.266868267</v>
      </c>
      <c r="E2225" s="10">
        <f t="shared" si="68"/>
        <v>14509131.733131733</v>
      </c>
      <c r="F2225" s="28">
        <f t="shared" si="69"/>
        <v>8276.8852768801153</v>
      </c>
    </row>
    <row r="2226" spans="1:6" x14ac:dyDescent="0.3">
      <c r="A2226">
        <v>2225</v>
      </c>
      <c r="B2226" s="2">
        <v>42702</v>
      </c>
      <c r="C2226" s="8">
        <v>34933000</v>
      </c>
      <c r="D2226" s="8">
        <v>20432145.152145147</v>
      </c>
      <c r="E2226" s="10">
        <f t="shared" si="68"/>
        <v>14500854.847854853</v>
      </c>
      <c r="F2226" s="28">
        <f t="shared" si="69"/>
        <v>129468.90946891159</v>
      </c>
    </row>
    <row r="2227" spans="1:6" x14ac:dyDescent="0.3">
      <c r="A2227">
        <v>2226</v>
      </c>
      <c r="B2227" s="2">
        <v>42699</v>
      </c>
      <c r="C2227" s="8">
        <v>34613000</v>
      </c>
      <c r="D2227" s="8">
        <v>20241614.061614059</v>
      </c>
      <c r="E2227" s="10">
        <f t="shared" si="68"/>
        <v>14371385.938385941</v>
      </c>
      <c r="F2227" s="28">
        <f t="shared" si="69"/>
        <v>222221.02762103081</v>
      </c>
    </row>
    <row r="2228" spans="1:6" x14ac:dyDescent="0.3">
      <c r="A2228">
        <v>2227</v>
      </c>
      <c r="B2228" s="2">
        <v>42698</v>
      </c>
      <c r="C2228" s="8">
        <v>34708000</v>
      </c>
      <c r="D2228" s="8">
        <v>20558835.08923509</v>
      </c>
      <c r="E2228" s="10">
        <f t="shared" si="68"/>
        <v>14149164.91076491</v>
      </c>
      <c r="F2228" s="28">
        <f t="shared" si="69"/>
        <v>-598679.99567999691</v>
      </c>
    </row>
    <row r="2229" spans="1:6" x14ac:dyDescent="0.3">
      <c r="A2229">
        <v>2228</v>
      </c>
      <c r="B2229" s="2">
        <v>42697</v>
      </c>
      <c r="C2229" s="8">
        <v>35023000</v>
      </c>
      <c r="D2229" s="8">
        <v>20275155.093555093</v>
      </c>
      <c r="E2229" s="10">
        <f t="shared" si="68"/>
        <v>14747844.906444907</v>
      </c>
      <c r="F2229" s="28">
        <f t="shared" si="69"/>
        <v>-563165.86656586826</v>
      </c>
    </row>
    <row r="2230" spans="1:6" x14ac:dyDescent="0.3">
      <c r="A2230">
        <v>2229</v>
      </c>
      <c r="B2230" s="2">
        <v>42696</v>
      </c>
      <c r="C2230" s="8">
        <v>35890000</v>
      </c>
      <c r="D2230" s="8">
        <v>20578989.226989225</v>
      </c>
      <c r="E2230" s="10">
        <f t="shared" si="68"/>
        <v>15311010.773010775</v>
      </c>
      <c r="F2230" s="28">
        <f t="shared" si="69"/>
        <v>958194.85919485614</v>
      </c>
    </row>
    <row r="2231" spans="1:6" x14ac:dyDescent="0.3">
      <c r="A2231">
        <v>2230</v>
      </c>
      <c r="B2231" s="2">
        <v>42695</v>
      </c>
      <c r="C2231" s="8">
        <v>34983000</v>
      </c>
      <c r="D2231" s="8">
        <v>20630184.086184081</v>
      </c>
      <c r="E2231" s="10">
        <f t="shared" si="68"/>
        <v>14352815.913815919</v>
      </c>
      <c r="F2231" s="28">
        <f t="shared" si="69"/>
        <v>-103778.11377811059</v>
      </c>
    </row>
    <row r="2232" spans="1:6" x14ac:dyDescent="0.3">
      <c r="A2232">
        <v>2231</v>
      </c>
      <c r="B2232" s="2">
        <v>42692</v>
      </c>
      <c r="C2232" s="8">
        <v>34973000</v>
      </c>
      <c r="D2232" s="8">
        <v>20516405.97240597</v>
      </c>
      <c r="E2232" s="10">
        <f t="shared" si="68"/>
        <v>14456594.02759403</v>
      </c>
      <c r="F2232" s="28">
        <f t="shared" si="69"/>
        <v>-131956.71895671636</v>
      </c>
    </row>
    <row r="2233" spans="1:6" x14ac:dyDescent="0.3">
      <c r="A2233">
        <v>2232</v>
      </c>
      <c r="B2233" s="2">
        <v>42691</v>
      </c>
      <c r="C2233" s="8">
        <v>35158000</v>
      </c>
      <c r="D2233" s="8">
        <v>20569449.253449254</v>
      </c>
      <c r="E2233" s="10">
        <f t="shared" si="68"/>
        <v>14588550.746550746</v>
      </c>
      <c r="F2233" s="28">
        <f t="shared" si="69"/>
        <v>55543.488943487406</v>
      </c>
    </row>
    <row r="2234" spans="1:6" x14ac:dyDescent="0.3">
      <c r="A2234">
        <v>2233</v>
      </c>
      <c r="B2234" s="2">
        <v>42690</v>
      </c>
      <c r="C2234" s="8">
        <v>35233000</v>
      </c>
      <c r="D2234" s="8">
        <v>20699992.742392741</v>
      </c>
      <c r="E2234" s="10">
        <f t="shared" si="68"/>
        <v>14533007.257607259</v>
      </c>
      <c r="F2234" s="28">
        <f t="shared" si="69"/>
        <v>-108323.49272349477</v>
      </c>
    </row>
    <row r="2235" spans="1:6" x14ac:dyDescent="0.3">
      <c r="A2235">
        <v>2234</v>
      </c>
      <c r="B2235" s="2">
        <v>42689</v>
      </c>
      <c r="C2235" s="8">
        <v>35283000</v>
      </c>
      <c r="D2235" s="8">
        <v>20641669.249669246</v>
      </c>
      <c r="E2235" s="10">
        <f t="shared" si="68"/>
        <v>14641330.750330754</v>
      </c>
      <c r="F2235" s="28">
        <f t="shared" si="69"/>
        <v>350010.81081081182</v>
      </c>
    </row>
    <row r="2236" spans="1:6" x14ac:dyDescent="0.3">
      <c r="A2236">
        <v>2235</v>
      </c>
      <c r="B2236" s="2">
        <v>42688</v>
      </c>
      <c r="C2236" s="8">
        <v>34883000</v>
      </c>
      <c r="D2236" s="8">
        <v>20591680.060480058</v>
      </c>
      <c r="E2236" s="10">
        <f t="shared" si="68"/>
        <v>14291319.939519942</v>
      </c>
      <c r="F2236" s="28">
        <f t="shared" si="69"/>
        <v>418382.9251829274</v>
      </c>
    </row>
    <row r="2237" spans="1:6" x14ac:dyDescent="0.3">
      <c r="A2237">
        <v>2236</v>
      </c>
      <c r="B2237" s="2">
        <v>42685</v>
      </c>
      <c r="C2237" s="8">
        <v>35533000</v>
      </c>
      <c r="D2237" s="8">
        <v>21660062.985662986</v>
      </c>
      <c r="E2237" s="10">
        <f t="shared" si="68"/>
        <v>13872937.014337014</v>
      </c>
      <c r="F2237" s="28">
        <f t="shared" si="69"/>
        <v>-949148.22474822775</v>
      </c>
    </row>
    <row r="2238" spans="1:6" x14ac:dyDescent="0.3">
      <c r="A2238">
        <v>2237</v>
      </c>
      <c r="B2238" s="2">
        <v>42684</v>
      </c>
      <c r="C2238" s="8">
        <v>36133000</v>
      </c>
      <c r="D2238" s="8">
        <v>21310914.760914758</v>
      </c>
      <c r="E2238" s="10">
        <f t="shared" si="68"/>
        <v>14822085.239085242</v>
      </c>
      <c r="F2238" s="28">
        <f t="shared" si="69"/>
        <v>87828.803628802299</v>
      </c>
    </row>
    <row r="2239" spans="1:6" x14ac:dyDescent="0.3">
      <c r="A2239">
        <v>2238</v>
      </c>
      <c r="B2239" s="2">
        <v>42683</v>
      </c>
      <c r="C2239" s="8">
        <v>36158000</v>
      </c>
      <c r="D2239" s="8">
        <v>21423743.56454356</v>
      </c>
      <c r="E2239" s="10">
        <f t="shared" si="68"/>
        <v>14734256.43545644</v>
      </c>
      <c r="F2239" s="28">
        <f t="shared" si="69"/>
        <v>495826.11982612312</v>
      </c>
    </row>
    <row r="2240" spans="1:6" x14ac:dyDescent="0.3">
      <c r="A2240">
        <v>2239</v>
      </c>
      <c r="B2240" s="2">
        <v>42682</v>
      </c>
      <c r="C2240" s="8">
        <v>35718000</v>
      </c>
      <c r="D2240" s="8">
        <v>21479569.684369683</v>
      </c>
      <c r="E2240" s="10">
        <f t="shared" si="68"/>
        <v>14238430.315630317</v>
      </c>
      <c r="F2240" s="28">
        <f t="shared" si="69"/>
        <v>-70776.072576072067</v>
      </c>
    </row>
    <row r="2241" spans="1:6" x14ac:dyDescent="0.3">
      <c r="A2241">
        <v>2240</v>
      </c>
      <c r="B2241" s="2">
        <v>42681</v>
      </c>
      <c r="C2241" s="8">
        <v>35855000</v>
      </c>
      <c r="D2241" s="8">
        <v>21545793.611793611</v>
      </c>
      <c r="E2241" s="10">
        <f t="shared" si="68"/>
        <v>14309206.388206389</v>
      </c>
      <c r="F2241" s="28">
        <f t="shared" si="69"/>
        <v>-58227.064827065915</v>
      </c>
    </row>
    <row r="2242" spans="1:6" x14ac:dyDescent="0.3">
      <c r="A2242">
        <v>2241</v>
      </c>
      <c r="B2242" s="2">
        <v>42678</v>
      </c>
      <c r="C2242" s="8">
        <v>36308000</v>
      </c>
      <c r="D2242" s="8">
        <v>21940566.546966545</v>
      </c>
      <c r="E2242" s="10">
        <f t="shared" si="68"/>
        <v>14367433.453033455</v>
      </c>
      <c r="F2242" s="28">
        <f t="shared" si="69"/>
        <v>-20201.549801550806</v>
      </c>
    </row>
    <row r="2243" spans="1:6" x14ac:dyDescent="0.3">
      <c r="A2243">
        <v>2242</v>
      </c>
      <c r="B2243" s="2">
        <v>42677</v>
      </c>
      <c r="C2243" s="8">
        <v>36308000</v>
      </c>
      <c r="D2243" s="8">
        <v>21920364.997164994</v>
      </c>
      <c r="E2243" s="10">
        <f t="shared" ref="E2243:E2306" si="70">C2243-D2243</f>
        <v>14387635.002835006</v>
      </c>
      <c r="F2243" s="28">
        <f t="shared" ref="F2243:F2306" si="71">E2243-E2244</f>
        <v>799122.73672273755</v>
      </c>
    </row>
    <row r="2244" spans="1:6" x14ac:dyDescent="0.3">
      <c r="A2244">
        <v>2243</v>
      </c>
      <c r="B2244" s="2">
        <v>42676</v>
      </c>
      <c r="C2244" s="8">
        <v>35588000</v>
      </c>
      <c r="D2244" s="8">
        <v>21999487.733887732</v>
      </c>
      <c r="E2244" s="10">
        <f t="shared" si="70"/>
        <v>13588512.266112268</v>
      </c>
      <c r="F2244" s="28">
        <f t="shared" si="71"/>
        <v>-157866.03666603565</v>
      </c>
    </row>
    <row r="2245" spans="1:6" x14ac:dyDescent="0.3">
      <c r="A2245">
        <v>2244</v>
      </c>
      <c r="B2245" s="2">
        <v>42675</v>
      </c>
      <c r="C2245" s="8">
        <v>35418000</v>
      </c>
      <c r="D2245" s="8">
        <v>21671621.697221696</v>
      </c>
      <c r="E2245" s="10">
        <f t="shared" si="70"/>
        <v>13746378.302778304</v>
      </c>
      <c r="F2245" s="28">
        <f t="shared" si="71"/>
        <v>-256016.14061614126</v>
      </c>
    </row>
    <row r="2246" spans="1:6" x14ac:dyDescent="0.3">
      <c r="A2246">
        <v>2245</v>
      </c>
      <c r="B2246" s="2">
        <v>42674</v>
      </c>
      <c r="C2246" s="8">
        <v>35423000</v>
      </c>
      <c r="D2246" s="8">
        <v>21420605.556605555</v>
      </c>
      <c r="E2246" s="10">
        <f t="shared" si="70"/>
        <v>14002394.443394445</v>
      </c>
      <c r="F2246" s="28">
        <f t="shared" si="71"/>
        <v>191422.6044226028</v>
      </c>
    </row>
    <row r="2247" spans="1:6" x14ac:dyDescent="0.3">
      <c r="A2247">
        <v>2246</v>
      </c>
      <c r="B2247" s="2">
        <v>42671</v>
      </c>
      <c r="C2247" s="8">
        <v>35298000</v>
      </c>
      <c r="D2247" s="8">
        <v>21487028.161028158</v>
      </c>
      <c r="E2247" s="10">
        <f t="shared" si="70"/>
        <v>13810971.838971842</v>
      </c>
      <c r="F2247" s="28">
        <f t="shared" si="71"/>
        <v>-72770.931770928204</v>
      </c>
    </row>
    <row r="2248" spans="1:6" x14ac:dyDescent="0.3">
      <c r="A2248">
        <v>2247</v>
      </c>
      <c r="B2248" s="2">
        <v>42670</v>
      </c>
      <c r="C2248" s="8">
        <v>35283000</v>
      </c>
      <c r="D2248" s="8">
        <v>21399257.22925723</v>
      </c>
      <c r="E2248" s="10">
        <f t="shared" si="70"/>
        <v>13883742.77074277</v>
      </c>
      <c r="F2248" s="28">
        <f t="shared" si="71"/>
        <v>-163795.1993952021</v>
      </c>
    </row>
    <row r="2249" spans="1:6" x14ac:dyDescent="0.3">
      <c r="A2249">
        <v>2248</v>
      </c>
      <c r="B2249" s="2">
        <v>42669</v>
      </c>
      <c r="C2249" s="8">
        <v>35383000</v>
      </c>
      <c r="D2249" s="8">
        <v>21335462.029862028</v>
      </c>
      <c r="E2249" s="10">
        <f t="shared" si="70"/>
        <v>14047537.970137972</v>
      </c>
      <c r="F2249" s="28">
        <f t="shared" si="71"/>
        <v>235920.65772065893</v>
      </c>
    </row>
    <row r="2250" spans="1:6" x14ac:dyDescent="0.3">
      <c r="A2250">
        <v>2249</v>
      </c>
      <c r="B2250" s="2">
        <v>42668</v>
      </c>
      <c r="C2250" s="8">
        <v>35238000</v>
      </c>
      <c r="D2250" s="8">
        <v>21426382.687582687</v>
      </c>
      <c r="E2250" s="10">
        <f t="shared" si="70"/>
        <v>13811617.312417313</v>
      </c>
      <c r="F2250" s="28">
        <f t="shared" si="71"/>
        <v>-198948.3651483655</v>
      </c>
    </row>
    <row r="2251" spans="1:6" x14ac:dyDescent="0.3">
      <c r="A2251">
        <v>2250</v>
      </c>
      <c r="B2251" s="2">
        <v>42667</v>
      </c>
      <c r="C2251" s="8">
        <v>35253000</v>
      </c>
      <c r="D2251" s="8">
        <v>21242434.322434321</v>
      </c>
      <c r="E2251" s="10">
        <f t="shared" si="70"/>
        <v>14010565.677565679</v>
      </c>
      <c r="F2251" s="28">
        <f t="shared" si="71"/>
        <v>78302.362502366304</v>
      </c>
    </row>
    <row r="2252" spans="1:6" x14ac:dyDescent="0.3">
      <c r="A2252">
        <v>2251</v>
      </c>
      <c r="B2252" s="2">
        <v>42664</v>
      </c>
      <c r="C2252" s="8">
        <v>35248000</v>
      </c>
      <c r="D2252" s="8">
        <v>21315736.684936687</v>
      </c>
      <c r="E2252" s="10">
        <f t="shared" si="70"/>
        <v>13932263.315063313</v>
      </c>
      <c r="F2252" s="28">
        <f t="shared" si="71"/>
        <v>-93403.439803447574</v>
      </c>
    </row>
    <row r="2253" spans="1:6" x14ac:dyDescent="0.3">
      <c r="A2253">
        <v>2252</v>
      </c>
      <c r="B2253" s="2">
        <v>42663</v>
      </c>
      <c r="C2253" s="8">
        <v>35322000</v>
      </c>
      <c r="D2253" s="8">
        <v>21296333.24513324</v>
      </c>
      <c r="E2253" s="10">
        <f t="shared" si="70"/>
        <v>14025666.75486676</v>
      </c>
      <c r="F2253" s="28">
        <f t="shared" si="71"/>
        <v>109826.64902665466</v>
      </c>
    </row>
    <row r="2254" spans="1:6" x14ac:dyDescent="0.3">
      <c r="A2254">
        <v>2253</v>
      </c>
      <c r="B2254" s="2">
        <v>42662</v>
      </c>
      <c r="C2254" s="8">
        <v>35248000</v>
      </c>
      <c r="D2254" s="8">
        <v>21332159.894159894</v>
      </c>
      <c r="E2254" s="10">
        <f t="shared" si="70"/>
        <v>13915840.105840106</v>
      </c>
      <c r="F2254" s="28">
        <f t="shared" si="71"/>
        <v>-64924.399924401194</v>
      </c>
    </row>
    <row r="2255" spans="1:6" x14ac:dyDescent="0.3">
      <c r="A2255">
        <v>2254</v>
      </c>
      <c r="B2255" s="2">
        <v>42661</v>
      </c>
      <c r="C2255" s="8">
        <v>35203000</v>
      </c>
      <c r="D2255" s="8">
        <v>21222235.494235493</v>
      </c>
      <c r="E2255" s="10">
        <f t="shared" si="70"/>
        <v>13980764.505764507</v>
      </c>
      <c r="F2255" s="28">
        <f t="shared" si="71"/>
        <v>-41949.007749006152</v>
      </c>
    </row>
    <row r="2256" spans="1:6" x14ac:dyDescent="0.3">
      <c r="A2256">
        <v>2255</v>
      </c>
      <c r="B2256" s="2">
        <v>42660</v>
      </c>
      <c r="C2256" s="8">
        <v>35178000</v>
      </c>
      <c r="D2256" s="8">
        <v>21155286.486486487</v>
      </c>
      <c r="E2256" s="10">
        <f t="shared" si="70"/>
        <v>14022713.513513513</v>
      </c>
      <c r="F2256" s="28">
        <f t="shared" si="71"/>
        <v>-131186.24078624323</v>
      </c>
    </row>
    <row r="2257" spans="1:6" x14ac:dyDescent="0.3">
      <c r="A2257">
        <v>2256</v>
      </c>
      <c r="B2257" s="2">
        <v>42657</v>
      </c>
      <c r="C2257" s="8">
        <v>35238000</v>
      </c>
      <c r="D2257" s="8">
        <v>21084100.245700244</v>
      </c>
      <c r="E2257" s="10">
        <f t="shared" si="70"/>
        <v>14153899.754299756</v>
      </c>
      <c r="F2257" s="28">
        <f t="shared" si="71"/>
        <v>44122.207522209734</v>
      </c>
    </row>
    <row r="2258" spans="1:6" x14ac:dyDescent="0.3">
      <c r="A2258">
        <v>2257</v>
      </c>
      <c r="B2258" s="2">
        <v>42656</v>
      </c>
      <c r="C2258" s="8">
        <v>35223000</v>
      </c>
      <c r="D2258" s="8">
        <v>21113222.453222454</v>
      </c>
      <c r="E2258" s="10">
        <f t="shared" si="70"/>
        <v>14109777.546777546</v>
      </c>
      <c r="F2258" s="28">
        <f t="shared" si="71"/>
        <v>-70339.973539978266</v>
      </c>
    </row>
    <row r="2259" spans="1:6" x14ac:dyDescent="0.3">
      <c r="A2259">
        <v>2258</v>
      </c>
      <c r="B2259" s="2">
        <v>42655</v>
      </c>
      <c r="C2259" s="8">
        <v>35223000</v>
      </c>
      <c r="D2259" s="8">
        <v>21042882.479682475</v>
      </c>
      <c r="E2259" s="10">
        <f t="shared" si="70"/>
        <v>14180117.520317525</v>
      </c>
      <c r="F2259" s="28">
        <f t="shared" si="71"/>
        <v>-8570.2513702474535</v>
      </c>
    </row>
    <row r="2260" spans="1:6" x14ac:dyDescent="0.3">
      <c r="A2260">
        <v>2259</v>
      </c>
      <c r="B2260" s="2">
        <v>42654</v>
      </c>
      <c r="C2260" s="8">
        <v>35273000</v>
      </c>
      <c r="D2260" s="8">
        <v>21084312.228312228</v>
      </c>
      <c r="E2260" s="10">
        <f t="shared" si="70"/>
        <v>14188687.771687772</v>
      </c>
      <c r="F2260" s="28">
        <f t="shared" si="71"/>
        <v>505763.99816399813</v>
      </c>
    </row>
    <row r="2261" spans="1:6" x14ac:dyDescent="0.3">
      <c r="A2261">
        <v>2260</v>
      </c>
      <c r="B2261" s="2">
        <v>42653</v>
      </c>
      <c r="C2261" s="8">
        <v>35273000</v>
      </c>
      <c r="D2261" s="8">
        <v>21590076.226476226</v>
      </c>
      <c r="E2261" s="10">
        <f t="shared" si="70"/>
        <v>13682923.773523774</v>
      </c>
      <c r="F2261" s="28">
        <f t="shared" si="71"/>
        <v>-419475.81067581102</v>
      </c>
    </row>
    <row r="2262" spans="1:6" x14ac:dyDescent="0.3">
      <c r="A2262">
        <v>2261</v>
      </c>
      <c r="B2262" s="2">
        <v>42650</v>
      </c>
      <c r="C2262" s="8">
        <v>35113000</v>
      </c>
      <c r="D2262" s="8">
        <v>21010600.415800415</v>
      </c>
      <c r="E2262" s="10">
        <f t="shared" si="70"/>
        <v>14102399.584199585</v>
      </c>
      <c r="F2262" s="28">
        <f t="shared" si="71"/>
        <v>-69859.043659046292</v>
      </c>
    </row>
    <row r="2263" spans="1:6" x14ac:dyDescent="0.3">
      <c r="A2263">
        <v>2262</v>
      </c>
      <c r="B2263" s="2">
        <v>42649</v>
      </c>
      <c r="C2263" s="8">
        <v>35198000</v>
      </c>
      <c r="D2263" s="8">
        <v>21025741.372141369</v>
      </c>
      <c r="E2263" s="10">
        <f t="shared" si="70"/>
        <v>14172258.627858631</v>
      </c>
      <c r="F2263" s="28">
        <f t="shared" si="71"/>
        <v>220121.41372141615</v>
      </c>
    </row>
    <row r="2264" spans="1:6" x14ac:dyDescent="0.3">
      <c r="A2264">
        <v>2263</v>
      </c>
      <c r="B2264" s="2">
        <v>42648</v>
      </c>
      <c r="C2264" s="8">
        <v>35258000</v>
      </c>
      <c r="D2264" s="8">
        <v>21305862.785862785</v>
      </c>
      <c r="E2264" s="10">
        <f t="shared" si="70"/>
        <v>13952137.214137215</v>
      </c>
      <c r="F2264" s="28">
        <f t="shared" si="71"/>
        <v>-728817.50141750276</v>
      </c>
    </row>
    <row r="2265" spans="1:6" x14ac:dyDescent="0.3">
      <c r="A2265">
        <v>2264</v>
      </c>
      <c r="B2265" s="2">
        <v>42647</v>
      </c>
      <c r="C2265" s="8">
        <v>36013000</v>
      </c>
      <c r="D2265" s="8">
        <v>21332045.284445282</v>
      </c>
      <c r="E2265" s="10">
        <f t="shared" si="70"/>
        <v>14680954.715554718</v>
      </c>
      <c r="F2265" s="28">
        <f t="shared" si="71"/>
        <v>640104.40370440483</v>
      </c>
    </row>
    <row r="2266" spans="1:6" x14ac:dyDescent="0.3">
      <c r="A2266">
        <v>2265</v>
      </c>
      <c r="B2266" s="2">
        <v>42646</v>
      </c>
      <c r="C2266" s="8">
        <v>36113000</v>
      </c>
      <c r="D2266" s="8">
        <v>22072149.688149687</v>
      </c>
      <c r="E2266" s="10">
        <f t="shared" si="70"/>
        <v>14040850.311850313</v>
      </c>
      <c r="F2266" s="28">
        <f t="shared" si="71"/>
        <v>29670.232470232993</v>
      </c>
    </row>
    <row r="2267" spans="1:6" x14ac:dyDescent="0.3">
      <c r="A2267">
        <v>2266</v>
      </c>
      <c r="B2267" s="2">
        <v>42643</v>
      </c>
      <c r="C2267" s="8">
        <v>36133000</v>
      </c>
      <c r="D2267" s="8">
        <v>22121819.92061992</v>
      </c>
      <c r="E2267" s="10">
        <f t="shared" si="70"/>
        <v>14011180.07938008</v>
      </c>
      <c r="F2267" s="28">
        <f t="shared" si="71"/>
        <v>160494.1976941973</v>
      </c>
    </row>
    <row r="2268" spans="1:6" x14ac:dyDescent="0.3">
      <c r="A2268">
        <v>2267</v>
      </c>
      <c r="B2268" s="2">
        <v>42642</v>
      </c>
      <c r="C2268" s="8">
        <v>36113000</v>
      </c>
      <c r="D2268" s="8">
        <v>22262314.118314117</v>
      </c>
      <c r="E2268" s="10">
        <f t="shared" si="70"/>
        <v>13850685.881685883</v>
      </c>
      <c r="F2268" s="28">
        <f t="shared" si="71"/>
        <v>-22768.361368361861</v>
      </c>
    </row>
    <row r="2269" spans="1:6" x14ac:dyDescent="0.3">
      <c r="A2269">
        <v>2268</v>
      </c>
      <c r="B2269" s="2">
        <v>42641</v>
      </c>
      <c r="C2269" s="8">
        <v>36108000</v>
      </c>
      <c r="D2269" s="8">
        <v>22234545.756945755</v>
      </c>
      <c r="E2269" s="10">
        <f t="shared" si="70"/>
        <v>13873454.243054245</v>
      </c>
      <c r="F2269" s="28">
        <f t="shared" si="71"/>
        <v>-53492.874692872167</v>
      </c>
    </row>
    <row r="2270" spans="1:6" x14ac:dyDescent="0.3">
      <c r="A2270">
        <v>2269</v>
      </c>
      <c r="B2270" s="2">
        <v>42640</v>
      </c>
      <c r="C2270" s="8">
        <v>36258000</v>
      </c>
      <c r="D2270" s="8">
        <v>22331052.882252883</v>
      </c>
      <c r="E2270" s="10">
        <f t="shared" si="70"/>
        <v>13926947.117747117</v>
      </c>
      <c r="F2270" s="28">
        <f t="shared" si="71"/>
        <v>225563.10716310516</v>
      </c>
    </row>
    <row r="2271" spans="1:6" x14ac:dyDescent="0.3">
      <c r="A2271">
        <v>2270</v>
      </c>
      <c r="B2271" s="2">
        <v>42639</v>
      </c>
      <c r="C2271" s="8">
        <v>36276000</v>
      </c>
      <c r="D2271" s="8">
        <v>22574615.989415988</v>
      </c>
      <c r="E2271" s="10">
        <f t="shared" si="70"/>
        <v>13701384.010584012</v>
      </c>
      <c r="F2271" s="28">
        <f t="shared" si="71"/>
        <v>-74126.252126250416</v>
      </c>
    </row>
    <row r="2272" spans="1:6" x14ac:dyDescent="0.3">
      <c r="A2272">
        <v>2271</v>
      </c>
      <c r="B2272" s="2">
        <v>42636</v>
      </c>
      <c r="C2272" s="8">
        <v>36308000</v>
      </c>
      <c r="D2272" s="8">
        <v>22532489.737289738</v>
      </c>
      <c r="E2272" s="10">
        <f t="shared" si="70"/>
        <v>13775510.262710262</v>
      </c>
      <c r="F2272" s="28">
        <f t="shared" si="71"/>
        <v>47841.542241543531</v>
      </c>
    </row>
    <row r="2273" spans="1:6" x14ac:dyDescent="0.3">
      <c r="A2273">
        <v>2272</v>
      </c>
      <c r="B2273" s="2">
        <v>42635</v>
      </c>
      <c r="C2273" s="8">
        <v>36308000</v>
      </c>
      <c r="D2273" s="8">
        <v>22580331.279531281</v>
      </c>
      <c r="E2273" s="10">
        <f t="shared" si="70"/>
        <v>13727668.720468719</v>
      </c>
      <c r="F2273" s="28">
        <f t="shared" si="71"/>
        <v>-2373.4643734656274</v>
      </c>
    </row>
    <row r="2274" spans="1:6" x14ac:dyDescent="0.3">
      <c r="A2274">
        <v>2273</v>
      </c>
      <c r="B2274" s="2">
        <v>42634</v>
      </c>
      <c r="C2274" s="8">
        <v>36098000</v>
      </c>
      <c r="D2274" s="8">
        <v>22367957.815157816</v>
      </c>
      <c r="E2274" s="10">
        <f t="shared" si="70"/>
        <v>13730042.184842184</v>
      </c>
      <c r="F2274" s="28">
        <f t="shared" si="71"/>
        <v>-244365.90436590835</v>
      </c>
    </row>
    <row r="2275" spans="1:6" x14ac:dyDescent="0.3">
      <c r="A2275">
        <v>2274</v>
      </c>
      <c r="B2275" s="2">
        <v>42633</v>
      </c>
      <c r="C2275" s="8">
        <v>36098000</v>
      </c>
      <c r="D2275" s="8">
        <v>22123591.910791907</v>
      </c>
      <c r="E2275" s="10">
        <f t="shared" si="70"/>
        <v>13974408.089208093</v>
      </c>
      <c r="F2275" s="28">
        <f t="shared" si="71"/>
        <v>11736.760536763817</v>
      </c>
    </row>
    <row r="2276" spans="1:6" x14ac:dyDescent="0.3">
      <c r="A2276">
        <v>2275</v>
      </c>
      <c r="B2276" s="2">
        <v>42632</v>
      </c>
      <c r="C2276" s="8">
        <v>36068000</v>
      </c>
      <c r="D2276" s="8">
        <v>22105328.671328671</v>
      </c>
      <c r="E2276" s="10">
        <f t="shared" si="70"/>
        <v>13962671.328671329</v>
      </c>
      <c r="F2276" s="28">
        <f t="shared" si="71"/>
        <v>-122931.84653184935</v>
      </c>
    </row>
    <row r="2277" spans="1:6" x14ac:dyDescent="0.3">
      <c r="A2277">
        <v>2276</v>
      </c>
      <c r="B2277" s="2">
        <v>42629</v>
      </c>
      <c r="C2277" s="8">
        <v>36088000</v>
      </c>
      <c r="D2277" s="8">
        <v>22002396.824796822</v>
      </c>
      <c r="E2277" s="10">
        <f t="shared" si="70"/>
        <v>14085603.175203178</v>
      </c>
      <c r="F2277" s="28">
        <f t="shared" si="71"/>
        <v>29778.000378001481</v>
      </c>
    </row>
    <row r="2278" spans="1:6" x14ac:dyDescent="0.3">
      <c r="A2278">
        <v>2277</v>
      </c>
      <c r="B2278" s="2">
        <v>42628</v>
      </c>
      <c r="C2278" s="8">
        <v>36183000</v>
      </c>
      <c r="D2278" s="8">
        <v>22127174.825174823</v>
      </c>
      <c r="E2278" s="10">
        <f t="shared" si="70"/>
        <v>14055825.174825177</v>
      </c>
      <c r="F2278" s="28">
        <f t="shared" si="71"/>
        <v>109791.34379134327</v>
      </c>
    </row>
    <row r="2279" spans="1:6" x14ac:dyDescent="0.3">
      <c r="A2279">
        <v>2278</v>
      </c>
      <c r="B2279" s="2">
        <v>42627</v>
      </c>
      <c r="C2279" s="8">
        <v>36183000</v>
      </c>
      <c r="D2279" s="8">
        <v>22236966.168966167</v>
      </c>
      <c r="E2279" s="10">
        <f t="shared" si="70"/>
        <v>13946033.831033833</v>
      </c>
      <c r="F2279" s="28">
        <f t="shared" si="71"/>
        <v>-112124.3621243611</v>
      </c>
    </row>
    <row r="2280" spans="1:6" x14ac:dyDescent="0.3">
      <c r="A2280">
        <v>2279</v>
      </c>
      <c r="B2280" s="2">
        <v>42626</v>
      </c>
      <c r="C2280" s="8">
        <v>36273000</v>
      </c>
      <c r="D2280" s="8">
        <v>22214841.806841806</v>
      </c>
      <c r="E2280" s="10">
        <f t="shared" si="70"/>
        <v>14058158.193158194</v>
      </c>
      <c r="F2280" s="28">
        <f t="shared" si="71"/>
        <v>26753.165753167123</v>
      </c>
    </row>
    <row r="2281" spans="1:6" x14ac:dyDescent="0.3">
      <c r="A2281">
        <v>2280</v>
      </c>
      <c r="B2281" s="2">
        <v>42625</v>
      </c>
      <c r="C2281" s="8">
        <v>36228000</v>
      </c>
      <c r="D2281" s="8">
        <v>22196594.972594973</v>
      </c>
      <c r="E2281" s="10">
        <f t="shared" si="70"/>
        <v>14031405.027405027</v>
      </c>
      <c r="F2281" s="28">
        <f t="shared" si="71"/>
        <v>74189.529389526695</v>
      </c>
    </row>
    <row r="2282" spans="1:6" x14ac:dyDescent="0.3">
      <c r="A2282">
        <v>2281</v>
      </c>
      <c r="B2282" s="2">
        <v>42622</v>
      </c>
      <c r="C2282" s="8">
        <v>36358000</v>
      </c>
      <c r="D2282" s="8">
        <v>22400784.501984499</v>
      </c>
      <c r="E2282" s="10">
        <f t="shared" si="70"/>
        <v>13957215.498015501</v>
      </c>
      <c r="F2282" s="28">
        <f t="shared" si="71"/>
        <v>-9396.1065961048007</v>
      </c>
    </row>
    <row r="2283" spans="1:6" x14ac:dyDescent="0.3">
      <c r="A2283">
        <v>2282</v>
      </c>
      <c r="B2283" s="2">
        <v>42621</v>
      </c>
      <c r="C2283" s="8">
        <v>36458000</v>
      </c>
      <c r="D2283" s="8">
        <v>22491388.395388395</v>
      </c>
      <c r="E2283" s="10">
        <f t="shared" si="70"/>
        <v>13966611.604611605</v>
      </c>
      <c r="F2283" s="28">
        <f t="shared" si="71"/>
        <v>73544.396144393831</v>
      </c>
    </row>
    <row r="2284" spans="1:6" x14ac:dyDescent="0.3">
      <c r="A2284">
        <v>2283</v>
      </c>
      <c r="B2284" s="2">
        <v>42620</v>
      </c>
      <c r="C2284" s="8">
        <v>36533000</v>
      </c>
      <c r="D2284" s="8">
        <v>22639932.791532788</v>
      </c>
      <c r="E2284" s="10">
        <f t="shared" si="70"/>
        <v>13893067.208467212</v>
      </c>
      <c r="F2284" s="28">
        <f t="shared" si="71"/>
        <v>424871.13967114314</v>
      </c>
    </row>
    <row r="2285" spans="1:6" x14ac:dyDescent="0.3">
      <c r="A2285">
        <v>2284</v>
      </c>
      <c r="B2285" s="2">
        <v>42619</v>
      </c>
      <c r="C2285" s="8">
        <v>36193000</v>
      </c>
      <c r="D2285" s="8">
        <v>22724803.931203932</v>
      </c>
      <c r="E2285" s="10">
        <f t="shared" si="70"/>
        <v>13468196.068796068</v>
      </c>
      <c r="F2285" s="28">
        <f t="shared" si="71"/>
        <v>-511777.27677727863</v>
      </c>
    </row>
    <row r="2286" spans="1:6" x14ac:dyDescent="0.3">
      <c r="A2286">
        <v>2285</v>
      </c>
      <c r="B2286" s="2">
        <v>42618</v>
      </c>
      <c r="C2286" s="8">
        <v>36148000</v>
      </c>
      <c r="D2286" s="8">
        <v>22168026.654426653</v>
      </c>
      <c r="E2286" s="10">
        <f t="shared" si="70"/>
        <v>13979973.345573347</v>
      </c>
      <c r="F2286" s="28">
        <f t="shared" si="71"/>
        <v>-74389.378189384937</v>
      </c>
    </row>
    <row r="2287" spans="1:6" x14ac:dyDescent="0.3">
      <c r="A2287">
        <v>2286</v>
      </c>
      <c r="B2287" s="2">
        <v>42615</v>
      </c>
      <c r="C2287" s="8">
        <v>36294428.571428575</v>
      </c>
      <c r="D2287" s="8">
        <v>22240065.847665843</v>
      </c>
      <c r="E2287" s="10">
        <f t="shared" si="70"/>
        <v>14054362.723762732</v>
      </c>
      <c r="F2287" s="28">
        <f t="shared" si="71"/>
        <v>56717.55271755904</v>
      </c>
    </row>
    <row r="2288" spans="1:6" x14ac:dyDescent="0.3">
      <c r="A2288">
        <v>2287</v>
      </c>
      <c r="B2288" s="2">
        <v>42614</v>
      </c>
      <c r="C2288" s="8">
        <v>36093000</v>
      </c>
      <c r="D2288" s="8">
        <v>22095354.828954827</v>
      </c>
      <c r="E2288" s="10">
        <f t="shared" si="70"/>
        <v>13997645.171045173</v>
      </c>
      <c r="F2288" s="28">
        <f t="shared" si="71"/>
        <v>-187567.0761670731</v>
      </c>
    </row>
    <row r="2289" spans="1:6" x14ac:dyDescent="0.3">
      <c r="A2289">
        <v>2288</v>
      </c>
      <c r="B2289" s="2">
        <v>42613</v>
      </c>
      <c r="C2289" s="8">
        <v>36218000</v>
      </c>
      <c r="D2289" s="8">
        <v>22032787.752787754</v>
      </c>
      <c r="E2289" s="10">
        <f t="shared" si="70"/>
        <v>14185212.247212246</v>
      </c>
      <c r="F2289" s="28">
        <f t="shared" si="71"/>
        <v>-90643.281043283641</v>
      </c>
    </row>
    <row r="2290" spans="1:6" x14ac:dyDescent="0.3">
      <c r="A2290">
        <v>2289</v>
      </c>
      <c r="B2290" s="2">
        <v>42612</v>
      </c>
      <c r="C2290" s="8">
        <v>36338000</v>
      </c>
      <c r="D2290" s="8">
        <v>22062144.47174447</v>
      </c>
      <c r="E2290" s="10">
        <f t="shared" si="70"/>
        <v>14275855.52825553</v>
      </c>
      <c r="F2290" s="28">
        <f t="shared" si="71"/>
        <v>248378.45397845656</v>
      </c>
    </row>
    <row r="2291" spans="1:6" x14ac:dyDescent="0.3">
      <c r="A2291">
        <v>2290</v>
      </c>
      <c r="B2291" s="2">
        <v>42611</v>
      </c>
      <c r="C2291" s="8">
        <v>36278000</v>
      </c>
      <c r="D2291" s="8">
        <v>22250522.925722927</v>
      </c>
      <c r="E2291" s="10">
        <f t="shared" si="70"/>
        <v>14027477.074277073</v>
      </c>
      <c r="F2291" s="28">
        <f t="shared" si="71"/>
        <v>-38580.381780385971</v>
      </c>
    </row>
    <row r="2292" spans="1:6" x14ac:dyDescent="0.3">
      <c r="A2292">
        <v>2291</v>
      </c>
      <c r="B2292" s="2">
        <v>42608</v>
      </c>
      <c r="C2292" s="8">
        <v>36328000</v>
      </c>
      <c r="D2292" s="8">
        <v>22261942.543942541</v>
      </c>
      <c r="E2292" s="10">
        <f t="shared" si="70"/>
        <v>14066057.456057459</v>
      </c>
      <c r="F2292" s="28">
        <f t="shared" si="71"/>
        <v>1425.6662256643176</v>
      </c>
    </row>
    <row r="2293" spans="1:6" x14ac:dyDescent="0.3">
      <c r="A2293">
        <v>2292</v>
      </c>
      <c r="B2293" s="2">
        <v>42607</v>
      </c>
      <c r="C2293" s="8">
        <v>36298000</v>
      </c>
      <c r="D2293" s="8">
        <v>22233368.210168205</v>
      </c>
      <c r="E2293" s="10">
        <f t="shared" si="70"/>
        <v>14064631.789831795</v>
      </c>
      <c r="F2293" s="28">
        <f t="shared" si="71"/>
        <v>-139581.09998109564</v>
      </c>
    </row>
    <row r="2294" spans="1:6" x14ac:dyDescent="0.3">
      <c r="A2294">
        <v>2293</v>
      </c>
      <c r="B2294" s="2">
        <v>42606</v>
      </c>
      <c r="C2294" s="8">
        <v>36508000</v>
      </c>
      <c r="D2294" s="8">
        <v>22303787.11018711</v>
      </c>
      <c r="E2294" s="10">
        <f t="shared" si="70"/>
        <v>14204212.88981289</v>
      </c>
      <c r="F2294" s="28">
        <f t="shared" si="71"/>
        <v>286805.40540540218</v>
      </c>
    </row>
    <row r="2295" spans="1:6" x14ac:dyDescent="0.3">
      <c r="A2295">
        <v>2294</v>
      </c>
      <c r="B2295" s="2">
        <v>42605</v>
      </c>
      <c r="C2295" s="8">
        <v>36493000</v>
      </c>
      <c r="D2295" s="8">
        <v>22575592.515592512</v>
      </c>
      <c r="E2295" s="10">
        <f t="shared" si="70"/>
        <v>13917407.484407488</v>
      </c>
      <c r="F2295" s="28">
        <f t="shared" si="71"/>
        <v>-56140.918540913612</v>
      </c>
    </row>
    <row r="2296" spans="1:6" x14ac:dyDescent="0.3">
      <c r="A2296">
        <v>2295</v>
      </c>
      <c r="B2296" s="2">
        <v>42604</v>
      </c>
      <c r="C2296" s="8">
        <v>36473000</v>
      </c>
      <c r="D2296" s="8">
        <v>22499451.597051598</v>
      </c>
      <c r="E2296" s="10">
        <f t="shared" si="70"/>
        <v>13973548.402948402</v>
      </c>
      <c r="F2296" s="28">
        <f t="shared" si="71"/>
        <v>-79587.33698733896</v>
      </c>
    </row>
    <row r="2297" spans="1:6" x14ac:dyDescent="0.3">
      <c r="A2297">
        <v>2296</v>
      </c>
      <c r="B2297" s="2">
        <v>42601</v>
      </c>
      <c r="C2297" s="8">
        <v>36598000</v>
      </c>
      <c r="D2297" s="8">
        <v>22544864.260064259</v>
      </c>
      <c r="E2297" s="10">
        <f t="shared" si="70"/>
        <v>14053135.739935741</v>
      </c>
      <c r="F2297" s="28">
        <f t="shared" si="71"/>
        <v>120844.22604422644</v>
      </c>
    </row>
    <row r="2298" spans="1:6" x14ac:dyDescent="0.3">
      <c r="A2298">
        <v>2297</v>
      </c>
      <c r="B2298" s="2">
        <v>42600</v>
      </c>
      <c r="C2298" s="8">
        <v>36668000</v>
      </c>
      <c r="D2298" s="8">
        <v>22735708.486108486</v>
      </c>
      <c r="E2298" s="10">
        <f t="shared" si="70"/>
        <v>13932291.513891514</v>
      </c>
      <c r="F2298" s="28">
        <f t="shared" si="71"/>
        <v>-35691.816291816533</v>
      </c>
    </row>
    <row r="2299" spans="1:6" x14ac:dyDescent="0.3">
      <c r="A2299">
        <v>2298</v>
      </c>
      <c r="B2299" s="2">
        <v>42599</v>
      </c>
      <c r="C2299" s="8">
        <v>36583000</v>
      </c>
      <c r="D2299" s="8">
        <v>22615016.669816669</v>
      </c>
      <c r="E2299" s="10">
        <f t="shared" si="70"/>
        <v>13967983.330183331</v>
      </c>
      <c r="F2299" s="28">
        <f t="shared" si="71"/>
        <v>120353.95955395699</v>
      </c>
    </row>
    <row r="2300" spans="1:6" x14ac:dyDescent="0.3">
      <c r="A2300">
        <v>2299</v>
      </c>
      <c r="B2300" s="2">
        <v>42598</v>
      </c>
      <c r="C2300" s="8">
        <v>36593000</v>
      </c>
      <c r="D2300" s="8">
        <v>22745370.629370626</v>
      </c>
      <c r="E2300" s="10">
        <f t="shared" si="70"/>
        <v>13847629.370629374</v>
      </c>
      <c r="F2300" s="28">
        <f t="shared" si="71"/>
        <v>-51790.285390283912</v>
      </c>
    </row>
    <row r="2301" spans="1:6" x14ac:dyDescent="0.3">
      <c r="A2301">
        <v>2300</v>
      </c>
      <c r="B2301" s="2">
        <v>42597</v>
      </c>
      <c r="C2301" s="8">
        <v>36473000</v>
      </c>
      <c r="D2301" s="8">
        <v>22573580.343980342</v>
      </c>
      <c r="E2301" s="10">
        <f t="shared" si="70"/>
        <v>13899419.656019658</v>
      </c>
      <c r="F2301" s="28">
        <f t="shared" si="71"/>
        <v>-80592.515592515469</v>
      </c>
    </row>
    <row r="2302" spans="1:6" x14ac:dyDescent="0.3">
      <c r="A2302">
        <v>2301</v>
      </c>
      <c r="B2302" s="2">
        <v>42594</v>
      </c>
      <c r="C2302" s="8">
        <v>36498000</v>
      </c>
      <c r="D2302" s="8">
        <v>22517987.828387827</v>
      </c>
      <c r="E2302" s="10">
        <f t="shared" si="70"/>
        <v>13980012.171612173</v>
      </c>
      <c r="F2302" s="28">
        <f t="shared" si="71"/>
        <v>12645.322245322168</v>
      </c>
    </row>
    <row r="2303" spans="1:6" x14ac:dyDescent="0.3">
      <c r="A2303">
        <v>2302</v>
      </c>
      <c r="B2303" s="2">
        <v>42593</v>
      </c>
      <c r="C2303" s="8">
        <v>36578000</v>
      </c>
      <c r="D2303" s="8">
        <v>22610633.150633149</v>
      </c>
      <c r="E2303" s="10">
        <f t="shared" si="70"/>
        <v>13967366.849366851</v>
      </c>
      <c r="F2303" s="28">
        <f t="shared" si="71"/>
        <v>78283.349083349109</v>
      </c>
    </row>
    <row r="2304" spans="1:6" x14ac:dyDescent="0.3">
      <c r="A2304">
        <v>2303</v>
      </c>
      <c r="B2304" s="2">
        <v>42592</v>
      </c>
      <c r="C2304" s="8">
        <v>36528000</v>
      </c>
      <c r="D2304" s="8">
        <v>22638916.499716498</v>
      </c>
      <c r="E2304" s="10">
        <f t="shared" si="70"/>
        <v>13889083.500283502</v>
      </c>
      <c r="F2304" s="28">
        <f t="shared" si="71"/>
        <v>-7292.4210924208164</v>
      </c>
    </row>
    <row r="2305" spans="1:6" x14ac:dyDescent="0.3">
      <c r="A2305">
        <v>2304</v>
      </c>
      <c r="B2305" s="2">
        <v>42591</v>
      </c>
      <c r="C2305" s="8">
        <v>36443000</v>
      </c>
      <c r="D2305" s="8">
        <v>22546624.078624077</v>
      </c>
      <c r="E2305" s="10">
        <f t="shared" si="70"/>
        <v>13896375.921375923</v>
      </c>
      <c r="F2305" s="28">
        <f t="shared" si="71"/>
        <v>-119576.86637686566</v>
      </c>
    </row>
    <row r="2306" spans="1:6" x14ac:dyDescent="0.3">
      <c r="A2306">
        <v>2305</v>
      </c>
      <c r="B2306" s="2">
        <v>42590</v>
      </c>
      <c r="C2306" s="8">
        <v>36433000</v>
      </c>
      <c r="D2306" s="8">
        <v>22417047.212247211</v>
      </c>
      <c r="E2306" s="10">
        <f t="shared" si="70"/>
        <v>14015952.787752789</v>
      </c>
      <c r="F2306" s="28">
        <f t="shared" si="71"/>
        <v>-321975.9591759555</v>
      </c>
    </row>
    <row r="2307" spans="1:6" x14ac:dyDescent="0.3">
      <c r="A2307">
        <v>2306</v>
      </c>
      <c r="B2307" s="2">
        <v>42587</v>
      </c>
      <c r="C2307" s="8">
        <v>36863000</v>
      </c>
      <c r="D2307" s="8">
        <v>22525071.253071256</v>
      </c>
      <c r="E2307" s="10">
        <f t="shared" ref="E2307:E2370" si="72">C2307-D2307</f>
        <v>14337928.746928744</v>
      </c>
      <c r="F2307" s="28">
        <f t="shared" ref="F2307:F2370" si="73">E2307-E2308</f>
        <v>476598.94159893692</v>
      </c>
    </row>
    <row r="2308" spans="1:6" x14ac:dyDescent="0.3">
      <c r="A2308">
        <v>2307</v>
      </c>
      <c r="B2308" s="2">
        <v>42586</v>
      </c>
      <c r="C2308" s="8">
        <v>36728000</v>
      </c>
      <c r="D2308" s="8">
        <v>22866670.194670193</v>
      </c>
      <c r="E2308" s="10">
        <f t="shared" si="72"/>
        <v>13861329.805329807</v>
      </c>
      <c r="F2308" s="28">
        <f t="shared" si="73"/>
        <v>-212092.68569268659</v>
      </c>
    </row>
    <row r="2309" spans="1:6" x14ac:dyDescent="0.3">
      <c r="A2309">
        <v>2308</v>
      </c>
      <c r="B2309" s="2">
        <v>42585</v>
      </c>
      <c r="C2309" s="8">
        <v>36868000</v>
      </c>
      <c r="D2309" s="8">
        <v>22794577.508977506</v>
      </c>
      <c r="E2309" s="10">
        <f t="shared" si="72"/>
        <v>14073422.491022494</v>
      </c>
      <c r="F2309" s="28">
        <f t="shared" si="73"/>
        <v>484899.48969949409</v>
      </c>
    </row>
    <row r="2310" spans="1:6" x14ac:dyDescent="0.3">
      <c r="A2310">
        <v>2309</v>
      </c>
      <c r="B2310" s="2">
        <v>42584</v>
      </c>
      <c r="C2310" s="8">
        <v>36568000</v>
      </c>
      <c r="D2310" s="8">
        <v>22979476.998677</v>
      </c>
      <c r="E2310" s="10">
        <f t="shared" si="72"/>
        <v>13588523.001323</v>
      </c>
      <c r="F2310" s="28">
        <f t="shared" si="73"/>
        <v>-204489.88848989084</v>
      </c>
    </row>
    <row r="2311" spans="1:6" x14ac:dyDescent="0.3">
      <c r="A2311">
        <v>2310</v>
      </c>
      <c r="B2311" s="2">
        <v>42583</v>
      </c>
      <c r="C2311" s="8">
        <v>36528000</v>
      </c>
      <c r="D2311" s="8">
        <v>22734987.11018711</v>
      </c>
      <c r="E2311" s="10">
        <f t="shared" si="72"/>
        <v>13793012.88981289</v>
      </c>
      <c r="F2311" s="28">
        <f t="shared" si="73"/>
        <v>85021.016821015626</v>
      </c>
    </row>
    <row r="2312" spans="1:6" x14ac:dyDescent="0.3">
      <c r="A2312">
        <v>2311</v>
      </c>
      <c r="B2312" s="2">
        <v>42580</v>
      </c>
      <c r="C2312" s="8">
        <v>36423000</v>
      </c>
      <c r="D2312" s="8">
        <v>22715008.127008125</v>
      </c>
      <c r="E2312" s="10">
        <f t="shared" si="72"/>
        <v>13707991.872991875</v>
      </c>
      <c r="F2312" s="28">
        <f t="shared" si="73"/>
        <v>-236165.26176526397</v>
      </c>
    </row>
    <row r="2313" spans="1:6" x14ac:dyDescent="0.3">
      <c r="A2313">
        <v>2312</v>
      </c>
      <c r="B2313" s="2">
        <v>42579</v>
      </c>
      <c r="C2313" s="8">
        <v>36383000</v>
      </c>
      <c r="D2313" s="8">
        <v>22438842.865242861</v>
      </c>
      <c r="E2313" s="10">
        <f t="shared" si="72"/>
        <v>13944157.134757139</v>
      </c>
      <c r="F2313" s="28">
        <f t="shared" si="73"/>
        <v>181063.57966357842</v>
      </c>
    </row>
    <row r="2314" spans="1:6" x14ac:dyDescent="0.3">
      <c r="A2314">
        <v>2313</v>
      </c>
      <c r="B2314" s="2">
        <v>42578</v>
      </c>
      <c r="C2314" s="8">
        <v>36128000</v>
      </c>
      <c r="D2314" s="8">
        <v>22364906.44490644</v>
      </c>
      <c r="E2314" s="10">
        <f t="shared" si="72"/>
        <v>13763093.55509356</v>
      </c>
      <c r="F2314" s="28">
        <f t="shared" si="73"/>
        <v>-151432.92383291945</v>
      </c>
    </row>
    <row r="2315" spans="1:6" x14ac:dyDescent="0.3">
      <c r="A2315">
        <v>2314</v>
      </c>
      <c r="B2315" s="2">
        <v>42577</v>
      </c>
      <c r="C2315" s="8">
        <v>36158000</v>
      </c>
      <c r="D2315" s="8">
        <v>22243473.52107352</v>
      </c>
      <c r="E2315" s="10">
        <f t="shared" si="72"/>
        <v>13914526.47892648</v>
      </c>
      <c r="F2315" s="28">
        <f t="shared" si="73"/>
        <v>21420.941220939159</v>
      </c>
    </row>
    <row r="2316" spans="1:6" x14ac:dyDescent="0.3">
      <c r="A2316">
        <v>2315</v>
      </c>
      <c r="B2316" s="2">
        <v>42576</v>
      </c>
      <c r="C2316" s="8">
        <v>36113000</v>
      </c>
      <c r="D2316" s="8">
        <v>22219894.462294459</v>
      </c>
      <c r="E2316" s="10">
        <f t="shared" si="72"/>
        <v>13893105.537705541</v>
      </c>
      <c r="F2316" s="28">
        <f t="shared" si="73"/>
        <v>-201998.6391986385</v>
      </c>
    </row>
    <row r="2317" spans="1:6" x14ac:dyDescent="0.3">
      <c r="A2317">
        <v>2316</v>
      </c>
      <c r="B2317" s="2">
        <v>42573</v>
      </c>
      <c r="C2317" s="8">
        <v>36383000</v>
      </c>
      <c r="D2317" s="8">
        <v>22287895.823095821</v>
      </c>
      <c r="E2317" s="10">
        <f t="shared" si="72"/>
        <v>14095104.176904179</v>
      </c>
      <c r="F2317" s="28">
        <f t="shared" si="73"/>
        <v>357642.82744282857</v>
      </c>
    </row>
    <row r="2318" spans="1:6" x14ac:dyDescent="0.3">
      <c r="A2318">
        <v>2317</v>
      </c>
      <c r="B2318" s="2">
        <v>42572</v>
      </c>
      <c r="C2318" s="8">
        <v>36148000</v>
      </c>
      <c r="D2318" s="8">
        <v>22410538.650538649</v>
      </c>
      <c r="E2318" s="10">
        <f t="shared" si="72"/>
        <v>13737461.349461351</v>
      </c>
      <c r="F2318" s="28">
        <f t="shared" si="73"/>
        <v>-538975.69457569718</v>
      </c>
    </row>
    <row r="2319" spans="1:6" x14ac:dyDescent="0.3">
      <c r="A2319">
        <v>2318</v>
      </c>
      <c r="B2319" s="2">
        <v>42571</v>
      </c>
      <c r="C2319" s="8">
        <v>36458000</v>
      </c>
      <c r="D2319" s="8">
        <v>22181562.955962952</v>
      </c>
      <c r="E2319" s="10">
        <f t="shared" si="72"/>
        <v>14276437.044037048</v>
      </c>
      <c r="F2319" s="28">
        <f t="shared" si="73"/>
        <v>255753.24135324359</v>
      </c>
    </row>
    <row r="2320" spans="1:6" x14ac:dyDescent="0.3">
      <c r="A2320">
        <v>2319</v>
      </c>
      <c r="B2320" s="2">
        <v>42570</v>
      </c>
      <c r="C2320" s="8">
        <v>36438000</v>
      </c>
      <c r="D2320" s="8">
        <v>22417316.197316196</v>
      </c>
      <c r="E2320" s="10">
        <f t="shared" si="72"/>
        <v>14020683.802683804</v>
      </c>
      <c r="F2320" s="28">
        <f t="shared" si="73"/>
        <v>-29157.852957852185</v>
      </c>
    </row>
    <row r="2321" spans="1:6" x14ac:dyDescent="0.3">
      <c r="A2321">
        <v>2320</v>
      </c>
      <c r="B2321" s="2">
        <v>42569</v>
      </c>
      <c r="C2321" s="8">
        <v>36423000</v>
      </c>
      <c r="D2321" s="8">
        <v>22373158.344358344</v>
      </c>
      <c r="E2321" s="10">
        <f t="shared" si="72"/>
        <v>14049841.655641656</v>
      </c>
      <c r="F2321" s="28">
        <f t="shared" si="73"/>
        <v>-87000.151200152934</v>
      </c>
    </row>
    <row r="2322" spans="1:6" x14ac:dyDescent="0.3">
      <c r="A2322">
        <v>2321</v>
      </c>
      <c r="B2322" s="2">
        <v>42566</v>
      </c>
      <c r="C2322" s="8">
        <v>36478000</v>
      </c>
      <c r="D2322" s="8">
        <v>22341158.193158191</v>
      </c>
      <c r="E2322" s="10">
        <f t="shared" si="72"/>
        <v>14136841.806841809</v>
      </c>
      <c r="F2322" s="28">
        <f t="shared" si="73"/>
        <v>-300163.97656397894</v>
      </c>
    </row>
    <row r="2323" spans="1:6" x14ac:dyDescent="0.3">
      <c r="A2323">
        <v>2322</v>
      </c>
      <c r="B2323" s="2">
        <v>42565</v>
      </c>
      <c r="C2323" s="8">
        <v>36858000</v>
      </c>
      <c r="D2323" s="8">
        <v>22420994.216594212</v>
      </c>
      <c r="E2323" s="10">
        <f t="shared" si="72"/>
        <v>14437005.783405788</v>
      </c>
      <c r="F2323" s="28">
        <f t="shared" si="73"/>
        <v>488969.57096957415</v>
      </c>
    </row>
    <row r="2324" spans="1:6" x14ac:dyDescent="0.3">
      <c r="A2324">
        <v>2323</v>
      </c>
      <c r="B2324" s="2">
        <v>42564</v>
      </c>
      <c r="C2324" s="8">
        <v>36558000</v>
      </c>
      <c r="D2324" s="8">
        <v>22609963.787563786</v>
      </c>
      <c r="E2324" s="10">
        <f t="shared" si="72"/>
        <v>13948036.212436214</v>
      </c>
      <c r="F2324" s="28">
        <f t="shared" si="73"/>
        <v>-665010.92421092466</v>
      </c>
    </row>
    <row r="2325" spans="1:6" x14ac:dyDescent="0.3">
      <c r="A2325">
        <v>2324</v>
      </c>
      <c r="B2325" s="2">
        <v>42563</v>
      </c>
      <c r="C2325" s="8">
        <v>37058000</v>
      </c>
      <c r="D2325" s="8">
        <v>22444952.863352861</v>
      </c>
      <c r="E2325" s="10">
        <f t="shared" si="72"/>
        <v>14613047.136647139</v>
      </c>
      <c r="F2325" s="28">
        <f t="shared" si="73"/>
        <v>-78914.307314306498</v>
      </c>
    </row>
    <row r="2326" spans="1:6" x14ac:dyDescent="0.3">
      <c r="A2326">
        <v>2325</v>
      </c>
      <c r="B2326" s="2">
        <v>42562</v>
      </c>
      <c r="C2326" s="8">
        <v>37508000</v>
      </c>
      <c r="D2326" s="8">
        <v>22816038.556038555</v>
      </c>
      <c r="E2326" s="10">
        <f t="shared" si="72"/>
        <v>14691961.443961445</v>
      </c>
      <c r="F2326" s="28">
        <f t="shared" si="73"/>
        <v>269992.62899262458</v>
      </c>
    </row>
    <row r="2327" spans="1:6" x14ac:dyDescent="0.3">
      <c r="A2327">
        <v>2326</v>
      </c>
      <c r="B2327" s="2">
        <v>42559</v>
      </c>
      <c r="C2327" s="8">
        <v>37267000</v>
      </c>
      <c r="D2327" s="8">
        <v>22845031.185031179</v>
      </c>
      <c r="E2327" s="10">
        <f t="shared" si="72"/>
        <v>14421968.814968821</v>
      </c>
      <c r="F2327" s="28">
        <f t="shared" si="73"/>
        <v>-170975.58117558062</v>
      </c>
    </row>
    <row r="2328" spans="1:6" x14ac:dyDescent="0.3">
      <c r="A2328">
        <v>2327</v>
      </c>
      <c r="B2328" s="2">
        <v>42558</v>
      </c>
      <c r="C2328" s="8">
        <v>37500000</v>
      </c>
      <c r="D2328" s="8">
        <v>22907055.603855599</v>
      </c>
      <c r="E2328" s="10">
        <f t="shared" si="72"/>
        <v>14592944.396144401</v>
      </c>
      <c r="F2328" s="28">
        <f t="shared" si="73"/>
        <v>-2119157.5127575062</v>
      </c>
    </row>
    <row r="2329" spans="1:6" x14ac:dyDescent="0.3">
      <c r="A2329">
        <v>2328</v>
      </c>
      <c r="B2329" s="2">
        <v>42557</v>
      </c>
      <c r="C2329" s="8">
        <v>39700000</v>
      </c>
      <c r="D2329" s="8">
        <v>22987898.091098092</v>
      </c>
      <c r="E2329" s="10">
        <f t="shared" si="72"/>
        <v>16712101.908901908</v>
      </c>
      <c r="F2329" s="28">
        <f t="shared" si="73"/>
        <v>2684528.2933282927</v>
      </c>
    </row>
    <row r="2330" spans="1:6" x14ac:dyDescent="0.3">
      <c r="A2330">
        <v>2329</v>
      </c>
      <c r="B2330" s="2">
        <v>42556</v>
      </c>
      <c r="C2330" s="8">
        <v>36900000</v>
      </c>
      <c r="D2330" s="8">
        <v>22872426.384426385</v>
      </c>
      <c r="E2330" s="10">
        <f t="shared" si="72"/>
        <v>14027573.615573615</v>
      </c>
      <c r="F2330" s="28">
        <f t="shared" si="73"/>
        <v>-838808.27280827612</v>
      </c>
    </row>
    <row r="2331" spans="1:6" x14ac:dyDescent="0.3">
      <c r="A2331">
        <v>2330</v>
      </c>
      <c r="B2331" s="2">
        <v>42555</v>
      </c>
      <c r="C2331" s="8">
        <v>37000000</v>
      </c>
      <c r="D2331" s="8">
        <v>22133618.111618109</v>
      </c>
      <c r="E2331" s="10">
        <f t="shared" si="72"/>
        <v>14866381.888381891</v>
      </c>
      <c r="F2331" s="28">
        <f t="shared" si="73"/>
        <v>1802362.0055620074</v>
      </c>
    </row>
    <row r="2332" spans="1:6" x14ac:dyDescent="0.3">
      <c r="A2332">
        <v>2331</v>
      </c>
      <c r="B2332" s="2">
        <v>42552</v>
      </c>
      <c r="C2332" s="8">
        <v>35580000</v>
      </c>
      <c r="D2332" s="8">
        <v>22515980.117180116</v>
      </c>
      <c r="E2332" s="10">
        <f t="shared" si="72"/>
        <v>13064019.882819884</v>
      </c>
      <c r="F2332" s="28">
        <f t="shared" si="73"/>
        <v>51746.51294651255</v>
      </c>
    </row>
    <row r="2333" spans="1:6" x14ac:dyDescent="0.3">
      <c r="A2333">
        <v>2332</v>
      </c>
      <c r="B2333" s="2">
        <v>42551</v>
      </c>
      <c r="C2333" s="8">
        <v>35220000</v>
      </c>
      <c r="D2333" s="8">
        <v>22207726.630126629</v>
      </c>
      <c r="E2333" s="10">
        <f t="shared" si="72"/>
        <v>13012273.369873371</v>
      </c>
      <c r="F2333" s="28">
        <f t="shared" si="73"/>
        <v>69624.494424495846</v>
      </c>
    </row>
    <row r="2334" spans="1:6" x14ac:dyDescent="0.3">
      <c r="A2334">
        <v>2333</v>
      </c>
      <c r="B2334" s="2">
        <v>42550</v>
      </c>
      <c r="C2334" s="8">
        <v>35220000</v>
      </c>
      <c r="D2334" s="8">
        <v>22277351.124551125</v>
      </c>
      <c r="E2334" s="10">
        <f t="shared" si="72"/>
        <v>12942648.875448875</v>
      </c>
      <c r="F2334" s="28">
        <f t="shared" si="73"/>
        <v>42247.81704781577</v>
      </c>
    </row>
    <row r="2335" spans="1:6" x14ac:dyDescent="0.3">
      <c r="A2335">
        <v>2334</v>
      </c>
      <c r="B2335" s="2">
        <v>42549</v>
      </c>
      <c r="C2335" s="8">
        <v>35040000</v>
      </c>
      <c r="D2335" s="8">
        <v>22139598.941598941</v>
      </c>
      <c r="E2335" s="10">
        <f t="shared" si="72"/>
        <v>12900401.058401059</v>
      </c>
      <c r="F2335" s="28">
        <f t="shared" si="73"/>
        <v>-140816.10281610489</v>
      </c>
    </row>
    <row r="2336" spans="1:6" x14ac:dyDescent="0.3">
      <c r="A2336">
        <v>2335</v>
      </c>
      <c r="B2336" s="2">
        <v>42548</v>
      </c>
      <c r="C2336" s="8">
        <v>35350000</v>
      </c>
      <c r="D2336" s="8">
        <v>22308782.838782836</v>
      </c>
      <c r="E2336" s="10">
        <f t="shared" si="72"/>
        <v>13041217.161217164</v>
      </c>
      <c r="F2336" s="28">
        <f t="shared" si="73"/>
        <v>182880.36288036406</v>
      </c>
    </row>
    <row r="2337" spans="1:6" x14ac:dyDescent="0.3">
      <c r="A2337">
        <v>2336</v>
      </c>
      <c r="B2337" s="2">
        <v>42545</v>
      </c>
      <c r="C2337" s="8">
        <v>35100000</v>
      </c>
      <c r="D2337" s="8">
        <v>22241663.2016632</v>
      </c>
      <c r="E2337" s="10">
        <f t="shared" si="72"/>
        <v>12858336.7983368</v>
      </c>
      <c r="F2337" s="28">
        <f t="shared" si="73"/>
        <v>2560.7257607243955</v>
      </c>
    </row>
    <row r="2338" spans="1:6" x14ac:dyDescent="0.3">
      <c r="A2338">
        <v>2337</v>
      </c>
      <c r="B2338" s="2">
        <v>42544</v>
      </c>
      <c r="C2338" s="8">
        <v>34100000</v>
      </c>
      <c r="D2338" s="8">
        <v>21244223.927423924</v>
      </c>
      <c r="E2338" s="10">
        <f t="shared" si="72"/>
        <v>12855776.072576076</v>
      </c>
      <c r="F2338" s="28">
        <f t="shared" si="73"/>
        <v>201535.66433566436</v>
      </c>
    </row>
    <row r="2339" spans="1:6" x14ac:dyDescent="0.3">
      <c r="A2339">
        <v>2338</v>
      </c>
      <c r="B2339" s="2">
        <v>42543</v>
      </c>
      <c r="C2339" s="8">
        <v>33990000</v>
      </c>
      <c r="D2339" s="8">
        <v>21335759.591759589</v>
      </c>
      <c r="E2339" s="10">
        <f t="shared" si="72"/>
        <v>12654240.408240411</v>
      </c>
      <c r="F2339" s="28">
        <f t="shared" si="73"/>
        <v>-265501.79550179467</v>
      </c>
    </row>
    <row r="2340" spans="1:6" x14ac:dyDescent="0.3">
      <c r="A2340">
        <v>2339</v>
      </c>
      <c r="B2340" s="2">
        <v>42542</v>
      </c>
      <c r="C2340" s="8">
        <v>34360000</v>
      </c>
      <c r="D2340" s="8">
        <v>21440257.796257794</v>
      </c>
      <c r="E2340" s="10">
        <f t="shared" si="72"/>
        <v>12919742.203742206</v>
      </c>
      <c r="F2340" s="28">
        <f t="shared" si="73"/>
        <v>219071.25307125226</v>
      </c>
    </row>
    <row r="2341" spans="1:6" x14ac:dyDescent="0.3">
      <c r="A2341">
        <v>2340</v>
      </c>
      <c r="B2341" s="2">
        <v>42541</v>
      </c>
      <c r="C2341" s="8">
        <v>34470000</v>
      </c>
      <c r="D2341" s="8">
        <v>21769329.049329046</v>
      </c>
      <c r="E2341" s="10">
        <f t="shared" si="72"/>
        <v>12700670.950670954</v>
      </c>
      <c r="F2341" s="28">
        <f t="shared" si="73"/>
        <v>132188.62218862399</v>
      </c>
    </row>
    <row r="2342" spans="1:6" x14ac:dyDescent="0.3">
      <c r="A2342">
        <v>2341</v>
      </c>
      <c r="B2342" s="2">
        <v>42538</v>
      </c>
      <c r="C2342" s="8">
        <v>34380000</v>
      </c>
      <c r="D2342" s="8">
        <v>21811517.67151767</v>
      </c>
      <c r="E2342" s="10">
        <f t="shared" si="72"/>
        <v>12568482.32848233</v>
      </c>
      <c r="F2342" s="28">
        <f t="shared" si="73"/>
        <v>-428039.53883954138</v>
      </c>
    </row>
    <row r="2343" spans="1:6" x14ac:dyDescent="0.3">
      <c r="A2343">
        <v>2342</v>
      </c>
      <c r="B2343" s="2">
        <v>42537</v>
      </c>
      <c r="C2343" s="8">
        <v>34810000</v>
      </c>
      <c r="D2343" s="8">
        <v>21813478.132678129</v>
      </c>
      <c r="E2343" s="10">
        <f t="shared" si="72"/>
        <v>12996521.867321871</v>
      </c>
      <c r="F2343" s="28">
        <f t="shared" si="73"/>
        <v>454974.03137403354</v>
      </c>
    </row>
    <row r="2344" spans="1:6" x14ac:dyDescent="0.3">
      <c r="A2344">
        <v>2343</v>
      </c>
      <c r="B2344" s="2">
        <v>42536</v>
      </c>
      <c r="C2344" s="8">
        <v>34240000</v>
      </c>
      <c r="D2344" s="8">
        <v>21698452.164052162</v>
      </c>
      <c r="E2344" s="10">
        <f t="shared" si="72"/>
        <v>12541547.835947838</v>
      </c>
      <c r="F2344" s="28">
        <f t="shared" si="73"/>
        <v>108007.03080702946</v>
      </c>
    </row>
    <row r="2345" spans="1:6" x14ac:dyDescent="0.3">
      <c r="A2345">
        <v>2344</v>
      </c>
      <c r="B2345" s="2">
        <v>42535</v>
      </c>
      <c r="C2345" s="8">
        <v>34150000</v>
      </c>
      <c r="D2345" s="8">
        <v>21716459.194859192</v>
      </c>
      <c r="E2345" s="10">
        <f t="shared" si="72"/>
        <v>12433540.805140808</v>
      </c>
      <c r="F2345" s="28">
        <f t="shared" si="73"/>
        <v>-140270.49707049504</v>
      </c>
    </row>
    <row r="2346" spans="1:6" x14ac:dyDescent="0.3">
      <c r="A2346">
        <v>2345</v>
      </c>
      <c r="B2346" s="2">
        <v>42534</v>
      </c>
      <c r="C2346" s="8">
        <v>34270000</v>
      </c>
      <c r="D2346" s="8">
        <v>21696188.697788697</v>
      </c>
      <c r="E2346" s="10">
        <f t="shared" si="72"/>
        <v>12573811.302211303</v>
      </c>
      <c r="F2346" s="28">
        <f t="shared" si="73"/>
        <v>131082.51748251915</v>
      </c>
    </row>
    <row r="2347" spans="1:6" x14ac:dyDescent="0.3">
      <c r="A2347">
        <v>2346</v>
      </c>
      <c r="B2347" s="2">
        <v>42531</v>
      </c>
      <c r="C2347" s="8">
        <v>33930000</v>
      </c>
      <c r="D2347" s="8">
        <v>21487271.215271216</v>
      </c>
      <c r="E2347" s="10">
        <f t="shared" si="72"/>
        <v>12442728.784728784</v>
      </c>
      <c r="F2347" s="28">
        <f t="shared" si="73"/>
        <v>52956.870156869292</v>
      </c>
    </row>
    <row r="2348" spans="1:6" x14ac:dyDescent="0.3">
      <c r="A2348">
        <v>2347</v>
      </c>
      <c r="B2348" s="2">
        <v>42530</v>
      </c>
      <c r="C2348" s="8">
        <v>33800000</v>
      </c>
      <c r="D2348" s="8">
        <v>21410228.085428085</v>
      </c>
      <c r="E2348" s="10">
        <f t="shared" si="72"/>
        <v>12389771.914571915</v>
      </c>
      <c r="F2348" s="28">
        <f t="shared" si="73"/>
        <v>-52919.523719526827</v>
      </c>
    </row>
    <row r="2349" spans="1:6" x14ac:dyDescent="0.3">
      <c r="A2349">
        <v>2348</v>
      </c>
      <c r="B2349" s="2">
        <v>42529</v>
      </c>
      <c r="C2349" s="8">
        <v>33670000</v>
      </c>
      <c r="D2349" s="8">
        <v>21227308.561708558</v>
      </c>
      <c r="E2349" s="10">
        <f t="shared" si="72"/>
        <v>12442691.438291442</v>
      </c>
      <c r="F2349" s="28">
        <f t="shared" si="73"/>
        <v>-141263.05046304688</v>
      </c>
    </row>
    <row r="2350" spans="1:6" x14ac:dyDescent="0.3">
      <c r="A2350">
        <v>2349</v>
      </c>
      <c r="B2350" s="2">
        <v>42528</v>
      </c>
      <c r="C2350" s="8">
        <v>33580000</v>
      </c>
      <c r="D2350" s="8">
        <v>20996045.511245511</v>
      </c>
      <c r="E2350" s="10">
        <f t="shared" si="72"/>
        <v>12583954.488754489</v>
      </c>
      <c r="F2350" s="28">
        <f t="shared" si="73"/>
        <v>-18397.958797961473</v>
      </c>
    </row>
    <row r="2351" spans="1:6" x14ac:dyDescent="0.3">
      <c r="A2351">
        <v>2350</v>
      </c>
      <c r="B2351" s="2">
        <v>42527</v>
      </c>
      <c r="C2351" s="8">
        <v>33630000</v>
      </c>
      <c r="D2351" s="8">
        <v>21027647.55244755</v>
      </c>
      <c r="E2351" s="10">
        <f t="shared" si="72"/>
        <v>12602352.44755245</v>
      </c>
      <c r="F2351" s="28">
        <f t="shared" si="73"/>
        <v>191472.6894726865</v>
      </c>
    </row>
    <row r="2352" spans="1:6" x14ac:dyDescent="0.3">
      <c r="A2352">
        <v>2351</v>
      </c>
      <c r="B2352" s="2">
        <v>42524</v>
      </c>
      <c r="C2352" s="8">
        <v>33400000</v>
      </c>
      <c r="D2352" s="8">
        <v>20989120.241920236</v>
      </c>
      <c r="E2352" s="10">
        <f t="shared" si="72"/>
        <v>12410879.758079764</v>
      </c>
      <c r="F2352" s="28">
        <f t="shared" si="73"/>
        <v>-594788.58438858017</v>
      </c>
    </row>
    <row r="2353" spans="1:6" x14ac:dyDescent="0.3">
      <c r="A2353">
        <v>2352</v>
      </c>
      <c r="B2353" s="2">
        <v>42523</v>
      </c>
      <c r="C2353" s="8">
        <v>33460000</v>
      </c>
      <c r="D2353" s="8">
        <v>20454331.657531656</v>
      </c>
      <c r="E2353" s="10">
        <f t="shared" si="72"/>
        <v>13005668.342468344</v>
      </c>
      <c r="F2353" s="28">
        <f t="shared" si="73"/>
        <v>76734.001134000719</v>
      </c>
    </row>
    <row r="2354" spans="1:6" x14ac:dyDescent="0.3">
      <c r="A2354">
        <v>2353</v>
      </c>
      <c r="B2354" s="2">
        <v>42522</v>
      </c>
      <c r="C2354" s="8">
        <v>33460000</v>
      </c>
      <c r="D2354" s="8">
        <v>20531065.658665657</v>
      </c>
      <c r="E2354" s="10">
        <f t="shared" si="72"/>
        <v>12928934.341334343</v>
      </c>
      <c r="F2354" s="28">
        <f t="shared" si="73"/>
        <v>119638.78283878416</v>
      </c>
    </row>
    <row r="2355" spans="1:6" x14ac:dyDescent="0.3">
      <c r="A2355">
        <v>2354</v>
      </c>
      <c r="B2355" s="2">
        <v>42521</v>
      </c>
      <c r="C2355" s="8">
        <v>33350000</v>
      </c>
      <c r="D2355" s="8">
        <v>20540704.441504441</v>
      </c>
      <c r="E2355" s="10">
        <f t="shared" si="72"/>
        <v>12809295.558495559</v>
      </c>
      <c r="F2355" s="28">
        <f t="shared" si="73"/>
        <v>316615.74101573974</v>
      </c>
    </row>
    <row r="2356" spans="1:6" x14ac:dyDescent="0.3">
      <c r="A2356">
        <v>2355</v>
      </c>
      <c r="B2356" s="2">
        <v>42520</v>
      </c>
      <c r="C2356" s="8">
        <v>33330000</v>
      </c>
      <c r="D2356" s="8">
        <v>20837320.182520181</v>
      </c>
      <c r="E2356" s="10">
        <f t="shared" si="72"/>
        <v>12492679.817479819</v>
      </c>
      <c r="F2356" s="28">
        <f t="shared" si="73"/>
        <v>-409853.91905391961</v>
      </c>
    </row>
    <row r="2357" spans="1:6" x14ac:dyDescent="0.3">
      <c r="A2357">
        <v>2356</v>
      </c>
      <c r="B2357" s="2">
        <v>42517</v>
      </c>
      <c r="C2357" s="8">
        <v>33430000</v>
      </c>
      <c r="D2357" s="8">
        <v>20527466.263466261</v>
      </c>
      <c r="E2357" s="10">
        <f t="shared" si="72"/>
        <v>12902533.736533739</v>
      </c>
      <c r="F2357" s="28">
        <f t="shared" si="73"/>
        <v>23630.391230389476</v>
      </c>
    </row>
    <row r="2358" spans="1:6" x14ac:dyDescent="0.3">
      <c r="A2358">
        <v>2357</v>
      </c>
      <c r="B2358" s="2">
        <v>42516</v>
      </c>
      <c r="C2358" s="8">
        <v>33500000</v>
      </c>
      <c r="D2358" s="8">
        <v>20621096.654696651</v>
      </c>
      <c r="E2358" s="10">
        <f t="shared" si="72"/>
        <v>12878903.345303349</v>
      </c>
      <c r="F2358" s="28">
        <f t="shared" si="73"/>
        <v>71215.573615577072</v>
      </c>
    </row>
    <row r="2359" spans="1:6" x14ac:dyDescent="0.3">
      <c r="A2359">
        <v>2358</v>
      </c>
      <c r="B2359" s="2">
        <v>42515</v>
      </c>
      <c r="C2359" s="8">
        <v>33440000</v>
      </c>
      <c r="D2359" s="8">
        <v>20632312.228312228</v>
      </c>
      <c r="E2359" s="10">
        <f t="shared" si="72"/>
        <v>12807687.771687772</v>
      </c>
      <c r="F2359" s="28">
        <f t="shared" si="73"/>
        <v>-206150.74655074626</v>
      </c>
    </row>
    <row r="2360" spans="1:6" x14ac:dyDescent="0.3">
      <c r="A2360">
        <v>2359</v>
      </c>
      <c r="B2360" s="2">
        <v>42514</v>
      </c>
      <c r="C2360" s="8">
        <v>33740000</v>
      </c>
      <c r="D2360" s="8">
        <v>20726161.481761482</v>
      </c>
      <c r="E2360" s="10">
        <f t="shared" si="72"/>
        <v>13013838.518238518</v>
      </c>
      <c r="F2360" s="28">
        <f t="shared" si="73"/>
        <v>193204.30920430645</v>
      </c>
    </row>
    <row r="2361" spans="1:6" x14ac:dyDescent="0.3">
      <c r="A2361">
        <v>2360</v>
      </c>
      <c r="B2361" s="2">
        <v>42513</v>
      </c>
      <c r="C2361" s="8">
        <v>33890000</v>
      </c>
      <c r="D2361" s="8">
        <v>21069365.790965788</v>
      </c>
      <c r="E2361" s="10">
        <f t="shared" si="72"/>
        <v>12820634.209034212</v>
      </c>
      <c r="F2361" s="28">
        <f t="shared" si="73"/>
        <v>-21181.326781321317</v>
      </c>
    </row>
    <row r="2362" spans="1:6" x14ac:dyDescent="0.3">
      <c r="A2362">
        <v>2361</v>
      </c>
      <c r="B2362" s="2">
        <v>42510</v>
      </c>
      <c r="C2362" s="8">
        <v>33970000</v>
      </c>
      <c r="D2362" s="8">
        <v>21128184.464184467</v>
      </c>
      <c r="E2362" s="10">
        <f t="shared" si="72"/>
        <v>12841815.535815533</v>
      </c>
      <c r="F2362" s="28">
        <f t="shared" si="73"/>
        <v>28469.930069927126</v>
      </c>
    </row>
    <row r="2363" spans="1:6" x14ac:dyDescent="0.3">
      <c r="A2363">
        <v>2362</v>
      </c>
      <c r="B2363" s="2">
        <v>42509</v>
      </c>
      <c r="C2363" s="8">
        <v>33970000</v>
      </c>
      <c r="D2363" s="8">
        <v>21156654.394254394</v>
      </c>
      <c r="E2363" s="10">
        <f t="shared" si="72"/>
        <v>12813345.605745606</v>
      </c>
      <c r="F2363" s="28">
        <f t="shared" si="73"/>
        <v>72868.040068037808</v>
      </c>
    </row>
    <row r="2364" spans="1:6" x14ac:dyDescent="0.3">
      <c r="A2364">
        <v>2363</v>
      </c>
      <c r="B2364" s="2">
        <v>42508</v>
      </c>
      <c r="C2364" s="8">
        <v>34150000</v>
      </c>
      <c r="D2364" s="8">
        <v>21409522.434322432</v>
      </c>
      <c r="E2364" s="10">
        <f t="shared" si="72"/>
        <v>12740477.565677568</v>
      </c>
      <c r="F2364" s="28">
        <f t="shared" si="73"/>
        <v>74473.861273862422</v>
      </c>
    </row>
    <row r="2365" spans="1:6" x14ac:dyDescent="0.3">
      <c r="A2365">
        <v>2364</v>
      </c>
      <c r="B2365" s="2">
        <v>42507</v>
      </c>
      <c r="C2365" s="8">
        <v>34160000</v>
      </c>
      <c r="D2365" s="8">
        <v>21493996.295596294</v>
      </c>
      <c r="E2365" s="10">
        <f t="shared" si="72"/>
        <v>12666003.704403706</v>
      </c>
      <c r="F2365" s="28">
        <f t="shared" si="73"/>
        <v>-129516.53751653805</v>
      </c>
    </row>
    <row r="2366" spans="1:6" x14ac:dyDescent="0.3">
      <c r="A2366">
        <v>2365</v>
      </c>
      <c r="B2366" s="2">
        <v>42506</v>
      </c>
      <c r="C2366" s="8">
        <v>34200000</v>
      </c>
      <c r="D2366" s="8">
        <v>21404479.758079756</v>
      </c>
      <c r="E2366" s="10">
        <f t="shared" si="72"/>
        <v>12795520.241920244</v>
      </c>
      <c r="F2366" s="28">
        <f t="shared" si="73"/>
        <v>147864.97826498002</v>
      </c>
    </row>
    <row r="2367" spans="1:6" x14ac:dyDescent="0.3">
      <c r="A2367">
        <v>2366</v>
      </c>
      <c r="B2367" s="2">
        <v>42503</v>
      </c>
      <c r="C2367" s="8">
        <v>34100000</v>
      </c>
      <c r="D2367" s="8">
        <v>21452344.736344736</v>
      </c>
      <c r="E2367" s="10">
        <f t="shared" si="72"/>
        <v>12647655.263655264</v>
      </c>
      <c r="F2367" s="28">
        <f t="shared" si="73"/>
        <v>63410.319410316646</v>
      </c>
    </row>
    <row r="2368" spans="1:6" x14ac:dyDescent="0.3">
      <c r="A2368">
        <v>2367</v>
      </c>
      <c r="B2368" s="2">
        <v>42502</v>
      </c>
      <c r="C2368" s="8">
        <v>34000000</v>
      </c>
      <c r="D2368" s="8">
        <v>21415755.055755053</v>
      </c>
      <c r="E2368" s="10">
        <f t="shared" si="72"/>
        <v>12584244.944244947</v>
      </c>
      <c r="F2368" s="28">
        <f t="shared" si="73"/>
        <v>-3759.8185598179698</v>
      </c>
    </row>
    <row r="2369" spans="1:6" x14ac:dyDescent="0.3">
      <c r="A2369">
        <v>2368</v>
      </c>
      <c r="B2369" s="2">
        <v>42501</v>
      </c>
      <c r="C2369" s="8">
        <v>34030000</v>
      </c>
      <c r="D2369" s="8">
        <v>21441995.237195235</v>
      </c>
      <c r="E2369" s="10">
        <f t="shared" si="72"/>
        <v>12588004.762804765</v>
      </c>
      <c r="F2369" s="28">
        <f t="shared" si="73"/>
        <v>-11846.380646377802</v>
      </c>
    </row>
    <row r="2370" spans="1:6" x14ac:dyDescent="0.3">
      <c r="A2370">
        <v>2369</v>
      </c>
      <c r="B2370" s="2">
        <v>42500</v>
      </c>
      <c r="C2370" s="8">
        <v>33880000</v>
      </c>
      <c r="D2370" s="8">
        <v>21280148.856548857</v>
      </c>
      <c r="E2370" s="10">
        <f t="shared" si="72"/>
        <v>12599851.143451143</v>
      </c>
      <c r="F2370" s="28">
        <f t="shared" si="73"/>
        <v>-130513.17331317812</v>
      </c>
    </row>
    <row r="2371" spans="1:6" x14ac:dyDescent="0.3">
      <c r="A2371">
        <v>2370</v>
      </c>
      <c r="B2371" s="2">
        <v>42499</v>
      </c>
      <c r="C2371" s="8">
        <v>34020000</v>
      </c>
      <c r="D2371" s="8">
        <v>21289635.683235679</v>
      </c>
      <c r="E2371" s="10">
        <f t="shared" ref="E2371:E2434" si="74">C2371-D2371</f>
        <v>12730364.316764321</v>
      </c>
      <c r="F2371" s="28">
        <f t="shared" ref="F2371:F2434" si="75">E2371-E2372</f>
        <v>439460.06426006928</v>
      </c>
    </row>
    <row r="2372" spans="1:6" x14ac:dyDescent="0.3">
      <c r="A2372">
        <v>2371</v>
      </c>
      <c r="B2372" s="2">
        <v>42496</v>
      </c>
      <c r="C2372" s="8">
        <v>34030000</v>
      </c>
      <c r="D2372" s="8">
        <v>21739095.747495748</v>
      </c>
      <c r="E2372" s="10">
        <f t="shared" si="74"/>
        <v>12290904.252504252</v>
      </c>
      <c r="F2372" s="28">
        <f t="shared" si="75"/>
        <v>-284000.90720090643</v>
      </c>
    </row>
    <row r="2373" spans="1:6" x14ac:dyDescent="0.3">
      <c r="A2373">
        <v>2372</v>
      </c>
      <c r="B2373" s="2">
        <v>42495</v>
      </c>
      <c r="C2373" s="8">
        <v>33940000</v>
      </c>
      <c r="D2373" s="8">
        <v>21365094.840294842</v>
      </c>
      <c r="E2373" s="10">
        <f t="shared" si="74"/>
        <v>12574905.159705158</v>
      </c>
      <c r="F2373" s="28">
        <f t="shared" si="75"/>
        <v>-8071.6688716746867</v>
      </c>
    </row>
    <row r="2374" spans="1:6" x14ac:dyDescent="0.3">
      <c r="A2374">
        <v>2373</v>
      </c>
      <c r="B2374" s="2">
        <v>42494</v>
      </c>
      <c r="C2374" s="8">
        <v>33980000</v>
      </c>
      <c r="D2374" s="8">
        <v>21397023.171423167</v>
      </c>
      <c r="E2374" s="10">
        <f t="shared" si="74"/>
        <v>12582976.828576833</v>
      </c>
      <c r="F2374" s="28">
        <f t="shared" si="75"/>
        <v>822600.37722894922</v>
      </c>
    </row>
    <row r="2375" spans="1:6" x14ac:dyDescent="0.3">
      <c r="A2375">
        <v>2374</v>
      </c>
      <c r="B2375" s="2">
        <v>42493</v>
      </c>
      <c r="C2375" s="8">
        <v>33449795.918367349</v>
      </c>
      <c r="D2375" s="8">
        <v>21689419.467019465</v>
      </c>
      <c r="E2375" s="10">
        <f t="shared" si="74"/>
        <v>11760376.451347884</v>
      </c>
      <c r="F2375" s="28">
        <f t="shared" si="75"/>
        <v>52569.263940695673</v>
      </c>
    </row>
    <row r="2376" spans="1:6" x14ac:dyDescent="0.3">
      <c r="A2376">
        <v>2375</v>
      </c>
      <c r="B2376" s="2">
        <v>42492</v>
      </c>
      <c r="C2376" s="8">
        <v>33458571.428571429</v>
      </c>
      <c r="D2376" s="8">
        <v>21750764.241164241</v>
      </c>
      <c r="E2376" s="10">
        <f t="shared" si="74"/>
        <v>11707807.187407188</v>
      </c>
      <c r="F2376" s="28">
        <f t="shared" si="75"/>
        <v>-412385.74398574606</v>
      </c>
    </row>
    <row r="2377" spans="1:6" x14ac:dyDescent="0.3">
      <c r="A2377">
        <v>2376</v>
      </c>
      <c r="B2377" s="2">
        <v>42489</v>
      </c>
      <c r="C2377" s="8">
        <v>33800000</v>
      </c>
      <c r="D2377" s="8">
        <v>21679807.068607066</v>
      </c>
      <c r="E2377" s="10">
        <f t="shared" si="74"/>
        <v>12120192.931392934</v>
      </c>
      <c r="F2377" s="28">
        <f t="shared" si="75"/>
        <v>-66022.150822147727</v>
      </c>
    </row>
    <row r="2378" spans="1:6" x14ac:dyDescent="0.3">
      <c r="A2378">
        <v>2377</v>
      </c>
      <c r="B2378" s="2">
        <v>42488</v>
      </c>
      <c r="C2378" s="8">
        <v>33500000</v>
      </c>
      <c r="D2378" s="8">
        <v>21313784.917784918</v>
      </c>
      <c r="E2378" s="10">
        <f t="shared" si="74"/>
        <v>12186215.082215082</v>
      </c>
      <c r="F2378" s="28">
        <f t="shared" si="75"/>
        <v>-146637.08183708414</v>
      </c>
    </row>
    <row r="2379" spans="1:6" x14ac:dyDescent="0.3">
      <c r="A2379">
        <v>2378</v>
      </c>
      <c r="B2379" s="2">
        <v>42487</v>
      </c>
      <c r="C2379" s="8">
        <v>33340000</v>
      </c>
      <c r="D2379" s="8">
        <v>21007147.835947834</v>
      </c>
      <c r="E2379" s="10">
        <f t="shared" si="74"/>
        <v>12332852.164052166</v>
      </c>
      <c r="F2379" s="28">
        <f t="shared" si="75"/>
        <v>-68324.324324324727</v>
      </c>
    </row>
    <row r="2380" spans="1:6" x14ac:dyDescent="0.3">
      <c r="A2380">
        <v>2379</v>
      </c>
      <c r="B2380" s="2">
        <v>42486</v>
      </c>
      <c r="C2380" s="8">
        <v>33300000</v>
      </c>
      <c r="D2380" s="8">
        <v>20898823.511623509</v>
      </c>
      <c r="E2380" s="10">
        <f t="shared" si="74"/>
        <v>12401176.488376491</v>
      </c>
      <c r="F2380" s="28">
        <f t="shared" si="75"/>
        <v>-54913.929313927889</v>
      </c>
    </row>
    <row r="2381" spans="1:6" x14ac:dyDescent="0.3">
      <c r="A2381">
        <v>2380</v>
      </c>
      <c r="B2381" s="2">
        <v>42485</v>
      </c>
      <c r="C2381" s="8">
        <v>33320000</v>
      </c>
      <c r="D2381" s="8">
        <v>20863909.582309581</v>
      </c>
      <c r="E2381" s="10">
        <f t="shared" si="74"/>
        <v>12456090.417690419</v>
      </c>
      <c r="F2381" s="28">
        <f t="shared" si="75"/>
        <v>-291063.84426384419</v>
      </c>
    </row>
    <row r="2382" spans="1:6" x14ac:dyDescent="0.3">
      <c r="A2382">
        <v>2381</v>
      </c>
      <c r="B2382" s="2">
        <v>42482</v>
      </c>
      <c r="C2382" s="8">
        <v>33430000</v>
      </c>
      <c r="D2382" s="8">
        <v>20682845.738045737</v>
      </c>
      <c r="E2382" s="10">
        <f t="shared" si="74"/>
        <v>12747154.261954263</v>
      </c>
      <c r="F2382" s="28">
        <f t="shared" si="75"/>
        <v>251712.1905121915</v>
      </c>
    </row>
    <row r="2383" spans="1:6" x14ac:dyDescent="0.3">
      <c r="A2383">
        <v>2382</v>
      </c>
      <c r="B2383" s="2">
        <v>42481</v>
      </c>
      <c r="C2383" s="8">
        <v>33520000</v>
      </c>
      <c r="D2383" s="8">
        <v>21024557.928557929</v>
      </c>
      <c r="E2383" s="10">
        <f t="shared" si="74"/>
        <v>12495442.071442071</v>
      </c>
      <c r="F2383" s="28">
        <f t="shared" si="75"/>
        <v>165436.17463617399</v>
      </c>
    </row>
    <row r="2384" spans="1:6" x14ac:dyDescent="0.3">
      <c r="A2384">
        <v>2383</v>
      </c>
      <c r="B2384" s="2">
        <v>42480</v>
      </c>
      <c r="C2384" s="8">
        <v>33430000</v>
      </c>
      <c r="D2384" s="8">
        <v>21099994.103194103</v>
      </c>
      <c r="E2384" s="10">
        <f t="shared" si="74"/>
        <v>12330005.896805897</v>
      </c>
      <c r="F2384" s="28">
        <f t="shared" si="75"/>
        <v>87579.8903798908</v>
      </c>
    </row>
    <row r="2385" spans="1:6" x14ac:dyDescent="0.3">
      <c r="A2385">
        <v>2384</v>
      </c>
      <c r="B2385" s="2">
        <v>42479</v>
      </c>
      <c r="C2385" s="8">
        <v>33340000</v>
      </c>
      <c r="D2385" s="8">
        <v>21097573.993573993</v>
      </c>
      <c r="E2385" s="10">
        <f t="shared" si="74"/>
        <v>12242426.006426007</v>
      </c>
      <c r="F2385" s="28">
        <f t="shared" si="75"/>
        <v>-377324.36212436482</v>
      </c>
    </row>
    <row r="2386" spans="1:6" x14ac:dyDescent="0.3">
      <c r="A2386">
        <v>2385</v>
      </c>
      <c r="B2386" s="2">
        <v>42478</v>
      </c>
      <c r="C2386" s="8">
        <v>33400000</v>
      </c>
      <c r="D2386" s="8">
        <v>20780249.631449629</v>
      </c>
      <c r="E2386" s="10">
        <f t="shared" si="74"/>
        <v>12619750.368550371</v>
      </c>
      <c r="F2386" s="28">
        <f t="shared" si="75"/>
        <v>91577.395577397197</v>
      </c>
    </row>
    <row r="2387" spans="1:6" x14ac:dyDescent="0.3">
      <c r="A2387">
        <v>2386</v>
      </c>
      <c r="B2387" s="2">
        <v>42475</v>
      </c>
      <c r="C2387" s="8">
        <v>33300000</v>
      </c>
      <c r="D2387" s="8">
        <v>20771827.027027026</v>
      </c>
      <c r="E2387" s="10">
        <f t="shared" si="74"/>
        <v>12528172.972972974</v>
      </c>
      <c r="F2387" s="28">
        <f t="shared" si="75"/>
        <v>-200889.58608958498</v>
      </c>
    </row>
    <row r="2388" spans="1:6" x14ac:dyDescent="0.3">
      <c r="A2388">
        <v>2387</v>
      </c>
      <c r="B2388" s="2">
        <v>42474</v>
      </c>
      <c r="C2388" s="8">
        <v>33370000</v>
      </c>
      <c r="D2388" s="8">
        <v>20640937.440937441</v>
      </c>
      <c r="E2388" s="10">
        <f t="shared" si="74"/>
        <v>12729062.559062559</v>
      </c>
      <c r="F2388" s="28">
        <f t="shared" si="75"/>
        <v>257898.62029861659</v>
      </c>
    </row>
    <row r="2389" spans="1:6" x14ac:dyDescent="0.3">
      <c r="A2389">
        <v>2388</v>
      </c>
      <c r="B2389" s="2">
        <v>42473</v>
      </c>
      <c r="C2389" s="8">
        <v>33470000</v>
      </c>
      <c r="D2389" s="8">
        <v>20998836.061236057</v>
      </c>
      <c r="E2389" s="10">
        <f t="shared" si="74"/>
        <v>12471163.938763943</v>
      </c>
      <c r="F2389" s="28">
        <f t="shared" si="75"/>
        <v>24127.234927240759</v>
      </c>
    </row>
    <row r="2390" spans="1:6" x14ac:dyDescent="0.3">
      <c r="A2390">
        <v>2389</v>
      </c>
      <c r="B2390" s="2">
        <v>42472</v>
      </c>
      <c r="C2390" s="8">
        <v>33620000</v>
      </c>
      <c r="D2390" s="8">
        <v>21172963.296163298</v>
      </c>
      <c r="E2390" s="10">
        <f t="shared" si="74"/>
        <v>12447036.703836702</v>
      </c>
      <c r="F2390" s="28">
        <f t="shared" si="75"/>
        <v>189260.85806085542</v>
      </c>
    </row>
    <row r="2391" spans="1:6" x14ac:dyDescent="0.3">
      <c r="A2391">
        <v>2390</v>
      </c>
      <c r="B2391" s="2">
        <v>42471</v>
      </c>
      <c r="C2391" s="8">
        <v>33430000</v>
      </c>
      <c r="D2391" s="8">
        <v>21172224.154224154</v>
      </c>
      <c r="E2391" s="10">
        <f t="shared" si="74"/>
        <v>12257775.845775846</v>
      </c>
      <c r="F2391" s="28">
        <f t="shared" si="75"/>
        <v>-55476.84747684747</v>
      </c>
    </row>
    <row r="2392" spans="1:6" x14ac:dyDescent="0.3">
      <c r="A2392">
        <v>2391</v>
      </c>
      <c r="B2392" s="2">
        <v>42468</v>
      </c>
      <c r="C2392" s="8">
        <v>33250000</v>
      </c>
      <c r="D2392" s="8">
        <v>20936747.306747306</v>
      </c>
      <c r="E2392" s="10">
        <f t="shared" si="74"/>
        <v>12313252.693252694</v>
      </c>
      <c r="F2392" s="28">
        <f t="shared" si="75"/>
        <v>-213260.63126063347</v>
      </c>
    </row>
    <row r="2393" spans="1:6" x14ac:dyDescent="0.3">
      <c r="A2393">
        <v>2392</v>
      </c>
      <c r="B2393" s="2">
        <v>42467</v>
      </c>
      <c r="C2393" s="8">
        <v>33330000</v>
      </c>
      <c r="D2393" s="8">
        <v>20803486.675486673</v>
      </c>
      <c r="E2393" s="10">
        <f t="shared" si="74"/>
        <v>12526513.324513327</v>
      </c>
      <c r="F2393" s="28">
        <f t="shared" si="75"/>
        <v>-125930.44793044776</v>
      </c>
    </row>
    <row r="2394" spans="1:6" x14ac:dyDescent="0.3">
      <c r="A2394">
        <v>2393</v>
      </c>
      <c r="B2394" s="2">
        <v>42466</v>
      </c>
      <c r="C2394" s="8">
        <v>33230000</v>
      </c>
      <c r="D2394" s="8">
        <v>20577556.227556225</v>
      </c>
      <c r="E2394" s="10">
        <f t="shared" si="74"/>
        <v>12652443.772443775</v>
      </c>
      <c r="F2394" s="28">
        <f t="shared" si="75"/>
        <v>57668.947268947959</v>
      </c>
    </row>
    <row r="2395" spans="1:6" x14ac:dyDescent="0.3">
      <c r="A2395">
        <v>2394</v>
      </c>
      <c r="B2395" s="2">
        <v>42465</v>
      </c>
      <c r="C2395" s="8">
        <v>33280000</v>
      </c>
      <c r="D2395" s="8">
        <v>20685225.174825173</v>
      </c>
      <c r="E2395" s="10">
        <f t="shared" si="74"/>
        <v>12594774.825174827</v>
      </c>
      <c r="F2395" s="28">
        <f t="shared" si="75"/>
        <v>-136048.08164808154</v>
      </c>
    </row>
    <row r="2396" spans="1:6" x14ac:dyDescent="0.3">
      <c r="A2396">
        <v>2395</v>
      </c>
      <c r="B2396" s="2">
        <v>42464</v>
      </c>
      <c r="C2396" s="8">
        <v>33240000</v>
      </c>
      <c r="D2396" s="8">
        <v>20509177.093177091</v>
      </c>
      <c r="E2396" s="10">
        <f t="shared" si="74"/>
        <v>12730822.906822909</v>
      </c>
      <c r="F2396" s="28">
        <f t="shared" si="75"/>
        <v>-20202.683802682906</v>
      </c>
    </row>
    <row r="2397" spans="1:6" x14ac:dyDescent="0.3">
      <c r="A2397">
        <v>2396</v>
      </c>
      <c r="B2397" s="2">
        <v>42461</v>
      </c>
      <c r="C2397" s="8">
        <v>33330000</v>
      </c>
      <c r="D2397" s="8">
        <v>20578974.409374408</v>
      </c>
      <c r="E2397" s="10">
        <f t="shared" si="74"/>
        <v>12751025.590625592</v>
      </c>
      <c r="F2397" s="28">
        <f t="shared" si="75"/>
        <v>184587.33698733523</v>
      </c>
    </row>
    <row r="2398" spans="1:6" x14ac:dyDescent="0.3">
      <c r="A2398">
        <v>2397</v>
      </c>
      <c r="B2398" s="2">
        <v>42460</v>
      </c>
      <c r="C2398" s="8">
        <v>33340000</v>
      </c>
      <c r="D2398" s="8">
        <v>20773561.746361744</v>
      </c>
      <c r="E2398" s="10">
        <f t="shared" si="74"/>
        <v>12566438.253638256</v>
      </c>
      <c r="F2398" s="28">
        <f t="shared" si="75"/>
        <v>-166262.02986202762</v>
      </c>
    </row>
    <row r="2399" spans="1:6" x14ac:dyDescent="0.3">
      <c r="A2399">
        <v>2398</v>
      </c>
      <c r="B2399" s="2">
        <v>42459</v>
      </c>
      <c r="C2399" s="8">
        <v>33350000</v>
      </c>
      <c r="D2399" s="8">
        <v>20617299.716499716</v>
      </c>
      <c r="E2399" s="10">
        <f t="shared" si="74"/>
        <v>12732700.283500284</v>
      </c>
      <c r="F2399" s="28">
        <f t="shared" si="75"/>
        <v>304388.50878850743</v>
      </c>
    </row>
    <row r="2400" spans="1:6" x14ac:dyDescent="0.3">
      <c r="A2400">
        <v>2399</v>
      </c>
      <c r="B2400" s="2">
        <v>42458</v>
      </c>
      <c r="C2400" s="8">
        <v>33260000</v>
      </c>
      <c r="D2400" s="8">
        <v>20831688.225288223</v>
      </c>
      <c r="E2400" s="10">
        <f t="shared" si="74"/>
        <v>12428311.774711777</v>
      </c>
      <c r="F2400" s="28">
        <f t="shared" si="75"/>
        <v>-294695.29389529303</v>
      </c>
    </row>
    <row r="2401" spans="1:6" x14ac:dyDescent="0.3">
      <c r="A2401">
        <v>2400</v>
      </c>
      <c r="B2401" s="2">
        <v>42457</v>
      </c>
      <c r="C2401" s="8">
        <v>33290000</v>
      </c>
      <c r="D2401" s="8">
        <v>20566992.93139293</v>
      </c>
      <c r="E2401" s="10">
        <f t="shared" si="74"/>
        <v>12723007.06860707</v>
      </c>
      <c r="F2401" s="28">
        <f t="shared" si="75"/>
        <v>229966.01236601174</v>
      </c>
    </row>
    <row r="2402" spans="1:6" x14ac:dyDescent="0.3">
      <c r="A2402">
        <v>2401</v>
      </c>
      <c r="B2402" s="2">
        <v>42454</v>
      </c>
      <c r="C2402" s="8">
        <v>33400000</v>
      </c>
      <c r="D2402" s="8">
        <v>20906958.943758942</v>
      </c>
      <c r="E2402" s="10">
        <f t="shared" si="74"/>
        <v>12493041.056241058</v>
      </c>
      <c r="F2402" s="28">
        <f t="shared" si="75"/>
        <v>-294362.30796230584</v>
      </c>
    </row>
    <row r="2403" spans="1:6" x14ac:dyDescent="0.3">
      <c r="A2403">
        <v>2402</v>
      </c>
      <c r="B2403" s="2">
        <v>42453</v>
      </c>
      <c r="C2403" s="8">
        <v>33400000</v>
      </c>
      <c r="D2403" s="8">
        <v>20612596.635796636</v>
      </c>
      <c r="E2403" s="10">
        <f t="shared" si="74"/>
        <v>12787403.364203364</v>
      </c>
      <c r="F2403" s="28">
        <f t="shared" si="75"/>
        <v>-180832.13003213331</v>
      </c>
    </row>
    <row r="2404" spans="1:6" x14ac:dyDescent="0.3">
      <c r="A2404">
        <v>2403</v>
      </c>
      <c r="B2404" s="2">
        <v>42452</v>
      </c>
      <c r="C2404" s="8">
        <v>33640000</v>
      </c>
      <c r="D2404" s="8">
        <v>20671764.505764503</v>
      </c>
      <c r="E2404" s="10">
        <f t="shared" si="74"/>
        <v>12968235.494235497</v>
      </c>
      <c r="F2404" s="28">
        <f t="shared" si="75"/>
        <v>251974.29597429559</v>
      </c>
    </row>
    <row r="2405" spans="1:6" x14ac:dyDescent="0.3">
      <c r="A2405">
        <v>2404</v>
      </c>
      <c r="B2405" s="2">
        <v>42451</v>
      </c>
      <c r="C2405" s="8">
        <v>33750000</v>
      </c>
      <c r="D2405" s="8">
        <v>21033738.801738799</v>
      </c>
      <c r="E2405" s="10">
        <f t="shared" si="74"/>
        <v>12716261.198261201</v>
      </c>
      <c r="F2405" s="28">
        <f t="shared" si="75"/>
        <v>-224832.43243243173</v>
      </c>
    </row>
    <row r="2406" spans="1:6" x14ac:dyDescent="0.3">
      <c r="A2406">
        <v>2405</v>
      </c>
      <c r="B2406" s="2">
        <v>42450</v>
      </c>
      <c r="C2406" s="8">
        <v>33880000</v>
      </c>
      <c r="D2406" s="8">
        <v>20938906.369306367</v>
      </c>
      <c r="E2406" s="10">
        <f t="shared" si="74"/>
        <v>12941093.630693633</v>
      </c>
      <c r="F2406" s="28">
        <f t="shared" si="75"/>
        <v>180241.99584199861</v>
      </c>
    </row>
    <row r="2407" spans="1:6" x14ac:dyDescent="0.3">
      <c r="A2407">
        <v>2406</v>
      </c>
      <c r="B2407" s="2">
        <v>42447</v>
      </c>
      <c r="C2407" s="8">
        <v>33870000</v>
      </c>
      <c r="D2407" s="8">
        <v>21109148.365148365</v>
      </c>
      <c r="E2407" s="10">
        <f t="shared" si="74"/>
        <v>12760851.634851635</v>
      </c>
      <c r="F2407" s="28">
        <f t="shared" si="75"/>
        <v>108159.51615951583</v>
      </c>
    </row>
    <row r="2408" spans="1:6" x14ac:dyDescent="0.3">
      <c r="A2408">
        <v>2407</v>
      </c>
      <c r="B2408" s="2">
        <v>42446</v>
      </c>
      <c r="C2408" s="8">
        <v>33920000</v>
      </c>
      <c r="D2408" s="8">
        <v>21267307.881307881</v>
      </c>
      <c r="E2408" s="10">
        <f t="shared" si="74"/>
        <v>12652692.118692119</v>
      </c>
      <c r="F2408" s="28">
        <f t="shared" si="75"/>
        <v>-332057.834057834</v>
      </c>
    </row>
    <row r="2409" spans="1:6" x14ac:dyDescent="0.3">
      <c r="A2409">
        <v>2408</v>
      </c>
      <c r="B2409" s="2">
        <v>42445</v>
      </c>
      <c r="C2409" s="8">
        <v>33700000</v>
      </c>
      <c r="D2409" s="8">
        <v>20715250.047250047</v>
      </c>
      <c r="E2409" s="10">
        <f t="shared" si="74"/>
        <v>12984749.952749953</v>
      </c>
      <c r="F2409" s="28">
        <f t="shared" si="75"/>
        <v>-68905.084105085582</v>
      </c>
    </row>
    <row r="2410" spans="1:6" x14ac:dyDescent="0.3">
      <c r="A2410">
        <v>2409</v>
      </c>
      <c r="B2410" s="2">
        <v>42444</v>
      </c>
      <c r="C2410" s="8">
        <v>33780000</v>
      </c>
      <c r="D2410" s="8">
        <v>20726344.963144962</v>
      </c>
      <c r="E2410" s="10">
        <f t="shared" si="74"/>
        <v>13053655.036855038</v>
      </c>
      <c r="F2410" s="28">
        <f t="shared" si="75"/>
        <v>42662.181062184274</v>
      </c>
    </row>
    <row r="2411" spans="1:6" x14ac:dyDescent="0.3">
      <c r="A2411">
        <v>2410</v>
      </c>
      <c r="B2411" s="2">
        <v>42443</v>
      </c>
      <c r="C2411" s="8">
        <v>33960000</v>
      </c>
      <c r="D2411" s="8">
        <v>20949007.144207146</v>
      </c>
      <c r="E2411" s="10">
        <f t="shared" si="74"/>
        <v>13010992.855792854</v>
      </c>
      <c r="F2411" s="28">
        <f t="shared" si="75"/>
        <v>142187.79058778659</v>
      </c>
    </row>
    <row r="2412" spans="1:6" x14ac:dyDescent="0.3">
      <c r="A2412">
        <v>2411</v>
      </c>
      <c r="B2412" s="2">
        <v>42440</v>
      </c>
      <c r="C2412" s="8">
        <v>34030000</v>
      </c>
      <c r="D2412" s="8">
        <v>21161194.934794933</v>
      </c>
      <c r="E2412" s="10">
        <f t="shared" si="74"/>
        <v>12868805.065205067</v>
      </c>
      <c r="F2412" s="28">
        <f t="shared" si="75"/>
        <v>305327.83972784132</v>
      </c>
    </row>
    <row r="2413" spans="1:6" x14ac:dyDescent="0.3">
      <c r="A2413">
        <v>2412</v>
      </c>
      <c r="B2413" s="2">
        <v>42439</v>
      </c>
      <c r="C2413" s="8">
        <v>33930000</v>
      </c>
      <c r="D2413" s="8">
        <v>21366522.774522774</v>
      </c>
      <c r="E2413" s="10">
        <f t="shared" si="74"/>
        <v>12563477.225477226</v>
      </c>
      <c r="F2413" s="28">
        <f t="shared" si="75"/>
        <v>-207383.25458325818</v>
      </c>
    </row>
    <row r="2414" spans="1:6" x14ac:dyDescent="0.3">
      <c r="A2414">
        <v>2413</v>
      </c>
      <c r="B2414" s="2">
        <v>42438</v>
      </c>
      <c r="C2414" s="8">
        <v>33930000</v>
      </c>
      <c r="D2414" s="8">
        <v>21159139.519939516</v>
      </c>
      <c r="E2414" s="10">
        <f t="shared" si="74"/>
        <v>12770860.480060484</v>
      </c>
      <c r="F2414" s="28">
        <f t="shared" si="75"/>
        <v>-124526.32772632688</v>
      </c>
    </row>
    <row r="2415" spans="1:6" x14ac:dyDescent="0.3">
      <c r="A2415">
        <v>2414</v>
      </c>
      <c r="B2415" s="2">
        <v>42437</v>
      </c>
      <c r="C2415" s="8">
        <v>34150000</v>
      </c>
      <c r="D2415" s="8">
        <v>21254613.192213189</v>
      </c>
      <c r="E2415" s="10">
        <f t="shared" si="74"/>
        <v>12895386.807786811</v>
      </c>
      <c r="F2415" s="28">
        <f t="shared" si="75"/>
        <v>114704.81950482354</v>
      </c>
    </row>
    <row r="2416" spans="1:6" x14ac:dyDescent="0.3">
      <c r="A2416">
        <v>2415</v>
      </c>
      <c r="B2416" s="2">
        <v>42436</v>
      </c>
      <c r="C2416" s="8">
        <v>34050000</v>
      </c>
      <c r="D2416" s="8">
        <v>21269318.011718012</v>
      </c>
      <c r="E2416" s="10">
        <f t="shared" si="74"/>
        <v>12780681.988281988</v>
      </c>
      <c r="F2416" s="28">
        <f t="shared" si="75"/>
        <v>41929.843129843473</v>
      </c>
    </row>
    <row r="2417" spans="1:6" x14ac:dyDescent="0.3">
      <c r="A2417">
        <v>2416</v>
      </c>
      <c r="B2417" s="2">
        <v>42433</v>
      </c>
      <c r="C2417" s="8">
        <v>34070000</v>
      </c>
      <c r="D2417" s="8">
        <v>21331247.854847856</v>
      </c>
      <c r="E2417" s="10">
        <f t="shared" si="74"/>
        <v>12738752.145152144</v>
      </c>
      <c r="F2417" s="28">
        <f t="shared" si="75"/>
        <v>296609.41220941022</v>
      </c>
    </row>
    <row r="2418" spans="1:6" x14ac:dyDescent="0.3">
      <c r="A2418">
        <v>2417</v>
      </c>
      <c r="B2418" s="2">
        <v>42432</v>
      </c>
      <c r="C2418" s="8">
        <v>33610000</v>
      </c>
      <c r="D2418" s="8">
        <v>21167857.267057266</v>
      </c>
      <c r="E2418" s="10">
        <f t="shared" si="74"/>
        <v>12442142.732942734</v>
      </c>
      <c r="F2418" s="28">
        <f t="shared" si="75"/>
        <v>-164996.93819694221</v>
      </c>
    </row>
    <row r="2419" spans="1:6" x14ac:dyDescent="0.3">
      <c r="A2419">
        <v>2418</v>
      </c>
      <c r="B2419" s="2">
        <v>42431</v>
      </c>
      <c r="C2419" s="8">
        <v>33540000</v>
      </c>
      <c r="D2419" s="8">
        <v>20932860.328860324</v>
      </c>
      <c r="E2419" s="10">
        <f t="shared" si="74"/>
        <v>12607139.671139676</v>
      </c>
      <c r="F2419" s="28">
        <f t="shared" si="75"/>
        <v>-324248.27064826712</v>
      </c>
    </row>
    <row r="2420" spans="1:6" x14ac:dyDescent="0.3">
      <c r="A2420">
        <v>2419</v>
      </c>
      <c r="B2420" s="2">
        <v>42430</v>
      </c>
      <c r="C2420" s="8">
        <v>33670000</v>
      </c>
      <c r="D2420" s="8">
        <v>20738612.058212057</v>
      </c>
      <c r="E2420" s="10">
        <f t="shared" si="74"/>
        <v>12931387.941787943</v>
      </c>
      <c r="F2420" s="28">
        <f t="shared" si="75"/>
        <v>122026.98922698945</v>
      </c>
    </row>
    <row r="2421" spans="1:6" x14ac:dyDescent="0.3">
      <c r="A2421">
        <v>2420</v>
      </c>
      <c r="B2421" s="2">
        <v>42429</v>
      </c>
      <c r="C2421" s="8">
        <v>33590000</v>
      </c>
      <c r="D2421" s="8">
        <v>20780639.047439046</v>
      </c>
      <c r="E2421" s="10">
        <f t="shared" si="74"/>
        <v>12809360.952560954</v>
      </c>
      <c r="F2421" s="28">
        <f t="shared" si="75"/>
        <v>-232709.43110943213</v>
      </c>
    </row>
    <row r="2422" spans="1:6" x14ac:dyDescent="0.3">
      <c r="A2422">
        <v>2421</v>
      </c>
      <c r="B2422" s="2">
        <v>42426</v>
      </c>
      <c r="C2422" s="8">
        <v>33600000</v>
      </c>
      <c r="D2422" s="8">
        <v>20557929.616329614</v>
      </c>
      <c r="E2422" s="10">
        <f t="shared" si="74"/>
        <v>13042070.383670386</v>
      </c>
      <c r="F2422" s="28">
        <f t="shared" si="75"/>
        <v>267593.49839349836</v>
      </c>
    </row>
    <row r="2423" spans="1:6" x14ac:dyDescent="0.3">
      <c r="A2423">
        <v>2422</v>
      </c>
      <c r="B2423" s="2">
        <v>42425</v>
      </c>
      <c r="C2423" s="8">
        <v>33650000</v>
      </c>
      <c r="D2423" s="8">
        <v>20875523.114723112</v>
      </c>
      <c r="E2423" s="10">
        <f t="shared" si="74"/>
        <v>12774476.885276888</v>
      </c>
      <c r="F2423" s="28">
        <f t="shared" si="75"/>
        <v>42443.318843320012</v>
      </c>
    </row>
    <row r="2424" spans="1:6" x14ac:dyDescent="0.3">
      <c r="A2424">
        <v>2423</v>
      </c>
      <c r="B2424" s="2">
        <v>42424</v>
      </c>
      <c r="C2424" s="8">
        <v>33660000</v>
      </c>
      <c r="D2424" s="8">
        <v>20927966.433566432</v>
      </c>
      <c r="E2424" s="10">
        <f t="shared" si="74"/>
        <v>12732033.566433568</v>
      </c>
      <c r="F2424" s="28">
        <f t="shared" si="75"/>
        <v>-149092.49669249728</v>
      </c>
    </row>
    <row r="2425" spans="1:6" x14ac:dyDescent="0.3">
      <c r="A2425">
        <v>2424</v>
      </c>
      <c r="B2425" s="2">
        <v>42423</v>
      </c>
      <c r="C2425" s="8">
        <v>33520000</v>
      </c>
      <c r="D2425" s="8">
        <v>20638873.936873935</v>
      </c>
      <c r="E2425" s="10">
        <f t="shared" si="74"/>
        <v>12881126.063126065</v>
      </c>
      <c r="F2425" s="28">
        <f t="shared" si="75"/>
        <v>-95100.737100735307</v>
      </c>
    </row>
    <row r="2426" spans="1:6" x14ac:dyDescent="0.3">
      <c r="A2426">
        <v>2425</v>
      </c>
      <c r="B2426" s="2">
        <v>42422</v>
      </c>
      <c r="C2426" s="8">
        <v>33420000</v>
      </c>
      <c r="D2426" s="8">
        <v>20443773.1997732</v>
      </c>
      <c r="E2426" s="10">
        <f t="shared" si="74"/>
        <v>12976226.8002268</v>
      </c>
      <c r="F2426" s="28">
        <f t="shared" si="75"/>
        <v>120011.11321111396</v>
      </c>
    </row>
    <row r="2427" spans="1:6" x14ac:dyDescent="0.3">
      <c r="A2427">
        <v>2426</v>
      </c>
      <c r="B2427" s="2">
        <v>42419</v>
      </c>
      <c r="C2427" s="8">
        <v>33630000</v>
      </c>
      <c r="D2427" s="8">
        <v>20773784.312984314</v>
      </c>
      <c r="E2427" s="10">
        <f t="shared" si="74"/>
        <v>12856215.687015686</v>
      </c>
      <c r="F2427" s="28">
        <f t="shared" si="75"/>
        <v>91641.958041954786</v>
      </c>
    </row>
    <row r="2428" spans="1:6" x14ac:dyDescent="0.3">
      <c r="A2428">
        <v>2427</v>
      </c>
      <c r="B2428" s="2">
        <v>42418</v>
      </c>
      <c r="C2428" s="8">
        <v>33450000</v>
      </c>
      <c r="D2428" s="8">
        <v>20685426.271026269</v>
      </c>
      <c r="E2428" s="10">
        <f t="shared" si="74"/>
        <v>12764573.728973731</v>
      </c>
      <c r="F2428" s="28">
        <f t="shared" si="75"/>
        <v>-316439.99243999273</v>
      </c>
    </row>
    <row r="2429" spans="1:6" x14ac:dyDescent="0.3">
      <c r="A2429">
        <v>2428</v>
      </c>
      <c r="B2429" s="2">
        <v>42417</v>
      </c>
      <c r="C2429" s="8">
        <v>33550000</v>
      </c>
      <c r="D2429" s="8">
        <v>20468986.278586276</v>
      </c>
      <c r="E2429" s="10">
        <f t="shared" si="74"/>
        <v>13081013.721413724</v>
      </c>
      <c r="F2429" s="28">
        <f t="shared" si="75"/>
        <v>-241389.07578907162</v>
      </c>
    </row>
    <row r="2430" spans="1:6" x14ac:dyDescent="0.3">
      <c r="A2430">
        <v>2429</v>
      </c>
      <c r="B2430" s="2">
        <v>42416</v>
      </c>
      <c r="C2430" s="8">
        <v>33730000</v>
      </c>
      <c r="D2430" s="8">
        <v>20407597.202797204</v>
      </c>
      <c r="E2430" s="10">
        <f t="shared" si="74"/>
        <v>13322402.797202796</v>
      </c>
      <c r="F2430" s="28">
        <f t="shared" si="75"/>
        <v>-256713.96711396798</v>
      </c>
    </row>
    <row r="2431" spans="1:6" x14ac:dyDescent="0.3">
      <c r="A2431">
        <v>2430</v>
      </c>
      <c r="B2431" s="2">
        <v>42415</v>
      </c>
      <c r="C2431" s="8">
        <v>33730000</v>
      </c>
      <c r="D2431" s="8">
        <v>20150883.235683236</v>
      </c>
      <c r="E2431" s="10">
        <f t="shared" si="74"/>
        <v>13579116.764316764</v>
      </c>
      <c r="F2431" s="28">
        <f t="shared" si="75"/>
        <v>18291.665091659874</v>
      </c>
    </row>
    <row r="2432" spans="1:6" x14ac:dyDescent="0.3">
      <c r="A2432">
        <v>2431</v>
      </c>
      <c r="B2432" s="2">
        <v>42412</v>
      </c>
      <c r="C2432" s="8">
        <v>34400000</v>
      </c>
      <c r="D2432" s="8">
        <v>20839174.900774896</v>
      </c>
      <c r="E2432" s="10">
        <f t="shared" si="74"/>
        <v>13560825.099225104</v>
      </c>
      <c r="F2432" s="28">
        <f t="shared" si="75"/>
        <v>1592836.1818624288</v>
      </c>
    </row>
    <row r="2433" spans="1:6" x14ac:dyDescent="0.3">
      <c r="A2433">
        <v>2432</v>
      </c>
      <c r="B2433" s="2">
        <v>42411</v>
      </c>
      <c r="C2433" s="8">
        <v>32924972.927946687</v>
      </c>
      <c r="D2433" s="8">
        <v>20956984.010584012</v>
      </c>
      <c r="E2433" s="10">
        <f t="shared" si="74"/>
        <v>11967988.917362675</v>
      </c>
      <c r="F2433" s="28">
        <f t="shared" si="75"/>
        <v>-895308.58623687178</v>
      </c>
    </row>
    <row r="2434" spans="1:6" x14ac:dyDescent="0.3">
      <c r="A2434">
        <v>2433</v>
      </c>
      <c r="B2434" s="2">
        <v>42410</v>
      </c>
      <c r="C2434" s="8">
        <v>32926851.311953355</v>
      </c>
      <c r="D2434" s="8">
        <v>20063553.808353808</v>
      </c>
      <c r="E2434" s="10">
        <f t="shared" si="74"/>
        <v>12863297.503599547</v>
      </c>
      <c r="F2434" s="28">
        <f t="shared" si="75"/>
        <v>51844.81883258</v>
      </c>
    </row>
    <row r="2435" spans="1:6" x14ac:dyDescent="0.3">
      <c r="A2435">
        <v>2434</v>
      </c>
      <c r="B2435" s="2">
        <v>42409</v>
      </c>
      <c r="C2435" s="8">
        <v>32922244.89795918</v>
      </c>
      <c r="D2435" s="8">
        <v>20110792.213192213</v>
      </c>
      <c r="E2435" s="10">
        <f t="shared" ref="E2435:E2498" si="76">C2435-D2435</f>
        <v>12811452.684766967</v>
      </c>
      <c r="F2435" s="28">
        <f t="shared" ref="F2435:F2498" si="77">E2435-E2436</f>
        <v>3032.3699466511607</v>
      </c>
    </row>
    <row r="2436" spans="1:6" x14ac:dyDescent="0.3">
      <c r="A2436">
        <v>2435</v>
      </c>
      <c r="B2436" s="2">
        <v>42408</v>
      </c>
      <c r="C2436" s="8">
        <v>32925714.285714287</v>
      </c>
      <c r="D2436" s="8">
        <v>20117293.970893972</v>
      </c>
      <c r="E2436" s="10">
        <f t="shared" si="76"/>
        <v>12808420.314820316</v>
      </c>
      <c r="F2436" s="28">
        <f t="shared" si="77"/>
        <v>-1108460.5772605762</v>
      </c>
    </row>
    <row r="2437" spans="1:6" x14ac:dyDescent="0.3">
      <c r="A2437">
        <v>2436</v>
      </c>
      <c r="B2437" s="2">
        <v>42405</v>
      </c>
      <c r="C2437" s="8">
        <v>33380000</v>
      </c>
      <c r="D2437" s="8">
        <v>19463119.107919108</v>
      </c>
      <c r="E2437" s="10">
        <f t="shared" si="76"/>
        <v>13916880.892080892</v>
      </c>
      <c r="F2437" s="28">
        <f t="shared" si="77"/>
        <v>1172145.5301455259</v>
      </c>
    </row>
    <row r="2438" spans="1:6" x14ac:dyDescent="0.3">
      <c r="A2438">
        <v>2437</v>
      </c>
      <c r="B2438" s="2">
        <v>42404</v>
      </c>
      <c r="C2438" s="8">
        <v>32250000</v>
      </c>
      <c r="D2438" s="8">
        <v>19505264.638064634</v>
      </c>
      <c r="E2438" s="10">
        <f t="shared" si="76"/>
        <v>12744735.361935366</v>
      </c>
      <c r="F2438" s="28">
        <f t="shared" si="77"/>
        <v>-1154185.6737856716</v>
      </c>
    </row>
    <row r="2439" spans="1:6" x14ac:dyDescent="0.3">
      <c r="A2439">
        <v>2438</v>
      </c>
      <c r="B2439" s="2">
        <v>42403</v>
      </c>
      <c r="C2439" s="8">
        <v>33070000</v>
      </c>
      <c r="D2439" s="8">
        <v>19171078.964278962</v>
      </c>
      <c r="E2439" s="10">
        <f t="shared" si="76"/>
        <v>13898921.035721038</v>
      </c>
      <c r="F2439" s="28">
        <f t="shared" si="77"/>
        <v>-127667.58646758646</v>
      </c>
    </row>
    <row r="2440" spans="1:6" x14ac:dyDescent="0.3">
      <c r="A2440">
        <v>2439</v>
      </c>
      <c r="B2440" s="2">
        <v>42402</v>
      </c>
      <c r="C2440" s="8">
        <v>33000000</v>
      </c>
      <c r="D2440" s="8">
        <v>18973411.377811376</v>
      </c>
      <c r="E2440" s="10">
        <f t="shared" si="76"/>
        <v>14026588.622188624</v>
      </c>
      <c r="F2440" s="28">
        <f t="shared" si="77"/>
        <v>47075.789075791836</v>
      </c>
    </row>
    <row r="2441" spans="1:6" x14ac:dyDescent="0.3">
      <c r="A2441">
        <v>2440</v>
      </c>
      <c r="B2441" s="2">
        <v>42401</v>
      </c>
      <c r="C2441" s="8">
        <v>32940000</v>
      </c>
      <c r="D2441" s="8">
        <v>18960487.166887168</v>
      </c>
      <c r="E2441" s="10">
        <f t="shared" si="76"/>
        <v>13979512.833112832</v>
      </c>
      <c r="F2441" s="28">
        <f t="shared" si="77"/>
        <v>-175391.94859194756</v>
      </c>
    </row>
    <row r="2442" spans="1:6" x14ac:dyDescent="0.3">
      <c r="A2442">
        <v>2441</v>
      </c>
      <c r="B2442" s="2">
        <v>42398</v>
      </c>
      <c r="C2442" s="8">
        <v>32890000</v>
      </c>
      <c r="D2442" s="8">
        <v>18735095.21829522</v>
      </c>
      <c r="E2442" s="10">
        <f t="shared" si="76"/>
        <v>14154904.78170478</v>
      </c>
      <c r="F2442" s="28">
        <f t="shared" si="77"/>
        <v>-96197.013797018677</v>
      </c>
    </row>
    <row r="2443" spans="1:6" x14ac:dyDescent="0.3">
      <c r="A2443">
        <v>2442</v>
      </c>
      <c r="B2443" s="2">
        <v>42397</v>
      </c>
      <c r="C2443" s="8">
        <v>32950000</v>
      </c>
      <c r="D2443" s="8">
        <v>18698898.204498202</v>
      </c>
      <c r="E2443" s="10">
        <f t="shared" si="76"/>
        <v>14251101.795501798</v>
      </c>
      <c r="F2443" s="28">
        <f t="shared" si="77"/>
        <v>90226.573426574469</v>
      </c>
    </row>
    <row r="2444" spans="1:6" x14ac:dyDescent="0.3">
      <c r="A2444">
        <v>2443</v>
      </c>
      <c r="B2444" s="2">
        <v>42396</v>
      </c>
      <c r="C2444" s="8">
        <v>32950000</v>
      </c>
      <c r="D2444" s="8">
        <v>18789124.777924776</v>
      </c>
      <c r="E2444" s="10">
        <f t="shared" si="76"/>
        <v>14160875.222075224</v>
      </c>
      <c r="F2444" s="28">
        <f t="shared" si="77"/>
        <v>153954.11075411364</v>
      </c>
    </row>
    <row r="2445" spans="1:6" x14ac:dyDescent="0.3">
      <c r="A2445">
        <v>2444</v>
      </c>
      <c r="B2445" s="2">
        <v>42395</v>
      </c>
      <c r="C2445" s="8">
        <v>32920000</v>
      </c>
      <c r="D2445" s="8">
        <v>18913078.88867889</v>
      </c>
      <c r="E2445" s="10">
        <f t="shared" si="76"/>
        <v>14006921.11132111</v>
      </c>
      <c r="F2445" s="28">
        <f t="shared" si="77"/>
        <v>-192147.64694764838</v>
      </c>
    </row>
    <row r="2446" spans="1:6" x14ac:dyDescent="0.3">
      <c r="A2446">
        <v>2445</v>
      </c>
      <c r="B2446" s="2">
        <v>42394</v>
      </c>
      <c r="C2446" s="8">
        <v>32860000</v>
      </c>
      <c r="D2446" s="8">
        <v>18660931.241731241</v>
      </c>
      <c r="E2446" s="10">
        <f t="shared" si="76"/>
        <v>14199068.758268759</v>
      </c>
      <c r="F2446" s="28">
        <f t="shared" si="77"/>
        <v>-87124.853524852544</v>
      </c>
    </row>
    <row r="2447" spans="1:6" x14ac:dyDescent="0.3">
      <c r="A2447">
        <v>2446</v>
      </c>
      <c r="B2447" s="2">
        <v>42391</v>
      </c>
      <c r="C2447" s="8">
        <v>32860000</v>
      </c>
      <c r="D2447" s="8">
        <v>18573806.388206389</v>
      </c>
      <c r="E2447" s="10">
        <f t="shared" si="76"/>
        <v>14286193.611793611</v>
      </c>
      <c r="F2447" s="28">
        <f t="shared" si="77"/>
        <v>-34367.643167648464</v>
      </c>
    </row>
    <row r="2448" spans="1:6" x14ac:dyDescent="0.3">
      <c r="A2448">
        <v>2447</v>
      </c>
      <c r="B2448" s="2">
        <v>42390</v>
      </c>
      <c r="C2448" s="8">
        <v>32880000</v>
      </c>
      <c r="D2448" s="8">
        <v>18559438.74503874</v>
      </c>
      <c r="E2448" s="10">
        <f t="shared" si="76"/>
        <v>14320561.25496126</v>
      </c>
      <c r="F2448" s="28">
        <f t="shared" si="77"/>
        <v>225306.36930637062</v>
      </c>
    </row>
    <row r="2449" spans="1:6" x14ac:dyDescent="0.3">
      <c r="A2449">
        <v>2448</v>
      </c>
      <c r="B2449" s="2">
        <v>42389</v>
      </c>
      <c r="C2449" s="8">
        <v>32840000</v>
      </c>
      <c r="D2449" s="8">
        <v>18744745.114345111</v>
      </c>
      <c r="E2449" s="10">
        <f t="shared" si="76"/>
        <v>14095254.885654889</v>
      </c>
      <c r="F2449" s="28">
        <f t="shared" si="77"/>
        <v>-304515.81931581721</v>
      </c>
    </row>
    <row r="2450" spans="1:6" x14ac:dyDescent="0.3">
      <c r="A2450">
        <v>2449</v>
      </c>
      <c r="B2450" s="2">
        <v>42388</v>
      </c>
      <c r="C2450" s="8">
        <v>32850000</v>
      </c>
      <c r="D2450" s="8">
        <v>18450229.295029294</v>
      </c>
      <c r="E2450" s="10">
        <f t="shared" si="76"/>
        <v>14399770.704970706</v>
      </c>
      <c r="F2450" s="28">
        <f t="shared" si="77"/>
        <v>70654.966654967517</v>
      </c>
    </row>
    <row r="2451" spans="1:6" x14ac:dyDescent="0.3">
      <c r="A2451">
        <v>2450</v>
      </c>
      <c r="B2451" s="2">
        <v>42387</v>
      </c>
      <c r="C2451" s="8">
        <v>32830000</v>
      </c>
      <c r="D2451" s="8">
        <v>18500884.261684261</v>
      </c>
      <c r="E2451" s="10">
        <f t="shared" si="76"/>
        <v>14329115.738315739</v>
      </c>
      <c r="F2451" s="28">
        <f t="shared" si="77"/>
        <v>-44590.555390555412</v>
      </c>
    </row>
    <row r="2452" spans="1:6" x14ac:dyDescent="0.3">
      <c r="A2452">
        <v>2451</v>
      </c>
      <c r="B2452" s="2">
        <v>42384</v>
      </c>
      <c r="C2452" s="8">
        <v>32870000</v>
      </c>
      <c r="D2452" s="8">
        <v>18496293.706293706</v>
      </c>
      <c r="E2452" s="10">
        <f t="shared" si="76"/>
        <v>14373706.293706294</v>
      </c>
      <c r="F2452" s="28">
        <f t="shared" si="77"/>
        <v>-331196.06879606843</v>
      </c>
    </row>
    <row r="2453" spans="1:6" x14ac:dyDescent="0.3">
      <c r="A2453">
        <v>2452</v>
      </c>
      <c r="B2453" s="2">
        <v>42383</v>
      </c>
      <c r="C2453" s="8">
        <v>32920000</v>
      </c>
      <c r="D2453" s="8">
        <v>18215097.637497637</v>
      </c>
      <c r="E2453" s="10">
        <f t="shared" si="76"/>
        <v>14704902.362502363</v>
      </c>
      <c r="F2453" s="28">
        <f t="shared" si="77"/>
        <v>55325.722925722599</v>
      </c>
    </row>
    <row r="2454" spans="1:6" x14ac:dyDescent="0.3">
      <c r="A2454">
        <v>2453</v>
      </c>
      <c r="B2454" s="2">
        <v>42382</v>
      </c>
      <c r="C2454" s="8">
        <v>33060000</v>
      </c>
      <c r="D2454" s="8">
        <v>18410423.36042336</v>
      </c>
      <c r="E2454" s="10">
        <f t="shared" si="76"/>
        <v>14649576.63957664</v>
      </c>
      <c r="F2454" s="28">
        <f t="shared" si="77"/>
        <v>176559.66735966504</v>
      </c>
    </row>
    <row r="2455" spans="1:6" x14ac:dyDescent="0.3">
      <c r="A2455">
        <v>2454</v>
      </c>
      <c r="B2455" s="2">
        <v>42381</v>
      </c>
      <c r="C2455" s="8">
        <v>32880000</v>
      </c>
      <c r="D2455" s="8">
        <v>18406983.027783025</v>
      </c>
      <c r="E2455" s="10">
        <f t="shared" si="76"/>
        <v>14473016.972216975</v>
      </c>
      <c r="F2455" s="28">
        <f t="shared" si="77"/>
        <v>-133473.67227366939</v>
      </c>
    </row>
    <row r="2456" spans="1:6" x14ac:dyDescent="0.3">
      <c r="A2456">
        <v>2455</v>
      </c>
      <c r="B2456" s="2">
        <v>42380</v>
      </c>
      <c r="C2456" s="8">
        <v>33190000</v>
      </c>
      <c r="D2456" s="8">
        <v>18583509.355509356</v>
      </c>
      <c r="E2456" s="10">
        <f t="shared" si="76"/>
        <v>14606490.644490644</v>
      </c>
      <c r="F2456" s="28">
        <f t="shared" si="77"/>
        <v>108671.93347193301</v>
      </c>
    </row>
    <row r="2457" spans="1:6" x14ac:dyDescent="0.3">
      <c r="A2457">
        <v>2456</v>
      </c>
      <c r="B2457" s="2">
        <v>42377</v>
      </c>
      <c r="C2457" s="8">
        <v>33110000</v>
      </c>
      <c r="D2457" s="8">
        <v>18612181.288981289</v>
      </c>
      <c r="E2457" s="10">
        <f t="shared" si="76"/>
        <v>14497818.711018711</v>
      </c>
      <c r="F2457" s="28">
        <f t="shared" si="77"/>
        <v>319520.16632016748</v>
      </c>
    </row>
    <row r="2458" spans="1:6" x14ac:dyDescent="0.3">
      <c r="A2458">
        <v>2457</v>
      </c>
      <c r="B2458" s="2">
        <v>42376</v>
      </c>
      <c r="C2458" s="8">
        <v>32960000</v>
      </c>
      <c r="D2458" s="8">
        <v>18781701.455301456</v>
      </c>
      <c r="E2458" s="10">
        <f t="shared" si="76"/>
        <v>14178298.544698544</v>
      </c>
      <c r="F2458" s="28">
        <f t="shared" si="77"/>
        <v>-197355.58495558426</v>
      </c>
    </row>
    <row r="2459" spans="1:6" x14ac:dyDescent="0.3">
      <c r="A2459">
        <v>2458</v>
      </c>
      <c r="B2459" s="2">
        <v>42375</v>
      </c>
      <c r="C2459" s="8">
        <v>32920000</v>
      </c>
      <c r="D2459" s="8">
        <v>18544345.870345872</v>
      </c>
      <c r="E2459" s="10">
        <f t="shared" si="76"/>
        <v>14375654.129654128</v>
      </c>
      <c r="F2459" s="28">
        <f t="shared" si="77"/>
        <v>-284984.9177849181</v>
      </c>
    </row>
    <row r="2460" spans="1:6" x14ac:dyDescent="0.3">
      <c r="A2460">
        <v>2459</v>
      </c>
      <c r="B2460" s="2">
        <v>42374</v>
      </c>
      <c r="C2460" s="8">
        <v>32970000</v>
      </c>
      <c r="D2460" s="8">
        <v>18309360.952560954</v>
      </c>
      <c r="E2460" s="10">
        <f t="shared" si="76"/>
        <v>14660639.047439046</v>
      </c>
      <c r="F2460" s="28">
        <f t="shared" si="77"/>
        <v>-43662.67246267572</v>
      </c>
    </row>
    <row r="2461" spans="1:6" x14ac:dyDescent="0.3">
      <c r="A2461">
        <v>2460</v>
      </c>
      <c r="B2461" s="2">
        <v>42373</v>
      </c>
      <c r="C2461" s="8">
        <v>32930000</v>
      </c>
      <c r="D2461" s="8">
        <v>18225698.280098278</v>
      </c>
      <c r="E2461" s="10">
        <f t="shared" si="76"/>
        <v>14704301.719901722</v>
      </c>
      <c r="F2461" s="28">
        <f t="shared" si="77"/>
        <v>-6008.9964089952409</v>
      </c>
    </row>
    <row r="2462" spans="1:6" x14ac:dyDescent="0.3">
      <c r="A2462">
        <v>2461</v>
      </c>
      <c r="B2462" s="2">
        <v>42369</v>
      </c>
      <c r="C2462" s="8">
        <v>32730000</v>
      </c>
      <c r="D2462" s="8">
        <v>18019689.283689283</v>
      </c>
      <c r="E2462" s="10">
        <f t="shared" si="76"/>
        <v>14710310.716310717</v>
      </c>
      <c r="F2462" s="28">
        <f t="shared" si="77"/>
        <v>-222705.27310527489</v>
      </c>
    </row>
    <row r="2463" spans="1:6" x14ac:dyDescent="0.3">
      <c r="A2463">
        <v>2462</v>
      </c>
      <c r="B2463" s="2">
        <v>42368</v>
      </c>
      <c r="C2463" s="8">
        <v>32890000</v>
      </c>
      <c r="D2463" s="8">
        <v>17956984.010584008</v>
      </c>
      <c r="E2463" s="10">
        <f t="shared" si="76"/>
        <v>14933015.989415992</v>
      </c>
      <c r="F2463" s="28">
        <f t="shared" si="77"/>
        <v>266871.59327159449</v>
      </c>
    </row>
    <row r="2464" spans="1:6" x14ac:dyDescent="0.3">
      <c r="A2464">
        <v>2463</v>
      </c>
      <c r="B2464" s="2">
        <v>42367</v>
      </c>
      <c r="C2464" s="8">
        <v>32970000</v>
      </c>
      <c r="D2464" s="8">
        <v>18303855.603855602</v>
      </c>
      <c r="E2464" s="10">
        <f t="shared" si="76"/>
        <v>14666144.396144398</v>
      </c>
      <c r="F2464" s="28">
        <f t="shared" si="77"/>
        <v>-190874.31487431377</v>
      </c>
    </row>
    <row r="2465" spans="1:6" x14ac:dyDescent="0.3">
      <c r="A2465">
        <v>2464</v>
      </c>
      <c r="B2465" s="2">
        <v>42366</v>
      </c>
      <c r="C2465" s="8">
        <v>33080000</v>
      </c>
      <c r="D2465" s="8">
        <v>18222981.288981289</v>
      </c>
      <c r="E2465" s="10">
        <f t="shared" si="76"/>
        <v>14857018.711018711</v>
      </c>
      <c r="F2465" s="28">
        <f t="shared" si="77"/>
        <v>-26150.130950130522</v>
      </c>
    </row>
    <row r="2466" spans="1:6" x14ac:dyDescent="0.3">
      <c r="A2466">
        <v>2465</v>
      </c>
      <c r="B2466" s="2">
        <v>42363</v>
      </c>
      <c r="C2466" s="8">
        <v>33120000</v>
      </c>
      <c r="D2466" s="8">
        <v>18236831.158031158</v>
      </c>
      <c r="E2466" s="10">
        <f t="shared" si="76"/>
        <v>14883168.841968842</v>
      </c>
      <c r="F2466" s="28">
        <f t="shared" si="77"/>
        <v>140203.3534033522</v>
      </c>
    </row>
    <row r="2467" spans="1:6" x14ac:dyDescent="0.3">
      <c r="A2467">
        <v>2466</v>
      </c>
      <c r="B2467" s="2">
        <v>42362</v>
      </c>
      <c r="C2467" s="8">
        <v>33080000</v>
      </c>
      <c r="D2467" s="8">
        <v>18337034.51143451</v>
      </c>
      <c r="E2467" s="10">
        <f t="shared" si="76"/>
        <v>14742965.48856549</v>
      </c>
      <c r="F2467" s="28">
        <f t="shared" si="77"/>
        <v>-102778.37837837636</v>
      </c>
    </row>
    <row r="2468" spans="1:6" x14ac:dyDescent="0.3">
      <c r="A2468">
        <v>2467</v>
      </c>
      <c r="B2468" s="2">
        <v>42361</v>
      </c>
      <c r="C2468" s="8">
        <v>33050000</v>
      </c>
      <c r="D2468" s="8">
        <v>18204256.133056134</v>
      </c>
      <c r="E2468" s="10">
        <f t="shared" si="76"/>
        <v>14845743.866943866</v>
      </c>
      <c r="F2468" s="28">
        <f t="shared" si="77"/>
        <v>85487.431487429887</v>
      </c>
    </row>
    <row r="2469" spans="1:6" x14ac:dyDescent="0.3">
      <c r="A2469">
        <v>2468</v>
      </c>
      <c r="B2469" s="2">
        <v>42360</v>
      </c>
      <c r="C2469" s="8">
        <v>33080000</v>
      </c>
      <c r="D2469" s="8">
        <v>18319743.564543564</v>
      </c>
      <c r="E2469" s="10">
        <f t="shared" si="76"/>
        <v>14760256.435456436</v>
      </c>
      <c r="F2469" s="28">
        <f t="shared" si="77"/>
        <v>120200.11340011656</v>
      </c>
    </row>
    <row r="2470" spans="1:6" x14ac:dyDescent="0.3">
      <c r="A2470">
        <v>2469</v>
      </c>
      <c r="B2470" s="2">
        <v>42359</v>
      </c>
      <c r="C2470" s="8">
        <v>33080000</v>
      </c>
      <c r="D2470" s="8">
        <v>18439943.67794368</v>
      </c>
      <c r="E2470" s="10">
        <f t="shared" si="76"/>
        <v>14640056.32205632</v>
      </c>
      <c r="F2470" s="28">
        <f t="shared" si="77"/>
        <v>-217087.73388773948</v>
      </c>
    </row>
    <row r="2471" spans="1:6" x14ac:dyDescent="0.3">
      <c r="A2471">
        <v>2470</v>
      </c>
      <c r="B2471" s="2">
        <v>42356</v>
      </c>
      <c r="C2471" s="8">
        <v>32990000</v>
      </c>
      <c r="D2471" s="8">
        <v>18132855.944055941</v>
      </c>
      <c r="E2471" s="10">
        <f t="shared" si="76"/>
        <v>14857144.055944059</v>
      </c>
      <c r="F2471" s="28">
        <f t="shared" si="77"/>
        <v>-329524.47552447394</v>
      </c>
    </row>
    <row r="2472" spans="1:6" x14ac:dyDescent="0.3">
      <c r="A2472">
        <v>2471</v>
      </c>
      <c r="B2472" s="2">
        <v>42355</v>
      </c>
      <c r="C2472" s="8">
        <v>33060000</v>
      </c>
      <c r="D2472" s="8">
        <v>17873331.468531467</v>
      </c>
      <c r="E2472" s="10">
        <f t="shared" si="76"/>
        <v>15186668.531468533</v>
      </c>
      <c r="F2472" s="28">
        <f t="shared" si="77"/>
        <v>457321.33812133968</v>
      </c>
    </row>
    <row r="2473" spans="1:6" x14ac:dyDescent="0.3">
      <c r="A2473">
        <v>2472</v>
      </c>
      <c r="B2473" s="2">
        <v>42354</v>
      </c>
      <c r="C2473" s="8">
        <v>33080000</v>
      </c>
      <c r="D2473" s="8">
        <v>18350652.806652807</v>
      </c>
      <c r="E2473" s="10">
        <f t="shared" si="76"/>
        <v>14729347.193347193</v>
      </c>
      <c r="F2473" s="28">
        <f t="shared" si="77"/>
        <v>-216599.13059912995</v>
      </c>
    </row>
    <row r="2474" spans="1:6" x14ac:dyDescent="0.3">
      <c r="A2474">
        <v>2473</v>
      </c>
      <c r="B2474" s="2">
        <v>42353</v>
      </c>
      <c r="C2474" s="8">
        <v>33050000</v>
      </c>
      <c r="D2474" s="8">
        <v>18104053.676053677</v>
      </c>
      <c r="E2474" s="10">
        <f t="shared" si="76"/>
        <v>14945946.323946323</v>
      </c>
      <c r="F2474" s="28">
        <f t="shared" si="77"/>
        <v>-63488.565488565713</v>
      </c>
    </row>
    <row r="2475" spans="1:6" x14ac:dyDescent="0.3">
      <c r="A2475">
        <v>2474</v>
      </c>
      <c r="B2475" s="2">
        <v>42352</v>
      </c>
      <c r="C2475" s="8">
        <v>33120000</v>
      </c>
      <c r="D2475" s="8">
        <v>18110565.110565111</v>
      </c>
      <c r="E2475" s="10">
        <f t="shared" si="76"/>
        <v>15009434.889434889</v>
      </c>
      <c r="F2475" s="28">
        <f t="shared" si="77"/>
        <v>179380.83538083732</v>
      </c>
    </row>
    <row r="2476" spans="1:6" x14ac:dyDescent="0.3">
      <c r="A2476">
        <v>2475</v>
      </c>
      <c r="B2476" s="2">
        <v>42349</v>
      </c>
      <c r="C2476" s="8">
        <v>33140000</v>
      </c>
      <c r="D2476" s="8">
        <v>18309945.945945948</v>
      </c>
      <c r="E2476" s="10">
        <f t="shared" si="76"/>
        <v>14830054.054054052</v>
      </c>
      <c r="F2476" s="28">
        <f t="shared" si="77"/>
        <v>-120834.62483463064</v>
      </c>
    </row>
    <row r="2477" spans="1:6" x14ac:dyDescent="0.3">
      <c r="A2477">
        <v>2476</v>
      </c>
      <c r="B2477" s="2">
        <v>42348</v>
      </c>
      <c r="C2477" s="8">
        <v>33180000</v>
      </c>
      <c r="D2477" s="8">
        <v>18229111.321111318</v>
      </c>
      <c r="E2477" s="10">
        <f t="shared" si="76"/>
        <v>14950888.678888682</v>
      </c>
      <c r="F2477" s="28">
        <f t="shared" si="77"/>
        <v>16443.016443014145</v>
      </c>
    </row>
    <row r="2478" spans="1:6" x14ac:dyDescent="0.3">
      <c r="A2478">
        <v>2477</v>
      </c>
      <c r="B2478" s="2">
        <v>42347</v>
      </c>
      <c r="C2478" s="8">
        <v>33240000</v>
      </c>
      <c r="D2478" s="8">
        <v>18305554.337554332</v>
      </c>
      <c r="E2478" s="10">
        <f t="shared" si="76"/>
        <v>14934445.662445668</v>
      </c>
      <c r="F2478" s="28">
        <f t="shared" si="77"/>
        <v>9779.6257796287537</v>
      </c>
    </row>
    <row r="2479" spans="1:6" x14ac:dyDescent="0.3">
      <c r="A2479">
        <v>2478</v>
      </c>
      <c r="B2479" s="2">
        <v>42346</v>
      </c>
      <c r="C2479" s="8">
        <v>33200000</v>
      </c>
      <c r="D2479" s="8">
        <v>18275333.963333961</v>
      </c>
      <c r="E2479" s="10">
        <f t="shared" si="76"/>
        <v>14924666.036666039</v>
      </c>
      <c r="F2479" s="28">
        <f t="shared" si="77"/>
        <v>-26095.63409563154</v>
      </c>
    </row>
    <row r="2480" spans="1:6" x14ac:dyDescent="0.3">
      <c r="A2480">
        <v>2479</v>
      </c>
      <c r="B2480" s="2">
        <v>42345</v>
      </c>
      <c r="C2480" s="8">
        <v>33240000</v>
      </c>
      <c r="D2480" s="8">
        <v>18289238.329238329</v>
      </c>
      <c r="E2480" s="10">
        <f t="shared" si="76"/>
        <v>14950761.670761671</v>
      </c>
      <c r="F2480" s="28">
        <f t="shared" si="77"/>
        <v>353528.63352863118</v>
      </c>
    </row>
    <row r="2481" spans="1:6" x14ac:dyDescent="0.3">
      <c r="A2481">
        <v>2480</v>
      </c>
      <c r="B2481" s="2">
        <v>42342</v>
      </c>
      <c r="C2481" s="8">
        <v>33020000</v>
      </c>
      <c r="D2481" s="8">
        <v>18422766.96276696</v>
      </c>
      <c r="E2481" s="10">
        <f t="shared" si="76"/>
        <v>14597233.03723304</v>
      </c>
      <c r="F2481" s="28">
        <f t="shared" si="77"/>
        <v>-309284.82328482345</v>
      </c>
    </row>
    <row r="2482" spans="1:6" x14ac:dyDescent="0.3">
      <c r="A2482">
        <v>2481</v>
      </c>
      <c r="B2482" s="2">
        <v>42341</v>
      </c>
      <c r="C2482" s="8">
        <v>32950000</v>
      </c>
      <c r="D2482" s="8">
        <v>18043482.139482137</v>
      </c>
      <c r="E2482" s="10">
        <f t="shared" si="76"/>
        <v>14906517.860517863</v>
      </c>
      <c r="F2482" s="28">
        <f t="shared" si="77"/>
        <v>-255507.08750708774</v>
      </c>
    </row>
    <row r="2483" spans="1:6" x14ac:dyDescent="0.3">
      <c r="A2483">
        <v>2482</v>
      </c>
      <c r="B2483" s="2">
        <v>42340</v>
      </c>
      <c r="C2483" s="8">
        <v>33090000</v>
      </c>
      <c r="D2483" s="8">
        <v>17927975.051975049</v>
      </c>
      <c r="E2483" s="10">
        <f t="shared" si="76"/>
        <v>15162024.948024951</v>
      </c>
      <c r="F2483" s="28">
        <f t="shared" si="77"/>
        <v>117630.24003024027</v>
      </c>
    </row>
    <row r="2484" spans="1:6" x14ac:dyDescent="0.3">
      <c r="A2484">
        <v>2483</v>
      </c>
      <c r="B2484" s="2">
        <v>42339</v>
      </c>
      <c r="C2484" s="8">
        <v>33130000</v>
      </c>
      <c r="D2484" s="8">
        <v>18085605.292005289</v>
      </c>
      <c r="E2484" s="10">
        <f t="shared" si="76"/>
        <v>15044394.707994711</v>
      </c>
      <c r="F2484" s="28">
        <f t="shared" si="77"/>
        <v>67886.977886978537</v>
      </c>
    </row>
    <row r="2485" spans="1:6" x14ac:dyDescent="0.3">
      <c r="A2485">
        <v>2484</v>
      </c>
      <c r="B2485" s="2">
        <v>42338</v>
      </c>
      <c r="C2485" s="8">
        <v>33080000</v>
      </c>
      <c r="D2485" s="8">
        <v>18103492.269892268</v>
      </c>
      <c r="E2485" s="10">
        <f t="shared" si="76"/>
        <v>14976507.730107732</v>
      </c>
      <c r="F2485" s="28">
        <f t="shared" si="77"/>
        <v>-327474.50387450308</v>
      </c>
    </row>
    <row r="2486" spans="1:6" x14ac:dyDescent="0.3">
      <c r="A2486">
        <v>2485</v>
      </c>
      <c r="B2486" s="2">
        <v>42335</v>
      </c>
      <c r="C2486" s="8">
        <v>33250000</v>
      </c>
      <c r="D2486" s="8">
        <v>17946017.766017765</v>
      </c>
      <c r="E2486" s="10">
        <f t="shared" si="76"/>
        <v>15303982.233982235</v>
      </c>
      <c r="F2486" s="28">
        <f t="shared" si="77"/>
        <v>219260.56646056846</v>
      </c>
    </row>
    <row r="2487" spans="1:6" x14ac:dyDescent="0.3">
      <c r="A2487">
        <v>2486</v>
      </c>
      <c r="B2487" s="2">
        <v>42334</v>
      </c>
      <c r="C2487" s="8">
        <v>33290000</v>
      </c>
      <c r="D2487" s="8">
        <v>18205278.332478333</v>
      </c>
      <c r="E2487" s="10">
        <f t="shared" si="76"/>
        <v>15084721.667521667</v>
      </c>
      <c r="F2487" s="28">
        <f t="shared" si="77"/>
        <v>-21952.685152687132</v>
      </c>
    </row>
    <row r="2488" spans="1:6" x14ac:dyDescent="0.3">
      <c r="A2488">
        <v>2487</v>
      </c>
      <c r="B2488" s="2">
        <v>42333</v>
      </c>
      <c r="C2488" s="8">
        <v>33290000</v>
      </c>
      <c r="D2488" s="8">
        <v>18183325.647325646</v>
      </c>
      <c r="E2488" s="10">
        <f t="shared" si="76"/>
        <v>15106674.352674354</v>
      </c>
      <c r="F2488" s="28">
        <f t="shared" si="77"/>
        <v>64546.134946133941</v>
      </c>
    </row>
    <row r="2489" spans="1:6" x14ac:dyDescent="0.3">
      <c r="A2489">
        <v>2488</v>
      </c>
      <c r="B2489" s="2">
        <v>42332</v>
      </c>
      <c r="C2489" s="8">
        <v>33290000</v>
      </c>
      <c r="D2489" s="8">
        <v>18247871.78227178</v>
      </c>
      <c r="E2489" s="10">
        <f t="shared" si="76"/>
        <v>15042128.21772822</v>
      </c>
      <c r="F2489" s="28">
        <f t="shared" si="77"/>
        <v>-123683.1600831598</v>
      </c>
    </row>
    <row r="2490" spans="1:6" x14ac:dyDescent="0.3">
      <c r="A2490">
        <v>2489</v>
      </c>
      <c r="B2490" s="2">
        <v>42331</v>
      </c>
      <c r="C2490" s="8">
        <v>33300000</v>
      </c>
      <c r="D2490" s="8">
        <v>18134188.62218862</v>
      </c>
      <c r="E2490" s="10">
        <f t="shared" si="76"/>
        <v>15165811.37781138</v>
      </c>
      <c r="F2490" s="28">
        <f t="shared" si="77"/>
        <v>46912.114912118763</v>
      </c>
    </row>
    <row r="2491" spans="1:6" x14ac:dyDescent="0.3">
      <c r="A2491">
        <v>2490</v>
      </c>
      <c r="B2491" s="2">
        <v>42328</v>
      </c>
      <c r="C2491" s="8">
        <v>33400000</v>
      </c>
      <c r="D2491" s="8">
        <v>18281100.737100739</v>
      </c>
      <c r="E2491" s="10">
        <f t="shared" si="76"/>
        <v>15118899.262899261</v>
      </c>
      <c r="F2491" s="28">
        <f t="shared" si="77"/>
        <v>61248.535248532891</v>
      </c>
    </row>
    <row r="2492" spans="1:6" x14ac:dyDescent="0.3">
      <c r="A2492">
        <v>2491</v>
      </c>
      <c r="B2492" s="2">
        <v>42327</v>
      </c>
      <c r="C2492" s="8">
        <v>33370000</v>
      </c>
      <c r="D2492" s="8">
        <v>18312349.272349272</v>
      </c>
      <c r="E2492" s="10">
        <f t="shared" si="76"/>
        <v>15057650.727650728</v>
      </c>
      <c r="F2492" s="28">
        <f t="shared" si="77"/>
        <v>-118604.04460404441</v>
      </c>
    </row>
    <row r="2493" spans="1:6" x14ac:dyDescent="0.3">
      <c r="A2493">
        <v>2492</v>
      </c>
      <c r="B2493" s="2">
        <v>42326</v>
      </c>
      <c r="C2493" s="8">
        <v>33300000</v>
      </c>
      <c r="D2493" s="8">
        <v>18123745.227745228</v>
      </c>
      <c r="E2493" s="10">
        <f t="shared" si="76"/>
        <v>15176254.772254772</v>
      </c>
      <c r="F2493" s="28">
        <f t="shared" si="77"/>
        <v>-89378.189378190786</v>
      </c>
    </row>
    <row r="2494" spans="1:6" x14ac:dyDescent="0.3">
      <c r="A2494">
        <v>2493</v>
      </c>
      <c r="B2494" s="2">
        <v>42325</v>
      </c>
      <c r="C2494" s="8">
        <v>33420000</v>
      </c>
      <c r="D2494" s="8">
        <v>18154367.038367037</v>
      </c>
      <c r="E2494" s="10">
        <f t="shared" si="76"/>
        <v>15265632.961632963</v>
      </c>
      <c r="F2494" s="28">
        <f t="shared" si="77"/>
        <v>152038.93403893337</v>
      </c>
    </row>
    <row r="2495" spans="1:6" x14ac:dyDescent="0.3">
      <c r="A2495">
        <v>2494</v>
      </c>
      <c r="B2495" s="2">
        <v>42324</v>
      </c>
      <c r="C2495" s="8">
        <v>33490000</v>
      </c>
      <c r="D2495" s="8">
        <v>18376405.97240597</v>
      </c>
      <c r="E2495" s="10">
        <f t="shared" si="76"/>
        <v>15113594.02759403</v>
      </c>
      <c r="F2495" s="28">
        <f t="shared" si="77"/>
        <v>68568.134568136185</v>
      </c>
    </row>
    <row r="2496" spans="1:6" x14ac:dyDescent="0.3">
      <c r="A2496">
        <v>2495</v>
      </c>
      <c r="B2496" s="2">
        <v>42321</v>
      </c>
      <c r="C2496" s="8">
        <v>33360000</v>
      </c>
      <c r="D2496" s="8">
        <v>18314974.106974106</v>
      </c>
      <c r="E2496" s="10">
        <f t="shared" si="76"/>
        <v>15045025.893025894</v>
      </c>
      <c r="F2496" s="28">
        <f t="shared" si="77"/>
        <v>-76341.71234171465</v>
      </c>
    </row>
    <row r="2497" spans="1:6" x14ac:dyDescent="0.3">
      <c r="A2497">
        <v>2496</v>
      </c>
      <c r="B2497" s="2">
        <v>42320</v>
      </c>
      <c r="C2497" s="8">
        <v>33420000</v>
      </c>
      <c r="D2497" s="8">
        <v>18298632.394632392</v>
      </c>
      <c r="E2497" s="10">
        <f t="shared" si="76"/>
        <v>15121367.605367608</v>
      </c>
      <c r="F2497" s="28">
        <f t="shared" si="77"/>
        <v>33728.973728977144</v>
      </c>
    </row>
    <row r="2498" spans="1:6" x14ac:dyDescent="0.3">
      <c r="A2498">
        <v>2497</v>
      </c>
      <c r="B2498" s="2">
        <v>42319</v>
      </c>
      <c r="C2498" s="8">
        <v>33440000</v>
      </c>
      <c r="D2498" s="8">
        <v>18352361.368361369</v>
      </c>
      <c r="E2498" s="10">
        <f t="shared" si="76"/>
        <v>15087638.631638631</v>
      </c>
      <c r="F2498" s="28">
        <f t="shared" si="77"/>
        <v>37444.339444339275</v>
      </c>
    </row>
    <row r="2499" spans="1:6" x14ac:dyDescent="0.3">
      <c r="A2499">
        <v>2498</v>
      </c>
      <c r="B2499" s="2">
        <v>42318</v>
      </c>
      <c r="C2499" s="8">
        <v>33470000</v>
      </c>
      <c r="D2499" s="8">
        <v>18419805.707805708</v>
      </c>
      <c r="E2499" s="10">
        <f t="shared" ref="E2499:E2562" si="78">C2499-D2499</f>
        <v>15050194.292194292</v>
      </c>
      <c r="F2499" s="28">
        <f t="shared" ref="F2499:F2562" si="79">E2499-E2500</f>
        <v>49595.539595540613</v>
      </c>
    </row>
    <row r="2500" spans="1:6" x14ac:dyDescent="0.3">
      <c r="A2500">
        <v>2499</v>
      </c>
      <c r="B2500" s="2">
        <v>42317</v>
      </c>
      <c r="C2500" s="8">
        <v>33440000</v>
      </c>
      <c r="D2500" s="8">
        <v>18439401.247401249</v>
      </c>
      <c r="E2500" s="10">
        <f t="shared" si="78"/>
        <v>15000598.752598751</v>
      </c>
      <c r="F2500" s="28">
        <f t="shared" si="79"/>
        <v>-117707.35210735723</v>
      </c>
    </row>
    <row r="2501" spans="1:6" x14ac:dyDescent="0.3">
      <c r="A2501">
        <v>2500</v>
      </c>
      <c r="B2501" s="2">
        <v>42314</v>
      </c>
      <c r="C2501" s="8">
        <v>33500000</v>
      </c>
      <c r="D2501" s="8">
        <v>18381693.895293891</v>
      </c>
      <c r="E2501" s="10">
        <f t="shared" si="78"/>
        <v>15118306.104706109</v>
      </c>
      <c r="F2501" s="28">
        <f t="shared" si="79"/>
        <v>368037.49763750285</v>
      </c>
    </row>
    <row r="2502" spans="1:6" x14ac:dyDescent="0.3">
      <c r="A2502">
        <v>2501</v>
      </c>
      <c r="B2502" s="2">
        <v>42313</v>
      </c>
      <c r="C2502" s="8">
        <v>33380000</v>
      </c>
      <c r="D2502" s="8">
        <v>18629731.392931394</v>
      </c>
      <c r="E2502" s="10">
        <f t="shared" si="78"/>
        <v>14750268.607068606</v>
      </c>
      <c r="F2502" s="28">
        <f t="shared" si="79"/>
        <v>-145412.36061236262</v>
      </c>
    </row>
    <row r="2503" spans="1:6" x14ac:dyDescent="0.3">
      <c r="A2503">
        <v>2502</v>
      </c>
      <c r="B2503" s="2">
        <v>42312</v>
      </c>
      <c r="C2503" s="8">
        <v>33560000</v>
      </c>
      <c r="D2503" s="8">
        <v>18664319.032319032</v>
      </c>
      <c r="E2503" s="10">
        <f t="shared" si="78"/>
        <v>14895680.967680968</v>
      </c>
      <c r="F2503" s="28">
        <f t="shared" si="79"/>
        <v>-36747.911547914147</v>
      </c>
    </row>
    <row r="2504" spans="1:6" x14ac:dyDescent="0.3">
      <c r="A2504">
        <v>2503</v>
      </c>
      <c r="B2504" s="2">
        <v>42311</v>
      </c>
      <c r="C2504" s="8">
        <v>33730000</v>
      </c>
      <c r="D2504" s="8">
        <v>18797571.120771118</v>
      </c>
      <c r="E2504" s="10">
        <f t="shared" si="78"/>
        <v>14932428.879228882</v>
      </c>
      <c r="F2504" s="28">
        <f t="shared" si="79"/>
        <v>298955.73615573719</v>
      </c>
    </row>
    <row r="2505" spans="1:6" x14ac:dyDescent="0.3">
      <c r="A2505">
        <v>2504</v>
      </c>
      <c r="B2505" s="2">
        <v>42310</v>
      </c>
      <c r="C2505" s="8">
        <v>33780000</v>
      </c>
      <c r="D2505" s="8">
        <v>19146526.856926855</v>
      </c>
      <c r="E2505" s="10">
        <f t="shared" si="78"/>
        <v>14633473.143073145</v>
      </c>
      <c r="F2505" s="28">
        <f t="shared" si="79"/>
        <v>85579.361179362983</v>
      </c>
    </row>
    <row r="2506" spans="1:6" x14ac:dyDescent="0.3">
      <c r="A2506">
        <v>2505</v>
      </c>
      <c r="B2506" s="2">
        <v>42307</v>
      </c>
      <c r="C2506" s="8">
        <v>33800000</v>
      </c>
      <c r="D2506" s="8">
        <v>19252106.218106218</v>
      </c>
      <c r="E2506" s="10">
        <f t="shared" si="78"/>
        <v>14547893.781893782</v>
      </c>
      <c r="F2506" s="28">
        <f t="shared" si="79"/>
        <v>29603.175203174353</v>
      </c>
    </row>
    <row r="2507" spans="1:6" x14ac:dyDescent="0.3">
      <c r="A2507">
        <v>2506</v>
      </c>
      <c r="B2507" s="2">
        <v>42306</v>
      </c>
      <c r="C2507" s="8">
        <v>33870000</v>
      </c>
      <c r="D2507" s="8">
        <v>19351709.393309392</v>
      </c>
      <c r="E2507" s="10">
        <f t="shared" si="78"/>
        <v>14518290.606690608</v>
      </c>
      <c r="F2507" s="28">
        <f t="shared" si="79"/>
        <v>416363.48516348377</v>
      </c>
    </row>
    <row r="2508" spans="1:6" x14ac:dyDescent="0.3">
      <c r="A2508">
        <v>2507</v>
      </c>
      <c r="B2508" s="2">
        <v>42305</v>
      </c>
      <c r="C2508" s="8">
        <v>33950000</v>
      </c>
      <c r="D2508" s="8">
        <v>19848072.878472876</v>
      </c>
      <c r="E2508" s="10">
        <f t="shared" si="78"/>
        <v>14101927.121527124</v>
      </c>
      <c r="F2508" s="28">
        <f t="shared" si="79"/>
        <v>-171912.75751275569</v>
      </c>
    </row>
    <row r="2509" spans="1:6" x14ac:dyDescent="0.3">
      <c r="A2509">
        <v>2508</v>
      </c>
      <c r="B2509" s="2">
        <v>42304</v>
      </c>
      <c r="C2509" s="8">
        <v>33950000</v>
      </c>
      <c r="D2509" s="8">
        <v>19676160.12096012</v>
      </c>
      <c r="E2509" s="10">
        <f t="shared" si="78"/>
        <v>14273839.87903988</v>
      </c>
      <c r="F2509" s="28">
        <f t="shared" si="79"/>
        <v>-3685.3524853512645</v>
      </c>
    </row>
    <row r="2510" spans="1:6" x14ac:dyDescent="0.3">
      <c r="A2510">
        <v>2509</v>
      </c>
      <c r="B2510" s="2">
        <v>42303</v>
      </c>
      <c r="C2510" s="8">
        <v>33950000</v>
      </c>
      <c r="D2510" s="8">
        <v>19672474.768474769</v>
      </c>
      <c r="E2510" s="10">
        <f t="shared" si="78"/>
        <v>14277525.231525231</v>
      </c>
      <c r="F2510" s="28">
        <f t="shared" si="79"/>
        <v>-36738.83953884244</v>
      </c>
    </row>
    <row r="2511" spans="1:6" x14ac:dyDescent="0.3">
      <c r="A2511">
        <v>2510</v>
      </c>
      <c r="B2511" s="2">
        <v>42300</v>
      </c>
      <c r="C2511" s="8">
        <v>34000000</v>
      </c>
      <c r="D2511" s="8">
        <v>19685735.928935926</v>
      </c>
      <c r="E2511" s="10">
        <f t="shared" si="78"/>
        <v>14314264.071064074</v>
      </c>
      <c r="F2511" s="28">
        <f t="shared" si="79"/>
        <v>-9406.9930069930851</v>
      </c>
    </row>
    <row r="2512" spans="1:6" x14ac:dyDescent="0.3">
      <c r="A2512">
        <v>2511</v>
      </c>
      <c r="B2512" s="2">
        <v>42299</v>
      </c>
      <c r="C2512" s="8">
        <v>33970000</v>
      </c>
      <c r="D2512" s="8">
        <v>19646328.935928933</v>
      </c>
      <c r="E2512" s="10">
        <f t="shared" si="78"/>
        <v>14323671.064071067</v>
      </c>
      <c r="F2512" s="28">
        <f t="shared" si="79"/>
        <v>102172.97297297418</v>
      </c>
    </row>
    <row r="2513" spans="1:6" x14ac:dyDescent="0.3">
      <c r="A2513">
        <v>2512</v>
      </c>
      <c r="B2513" s="2">
        <v>42298</v>
      </c>
      <c r="C2513" s="8">
        <v>33980000</v>
      </c>
      <c r="D2513" s="8">
        <v>19758501.908901908</v>
      </c>
      <c r="E2513" s="10">
        <f t="shared" si="78"/>
        <v>14221498.091098092</v>
      </c>
      <c r="F2513" s="28">
        <f t="shared" si="79"/>
        <v>194210.99981100112</v>
      </c>
    </row>
    <row r="2514" spans="1:6" x14ac:dyDescent="0.3">
      <c r="A2514">
        <v>2513</v>
      </c>
      <c r="B2514" s="2">
        <v>42297</v>
      </c>
      <c r="C2514" s="8">
        <v>33960000</v>
      </c>
      <c r="D2514" s="8">
        <v>19932712.908712909</v>
      </c>
      <c r="E2514" s="10">
        <f t="shared" si="78"/>
        <v>14027287.091287091</v>
      </c>
      <c r="F2514" s="28">
        <f t="shared" si="79"/>
        <v>-95979.739179741591</v>
      </c>
    </row>
    <row r="2515" spans="1:6" x14ac:dyDescent="0.3">
      <c r="A2515">
        <v>2514</v>
      </c>
      <c r="B2515" s="2">
        <v>42296</v>
      </c>
      <c r="C2515" s="8">
        <v>33980000</v>
      </c>
      <c r="D2515" s="8">
        <v>19856733.169533167</v>
      </c>
      <c r="E2515" s="10">
        <f t="shared" si="78"/>
        <v>14123266.830466833</v>
      </c>
      <c r="F2515" s="28">
        <f t="shared" si="79"/>
        <v>-99904.895104896277</v>
      </c>
    </row>
    <row r="2516" spans="1:6" x14ac:dyDescent="0.3">
      <c r="A2516">
        <v>2515</v>
      </c>
      <c r="B2516" s="2">
        <v>42293</v>
      </c>
      <c r="C2516" s="8">
        <v>34120000</v>
      </c>
      <c r="D2516" s="8">
        <v>19896828.274428271</v>
      </c>
      <c r="E2516" s="10">
        <f t="shared" si="78"/>
        <v>14223171.725571729</v>
      </c>
      <c r="F2516" s="28">
        <f t="shared" si="79"/>
        <v>155196.74919675291</v>
      </c>
    </row>
    <row r="2517" spans="1:6" x14ac:dyDescent="0.3">
      <c r="A2517">
        <v>2516</v>
      </c>
      <c r="B2517" s="2">
        <v>42292</v>
      </c>
      <c r="C2517" s="8">
        <v>34170000</v>
      </c>
      <c r="D2517" s="8">
        <v>20102025.023625024</v>
      </c>
      <c r="E2517" s="10">
        <f t="shared" si="78"/>
        <v>14067974.976374976</v>
      </c>
      <c r="F2517" s="28">
        <f t="shared" si="79"/>
        <v>-16641.164241168648</v>
      </c>
    </row>
    <row r="2518" spans="1:6" x14ac:dyDescent="0.3">
      <c r="A2518">
        <v>2517</v>
      </c>
      <c r="B2518" s="2">
        <v>42291</v>
      </c>
      <c r="C2518" s="8">
        <v>34060000</v>
      </c>
      <c r="D2518" s="8">
        <v>19975383.859383855</v>
      </c>
      <c r="E2518" s="10">
        <f t="shared" si="78"/>
        <v>14084616.140616145</v>
      </c>
      <c r="F2518" s="28">
        <f t="shared" si="79"/>
        <v>-157342.1281421259</v>
      </c>
    </row>
    <row r="2519" spans="1:6" x14ac:dyDescent="0.3">
      <c r="A2519">
        <v>2518</v>
      </c>
      <c r="B2519" s="2">
        <v>42290</v>
      </c>
      <c r="C2519" s="8">
        <v>33970000</v>
      </c>
      <c r="D2519" s="8">
        <v>19728041.731241729</v>
      </c>
      <c r="E2519" s="10">
        <f t="shared" si="78"/>
        <v>14241958.268758271</v>
      </c>
      <c r="F2519" s="28">
        <f t="shared" si="79"/>
        <v>-132786.0139860101</v>
      </c>
    </row>
    <row r="2520" spans="1:6" x14ac:dyDescent="0.3">
      <c r="A2520">
        <v>2519</v>
      </c>
      <c r="B2520" s="2">
        <v>42289</v>
      </c>
      <c r="C2520" s="8">
        <v>34040000</v>
      </c>
      <c r="D2520" s="8">
        <v>19665255.717255719</v>
      </c>
      <c r="E2520" s="10">
        <f t="shared" si="78"/>
        <v>14374744.282744281</v>
      </c>
      <c r="F2520" s="28">
        <f t="shared" si="79"/>
        <v>-164941.29654129967</v>
      </c>
    </row>
    <row r="2521" spans="1:6" x14ac:dyDescent="0.3">
      <c r="A2521">
        <v>2520</v>
      </c>
      <c r="B2521" s="2">
        <v>42286</v>
      </c>
      <c r="C2521" s="8">
        <v>33940000</v>
      </c>
      <c r="D2521" s="8">
        <v>19400314.420714419</v>
      </c>
      <c r="E2521" s="10">
        <f t="shared" si="78"/>
        <v>14539685.579285581</v>
      </c>
      <c r="F2521" s="28">
        <f t="shared" si="79"/>
        <v>-141066.41466641426</v>
      </c>
    </row>
    <row r="2522" spans="1:6" x14ac:dyDescent="0.3">
      <c r="A2522">
        <v>2521</v>
      </c>
      <c r="B2522" s="2">
        <v>42285</v>
      </c>
      <c r="C2522" s="8">
        <v>33870000</v>
      </c>
      <c r="D2522" s="8">
        <v>19189248.006048005</v>
      </c>
      <c r="E2522" s="10">
        <f t="shared" si="78"/>
        <v>14680751.993951995</v>
      </c>
      <c r="F2522" s="28">
        <f t="shared" si="79"/>
        <v>276596.25779625773</v>
      </c>
    </row>
    <row r="2523" spans="1:6" x14ac:dyDescent="0.3">
      <c r="A2523">
        <v>2522</v>
      </c>
      <c r="B2523" s="2">
        <v>42284</v>
      </c>
      <c r="C2523" s="8">
        <v>33920000</v>
      </c>
      <c r="D2523" s="8">
        <v>19515844.263844263</v>
      </c>
      <c r="E2523" s="10">
        <f t="shared" si="78"/>
        <v>14404155.736155737</v>
      </c>
      <c r="F2523" s="28">
        <f t="shared" si="79"/>
        <v>14366.811566811055</v>
      </c>
    </row>
    <row r="2524" spans="1:6" x14ac:dyDescent="0.3">
      <c r="A2524">
        <v>2523</v>
      </c>
      <c r="B2524" s="2">
        <v>42283</v>
      </c>
      <c r="C2524" s="8">
        <v>33870000</v>
      </c>
      <c r="D2524" s="8">
        <v>19480211.075411074</v>
      </c>
      <c r="E2524" s="10">
        <f t="shared" si="78"/>
        <v>14389788.924588926</v>
      </c>
      <c r="F2524" s="28">
        <f t="shared" si="79"/>
        <v>-181760.42336042598</v>
      </c>
    </row>
    <row r="2525" spans="1:6" x14ac:dyDescent="0.3">
      <c r="A2525">
        <v>2524</v>
      </c>
      <c r="B2525" s="2">
        <v>42282</v>
      </c>
      <c r="C2525" s="8">
        <v>33910000</v>
      </c>
      <c r="D2525" s="8">
        <v>19338450.652050648</v>
      </c>
      <c r="E2525" s="10">
        <f t="shared" si="78"/>
        <v>14571549.347949352</v>
      </c>
      <c r="F2525" s="28">
        <f t="shared" si="79"/>
        <v>57850.23625023663</v>
      </c>
    </row>
    <row r="2526" spans="1:6" x14ac:dyDescent="0.3">
      <c r="A2526">
        <v>2525</v>
      </c>
      <c r="B2526" s="2">
        <v>42279</v>
      </c>
      <c r="C2526" s="8">
        <v>33830000</v>
      </c>
      <c r="D2526" s="8">
        <v>19316300.888300885</v>
      </c>
      <c r="E2526" s="10">
        <f t="shared" si="78"/>
        <v>14513699.111699115</v>
      </c>
      <c r="F2526" s="28">
        <f t="shared" si="79"/>
        <v>-398167.68096767738</v>
      </c>
    </row>
    <row r="2527" spans="1:6" x14ac:dyDescent="0.3">
      <c r="A2527">
        <v>2526</v>
      </c>
      <c r="B2527" s="2">
        <v>42278</v>
      </c>
      <c r="C2527" s="8">
        <v>33840000</v>
      </c>
      <c r="D2527" s="8">
        <v>18928133.207333207</v>
      </c>
      <c r="E2527" s="10">
        <f t="shared" si="78"/>
        <v>14911866.792666793</v>
      </c>
      <c r="F2527" s="28">
        <f t="shared" si="79"/>
        <v>-37915.479115478694</v>
      </c>
    </row>
    <row r="2528" spans="1:6" x14ac:dyDescent="0.3">
      <c r="A2528">
        <v>2527</v>
      </c>
      <c r="B2528" s="2">
        <v>42277</v>
      </c>
      <c r="C2528" s="8">
        <v>33900000</v>
      </c>
      <c r="D2528" s="8">
        <v>18950217.728217728</v>
      </c>
      <c r="E2528" s="10">
        <f t="shared" si="78"/>
        <v>14949782.271782272</v>
      </c>
      <c r="F2528" s="28">
        <f t="shared" si="79"/>
        <v>211097.25949725509</v>
      </c>
    </row>
    <row r="2529" spans="1:6" x14ac:dyDescent="0.3">
      <c r="A2529">
        <v>2528</v>
      </c>
      <c r="B2529" s="2">
        <v>42276</v>
      </c>
      <c r="C2529" s="8">
        <v>33880000</v>
      </c>
      <c r="D2529" s="8">
        <v>19141314.987714984</v>
      </c>
      <c r="E2529" s="10">
        <f t="shared" si="78"/>
        <v>14738685.012285016</v>
      </c>
      <c r="F2529" s="28">
        <f t="shared" si="79"/>
        <v>-9082.1394821368158</v>
      </c>
    </row>
    <row r="2530" spans="1:6" x14ac:dyDescent="0.3">
      <c r="A2530">
        <v>2529</v>
      </c>
      <c r="B2530" s="2">
        <v>42275</v>
      </c>
      <c r="C2530" s="8">
        <v>33980000</v>
      </c>
      <c r="D2530" s="8">
        <v>19232232.848232847</v>
      </c>
      <c r="E2530" s="10">
        <f t="shared" si="78"/>
        <v>14747767.151767153</v>
      </c>
      <c r="F2530" s="28">
        <f t="shared" si="79"/>
        <v>76121.716121714562</v>
      </c>
    </row>
    <row r="2531" spans="1:6" x14ac:dyDescent="0.3">
      <c r="A2531">
        <v>2530</v>
      </c>
      <c r="B2531" s="2">
        <v>42272</v>
      </c>
      <c r="C2531" s="8">
        <v>34140000</v>
      </c>
      <c r="D2531" s="8">
        <v>19468354.564354561</v>
      </c>
      <c r="E2531" s="10">
        <f t="shared" si="78"/>
        <v>14671645.435645439</v>
      </c>
      <c r="F2531" s="28">
        <f t="shared" si="79"/>
        <v>182974.40937440842</v>
      </c>
    </row>
    <row r="2532" spans="1:6" x14ac:dyDescent="0.3">
      <c r="A2532">
        <v>2531</v>
      </c>
      <c r="B2532" s="2">
        <v>42271</v>
      </c>
      <c r="C2532" s="8">
        <v>34100000</v>
      </c>
      <c r="D2532" s="8">
        <v>19611328.97372897</v>
      </c>
      <c r="E2532" s="10">
        <f t="shared" si="78"/>
        <v>14488671.02627103</v>
      </c>
      <c r="F2532" s="28">
        <f t="shared" si="79"/>
        <v>-331614.51521451399</v>
      </c>
    </row>
    <row r="2533" spans="1:6" x14ac:dyDescent="0.3">
      <c r="A2533">
        <v>2532</v>
      </c>
      <c r="B2533" s="2">
        <v>42270</v>
      </c>
      <c r="C2533" s="8">
        <v>34050000</v>
      </c>
      <c r="D2533" s="8">
        <v>19229714.458514456</v>
      </c>
      <c r="E2533" s="10">
        <f t="shared" si="78"/>
        <v>14820285.541485544</v>
      </c>
      <c r="F2533" s="28">
        <f t="shared" si="79"/>
        <v>-206408.84520884231</v>
      </c>
    </row>
    <row r="2534" spans="1:6" x14ac:dyDescent="0.3">
      <c r="A2534">
        <v>2533</v>
      </c>
      <c r="B2534" s="2">
        <v>42269</v>
      </c>
      <c r="C2534" s="8">
        <v>34140000</v>
      </c>
      <c r="D2534" s="8">
        <v>19113305.613305613</v>
      </c>
      <c r="E2534" s="10">
        <f t="shared" si="78"/>
        <v>15026694.386694387</v>
      </c>
      <c r="F2534" s="28">
        <f t="shared" si="79"/>
        <v>14766.433566428721</v>
      </c>
    </row>
    <row r="2535" spans="1:6" x14ac:dyDescent="0.3">
      <c r="A2535">
        <v>2534</v>
      </c>
      <c r="B2535" s="2">
        <v>42268</v>
      </c>
      <c r="C2535" s="8">
        <v>34250000</v>
      </c>
      <c r="D2535" s="8">
        <v>19238072.046872042</v>
      </c>
      <c r="E2535" s="10">
        <f t="shared" si="78"/>
        <v>15011927.953127958</v>
      </c>
      <c r="F2535" s="28">
        <f t="shared" si="79"/>
        <v>64891.324891325086</v>
      </c>
    </row>
    <row r="2536" spans="1:6" x14ac:dyDescent="0.3">
      <c r="A2536">
        <v>2535</v>
      </c>
      <c r="B2536" s="2">
        <v>42265</v>
      </c>
      <c r="C2536" s="8">
        <v>34270000</v>
      </c>
      <c r="D2536" s="8">
        <v>19322963.371763367</v>
      </c>
      <c r="E2536" s="10">
        <f t="shared" si="78"/>
        <v>14947036.628236633</v>
      </c>
      <c r="F2536" s="28">
        <f t="shared" si="79"/>
        <v>-213584.12398412079</v>
      </c>
    </row>
    <row r="2537" spans="1:6" x14ac:dyDescent="0.3">
      <c r="A2537">
        <v>2536</v>
      </c>
      <c r="B2537" s="2">
        <v>42264</v>
      </c>
      <c r="C2537" s="8">
        <v>34160000</v>
      </c>
      <c r="D2537" s="8">
        <v>18999379.247779246</v>
      </c>
      <c r="E2537" s="10">
        <f t="shared" si="78"/>
        <v>15160620.752220754</v>
      </c>
      <c r="F2537" s="28">
        <f t="shared" si="79"/>
        <v>99617.23681723699</v>
      </c>
    </row>
    <row r="2538" spans="1:6" x14ac:dyDescent="0.3">
      <c r="A2538">
        <v>2537</v>
      </c>
      <c r="B2538" s="2">
        <v>42263</v>
      </c>
      <c r="C2538" s="8">
        <v>34080000</v>
      </c>
      <c r="D2538" s="8">
        <v>19018996.484596483</v>
      </c>
      <c r="E2538" s="10">
        <f t="shared" si="78"/>
        <v>15061003.515403517</v>
      </c>
      <c r="F2538" s="28">
        <f t="shared" si="79"/>
        <v>-247848.57304857299</v>
      </c>
    </row>
    <row r="2539" spans="1:6" x14ac:dyDescent="0.3">
      <c r="A2539">
        <v>2538</v>
      </c>
      <c r="B2539" s="2">
        <v>42262</v>
      </c>
      <c r="C2539" s="8">
        <v>34070000</v>
      </c>
      <c r="D2539" s="8">
        <v>18761147.91154791</v>
      </c>
      <c r="E2539" s="10">
        <f t="shared" si="78"/>
        <v>15308852.08845209</v>
      </c>
      <c r="F2539" s="28">
        <f t="shared" si="79"/>
        <v>23016.745416745543</v>
      </c>
    </row>
    <row r="2540" spans="1:6" x14ac:dyDescent="0.3">
      <c r="A2540">
        <v>2539</v>
      </c>
      <c r="B2540" s="2">
        <v>42261</v>
      </c>
      <c r="C2540" s="8">
        <v>34060000</v>
      </c>
      <c r="D2540" s="8">
        <v>18774164.656964656</v>
      </c>
      <c r="E2540" s="10">
        <f t="shared" si="78"/>
        <v>15285835.343035344</v>
      </c>
      <c r="F2540" s="28">
        <f t="shared" si="79"/>
        <v>-48583.481383480132</v>
      </c>
    </row>
    <row r="2541" spans="1:6" x14ac:dyDescent="0.3">
      <c r="A2541">
        <v>2540</v>
      </c>
      <c r="B2541" s="2">
        <v>42258</v>
      </c>
      <c r="C2541" s="8">
        <v>34130000</v>
      </c>
      <c r="D2541" s="8">
        <v>18795581.175581176</v>
      </c>
      <c r="E2541" s="10">
        <f t="shared" si="78"/>
        <v>15334418.824418824</v>
      </c>
      <c r="F2541" s="28">
        <f t="shared" si="79"/>
        <v>132196.18219618127</v>
      </c>
    </row>
    <row r="2542" spans="1:6" x14ac:dyDescent="0.3">
      <c r="A2542">
        <v>2541</v>
      </c>
      <c r="B2542" s="2">
        <v>42257</v>
      </c>
      <c r="C2542" s="8">
        <v>34100000</v>
      </c>
      <c r="D2542" s="8">
        <v>18897777.357777357</v>
      </c>
      <c r="E2542" s="10">
        <f t="shared" si="78"/>
        <v>15202222.642222643</v>
      </c>
      <c r="F2542" s="28">
        <f t="shared" si="79"/>
        <v>-244334.53033453226</v>
      </c>
    </row>
    <row r="2543" spans="1:6" x14ac:dyDescent="0.3">
      <c r="A2543">
        <v>2542</v>
      </c>
      <c r="B2543" s="2">
        <v>42256</v>
      </c>
      <c r="C2543" s="8">
        <v>34170000</v>
      </c>
      <c r="D2543" s="8">
        <v>18723442.827442825</v>
      </c>
      <c r="E2543" s="10">
        <f t="shared" si="78"/>
        <v>15446557.172557175</v>
      </c>
      <c r="F2543" s="28">
        <f t="shared" si="79"/>
        <v>401684.97448497638</v>
      </c>
    </row>
    <row r="2544" spans="1:6" x14ac:dyDescent="0.3">
      <c r="A2544">
        <v>2543</v>
      </c>
      <c r="B2544" s="2">
        <v>42255</v>
      </c>
      <c r="C2544" s="8">
        <v>34130000</v>
      </c>
      <c r="D2544" s="8">
        <v>19085127.801927801</v>
      </c>
      <c r="E2544" s="10">
        <f t="shared" si="78"/>
        <v>15044872.198072199</v>
      </c>
      <c r="F2544" s="28">
        <f t="shared" si="79"/>
        <v>50374.220374222845</v>
      </c>
    </row>
    <row r="2545" spans="1:6" x14ac:dyDescent="0.3">
      <c r="A2545">
        <v>2544</v>
      </c>
      <c r="B2545" s="2">
        <v>42254</v>
      </c>
      <c r="C2545" s="8">
        <v>34180000</v>
      </c>
      <c r="D2545" s="8">
        <v>19185502.022302024</v>
      </c>
      <c r="E2545" s="10">
        <f t="shared" si="78"/>
        <v>14994497.977697976</v>
      </c>
      <c r="F2545" s="28">
        <f t="shared" si="79"/>
        <v>-179492.19429219887</v>
      </c>
    </row>
    <row r="2546" spans="1:6" x14ac:dyDescent="0.3">
      <c r="A2546">
        <v>2545</v>
      </c>
      <c r="B2546" s="2">
        <v>42251</v>
      </c>
      <c r="C2546" s="8">
        <v>34210000</v>
      </c>
      <c r="D2546" s="8">
        <v>19036009.828009825</v>
      </c>
      <c r="E2546" s="10">
        <f t="shared" si="78"/>
        <v>15173990.171990175</v>
      </c>
      <c r="F2546" s="28">
        <f t="shared" si="79"/>
        <v>4165.5641655661166</v>
      </c>
    </row>
    <row r="2547" spans="1:6" x14ac:dyDescent="0.3">
      <c r="A2547">
        <v>2546</v>
      </c>
      <c r="B2547" s="2">
        <v>42250</v>
      </c>
      <c r="C2547" s="8">
        <v>34250000</v>
      </c>
      <c r="D2547" s="8">
        <v>19080175.392175391</v>
      </c>
      <c r="E2547" s="10">
        <f t="shared" si="78"/>
        <v>15169824.607824609</v>
      </c>
      <c r="F2547" s="28">
        <f t="shared" si="79"/>
        <v>-230592.54259254038</v>
      </c>
    </row>
    <row r="2548" spans="1:6" x14ac:dyDescent="0.3">
      <c r="A2548">
        <v>2547</v>
      </c>
      <c r="B2548" s="2">
        <v>42249</v>
      </c>
      <c r="C2548" s="8">
        <v>34642857.142857142</v>
      </c>
      <c r="D2548" s="8">
        <v>19242439.992439993</v>
      </c>
      <c r="E2548" s="10">
        <f t="shared" si="78"/>
        <v>15400417.150417149</v>
      </c>
      <c r="F2548" s="28">
        <f t="shared" si="79"/>
        <v>298202.06820206717</v>
      </c>
    </row>
    <row r="2549" spans="1:6" x14ac:dyDescent="0.3">
      <c r="A2549">
        <v>2548</v>
      </c>
      <c r="B2549" s="2">
        <v>42248</v>
      </c>
      <c r="C2549" s="8">
        <v>34450000</v>
      </c>
      <c r="D2549" s="8">
        <v>19347784.917784918</v>
      </c>
      <c r="E2549" s="10">
        <f t="shared" si="78"/>
        <v>15102215.082215082</v>
      </c>
      <c r="F2549" s="28">
        <f t="shared" si="79"/>
        <v>-66359.478359483182</v>
      </c>
    </row>
    <row r="2550" spans="1:6" x14ac:dyDescent="0.3">
      <c r="A2550">
        <v>2549</v>
      </c>
      <c r="B2550" s="2">
        <v>42247</v>
      </c>
      <c r="C2550" s="8">
        <v>34400000</v>
      </c>
      <c r="D2550" s="8">
        <v>19231425.439425435</v>
      </c>
      <c r="E2550" s="10">
        <f t="shared" si="78"/>
        <v>15168574.560574565</v>
      </c>
      <c r="F2550" s="28">
        <f t="shared" si="79"/>
        <v>-41640.143640141934</v>
      </c>
    </row>
    <row r="2551" spans="1:6" x14ac:dyDescent="0.3">
      <c r="A2551">
        <v>2550</v>
      </c>
      <c r="B2551" s="2">
        <v>42244</v>
      </c>
      <c r="C2551" s="8">
        <v>34450000</v>
      </c>
      <c r="D2551" s="8">
        <v>19239785.295785293</v>
      </c>
      <c r="E2551" s="10">
        <f t="shared" si="78"/>
        <v>15210214.704214707</v>
      </c>
      <c r="F2551" s="28">
        <f t="shared" si="79"/>
        <v>81107.994707997888</v>
      </c>
    </row>
    <row r="2552" spans="1:6" x14ac:dyDescent="0.3">
      <c r="A2552">
        <v>2551</v>
      </c>
      <c r="B2552" s="2">
        <v>42243</v>
      </c>
      <c r="C2552" s="8">
        <v>34250000</v>
      </c>
      <c r="D2552" s="8">
        <v>19120893.290493291</v>
      </c>
      <c r="E2552" s="10">
        <f t="shared" si="78"/>
        <v>15129106.709506709</v>
      </c>
      <c r="F2552" s="28">
        <f t="shared" si="79"/>
        <v>-212521.41372141615</v>
      </c>
    </row>
    <row r="2553" spans="1:6" x14ac:dyDescent="0.3">
      <c r="A2553">
        <v>2552</v>
      </c>
      <c r="B2553" s="2">
        <v>42242</v>
      </c>
      <c r="C2553" s="8">
        <v>34500000</v>
      </c>
      <c r="D2553" s="8">
        <v>19158371.876771875</v>
      </c>
      <c r="E2553" s="10">
        <f t="shared" si="78"/>
        <v>15341628.123228125</v>
      </c>
      <c r="F2553" s="28">
        <f t="shared" si="79"/>
        <v>-416593.23379323259</v>
      </c>
    </row>
    <row r="2554" spans="1:6" x14ac:dyDescent="0.3">
      <c r="A2554">
        <v>2553</v>
      </c>
      <c r="B2554" s="2">
        <v>42241</v>
      </c>
      <c r="C2554" s="8">
        <v>35150000</v>
      </c>
      <c r="D2554" s="8">
        <v>19391778.642978642</v>
      </c>
      <c r="E2554" s="10">
        <f t="shared" si="78"/>
        <v>15758221.357021358</v>
      </c>
      <c r="F2554" s="28">
        <f t="shared" si="79"/>
        <v>108965.94216594473</v>
      </c>
    </row>
    <row r="2555" spans="1:6" x14ac:dyDescent="0.3">
      <c r="A2555">
        <v>2554</v>
      </c>
      <c r="B2555" s="2">
        <v>42240</v>
      </c>
      <c r="C2555" s="8">
        <v>35300000</v>
      </c>
      <c r="D2555" s="8">
        <v>19650744.585144587</v>
      </c>
      <c r="E2555" s="10">
        <f t="shared" si="78"/>
        <v>15649255.414855413</v>
      </c>
      <c r="F2555" s="28">
        <f t="shared" si="79"/>
        <v>63551.237951233983</v>
      </c>
    </row>
    <row r="2556" spans="1:6" x14ac:dyDescent="0.3">
      <c r="A2556">
        <v>2555</v>
      </c>
      <c r="B2556" s="2">
        <v>42237</v>
      </c>
      <c r="C2556" s="8">
        <v>35300000</v>
      </c>
      <c r="D2556" s="8">
        <v>19714295.823095821</v>
      </c>
      <c r="E2556" s="10">
        <f t="shared" si="78"/>
        <v>15585704.176904179</v>
      </c>
      <c r="F2556" s="28">
        <f t="shared" si="79"/>
        <v>528835.15403515473</v>
      </c>
    </row>
    <row r="2557" spans="1:6" x14ac:dyDescent="0.3">
      <c r="A2557">
        <v>2556</v>
      </c>
      <c r="B2557" s="2">
        <v>42236</v>
      </c>
      <c r="C2557" s="8">
        <v>34550000</v>
      </c>
      <c r="D2557" s="8">
        <v>19493130.977130976</v>
      </c>
      <c r="E2557" s="10">
        <f t="shared" si="78"/>
        <v>15056869.022869024</v>
      </c>
      <c r="F2557" s="28">
        <f t="shared" si="79"/>
        <v>-470117.63371763378</v>
      </c>
    </row>
    <row r="2558" spans="1:6" x14ac:dyDescent="0.3">
      <c r="A2558">
        <v>2557</v>
      </c>
      <c r="B2558" s="2">
        <v>42235</v>
      </c>
      <c r="C2558" s="8">
        <v>34600000</v>
      </c>
      <c r="D2558" s="8">
        <v>19073013.343413342</v>
      </c>
      <c r="E2558" s="10">
        <f t="shared" si="78"/>
        <v>15526986.656586658</v>
      </c>
      <c r="F2558" s="28">
        <f t="shared" si="79"/>
        <v>78397.353997349739</v>
      </c>
    </row>
    <row r="2559" spans="1:6" x14ac:dyDescent="0.3">
      <c r="A2559">
        <v>2558</v>
      </c>
      <c r="B2559" s="2">
        <v>42234</v>
      </c>
      <c r="C2559" s="8">
        <v>34100000</v>
      </c>
      <c r="D2559" s="8">
        <v>18651410.697410692</v>
      </c>
      <c r="E2559" s="10">
        <f t="shared" si="78"/>
        <v>15448589.302589308</v>
      </c>
      <c r="F2559" s="28">
        <f t="shared" si="79"/>
        <v>-50727.272727269679</v>
      </c>
    </row>
    <row r="2560" spans="1:6" x14ac:dyDescent="0.3">
      <c r="A2560">
        <v>2559</v>
      </c>
      <c r="B2560" s="2">
        <v>42233</v>
      </c>
      <c r="C2560" s="8">
        <v>34180000</v>
      </c>
      <c r="D2560" s="8">
        <v>18680683.424683422</v>
      </c>
      <c r="E2560" s="10">
        <f t="shared" si="78"/>
        <v>15499316.575316578</v>
      </c>
      <c r="F2560" s="28">
        <f t="shared" si="79"/>
        <v>-110142.20374220237</v>
      </c>
    </row>
    <row r="2561" spans="1:6" x14ac:dyDescent="0.3">
      <c r="A2561">
        <v>2560</v>
      </c>
      <c r="B2561" s="2">
        <v>42230</v>
      </c>
      <c r="C2561" s="8">
        <v>34200000</v>
      </c>
      <c r="D2561" s="8">
        <v>18590541.220941219</v>
      </c>
      <c r="E2561" s="10">
        <f t="shared" si="78"/>
        <v>15609458.779058781</v>
      </c>
      <c r="F2561" s="28">
        <f t="shared" si="79"/>
        <v>-565035.72103571892</v>
      </c>
    </row>
    <row r="2562" spans="1:6" x14ac:dyDescent="0.3">
      <c r="A2562">
        <v>2561</v>
      </c>
      <c r="B2562" s="2">
        <v>42229</v>
      </c>
      <c r="C2562" s="8">
        <v>34800000</v>
      </c>
      <c r="D2562" s="8">
        <v>18625505.499905501</v>
      </c>
      <c r="E2562" s="10">
        <f t="shared" si="78"/>
        <v>16174494.500094499</v>
      </c>
      <c r="F2562" s="28">
        <f t="shared" si="79"/>
        <v>1150860.1020601019</v>
      </c>
    </row>
    <row r="2563" spans="1:6" x14ac:dyDescent="0.3">
      <c r="A2563">
        <v>2562</v>
      </c>
      <c r="B2563" s="2">
        <v>42228</v>
      </c>
      <c r="C2563" s="8">
        <v>33720000</v>
      </c>
      <c r="D2563" s="8">
        <v>18696365.601965602</v>
      </c>
      <c r="E2563" s="10">
        <f t="shared" ref="E2563:E2626" si="80">C2563-D2563</f>
        <v>15023634.398034398</v>
      </c>
      <c r="F2563" s="28">
        <f t="shared" ref="F2563:F2626" si="81">E2563-E2564</f>
        <v>233696.31449631229</v>
      </c>
    </row>
    <row r="2564" spans="1:6" x14ac:dyDescent="0.3">
      <c r="A2564">
        <v>2563</v>
      </c>
      <c r="B2564" s="2">
        <v>42227</v>
      </c>
      <c r="C2564" s="8">
        <v>33060000</v>
      </c>
      <c r="D2564" s="8">
        <v>18270061.916461915</v>
      </c>
      <c r="E2564" s="10">
        <f t="shared" si="80"/>
        <v>14789938.083538085</v>
      </c>
      <c r="F2564" s="28">
        <f t="shared" si="81"/>
        <v>78072.954072955996</v>
      </c>
    </row>
    <row r="2565" spans="1:6" x14ac:dyDescent="0.3">
      <c r="A2565">
        <v>2564</v>
      </c>
      <c r="B2565" s="2">
        <v>42226</v>
      </c>
      <c r="C2565" s="8">
        <v>32920000</v>
      </c>
      <c r="D2565" s="8">
        <v>18208134.870534871</v>
      </c>
      <c r="E2565" s="10">
        <f t="shared" si="80"/>
        <v>14711865.129465129</v>
      </c>
      <c r="F2565" s="28">
        <f t="shared" si="81"/>
        <v>-151510.71631072089</v>
      </c>
    </row>
    <row r="2566" spans="1:6" x14ac:dyDescent="0.3">
      <c r="A2566">
        <v>2565</v>
      </c>
      <c r="B2566" s="2">
        <v>42223</v>
      </c>
      <c r="C2566" s="8">
        <v>32900000</v>
      </c>
      <c r="D2566" s="8">
        <v>18036624.15422415</v>
      </c>
      <c r="E2566" s="10">
        <f t="shared" si="80"/>
        <v>14863375.84577585</v>
      </c>
      <c r="F2566" s="28">
        <f t="shared" si="81"/>
        <v>-36765.450765445828</v>
      </c>
    </row>
    <row r="2567" spans="1:6" x14ac:dyDescent="0.3">
      <c r="A2567">
        <v>2566</v>
      </c>
      <c r="B2567" s="2">
        <v>42222</v>
      </c>
      <c r="C2567" s="8">
        <v>32870000</v>
      </c>
      <c r="D2567" s="8">
        <v>17969858.703458704</v>
      </c>
      <c r="E2567" s="10">
        <f t="shared" si="80"/>
        <v>14900141.296541296</v>
      </c>
      <c r="F2567" s="28">
        <f t="shared" si="81"/>
        <v>-116786.76998677105</v>
      </c>
    </row>
    <row r="2568" spans="1:6" x14ac:dyDescent="0.3">
      <c r="A2568">
        <v>2567</v>
      </c>
      <c r="B2568" s="2">
        <v>42221</v>
      </c>
      <c r="C2568" s="8">
        <v>32920000</v>
      </c>
      <c r="D2568" s="8">
        <v>17903071.933471933</v>
      </c>
      <c r="E2568" s="10">
        <f t="shared" si="80"/>
        <v>15016928.066528067</v>
      </c>
      <c r="F2568" s="28">
        <f t="shared" si="81"/>
        <v>39975.732375733554</v>
      </c>
    </row>
    <row r="2569" spans="1:6" x14ac:dyDescent="0.3">
      <c r="A2569">
        <v>2568</v>
      </c>
      <c r="B2569" s="2">
        <v>42220</v>
      </c>
      <c r="C2569" s="8">
        <v>32960000</v>
      </c>
      <c r="D2569" s="8">
        <v>17983047.665847667</v>
      </c>
      <c r="E2569" s="10">
        <f t="shared" si="80"/>
        <v>14976952.334152333</v>
      </c>
      <c r="F2569" s="28">
        <f t="shared" si="81"/>
        <v>-93081.081081081182</v>
      </c>
    </row>
    <row r="2570" spans="1:6" x14ac:dyDescent="0.3">
      <c r="A2570">
        <v>2569</v>
      </c>
      <c r="B2570" s="2">
        <v>42219</v>
      </c>
      <c r="C2570" s="8">
        <v>33030000</v>
      </c>
      <c r="D2570" s="8">
        <v>17959966.584766585</v>
      </c>
      <c r="E2570" s="10">
        <f t="shared" si="80"/>
        <v>15070033.415233415</v>
      </c>
      <c r="F2570" s="28">
        <f t="shared" si="81"/>
        <v>85640.068040069193</v>
      </c>
    </row>
    <row r="2571" spans="1:6" x14ac:dyDescent="0.3">
      <c r="A2571">
        <v>2570</v>
      </c>
      <c r="B2571" s="2">
        <v>42216</v>
      </c>
      <c r="C2571" s="8">
        <v>33040000</v>
      </c>
      <c r="D2571" s="8">
        <v>18055606.652806655</v>
      </c>
      <c r="E2571" s="10">
        <f t="shared" si="80"/>
        <v>14984393.347193345</v>
      </c>
      <c r="F2571" s="28">
        <f t="shared" si="81"/>
        <v>-118834.85163485259</v>
      </c>
    </row>
    <row r="2572" spans="1:6" x14ac:dyDescent="0.3">
      <c r="A2572">
        <v>2571</v>
      </c>
      <c r="B2572" s="2">
        <v>42215</v>
      </c>
      <c r="C2572" s="8">
        <v>33050000</v>
      </c>
      <c r="D2572" s="8">
        <v>17946771.801171802</v>
      </c>
      <c r="E2572" s="10">
        <f t="shared" si="80"/>
        <v>15103228.198828198</v>
      </c>
      <c r="F2572" s="28">
        <f t="shared" si="81"/>
        <v>44207.597807597369</v>
      </c>
    </row>
    <row r="2573" spans="1:6" x14ac:dyDescent="0.3">
      <c r="A2573">
        <v>2572</v>
      </c>
      <c r="B2573" s="2">
        <v>42214</v>
      </c>
      <c r="C2573" s="8">
        <v>33080000</v>
      </c>
      <c r="D2573" s="8">
        <v>18020979.398979399</v>
      </c>
      <c r="E2573" s="10">
        <f t="shared" si="80"/>
        <v>15059020.601020601</v>
      </c>
      <c r="F2573" s="28">
        <f t="shared" si="81"/>
        <v>87714.156114153564</v>
      </c>
    </row>
    <row r="2574" spans="1:6" x14ac:dyDescent="0.3">
      <c r="A2574">
        <v>2573</v>
      </c>
      <c r="B2574" s="2">
        <v>42213</v>
      </c>
      <c r="C2574" s="8">
        <v>33050000</v>
      </c>
      <c r="D2574" s="8">
        <v>18078693.555093553</v>
      </c>
      <c r="E2574" s="10">
        <f t="shared" si="80"/>
        <v>14971306.444906447</v>
      </c>
      <c r="F2574" s="28">
        <f t="shared" si="81"/>
        <v>-35872.9162729159</v>
      </c>
    </row>
    <row r="2575" spans="1:6" x14ac:dyDescent="0.3">
      <c r="A2575">
        <v>2574</v>
      </c>
      <c r="B2575" s="2">
        <v>42212</v>
      </c>
      <c r="C2575" s="8">
        <v>33090000</v>
      </c>
      <c r="D2575" s="8">
        <v>18082820.638820637</v>
      </c>
      <c r="E2575" s="10">
        <f t="shared" si="80"/>
        <v>15007179.361179363</v>
      </c>
      <c r="F2575" s="28">
        <f t="shared" si="81"/>
        <v>-154680.55188055336</v>
      </c>
    </row>
    <row r="2576" spans="1:6" x14ac:dyDescent="0.3">
      <c r="A2576">
        <v>2575</v>
      </c>
      <c r="B2576" s="2">
        <v>42209</v>
      </c>
      <c r="C2576" s="8">
        <v>33060000</v>
      </c>
      <c r="D2576" s="8">
        <v>17898140.086940084</v>
      </c>
      <c r="E2576" s="10">
        <f t="shared" si="80"/>
        <v>15161859.913059916</v>
      </c>
      <c r="F2576" s="28">
        <f t="shared" si="81"/>
        <v>-1510.3383103348315</v>
      </c>
    </row>
    <row r="2577" spans="1:6" x14ac:dyDescent="0.3">
      <c r="A2577">
        <v>2576</v>
      </c>
      <c r="B2577" s="2">
        <v>42208</v>
      </c>
      <c r="C2577" s="8">
        <v>33200000</v>
      </c>
      <c r="D2577" s="8">
        <v>18036629.748629749</v>
      </c>
      <c r="E2577" s="10">
        <f t="shared" si="80"/>
        <v>15163370.251370251</v>
      </c>
      <c r="F2577" s="28">
        <f t="shared" si="81"/>
        <v>62084.747684746981</v>
      </c>
    </row>
    <row r="2578" spans="1:6" x14ac:dyDescent="0.3">
      <c r="A2578">
        <v>2577</v>
      </c>
      <c r="B2578" s="2">
        <v>42207</v>
      </c>
      <c r="C2578" s="8">
        <v>33100000</v>
      </c>
      <c r="D2578" s="8">
        <v>17998714.496314496</v>
      </c>
      <c r="E2578" s="10">
        <f t="shared" si="80"/>
        <v>15101285.503685504</v>
      </c>
      <c r="F2578" s="28">
        <f t="shared" si="81"/>
        <v>115394.29219429195</v>
      </c>
    </row>
    <row r="2579" spans="1:6" x14ac:dyDescent="0.3">
      <c r="A2579">
        <v>2578</v>
      </c>
      <c r="B2579" s="2">
        <v>42206</v>
      </c>
      <c r="C2579" s="8">
        <v>33180000</v>
      </c>
      <c r="D2579" s="8">
        <v>18194108.788508788</v>
      </c>
      <c r="E2579" s="10">
        <f t="shared" si="80"/>
        <v>14985891.211491212</v>
      </c>
      <c r="F2579" s="28">
        <f t="shared" si="81"/>
        <v>38597.467397466302</v>
      </c>
    </row>
    <row r="2580" spans="1:6" x14ac:dyDescent="0.3">
      <c r="A2580">
        <v>2579</v>
      </c>
      <c r="B2580" s="2">
        <v>42205</v>
      </c>
      <c r="C2580" s="8">
        <v>33200000</v>
      </c>
      <c r="D2580" s="8">
        <v>18252706.255906254</v>
      </c>
      <c r="E2580" s="10">
        <f t="shared" si="80"/>
        <v>14947293.744093746</v>
      </c>
      <c r="F2580" s="28">
        <f t="shared" si="81"/>
        <v>107982.6119826138</v>
      </c>
    </row>
    <row r="2581" spans="1:6" x14ac:dyDescent="0.3">
      <c r="A2581">
        <v>2580</v>
      </c>
      <c r="B2581" s="2">
        <v>42202</v>
      </c>
      <c r="C2581" s="8">
        <v>33500000</v>
      </c>
      <c r="D2581" s="8">
        <v>18660688.867888868</v>
      </c>
      <c r="E2581" s="10">
        <f t="shared" si="80"/>
        <v>14839311.132111132</v>
      </c>
      <c r="F2581" s="28">
        <f t="shared" si="81"/>
        <v>677851.4458514452</v>
      </c>
    </row>
    <row r="2582" spans="1:6" x14ac:dyDescent="0.3">
      <c r="A2582">
        <v>2581</v>
      </c>
      <c r="B2582" s="2">
        <v>42201</v>
      </c>
      <c r="C2582" s="8">
        <v>33020000</v>
      </c>
      <c r="D2582" s="8">
        <v>18858540.313740313</v>
      </c>
      <c r="E2582" s="10">
        <f t="shared" si="80"/>
        <v>14161459.686259687</v>
      </c>
      <c r="F2582" s="28">
        <f t="shared" si="81"/>
        <v>-655676.65847665817</v>
      </c>
    </row>
    <row r="2583" spans="1:6" x14ac:dyDescent="0.3">
      <c r="A2583">
        <v>2582</v>
      </c>
      <c r="B2583" s="2">
        <v>42200</v>
      </c>
      <c r="C2583" s="8">
        <v>33730000</v>
      </c>
      <c r="D2583" s="8">
        <v>18912863.655263655</v>
      </c>
      <c r="E2583" s="10">
        <f t="shared" si="80"/>
        <v>14817136.344736345</v>
      </c>
      <c r="F2583" s="28">
        <f t="shared" si="81"/>
        <v>-109434.73823473975</v>
      </c>
    </row>
    <row r="2584" spans="1:6" x14ac:dyDescent="0.3">
      <c r="A2584">
        <v>2583</v>
      </c>
      <c r="B2584" s="2">
        <v>42199</v>
      </c>
      <c r="C2584" s="8">
        <v>33940000</v>
      </c>
      <c r="D2584" s="8">
        <v>19013428.917028915</v>
      </c>
      <c r="E2584" s="10">
        <f t="shared" si="80"/>
        <v>14926571.082971085</v>
      </c>
      <c r="F2584" s="28">
        <f t="shared" si="81"/>
        <v>-28676.393876392394</v>
      </c>
    </row>
    <row r="2585" spans="1:6" x14ac:dyDescent="0.3">
      <c r="A2585">
        <v>2584</v>
      </c>
      <c r="B2585" s="2">
        <v>42198</v>
      </c>
      <c r="C2585" s="8">
        <v>34000000</v>
      </c>
      <c r="D2585" s="8">
        <v>19044752.523152523</v>
      </c>
      <c r="E2585" s="10">
        <f t="shared" si="80"/>
        <v>14955247.476847477</v>
      </c>
      <c r="F2585" s="28">
        <f t="shared" si="81"/>
        <v>-19790.058590058237</v>
      </c>
    </row>
    <row r="2586" spans="1:6" x14ac:dyDescent="0.3">
      <c r="A2586">
        <v>2585</v>
      </c>
      <c r="B2586" s="2">
        <v>42195</v>
      </c>
      <c r="C2586" s="8">
        <v>34040000</v>
      </c>
      <c r="D2586" s="8">
        <v>19064962.464562465</v>
      </c>
      <c r="E2586" s="10">
        <f t="shared" si="80"/>
        <v>14975037.535437535</v>
      </c>
      <c r="F2586" s="28">
        <f t="shared" si="81"/>
        <v>22437.270837269723</v>
      </c>
    </row>
    <row r="2587" spans="1:6" x14ac:dyDescent="0.3">
      <c r="A2587">
        <v>2586</v>
      </c>
      <c r="B2587" s="2">
        <v>42194</v>
      </c>
      <c r="C2587" s="8">
        <v>34060000</v>
      </c>
      <c r="D2587" s="8">
        <v>19107399.735399734</v>
      </c>
      <c r="E2587" s="10">
        <f t="shared" si="80"/>
        <v>14952600.264600266</v>
      </c>
      <c r="F2587" s="28">
        <f t="shared" si="81"/>
        <v>6167.0005670003593</v>
      </c>
    </row>
    <row r="2588" spans="1:6" x14ac:dyDescent="0.3">
      <c r="A2588">
        <v>2587</v>
      </c>
      <c r="B2588" s="2">
        <v>42193</v>
      </c>
      <c r="C2588" s="8">
        <v>34130000</v>
      </c>
      <c r="D2588" s="8">
        <v>19183566.735966735</v>
      </c>
      <c r="E2588" s="10">
        <f t="shared" si="80"/>
        <v>14946433.264033265</v>
      </c>
      <c r="F2588" s="28">
        <f t="shared" si="81"/>
        <v>-369785.97618597373</v>
      </c>
    </row>
    <row r="2589" spans="1:6" x14ac:dyDescent="0.3">
      <c r="A2589">
        <v>2588</v>
      </c>
      <c r="B2589" s="2">
        <v>42192</v>
      </c>
      <c r="C2589" s="8">
        <v>34300000</v>
      </c>
      <c r="D2589" s="8">
        <v>18983780.759780761</v>
      </c>
      <c r="E2589" s="10">
        <f t="shared" si="80"/>
        <v>15316219.240219239</v>
      </c>
      <c r="F2589" s="28">
        <f t="shared" si="81"/>
        <v>323022.03742203489</v>
      </c>
    </row>
    <row r="2590" spans="1:6" x14ac:dyDescent="0.3">
      <c r="A2590">
        <v>2589</v>
      </c>
      <c r="B2590" s="2">
        <v>42191</v>
      </c>
      <c r="C2590" s="8">
        <v>34320000</v>
      </c>
      <c r="D2590" s="8">
        <v>19326802.797202796</v>
      </c>
      <c r="E2590" s="10">
        <f t="shared" si="80"/>
        <v>14993197.202797204</v>
      </c>
      <c r="F2590" s="28">
        <f t="shared" si="81"/>
        <v>-46189.172989170998</v>
      </c>
    </row>
    <row r="2591" spans="1:6" x14ac:dyDescent="0.3">
      <c r="A2591">
        <v>2590</v>
      </c>
      <c r="B2591" s="2">
        <v>42188</v>
      </c>
      <c r="C2591" s="8">
        <v>34340000</v>
      </c>
      <c r="D2591" s="8">
        <v>19300613.624213625</v>
      </c>
      <c r="E2591" s="10">
        <f t="shared" si="80"/>
        <v>15039386.375786375</v>
      </c>
      <c r="F2591" s="28">
        <f t="shared" si="81"/>
        <v>-151008.63460863754</v>
      </c>
    </row>
    <row r="2592" spans="1:6" x14ac:dyDescent="0.3">
      <c r="A2592">
        <v>2591</v>
      </c>
      <c r="B2592" s="2">
        <v>42187</v>
      </c>
      <c r="C2592" s="8">
        <v>34340000</v>
      </c>
      <c r="D2592" s="8">
        <v>19149604.989604987</v>
      </c>
      <c r="E2592" s="10">
        <f t="shared" si="80"/>
        <v>15190395.010395013</v>
      </c>
      <c r="F2592" s="28">
        <f t="shared" si="81"/>
        <v>18794.178794179112</v>
      </c>
    </row>
    <row r="2593" spans="1:6" x14ac:dyDescent="0.3">
      <c r="A2593">
        <v>2592</v>
      </c>
      <c r="B2593" s="2">
        <v>42186</v>
      </c>
      <c r="C2593" s="8">
        <v>34420000</v>
      </c>
      <c r="D2593" s="8">
        <v>19248399.168399166</v>
      </c>
      <c r="E2593" s="10">
        <f t="shared" si="80"/>
        <v>15171600.831600834</v>
      </c>
      <c r="F2593" s="28">
        <f t="shared" si="81"/>
        <v>20648.648648649454</v>
      </c>
    </row>
    <row r="2594" spans="1:6" x14ac:dyDescent="0.3">
      <c r="A2594">
        <v>2593</v>
      </c>
      <c r="B2594" s="2">
        <v>42185</v>
      </c>
      <c r="C2594" s="8">
        <v>34460000</v>
      </c>
      <c r="D2594" s="8">
        <v>19309047.817047816</v>
      </c>
      <c r="E2594" s="10">
        <f t="shared" si="80"/>
        <v>15150952.182952184</v>
      </c>
      <c r="F2594" s="28">
        <f t="shared" si="81"/>
        <v>125176.71517671645</v>
      </c>
    </row>
    <row r="2595" spans="1:6" x14ac:dyDescent="0.3">
      <c r="A2595">
        <v>2594</v>
      </c>
      <c r="B2595" s="2">
        <v>42184</v>
      </c>
      <c r="C2595" s="8">
        <v>34460000</v>
      </c>
      <c r="D2595" s="8">
        <v>19434224.532224532</v>
      </c>
      <c r="E2595" s="10">
        <f t="shared" si="80"/>
        <v>15025775.467775468</v>
      </c>
      <c r="F2595" s="28">
        <f t="shared" si="81"/>
        <v>-35007.749007746577</v>
      </c>
    </row>
    <row r="2596" spans="1:6" x14ac:dyDescent="0.3">
      <c r="A2596">
        <v>2595</v>
      </c>
      <c r="B2596" s="2">
        <v>42181</v>
      </c>
      <c r="C2596" s="8">
        <v>34400000</v>
      </c>
      <c r="D2596" s="8">
        <v>19339216.783216786</v>
      </c>
      <c r="E2596" s="10">
        <f t="shared" si="80"/>
        <v>15060783.216783214</v>
      </c>
      <c r="F2596" s="28">
        <f t="shared" si="81"/>
        <v>-15998.487998493016</v>
      </c>
    </row>
    <row r="2597" spans="1:6" x14ac:dyDescent="0.3">
      <c r="A2597">
        <v>2596</v>
      </c>
      <c r="B2597" s="2">
        <v>42180</v>
      </c>
      <c r="C2597" s="8">
        <v>34400000</v>
      </c>
      <c r="D2597" s="8">
        <v>19323218.295218293</v>
      </c>
      <c r="E2597" s="10">
        <f t="shared" si="80"/>
        <v>15076781.704781707</v>
      </c>
      <c r="F2597" s="28">
        <f t="shared" si="81"/>
        <v>-72634.51143451035</v>
      </c>
    </row>
    <row r="2598" spans="1:6" x14ac:dyDescent="0.3">
      <c r="A2598">
        <v>2597</v>
      </c>
      <c r="B2598" s="2">
        <v>42179</v>
      </c>
      <c r="C2598" s="8">
        <v>34450000</v>
      </c>
      <c r="D2598" s="8">
        <v>19300583.783783782</v>
      </c>
      <c r="E2598" s="10">
        <f t="shared" si="80"/>
        <v>15149416.216216218</v>
      </c>
      <c r="F2598" s="28">
        <f t="shared" si="81"/>
        <v>-65410.017010014504</v>
      </c>
    </row>
    <row r="2599" spans="1:6" x14ac:dyDescent="0.3">
      <c r="A2599">
        <v>2598</v>
      </c>
      <c r="B2599" s="2">
        <v>42178</v>
      </c>
      <c r="C2599" s="8">
        <v>34580000</v>
      </c>
      <c r="D2599" s="8">
        <v>19365173.766773768</v>
      </c>
      <c r="E2599" s="10">
        <f t="shared" si="80"/>
        <v>15214826.233226232</v>
      </c>
      <c r="F2599" s="28">
        <f t="shared" si="81"/>
        <v>15271.139671135694</v>
      </c>
    </row>
    <row r="2600" spans="1:6" x14ac:dyDescent="0.3">
      <c r="A2600">
        <v>2599</v>
      </c>
      <c r="B2600" s="2">
        <v>42177</v>
      </c>
      <c r="C2600" s="8">
        <v>34690000</v>
      </c>
      <c r="D2600" s="8">
        <v>19490444.906444903</v>
      </c>
      <c r="E2600" s="10">
        <f t="shared" si="80"/>
        <v>15199555.093555097</v>
      </c>
      <c r="F2600" s="28">
        <f t="shared" si="81"/>
        <v>223089.3970893994</v>
      </c>
    </row>
    <row r="2601" spans="1:6" x14ac:dyDescent="0.3">
      <c r="A2601">
        <v>2600</v>
      </c>
      <c r="B2601" s="2">
        <v>42174</v>
      </c>
      <c r="C2601" s="8">
        <v>34760000</v>
      </c>
      <c r="D2601" s="8">
        <v>19783534.303534303</v>
      </c>
      <c r="E2601" s="10">
        <f t="shared" si="80"/>
        <v>14976465.696465697</v>
      </c>
      <c r="F2601" s="28">
        <f t="shared" si="81"/>
        <v>24541.674541674554</v>
      </c>
    </row>
    <row r="2602" spans="1:6" x14ac:dyDescent="0.3">
      <c r="A2602">
        <v>2601</v>
      </c>
      <c r="B2602" s="2">
        <v>42173</v>
      </c>
      <c r="C2602" s="8">
        <v>34740000</v>
      </c>
      <c r="D2602" s="8">
        <v>19788075.978075977</v>
      </c>
      <c r="E2602" s="10">
        <f t="shared" si="80"/>
        <v>14951924.021924023</v>
      </c>
      <c r="F2602" s="28">
        <f t="shared" si="81"/>
        <v>-401171.04517104477</v>
      </c>
    </row>
    <row r="2603" spans="1:6" x14ac:dyDescent="0.3">
      <c r="A2603">
        <v>2602</v>
      </c>
      <c r="B2603" s="2">
        <v>42172</v>
      </c>
      <c r="C2603" s="8">
        <v>34710000</v>
      </c>
      <c r="D2603" s="8">
        <v>19356904.932904933</v>
      </c>
      <c r="E2603" s="10">
        <f t="shared" si="80"/>
        <v>15353095.067095067</v>
      </c>
      <c r="F2603" s="28">
        <f t="shared" si="81"/>
        <v>56387.450387448072</v>
      </c>
    </row>
    <row r="2604" spans="1:6" x14ac:dyDescent="0.3">
      <c r="A2604">
        <v>2603</v>
      </c>
      <c r="B2604" s="2">
        <v>42171</v>
      </c>
      <c r="C2604" s="8">
        <v>34730000</v>
      </c>
      <c r="D2604" s="8">
        <v>19433292.383292381</v>
      </c>
      <c r="E2604" s="10">
        <f t="shared" si="80"/>
        <v>15296707.616707619</v>
      </c>
      <c r="F2604" s="28">
        <f t="shared" si="81"/>
        <v>89017.199017200619</v>
      </c>
    </row>
    <row r="2605" spans="1:6" x14ac:dyDescent="0.3">
      <c r="A2605">
        <v>2604</v>
      </c>
      <c r="B2605" s="2">
        <v>42170</v>
      </c>
      <c r="C2605" s="8">
        <v>34720000</v>
      </c>
      <c r="D2605" s="8">
        <v>19512309.582309581</v>
      </c>
      <c r="E2605" s="10">
        <f t="shared" si="80"/>
        <v>15207690.417690419</v>
      </c>
      <c r="F2605" s="28">
        <f t="shared" si="81"/>
        <v>-130370.06237006187</v>
      </c>
    </row>
    <row r="2606" spans="1:6" x14ac:dyDescent="0.3">
      <c r="A2606">
        <v>2605</v>
      </c>
      <c r="B2606" s="2">
        <v>42167</v>
      </c>
      <c r="C2606" s="8">
        <v>34730000</v>
      </c>
      <c r="D2606" s="8">
        <v>19391939.519939519</v>
      </c>
      <c r="E2606" s="10">
        <f t="shared" si="80"/>
        <v>15338060.480060481</v>
      </c>
      <c r="F2606" s="28">
        <f t="shared" si="81"/>
        <v>19175.581175584346</v>
      </c>
    </row>
    <row r="2607" spans="1:6" x14ac:dyDescent="0.3">
      <c r="A2607">
        <v>2606</v>
      </c>
      <c r="B2607" s="2">
        <v>42166</v>
      </c>
      <c r="C2607" s="8">
        <v>34720000</v>
      </c>
      <c r="D2607" s="8">
        <v>19401115.101115104</v>
      </c>
      <c r="E2607" s="10">
        <f t="shared" si="80"/>
        <v>15318884.898884896</v>
      </c>
      <c r="F2607" s="28">
        <f t="shared" si="81"/>
        <v>104364.01436400786</v>
      </c>
    </row>
    <row r="2608" spans="1:6" x14ac:dyDescent="0.3">
      <c r="A2608">
        <v>2607</v>
      </c>
      <c r="B2608" s="2">
        <v>42165</v>
      </c>
      <c r="C2608" s="8">
        <v>34740000</v>
      </c>
      <c r="D2608" s="8">
        <v>19525479.115479112</v>
      </c>
      <c r="E2608" s="10">
        <f t="shared" si="80"/>
        <v>15214520.884520888</v>
      </c>
      <c r="F2608" s="28">
        <f t="shared" si="81"/>
        <v>-170414.6664146632</v>
      </c>
    </row>
    <row r="2609" spans="1:6" x14ac:dyDescent="0.3">
      <c r="A2609">
        <v>2608</v>
      </c>
      <c r="B2609" s="2">
        <v>42164</v>
      </c>
      <c r="C2609" s="8">
        <v>34770000</v>
      </c>
      <c r="D2609" s="8">
        <v>19385064.449064448</v>
      </c>
      <c r="E2609" s="10">
        <f t="shared" si="80"/>
        <v>15384935.550935552</v>
      </c>
      <c r="F2609" s="28">
        <f t="shared" si="81"/>
        <v>-58639.954639956355</v>
      </c>
    </row>
    <row r="2610" spans="1:6" x14ac:dyDescent="0.3">
      <c r="A2610">
        <v>2609</v>
      </c>
      <c r="B2610" s="2">
        <v>42163</v>
      </c>
      <c r="C2610" s="8">
        <v>34770000</v>
      </c>
      <c r="D2610" s="8">
        <v>19326424.494424492</v>
      </c>
      <c r="E2610" s="10">
        <f t="shared" si="80"/>
        <v>15443575.505575508</v>
      </c>
      <c r="F2610" s="28">
        <f t="shared" si="81"/>
        <v>-143369.87336987257</v>
      </c>
    </row>
    <row r="2611" spans="1:6" x14ac:dyDescent="0.3">
      <c r="A2611">
        <v>2610</v>
      </c>
      <c r="B2611" s="2">
        <v>42160</v>
      </c>
      <c r="C2611" s="8">
        <v>34820000</v>
      </c>
      <c r="D2611" s="8">
        <v>19233054.62105462</v>
      </c>
      <c r="E2611" s="10">
        <f t="shared" si="80"/>
        <v>15586945.37894538</v>
      </c>
      <c r="F2611" s="28">
        <f t="shared" si="81"/>
        <v>61374.409374412149</v>
      </c>
    </row>
    <row r="2612" spans="1:6" x14ac:dyDescent="0.3">
      <c r="A2612">
        <v>2611</v>
      </c>
      <c r="B2612" s="2">
        <v>42159</v>
      </c>
      <c r="C2612" s="8">
        <v>34880000</v>
      </c>
      <c r="D2612" s="8">
        <v>19354429.030429032</v>
      </c>
      <c r="E2612" s="10">
        <f t="shared" si="80"/>
        <v>15525570.969570968</v>
      </c>
      <c r="F2612" s="28">
        <f t="shared" si="81"/>
        <v>111437.91343791038</v>
      </c>
    </row>
    <row r="2613" spans="1:6" x14ac:dyDescent="0.3">
      <c r="A2613">
        <v>2612</v>
      </c>
      <c r="B2613" s="2">
        <v>42158</v>
      </c>
      <c r="C2613" s="8">
        <v>34930000</v>
      </c>
      <c r="D2613" s="8">
        <v>19515866.943866942</v>
      </c>
      <c r="E2613" s="10">
        <f t="shared" si="80"/>
        <v>15414133.056133058</v>
      </c>
      <c r="F2613" s="28">
        <f t="shared" si="81"/>
        <v>174848.61084860936</v>
      </c>
    </row>
    <row r="2614" spans="1:6" x14ac:dyDescent="0.3">
      <c r="A2614">
        <v>2613</v>
      </c>
      <c r="B2614" s="2">
        <v>42157</v>
      </c>
      <c r="C2614" s="8">
        <v>34910000</v>
      </c>
      <c r="D2614" s="8">
        <v>19670715.554715551</v>
      </c>
      <c r="E2614" s="10">
        <f t="shared" si="80"/>
        <v>15239284.445284449</v>
      </c>
      <c r="F2614" s="28">
        <f t="shared" si="81"/>
        <v>-115544.88754488528</v>
      </c>
    </row>
    <row r="2615" spans="1:6" x14ac:dyDescent="0.3">
      <c r="A2615">
        <v>2614</v>
      </c>
      <c r="B2615" s="2">
        <v>42156</v>
      </c>
      <c r="C2615" s="8">
        <v>34930000</v>
      </c>
      <c r="D2615" s="8">
        <v>19575170.667170666</v>
      </c>
      <c r="E2615" s="10">
        <f t="shared" si="80"/>
        <v>15354829.332829334</v>
      </c>
      <c r="F2615" s="28">
        <f t="shared" si="81"/>
        <v>3624.6456246487796</v>
      </c>
    </row>
    <row r="2616" spans="1:6" x14ac:dyDescent="0.3">
      <c r="A2616">
        <v>2615</v>
      </c>
      <c r="B2616" s="2">
        <v>42153</v>
      </c>
      <c r="C2616" s="8">
        <v>34940000</v>
      </c>
      <c r="D2616" s="8">
        <v>19588795.312795315</v>
      </c>
      <c r="E2616" s="10">
        <f t="shared" si="80"/>
        <v>15351204.687204685</v>
      </c>
      <c r="F2616" s="28">
        <f t="shared" si="81"/>
        <v>-1410.3194103240967</v>
      </c>
    </row>
    <row r="2617" spans="1:6" x14ac:dyDescent="0.3">
      <c r="A2617">
        <v>2616</v>
      </c>
      <c r="B2617" s="2">
        <v>42152</v>
      </c>
      <c r="C2617" s="8">
        <v>34920000</v>
      </c>
      <c r="D2617" s="8">
        <v>19567384.993384991</v>
      </c>
      <c r="E2617" s="10">
        <f t="shared" si="80"/>
        <v>15352615.006615009</v>
      </c>
      <c r="F2617" s="28">
        <f t="shared" si="81"/>
        <v>-20715.554715551436</v>
      </c>
    </row>
    <row r="2618" spans="1:6" x14ac:dyDescent="0.3">
      <c r="A2618">
        <v>2617</v>
      </c>
      <c r="B2618" s="2">
        <v>42151</v>
      </c>
      <c r="C2618" s="8">
        <v>34900000</v>
      </c>
      <c r="D2618" s="8">
        <v>19526669.438669439</v>
      </c>
      <c r="E2618" s="10">
        <f t="shared" si="80"/>
        <v>15373330.561330561</v>
      </c>
      <c r="F2618" s="28">
        <f t="shared" si="81"/>
        <v>-5131.733131736517</v>
      </c>
    </row>
    <row r="2619" spans="1:6" x14ac:dyDescent="0.3">
      <c r="A2619">
        <v>2618</v>
      </c>
      <c r="B2619" s="2">
        <v>42150</v>
      </c>
      <c r="C2619" s="8">
        <v>34940000</v>
      </c>
      <c r="D2619" s="8">
        <v>19561537.705537703</v>
      </c>
      <c r="E2619" s="10">
        <f t="shared" si="80"/>
        <v>15378462.294462297</v>
      </c>
      <c r="F2619" s="28">
        <f t="shared" si="81"/>
        <v>402098.11809812114</v>
      </c>
    </row>
    <row r="2620" spans="1:6" x14ac:dyDescent="0.3">
      <c r="A2620">
        <v>2619</v>
      </c>
      <c r="B2620" s="2">
        <v>42149</v>
      </c>
      <c r="C2620" s="8">
        <v>34970000</v>
      </c>
      <c r="D2620" s="8">
        <v>19993635.823635824</v>
      </c>
      <c r="E2620" s="10">
        <f t="shared" si="80"/>
        <v>14976364.176364176</v>
      </c>
      <c r="F2620" s="28">
        <f t="shared" si="81"/>
        <v>-213102.08710208908</v>
      </c>
    </row>
    <row r="2621" spans="1:6" x14ac:dyDescent="0.3">
      <c r="A2621">
        <v>2620</v>
      </c>
      <c r="B2621" s="2">
        <v>42146</v>
      </c>
      <c r="C2621" s="8">
        <v>35010000</v>
      </c>
      <c r="D2621" s="8">
        <v>19820533.736533735</v>
      </c>
      <c r="E2621" s="10">
        <f t="shared" si="80"/>
        <v>15189466.263466265</v>
      </c>
      <c r="F2621" s="28">
        <f t="shared" si="81"/>
        <v>15303.723303727806</v>
      </c>
    </row>
    <row r="2622" spans="1:6" x14ac:dyDescent="0.3">
      <c r="A2622">
        <v>2621</v>
      </c>
      <c r="B2622" s="2">
        <v>42145</v>
      </c>
      <c r="C2622" s="8">
        <v>35010000</v>
      </c>
      <c r="D2622" s="8">
        <v>19835837.459837463</v>
      </c>
      <c r="E2622" s="10">
        <f t="shared" si="80"/>
        <v>15174162.540162537</v>
      </c>
      <c r="F2622" s="28">
        <f t="shared" si="81"/>
        <v>78682.290682289749</v>
      </c>
    </row>
    <row r="2623" spans="1:6" x14ac:dyDescent="0.3">
      <c r="A2623">
        <v>2622</v>
      </c>
      <c r="B2623" s="2">
        <v>42144</v>
      </c>
      <c r="C2623" s="8">
        <v>35010000</v>
      </c>
      <c r="D2623" s="8">
        <v>19914519.750519753</v>
      </c>
      <c r="E2623" s="10">
        <f t="shared" si="80"/>
        <v>15095480.249480247</v>
      </c>
      <c r="F2623" s="28">
        <f t="shared" si="81"/>
        <v>-72070.686070688069</v>
      </c>
    </row>
    <row r="2624" spans="1:6" x14ac:dyDescent="0.3">
      <c r="A2624">
        <v>2623</v>
      </c>
      <c r="B2624" s="2">
        <v>42143</v>
      </c>
      <c r="C2624" s="8">
        <v>35040000</v>
      </c>
      <c r="D2624" s="8">
        <v>19872449.064449064</v>
      </c>
      <c r="E2624" s="10">
        <f t="shared" si="80"/>
        <v>15167550.935550936</v>
      </c>
      <c r="F2624" s="28">
        <f t="shared" si="81"/>
        <v>280209.79020978883</v>
      </c>
    </row>
    <row r="2625" spans="1:6" x14ac:dyDescent="0.3">
      <c r="A2625">
        <v>2624</v>
      </c>
      <c r="B2625" s="2">
        <v>42142</v>
      </c>
      <c r="C2625" s="8">
        <v>35090000</v>
      </c>
      <c r="D2625" s="8">
        <v>20202658.854658853</v>
      </c>
      <c r="E2625" s="10">
        <f t="shared" si="80"/>
        <v>14887341.145341147</v>
      </c>
      <c r="F2625" s="28">
        <f t="shared" si="81"/>
        <v>-55639.387639388442</v>
      </c>
    </row>
    <row r="2626" spans="1:6" x14ac:dyDescent="0.3">
      <c r="A2626">
        <v>2625</v>
      </c>
      <c r="B2626" s="2">
        <v>42139</v>
      </c>
      <c r="C2626" s="8">
        <v>35080000</v>
      </c>
      <c r="D2626" s="8">
        <v>20137019.467019465</v>
      </c>
      <c r="E2626" s="10">
        <f t="shared" si="80"/>
        <v>14942980.532980535</v>
      </c>
      <c r="F2626" s="28">
        <f t="shared" si="81"/>
        <v>25412.965412970632</v>
      </c>
    </row>
    <row r="2627" spans="1:6" x14ac:dyDescent="0.3">
      <c r="A2627">
        <v>2626</v>
      </c>
      <c r="B2627" s="2">
        <v>42138</v>
      </c>
      <c r="C2627" s="8">
        <v>35090000</v>
      </c>
      <c r="D2627" s="8">
        <v>20172432.432432435</v>
      </c>
      <c r="E2627" s="10">
        <f t="shared" ref="E2627:E2690" si="82">C2627-D2627</f>
        <v>14917567.567567565</v>
      </c>
      <c r="F2627" s="28">
        <f t="shared" ref="F2627:F2690" si="83">E2627-E2628</f>
        <v>-119711.20771120861</v>
      </c>
    </row>
    <row r="2628" spans="1:6" x14ac:dyDescent="0.3">
      <c r="A2628">
        <v>2627</v>
      </c>
      <c r="B2628" s="2">
        <v>42137</v>
      </c>
      <c r="C2628" s="8">
        <v>35030000</v>
      </c>
      <c r="D2628" s="8">
        <v>19992721.224721227</v>
      </c>
      <c r="E2628" s="10">
        <f t="shared" si="82"/>
        <v>15037278.775278773</v>
      </c>
      <c r="F2628" s="28">
        <f t="shared" si="83"/>
        <v>-435892.26989227533</v>
      </c>
    </row>
    <row r="2629" spans="1:6" x14ac:dyDescent="0.3">
      <c r="A2629">
        <v>2628</v>
      </c>
      <c r="B2629" s="2">
        <v>42136</v>
      </c>
      <c r="C2629" s="8">
        <v>35020000</v>
      </c>
      <c r="D2629" s="8">
        <v>19546828.954828952</v>
      </c>
      <c r="E2629" s="10">
        <f t="shared" si="82"/>
        <v>15473171.045171048</v>
      </c>
      <c r="F2629" s="28">
        <f t="shared" si="83"/>
        <v>-164066.90606690571</v>
      </c>
    </row>
    <row r="2630" spans="1:6" x14ac:dyDescent="0.3">
      <c r="A2630">
        <v>2629</v>
      </c>
      <c r="B2630" s="2">
        <v>42135</v>
      </c>
      <c r="C2630" s="8">
        <v>35030000</v>
      </c>
      <c r="D2630" s="8">
        <v>19392762.048762046</v>
      </c>
      <c r="E2630" s="10">
        <f t="shared" si="82"/>
        <v>15637237.951237954</v>
      </c>
      <c r="F2630" s="28">
        <f t="shared" si="83"/>
        <v>59732.753732752055</v>
      </c>
    </row>
    <row r="2631" spans="1:6" x14ac:dyDescent="0.3">
      <c r="A2631">
        <v>2630</v>
      </c>
      <c r="B2631" s="2">
        <v>42132</v>
      </c>
      <c r="C2631" s="8">
        <v>35040000</v>
      </c>
      <c r="D2631" s="8">
        <v>19462494.802494798</v>
      </c>
      <c r="E2631" s="10">
        <f t="shared" si="82"/>
        <v>15577505.197505202</v>
      </c>
      <c r="F2631" s="28">
        <f t="shared" si="83"/>
        <v>-104131.16613116115</v>
      </c>
    </row>
    <row r="2632" spans="1:6" x14ac:dyDescent="0.3">
      <c r="A2632">
        <v>2631</v>
      </c>
      <c r="B2632" s="2">
        <v>42131</v>
      </c>
      <c r="C2632" s="8">
        <v>35030000</v>
      </c>
      <c r="D2632" s="8">
        <v>19348363.636363637</v>
      </c>
      <c r="E2632" s="10">
        <f t="shared" si="82"/>
        <v>15681636.363636363</v>
      </c>
      <c r="F2632" s="28">
        <f t="shared" si="83"/>
        <v>96776.034776031971</v>
      </c>
    </row>
    <row r="2633" spans="1:6" x14ac:dyDescent="0.3">
      <c r="A2633">
        <v>2632</v>
      </c>
      <c r="B2633" s="2">
        <v>42130</v>
      </c>
      <c r="C2633" s="8">
        <v>35040000</v>
      </c>
      <c r="D2633" s="8">
        <v>19455139.671139669</v>
      </c>
      <c r="E2633" s="10">
        <f t="shared" si="82"/>
        <v>15584860.328860331</v>
      </c>
      <c r="F2633" s="28">
        <f t="shared" si="83"/>
        <v>77399.735399737954</v>
      </c>
    </row>
    <row r="2634" spans="1:6" x14ac:dyDescent="0.3">
      <c r="A2634">
        <v>2633</v>
      </c>
      <c r="B2634" s="2">
        <v>42129</v>
      </c>
      <c r="C2634" s="8">
        <v>35010000</v>
      </c>
      <c r="D2634" s="8">
        <v>19502539.406539407</v>
      </c>
      <c r="E2634" s="10">
        <f t="shared" si="82"/>
        <v>15507460.593460593</v>
      </c>
      <c r="F2634" s="28">
        <f t="shared" si="83"/>
        <v>-142550.74655074626</v>
      </c>
    </row>
    <row r="2635" spans="1:6" x14ac:dyDescent="0.3">
      <c r="A2635">
        <v>2634</v>
      </c>
      <c r="B2635" s="2">
        <v>42128</v>
      </c>
      <c r="C2635" s="8">
        <v>35030000</v>
      </c>
      <c r="D2635" s="8">
        <v>19379988.65998866</v>
      </c>
      <c r="E2635" s="10">
        <f t="shared" si="82"/>
        <v>15650011.34001134</v>
      </c>
      <c r="F2635" s="28">
        <f t="shared" si="83"/>
        <v>-285250.42525042593</v>
      </c>
    </row>
    <row r="2636" spans="1:6" x14ac:dyDescent="0.3">
      <c r="A2636">
        <v>2635</v>
      </c>
      <c r="B2636" s="2">
        <v>42125</v>
      </c>
      <c r="C2636" s="8">
        <v>35070000</v>
      </c>
      <c r="D2636" s="8">
        <v>19134738.234738234</v>
      </c>
      <c r="E2636" s="10">
        <f t="shared" si="82"/>
        <v>15935261.765261766</v>
      </c>
      <c r="F2636" s="28">
        <f t="shared" si="83"/>
        <v>128705.34870535135</v>
      </c>
    </row>
    <row r="2637" spans="1:6" x14ac:dyDescent="0.3">
      <c r="A2637">
        <v>2636</v>
      </c>
      <c r="B2637" s="2">
        <v>42124</v>
      </c>
      <c r="C2637" s="8">
        <v>35070000</v>
      </c>
      <c r="D2637" s="8">
        <v>19263443.583443586</v>
      </c>
      <c r="E2637" s="10">
        <f t="shared" si="82"/>
        <v>15806556.416556414</v>
      </c>
      <c r="F2637" s="28">
        <f t="shared" si="83"/>
        <v>446395.76639576256</v>
      </c>
    </row>
    <row r="2638" spans="1:6" x14ac:dyDescent="0.3">
      <c r="A2638">
        <v>2637</v>
      </c>
      <c r="B2638" s="2">
        <v>42123</v>
      </c>
      <c r="C2638" s="8">
        <v>35070000</v>
      </c>
      <c r="D2638" s="8">
        <v>19709839.349839348</v>
      </c>
      <c r="E2638" s="10">
        <f t="shared" si="82"/>
        <v>15360160.650160652</v>
      </c>
      <c r="F2638" s="28">
        <f t="shared" si="83"/>
        <v>68425.628425627947</v>
      </c>
    </row>
    <row r="2639" spans="1:6" x14ac:dyDescent="0.3">
      <c r="A2639">
        <v>2638</v>
      </c>
      <c r="B2639" s="2">
        <v>42122</v>
      </c>
      <c r="C2639" s="8">
        <v>35070000</v>
      </c>
      <c r="D2639" s="8">
        <v>19778264.978264976</v>
      </c>
      <c r="E2639" s="10">
        <f t="shared" si="82"/>
        <v>15291735.021735024</v>
      </c>
      <c r="F2639" s="28">
        <f t="shared" si="83"/>
        <v>-174322.43432243541</v>
      </c>
    </row>
    <row r="2640" spans="1:6" x14ac:dyDescent="0.3">
      <c r="A2640">
        <v>2639</v>
      </c>
      <c r="B2640" s="2">
        <v>42121</v>
      </c>
      <c r="C2640" s="8">
        <v>35070000</v>
      </c>
      <c r="D2640" s="8">
        <v>19603942.543942541</v>
      </c>
      <c r="E2640" s="10">
        <f t="shared" si="82"/>
        <v>15466057.456057459</v>
      </c>
      <c r="F2640" s="28">
        <f t="shared" si="83"/>
        <v>-484473.25647325441</v>
      </c>
    </row>
    <row r="2641" spans="1:6" x14ac:dyDescent="0.3">
      <c r="A2641">
        <v>2640</v>
      </c>
      <c r="B2641" s="2">
        <v>42118</v>
      </c>
      <c r="C2641" s="8">
        <v>35110000</v>
      </c>
      <c r="D2641" s="8">
        <v>19159469.287469286</v>
      </c>
      <c r="E2641" s="10">
        <f t="shared" si="82"/>
        <v>15950530.712530714</v>
      </c>
      <c r="F2641" s="28">
        <f t="shared" si="83"/>
        <v>348505.76450576633</v>
      </c>
    </row>
    <row r="2642" spans="1:6" x14ac:dyDescent="0.3">
      <c r="A2642">
        <v>2641</v>
      </c>
      <c r="B2642" s="2">
        <v>42117</v>
      </c>
      <c r="C2642" s="8">
        <v>35070000</v>
      </c>
      <c r="D2642" s="8">
        <v>19467975.051975053</v>
      </c>
      <c r="E2642" s="10">
        <f t="shared" si="82"/>
        <v>15602024.948024947</v>
      </c>
      <c r="F2642" s="28">
        <f t="shared" si="83"/>
        <v>-160710.18711018935</v>
      </c>
    </row>
    <row r="2643" spans="1:6" x14ac:dyDescent="0.3">
      <c r="A2643">
        <v>2642</v>
      </c>
      <c r="B2643" s="2">
        <v>42116</v>
      </c>
      <c r="C2643" s="8">
        <v>35130000</v>
      </c>
      <c r="D2643" s="8">
        <v>19367264.864864863</v>
      </c>
      <c r="E2643" s="10">
        <f t="shared" si="82"/>
        <v>15762735.135135137</v>
      </c>
      <c r="F2643" s="28">
        <f t="shared" si="83"/>
        <v>274707.91910792142</v>
      </c>
    </row>
    <row r="2644" spans="1:6" x14ac:dyDescent="0.3">
      <c r="A2644">
        <v>2643</v>
      </c>
      <c r="B2644" s="2">
        <v>42115</v>
      </c>
      <c r="C2644" s="8">
        <v>35090000</v>
      </c>
      <c r="D2644" s="8">
        <v>19601972.783972785</v>
      </c>
      <c r="E2644" s="10">
        <f t="shared" si="82"/>
        <v>15488027.216027215</v>
      </c>
      <c r="F2644" s="28">
        <f t="shared" si="83"/>
        <v>-223178.60517860577</v>
      </c>
    </row>
    <row r="2645" spans="1:6" x14ac:dyDescent="0.3">
      <c r="A2645">
        <v>2644</v>
      </c>
      <c r="B2645" s="2">
        <v>42114</v>
      </c>
      <c r="C2645" s="8">
        <v>35160000</v>
      </c>
      <c r="D2645" s="8">
        <v>19448794.178794179</v>
      </c>
      <c r="E2645" s="10">
        <f t="shared" si="82"/>
        <v>15711205.821205821</v>
      </c>
      <c r="F2645" s="28">
        <f t="shared" si="83"/>
        <v>117725.57172557339</v>
      </c>
    </row>
    <row r="2646" spans="1:6" x14ac:dyDescent="0.3">
      <c r="A2646">
        <v>2645</v>
      </c>
      <c r="B2646" s="2">
        <v>42111</v>
      </c>
      <c r="C2646" s="8">
        <v>35200000</v>
      </c>
      <c r="D2646" s="8">
        <v>19606519.750519753</v>
      </c>
      <c r="E2646" s="10">
        <f t="shared" si="82"/>
        <v>15593480.249480247</v>
      </c>
      <c r="F2646" s="28">
        <f t="shared" si="83"/>
        <v>-61828.009828012437</v>
      </c>
    </row>
    <row r="2647" spans="1:6" x14ac:dyDescent="0.3">
      <c r="A2647">
        <v>2646</v>
      </c>
      <c r="B2647" s="2">
        <v>42110</v>
      </c>
      <c r="C2647" s="8">
        <v>35220000</v>
      </c>
      <c r="D2647" s="8">
        <v>19564691.74069174</v>
      </c>
      <c r="E2647" s="10">
        <f t="shared" si="82"/>
        <v>15655308.25930826</v>
      </c>
      <c r="F2647" s="28">
        <f t="shared" si="83"/>
        <v>57175.581175580621</v>
      </c>
    </row>
    <row r="2648" spans="1:6" x14ac:dyDescent="0.3">
      <c r="A2648">
        <v>2647</v>
      </c>
      <c r="B2648" s="2">
        <v>42109</v>
      </c>
      <c r="C2648" s="8">
        <v>35200000</v>
      </c>
      <c r="D2648" s="8">
        <v>19601867.321867321</v>
      </c>
      <c r="E2648" s="10">
        <f t="shared" si="82"/>
        <v>15598132.678132679</v>
      </c>
      <c r="F2648" s="28">
        <f t="shared" si="83"/>
        <v>-146444.90644490719</v>
      </c>
    </row>
    <row r="2649" spans="1:6" x14ac:dyDescent="0.3">
      <c r="A2649">
        <v>2648</v>
      </c>
      <c r="B2649" s="2">
        <v>42108</v>
      </c>
      <c r="C2649" s="8">
        <v>35200000</v>
      </c>
      <c r="D2649" s="8">
        <v>19455422.415422413</v>
      </c>
      <c r="E2649" s="10">
        <f t="shared" si="82"/>
        <v>15744577.584577587</v>
      </c>
      <c r="F2649" s="28">
        <f t="shared" si="83"/>
        <v>80553.014553014189</v>
      </c>
    </row>
    <row r="2650" spans="1:6" x14ac:dyDescent="0.3">
      <c r="A2650">
        <v>2649</v>
      </c>
      <c r="B2650" s="2">
        <v>42107</v>
      </c>
      <c r="C2650" s="8">
        <v>35230000</v>
      </c>
      <c r="D2650" s="8">
        <v>19565975.429975428</v>
      </c>
      <c r="E2650" s="10">
        <f t="shared" si="82"/>
        <v>15664024.570024572</v>
      </c>
      <c r="F2650" s="28">
        <f t="shared" si="83"/>
        <v>66466.83046682924</v>
      </c>
    </row>
    <row r="2651" spans="1:6" x14ac:dyDescent="0.3">
      <c r="A2651">
        <v>2650</v>
      </c>
      <c r="B2651" s="2">
        <v>42104</v>
      </c>
      <c r="C2651" s="8">
        <v>35250000</v>
      </c>
      <c r="D2651" s="8">
        <v>19652442.260442257</v>
      </c>
      <c r="E2651" s="10">
        <f t="shared" si="82"/>
        <v>15597557.739557743</v>
      </c>
      <c r="F2651" s="28">
        <f t="shared" si="83"/>
        <v>-149459.45945946127</v>
      </c>
    </row>
    <row r="2652" spans="1:6" x14ac:dyDescent="0.3">
      <c r="A2652">
        <v>2651</v>
      </c>
      <c r="B2652" s="2">
        <v>42103</v>
      </c>
      <c r="C2652" s="8">
        <v>35220000</v>
      </c>
      <c r="D2652" s="8">
        <v>19472982.800982796</v>
      </c>
      <c r="E2652" s="10">
        <f t="shared" si="82"/>
        <v>15747017.199017204</v>
      </c>
      <c r="F2652" s="28">
        <f t="shared" si="83"/>
        <v>104987.71498771757</v>
      </c>
    </row>
    <row r="2653" spans="1:6" x14ac:dyDescent="0.3">
      <c r="A2653">
        <v>2652</v>
      </c>
      <c r="B2653" s="2">
        <v>42102</v>
      </c>
      <c r="C2653" s="8">
        <v>35270000</v>
      </c>
      <c r="D2653" s="8">
        <v>19627970.515970513</v>
      </c>
      <c r="E2653" s="10">
        <f t="shared" si="82"/>
        <v>15642029.484029487</v>
      </c>
      <c r="F2653" s="28">
        <f t="shared" si="83"/>
        <v>97782.649782650173</v>
      </c>
    </row>
    <row r="2654" spans="1:6" x14ac:dyDescent="0.3">
      <c r="A2654">
        <v>2653</v>
      </c>
      <c r="B2654" s="2">
        <v>42101</v>
      </c>
      <c r="C2654" s="8">
        <v>35290000</v>
      </c>
      <c r="D2654" s="8">
        <v>19745753.165753163</v>
      </c>
      <c r="E2654" s="10">
        <f t="shared" si="82"/>
        <v>15544246.834246837</v>
      </c>
      <c r="F2654" s="28">
        <f t="shared" si="83"/>
        <v>41273.105273105204</v>
      </c>
    </row>
    <row r="2655" spans="1:6" x14ac:dyDescent="0.3">
      <c r="A2655">
        <v>2654</v>
      </c>
      <c r="B2655" s="2">
        <v>42100</v>
      </c>
      <c r="C2655" s="8">
        <v>35370000</v>
      </c>
      <c r="D2655" s="8">
        <v>19867026.271026269</v>
      </c>
      <c r="E2655" s="10">
        <f t="shared" si="82"/>
        <v>15502973.728973731</v>
      </c>
      <c r="F2655" s="28">
        <f t="shared" si="83"/>
        <v>-175087.12908712775</v>
      </c>
    </row>
    <row r="2656" spans="1:6" x14ac:dyDescent="0.3">
      <c r="A2656">
        <v>2655</v>
      </c>
      <c r="B2656" s="2">
        <v>42097</v>
      </c>
      <c r="C2656" s="8">
        <v>35250000</v>
      </c>
      <c r="D2656" s="8">
        <v>19571939.141939141</v>
      </c>
      <c r="E2656" s="10">
        <f t="shared" si="82"/>
        <v>15678060.858060859</v>
      </c>
      <c r="F2656" s="28">
        <f t="shared" si="83"/>
        <v>-28018.14401813969</v>
      </c>
    </row>
    <row r="2657" spans="1:6" x14ac:dyDescent="0.3">
      <c r="A2657">
        <v>2656</v>
      </c>
      <c r="B2657" s="2">
        <v>42096</v>
      </c>
      <c r="C2657" s="8">
        <v>35280000</v>
      </c>
      <c r="D2657" s="8">
        <v>19573920.997921001</v>
      </c>
      <c r="E2657" s="10">
        <f t="shared" si="82"/>
        <v>15706079.002078999</v>
      </c>
      <c r="F2657" s="28">
        <f t="shared" si="83"/>
        <v>159955.77395576611</v>
      </c>
    </row>
    <row r="2658" spans="1:6" x14ac:dyDescent="0.3">
      <c r="A2658">
        <v>2657</v>
      </c>
      <c r="B2658" s="2">
        <v>42095</v>
      </c>
      <c r="C2658" s="8">
        <v>35210000</v>
      </c>
      <c r="D2658" s="8">
        <v>19663876.771876767</v>
      </c>
      <c r="E2658" s="10">
        <f t="shared" si="82"/>
        <v>15546123.228123233</v>
      </c>
      <c r="F2658" s="28">
        <f t="shared" si="83"/>
        <v>-385861.65186165273</v>
      </c>
    </row>
    <row r="2659" spans="1:6" x14ac:dyDescent="0.3">
      <c r="A2659">
        <v>2658</v>
      </c>
      <c r="B2659" s="2">
        <v>42094</v>
      </c>
      <c r="C2659" s="8">
        <v>35180000</v>
      </c>
      <c r="D2659" s="8">
        <v>19248015.120015115</v>
      </c>
      <c r="E2659" s="10">
        <f t="shared" si="82"/>
        <v>15931984.879984885</v>
      </c>
      <c r="F2659" s="28">
        <f t="shared" si="83"/>
        <v>-26821.016821011901</v>
      </c>
    </row>
    <row r="2660" spans="1:6" x14ac:dyDescent="0.3">
      <c r="A2660">
        <v>2659</v>
      </c>
      <c r="B2660" s="2">
        <v>42093</v>
      </c>
      <c r="C2660" s="8">
        <v>35230000</v>
      </c>
      <c r="D2660" s="8">
        <v>19271194.103194103</v>
      </c>
      <c r="E2660" s="10">
        <f t="shared" si="82"/>
        <v>15958805.896805897</v>
      </c>
      <c r="F2660" s="28">
        <f t="shared" si="83"/>
        <v>120374.59837459773</v>
      </c>
    </row>
    <row r="2661" spans="1:6" x14ac:dyDescent="0.3">
      <c r="A2661">
        <v>2660</v>
      </c>
      <c r="B2661" s="2">
        <v>42090</v>
      </c>
      <c r="C2661" s="8">
        <v>35340000</v>
      </c>
      <c r="D2661" s="8">
        <v>19501568.7015687</v>
      </c>
      <c r="E2661" s="10">
        <f t="shared" si="82"/>
        <v>15838431.2984313</v>
      </c>
      <c r="F2661" s="28">
        <f t="shared" si="83"/>
        <v>32480.438480436802</v>
      </c>
    </row>
    <row r="2662" spans="1:6" x14ac:dyDescent="0.3">
      <c r="A2662">
        <v>2661</v>
      </c>
      <c r="B2662" s="2">
        <v>42089</v>
      </c>
      <c r="C2662" s="8">
        <v>35380000</v>
      </c>
      <c r="D2662" s="8">
        <v>19574049.140049137</v>
      </c>
      <c r="E2662" s="10">
        <f t="shared" si="82"/>
        <v>15805950.859950863</v>
      </c>
      <c r="F2662" s="28">
        <f t="shared" si="83"/>
        <v>-105744.4717444703</v>
      </c>
    </row>
    <row r="2663" spans="1:6" x14ac:dyDescent="0.3">
      <c r="A2663">
        <v>2662</v>
      </c>
      <c r="B2663" s="2">
        <v>42088</v>
      </c>
      <c r="C2663" s="8">
        <v>35350000</v>
      </c>
      <c r="D2663" s="8">
        <v>19438304.668304667</v>
      </c>
      <c r="E2663" s="10">
        <f t="shared" si="82"/>
        <v>15911695.331695333</v>
      </c>
      <c r="F2663" s="28">
        <f t="shared" si="83"/>
        <v>-68393.498393498361</v>
      </c>
    </row>
    <row r="2664" spans="1:6" x14ac:dyDescent="0.3">
      <c r="A2664">
        <v>2663</v>
      </c>
      <c r="B2664" s="2">
        <v>42087</v>
      </c>
      <c r="C2664" s="8">
        <v>35350000</v>
      </c>
      <c r="D2664" s="8">
        <v>19369911.169911169</v>
      </c>
      <c r="E2664" s="10">
        <f t="shared" si="82"/>
        <v>15980088.830088831</v>
      </c>
      <c r="F2664" s="28">
        <f t="shared" si="83"/>
        <v>-69121.149121150374</v>
      </c>
    </row>
    <row r="2665" spans="1:6" x14ac:dyDescent="0.3">
      <c r="A2665">
        <v>2664</v>
      </c>
      <c r="B2665" s="2">
        <v>42086</v>
      </c>
      <c r="C2665" s="8">
        <v>35350000</v>
      </c>
      <c r="D2665" s="8">
        <v>19300790.020790018</v>
      </c>
      <c r="E2665" s="10">
        <f t="shared" si="82"/>
        <v>16049209.979209982</v>
      </c>
      <c r="F2665" s="28">
        <f t="shared" si="83"/>
        <v>-64381.402381401509</v>
      </c>
    </row>
    <row r="2666" spans="1:6" x14ac:dyDescent="0.3">
      <c r="A2666">
        <v>2665</v>
      </c>
      <c r="B2666" s="2">
        <v>42083</v>
      </c>
      <c r="C2666" s="8">
        <v>35340000</v>
      </c>
      <c r="D2666" s="8">
        <v>19226408.618408617</v>
      </c>
      <c r="E2666" s="10">
        <f t="shared" si="82"/>
        <v>16113591.381591383</v>
      </c>
      <c r="F2666" s="28">
        <f t="shared" si="83"/>
        <v>-243611.03761104122</v>
      </c>
    </row>
    <row r="2667" spans="1:6" x14ac:dyDescent="0.3">
      <c r="A2667">
        <v>2666</v>
      </c>
      <c r="B2667" s="2">
        <v>42082</v>
      </c>
      <c r="C2667" s="8">
        <v>35320000</v>
      </c>
      <c r="D2667" s="8">
        <v>18962797.580797575</v>
      </c>
      <c r="E2667" s="10">
        <f t="shared" si="82"/>
        <v>16357202.419202425</v>
      </c>
      <c r="F2667" s="28">
        <f t="shared" si="83"/>
        <v>-219684.74768473953</v>
      </c>
    </row>
    <row r="2668" spans="1:6" x14ac:dyDescent="0.3">
      <c r="A2668">
        <v>2667</v>
      </c>
      <c r="B2668" s="2">
        <v>42081</v>
      </c>
      <c r="C2668" s="8">
        <v>35270000</v>
      </c>
      <c r="D2668" s="8">
        <v>18693112.833112836</v>
      </c>
      <c r="E2668" s="10">
        <f t="shared" si="82"/>
        <v>16576887.166887164</v>
      </c>
      <c r="F2668" s="28">
        <f t="shared" si="83"/>
        <v>-112031.7520317547</v>
      </c>
    </row>
    <row r="2669" spans="1:6" x14ac:dyDescent="0.3">
      <c r="A2669">
        <v>2668</v>
      </c>
      <c r="B2669" s="2">
        <v>42080</v>
      </c>
      <c r="C2669" s="8">
        <v>35310000</v>
      </c>
      <c r="D2669" s="8">
        <v>18621081.081081081</v>
      </c>
      <c r="E2669" s="10">
        <f t="shared" si="82"/>
        <v>16688918.918918919</v>
      </c>
      <c r="F2669" s="28">
        <f t="shared" si="83"/>
        <v>31081.081081081182</v>
      </c>
    </row>
    <row r="2670" spans="1:6" x14ac:dyDescent="0.3">
      <c r="A2670">
        <v>2669</v>
      </c>
      <c r="B2670" s="2">
        <v>42079</v>
      </c>
      <c r="C2670" s="8">
        <v>35360000</v>
      </c>
      <c r="D2670" s="8">
        <v>18702162.162162162</v>
      </c>
      <c r="E2670" s="10">
        <f t="shared" si="82"/>
        <v>16657837.837837838</v>
      </c>
      <c r="F2670" s="28">
        <f t="shared" si="83"/>
        <v>-59774.333774339408</v>
      </c>
    </row>
    <row r="2671" spans="1:6" x14ac:dyDescent="0.3">
      <c r="A2671">
        <v>2670</v>
      </c>
      <c r="B2671" s="2">
        <v>42076</v>
      </c>
      <c r="C2671" s="8">
        <v>35330000</v>
      </c>
      <c r="D2671" s="8">
        <v>18612387.828387823</v>
      </c>
      <c r="E2671" s="10">
        <f t="shared" si="82"/>
        <v>16717612.171612177</v>
      </c>
      <c r="F2671" s="28">
        <f t="shared" si="83"/>
        <v>-9848.7998487986624</v>
      </c>
    </row>
    <row r="2672" spans="1:6" x14ac:dyDescent="0.3">
      <c r="A2672">
        <v>2671</v>
      </c>
      <c r="B2672" s="2">
        <v>42075</v>
      </c>
      <c r="C2672" s="8">
        <v>35310000</v>
      </c>
      <c r="D2672" s="8">
        <v>18582539.028539024</v>
      </c>
      <c r="E2672" s="10">
        <f t="shared" si="82"/>
        <v>16727460.971460976</v>
      </c>
      <c r="F2672" s="28">
        <f t="shared" si="83"/>
        <v>-11280.287280283868</v>
      </c>
    </row>
    <row r="2673" spans="1:6" x14ac:dyDescent="0.3">
      <c r="A2673">
        <v>2672</v>
      </c>
      <c r="B2673" s="2">
        <v>42074</v>
      </c>
      <c r="C2673" s="8">
        <v>35290000</v>
      </c>
      <c r="D2673" s="8">
        <v>18551258.74125874</v>
      </c>
      <c r="E2673" s="10">
        <f t="shared" si="82"/>
        <v>16738741.25874126</v>
      </c>
      <c r="F2673" s="28">
        <f t="shared" si="83"/>
        <v>177158.94915894419</v>
      </c>
    </row>
    <row r="2674" spans="1:6" x14ac:dyDescent="0.3">
      <c r="A2674">
        <v>2673</v>
      </c>
      <c r="B2674" s="2">
        <v>42073</v>
      </c>
      <c r="C2674" s="8">
        <v>35260000</v>
      </c>
      <c r="D2674" s="8">
        <v>18698417.690417685</v>
      </c>
      <c r="E2674" s="10">
        <f t="shared" si="82"/>
        <v>16561582.309582315</v>
      </c>
      <c r="F2674" s="28">
        <f t="shared" si="83"/>
        <v>65951.993952002376</v>
      </c>
    </row>
    <row r="2675" spans="1:6" x14ac:dyDescent="0.3">
      <c r="A2675">
        <v>2674</v>
      </c>
      <c r="B2675" s="2">
        <v>42072</v>
      </c>
      <c r="C2675" s="8">
        <v>35300000</v>
      </c>
      <c r="D2675" s="8">
        <v>18804369.684369687</v>
      </c>
      <c r="E2675" s="10">
        <f t="shared" si="82"/>
        <v>16495630.315630313</v>
      </c>
      <c r="F2675" s="28">
        <f t="shared" si="83"/>
        <v>-121480.24948025495</v>
      </c>
    </row>
    <row r="2676" spans="1:6" x14ac:dyDescent="0.3">
      <c r="A2676">
        <v>2675</v>
      </c>
      <c r="B2676" s="2">
        <v>42069</v>
      </c>
      <c r="C2676" s="8">
        <v>35380000</v>
      </c>
      <c r="D2676" s="8">
        <v>18762889.434889432</v>
      </c>
      <c r="E2676" s="10">
        <f t="shared" si="82"/>
        <v>16617110.565110568</v>
      </c>
      <c r="F2676" s="28">
        <f t="shared" si="83"/>
        <v>539673.40767341107</v>
      </c>
    </row>
    <row r="2677" spans="1:6" x14ac:dyDescent="0.3">
      <c r="A2677">
        <v>2676</v>
      </c>
      <c r="B2677" s="2">
        <v>42068</v>
      </c>
      <c r="C2677" s="8">
        <v>35380000</v>
      </c>
      <c r="D2677" s="8">
        <v>19302562.842562843</v>
      </c>
      <c r="E2677" s="10">
        <f t="shared" si="82"/>
        <v>16077437.157437157</v>
      </c>
      <c r="F2677" s="28">
        <f t="shared" si="83"/>
        <v>12246.078246071935</v>
      </c>
    </row>
    <row r="2678" spans="1:6" x14ac:dyDescent="0.3">
      <c r="A2678">
        <v>2677</v>
      </c>
      <c r="B2678" s="2">
        <v>42067</v>
      </c>
      <c r="C2678" s="8">
        <v>35430000</v>
      </c>
      <c r="D2678" s="8">
        <v>19364808.920808915</v>
      </c>
      <c r="E2678" s="10">
        <f t="shared" si="82"/>
        <v>16065191.079191085</v>
      </c>
      <c r="F2678" s="28">
        <f t="shared" si="83"/>
        <v>11186.165186170489</v>
      </c>
    </row>
    <row r="2679" spans="1:6" x14ac:dyDescent="0.3">
      <c r="A2679">
        <v>2678</v>
      </c>
      <c r="B2679" s="2">
        <v>42066</v>
      </c>
      <c r="C2679" s="8">
        <v>35460000</v>
      </c>
      <c r="D2679" s="8">
        <v>19405995.085995086</v>
      </c>
      <c r="E2679" s="10">
        <f t="shared" si="82"/>
        <v>16054004.914004914</v>
      </c>
      <c r="F2679" s="28">
        <f t="shared" si="83"/>
        <v>-10363.636363636702</v>
      </c>
    </row>
    <row r="2680" spans="1:6" x14ac:dyDescent="0.3">
      <c r="A2680">
        <v>2679</v>
      </c>
      <c r="B2680" s="2">
        <v>42065</v>
      </c>
      <c r="C2680" s="8">
        <v>35530000</v>
      </c>
      <c r="D2680" s="8">
        <v>19465631.449631449</v>
      </c>
      <c r="E2680" s="10">
        <f t="shared" si="82"/>
        <v>16064368.550368551</v>
      </c>
      <c r="F2680" s="28">
        <f t="shared" si="83"/>
        <v>48977.886977884918</v>
      </c>
    </row>
    <row r="2681" spans="1:6" x14ac:dyDescent="0.3">
      <c r="A2681">
        <v>2680</v>
      </c>
      <c r="B2681" s="2">
        <v>42062</v>
      </c>
      <c r="C2681" s="8">
        <v>35560000</v>
      </c>
      <c r="D2681" s="8">
        <v>19544609.336609334</v>
      </c>
      <c r="E2681" s="10">
        <f t="shared" si="82"/>
        <v>16015390.663390666</v>
      </c>
      <c r="F2681" s="28">
        <f t="shared" si="83"/>
        <v>-144636.93063693121</v>
      </c>
    </row>
    <row r="2682" spans="1:6" x14ac:dyDescent="0.3">
      <c r="A2682">
        <v>2681</v>
      </c>
      <c r="B2682" s="2">
        <v>42061</v>
      </c>
      <c r="C2682" s="8">
        <v>35670000</v>
      </c>
      <c r="D2682" s="8">
        <v>19509972.405972403</v>
      </c>
      <c r="E2682" s="10">
        <f t="shared" si="82"/>
        <v>16160027.594027597</v>
      </c>
      <c r="F2682" s="28">
        <f t="shared" si="83"/>
        <v>61288.225288227201</v>
      </c>
    </row>
    <row r="2683" spans="1:6" x14ac:dyDescent="0.3">
      <c r="A2683">
        <v>2682</v>
      </c>
      <c r="B2683" s="2">
        <v>42060</v>
      </c>
      <c r="C2683" s="8">
        <v>35470000</v>
      </c>
      <c r="D2683" s="8">
        <v>19371260.63126063</v>
      </c>
      <c r="E2683" s="10">
        <f t="shared" si="82"/>
        <v>16098739.36873937</v>
      </c>
      <c r="F2683" s="28">
        <f t="shared" si="83"/>
        <v>3151.3891513906419</v>
      </c>
    </row>
    <row r="2684" spans="1:6" x14ac:dyDescent="0.3">
      <c r="A2684">
        <v>2683</v>
      </c>
      <c r="B2684" s="2">
        <v>42059</v>
      </c>
      <c r="C2684" s="8">
        <v>35360000</v>
      </c>
      <c r="D2684" s="8">
        <v>19264412.02041202</v>
      </c>
      <c r="E2684" s="10">
        <f t="shared" si="82"/>
        <v>16095587.97958798</v>
      </c>
      <c r="F2684" s="28">
        <f t="shared" si="83"/>
        <v>-376201.85220185295</v>
      </c>
    </row>
    <row r="2685" spans="1:6" x14ac:dyDescent="0.3">
      <c r="A2685">
        <v>2684</v>
      </c>
      <c r="B2685" s="2">
        <v>42058</v>
      </c>
      <c r="C2685" s="8">
        <v>35800000</v>
      </c>
      <c r="D2685" s="8">
        <v>19328210.168210167</v>
      </c>
      <c r="E2685" s="10">
        <f t="shared" si="82"/>
        <v>16471789.831789833</v>
      </c>
      <c r="F2685" s="28">
        <f t="shared" si="83"/>
        <v>66021.546021547168</v>
      </c>
    </row>
    <row r="2686" spans="1:6" x14ac:dyDescent="0.3">
      <c r="A2686">
        <v>2685</v>
      </c>
      <c r="B2686" s="2">
        <v>42055</v>
      </c>
      <c r="C2686" s="8">
        <v>35800000</v>
      </c>
      <c r="D2686" s="8">
        <v>19394231.714231715</v>
      </c>
      <c r="E2686" s="10">
        <f t="shared" si="82"/>
        <v>16405768.285768285</v>
      </c>
      <c r="F2686" s="28">
        <f t="shared" si="83"/>
        <v>43477.603477597237</v>
      </c>
    </row>
    <row r="2687" spans="1:6" x14ac:dyDescent="0.3">
      <c r="A2687">
        <v>2686</v>
      </c>
      <c r="B2687" s="2">
        <v>42054</v>
      </c>
      <c r="C2687" s="8">
        <v>35800000</v>
      </c>
      <c r="D2687" s="8">
        <v>19437709.317709312</v>
      </c>
      <c r="E2687" s="10">
        <f t="shared" si="82"/>
        <v>16362290.682290688</v>
      </c>
      <c r="F2687" s="28">
        <f t="shared" si="83"/>
        <v>-119160.83916083351</v>
      </c>
    </row>
    <row r="2688" spans="1:6" x14ac:dyDescent="0.3">
      <c r="A2688">
        <v>2687</v>
      </c>
      <c r="B2688" s="2">
        <v>42053</v>
      </c>
      <c r="C2688" s="8">
        <v>35800000</v>
      </c>
      <c r="D2688" s="8">
        <v>19318548.478548478</v>
      </c>
      <c r="E2688" s="10">
        <f t="shared" si="82"/>
        <v>16481451.521451522</v>
      </c>
      <c r="F2688" s="28">
        <f t="shared" si="83"/>
        <v>135263.65526365116</v>
      </c>
    </row>
    <row r="2689" spans="1:6" x14ac:dyDescent="0.3">
      <c r="A2689">
        <v>2688</v>
      </c>
      <c r="B2689" s="2">
        <v>42052</v>
      </c>
      <c r="C2689" s="8">
        <v>35800000</v>
      </c>
      <c r="D2689" s="8">
        <v>19453812.133812129</v>
      </c>
      <c r="E2689" s="10">
        <f t="shared" si="82"/>
        <v>16346187.866187871</v>
      </c>
      <c r="F2689" s="28">
        <f t="shared" si="83"/>
        <v>666291.81629182026</v>
      </c>
    </row>
    <row r="2690" spans="1:6" x14ac:dyDescent="0.3">
      <c r="A2690">
        <v>2689</v>
      </c>
      <c r="B2690" s="2">
        <v>42048</v>
      </c>
      <c r="C2690" s="8">
        <v>35430000</v>
      </c>
      <c r="D2690" s="8">
        <v>19750103.95010395</v>
      </c>
      <c r="E2690" s="10">
        <f t="shared" si="82"/>
        <v>15679896.04989605</v>
      </c>
      <c r="F2690" s="28">
        <f t="shared" si="83"/>
        <v>-30707.805707808584</v>
      </c>
    </row>
    <row r="2691" spans="1:6" x14ac:dyDescent="0.3">
      <c r="A2691">
        <v>2690</v>
      </c>
      <c r="B2691" s="2">
        <v>42047</v>
      </c>
      <c r="C2691" s="8">
        <v>35300000</v>
      </c>
      <c r="D2691" s="8">
        <v>19589396.144396141</v>
      </c>
      <c r="E2691" s="10">
        <f t="shared" ref="E2691:E2754" si="84">C2691-D2691</f>
        <v>15710603.855603859</v>
      </c>
      <c r="F2691" s="28">
        <f t="shared" ref="F2691:F2754" si="85">E2691-E2692</f>
        <v>10446.607446610928</v>
      </c>
    </row>
    <row r="2692" spans="1:6" x14ac:dyDescent="0.3">
      <c r="A2692">
        <v>2691</v>
      </c>
      <c r="B2692" s="2">
        <v>42046</v>
      </c>
      <c r="C2692" s="8">
        <v>35300000</v>
      </c>
      <c r="D2692" s="8">
        <v>19599842.751842752</v>
      </c>
      <c r="E2692" s="10">
        <f t="shared" si="84"/>
        <v>15700157.248157248</v>
      </c>
      <c r="F2692" s="28">
        <f t="shared" si="85"/>
        <v>70133.812133807689</v>
      </c>
    </row>
    <row r="2693" spans="1:6" x14ac:dyDescent="0.3">
      <c r="A2693">
        <v>2692</v>
      </c>
      <c r="B2693" s="2">
        <v>42045</v>
      </c>
      <c r="C2693" s="8">
        <v>35290000</v>
      </c>
      <c r="D2693" s="8">
        <v>19659976.56397656</v>
      </c>
      <c r="E2693" s="10">
        <f t="shared" si="84"/>
        <v>15630023.43602344</v>
      </c>
      <c r="F2693" s="28">
        <f t="shared" si="85"/>
        <v>317432.99943300337</v>
      </c>
    </row>
    <row r="2694" spans="1:6" x14ac:dyDescent="0.3">
      <c r="A2694">
        <v>2693</v>
      </c>
      <c r="B2694" s="2">
        <v>42044</v>
      </c>
      <c r="C2694" s="8">
        <v>35300000</v>
      </c>
      <c r="D2694" s="8">
        <v>19987409.563409563</v>
      </c>
      <c r="E2694" s="10">
        <f t="shared" si="84"/>
        <v>15312590.436590437</v>
      </c>
      <c r="F2694" s="28">
        <f t="shared" si="85"/>
        <v>-221577.1687771678</v>
      </c>
    </row>
    <row r="2695" spans="1:6" x14ac:dyDescent="0.3">
      <c r="A2695">
        <v>2694</v>
      </c>
      <c r="B2695" s="2">
        <v>42041</v>
      </c>
      <c r="C2695" s="8">
        <v>35340000</v>
      </c>
      <c r="D2695" s="8">
        <v>19805832.394632395</v>
      </c>
      <c r="E2695" s="10">
        <f t="shared" si="84"/>
        <v>15534167.605367605</v>
      </c>
      <c r="F2695" s="28">
        <f t="shared" si="85"/>
        <v>472952.71215270832</v>
      </c>
    </row>
    <row r="2696" spans="1:6" x14ac:dyDescent="0.3">
      <c r="A2696">
        <v>2695</v>
      </c>
      <c r="B2696" s="2">
        <v>42040</v>
      </c>
      <c r="C2696" s="8">
        <v>35320000</v>
      </c>
      <c r="D2696" s="8">
        <v>20258785.106785104</v>
      </c>
      <c r="E2696" s="10">
        <f t="shared" si="84"/>
        <v>15061214.893214896</v>
      </c>
      <c r="F2696" s="28">
        <f t="shared" si="85"/>
        <v>167369.04176904261</v>
      </c>
    </row>
    <row r="2697" spans="1:6" x14ac:dyDescent="0.3">
      <c r="A2697">
        <v>2696</v>
      </c>
      <c r="B2697" s="2">
        <v>42039</v>
      </c>
      <c r="C2697" s="8">
        <v>35300000</v>
      </c>
      <c r="D2697" s="8">
        <v>20406154.148554146</v>
      </c>
      <c r="E2697" s="10">
        <f t="shared" si="84"/>
        <v>14893845.851445854</v>
      </c>
      <c r="F2697" s="28">
        <f t="shared" si="85"/>
        <v>-290955.13135512918</v>
      </c>
    </row>
    <row r="2698" spans="1:6" x14ac:dyDescent="0.3">
      <c r="A2698">
        <v>2697</v>
      </c>
      <c r="B2698" s="2">
        <v>42038</v>
      </c>
      <c r="C2698" s="8">
        <v>35360000</v>
      </c>
      <c r="D2698" s="8">
        <v>20175199.017199017</v>
      </c>
      <c r="E2698" s="10">
        <f t="shared" si="84"/>
        <v>15184800.982800983</v>
      </c>
      <c r="F2698" s="28">
        <f t="shared" si="85"/>
        <v>322593.30939330906</v>
      </c>
    </row>
    <row r="2699" spans="1:6" x14ac:dyDescent="0.3">
      <c r="A2699">
        <v>2698</v>
      </c>
      <c r="B2699" s="2">
        <v>42037</v>
      </c>
      <c r="C2699" s="8">
        <v>35320000</v>
      </c>
      <c r="D2699" s="8">
        <v>20457792.326592326</v>
      </c>
      <c r="E2699" s="10">
        <f t="shared" si="84"/>
        <v>14862207.673407674</v>
      </c>
      <c r="F2699" s="28">
        <f t="shared" si="85"/>
        <v>97762.01096200943</v>
      </c>
    </row>
    <row r="2700" spans="1:6" x14ac:dyDescent="0.3">
      <c r="A2700">
        <v>2699</v>
      </c>
      <c r="B2700" s="2">
        <v>42034</v>
      </c>
      <c r="C2700" s="8">
        <v>35320000</v>
      </c>
      <c r="D2700" s="8">
        <v>20555554.337554336</v>
      </c>
      <c r="E2700" s="10">
        <f t="shared" si="84"/>
        <v>14764445.662445664</v>
      </c>
      <c r="F2700" s="28">
        <f t="shared" si="85"/>
        <v>-479354.7533547543</v>
      </c>
    </row>
    <row r="2701" spans="1:6" x14ac:dyDescent="0.3">
      <c r="A2701">
        <v>2700</v>
      </c>
      <c r="B2701" s="2">
        <v>42033</v>
      </c>
      <c r="C2701" s="8">
        <v>35380000</v>
      </c>
      <c r="D2701" s="8">
        <v>20136199.584199581</v>
      </c>
      <c r="E2701" s="10">
        <f t="shared" si="84"/>
        <v>15243800.415800419</v>
      </c>
      <c r="F2701" s="28">
        <f t="shared" si="85"/>
        <v>919854.46985447407</v>
      </c>
    </row>
    <row r="2702" spans="1:6" x14ac:dyDescent="0.3">
      <c r="A2702">
        <v>2701</v>
      </c>
      <c r="B2702" s="2">
        <v>42032</v>
      </c>
      <c r="C2702" s="8">
        <v>35050000</v>
      </c>
      <c r="D2702" s="8">
        <v>20726054.054054055</v>
      </c>
      <c r="E2702" s="10">
        <f t="shared" si="84"/>
        <v>14323945.945945945</v>
      </c>
      <c r="F2702" s="28">
        <f t="shared" si="85"/>
        <v>-256515.97051597387</v>
      </c>
    </row>
    <row r="2703" spans="1:6" x14ac:dyDescent="0.3">
      <c r="A2703">
        <v>2702</v>
      </c>
      <c r="B2703" s="2">
        <v>42031</v>
      </c>
      <c r="C2703" s="8">
        <v>35400000</v>
      </c>
      <c r="D2703" s="8">
        <v>20819538.083538081</v>
      </c>
      <c r="E2703" s="10">
        <f t="shared" si="84"/>
        <v>14580461.916461919</v>
      </c>
      <c r="F2703" s="28">
        <f t="shared" si="85"/>
        <v>-258250.61425061151</v>
      </c>
    </row>
    <row r="2704" spans="1:6" x14ac:dyDescent="0.3">
      <c r="A2704">
        <v>2703</v>
      </c>
      <c r="B2704" s="2">
        <v>42030</v>
      </c>
      <c r="C2704" s="8">
        <v>35460000</v>
      </c>
      <c r="D2704" s="8">
        <v>20621287.46928747</v>
      </c>
      <c r="E2704" s="10">
        <f t="shared" si="84"/>
        <v>14838712.53071253</v>
      </c>
      <c r="F2704" s="28">
        <f t="shared" si="85"/>
        <v>2756.7567567527294</v>
      </c>
    </row>
    <row r="2705" spans="1:6" x14ac:dyDescent="0.3">
      <c r="A2705">
        <v>2704</v>
      </c>
      <c r="B2705" s="2">
        <v>42027</v>
      </c>
      <c r="C2705" s="8">
        <v>35670000</v>
      </c>
      <c r="D2705" s="8">
        <v>20834044.226044223</v>
      </c>
      <c r="E2705" s="10">
        <f t="shared" si="84"/>
        <v>14835955.773955777</v>
      </c>
      <c r="F2705" s="28">
        <f t="shared" si="85"/>
        <v>130388.58438858762</v>
      </c>
    </row>
    <row r="2706" spans="1:6" x14ac:dyDescent="0.3">
      <c r="A2706">
        <v>2705</v>
      </c>
      <c r="B2706" s="2">
        <v>42026</v>
      </c>
      <c r="C2706" s="8">
        <v>35680000</v>
      </c>
      <c r="D2706" s="8">
        <v>20974432.81043281</v>
      </c>
      <c r="E2706" s="10">
        <f t="shared" si="84"/>
        <v>14705567.18956719</v>
      </c>
      <c r="F2706" s="28">
        <f t="shared" si="85"/>
        <v>-203317.70931771025</v>
      </c>
    </row>
    <row r="2707" spans="1:6" x14ac:dyDescent="0.3">
      <c r="A2707">
        <v>2706</v>
      </c>
      <c r="B2707" s="2">
        <v>42025</v>
      </c>
      <c r="C2707" s="8">
        <v>35790000</v>
      </c>
      <c r="D2707" s="8">
        <v>20881115.1011151</v>
      </c>
      <c r="E2707" s="10">
        <f t="shared" si="84"/>
        <v>14908884.8988849</v>
      </c>
      <c r="F2707" s="28">
        <f t="shared" si="85"/>
        <v>238501.98450198397</v>
      </c>
    </row>
    <row r="2708" spans="1:6" x14ac:dyDescent="0.3">
      <c r="A2708">
        <v>2707</v>
      </c>
      <c r="B2708" s="2">
        <v>42024</v>
      </c>
      <c r="C2708" s="8">
        <v>35540000</v>
      </c>
      <c r="D2708" s="8">
        <v>20869617.085617084</v>
      </c>
      <c r="E2708" s="10">
        <f t="shared" si="84"/>
        <v>14670382.914382916</v>
      </c>
      <c r="F2708" s="28">
        <f t="shared" si="85"/>
        <v>-299775.16537516192</v>
      </c>
    </row>
    <row r="2709" spans="1:6" x14ac:dyDescent="0.3">
      <c r="A2709">
        <v>2708</v>
      </c>
      <c r="B2709" s="2">
        <v>42023</v>
      </c>
      <c r="C2709" s="8">
        <v>35550000</v>
      </c>
      <c r="D2709" s="8">
        <v>20579841.920241922</v>
      </c>
      <c r="E2709" s="10">
        <f t="shared" si="84"/>
        <v>14970158.079758078</v>
      </c>
      <c r="F2709" s="28">
        <f t="shared" si="85"/>
        <v>126324.02192402259</v>
      </c>
    </row>
    <row r="2710" spans="1:6" x14ac:dyDescent="0.3">
      <c r="A2710">
        <v>2709</v>
      </c>
      <c r="B2710" s="2">
        <v>42020</v>
      </c>
      <c r="C2710" s="8">
        <v>35420000</v>
      </c>
      <c r="D2710" s="8">
        <v>20576165.942165945</v>
      </c>
      <c r="E2710" s="10">
        <f t="shared" si="84"/>
        <v>14843834.057834055</v>
      </c>
      <c r="F2710" s="28">
        <f t="shared" si="85"/>
        <v>-61812.133812136948</v>
      </c>
    </row>
    <row r="2711" spans="1:6" x14ac:dyDescent="0.3">
      <c r="A2711">
        <v>2710</v>
      </c>
      <c r="B2711" s="2">
        <v>42019</v>
      </c>
      <c r="C2711" s="8">
        <v>35290000</v>
      </c>
      <c r="D2711" s="8">
        <v>20384353.808353808</v>
      </c>
      <c r="E2711" s="10">
        <f t="shared" si="84"/>
        <v>14905646.191646192</v>
      </c>
      <c r="F2711" s="28">
        <f t="shared" si="85"/>
        <v>-477705.53770553693</v>
      </c>
    </row>
    <row r="2712" spans="1:6" x14ac:dyDescent="0.3">
      <c r="A2712">
        <v>2711</v>
      </c>
      <c r="B2712" s="2">
        <v>42018</v>
      </c>
      <c r="C2712" s="8">
        <v>35270000</v>
      </c>
      <c r="D2712" s="8">
        <v>19886648.270648271</v>
      </c>
      <c r="E2712" s="10">
        <f t="shared" si="84"/>
        <v>15383351.729351729</v>
      </c>
      <c r="F2712" s="28">
        <f t="shared" si="85"/>
        <v>-56945.378945380449</v>
      </c>
    </row>
    <row r="2713" spans="1:6" x14ac:dyDescent="0.3">
      <c r="A2713">
        <v>2712</v>
      </c>
      <c r="B2713" s="2">
        <v>42017</v>
      </c>
      <c r="C2713" s="8">
        <v>35330000</v>
      </c>
      <c r="D2713" s="8">
        <v>19889702.89170289</v>
      </c>
      <c r="E2713" s="10">
        <f t="shared" si="84"/>
        <v>15440297.10829711</v>
      </c>
      <c r="F2713" s="28">
        <f t="shared" si="85"/>
        <v>54217.350217349827</v>
      </c>
    </row>
    <row r="2714" spans="1:6" x14ac:dyDescent="0.3">
      <c r="A2714">
        <v>2713</v>
      </c>
      <c r="B2714" s="2">
        <v>42016</v>
      </c>
      <c r="C2714" s="8">
        <v>35250000</v>
      </c>
      <c r="D2714" s="8">
        <v>19863920.24192024</v>
      </c>
      <c r="E2714" s="10">
        <f t="shared" si="84"/>
        <v>15386079.75807976</v>
      </c>
      <c r="F2714" s="28">
        <f t="shared" si="85"/>
        <v>-186123.98412398249</v>
      </c>
    </row>
    <row r="2715" spans="1:6" x14ac:dyDescent="0.3">
      <c r="A2715">
        <v>2714</v>
      </c>
      <c r="B2715" s="2">
        <v>42013</v>
      </c>
      <c r="C2715" s="8">
        <v>35190000</v>
      </c>
      <c r="D2715" s="8">
        <v>19617796.257796258</v>
      </c>
      <c r="E2715" s="10">
        <f t="shared" si="84"/>
        <v>15572203.742203742</v>
      </c>
      <c r="F2715" s="28">
        <f t="shared" si="85"/>
        <v>-104340.20034020022</v>
      </c>
    </row>
    <row r="2716" spans="1:6" x14ac:dyDescent="0.3">
      <c r="A2716">
        <v>2715</v>
      </c>
      <c r="B2716" s="2">
        <v>42012</v>
      </c>
      <c r="C2716" s="8">
        <v>35190000</v>
      </c>
      <c r="D2716" s="8">
        <v>19513456.057456058</v>
      </c>
      <c r="E2716" s="10">
        <f t="shared" si="84"/>
        <v>15676543.942543942</v>
      </c>
      <c r="F2716" s="28">
        <f t="shared" si="85"/>
        <v>10438.858438853174</v>
      </c>
    </row>
    <row r="2717" spans="1:6" x14ac:dyDescent="0.3">
      <c r="A2717">
        <v>2716</v>
      </c>
      <c r="B2717" s="2">
        <v>42011</v>
      </c>
      <c r="C2717" s="8">
        <v>35270000</v>
      </c>
      <c r="D2717" s="8">
        <v>19603894.915894911</v>
      </c>
      <c r="E2717" s="10">
        <f t="shared" si="84"/>
        <v>15666105.084105089</v>
      </c>
      <c r="F2717" s="28">
        <f t="shared" si="85"/>
        <v>170883.76488376781</v>
      </c>
    </row>
    <row r="2718" spans="1:6" x14ac:dyDescent="0.3">
      <c r="A2718">
        <v>2717</v>
      </c>
      <c r="B2718" s="2">
        <v>42010</v>
      </c>
      <c r="C2718" s="8">
        <v>35240000</v>
      </c>
      <c r="D2718" s="8">
        <v>19744778.680778679</v>
      </c>
      <c r="E2718" s="10">
        <f t="shared" si="84"/>
        <v>15495221.319221321</v>
      </c>
      <c r="F2718" s="28">
        <f t="shared" si="85"/>
        <v>-214887.92288791761</v>
      </c>
    </row>
    <row r="2719" spans="1:6" x14ac:dyDescent="0.3">
      <c r="A2719">
        <v>2718</v>
      </c>
      <c r="B2719" s="2">
        <v>42009</v>
      </c>
      <c r="C2719" s="8">
        <v>35160000</v>
      </c>
      <c r="D2719" s="8">
        <v>19449890.757890761</v>
      </c>
      <c r="E2719" s="10">
        <f t="shared" si="84"/>
        <v>15710109.242109239</v>
      </c>
      <c r="F2719" s="28">
        <f t="shared" si="85"/>
        <v>-279187.6771876812</v>
      </c>
    </row>
    <row r="2720" spans="1:6" x14ac:dyDescent="0.3">
      <c r="A2720">
        <v>2719</v>
      </c>
      <c r="B2720" s="2">
        <v>42006</v>
      </c>
      <c r="C2720" s="8">
        <v>35150000</v>
      </c>
      <c r="D2720" s="8">
        <v>19160703.08070308</v>
      </c>
      <c r="E2720" s="10">
        <f t="shared" si="84"/>
        <v>15989296.91929692</v>
      </c>
      <c r="F2720" s="28">
        <f t="shared" si="85"/>
        <v>-253927.045927044</v>
      </c>
    </row>
    <row r="2721" spans="1:6" x14ac:dyDescent="0.3">
      <c r="A2721">
        <v>2720</v>
      </c>
      <c r="B2721" s="2">
        <v>42004</v>
      </c>
      <c r="C2721" s="8">
        <v>35370000</v>
      </c>
      <c r="D2721" s="8">
        <v>19126776.034776036</v>
      </c>
      <c r="E2721" s="10">
        <f t="shared" si="84"/>
        <v>16243223.965223964</v>
      </c>
      <c r="F2721" s="28">
        <f t="shared" si="85"/>
        <v>542412.02041201666</v>
      </c>
    </row>
    <row r="2722" spans="1:6" x14ac:dyDescent="0.3">
      <c r="A2722">
        <v>2721</v>
      </c>
      <c r="B2722" s="2">
        <v>42003</v>
      </c>
      <c r="C2722" s="8">
        <v>35100000</v>
      </c>
      <c r="D2722" s="8">
        <v>19399188.055188052</v>
      </c>
      <c r="E2722" s="10">
        <f t="shared" si="84"/>
        <v>15700811.944811948</v>
      </c>
      <c r="F2722" s="28">
        <f t="shared" si="85"/>
        <v>-420490.26649026573</v>
      </c>
    </row>
    <row r="2723" spans="1:6" x14ac:dyDescent="0.3">
      <c r="A2723">
        <v>2722</v>
      </c>
      <c r="B2723" s="2">
        <v>42002</v>
      </c>
      <c r="C2723" s="8">
        <v>35150000</v>
      </c>
      <c r="D2723" s="8">
        <v>19028697.788697787</v>
      </c>
      <c r="E2723" s="10">
        <f t="shared" si="84"/>
        <v>16121302.211302213</v>
      </c>
      <c r="F2723" s="28">
        <f t="shared" si="85"/>
        <v>282253.63825364038</v>
      </c>
    </row>
    <row r="2724" spans="1:6" x14ac:dyDescent="0.3">
      <c r="A2724">
        <v>2723</v>
      </c>
      <c r="B2724" s="2">
        <v>41999</v>
      </c>
      <c r="C2724" s="8">
        <v>35150000</v>
      </c>
      <c r="D2724" s="8">
        <v>19310951.426951427</v>
      </c>
      <c r="E2724" s="10">
        <f t="shared" si="84"/>
        <v>15839048.573048573</v>
      </c>
      <c r="F2724" s="28">
        <f t="shared" si="85"/>
        <v>-297348.32734832913</v>
      </c>
    </row>
    <row r="2725" spans="1:6" x14ac:dyDescent="0.3">
      <c r="A2725">
        <v>2724</v>
      </c>
      <c r="B2725" s="2">
        <v>41998</v>
      </c>
      <c r="C2725" s="8">
        <v>35100000</v>
      </c>
      <c r="D2725" s="8">
        <v>18963603.099603098</v>
      </c>
      <c r="E2725" s="10">
        <f t="shared" si="84"/>
        <v>16136396.900396902</v>
      </c>
      <c r="F2725" s="28">
        <f t="shared" si="85"/>
        <v>-14846.72084672004</v>
      </c>
    </row>
    <row r="2726" spans="1:6" x14ac:dyDescent="0.3">
      <c r="A2726">
        <v>2725</v>
      </c>
      <c r="B2726" s="2">
        <v>41997</v>
      </c>
      <c r="C2726" s="8">
        <v>35110000</v>
      </c>
      <c r="D2726" s="8">
        <v>18958756.378756378</v>
      </c>
      <c r="E2726" s="10">
        <f t="shared" si="84"/>
        <v>16151243.621243622</v>
      </c>
      <c r="F2726" s="28">
        <f t="shared" si="85"/>
        <v>56632.772632773966</v>
      </c>
    </row>
    <row r="2727" spans="1:6" x14ac:dyDescent="0.3">
      <c r="A2727">
        <v>2726</v>
      </c>
      <c r="B2727" s="2">
        <v>41996</v>
      </c>
      <c r="C2727" s="8">
        <v>35120000</v>
      </c>
      <c r="D2727" s="8">
        <v>19025389.151389152</v>
      </c>
      <c r="E2727" s="10">
        <f t="shared" si="84"/>
        <v>16094610.848610848</v>
      </c>
      <c r="F2727" s="28">
        <f t="shared" si="85"/>
        <v>-50926.478926479816</v>
      </c>
    </row>
    <row r="2728" spans="1:6" x14ac:dyDescent="0.3">
      <c r="A2728">
        <v>2727</v>
      </c>
      <c r="B2728" s="2">
        <v>41995</v>
      </c>
      <c r="C2728" s="8">
        <v>35200000</v>
      </c>
      <c r="D2728" s="8">
        <v>19054462.672462672</v>
      </c>
      <c r="E2728" s="10">
        <f t="shared" si="84"/>
        <v>16145537.327537328</v>
      </c>
      <c r="F2728" s="28">
        <f t="shared" si="85"/>
        <v>216182.19618219882</v>
      </c>
    </row>
    <row r="2729" spans="1:6" x14ac:dyDescent="0.3">
      <c r="A2729">
        <v>2728</v>
      </c>
      <c r="B2729" s="2">
        <v>41992</v>
      </c>
      <c r="C2729" s="8">
        <v>35250000</v>
      </c>
      <c r="D2729" s="8">
        <v>19320644.868644871</v>
      </c>
      <c r="E2729" s="10">
        <f t="shared" si="84"/>
        <v>15929355.131355129</v>
      </c>
      <c r="F2729" s="28">
        <f t="shared" si="85"/>
        <v>613.11661311239004</v>
      </c>
    </row>
    <row r="2730" spans="1:6" x14ac:dyDescent="0.3">
      <c r="A2730">
        <v>2729</v>
      </c>
      <c r="B2730" s="2">
        <v>41991</v>
      </c>
      <c r="C2730" s="8">
        <v>35230000</v>
      </c>
      <c r="D2730" s="8">
        <v>19301257.985257983</v>
      </c>
      <c r="E2730" s="10">
        <f t="shared" si="84"/>
        <v>15928742.014742017</v>
      </c>
      <c r="F2730" s="28">
        <f t="shared" si="85"/>
        <v>53537.705537706614</v>
      </c>
    </row>
    <row r="2731" spans="1:6" x14ac:dyDescent="0.3">
      <c r="A2731">
        <v>2730</v>
      </c>
      <c r="B2731" s="2">
        <v>41990</v>
      </c>
      <c r="C2731" s="8">
        <v>35170000</v>
      </c>
      <c r="D2731" s="8">
        <v>19294795.69079569</v>
      </c>
      <c r="E2731" s="10">
        <f t="shared" si="84"/>
        <v>15875204.30920431</v>
      </c>
      <c r="F2731" s="28">
        <f t="shared" si="85"/>
        <v>-55488.187488183379</v>
      </c>
    </row>
    <row r="2732" spans="1:6" x14ac:dyDescent="0.3">
      <c r="A2732">
        <v>2731</v>
      </c>
      <c r="B2732" s="2">
        <v>41989</v>
      </c>
      <c r="C2732" s="8">
        <v>35210000</v>
      </c>
      <c r="D2732" s="8">
        <v>19279307.503307506</v>
      </c>
      <c r="E2732" s="10">
        <f t="shared" si="84"/>
        <v>15930692.496692494</v>
      </c>
      <c r="F2732" s="28">
        <f t="shared" si="85"/>
        <v>173897.18389717862</v>
      </c>
    </row>
    <row r="2733" spans="1:6" x14ac:dyDescent="0.3">
      <c r="A2733">
        <v>2732</v>
      </c>
      <c r="B2733" s="2">
        <v>41988</v>
      </c>
      <c r="C2733" s="8">
        <v>35260000</v>
      </c>
      <c r="D2733" s="8">
        <v>19503204.687204685</v>
      </c>
      <c r="E2733" s="10">
        <f t="shared" si="84"/>
        <v>15756795.312795315</v>
      </c>
      <c r="F2733" s="28">
        <f t="shared" si="85"/>
        <v>219104.89510489628</v>
      </c>
    </row>
    <row r="2734" spans="1:6" x14ac:dyDescent="0.3">
      <c r="A2734">
        <v>2733</v>
      </c>
      <c r="B2734" s="2">
        <v>41985</v>
      </c>
      <c r="C2734" s="8">
        <v>35280000</v>
      </c>
      <c r="D2734" s="8">
        <v>19742309.582309581</v>
      </c>
      <c r="E2734" s="10">
        <f t="shared" si="84"/>
        <v>15537690.417690419</v>
      </c>
      <c r="F2734" s="28">
        <f t="shared" si="85"/>
        <v>62297.486297484487</v>
      </c>
    </row>
    <row r="2735" spans="1:6" x14ac:dyDescent="0.3">
      <c r="A2735">
        <v>2734</v>
      </c>
      <c r="B2735" s="2">
        <v>41984</v>
      </c>
      <c r="C2735" s="8">
        <v>35240000</v>
      </c>
      <c r="D2735" s="8">
        <v>19764607.068607066</v>
      </c>
      <c r="E2735" s="10">
        <f t="shared" si="84"/>
        <v>15475392.931392934</v>
      </c>
      <c r="F2735" s="28">
        <f t="shared" si="85"/>
        <v>1305.6133056171238</v>
      </c>
    </row>
    <row r="2736" spans="1:6" x14ac:dyDescent="0.3">
      <c r="A2736">
        <v>2735</v>
      </c>
      <c r="B2736" s="2">
        <v>41983</v>
      </c>
      <c r="C2736" s="8">
        <v>35300000</v>
      </c>
      <c r="D2736" s="8">
        <v>19825912.681912683</v>
      </c>
      <c r="E2736" s="10">
        <f t="shared" si="84"/>
        <v>15474087.318087317</v>
      </c>
      <c r="F2736" s="28">
        <f t="shared" si="85"/>
        <v>161945.94594594464</v>
      </c>
    </row>
    <row r="2737" spans="1:6" x14ac:dyDescent="0.3">
      <c r="A2737">
        <v>2736</v>
      </c>
      <c r="B2737" s="2">
        <v>41982</v>
      </c>
      <c r="C2737" s="8">
        <v>35180000</v>
      </c>
      <c r="D2737" s="8">
        <v>19867858.627858628</v>
      </c>
      <c r="E2737" s="10">
        <f t="shared" si="84"/>
        <v>15312141.372141372</v>
      </c>
      <c r="F2737" s="28">
        <f t="shared" si="85"/>
        <v>-599824.22982423007</v>
      </c>
    </row>
    <row r="2738" spans="1:6" x14ac:dyDescent="0.3">
      <c r="A2738">
        <v>2737</v>
      </c>
      <c r="B2738" s="2">
        <v>41981</v>
      </c>
      <c r="C2738" s="8">
        <v>35150000</v>
      </c>
      <c r="D2738" s="8">
        <v>19238034.398034398</v>
      </c>
      <c r="E2738" s="10">
        <f t="shared" si="84"/>
        <v>15911965.601965602</v>
      </c>
      <c r="F2738" s="28">
        <f t="shared" si="85"/>
        <v>-95075.789075791836</v>
      </c>
    </row>
    <row r="2739" spans="1:6" x14ac:dyDescent="0.3">
      <c r="A2739">
        <v>2738</v>
      </c>
      <c r="B2739" s="2">
        <v>41978</v>
      </c>
      <c r="C2739" s="8">
        <v>35180000</v>
      </c>
      <c r="D2739" s="8">
        <v>19172958.608958606</v>
      </c>
      <c r="E2739" s="10">
        <f t="shared" si="84"/>
        <v>16007041.391041394</v>
      </c>
      <c r="F2739" s="28">
        <f t="shared" si="85"/>
        <v>241191.83519183844</v>
      </c>
    </row>
    <row r="2740" spans="1:6" x14ac:dyDescent="0.3">
      <c r="A2740">
        <v>2739</v>
      </c>
      <c r="B2740" s="2">
        <v>41977</v>
      </c>
      <c r="C2740" s="8">
        <v>35210000</v>
      </c>
      <c r="D2740" s="8">
        <v>19444150.444150444</v>
      </c>
      <c r="E2740" s="10">
        <f t="shared" si="84"/>
        <v>15765849.555849556</v>
      </c>
      <c r="F2740" s="28">
        <f t="shared" si="85"/>
        <v>22647.892647892237</v>
      </c>
    </row>
    <row r="2741" spans="1:6" x14ac:dyDescent="0.3">
      <c r="A2741">
        <v>2740</v>
      </c>
      <c r="B2741" s="2">
        <v>41976</v>
      </c>
      <c r="C2741" s="8">
        <v>35240000</v>
      </c>
      <c r="D2741" s="8">
        <v>19496798.336798336</v>
      </c>
      <c r="E2741" s="10">
        <f t="shared" si="84"/>
        <v>15743201.663201664</v>
      </c>
      <c r="F2741" s="28">
        <f t="shared" si="85"/>
        <v>-122839.53883954138</v>
      </c>
    </row>
    <row r="2742" spans="1:6" x14ac:dyDescent="0.3">
      <c r="A2742">
        <v>2741</v>
      </c>
      <c r="B2742" s="2">
        <v>41975</v>
      </c>
      <c r="C2742" s="8">
        <v>35240000</v>
      </c>
      <c r="D2742" s="8">
        <v>19373958.797958795</v>
      </c>
      <c r="E2742" s="10">
        <f t="shared" si="84"/>
        <v>15866041.202041205</v>
      </c>
      <c r="F2742" s="28">
        <f t="shared" si="85"/>
        <v>422144.01814401895</v>
      </c>
    </row>
    <row r="2743" spans="1:6" x14ac:dyDescent="0.3">
      <c r="A2743">
        <v>2742</v>
      </c>
      <c r="B2743" s="2">
        <v>41974</v>
      </c>
      <c r="C2743" s="8">
        <v>35140000</v>
      </c>
      <c r="D2743" s="8">
        <v>19696102.816102814</v>
      </c>
      <c r="E2743" s="10">
        <f t="shared" si="84"/>
        <v>15443897.183897186</v>
      </c>
      <c r="F2743" s="28">
        <f t="shared" si="85"/>
        <v>-762073.33207333088</v>
      </c>
    </row>
    <row r="2744" spans="1:6" x14ac:dyDescent="0.3">
      <c r="A2744">
        <v>2743</v>
      </c>
      <c r="B2744" s="2">
        <v>41971</v>
      </c>
      <c r="C2744" s="8">
        <v>35130000</v>
      </c>
      <c r="D2744" s="8">
        <v>18924029.484029483</v>
      </c>
      <c r="E2744" s="10">
        <f t="shared" si="84"/>
        <v>16205970.515970517</v>
      </c>
      <c r="F2744" s="28">
        <f t="shared" si="85"/>
        <v>275428.16102815792</v>
      </c>
    </row>
    <row r="2745" spans="1:6" x14ac:dyDescent="0.3">
      <c r="A2745">
        <v>2744</v>
      </c>
      <c r="B2745" s="2">
        <v>41970</v>
      </c>
      <c r="C2745" s="8">
        <v>35240000</v>
      </c>
      <c r="D2745" s="8">
        <v>19309457.645057641</v>
      </c>
      <c r="E2745" s="10">
        <f t="shared" si="84"/>
        <v>15930542.354942359</v>
      </c>
      <c r="F2745" s="28">
        <f t="shared" si="85"/>
        <v>-98457.456057455391</v>
      </c>
    </row>
    <row r="2746" spans="1:6" x14ac:dyDescent="0.3">
      <c r="A2746">
        <v>2745</v>
      </c>
      <c r="B2746" s="2">
        <v>41969</v>
      </c>
      <c r="C2746" s="8">
        <v>35370000</v>
      </c>
      <c r="D2746" s="8">
        <v>19341000.189000186</v>
      </c>
      <c r="E2746" s="10">
        <f t="shared" si="84"/>
        <v>16028999.810999814</v>
      </c>
      <c r="F2746" s="28">
        <f t="shared" si="85"/>
        <v>-10968.436968438327</v>
      </c>
    </row>
    <row r="2747" spans="1:6" x14ac:dyDescent="0.3">
      <c r="A2747">
        <v>2746</v>
      </c>
      <c r="B2747" s="2">
        <v>41968</v>
      </c>
      <c r="C2747" s="8">
        <v>35380000</v>
      </c>
      <c r="D2747" s="8">
        <v>19340031.752031747</v>
      </c>
      <c r="E2747" s="10">
        <f t="shared" si="84"/>
        <v>16039968.247968253</v>
      </c>
      <c r="F2747" s="28">
        <f t="shared" si="85"/>
        <v>-122672.08467208222</v>
      </c>
    </row>
    <row r="2748" spans="1:6" x14ac:dyDescent="0.3">
      <c r="A2748">
        <v>2747</v>
      </c>
      <c r="B2748" s="2">
        <v>41967</v>
      </c>
      <c r="C2748" s="8">
        <v>35400000</v>
      </c>
      <c r="D2748" s="8">
        <v>19237359.667359665</v>
      </c>
      <c r="E2748" s="10">
        <f t="shared" si="84"/>
        <v>16162640.332640335</v>
      </c>
      <c r="F2748" s="28">
        <f t="shared" si="85"/>
        <v>106501.60650160909</v>
      </c>
    </row>
    <row r="2749" spans="1:6" x14ac:dyDescent="0.3">
      <c r="A2749">
        <v>2748</v>
      </c>
      <c r="B2749" s="2">
        <v>41964</v>
      </c>
      <c r="C2749" s="8">
        <v>35380000</v>
      </c>
      <c r="D2749" s="8">
        <v>19323861.273861274</v>
      </c>
      <c r="E2749" s="10">
        <f t="shared" si="84"/>
        <v>16056138.726138726</v>
      </c>
      <c r="F2749" s="28">
        <f t="shared" si="85"/>
        <v>-114738.99073899165</v>
      </c>
    </row>
    <row r="2750" spans="1:6" x14ac:dyDescent="0.3">
      <c r="A2750">
        <v>2749</v>
      </c>
      <c r="B2750" s="2">
        <v>41963</v>
      </c>
      <c r="C2750" s="8">
        <v>35340000</v>
      </c>
      <c r="D2750" s="8">
        <v>19169122.283122282</v>
      </c>
      <c r="E2750" s="10">
        <f t="shared" si="84"/>
        <v>16170877.716877718</v>
      </c>
      <c r="F2750" s="28">
        <f t="shared" si="85"/>
        <v>-26848.2328482382</v>
      </c>
    </row>
    <row r="2751" spans="1:6" x14ac:dyDescent="0.3">
      <c r="A2751">
        <v>2750</v>
      </c>
      <c r="B2751" s="2">
        <v>41962</v>
      </c>
      <c r="C2751" s="8">
        <v>35400000</v>
      </c>
      <c r="D2751" s="8">
        <v>19202274.050274044</v>
      </c>
      <c r="E2751" s="10">
        <f t="shared" si="84"/>
        <v>16197725.949725956</v>
      </c>
      <c r="F2751" s="28">
        <f t="shared" si="85"/>
        <v>117724.8157248199</v>
      </c>
    </row>
    <row r="2752" spans="1:6" x14ac:dyDescent="0.3">
      <c r="A2752">
        <v>2751</v>
      </c>
      <c r="B2752" s="2">
        <v>41961</v>
      </c>
      <c r="C2752" s="8">
        <v>35400000</v>
      </c>
      <c r="D2752" s="8">
        <v>19319998.865998864</v>
      </c>
      <c r="E2752" s="10">
        <f t="shared" si="84"/>
        <v>16080001.134001136</v>
      </c>
      <c r="F2752" s="28">
        <f t="shared" si="85"/>
        <v>-191423.92742392793</v>
      </c>
    </row>
    <row r="2753" spans="1:6" x14ac:dyDescent="0.3">
      <c r="A2753">
        <v>2752</v>
      </c>
      <c r="B2753" s="2">
        <v>41960</v>
      </c>
      <c r="C2753" s="8">
        <v>35330000</v>
      </c>
      <c r="D2753" s="8">
        <v>19058574.938574936</v>
      </c>
      <c r="E2753" s="10">
        <f t="shared" si="84"/>
        <v>16271425.061425064</v>
      </c>
      <c r="F2753" s="28">
        <f t="shared" si="85"/>
        <v>214303.53430353478</v>
      </c>
    </row>
    <row r="2754" spans="1:6" x14ac:dyDescent="0.3">
      <c r="A2754">
        <v>2753</v>
      </c>
      <c r="B2754" s="2">
        <v>41957</v>
      </c>
      <c r="C2754" s="8">
        <v>35130000</v>
      </c>
      <c r="D2754" s="8">
        <v>19072878.472878471</v>
      </c>
      <c r="E2754" s="10">
        <f t="shared" si="84"/>
        <v>16057121.527121529</v>
      </c>
      <c r="F2754" s="28">
        <f t="shared" si="85"/>
        <v>-394676.62067662179</v>
      </c>
    </row>
    <row r="2755" spans="1:6" x14ac:dyDescent="0.3">
      <c r="A2755">
        <v>2754</v>
      </c>
      <c r="B2755" s="2">
        <v>41956</v>
      </c>
      <c r="C2755" s="8">
        <v>35140000</v>
      </c>
      <c r="D2755" s="8">
        <v>18688201.852201849</v>
      </c>
      <c r="E2755" s="10">
        <f t="shared" ref="E2755:E2818" si="86">C2755-D2755</f>
        <v>16451798.147798151</v>
      </c>
      <c r="F2755" s="28">
        <f t="shared" ref="F2755:F2818" si="87">E2755-E2756</f>
        <v>-52932.148932144046</v>
      </c>
    </row>
    <row r="2756" spans="1:6" x14ac:dyDescent="0.3">
      <c r="A2756">
        <v>2755</v>
      </c>
      <c r="B2756" s="2">
        <v>41955</v>
      </c>
      <c r="C2756" s="8">
        <v>35140000</v>
      </c>
      <c r="D2756" s="8">
        <v>18635269.703269705</v>
      </c>
      <c r="E2756" s="10">
        <f t="shared" si="86"/>
        <v>16504730.296730295</v>
      </c>
      <c r="F2756" s="28">
        <f t="shared" si="87"/>
        <v>162712.53071252629</v>
      </c>
    </row>
    <row r="2757" spans="1:6" x14ac:dyDescent="0.3">
      <c r="A2757">
        <v>2756</v>
      </c>
      <c r="B2757" s="2">
        <v>41954</v>
      </c>
      <c r="C2757" s="8">
        <v>35040000</v>
      </c>
      <c r="D2757" s="8">
        <v>18697982.233982231</v>
      </c>
      <c r="E2757" s="10">
        <f t="shared" si="86"/>
        <v>16342017.766017769</v>
      </c>
      <c r="F2757" s="28">
        <f t="shared" si="87"/>
        <v>-285972.40597240627</v>
      </c>
    </row>
    <row r="2758" spans="1:6" x14ac:dyDescent="0.3">
      <c r="A2758">
        <v>2757</v>
      </c>
      <c r="B2758" s="2">
        <v>41953</v>
      </c>
      <c r="C2758" s="8">
        <v>35200000</v>
      </c>
      <c r="D2758" s="8">
        <v>18572009.828009825</v>
      </c>
      <c r="E2758" s="10">
        <f t="shared" si="86"/>
        <v>16627990.171990175</v>
      </c>
      <c r="F2758" s="28">
        <f t="shared" si="87"/>
        <v>485317.33131733164</v>
      </c>
    </row>
    <row r="2759" spans="1:6" x14ac:dyDescent="0.3">
      <c r="A2759">
        <v>2758</v>
      </c>
      <c r="B2759" s="2">
        <v>41950</v>
      </c>
      <c r="C2759" s="8">
        <v>34950000</v>
      </c>
      <c r="D2759" s="8">
        <v>18807327.159327157</v>
      </c>
      <c r="E2759" s="10">
        <f t="shared" si="86"/>
        <v>16142672.840672843</v>
      </c>
      <c r="F2759" s="28">
        <f t="shared" si="87"/>
        <v>-487623.51162350923</v>
      </c>
    </row>
    <row r="2760" spans="1:6" x14ac:dyDescent="0.3">
      <c r="A2760">
        <v>2759</v>
      </c>
      <c r="B2760" s="2">
        <v>41949</v>
      </c>
      <c r="C2760" s="8">
        <v>34990000</v>
      </c>
      <c r="D2760" s="8">
        <v>18359703.647703648</v>
      </c>
      <c r="E2760" s="10">
        <f t="shared" si="86"/>
        <v>16630296.352296352</v>
      </c>
      <c r="F2760" s="28">
        <f t="shared" si="87"/>
        <v>-47884.558684557676</v>
      </c>
    </row>
    <row r="2761" spans="1:6" x14ac:dyDescent="0.3">
      <c r="A2761">
        <v>2760</v>
      </c>
      <c r="B2761" s="2">
        <v>41948</v>
      </c>
      <c r="C2761" s="8">
        <v>35060000</v>
      </c>
      <c r="D2761" s="8">
        <v>18381819.08901909</v>
      </c>
      <c r="E2761" s="10">
        <f t="shared" si="86"/>
        <v>16678180.91098091</v>
      </c>
      <c r="F2761" s="28">
        <f t="shared" si="87"/>
        <v>82480.665280666202</v>
      </c>
    </row>
    <row r="2762" spans="1:6" x14ac:dyDescent="0.3">
      <c r="A2762">
        <v>2761</v>
      </c>
      <c r="B2762" s="2">
        <v>41947</v>
      </c>
      <c r="C2762" s="8">
        <v>35350000</v>
      </c>
      <c r="D2762" s="8">
        <v>18754299.754299756</v>
      </c>
      <c r="E2762" s="10">
        <f t="shared" si="86"/>
        <v>16595700.245700244</v>
      </c>
      <c r="F2762" s="28">
        <f t="shared" si="87"/>
        <v>19811.377811376005</v>
      </c>
    </row>
    <row r="2763" spans="1:6" x14ac:dyDescent="0.3">
      <c r="A2763">
        <v>2762</v>
      </c>
      <c r="B2763" s="2">
        <v>41946</v>
      </c>
      <c r="C2763" s="8">
        <v>35380000</v>
      </c>
      <c r="D2763" s="8">
        <v>18804111.132111132</v>
      </c>
      <c r="E2763" s="10">
        <f t="shared" si="86"/>
        <v>16575888.867888868</v>
      </c>
      <c r="F2763" s="28">
        <f t="shared" si="87"/>
        <v>-155944.05594405904</v>
      </c>
    </row>
    <row r="2764" spans="1:6" x14ac:dyDescent="0.3">
      <c r="A2764">
        <v>2763</v>
      </c>
      <c r="B2764" s="2">
        <v>41943</v>
      </c>
      <c r="C2764" s="8">
        <v>35550000</v>
      </c>
      <c r="D2764" s="8">
        <v>18818167.076167073</v>
      </c>
      <c r="E2764" s="10">
        <f t="shared" si="86"/>
        <v>16731832.923832927</v>
      </c>
      <c r="F2764" s="28">
        <f t="shared" si="87"/>
        <v>402155.73615573347</v>
      </c>
    </row>
    <row r="2765" spans="1:6" x14ac:dyDescent="0.3">
      <c r="A2765">
        <v>2764</v>
      </c>
      <c r="B2765" s="2">
        <v>41942</v>
      </c>
      <c r="C2765" s="8">
        <v>35550000</v>
      </c>
      <c r="D2765" s="8">
        <v>19220322.812322807</v>
      </c>
      <c r="E2765" s="10">
        <f t="shared" si="86"/>
        <v>16329677.187677193</v>
      </c>
      <c r="F2765" s="28">
        <f t="shared" si="87"/>
        <v>323448.49744850025</v>
      </c>
    </row>
    <row r="2766" spans="1:6" x14ac:dyDescent="0.3">
      <c r="A2766">
        <v>2765</v>
      </c>
      <c r="B2766" s="2">
        <v>41941</v>
      </c>
      <c r="C2766" s="8">
        <v>35670000</v>
      </c>
      <c r="D2766" s="8">
        <v>19663771.309771307</v>
      </c>
      <c r="E2766" s="10">
        <f t="shared" si="86"/>
        <v>16006228.690228693</v>
      </c>
      <c r="F2766" s="28">
        <f t="shared" si="87"/>
        <v>74053.676053676754</v>
      </c>
    </row>
    <row r="2767" spans="1:6" x14ac:dyDescent="0.3">
      <c r="A2767">
        <v>2766</v>
      </c>
      <c r="B2767" s="2">
        <v>41940</v>
      </c>
      <c r="C2767" s="8">
        <v>35670000</v>
      </c>
      <c r="D2767" s="8">
        <v>19737824.985824984</v>
      </c>
      <c r="E2767" s="10">
        <f t="shared" si="86"/>
        <v>15932175.014175016</v>
      </c>
      <c r="F2767" s="28">
        <f t="shared" si="87"/>
        <v>-3021.7350217364728</v>
      </c>
    </row>
    <row r="2768" spans="1:6" x14ac:dyDescent="0.3">
      <c r="A2768">
        <v>2767</v>
      </c>
      <c r="B2768" s="2">
        <v>41939</v>
      </c>
      <c r="C2768" s="8">
        <v>35690000</v>
      </c>
      <c r="D2768" s="8">
        <v>19754803.250803247</v>
      </c>
      <c r="E2768" s="10">
        <f t="shared" si="86"/>
        <v>15935196.749196753</v>
      </c>
      <c r="F2768" s="28">
        <f t="shared" si="87"/>
        <v>24444.528444532305</v>
      </c>
    </row>
    <row r="2769" spans="1:6" x14ac:dyDescent="0.3">
      <c r="A2769">
        <v>2768</v>
      </c>
      <c r="B2769" s="2">
        <v>41936</v>
      </c>
      <c r="C2769" s="8">
        <v>35690000</v>
      </c>
      <c r="D2769" s="8">
        <v>19779247.779247779</v>
      </c>
      <c r="E2769" s="10">
        <f t="shared" si="86"/>
        <v>15910752.220752221</v>
      </c>
      <c r="F2769" s="28">
        <f t="shared" si="87"/>
        <v>-122663.01266301423</v>
      </c>
    </row>
    <row r="2770" spans="1:6" x14ac:dyDescent="0.3">
      <c r="A2770">
        <v>2769</v>
      </c>
      <c r="B2770" s="2">
        <v>41935</v>
      </c>
      <c r="C2770" s="8">
        <v>35760000</v>
      </c>
      <c r="D2770" s="8">
        <v>19726584.766584765</v>
      </c>
      <c r="E2770" s="10">
        <f t="shared" si="86"/>
        <v>16033415.233415235</v>
      </c>
      <c r="F2770" s="28">
        <f t="shared" si="87"/>
        <v>202915.13891514018</v>
      </c>
    </row>
    <row r="2771" spans="1:6" x14ac:dyDescent="0.3">
      <c r="A2771">
        <v>2770</v>
      </c>
      <c r="B2771" s="2">
        <v>41934</v>
      </c>
      <c r="C2771" s="8">
        <v>35800000</v>
      </c>
      <c r="D2771" s="8">
        <v>19969499.905499905</v>
      </c>
      <c r="E2771" s="10">
        <f t="shared" si="86"/>
        <v>15830500.094500095</v>
      </c>
      <c r="F2771" s="28">
        <f t="shared" si="87"/>
        <v>58377.622377622873</v>
      </c>
    </row>
    <row r="2772" spans="1:6" x14ac:dyDescent="0.3">
      <c r="A2772">
        <v>2771</v>
      </c>
      <c r="B2772" s="2">
        <v>41933</v>
      </c>
      <c r="C2772" s="8">
        <v>35860000</v>
      </c>
      <c r="D2772" s="8">
        <v>20087877.527877528</v>
      </c>
      <c r="E2772" s="10">
        <f t="shared" si="86"/>
        <v>15772122.472122472</v>
      </c>
      <c r="F2772" s="28">
        <f t="shared" si="87"/>
        <v>-91211.491211492568</v>
      </c>
    </row>
    <row r="2773" spans="1:6" x14ac:dyDescent="0.3">
      <c r="A2773">
        <v>2772</v>
      </c>
      <c r="B2773" s="2">
        <v>41932</v>
      </c>
      <c r="C2773" s="8">
        <v>35820000</v>
      </c>
      <c r="D2773" s="8">
        <v>19956666.036666036</v>
      </c>
      <c r="E2773" s="10">
        <f t="shared" si="86"/>
        <v>15863333.963333964</v>
      </c>
      <c r="F2773" s="28">
        <f t="shared" si="87"/>
        <v>-151441.31544131413</v>
      </c>
    </row>
    <row r="2774" spans="1:6" x14ac:dyDescent="0.3">
      <c r="A2774">
        <v>2773</v>
      </c>
      <c r="B2774" s="2">
        <v>41929</v>
      </c>
      <c r="C2774" s="8">
        <v>35880000</v>
      </c>
      <c r="D2774" s="8">
        <v>19865224.721224722</v>
      </c>
      <c r="E2774" s="10">
        <f t="shared" si="86"/>
        <v>16014775.278775278</v>
      </c>
      <c r="F2774" s="28">
        <f t="shared" si="87"/>
        <v>26536.760536760092</v>
      </c>
    </row>
    <row r="2775" spans="1:6" x14ac:dyDescent="0.3">
      <c r="A2775">
        <v>2774</v>
      </c>
      <c r="B2775" s="2">
        <v>41928</v>
      </c>
      <c r="C2775" s="8">
        <v>35870000</v>
      </c>
      <c r="D2775" s="8">
        <v>19881761.481761482</v>
      </c>
      <c r="E2775" s="10">
        <f t="shared" si="86"/>
        <v>15988238.518238518</v>
      </c>
      <c r="F2775" s="28">
        <f t="shared" si="87"/>
        <v>201806.08580608293</v>
      </c>
    </row>
    <row r="2776" spans="1:6" x14ac:dyDescent="0.3">
      <c r="A2776">
        <v>2775</v>
      </c>
      <c r="B2776" s="2">
        <v>41927</v>
      </c>
      <c r="C2776" s="8">
        <v>35740000</v>
      </c>
      <c r="D2776" s="8">
        <v>19953567.567567565</v>
      </c>
      <c r="E2776" s="10">
        <f t="shared" si="86"/>
        <v>15786432.432432435</v>
      </c>
      <c r="F2776" s="28">
        <f t="shared" si="87"/>
        <v>552943.1109431088</v>
      </c>
    </row>
    <row r="2777" spans="1:6" x14ac:dyDescent="0.3">
      <c r="A2777">
        <v>2776</v>
      </c>
      <c r="B2777" s="2">
        <v>41926</v>
      </c>
      <c r="C2777" s="8">
        <v>35000000</v>
      </c>
      <c r="D2777" s="8">
        <v>19766510.678510673</v>
      </c>
      <c r="E2777" s="10">
        <f t="shared" si="86"/>
        <v>15233489.321489327</v>
      </c>
      <c r="F2777" s="28">
        <f t="shared" si="87"/>
        <v>-873547.53354752809</v>
      </c>
    </row>
    <row r="2778" spans="1:6" x14ac:dyDescent="0.3">
      <c r="A2778">
        <v>2777</v>
      </c>
      <c r="B2778" s="2">
        <v>41925</v>
      </c>
      <c r="C2778" s="8">
        <v>35800000</v>
      </c>
      <c r="D2778" s="8">
        <v>19692963.144963145</v>
      </c>
      <c r="E2778" s="10">
        <f t="shared" si="86"/>
        <v>16107036.855036855</v>
      </c>
      <c r="F2778" s="28">
        <f t="shared" si="87"/>
        <v>-105270.83727083728</v>
      </c>
    </row>
    <row r="2779" spans="1:6" x14ac:dyDescent="0.3">
      <c r="A2779">
        <v>2778</v>
      </c>
      <c r="B2779" s="2">
        <v>41922</v>
      </c>
      <c r="C2779" s="8">
        <v>35800000</v>
      </c>
      <c r="D2779" s="8">
        <v>19587692.307692308</v>
      </c>
      <c r="E2779" s="10">
        <f t="shared" si="86"/>
        <v>16212307.692307692</v>
      </c>
      <c r="F2779" s="28">
        <f t="shared" si="87"/>
        <v>-14650.538650542498</v>
      </c>
    </row>
    <row r="2780" spans="1:6" x14ac:dyDescent="0.3">
      <c r="A2780">
        <v>2779</v>
      </c>
      <c r="B2780" s="2">
        <v>41921</v>
      </c>
      <c r="C2780" s="8">
        <v>35840000</v>
      </c>
      <c r="D2780" s="8">
        <v>19613041.769041765</v>
      </c>
      <c r="E2780" s="10">
        <f t="shared" si="86"/>
        <v>16226958.230958235</v>
      </c>
      <c r="F2780" s="28">
        <f t="shared" si="87"/>
        <v>-198989.98298998177</v>
      </c>
    </row>
    <row r="2781" spans="1:6" x14ac:dyDescent="0.3">
      <c r="A2781">
        <v>2780</v>
      </c>
      <c r="B2781" s="2">
        <v>41920</v>
      </c>
      <c r="C2781" s="8">
        <v>35780000</v>
      </c>
      <c r="D2781" s="8">
        <v>19354051.786051784</v>
      </c>
      <c r="E2781" s="10">
        <f t="shared" si="86"/>
        <v>16425948.213948216</v>
      </c>
      <c r="F2781" s="28">
        <f t="shared" si="87"/>
        <v>191088.64108864218</v>
      </c>
    </row>
    <row r="2782" spans="1:6" x14ac:dyDescent="0.3">
      <c r="A2782">
        <v>2781</v>
      </c>
      <c r="B2782" s="2">
        <v>41919</v>
      </c>
      <c r="C2782" s="8">
        <v>35710000</v>
      </c>
      <c r="D2782" s="8">
        <v>19475140.427140426</v>
      </c>
      <c r="E2782" s="10">
        <f t="shared" si="86"/>
        <v>16234859.572859574</v>
      </c>
      <c r="F2782" s="28">
        <f t="shared" si="87"/>
        <v>-20362.880362879485</v>
      </c>
    </row>
    <row r="2783" spans="1:6" x14ac:dyDescent="0.3">
      <c r="A2783">
        <v>2782</v>
      </c>
      <c r="B2783" s="2">
        <v>41918</v>
      </c>
      <c r="C2783" s="8">
        <v>35650000</v>
      </c>
      <c r="D2783" s="8">
        <v>19394777.546777546</v>
      </c>
      <c r="E2783" s="10">
        <f t="shared" si="86"/>
        <v>16255222.453222454</v>
      </c>
      <c r="F2783" s="28">
        <f t="shared" si="87"/>
        <v>-376143.64014364034</v>
      </c>
    </row>
    <row r="2784" spans="1:6" x14ac:dyDescent="0.3">
      <c r="A2784">
        <v>2783</v>
      </c>
      <c r="B2784" s="2">
        <v>41915</v>
      </c>
      <c r="C2784" s="8">
        <v>35730000</v>
      </c>
      <c r="D2784" s="8">
        <v>19098633.906633906</v>
      </c>
      <c r="E2784" s="10">
        <f t="shared" si="86"/>
        <v>16631366.093366094</v>
      </c>
      <c r="F2784" s="28">
        <f t="shared" si="87"/>
        <v>383739.55773955584</v>
      </c>
    </row>
    <row r="2785" spans="1:6" x14ac:dyDescent="0.3">
      <c r="A2785">
        <v>2784</v>
      </c>
      <c r="B2785" s="2">
        <v>41914</v>
      </c>
      <c r="C2785" s="8">
        <v>35740000</v>
      </c>
      <c r="D2785" s="8">
        <v>19492373.464373462</v>
      </c>
      <c r="E2785" s="10">
        <f t="shared" si="86"/>
        <v>16247626.535626538</v>
      </c>
      <c r="F2785" s="28">
        <f t="shared" si="87"/>
        <v>435100.73710073531</v>
      </c>
    </row>
    <row r="2786" spans="1:6" x14ac:dyDescent="0.3">
      <c r="A2786">
        <v>2785</v>
      </c>
      <c r="B2786" s="2">
        <v>41913</v>
      </c>
      <c r="C2786" s="8">
        <v>35270000</v>
      </c>
      <c r="D2786" s="8">
        <v>19457474.201474197</v>
      </c>
      <c r="E2786" s="10">
        <f t="shared" si="86"/>
        <v>15812525.798525803</v>
      </c>
      <c r="F2786" s="28">
        <f t="shared" si="87"/>
        <v>-1445680.589680586</v>
      </c>
    </row>
    <row r="2787" spans="1:6" x14ac:dyDescent="0.3">
      <c r="A2787">
        <v>2786</v>
      </c>
      <c r="B2787" s="2">
        <v>41912</v>
      </c>
      <c r="C2787" s="8">
        <v>36650000</v>
      </c>
      <c r="D2787" s="8">
        <v>19391793.611793611</v>
      </c>
      <c r="E2787" s="10">
        <f t="shared" si="86"/>
        <v>17258206.388206389</v>
      </c>
      <c r="F2787" s="28">
        <f t="shared" si="87"/>
        <v>879750.51975052059</v>
      </c>
    </row>
    <row r="2788" spans="1:6" x14ac:dyDescent="0.3">
      <c r="A2788">
        <v>2787</v>
      </c>
      <c r="B2788" s="2">
        <v>41911</v>
      </c>
      <c r="C2788" s="8">
        <v>35910000</v>
      </c>
      <c r="D2788" s="8">
        <v>19531544.131544132</v>
      </c>
      <c r="E2788" s="10">
        <f t="shared" si="86"/>
        <v>16378455.868455868</v>
      </c>
      <c r="F2788" s="28">
        <f t="shared" si="87"/>
        <v>-142079.7580797635</v>
      </c>
    </row>
    <row r="2789" spans="1:6" x14ac:dyDescent="0.3">
      <c r="A2789">
        <v>2788</v>
      </c>
      <c r="B2789" s="2">
        <v>41908</v>
      </c>
      <c r="C2789" s="8">
        <v>35970000</v>
      </c>
      <c r="D2789" s="8">
        <v>19449464.373464368</v>
      </c>
      <c r="E2789" s="10">
        <f t="shared" si="86"/>
        <v>16520535.626535632</v>
      </c>
      <c r="F2789" s="28">
        <f t="shared" si="87"/>
        <v>173739.55773956329</v>
      </c>
    </row>
    <row r="2790" spans="1:6" x14ac:dyDescent="0.3">
      <c r="A2790">
        <v>2789</v>
      </c>
      <c r="B2790" s="2">
        <v>41907</v>
      </c>
      <c r="C2790" s="8">
        <v>35910000</v>
      </c>
      <c r="D2790" s="8">
        <v>19563203.931203932</v>
      </c>
      <c r="E2790" s="10">
        <f t="shared" si="86"/>
        <v>16346796.068796068</v>
      </c>
      <c r="F2790" s="28">
        <f t="shared" si="87"/>
        <v>-101651.10565111041</v>
      </c>
    </row>
    <row r="2791" spans="1:6" x14ac:dyDescent="0.3">
      <c r="A2791">
        <v>2790</v>
      </c>
      <c r="B2791" s="2">
        <v>41906</v>
      </c>
      <c r="C2791" s="8">
        <v>35970000</v>
      </c>
      <c r="D2791" s="8">
        <v>19521552.825552821</v>
      </c>
      <c r="E2791" s="10">
        <f t="shared" si="86"/>
        <v>16448447.174447179</v>
      </c>
      <c r="F2791" s="28">
        <f t="shared" si="87"/>
        <v>37677.943677946925</v>
      </c>
    </row>
    <row r="2792" spans="1:6" x14ac:dyDescent="0.3">
      <c r="A2792">
        <v>2791</v>
      </c>
      <c r="B2792" s="2">
        <v>41905</v>
      </c>
      <c r="C2792" s="8">
        <v>35980000</v>
      </c>
      <c r="D2792" s="8">
        <v>19569230.769230768</v>
      </c>
      <c r="E2792" s="10">
        <f t="shared" si="86"/>
        <v>16410769.230769232</v>
      </c>
      <c r="F2792" s="28">
        <f t="shared" si="87"/>
        <v>-16513.324513323605</v>
      </c>
    </row>
    <row r="2793" spans="1:6" x14ac:dyDescent="0.3">
      <c r="A2793">
        <v>2792</v>
      </c>
      <c r="B2793" s="2">
        <v>41904</v>
      </c>
      <c r="C2793" s="8">
        <v>35920000</v>
      </c>
      <c r="D2793" s="8">
        <v>19492717.444717444</v>
      </c>
      <c r="E2793" s="10">
        <f t="shared" si="86"/>
        <v>16427282.555282556</v>
      </c>
      <c r="F2793" s="28">
        <f t="shared" si="87"/>
        <v>-213217.16121716052</v>
      </c>
    </row>
    <row r="2794" spans="1:6" x14ac:dyDescent="0.3">
      <c r="A2794">
        <v>2793</v>
      </c>
      <c r="B2794" s="2">
        <v>41901</v>
      </c>
      <c r="C2794" s="8">
        <v>36100000</v>
      </c>
      <c r="D2794" s="8">
        <v>19459500.283500284</v>
      </c>
      <c r="E2794" s="10">
        <f t="shared" si="86"/>
        <v>16640499.716499716</v>
      </c>
      <c r="F2794" s="28">
        <f t="shared" si="87"/>
        <v>275792.09979209676</v>
      </c>
    </row>
    <row r="2795" spans="1:6" x14ac:dyDescent="0.3">
      <c r="A2795">
        <v>2794</v>
      </c>
      <c r="B2795" s="2">
        <v>41900</v>
      </c>
      <c r="C2795" s="8">
        <v>36000000</v>
      </c>
      <c r="D2795" s="8">
        <v>19635292.383292381</v>
      </c>
      <c r="E2795" s="10">
        <f t="shared" si="86"/>
        <v>16364707.616707619</v>
      </c>
      <c r="F2795" s="28">
        <f t="shared" si="87"/>
        <v>35372.89737290144</v>
      </c>
    </row>
    <row r="2796" spans="1:6" x14ac:dyDescent="0.3">
      <c r="A2796">
        <v>2795</v>
      </c>
      <c r="B2796" s="2">
        <v>41899</v>
      </c>
      <c r="C2796" s="8">
        <v>36090000</v>
      </c>
      <c r="D2796" s="8">
        <v>19760665.280665282</v>
      </c>
      <c r="E2796" s="10">
        <f t="shared" si="86"/>
        <v>16329334.719334718</v>
      </c>
      <c r="F2796" s="28">
        <f t="shared" si="87"/>
        <v>-1862.4078624099493</v>
      </c>
    </row>
    <row r="2797" spans="1:6" x14ac:dyDescent="0.3">
      <c r="A2797">
        <v>2796</v>
      </c>
      <c r="B2797" s="2">
        <v>41898</v>
      </c>
      <c r="C2797" s="8">
        <v>36100000</v>
      </c>
      <c r="D2797" s="8">
        <v>19768802.872802872</v>
      </c>
      <c r="E2797" s="10">
        <f t="shared" si="86"/>
        <v>16331197.127197128</v>
      </c>
      <c r="F2797" s="28">
        <f t="shared" si="87"/>
        <v>74392.742392737418</v>
      </c>
    </row>
    <row r="2798" spans="1:6" x14ac:dyDescent="0.3">
      <c r="A2798">
        <v>2797</v>
      </c>
      <c r="B2798" s="2">
        <v>41897</v>
      </c>
      <c r="C2798" s="8">
        <v>36000000</v>
      </c>
      <c r="D2798" s="8">
        <v>19743195.61519561</v>
      </c>
      <c r="E2798" s="10">
        <f t="shared" si="86"/>
        <v>16256804.38480439</v>
      </c>
      <c r="F2798" s="28">
        <f t="shared" si="87"/>
        <v>-39216.783216774464</v>
      </c>
    </row>
    <row r="2799" spans="1:6" x14ac:dyDescent="0.3">
      <c r="A2799">
        <v>2798</v>
      </c>
      <c r="B2799" s="2">
        <v>41894</v>
      </c>
      <c r="C2799" s="8">
        <v>35980000</v>
      </c>
      <c r="D2799" s="8">
        <v>19683978.831978835</v>
      </c>
      <c r="E2799" s="10">
        <f t="shared" si="86"/>
        <v>16296021.168021165</v>
      </c>
      <c r="F2799" s="28">
        <f t="shared" si="87"/>
        <v>59388.773388773203</v>
      </c>
    </row>
    <row r="2800" spans="1:6" x14ac:dyDescent="0.3">
      <c r="A2800">
        <v>2799</v>
      </c>
      <c r="B2800" s="2">
        <v>41893</v>
      </c>
      <c r="C2800" s="8">
        <v>36050000</v>
      </c>
      <c r="D2800" s="8">
        <v>19813367.605367608</v>
      </c>
      <c r="E2800" s="10">
        <f t="shared" si="86"/>
        <v>16236632.394632392</v>
      </c>
      <c r="F2800" s="28">
        <f t="shared" si="87"/>
        <v>28272.916272912174</v>
      </c>
    </row>
    <row r="2801" spans="1:6" x14ac:dyDescent="0.3">
      <c r="A2801">
        <v>2800</v>
      </c>
      <c r="B2801" s="2">
        <v>41892</v>
      </c>
      <c r="C2801" s="8">
        <v>36110000</v>
      </c>
      <c r="D2801" s="8">
        <v>19901640.521640521</v>
      </c>
      <c r="E2801" s="10">
        <f t="shared" si="86"/>
        <v>16208359.478359479</v>
      </c>
      <c r="F2801" s="28">
        <f t="shared" si="87"/>
        <v>-47185.031185030937</v>
      </c>
    </row>
    <row r="2802" spans="1:6" x14ac:dyDescent="0.3">
      <c r="A2802">
        <v>2801</v>
      </c>
      <c r="B2802" s="2">
        <v>41891</v>
      </c>
      <c r="C2802" s="8">
        <v>36210000</v>
      </c>
      <c r="D2802" s="8">
        <v>19954455.49045549</v>
      </c>
      <c r="E2802" s="10">
        <f t="shared" si="86"/>
        <v>16255544.50954451</v>
      </c>
      <c r="F2802" s="28">
        <f t="shared" si="87"/>
        <v>-25573.237573239952</v>
      </c>
    </row>
    <row r="2803" spans="1:6" x14ac:dyDescent="0.3">
      <c r="A2803">
        <v>2802</v>
      </c>
      <c r="B2803" s="2">
        <v>41890</v>
      </c>
      <c r="C2803" s="8">
        <v>36330000</v>
      </c>
      <c r="D2803" s="8">
        <v>20048882.25288225</v>
      </c>
      <c r="E2803" s="10">
        <f t="shared" si="86"/>
        <v>16281117.74711775</v>
      </c>
      <c r="F2803" s="28">
        <f t="shared" si="87"/>
        <v>239659.4216594249</v>
      </c>
    </row>
    <row r="2804" spans="1:6" x14ac:dyDescent="0.3">
      <c r="A2804">
        <v>2803</v>
      </c>
      <c r="B2804" s="2">
        <v>41887</v>
      </c>
      <c r="C2804" s="8">
        <v>36300000</v>
      </c>
      <c r="D2804" s="8">
        <v>20258541.674541675</v>
      </c>
      <c r="E2804" s="10">
        <f t="shared" si="86"/>
        <v>16041458.325458325</v>
      </c>
      <c r="F2804" s="28">
        <f t="shared" si="87"/>
        <v>-101203.17520317808</v>
      </c>
    </row>
    <row r="2805" spans="1:6" x14ac:dyDescent="0.3">
      <c r="A2805">
        <v>2804</v>
      </c>
      <c r="B2805" s="2">
        <v>41886</v>
      </c>
      <c r="C2805" s="8">
        <v>36390000</v>
      </c>
      <c r="D2805" s="8">
        <v>20247338.499338496</v>
      </c>
      <c r="E2805" s="10">
        <f t="shared" si="86"/>
        <v>16142661.500661504</v>
      </c>
      <c r="F2805" s="28">
        <f t="shared" si="87"/>
        <v>125206.57720658183</v>
      </c>
    </row>
    <row r="2806" spans="1:6" x14ac:dyDescent="0.3">
      <c r="A2806">
        <v>2805</v>
      </c>
      <c r="B2806" s="2">
        <v>41885</v>
      </c>
      <c r="C2806" s="8">
        <v>36340000</v>
      </c>
      <c r="D2806" s="8">
        <v>20322545.076545078</v>
      </c>
      <c r="E2806" s="10">
        <f t="shared" si="86"/>
        <v>16017454.923454922</v>
      </c>
      <c r="F2806" s="28">
        <f t="shared" si="87"/>
        <v>692387.07238706946</v>
      </c>
    </row>
    <row r="2807" spans="1:6" x14ac:dyDescent="0.3">
      <c r="A2807">
        <v>2806</v>
      </c>
      <c r="B2807" s="2">
        <v>41884</v>
      </c>
      <c r="C2807" s="8">
        <v>35550000</v>
      </c>
      <c r="D2807" s="8">
        <v>20224932.148932148</v>
      </c>
      <c r="E2807" s="10">
        <f t="shared" si="86"/>
        <v>15325067.851067852</v>
      </c>
      <c r="F2807" s="28">
        <f t="shared" si="87"/>
        <v>-576299.75429975614</v>
      </c>
    </row>
    <row r="2808" spans="1:6" x14ac:dyDescent="0.3">
      <c r="A2808">
        <v>2807</v>
      </c>
      <c r="B2808" s="2">
        <v>41880</v>
      </c>
      <c r="C2808" s="8">
        <v>36480000</v>
      </c>
      <c r="D2808" s="8">
        <v>20578632.394632392</v>
      </c>
      <c r="E2808" s="10">
        <f t="shared" si="86"/>
        <v>15901367.605367608</v>
      </c>
      <c r="F2808" s="28">
        <f t="shared" si="87"/>
        <v>26413.154413156211</v>
      </c>
    </row>
    <row r="2809" spans="1:6" x14ac:dyDescent="0.3">
      <c r="A2809">
        <v>2808</v>
      </c>
      <c r="B2809" s="2">
        <v>41879</v>
      </c>
      <c r="C2809" s="8">
        <v>36500000</v>
      </c>
      <c r="D2809" s="8">
        <v>20625045.549045548</v>
      </c>
      <c r="E2809" s="10">
        <f t="shared" si="86"/>
        <v>15874954.450954452</v>
      </c>
      <c r="F2809" s="28">
        <f t="shared" si="87"/>
        <v>-78830.844830840826</v>
      </c>
    </row>
    <row r="2810" spans="1:6" x14ac:dyDescent="0.3">
      <c r="A2810">
        <v>2809</v>
      </c>
      <c r="B2810" s="2">
        <v>41878</v>
      </c>
      <c r="C2810" s="8">
        <v>36470000</v>
      </c>
      <c r="D2810" s="8">
        <v>20516214.704214707</v>
      </c>
      <c r="E2810" s="10">
        <f t="shared" si="86"/>
        <v>15953785.295785293</v>
      </c>
      <c r="F2810" s="28">
        <f t="shared" si="87"/>
        <v>54966.924966920167</v>
      </c>
    </row>
    <row r="2811" spans="1:6" x14ac:dyDescent="0.3">
      <c r="A2811">
        <v>2810</v>
      </c>
      <c r="B2811" s="2">
        <v>41877</v>
      </c>
      <c r="C2811" s="8">
        <v>36460000</v>
      </c>
      <c r="D2811" s="8">
        <v>20561181.629181627</v>
      </c>
      <c r="E2811" s="10">
        <f t="shared" si="86"/>
        <v>15898818.370818373</v>
      </c>
      <c r="F2811" s="28">
        <f t="shared" si="87"/>
        <v>-68931.392931390554</v>
      </c>
    </row>
    <row r="2812" spans="1:6" x14ac:dyDescent="0.3">
      <c r="A2812">
        <v>2811</v>
      </c>
      <c r="B2812" s="2">
        <v>41876</v>
      </c>
      <c r="C2812" s="8">
        <v>36420000</v>
      </c>
      <c r="D2812" s="8">
        <v>20452250.236250237</v>
      </c>
      <c r="E2812" s="10">
        <f t="shared" si="86"/>
        <v>15967749.763749763</v>
      </c>
      <c r="F2812" s="28">
        <f t="shared" si="87"/>
        <v>-54017.388017393649</v>
      </c>
    </row>
    <row r="2813" spans="1:6" x14ac:dyDescent="0.3">
      <c r="A2813">
        <v>2812</v>
      </c>
      <c r="B2813" s="2">
        <v>41873</v>
      </c>
      <c r="C2813" s="8">
        <v>36490000</v>
      </c>
      <c r="D2813" s="8">
        <v>20468232.848232843</v>
      </c>
      <c r="E2813" s="10">
        <f t="shared" si="86"/>
        <v>16021767.151767157</v>
      </c>
      <c r="F2813" s="28">
        <f t="shared" si="87"/>
        <v>-48440.748440746218</v>
      </c>
    </row>
    <row r="2814" spans="1:6" x14ac:dyDescent="0.3">
      <c r="A2814">
        <v>2813</v>
      </c>
      <c r="B2814" s="2">
        <v>41872</v>
      </c>
      <c r="C2814" s="8">
        <v>36460000</v>
      </c>
      <c r="D2814" s="8">
        <v>20389792.099792097</v>
      </c>
      <c r="E2814" s="10">
        <f t="shared" si="86"/>
        <v>16070207.900207903</v>
      </c>
      <c r="F2814" s="28">
        <f t="shared" si="87"/>
        <v>215363.82536382973</v>
      </c>
    </row>
    <row r="2815" spans="1:6" x14ac:dyDescent="0.3">
      <c r="A2815">
        <v>2814</v>
      </c>
      <c r="B2815" s="2">
        <v>41871</v>
      </c>
      <c r="C2815" s="8">
        <v>36560000</v>
      </c>
      <c r="D2815" s="8">
        <v>20705155.925155926</v>
      </c>
      <c r="E2815" s="10">
        <f t="shared" si="86"/>
        <v>15854844.074844074</v>
      </c>
      <c r="F2815" s="28">
        <f t="shared" si="87"/>
        <v>-12785.862785868347</v>
      </c>
    </row>
    <row r="2816" spans="1:6" x14ac:dyDescent="0.3">
      <c r="A2816">
        <v>2815</v>
      </c>
      <c r="B2816" s="2">
        <v>41870</v>
      </c>
      <c r="C2816" s="8">
        <v>36600000</v>
      </c>
      <c r="D2816" s="8">
        <v>20732370.062370058</v>
      </c>
      <c r="E2816" s="10">
        <f t="shared" si="86"/>
        <v>15867629.937629942</v>
      </c>
      <c r="F2816" s="28">
        <f t="shared" si="87"/>
        <v>11621.621621623635</v>
      </c>
    </row>
    <row r="2817" spans="1:6" x14ac:dyDescent="0.3">
      <c r="A2817">
        <v>2816</v>
      </c>
      <c r="B2817" s="2">
        <v>41869</v>
      </c>
      <c r="C2817" s="8">
        <v>36630000</v>
      </c>
      <c r="D2817" s="8">
        <v>20773991.683991682</v>
      </c>
      <c r="E2817" s="10">
        <f t="shared" si="86"/>
        <v>15856008.316008318</v>
      </c>
      <c r="F2817" s="28">
        <f t="shared" si="87"/>
        <v>73787.563787564635</v>
      </c>
    </row>
    <row r="2818" spans="1:6" x14ac:dyDescent="0.3">
      <c r="A2818">
        <v>2817</v>
      </c>
      <c r="B2818" s="2">
        <v>41866</v>
      </c>
      <c r="C2818" s="8">
        <v>36670000</v>
      </c>
      <c r="D2818" s="8">
        <v>20887779.247779246</v>
      </c>
      <c r="E2818" s="10">
        <f t="shared" si="86"/>
        <v>15782220.752220754</v>
      </c>
      <c r="F2818" s="28">
        <f t="shared" si="87"/>
        <v>110513.70251370594</v>
      </c>
    </row>
    <row r="2819" spans="1:6" x14ac:dyDescent="0.3">
      <c r="A2819">
        <v>2818</v>
      </c>
      <c r="B2819" s="2">
        <v>41865</v>
      </c>
      <c r="C2819" s="8">
        <v>36710000</v>
      </c>
      <c r="D2819" s="8">
        <v>21038292.950292952</v>
      </c>
      <c r="E2819" s="10">
        <f t="shared" ref="E2819:E2882" si="88">C2819-D2819</f>
        <v>15671707.049707048</v>
      </c>
      <c r="F2819" s="28">
        <f t="shared" ref="F2819:F2882" si="89">E2819-E2820</f>
        <v>7424.3054243028164</v>
      </c>
    </row>
    <row r="2820" spans="1:6" x14ac:dyDescent="0.3">
      <c r="A2820">
        <v>2819</v>
      </c>
      <c r="B2820" s="2">
        <v>41864</v>
      </c>
      <c r="C2820" s="8">
        <v>36680000</v>
      </c>
      <c r="D2820" s="8">
        <v>21015717.255717255</v>
      </c>
      <c r="E2820" s="10">
        <f t="shared" si="88"/>
        <v>15664282.744282745</v>
      </c>
      <c r="F2820" s="28">
        <f t="shared" si="89"/>
        <v>-88980.532980535179</v>
      </c>
    </row>
    <row r="2821" spans="1:6" x14ac:dyDescent="0.3">
      <c r="A2821">
        <v>2820</v>
      </c>
      <c r="B2821" s="2">
        <v>41863</v>
      </c>
      <c r="C2821" s="8">
        <v>36700000</v>
      </c>
      <c r="D2821" s="8">
        <v>20946736.72273672</v>
      </c>
      <c r="E2821" s="10">
        <f t="shared" si="88"/>
        <v>15753263.27726328</v>
      </c>
      <c r="F2821" s="28">
        <f t="shared" si="89"/>
        <v>5090.9090909101069</v>
      </c>
    </row>
    <row r="2822" spans="1:6" x14ac:dyDescent="0.3">
      <c r="A2822">
        <v>2821</v>
      </c>
      <c r="B2822" s="2">
        <v>41862</v>
      </c>
      <c r="C2822" s="8">
        <v>36700000</v>
      </c>
      <c r="D2822" s="8">
        <v>20951827.63182763</v>
      </c>
      <c r="E2822" s="10">
        <f t="shared" si="88"/>
        <v>15748172.36817237</v>
      </c>
      <c r="F2822" s="28">
        <f t="shared" si="89"/>
        <v>-23699.867699865252</v>
      </c>
    </row>
    <row r="2823" spans="1:6" x14ac:dyDescent="0.3">
      <c r="A2823">
        <v>2822</v>
      </c>
      <c r="B2823" s="2">
        <v>41859</v>
      </c>
      <c r="C2823" s="8">
        <v>36740000</v>
      </c>
      <c r="D2823" s="8">
        <v>20968127.764127765</v>
      </c>
      <c r="E2823" s="10">
        <f t="shared" si="88"/>
        <v>15771872.235872235</v>
      </c>
      <c r="F2823" s="28">
        <f t="shared" si="89"/>
        <v>80527.688527684659</v>
      </c>
    </row>
    <row r="2824" spans="1:6" x14ac:dyDescent="0.3">
      <c r="A2824">
        <v>2823</v>
      </c>
      <c r="B2824" s="2">
        <v>41858</v>
      </c>
      <c r="C2824" s="8">
        <v>36680000</v>
      </c>
      <c r="D2824" s="8">
        <v>20988655.45265545</v>
      </c>
      <c r="E2824" s="10">
        <f t="shared" si="88"/>
        <v>15691344.54734455</v>
      </c>
      <c r="F2824" s="28">
        <f t="shared" si="89"/>
        <v>24229.068229068071</v>
      </c>
    </row>
    <row r="2825" spans="1:6" x14ac:dyDescent="0.3">
      <c r="A2825">
        <v>2824</v>
      </c>
      <c r="B2825" s="2">
        <v>41857</v>
      </c>
      <c r="C2825" s="8">
        <v>36600000</v>
      </c>
      <c r="D2825" s="8">
        <v>20932884.520884518</v>
      </c>
      <c r="E2825" s="10">
        <f t="shared" si="88"/>
        <v>15667115.479115482</v>
      </c>
      <c r="F2825" s="28">
        <f t="shared" si="89"/>
        <v>-354232.09223208949</v>
      </c>
    </row>
    <row r="2826" spans="1:6" x14ac:dyDescent="0.3">
      <c r="A2826">
        <v>2825</v>
      </c>
      <c r="B2826" s="2">
        <v>41856</v>
      </c>
      <c r="C2826" s="8">
        <v>36610000</v>
      </c>
      <c r="D2826" s="8">
        <v>20588652.428652428</v>
      </c>
      <c r="E2826" s="10">
        <f t="shared" si="88"/>
        <v>16021347.571347572</v>
      </c>
      <c r="F2826" s="28">
        <f t="shared" si="89"/>
        <v>39593.649593647569</v>
      </c>
    </row>
    <row r="2827" spans="1:6" x14ac:dyDescent="0.3">
      <c r="A2827">
        <v>2826</v>
      </c>
      <c r="B2827" s="2">
        <v>41855</v>
      </c>
      <c r="C2827" s="8">
        <v>36620000</v>
      </c>
      <c r="D2827" s="8">
        <v>20638246.078246076</v>
      </c>
      <c r="E2827" s="10">
        <f t="shared" si="88"/>
        <v>15981753.921753924</v>
      </c>
      <c r="F2827" s="28">
        <f t="shared" si="89"/>
        <v>124560.57456057146</v>
      </c>
    </row>
    <row r="2828" spans="1:6" x14ac:dyDescent="0.3">
      <c r="A2828">
        <v>2827</v>
      </c>
      <c r="B2828" s="2">
        <v>41852</v>
      </c>
      <c r="C2828" s="8">
        <v>36590000</v>
      </c>
      <c r="D2828" s="8">
        <v>20732806.652806647</v>
      </c>
      <c r="E2828" s="10">
        <f t="shared" si="88"/>
        <v>15857193.347193353</v>
      </c>
      <c r="F2828" s="28">
        <f t="shared" si="89"/>
        <v>-37134.757134754211</v>
      </c>
    </row>
    <row r="2829" spans="1:6" x14ac:dyDescent="0.3">
      <c r="A2829">
        <v>2828</v>
      </c>
      <c r="B2829" s="2">
        <v>41851</v>
      </c>
      <c r="C2829" s="8">
        <v>36430000</v>
      </c>
      <c r="D2829" s="8">
        <v>20535671.895671893</v>
      </c>
      <c r="E2829" s="10">
        <f t="shared" si="88"/>
        <v>15894328.104328107</v>
      </c>
      <c r="F2829" s="28">
        <f t="shared" si="89"/>
        <v>-2450.9544509500265</v>
      </c>
    </row>
    <row r="2830" spans="1:6" x14ac:dyDescent="0.3">
      <c r="A2830">
        <v>2829</v>
      </c>
      <c r="B2830" s="2">
        <v>41850</v>
      </c>
      <c r="C2830" s="8">
        <v>36670000</v>
      </c>
      <c r="D2830" s="8">
        <v>20773220.941220943</v>
      </c>
      <c r="E2830" s="10">
        <f t="shared" si="88"/>
        <v>15896779.058779057</v>
      </c>
      <c r="F2830" s="28">
        <f t="shared" si="89"/>
        <v>4543.942543938756</v>
      </c>
    </row>
    <row r="2831" spans="1:6" x14ac:dyDescent="0.3">
      <c r="A2831">
        <v>2830</v>
      </c>
      <c r="B2831" s="2">
        <v>41849</v>
      </c>
      <c r="C2831" s="8">
        <v>36720000</v>
      </c>
      <c r="D2831" s="8">
        <v>20827764.883764882</v>
      </c>
      <c r="E2831" s="10">
        <f t="shared" si="88"/>
        <v>15892235.116235118</v>
      </c>
      <c r="F2831" s="28">
        <f t="shared" si="89"/>
        <v>90505.764505766332</v>
      </c>
    </row>
    <row r="2832" spans="1:6" x14ac:dyDescent="0.3">
      <c r="A2832">
        <v>2831</v>
      </c>
      <c r="B2832" s="2">
        <v>41848</v>
      </c>
      <c r="C2832" s="8">
        <v>36690000</v>
      </c>
      <c r="D2832" s="8">
        <v>20888270.648270648</v>
      </c>
      <c r="E2832" s="10">
        <f t="shared" si="88"/>
        <v>15801729.351729352</v>
      </c>
      <c r="F2832" s="28">
        <f t="shared" si="89"/>
        <v>16794.556794553995</v>
      </c>
    </row>
    <row r="2833" spans="1:6" x14ac:dyDescent="0.3">
      <c r="A2833">
        <v>2832</v>
      </c>
      <c r="B2833" s="2">
        <v>41845</v>
      </c>
      <c r="C2833" s="8">
        <v>36670000</v>
      </c>
      <c r="D2833" s="8">
        <v>20885065.205065202</v>
      </c>
      <c r="E2833" s="10">
        <f t="shared" si="88"/>
        <v>15784934.794934798</v>
      </c>
      <c r="F2833" s="28">
        <f t="shared" si="89"/>
        <v>-230583.25458325446</v>
      </c>
    </row>
    <row r="2834" spans="1:6" x14ac:dyDescent="0.3">
      <c r="A2834">
        <v>2833</v>
      </c>
      <c r="B2834" s="2">
        <v>41844</v>
      </c>
      <c r="C2834" s="8">
        <v>36710000</v>
      </c>
      <c r="D2834" s="8">
        <v>20694481.950481948</v>
      </c>
      <c r="E2834" s="10">
        <f t="shared" si="88"/>
        <v>16015518.049518052</v>
      </c>
      <c r="F2834" s="28">
        <f t="shared" si="89"/>
        <v>153021.35702135786</v>
      </c>
    </row>
    <row r="2835" spans="1:6" x14ac:dyDescent="0.3">
      <c r="A2835">
        <v>2834</v>
      </c>
      <c r="B2835" s="2">
        <v>41843</v>
      </c>
      <c r="C2835" s="8">
        <v>36770000</v>
      </c>
      <c r="D2835" s="8">
        <v>20907503.307503305</v>
      </c>
      <c r="E2835" s="10">
        <f t="shared" si="88"/>
        <v>15862496.692496695</v>
      </c>
      <c r="F2835" s="28">
        <f t="shared" si="89"/>
        <v>35769.419769417495</v>
      </c>
    </row>
    <row r="2836" spans="1:6" x14ac:dyDescent="0.3">
      <c r="A2836">
        <v>2835</v>
      </c>
      <c r="B2836" s="2">
        <v>41842</v>
      </c>
      <c r="C2836" s="8">
        <v>36750000</v>
      </c>
      <c r="D2836" s="8">
        <v>20923272.727272723</v>
      </c>
      <c r="E2836" s="10">
        <f t="shared" si="88"/>
        <v>15826727.272727277</v>
      </c>
      <c r="F2836" s="28">
        <f t="shared" si="89"/>
        <v>51749.385749388486</v>
      </c>
    </row>
    <row r="2837" spans="1:6" x14ac:dyDescent="0.3">
      <c r="A2837">
        <v>2836</v>
      </c>
      <c r="B2837" s="2">
        <v>41841</v>
      </c>
      <c r="C2837" s="8">
        <v>36820000</v>
      </c>
      <c r="D2837" s="8">
        <v>21045022.113022111</v>
      </c>
      <c r="E2837" s="10">
        <f t="shared" si="88"/>
        <v>15774977.886977889</v>
      </c>
      <c r="F2837" s="28">
        <f t="shared" si="89"/>
        <v>-77037.233037233353</v>
      </c>
    </row>
    <row r="2838" spans="1:6" x14ac:dyDescent="0.3">
      <c r="A2838">
        <v>2837</v>
      </c>
      <c r="B2838" s="2">
        <v>41838</v>
      </c>
      <c r="C2838" s="8">
        <v>36820000</v>
      </c>
      <c r="D2838" s="8">
        <v>20967984.879984878</v>
      </c>
      <c r="E2838" s="10">
        <f t="shared" si="88"/>
        <v>15852015.120015122</v>
      </c>
      <c r="F2838" s="28">
        <f t="shared" si="89"/>
        <v>145187.67718767747</v>
      </c>
    </row>
    <row r="2839" spans="1:6" x14ac:dyDescent="0.3">
      <c r="A2839">
        <v>2838</v>
      </c>
      <c r="B2839" s="2">
        <v>41837</v>
      </c>
      <c r="C2839" s="8">
        <v>36780000</v>
      </c>
      <c r="D2839" s="8">
        <v>21073172.557172555</v>
      </c>
      <c r="E2839" s="10">
        <f t="shared" si="88"/>
        <v>15706827.442827445</v>
      </c>
      <c r="F2839" s="28">
        <f t="shared" si="89"/>
        <v>-243677.56567756832</v>
      </c>
    </row>
    <row r="2840" spans="1:6" x14ac:dyDescent="0.3">
      <c r="A2840">
        <v>2839</v>
      </c>
      <c r="B2840" s="2">
        <v>41836</v>
      </c>
      <c r="C2840" s="8">
        <v>36750000</v>
      </c>
      <c r="D2840" s="8">
        <v>20799494.991494987</v>
      </c>
      <c r="E2840" s="10">
        <f t="shared" si="88"/>
        <v>15950505.008505013</v>
      </c>
      <c r="F2840" s="28">
        <f t="shared" si="89"/>
        <v>-123212.24721224234</v>
      </c>
    </row>
    <row r="2841" spans="1:6" x14ac:dyDescent="0.3">
      <c r="A2841">
        <v>2840</v>
      </c>
      <c r="B2841" s="2">
        <v>41835</v>
      </c>
      <c r="C2841" s="8">
        <v>36830000</v>
      </c>
      <c r="D2841" s="8">
        <v>20756282.744282745</v>
      </c>
      <c r="E2841" s="10">
        <f t="shared" si="88"/>
        <v>16073717.255717255</v>
      </c>
      <c r="F2841" s="28">
        <f t="shared" si="89"/>
        <v>130567.00056700036</v>
      </c>
    </row>
    <row r="2842" spans="1:6" x14ac:dyDescent="0.3">
      <c r="A2842">
        <v>2841</v>
      </c>
      <c r="B2842" s="2">
        <v>41834</v>
      </c>
      <c r="C2842" s="8">
        <v>36840000</v>
      </c>
      <c r="D2842" s="8">
        <v>20896849.744849745</v>
      </c>
      <c r="E2842" s="10">
        <f t="shared" si="88"/>
        <v>15943150.255150255</v>
      </c>
      <c r="F2842" s="28">
        <f t="shared" si="89"/>
        <v>411214.8932148926</v>
      </c>
    </row>
    <row r="2843" spans="1:6" x14ac:dyDescent="0.3">
      <c r="A2843">
        <v>2842</v>
      </c>
      <c r="B2843" s="2">
        <v>41831</v>
      </c>
      <c r="C2843" s="8">
        <v>36930000</v>
      </c>
      <c r="D2843" s="8">
        <v>21398064.638064638</v>
      </c>
      <c r="E2843" s="10">
        <f t="shared" si="88"/>
        <v>15531935.361935362</v>
      </c>
      <c r="F2843" s="28">
        <f t="shared" si="89"/>
        <v>2268.0022680014372</v>
      </c>
    </row>
    <row r="2844" spans="1:6" x14ac:dyDescent="0.3">
      <c r="A2844">
        <v>2843</v>
      </c>
      <c r="B2844" s="2">
        <v>41830</v>
      </c>
      <c r="C2844" s="8">
        <v>36960000</v>
      </c>
      <c r="D2844" s="8">
        <v>21430332.640332639</v>
      </c>
      <c r="E2844" s="10">
        <f t="shared" si="88"/>
        <v>15529667.359667361</v>
      </c>
      <c r="F2844" s="28">
        <f t="shared" si="89"/>
        <v>-48468.342468343675</v>
      </c>
    </row>
    <row r="2845" spans="1:6" x14ac:dyDescent="0.3">
      <c r="A2845">
        <v>2844</v>
      </c>
      <c r="B2845" s="2">
        <v>41829</v>
      </c>
      <c r="C2845" s="8">
        <v>36840000</v>
      </c>
      <c r="D2845" s="8">
        <v>21261864.297864296</v>
      </c>
      <c r="E2845" s="10">
        <f t="shared" si="88"/>
        <v>15578135.702135704</v>
      </c>
      <c r="F2845" s="28">
        <f t="shared" si="89"/>
        <v>-115226.61122661084</v>
      </c>
    </row>
    <row r="2846" spans="1:6" x14ac:dyDescent="0.3">
      <c r="A2846">
        <v>2845</v>
      </c>
      <c r="B2846" s="2">
        <v>41828</v>
      </c>
      <c r="C2846" s="8">
        <v>36820000</v>
      </c>
      <c r="D2846" s="8">
        <v>21126637.686637685</v>
      </c>
      <c r="E2846" s="10">
        <f t="shared" si="88"/>
        <v>15693362.313362315</v>
      </c>
      <c r="F2846" s="28">
        <f t="shared" si="89"/>
        <v>77979.587979588658</v>
      </c>
    </row>
    <row r="2847" spans="1:6" x14ac:dyDescent="0.3">
      <c r="A2847">
        <v>2846</v>
      </c>
      <c r="B2847" s="2">
        <v>41827</v>
      </c>
      <c r="C2847" s="8">
        <v>36760000</v>
      </c>
      <c r="D2847" s="8">
        <v>21144617.274617273</v>
      </c>
      <c r="E2847" s="10">
        <f t="shared" si="88"/>
        <v>15615382.725382727</v>
      </c>
      <c r="F2847" s="28">
        <f t="shared" si="89"/>
        <v>51881.761481761932</v>
      </c>
    </row>
    <row r="2848" spans="1:6" x14ac:dyDescent="0.3">
      <c r="A2848">
        <v>2847</v>
      </c>
      <c r="B2848" s="2">
        <v>41824</v>
      </c>
      <c r="C2848" s="8">
        <v>36810000</v>
      </c>
      <c r="D2848" s="8">
        <v>21246499.036099035</v>
      </c>
      <c r="E2848" s="10">
        <f t="shared" si="88"/>
        <v>15563500.963900965</v>
      </c>
      <c r="F2848" s="28">
        <f t="shared" si="89"/>
        <v>-64287.35588735342</v>
      </c>
    </row>
    <row r="2849" spans="1:6" x14ac:dyDescent="0.3">
      <c r="A2849">
        <v>2848</v>
      </c>
      <c r="B2849" s="2">
        <v>41823</v>
      </c>
      <c r="C2849" s="8">
        <v>36860000</v>
      </c>
      <c r="D2849" s="8">
        <v>21232211.680211682</v>
      </c>
      <c r="E2849" s="10">
        <f t="shared" si="88"/>
        <v>15627788.319788318</v>
      </c>
      <c r="F2849" s="28">
        <f t="shared" si="89"/>
        <v>135745.6057456024</v>
      </c>
    </row>
    <row r="2850" spans="1:6" x14ac:dyDescent="0.3">
      <c r="A2850">
        <v>2849</v>
      </c>
      <c r="B2850" s="2">
        <v>41822</v>
      </c>
      <c r="C2850" s="8">
        <v>36910000</v>
      </c>
      <c r="D2850" s="8">
        <v>21417957.285957284</v>
      </c>
      <c r="E2850" s="10">
        <f t="shared" si="88"/>
        <v>15492042.714042716</v>
      </c>
      <c r="F2850" s="28">
        <f t="shared" si="89"/>
        <v>-69182.007182005793</v>
      </c>
    </row>
    <row r="2851" spans="1:6" x14ac:dyDescent="0.3">
      <c r="A2851">
        <v>2850</v>
      </c>
      <c r="B2851" s="2">
        <v>41821</v>
      </c>
      <c r="C2851" s="8">
        <v>36920000</v>
      </c>
      <c r="D2851" s="8">
        <v>21358775.278775278</v>
      </c>
      <c r="E2851" s="10">
        <f t="shared" si="88"/>
        <v>15561224.721224722</v>
      </c>
      <c r="F2851" s="28">
        <f t="shared" si="89"/>
        <v>45927.045927044004</v>
      </c>
    </row>
    <row r="2852" spans="1:6" x14ac:dyDescent="0.3">
      <c r="A2852">
        <v>2851</v>
      </c>
      <c r="B2852" s="2">
        <v>41820</v>
      </c>
      <c r="C2852" s="8">
        <v>36800000</v>
      </c>
      <c r="D2852" s="8">
        <v>21284702.324702322</v>
      </c>
      <c r="E2852" s="10">
        <f t="shared" si="88"/>
        <v>15515297.675297678</v>
      </c>
      <c r="F2852" s="28">
        <f t="shared" si="89"/>
        <v>-45087.885087884963</v>
      </c>
    </row>
    <row r="2853" spans="1:6" x14ac:dyDescent="0.3">
      <c r="A2853">
        <v>2852</v>
      </c>
      <c r="B2853" s="2">
        <v>41817</v>
      </c>
      <c r="C2853" s="8">
        <v>36800000</v>
      </c>
      <c r="D2853" s="8">
        <v>21239614.439614438</v>
      </c>
      <c r="E2853" s="10">
        <f t="shared" si="88"/>
        <v>15560385.560385562</v>
      </c>
      <c r="F2853" s="28">
        <f t="shared" si="89"/>
        <v>-16698.166698168963</v>
      </c>
    </row>
    <row r="2854" spans="1:6" x14ac:dyDescent="0.3">
      <c r="A2854">
        <v>2853</v>
      </c>
      <c r="B2854" s="2">
        <v>41816</v>
      </c>
      <c r="C2854" s="8">
        <v>36770000</v>
      </c>
      <c r="D2854" s="8">
        <v>21192916.272916269</v>
      </c>
      <c r="E2854" s="10">
        <f t="shared" si="88"/>
        <v>15577083.727083731</v>
      </c>
      <c r="F2854" s="28">
        <f t="shared" si="89"/>
        <v>68227.178227182478</v>
      </c>
    </row>
    <row r="2855" spans="1:6" x14ac:dyDescent="0.3">
      <c r="A2855">
        <v>2854</v>
      </c>
      <c r="B2855" s="2">
        <v>41815</v>
      </c>
      <c r="C2855" s="8">
        <v>36800000</v>
      </c>
      <c r="D2855" s="8">
        <v>21291143.451143451</v>
      </c>
      <c r="E2855" s="10">
        <f t="shared" si="88"/>
        <v>15508856.548856549</v>
      </c>
      <c r="F2855" s="28">
        <f t="shared" si="89"/>
        <v>-120905.68890568614</v>
      </c>
    </row>
    <row r="2856" spans="1:6" x14ac:dyDescent="0.3">
      <c r="A2856">
        <v>2855</v>
      </c>
      <c r="B2856" s="2">
        <v>41814</v>
      </c>
      <c r="C2856" s="8">
        <v>36880000</v>
      </c>
      <c r="D2856" s="8">
        <v>21250237.762237765</v>
      </c>
      <c r="E2856" s="10">
        <f t="shared" si="88"/>
        <v>15629762.237762235</v>
      </c>
      <c r="F2856" s="28">
        <f t="shared" si="89"/>
        <v>98255.90625590086</v>
      </c>
    </row>
    <row r="2857" spans="1:6" x14ac:dyDescent="0.3">
      <c r="A2857">
        <v>2856</v>
      </c>
      <c r="B2857" s="2">
        <v>41813</v>
      </c>
      <c r="C2857" s="8">
        <v>36760000</v>
      </c>
      <c r="D2857" s="8">
        <v>21228493.668493666</v>
      </c>
      <c r="E2857" s="10">
        <f t="shared" si="88"/>
        <v>15531506.331506334</v>
      </c>
      <c r="F2857" s="28">
        <f t="shared" si="89"/>
        <v>-263868.0778680779</v>
      </c>
    </row>
    <row r="2858" spans="1:6" x14ac:dyDescent="0.3">
      <c r="A2858">
        <v>2857</v>
      </c>
      <c r="B2858" s="2">
        <v>41810</v>
      </c>
      <c r="C2858" s="8">
        <v>36970000</v>
      </c>
      <c r="D2858" s="8">
        <v>21174625.590625588</v>
      </c>
      <c r="E2858" s="10">
        <f t="shared" si="88"/>
        <v>15795374.409374412</v>
      </c>
      <c r="F2858" s="28">
        <f t="shared" si="89"/>
        <v>164678.1326781325</v>
      </c>
    </row>
    <row r="2859" spans="1:6" x14ac:dyDescent="0.3">
      <c r="A2859">
        <v>2858</v>
      </c>
      <c r="B2859" s="2">
        <v>41809</v>
      </c>
      <c r="C2859" s="8">
        <v>36780000</v>
      </c>
      <c r="D2859" s="8">
        <v>21149303.72330372</v>
      </c>
      <c r="E2859" s="10">
        <f t="shared" si="88"/>
        <v>15630696.27669628</v>
      </c>
      <c r="F2859" s="28">
        <f t="shared" si="89"/>
        <v>-550703.08070307598</v>
      </c>
    </row>
    <row r="2860" spans="1:6" x14ac:dyDescent="0.3">
      <c r="A2860">
        <v>2859</v>
      </c>
      <c r="B2860" s="2">
        <v>41808</v>
      </c>
      <c r="C2860" s="8">
        <v>36560000</v>
      </c>
      <c r="D2860" s="8">
        <v>20378600.642600644</v>
      </c>
      <c r="E2860" s="10">
        <f t="shared" si="88"/>
        <v>16181399.357399356</v>
      </c>
      <c r="F2860" s="28">
        <f t="shared" si="89"/>
        <v>63209.979209974408</v>
      </c>
    </row>
    <row r="2861" spans="1:6" x14ac:dyDescent="0.3">
      <c r="A2861">
        <v>2860</v>
      </c>
      <c r="B2861" s="2">
        <v>41807</v>
      </c>
      <c r="C2861" s="8">
        <v>36500000</v>
      </c>
      <c r="D2861" s="8">
        <v>20381810.621810619</v>
      </c>
      <c r="E2861" s="10">
        <f t="shared" si="88"/>
        <v>16118189.378189381</v>
      </c>
      <c r="F2861" s="28">
        <f t="shared" si="89"/>
        <v>-133170.28917028382</v>
      </c>
    </row>
    <row r="2862" spans="1:6" x14ac:dyDescent="0.3">
      <c r="A2862">
        <v>2861</v>
      </c>
      <c r="B2862" s="2">
        <v>41806</v>
      </c>
      <c r="C2862" s="8">
        <v>36670000</v>
      </c>
      <c r="D2862" s="8">
        <v>20418640.332640335</v>
      </c>
      <c r="E2862" s="10">
        <f t="shared" si="88"/>
        <v>16251359.667359665</v>
      </c>
      <c r="F2862" s="28">
        <f t="shared" si="89"/>
        <v>-94775.278775282204</v>
      </c>
    </row>
    <row r="2863" spans="1:6" x14ac:dyDescent="0.3">
      <c r="A2863">
        <v>2862</v>
      </c>
      <c r="B2863" s="2">
        <v>41803</v>
      </c>
      <c r="C2863" s="8">
        <v>36760000</v>
      </c>
      <c r="D2863" s="8">
        <v>20413865.053865053</v>
      </c>
      <c r="E2863" s="10">
        <f t="shared" si="88"/>
        <v>16346134.946134947</v>
      </c>
      <c r="F2863" s="28">
        <f t="shared" si="89"/>
        <v>113583.06558306143</v>
      </c>
    </row>
    <row r="2864" spans="1:6" x14ac:dyDescent="0.3">
      <c r="A2864">
        <v>2863</v>
      </c>
      <c r="B2864" s="2">
        <v>41802</v>
      </c>
      <c r="C2864" s="8">
        <v>36640000</v>
      </c>
      <c r="D2864" s="8">
        <v>20407448.119448114</v>
      </c>
      <c r="E2864" s="10">
        <f t="shared" si="88"/>
        <v>16232551.880551886</v>
      </c>
      <c r="F2864" s="28">
        <f t="shared" si="89"/>
        <v>-225099.98109997809</v>
      </c>
    </row>
    <row r="2865" spans="1:6" x14ac:dyDescent="0.3">
      <c r="A2865">
        <v>2864</v>
      </c>
      <c r="B2865" s="2">
        <v>41801</v>
      </c>
      <c r="C2865" s="8">
        <v>36660000</v>
      </c>
      <c r="D2865" s="8">
        <v>20202348.138348136</v>
      </c>
      <c r="E2865" s="10">
        <f t="shared" si="88"/>
        <v>16457651.861651864</v>
      </c>
      <c r="F2865" s="28">
        <f t="shared" si="89"/>
        <v>284452.46645246819</v>
      </c>
    </row>
    <row r="2866" spans="1:6" x14ac:dyDescent="0.3">
      <c r="A2866">
        <v>2865</v>
      </c>
      <c r="B2866" s="2">
        <v>41800</v>
      </c>
      <c r="C2866" s="8">
        <v>36350000</v>
      </c>
      <c r="D2866" s="8">
        <v>20176800.604800604</v>
      </c>
      <c r="E2866" s="10">
        <f t="shared" si="88"/>
        <v>16173199.395199396</v>
      </c>
      <c r="F2866" s="28">
        <f t="shared" si="89"/>
        <v>-76161.784161783755</v>
      </c>
    </row>
    <row r="2867" spans="1:6" x14ac:dyDescent="0.3">
      <c r="A2867">
        <v>2866</v>
      </c>
      <c r="B2867" s="2">
        <v>41799</v>
      </c>
      <c r="C2867" s="8">
        <v>36330000</v>
      </c>
      <c r="D2867" s="8">
        <v>20080638.820638821</v>
      </c>
      <c r="E2867" s="10">
        <f t="shared" si="88"/>
        <v>16249361.179361179</v>
      </c>
      <c r="F2867" s="28">
        <f t="shared" si="89"/>
        <v>-30825.174825180322</v>
      </c>
    </row>
    <row r="2868" spans="1:6" x14ac:dyDescent="0.3">
      <c r="A2868">
        <v>2867</v>
      </c>
      <c r="B2868" s="2">
        <v>41796</v>
      </c>
      <c r="C2868" s="8">
        <v>36310000</v>
      </c>
      <c r="D2868" s="8">
        <v>20029813.64581364</v>
      </c>
      <c r="E2868" s="10">
        <f t="shared" si="88"/>
        <v>16280186.35418636</v>
      </c>
      <c r="F2868" s="28">
        <f t="shared" si="89"/>
        <v>353342.65734266117</v>
      </c>
    </row>
    <row r="2869" spans="1:6" x14ac:dyDescent="0.3">
      <c r="A2869">
        <v>2868</v>
      </c>
      <c r="B2869" s="2">
        <v>41795</v>
      </c>
      <c r="C2869" s="8">
        <v>35990000</v>
      </c>
      <c r="D2869" s="8">
        <v>20063156.303156301</v>
      </c>
      <c r="E2869" s="10">
        <f t="shared" si="88"/>
        <v>15926843.696843699</v>
      </c>
      <c r="F2869" s="28">
        <f t="shared" si="89"/>
        <v>-222918.1629181616</v>
      </c>
    </row>
    <row r="2870" spans="1:6" x14ac:dyDescent="0.3">
      <c r="A2870">
        <v>2869</v>
      </c>
      <c r="B2870" s="2">
        <v>41794</v>
      </c>
      <c r="C2870" s="8">
        <v>36050000</v>
      </c>
      <c r="D2870" s="8">
        <v>19900238.14023814</v>
      </c>
      <c r="E2870" s="10">
        <f t="shared" si="88"/>
        <v>16149761.85976186</v>
      </c>
      <c r="F2870" s="28">
        <f t="shared" si="89"/>
        <v>-246980.15498015657</v>
      </c>
    </row>
    <row r="2871" spans="1:6" x14ac:dyDescent="0.3">
      <c r="A2871">
        <v>2870</v>
      </c>
      <c r="B2871" s="2">
        <v>41793</v>
      </c>
      <c r="C2871" s="8">
        <v>36330000</v>
      </c>
      <c r="D2871" s="8">
        <v>19933257.985257983</v>
      </c>
      <c r="E2871" s="10">
        <f t="shared" si="88"/>
        <v>16396742.014742017</v>
      </c>
      <c r="F2871" s="28">
        <f t="shared" si="89"/>
        <v>-17818.937818937004</v>
      </c>
    </row>
    <row r="2872" spans="1:6" x14ac:dyDescent="0.3">
      <c r="A2872">
        <v>2871</v>
      </c>
      <c r="B2872" s="2">
        <v>41792</v>
      </c>
      <c r="C2872" s="8">
        <v>36310000</v>
      </c>
      <c r="D2872" s="8">
        <v>19895439.047439046</v>
      </c>
      <c r="E2872" s="10">
        <f t="shared" si="88"/>
        <v>16414560.952560954</v>
      </c>
      <c r="F2872" s="28">
        <f t="shared" si="89"/>
        <v>-193147.60914761201</v>
      </c>
    </row>
    <row r="2873" spans="1:6" x14ac:dyDescent="0.3">
      <c r="A2873">
        <v>2872</v>
      </c>
      <c r="B2873" s="2">
        <v>41789</v>
      </c>
      <c r="C2873" s="8">
        <v>36510000</v>
      </c>
      <c r="D2873" s="8">
        <v>19902291.438291434</v>
      </c>
      <c r="E2873" s="10">
        <f t="shared" si="88"/>
        <v>16607708.561708566</v>
      </c>
      <c r="F2873" s="28">
        <f t="shared" si="89"/>
        <v>235714.23171423376</v>
      </c>
    </row>
    <row r="2874" spans="1:6" x14ac:dyDescent="0.3">
      <c r="A2874">
        <v>2873</v>
      </c>
      <c r="B2874" s="2">
        <v>41788</v>
      </c>
      <c r="C2874" s="8">
        <v>36450000</v>
      </c>
      <c r="D2874" s="8">
        <v>20078005.670005668</v>
      </c>
      <c r="E2874" s="10">
        <f t="shared" si="88"/>
        <v>16371994.329994332</v>
      </c>
      <c r="F2874" s="28">
        <f t="shared" si="89"/>
        <v>-32054.432054430246</v>
      </c>
    </row>
    <row r="2875" spans="1:6" x14ac:dyDescent="0.3">
      <c r="A2875">
        <v>2874</v>
      </c>
      <c r="B2875" s="2">
        <v>41787</v>
      </c>
      <c r="C2875" s="8">
        <v>36530000</v>
      </c>
      <c r="D2875" s="8">
        <v>20125951.237951238</v>
      </c>
      <c r="E2875" s="10">
        <f t="shared" si="88"/>
        <v>16404048.762048762</v>
      </c>
      <c r="F2875" s="28">
        <f t="shared" si="89"/>
        <v>-101643.54564354569</v>
      </c>
    </row>
    <row r="2876" spans="1:6" x14ac:dyDescent="0.3">
      <c r="A2876">
        <v>2875</v>
      </c>
      <c r="B2876" s="2">
        <v>41786</v>
      </c>
      <c r="C2876" s="8">
        <v>36710000</v>
      </c>
      <c r="D2876" s="8">
        <v>20204307.692307692</v>
      </c>
      <c r="E2876" s="10">
        <f t="shared" si="88"/>
        <v>16505692.307692308</v>
      </c>
      <c r="F2876" s="28">
        <f t="shared" si="89"/>
        <v>394236.17463617399</v>
      </c>
    </row>
    <row r="2877" spans="1:6" x14ac:dyDescent="0.3">
      <c r="A2877">
        <v>2876</v>
      </c>
      <c r="B2877" s="2">
        <v>41785</v>
      </c>
      <c r="C2877" s="8">
        <v>36740000</v>
      </c>
      <c r="D2877" s="8">
        <v>20628543.866943866</v>
      </c>
      <c r="E2877" s="10">
        <f t="shared" si="88"/>
        <v>16111456.133056134</v>
      </c>
      <c r="F2877" s="28">
        <f t="shared" si="89"/>
        <v>-1025.4394254423678</v>
      </c>
    </row>
    <row r="2878" spans="1:6" x14ac:dyDescent="0.3">
      <c r="A2878">
        <v>2877</v>
      </c>
      <c r="B2878" s="2">
        <v>41782</v>
      </c>
      <c r="C2878" s="8">
        <v>36740000</v>
      </c>
      <c r="D2878" s="8">
        <v>20627518.427518424</v>
      </c>
      <c r="E2878" s="10">
        <f t="shared" si="88"/>
        <v>16112481.572481576</v>
      </c>
      <c r="F2878" s="28">
        <f t="shared" si="89"/>
        <v>248018.52201852575</v>
      </c>
    </row>
    <row r="2879" spans="1:6" x14ac:dyDescent="0.3">
      <c r="A2879">
        <v>2878</v>
      </c>
      <c r="B2879" s="2">
        <v>41781</v>
      </c>
      <c r="C2879" s="8">
        <v>36530000</v>
      </c>
      <c r="D2879" s="8">
        <v>20665536.949536949</v>
      </c>
      <c r="E2879" s="10">
        <f t="shared" si="88"/>
        <v>15864463.050463051</v>
      </c>
      <c r="F2879" s="28">
        <f t="shared" si="89"/>
        <v>-180643.73464373499</v>
      </c>
    </row>
    <row r="2880" spans="1:6" x14ac:dyDescent="0.3">
      <c r="A2880">
        <v>2879</v>
      </c>
      <c r="B2880" s="2">
        <v>41780</v>
      </c>
      <c r="C2880" s="8">
        <v>36620000</v>
      </c>
      <c r="D2880" s="8">
        <v>20574893.214893214</v>
      </c>
      <c r="E2880" s="10">
        <f t="shared" si="88"/>
        <v>16045106.785106786</v>
      </c>
      <c r="F2880" s="28">
        <f t="shared" si="89"/>
        <v>-446167.07616707683</v>
      </c>
    </row>
    <row r="2881" spans="1:6" x14ac:dyDescent="0.3">
      <c r="A2881">
        <v>2880</v>
      </c>
      <c r="B2881" s="2">
        <v>41779</v>
      </c>
      <c r="C2881" s="8">
        <v>37170000</v>
      </c>
      <c r="D2881" s="8">
        <v>20678726.138726138</v>
      </c>
      <c r="E2881" s="10">
        <f t="shared" si="88"/>
        <v>16491273.861273862</v>
      </c>
      <c r="F2881" s="28">
        <f t="shared" si="89"/>
        <v>217659.79965979978</v>
      </c>
    </row>
    <row r="2882" spans="1:6" x14ac:dyDescent="0.3">
      <c r="A2882">
        <v>2881</v>
      </c>
      <c r="B2882" s="2">
        <v>41778</v>
      </c>
      <c r="C2882" s="8">
        <v>36920000</v>
      </c>
      <c r="D2882" s="8">
        <v>20646385.938385937</v>
      </c>
      <c r="E2882" s="10">
        <f t="shared" si="88"/>
        <v>16273614.061614063</v>
      </c>
      <c r="F2882" s="28">
        <f t="shared" si="89"/>
        <v>442948.40294840187</v>
      </c>
    </row>
    <row r="2883" spans="1:6" x14ac:dyDescent="0.3">
      <c r="A2883">
        <v>2882</v>
      </c>
      <c r="B2883" s="2">
        <v>41775</v>
      </c>
      <c r="C2883" s="8">
        <v>36500000</v>
      </c>
      <c r="D2883" s="8">
        <v>20669334.341334339</v>
      </c>
      <c r="E2883" s="10">
        <f t="shared" ref="E2883:E2946" si="90">C2883-D2883</f>
        <v>15830665.658665661</v>
      </c>
      <c r="F2883" s="28">
        <f t="shared" ref="F2883:F2946" si="91">E2883-E2884</f>
        <v>-5919.1079191081226</v>
      </c>
    </row>
    <row r="2884" spans="1:6" x14ac:dyDescent="0.3">
      <c r="A2884">
        <v>2883</v>
      </c>
      <c r="B2884" s="2">
        <v>41774</v>
      </c>
      <c r="C2884" s="8">
        <v>36470000</v>
      </c>
      <c r="D2884" s="8">
        <v>20633415.233415231</v>
      </c>
      <c r="E2884" s="10">
        <f t="shared" si="90"/>
        <v>15836584.766584769</v>
      </c>
      <c r="F2884" s="28">
        <f t="shared" si="91"/>
        <v>209803.06180306152</v>
      </c>
    </row>
    <row r="2885" spans="1:6" x14ac:dyDescent="0.3">
      <c r="A2885">
        <v>2884</v>
      </c>
      <c r="B2885" s="2">
        <v>41773</v>
      </c>
      <c r="C2885" s="8">
        <v>36440000</v>
      </c>
      <c r="D2885" s="8">
        <v>20813218.295218293</v>
      </c>
      <c r="E2885" s="10">
        <f t="shared" si="90"/>
        <v>15626781.704781707</v>
      </c>
      <c r="F2885" s="28">
        <f t="shared" si="91"/>
        <v>533275.75127574801</v>
      </c>
    </row>
    <row r="2886" spans="1:6" x14ac:dyDescent="0.3">
      <c r="A2886">
        <v>2885</v>
      </c>
      <c r="B2886" s="2">
        <v>41772</v>
      </c>
      <c r="C2886" s="8">
        <v>35720000</v>
      </c>
      <c r="D2886" s="8">
        <v>20626494.046494041</v>
      </c>
      <c r="E2886" s="10">
        <f t="shared" si="90"/>
        <v>15093505.953505959</v>
      </c>
      <c r="F2886" s="28">
        <f t="shared" si="91"/>
        <v>85932.715932715684</v>
      </c>
    </row>
    <row r="2887" spans="1:6" x14ac:dyDescent="0.3">
      <c r="A2887">
        <v>2886</v>
      </c>
      <c r="B2887" s="2">
        <v>41771</v>
      </c>
      <c r="C2887" s="8">
        <v>35650000</v>
      </c>
      <c r="D2887" s="8">
        <v>20642426.762426756</v>
      </c>
      <c r="E2887" s="10">
        <f t="shared" si="90"/>
        <v>15007573.237573244</v>
      </c>
      <c r="F2887" s="28">
        <f t="shared" si="91"/>
        <v>42624.456624459475</v>
      </c>
    </row>
    <row r="2888" spans="1:6" x14ac:dyDescent="0.3">
      <c r="A2888">
        <v>2887</v>
      </c>
      <c r="B2888" s="2">
        <v>41768</v>
      </c>
      <c r="C2888" s="8">
        <v>35480000</v>
      </c>
      <c r="D2888" s="8">
        <v>20515051.219051216</v>
      </c>
      <c r="E2888" s="10">
        <f t="shared" si="90"/>
        <v>14964948.780948784</v>
      </c>
      <c r="F2888" s="28">
        <f t="shared" si="91"/>
        <v>71593.64959365502</v>
      </c>
    </row>
    <row r="2889" spans="1:6" x14ac:dyDescent="0.3">
      <c r="A2889">
        <v>2888</v>
      </c>
      <c r="B2889" s="2">
        <v>41767</v>
      </c>
      <c r="C2889" s="8">
        <v>35410000</v>
      </c>
      <c r="D2889" s="8">
        <v>20516644.868644871</v>
      </c>
      <c r="E2889" s="10">
        <f t="shared" si="90"/>
        <v>14893355.131355129</v>
      </c>
      <c r="F2889" s="28">
        <f t="shared" si="91"/>
        <v>-70618.030618038028</v>
      </c>
    </row>
    <row r="2890" spans="1:6" x14ac:dyDescent="0.3">
      <c r="A2890">
        <v>2889</v>
      </c>
      <c r="B2890" s="2">
        <v>41766</v>
      </c>
      <c r="C2890" s="8">
        <v>35490000</v>
      </c>
      <c r="D2890" s="8">
        <v>20526026.838026833</v>
      </c>
      <c r="E2890" s="10">
        <f t="shared" si="90"/>
        <v>14963973.161973167</v>
      </c>
      <c r="F2890" s="28">
        <f t="shared" si="91"/>
        <v>318745.41674542055</v>
      </c>
    </row>
    <row r="2891" spans="1:6" x14ac:dyDescent="0.3">
      <c r="A2891">
        <v>2890</v>
      </c>
      <c r="B2891" s="2">
        <v>41765</v>
      </c>
      <c r="C2891" s="8">
        <v>35490000</v>
      </c>
      <c r="D2891" s="8">
        <v>20844772.254772253</v>
      </c>
      <c r="E2891" s="10">
        <f t="shared" si="90"/>
        <v>14645227.745227747</v>
      </c>
      <c r="F2891" s="28">
        <f t="shared" si="91"/>
        <v>-73795.123795125633</v>
      </c>
    </row>
    <row r="2892" spans="1:6" x14ac:dyDescent="0.3">
      <c r="A2892">
        <v>2891</v>
      </c>
      <c r="B2892" s="2">
        <v>41764</v>
      </c>
      <c r="C2892" s="8">
        <v>35570000</v>
      </c>
      <c r="D2892" s="8">
        <v>20850977.130977128</v>
      </c>
      <c r="E2892" s="10">
        <f t="shared" si="90"/>
        <v>14719022.869022872</v>
      </c>
      <c r="F2892" s="28">
        <f t="shared" si="91"/>
        <v>-1341792.8557928577</v>
      </c>
    </row>
    <row r="2893" spans="1:6" x14ac:dyDescent="0.3">
      <c r="A2893">
        <v>2892</v>
      </c>
      <c r="B2893" s="2">
        <v>41761</v>
      </c>
      <c r="C2893" s="8">
        <v>36800000</v>
      </c>
      <c r="D2893" s="8">
        <v>20739184.27518427</v>
      </c>
      <c r="E2893" s="10">
        <f t="shared" si="90"/>
        <v>16060815.72481573</v>
      </c>
      <c r="F2893" s="28">
        <f t="shared" si="91"/>
        <v>-310466.83046682924</v>
      </c>
    </row>
    <row r="2894" spans="1:6" x14ac:dyDescent="0.3">
      <c r="A2894">
        <v>2893</v>
      </c>
      <c r="B2894" s="2">
        <v>41760</v>
      </c>
      <c r="C2894" s="8">
        <v>36800000</v>
      </c>
      <c r="D2894" s="8">
        <v>20428717.444717441</v>
      </c>
      <c r="E2894" s="10">
        <f t="shared" si="90"/>
        <v>16371282.555282559</v>
      </c>
      <c r="F2894" s="28">
        <f t="shared" si="91"/>
        <v>839017.19901719689</v>
      </c>
    </row>
    <row r="2895" spans="1:6" x14ac:dyDescent="0.3">
      <c r="A2895">
        <v>2894</v>
      </c>
      <c r="B2895" s="2">
        <v>41759</v>
      </c>
      <c r="C2895" s="8">
        <v>36160000</v>
      </c>
      <c r="D2895" s="8">
        <v>20627734.643734638</v>
      </c>
      <c r="E2895" s="10">
        <f t="shared" si="90"/>
        <v>15532265.356265362</v>
      </c>
      <c r="F2895" s="28">
        <f t="shared" si="91"/>
        <v>706368.55036855489</v>
      </c>
    </row>
    <row r="2896" spans="1:6" x14ac:dyDescent="0.3">
      <c r="A2896">
        <v>2895</v>
      </c>
      <c r="B2896" s="2">
        <v>41758</v>
      </c>
      <c r="C2896" s="8">
        <v>35460000</v>
      </c>
      <c r="D2896" s="8">
        <v>20634103.194103193</v>
      </c>
      <c r="E2896" s="10">
        <f t="shared" si="90"/>
        <v>14825896.805896807</v>
      </c>
      <c r="F2896" s="28">
        <f t="shared" si="91"/>
        <v>-84008.31600831449</v>
      </c>
    </row>
    <row r="2897" spans="1:6" x14ac:dyDescent="0.3">
      <c r="A2897">
        <v>2896</v>
      </c>
      <c r="B2897" s="2">
        <v>41757</v>
      </c>
      <c r="C2897" s="8">
        <v>35600000</v>
      </c>
      <c r="D2897" s="8">
        <v>20690094.878094878</v>
      </c>
      <c r="E2897" s="10">
        <f t="shared" si="90"/>
        <v>14909905.121905122</v>
      </c>
      <c r="F2897" s="28">
        <f t="shared" si="91"/>
        <v>138505.386505384</v>
      </c>
    </row>
    <row r="2898" spans="1:6" x14ac:dyDescent="0.3">
      <c r="A2898">
        <v>2897</v>
      </c>
      <c r="B2898" s="2">
        <v>41754</v>
      </c>
      <c r="C2898" s="8">
        <v>35500000</v>
      </c>
      <c r="D2898" s="8">
        <v>20728600.264600262</v>
      </c>
      <c r="E2898" s="10">
        <f t="shared" si="90"/>
        <v>14771399.735399738</v>
      </c>
      <c r="F2898" s="28">
        <f t="shared" si="91"/>
        <v>-57674.163674160838</v>
      </c>
    </row>
    <row r="2899" spans="1:6" x14ac:dyDescent="0.3">
      <c r="A2899">
        <v>2898</v>
      </c>
      <c r="B2899" s="2">
        <v>41753</v>
      </c>
      <c r="C2899" s="8">
        <v>35400000</v>
      </c>
      <c r="D2899" s="8">
        <v>20570926.100926101</v>
      </c>
      <c r="E2899" s="10">
        <f t="shared" si="90"/>
        <v>14829073.899073899</v>
      </c>
      <c r="F2899" s="28">
        <f t="shared" si="91"/>
        <v>-75569.457569457591</v>
      </c>
    </row>
    <row r="2900" spans="1:6" x14ac:dyDescent="0.3">
      <c r="A2900">
        <v>2899</v>
      </c>
      <c r="B2900" s="2">
        <v>41752</v>
      </c>
      <c r="C2900" s="8">
        <v>35380000</v>
      </c>
      <c r="D2900" s="8">
        <v>20475356.643356644</v>
      </c>
      <c r="E2900" s="10">
        <f t="shared" si="90"/>
        <v>14904643.356643356</v>
      </c>
      <c r="F2900" s="28">
        <f t="shared" si="91"/>
        <v>-101920.61992062628</v>
      </c>
    </row>
    <row r="2901" spans="1:6" x14ac:dyDescent="0.3">
      <c r="A2901">
        <v>2900</v>
      </c>
      <c r="B2901" s="2">
        <v>41751</v>
      </c>
      <c r="C2901" s="8">
        <v>35410000</v>
      </c>
      <c r="D2901" s="8">
        <v>20403436.023436017</v>
      </c>
      <c r="E2901" s="10">
        <f t="shared" si="90"/>
        <v>15006563.976563983</v>
      </c>
      <c r="F2901" s="28">
        <f t="shared" si="91"/>
        <v>137902.09790210426</v>
      </c>
    </row>
    <row r="2902" spans="1:6" x14ac:dyDescent="0.3">
      <c r="A2902">
        <v>2901</v>
      </c>
      <c r="B2902" s="2">
        <v>41750</v>
      </c>
      <c r="C2902" s="8">
        <v>35390000</v>
      </c>
      <c r="D2902" s="8">
        <v>20521338.121338122</v>
      </c>
      <c r="E2902" s="10">
        <f t="shared" si="90"/>
        <v>14868661.878661878</v>
      </c>
      <c r="F2902" s="28">
        <f t="shared" si="91"/>
        <v>291552.73375273123</v>
      </c>
    </row>
    <row r="2903" spans="1:6" x14ac:dyDescent="0.3">
      <c r="A2903">
        <v>2902</v>
      </c>
      <c r="B2903" s="2">
        <v>41747</v>
      </c>
      <c r="C2903" s="8">
        <v>35450000</v>
      </c>
      <c r="D2903" s="8">
        <v>20872890.855090853</v>
      </c>
      <c r="E2903" s="10">
        <f t="shared" si="90"/>
        <v>14577109.144909147</v>
      </c>
      <c r="F2903" s="28">
        <f t="shared" si="91"/>
        <v>-305516.06771606579</v>
      </c>
    </row>
    <row r="2904" spans="1:6" x14ac:dyDescent="0.3">
      <c r="A2904">
        <v>2903</v>
      </c>
      <c r="B2904" s="2">
        <v>41746</v>
      </c>
      <c r="C2904" s="8">
        <v>35490000</v>
      </c>
      <c r="D2904" s="8">
        <v>20607374.787374787</v>
      </c>
      <c r="E2904" s="10">
        <f t="shared" si="90"/>
        <v>14882625.212625213</v>
      </c>
      <c r="F2904" s="28">
        <f t="shared" si="91"/>
        <v>144547.34454733878</v>
      </c>
    </row>
    <row r="2905" spans="1:6" x14ac:dyDescent="0.3">
      <c r="A2905">
        <v>2904</v>
      </c>
      <c r="B2905" s="2">
        <v>41745</v>
      </c>
      <c r="C2905" s="8">
        <v>35500000</v>
      </c>
      <c r="D2905" s="8">
        <v>20761922.131922126</v>
      </c>
      <c r="E2905" s="10">
        <f t="shared" si="90"/>
        <v>14738077.868077874</v>
      </c>
      <c r="F2905" s="28">
        <f t="shared" si="91"/>
        <v>-219735.39973539487</v>
      </c>
    </row>
    <row r="2906" spans="1:6" x14ac:dyDescent="0.3">
      <c r="A2906">
        <v>2905</v>
      </c>
      <c r="B2906" s="2">
        <v>41744</v>
      </c>
      <c r="C2906" s="8">
        <v>35690000</v>
      </c>
      <c r="D2906" s="8">
        <v>20732186.732186731</v>
      </c>
      <c r="E2906" s="10">
        <f t="shared" si="90"/>
        <v>14957813.267813269</v>
      </c>
      <c r="F2906" s="28">
        <f t="shared" si="91"/>
        <v>203713.85371385515</v>
      </c>
    </row>
    <row r="2907" spans="1:6" x14ac:dyDescent="0.3">
      <c r="A2907">
        <v>2906</v>
      </c>
      <c r="B2907" s="2">
        <v>41743</v>
      </c>
      <c r="C2907" s="8">
        <v>35900000</v>
      </c>
      <c r="D2907" s="8">
        <v>21145900.585900586</v>
      </c>
      <c r="E2907" s="10">
        <f t="shared" si="90"/>
        <v>14754099.414099414</v>
      </c>
      <c r="F2907" s="28">
        <f t="shared" si="91"/>
        <v>4012.2094122096896</v>
      </c>
    </row>
    <row r="2908" spans="1:6" x14ac:dyDescent="0.3">
      <c r="A2908">
        <v>2907</v>
      </c>
      <c r="B2908" s="2">
        <v>41740</v>
      </c>
      <c r="C2908" s="8">
        <v>35780000</v>
      </c>
      <c r="D2908" s="8">
        <v>21029912.795312796</v>
      </c>
      <c r="E2908" s="10">
        <f t="shared" si="90"/>
        <v>14750087.204687204</v>
      </c>
      <c r="F2908" s="28">
        <f t="shared" si="91"/>
        <v>-77134.49253449589</v>
      </c>
    </row>
    <row r="2909" spans="1:6" x14ac:dyDescent="0.3">
      <c r="A2909">
        <v>2908</v>
      </c>
      <c r="B2909" s="2">
        <v>41739</v>
      </c>
      <c r="C2909" s="8">
        <v>35860000</v>
      </c>
      <c r="D2909" s="8">
        <v>21032778.3027783</v>
      </c>
      <c r="E2909" s="10">
        <f t="shared" si="90"/>
        <v>14827221.6972217</v>
      </c>
      <c r="F2909" s="28">
        <f t="shared" si="91"/>
        <v>-102617.65261765197</v>
      </c>
    </row>
    <row r="2910" spans="1:6" x14ac:dyDescent="0.3">
      <c r="A2910">
        <v>2909</v>
      </c>
      <c r="B2910" s="2">
        <v>41738</v>
      </c>
      <c r="C2910" s="8">
        <v>35730000</v>
      </c>
      <c r="D2910" s="8">
        <v>20800160.650160648</v>
      </c>
      <c r="E2910" s="10">
        <f t="shared" si="90"/>
        <v>14929839.349839352</v>
      </c>
      <c r="F2910" s="28">
        <f t="shared" si="91"/>
        <v>50984.690984692425</v>
      </c>
    </row>
    <row r="2911" spans="1:6" x14ac:dyDescent="0.3">
      <c r="A2911">
        <v>2910</v>
      </c>
      <c r="B2911" s="2">
        <v>41737</v>
      </c>
      <c r="C2911" s="8">
        <v>35730000</v>
      </c>
      <c r="D2911" s="8">
        <v>20851145.34114534</v>
      </c>
      <c r="E2911" s="10">
        <f t="shared" si="90"/>
        <v>14878854.65885466</v>
      </c>
      <c r="F2911" s="28">
        <f t="shared" si="91"/>
        <v>-60480.060480061918</v>
      </c>
    </row>
    <row r="2912" spans="1:6" x14ac:dyDescent="0.3">
      <c r="A2912">
        <v>2911</v>
      </c>
      <c r="B2912" s="2">
        <v>41736</v>
      </c>
      <c r="C2912" s="8">
        <v>35620000</v>
      </c>
      <c r="D2912" s="8">
        <v>20680665.280665278</v>
      </c>
      <c r="E2912" s="10">
        <f t="shared" si="90"/>
        <v>14939334.719334722</v>
      </c>
      <c r="F2912" s="28">
        <f t="shared" si="91"/>
        <v>207924.02192402259</v>
      </c>
    </row>
    <row r="2913" spans="1:6" x14ac:dyDescent="0.3">
      <c r="A2913">
        <v>2912</v>
      </c>
      <c r="B2913" s="2">
        <v>41733</v>
      </c>
      <c r="C2913" s="8">
        <v>35490000</v>
      </c>
      <c r="D2913" s="8">
        <v>20758589.302589301</v>
      </c>
      <c r="E2913" s="10">
        <f t="shared" si="90"/>
        <v>14731410.697410699</v>
      </c>
      <c r="F2913" s="28">
        <f t="shared" si="91"/>
        <v>-229463.9954639934</v>
      </c>
    </row>
    <row r="2914" spans="1:6" x14ac:dyDescent="0.3">
      <c r="A2914">
        <v>2913</v>
      </c>
      <c r="B2914" s="2">
        <v>41732</v>
      </c>
      <c r="C2914" s="8">
        <v>35420000</v>
      </c>
      <c r="D2914" s="8">
        <v>20459125.307125308</v>
      </c>
      <c r="E2914" s="10">
        <f t="shared" si="90"/>
        <v>14960874.692874692</v>
      </c>
      <c r="F2914" s="28">
        <f t="shared" si="91"/>
        <v>152044.60404460132</v>
      </c>
    </row>
    <row r="2915" spans="1:6" x14ac:dyDescent="0.3">
      <c r="A2915">
        <v>2914</v>
      </c>
      <c r="B2915" s="2">
        <v>41731</v>
      </c>
      <c r="C2915" s="8">
        <v>35370000</v>
      </c>
      <c r="D2915" s="8">
        <v>20561169.911169909</v>
      </c>
      <c r="E2915" s="10">
        <f t="shared" si="90"/>
        <v>14808830.088830091</v>
      </c>
      <c r="F2915" s="28">
        <f t="shared" si="91"/>
        <v>-223666.60366660729</v>
      </c>
    </row>
    <row r="2916" spans="1:6" x14ac:dyDescent="0.3">
      <c r="A2916">
        <v>2915</v>
      </c>
      <c r="B2916" s="2">
        <v>41730</v>
      </c>
      <c r="C2916" s="8">
        <v>35420000</v>
      </c>
      <c r="D2916" s="8">
        <v>20387503.307503302</v>
      </c>
      <c r="E2916" s="10">
        <f t="shared" si="90"/>
        <v>15032496.692496698</v>
      </c>
      <c r="F2916" s="28">
        <f t="shared" si="91"/>
        <v>-79455.679455671459</v>
      </c>
    </row>
    <row r="2917" spans="1:6" x14ac:dyDescent="0.3">
      <c r="A2917">
        <v>2916</v>
      </c>
      <c r="B2917" s="2">
        <v>41729</v>
      </c>
      <c r="C2917" s="8">
        <v>35560000</v>
      </c>
      <c r="D2917" s="8">
        <v>20448047.62804763</v>
      </c>
      <c r="E2917" s="10">
        <f t="shared" si="90"/>
        <v>15111952.37195237</v>
      </c>
      <c r="F2917" s="28">
        <f t="shared" si="91"/>
        <v>175481.3834813796</v>
      </c>
    </row>
    <row r="2918" spans="1:6" x14ac:dyDescent="0.3">
      <c r="A2918">
        <v>2917</v>
      </c>
      <c r="B2918" s="2">
        <v>41726</v>
      </c>
      <c r="C2918" s="8">
        <v>35560000</v>
      </c>
      <c r="D2918" s="8">
        <v>20623529.01152901</v>
      </c>
      <c r="E2918" s="10">
        <f t="shared" si="90"/>
        <v>14936470.98847099</v>
      </c>
      <c r="F2918" s="28">
        <f t="shared" si="91"/>
        <v>19452.277452278882</v>
      </c>
    </row>
    <row r="2919" spans="1:6" x14ac:dyDescent="0.3">
      <c r="A2919">
        <v>2918</v>
      </c>
      <c r="B2919" s="2">
        <v>41725</v>
      </c>
      <c r="C2919" s="8">
        <v>35550000</v>
      </c>
      <c r="D2919" s="8">
        <v>20632981.288981289</v>
      </c>
      <c r="E2919" s="10">
        <f t="shared" si="90"/>
        <v>14917018.711018711</v>
      </c>
      <c r="F2919" s="28">
        <f t="shared" si="91"/>
        <v>-66279.342279341072</v>
      </c>
    </row>
    <row r="2920" spans="1:6" x14ac:dyDescent="0.3">
      <c r="A2920">
        <v>2919</v>
      </c>
      <c r="B2920" s="2">
        <v>41724</v>
      </c>
      <c r="C2920" s="8">
        <v>35750000</v>
      </c>
      <c r="D2920" s="8">
        <v>20766701.946701948</v>
      </c>
      <c r="E2920" s="10">
        <f t="shared" si="90"/>
        <v>14983298.053298052</v>
      </c>
      <c r="F2920" s="28">
        <f t="shared" si="91"/>
        <v>117461.7274617292</v>
      </c>
    </row>
    <row r="2921" spans="1:6" x14ac:dyDescent="0.3">
      <c r="A2921">
        <v>2920</v>
      </c>
      <c r="B2921" s="2">
        <v>41723</v>
      </c>
      <c r="C2921" s="8">
        <v>35760000</v>
      </c>
      <c r="D2921" s="8">
        <v>20894163.674163677</v>
      </c>
      <c r="E2921" s="10">
        <f t="shared" si="90"/>
        <v>14865836.325836323</v>
      </c>
      <c r="F2921" s="28">
        <f t="shared" si="91"/>
        <v>-143186.5431865491</v>
      </c>
    </row>
    <row r="2922" spans="1:6" x14ac:dyDescent="0.3">
      <c r="A2922">
        <v>2921</v>
      </c>
      <c r="B2922" s="2">
        <v>41722</v>
      </c>
      <c r="C2922" s="8">
        <v>35900000</v>
      </c>
      <c r="D2922" s="8">
        <v>20890977.130977128</v>
      </c>
      <c r="E2922" s="10">
        <f t="shared" si="90"/>
        <v>15009022.869022872</v>
      </c>
      <c r="F2922" s="28">
        <f t="shared" si="91"/>
        <v>265131.35513135791</v>
      </c>
    </row>
    <row r="2923" spans="1:6" x14ac:dyDescent="0.3">
      <c r="A2923">
        <v>2922</v>
      </c>
      <c r="B2923" s="2">
        <v>41719</v>
      </c>
      <c r="C2923" s="8">
        <v>36030000</v>
      </c>
      <c r="D2923" s="8">
        <v>21286108.486108486</v>
      </c>
      <c r="E2923" s="10">
        <f t="shared" si="90"/>
        <v>14743891.513891514</v>
      </c>
      <c r="F2923" s="28">
        <f t="shared" si="91"/>
        <v>-7629.9376299381256</v>
      </c>
    </row>
    <row r="2924" spans="1:6" x14ac:dyDescent="0.3">
      <c r="A2924">
        <v>2923</v>
      </c>
      <c r="B2924" s="2">
        <v>41718</v>
      </c>
      <c r="C2924" s="8">
        <v>35950000</v>
      </c>
      <c r="D2924" s="8">
        <v>21198478.548478547</v>
      </c>
      <c r="E2924" s="10">
        <f t="shared" si="90"/>
        <v>14751521.451521453</v>
      </c>
      <c r="F2924" s="28">
        <f t="shared" si="91"/>
        <v>-26333.396333392709</v>
      </c>
    </row>
    <row r="2925" spans="1:6" x14ac:dyDescent="0.3">
      <c r="A2925">
        <v>2924</v>
      </c>
      <c r="B2925" s="2">
        <v>41717</v>
      </c>
      <c r="C2925" s="8">
        <v>36150000</v>
      </c>
      <c r="D2925" s="8">
        <v>21372145.152145155</v>
      </c>
      <c r="E2925" s="10">
        <f t="shared" si="90"/>
        <v>14777854.847854845</v>
      </c>
      <c r="F2925" s="28">
        <f t="shared" si="91"/>
        <v>190415.8004157953</v>
      </c>
    </row>
    <row r="2926" spans="1:6" x14ac:dyDescent="0.3">
      <c r="A2926">
        <v>2925</v>
      </c>
      <c r="B2926" s="2">
        <v>41716</v>
      </c>
      <c r="C2926" s="8">
        <v>36240000</v>
      </c>
      <c r="D2926" s="8">
        <v>21652560.95256095</v>
      </c>
      <c r="E2926" s="10">
        <f t="shared" si="90"/>
        <v>14587439.04743905</v>
      </c>
      <c r="F2926" s="28">
        <f t="shared" si="91"/>
        <v>86275.184275187552</v>
      </c>
    </row>
    <row r="2927" spans="1:6" x14ac:dyDescent="0.3">
      <c r="A2927">
        <v>2926</v>
      </c>
      <c r="B2927" s="2">
        <v>41715</v>
      </c>
      <c r="C2927" s="8">
        <v>36370000</v>
      </c>
      <c r="D2927" s="8">
        <v>21868836.136836138</v>
      </c>
      <c r="E2927" s="10">
        <f t="shared" si="90"/>
        <v>14501163.863163862</v>
      </c>
      <c r="F2927" s="28">
        <f t="shared" si="91"/>
        <v>217591.75959175825</v>
      </c>
    </row>
    <row r="2928" spans="1:6" x14ac:dyDescent="0.3">
      <c r="A2928">
        <v>2927</v>
      </c>
      <c r="B2928" s="2">
        <v>41712</v>
      </c>
      <c r="C2928" s="8">
        <v>36260000</v>
      </c>
      <c r="D2928" s="8">
        <v>21976427.896427896</v>
      </c>
      <c r="E2928" s="10">
        <f t="shared" si="90"/>
        <v>14283572.103572104</v>
      </c>
      <c r="F2928" s="28">
        <f t="shared" si="91"/>
        <v>-158368.17236817256</v>
      </c>
    </row>
    <row r="2929" spans="1:6" x14ac:dyDescent="0.3">
      <c r="A2929">
        <v>2928</v>
      </c>
      <c r="B2929" s="2">
        <v>41711</v>
      </c>
      <c r="C2929" s="8">
        <v>36310000</v>
      </c>
      <c r="D2929" s="8">
        <v>21868059.724059723</v>
      </c>
      <c r="E2929" s="10">
        <f t="shared" si="90"/>
        <v>14441940.275940277</v>
      </c>
      <c r="F2929" s="28">
        <f t="shared" si="91"/>
        <v>29720.657720655203</v>
      </c>
    </row>
    <row r="2930" spans="1:6" x14ac:dyDescent="0.3">
      <c r="A2930">
        <v>2929</v>
      </c>
      <c r="B2930" s="2">
        <v>41710</v>
      </c>
      <c r="C2930" s="8">
        <v>36250000</v>
      </c>
      <c r="D2930" s="8">
        <v>21837780.381780379</v>
      </c>
      <c r="E2930" s="10">
        <f t="shared" si="90"/>
        <v>14412219.618219621</v>
      </c>
      <c r="F2930" s="28">
        <f t="shared" si="91"/>
        <v>-329288.60328860208</v>
      </c>
    </row>
    <row r="2931" spans="1:6" x14ac:dyDescent="0.3">
      <c r="A2931">
        <v>2930</v>
      </c>
      <c r="B2931" s="2">
        <v>41709</v>
      </c>
      <c r="C2931" s="8">
        <v>36200000</v>
      </c>
      <c r="D2931" s="8">
        <v>21458491.778491776</v>
      </c>
      <c r="E2931" s="10">
        <f t="shared" si="90"/>
        <v>14741508.221508224</v>
      </c>
      <c r="F2931" s="28">
        <f t="shared" si="91"/>
        <v>8723.8707238733768</v>
      </c>
    </row>
    <row r="2932" spans="1:6" x14ac:dyDescent="0.3">
      <c r="A2932">
        <v>2931</v>
      </c>
      <c r="B2932" s="2">
        <v>41708</v>
      </c>
      <c r="C2932" s="8">
        <v>36110000</v>
      </c>
      <c r="D2932" s="8">
        <v>21377215.64921565</v>
      </c>
      <c r="E2932" s="10">
        <f t="shared" si="90"/>
        <v>14732784.35078435</v>
      </c>
      <c r="F2932" s="28">
        <f t="shared" si="91"/>
        <v>-142590.43659044057</v>
      </c>
    </row>
    <row r="2933" spans="1:6" x14ac:dyDescent="0.3">
      <c r="A2933">
        <v>2932</v>
      </c>
      <c r="B2933" s="2">
        <v>41705</v>
      </c>
      <c r="C2933" s="8">
        <v>36200000</v>
      </c>
      <c r="D2933" s="8">
        <v>21324625.212625209</v>
      </c>
      <c r="E2933" s="10">
        <f t="shared" si="90"/>
        <v>14875374.787374791</v>
      </c>
      <c r="F2933" s="28">
        <f t="shared" si="91"/>
        <v>296736.34473634511</v>
      </c>
    </row>
    <row r="2934" spans="1:6" x14ac:dyDescent="0.3">
      <c r="A2934">
        <v>2933</v>
      </c>
      <c r="B2934" s="2">
        <v>41704</v>
      </c>
      <c r="C2934" s="8">
        <v>36120000</v>
      </c>
      <c r="D2934" s="8">
        <v>21541361.557361554</v>
      </c>
      <c r="E2934" s="10">
        <f t="shared" si="90"/>
        <v>14578638.442638446</v>
      </c>
      <c r="F2934" s="28">
        <f t="shared" si="91"/>
        <v>-193269.70326970145</v>
      </c>
    </row>
    <row r="2935" spans="1:6" x14ac:dyDescent="0.3">
      <c r="A2935">
        <v>2934</v>
      </c>
      <c r="B2935" s="2">
        <v>41703</v>
      </c>
      <c r="C2935" s="8">
        <v>36130000</v>
      </c>
      <c r="D2935" s="8">
        <v>21358091.854091853</v>
      </c>
      <c r="E2935" s="10">
        <f t="shared" si="90"/>
        <v>14771908.145908147</v>
      </c>
      <c r="F2935" s="28">
        <f t="shared" si="91"/>
        <v>-108247.59024759009</v>
      </c>
    </row>
    <row r="2936" spans="1:6" x14ac:dyDescent="0.3">
      <c r="A2936">
        <v>2935</v>
      </c>
      <c r="B2936" s="2">
        <v>41702</v>
      </c>
      <c r="C2936" s="8">
        <v>36200000</v>
      </c>
      <c r="D2936" s="8">
        <v>21319844.263844263</v>
      </c>
      <c r="E2936" s="10">
        <f t="shared" si="90"/>
        <v>14880155.736155737</v>
      </c>
      <c r="F2936" s="28">
        <f t="shared" si="91"/>
        <v>71122.28312227875</v>
      </c>
    </row>
    <row r="2937" spans="1:6" x14ac:dyDescent="0.3">
      <c r="A2937">
        <v>2936</v>
      </c>
      <c r="B2937" s="2">
        <v>41701</v>
      </c>
      <c r="C2937" s="8">
        <v>36330000</v>
      </c>
      <c r="D2937" s="8">
        <v>21520966.546966542</v>
      </c>
      <c r="E2937" s="10">
        <f t="shared" si="90"/>
        <v>14809033.453033458</v>
      </c>
      <c r="F2937" s="28">
        <f t="shared" si="91"/>
        <v>97519.18351919204</v>
      </c>
    </row>
    <row r="2938" spans="1:6" x14ac:dyDescent="0.3">
      <c r="A2938">
        <v>2937</v>
      </c>
      <c r="B2938" s="2">
        <v>41698</v>
      </c>
      <c r="C2938" s="8">
        <v>35770000</v>
      </c>
      <c r="D2938" s="8">
        <v>21058485.730485734</v>
      </c>
      <c r="E2938" s="10">
        <f t="shared" si="90"/>
        <v>14711514.269514266</v>
      </c>
      <c r="F2938" s="28">
        <f t="shared" si="91"/>
        <v>-237447.74144775048</v>
      </c>
    </row>
    <row r="2939" spans="1:6" x14ac:dyDescent="0.3">
      <c r="A2939">
        <v>2938</v>
      </c>
      <c r="B2939" s="2">
        <v>41697</v>
      </c>
      <c r="C2939" s="8">
        <v>36170000</v>
      </c>
      <c r="D2939" s="8">
        <v>21221037.989037983</v>
      </c>
      <c r="E2939" s="10">
        <f t="shared" si="90"/>
        <v>14948962.010962017</v>
      </c>
      <c r="F2939" s="28">
        <f t="shared" si="91"/>
        <v>-304184.08618408069</v>
      </c>
    </row>
    <row r="2940" spans="1:6" x14ac:dyDescent="0.3">
      <c r="A2940">
        <v>2939</v>
      </c>
      <c r="B2940" s="2">
        <v>41696</v>
      </c>
      <c r="C2940" s="8">
        <v>36420000</v>
      </c>
      <c r="D2940" s="8">
        <v>21166853.902853902</v>
      </c>
      <c r="E2940" s="10">
        <f t="shared" si="90"/>
        <v>15253146.097146098</v>
      </c>
      <c r="F2940" s="28">
        <f t="shared" si="91"/>
        <v>250936.68493668362</v>
      </c>
    </row>
    <row r="2941" spans="1:6" x14ac:dyDescent="0.3">
      <c r="A2941">
        <v>2940</v>
      </c>
      <c r="B2941" s="2">
        <v>41695</v>
      </c>
      <c r="C2941" s="8">
        <v>36410000</v>
      </c>
      <c r="D2941" s="8">
        <v>21407790.587790586</v>
      </c>
      <c r="E2941" s="10">
        <f t="shared" si="90"/>
        <v>15002209.412209414</v>
      </c>
      <c r="F2941" s="28">
        <f t="shared" si="91"/>
        <v>-14919.296919297427</v>
      </c>
    </row>
    <row r="2942" spans="1:6" x14ac:dyDescent="0.3">
      <c r="A2942">
        <v>2941</v>
      </c>
      <c r="B2942" s="2">
        <v>41694</v>
      </c>
      <c r="C2942" s="8">
        <v>36350000</v>
      </c>
      <c r="D2942" s="8">
        <v>21332871.290871289</v>
      </c>
      <c r="E2942" s="10">
        <f t="shared" si="90"/>
        <v>15017128.709128711</v>
      </c>
      <c r="F2942" s="28">
        <f t="shared" si="91"/>
        <v>-49539.973539970815</v>
      </c>
    </row>
    <row r="2943" spans="1:6" x14ac:dyDescent="0.3">
      <c r="A2943">
        <v>2942</v>
      </c>
      <c r="B2943" s="2">
        <v>41691</v>
      </c>
      <c r="C2943" s="8">
        <v>36170000</v>
      </c>
      <c r="D2943" s="8">
        <v>21103331.317331318</v>
      </c>
      <c r="E2943" s="10">
        <f t="shared" si="90"/>
        <v>15066668.682668682</v>
      </c>
      <c r="F2943" s="28">
        <f t="shared" si="91"/>
        <v>-43372.519372522831</v>
      </c>
    </row>
    <row r="2944" spans="1:6" x14ac:dyDescent="0.3">
      <c r="A2944">
        <v>2943</v>
      </c>
      <c r="B2944" s="2">
        <v>41690</v>
      </c>
      <c r="C2944" s="8">
        <v>36100000</v>
      </c>
      <c r="D2944" s="8">
        <v>20989958.797958795</v>
      </c>
      <c r="E2944" s="10">
        <f t="shared" si="90"/>
        <v>15110041.202041205</v>
      </c>
      <c r="F2944" s="28">
        <f t="shared" si="91"/>
        <v>-224222.26422226429</v>
      </c>
    </row>
    <row r="2945" spans="1:6" x14ac:dyDescent="0.3">
      <c r="A2945">
        <v>2944</v>
      </c>
      <c r="B2945" s="2">
        <v>41689</v>
      </c>
      <c r="C2945" s="8">
        <v>36380000</v>
      </c>
      <c r="D2945" s="8">
        <v>21045736.533736531</v>
      </c>
      <c r="E2945" s="10">
        <f t="shared" si="90"/>
        <v>15334263.466263469</v>
      </c>
      <c r="F2945" s="28">
        <f t="shared" si="91"/>
        <v>-64660.366660363972</v>
      </c>
    </row>
    <row r="2946" spans="1:6" x14ac:dyDescent="0.3">
      <c r="A2946">
        <v>2945</v>
      </c>
      <c r="B2946" s="2">
        <v>41688</v>
      </c>
      <c r="C2946" s="8">
        <v>36510000</v>
      </c>
      <c r="D2946" s="8">
        <v>21111076.167076167</v>
      </c>
      <c r="E2946" s="10">
        <f t="shared" si="90"/>
        <v>15398923.832923833</v>
      </c>
      <c r="F2946" s="28">
        <f t="shared" si="91"/>
        <v>-878115.77611577883</v>
      </c>
    </row>
    <row r="2947" spans="1:6" x14ac:dyDescent="0.3">
      <c r="A2947">
        <v>2946</v>
      </c>
      <c r="B2947" s="2">
        <v>41687</v>
      </c>
      <c r="C2947" s="8">
        <v>36770000</v>
      </c>
      <c r="D2947" s="8">
        <v>20492960.390960388</v>
      </c>
      <c r="E2947" s="10">
        <f t="shared" ref="E2947:E3010" si="92">C2947-D2947</f>
        <v>16277039.609039612</v>
      </c>
      <c r="F2947" s="28">
        <f t="shared" ref="F2947:F3010" si="93">E2947-E2948</f>
        <v>1367306.0993060991</v>
      </c>
    </row>
    <row r="2948" spans="1:6" x14ac:dyDescent="0.3">
      <c r="A2948">
        <v>2947</v>
      </c>
      <c r="B2948" s="2">
        <v>41684</v>
      </c>
      <c r="C2948" s="8">
        <v>35920000</v>
      </c>
      <c r="D2948" s="8">
        <v>21010266.490266487</v>
      </c>
      <c r="E2948" s="10">
        <f t="shared" si="92"/>
        <v>14909733.509733513</v>
      </c>
      <c r="F2948" s="28">
        <f t="shared" si="93"/>
        <v>128468.3424683474</v>
      </c>
    </row>
    <row r="2949" spans="1:6" x14ac:dyDescent="0.3">
      <c r="A2949">
        <v>2948</v>
      </c>
      <c r="B2949" s="2">
        <v>41683</v>
      </c>
      <c r="C2949" s="8">
        <v>35510000</v>
      </c>
      <c r="D2949" s="8">
        <v>20728734.832734834</v>
      </c>
      <c r="E2949" s="10">
        <f t="shared" si="92"/>
        <v>14781265.167265166</v>
      </c>
      <c r="F2949" s="28">
        <f t="shared" si="93"/>
        <v>-106191.64619164914</v>
      </c>
    </row>
    <row r="2950" spans="1:6" x14ac:dyDescent="0.3">
      <c r="A2950">
        <v>2949</v>
      </c>
      <c r="B2950" s="2">
        <v>41682</v>
      </c>
      <c r="C2950" s="8">
        <v>35530000</v>
      </c>
      <c r="D2950" s="8">
        <v>20642543.186543185</v>
      </c>
      <c r="E2950" s="10">
        <f t="shared" si="92"/>
        <v>14887456.813456815</v>
      </c>
      <c r="F2950" s="28">
        <f t="shared" si="93"/>
        <v>-83116.613116614521</v>
      </c>
    </row>
    <row r="2951" spans="1:6" x14ac:dyDescent="0.3">
      <c r="A2951">
        <v>2950</v>
      </c>
      <c r="B2951" s="2">
        <v>41681</v>
      </c>
      <c r="C2951" s="8">
        <v>35540000</v>
      </c>
      <c r="D2951" s="8">
        <v>20569426.573426571</v>
      </c>
      <c r="E2951" s="10">
        <f t="shared" si="92"/>
        <v>14970573.426573429</v>
      </c>
      <c r="F2951" s="28">
        <f t="shared" si="93"/>
        <v>-158762.80476280302</v>
      </c>
    </row>
    <row r="2952" spans="1:6" x14ac:dyDescent="0.3">
      <c r="A2952">
        <v>2951</v>
      </c>
      <c r="B2952" s="2">
        <v>41680</v>
      </c>
      <c r="C2952" s="8">
        <v>35450000</v>
      </c>
      <c r="D2952" s="8">
        <v>20320663.768663768</v>
      </c>
      <c r="E2952" s="10">
        <f t="shared" si="92"/>
        <v>15129336.231336232</v>
      </c>
      <c r="F2952" s="28">
        <f t="shared" si="93"/>
        <v>-83313.173313174397</v>
      </c>
    </row>
    <row r="2953" spans="1:6" x14ac:dyDescent="0.3">
      <c r="A2953">
        <v>2952</v>
      </c>
      <c r="B2953" s="2">
        <v>41677</v>
      </c>
      <c r="C2953" s="8">
        <v>35350000</v>
      </c>
      <c r="D2953" s="8">
        <v>20137350.595350593</v>
      </c>
      <c r="E2953" s="10">
        <f t="shared" si="92"/>
        <v>15212649.404649407</v>
      </c>
      <c r="F2953" s="28">
        <f t="shared" si="93"/>
        <v>-55613.305613309145</v>
      </c>
    </row>
    <row r="2954" spans="1:6" x14ac:dyDescent="0.3">
      <c r="A2954">
        <v>2953</v>
      </c>
      <c r="B2954" s="2">
        <v>41676</v>
      </c>
      <c r="C2954" s="8">
        <v>35310000</v>
      </c>
      <c r="D2954" s="8">
        <v>20041737.289737284</v>
      </c>
      <c r="E2954" s="10">
        <f t="shared" si="92"/>
        <v>15268262.710262716</v>
      </c>
      <c r="F2954" s="28">
        <f t="shared" si="93"/>
        <v>-259533.54753354192</v>
      </c>
    </row>
    <row r="2955" spans="1:6" x14ac:dyDescent="0.3">
      <c r="A2955">
        <v>2954</v>
      </c>
      <c r="B2955" s="2">
        <v>41675</v>
      </c>
      <c r="C2955" s="8">
        <v>35560000</v>
      </c>
      <c r="D2955" s="8">
        <v>20032203.742203742</v>
      </c>
      <c r="E2955" s="10">
        <f t="shared" si="92"/>
        <v>15527796.257796258</v>
      </c>
      <c r="F2955" s="28">
        <f t="shared" si="93"/>
        <v>-127074.65507465601</v>
      </c>
    </row>
    <row r="2956" spans="1:6" x14ac:dyDescent="0.3">
      <c r="A2956">
        <v>2955</v>
      </c>
      <c r="B2956" s="2">
        <v>41674</v>
      </c>
      <c r="C2956" s="8">
        <v>35560000</v>
      </c>
      <c r="D2956" s="8">
        <v>19905129.087129086</v>
      </c>
      <c r="E2956" s="10">
        <f t="shared" si="92"/>
        <v>15654870.912870914</v>
      </c>
      <c r="F2956" s="28">
        <f t="shared" si="93"/>
        <v>138351.54035154358</v>
      </c>
    </row>
    <row r="2957" spans="1:6" x14ac:dyDescent="0.3">
      <c r="A2957">
        <v>2956</v>
      </c>
      <c r="B2957" s="2">
        <v>41673</v>
      </c>
      <c r="C2957" s="8">
        <v>35560000</v>
      </c>
      <c r="D2957" s="8">
        <v>20043480.62748063</v>
      </c>
      <c r="E2957" s="10">
        <f t="shared" si="92"/>
        <v>15516519.37251937</v>
      </c>
      <c r="F2957" s="28">
        <f t="shared" si="93"/>
        <v>-322820.26082026586</v>
      </c>
    </row>
    <row r="2958" spans="1:6" x14ac:dyDescent="0.3">
      <c r="A2958">
        <v>2957</v>
      </c>
      <c r="B2958" s="2">
        <v>41670</v>
      </c>
      <c r="C2958" s="8">
        <v>35560000</v>
      </c>
      <c r="D2958" s="8">
        <v>19720660.366660364</v>
      </c>
      <c r="E2958" s="10">
        <f t="shared" si="92"/>
        <v>15839339.633339636</v>
      </c>
      <c r="F2958" s="28">
        <f t="shared" si="93"/>
        <v>233395.1993952021</v>
      </c>
    </row>
    <row r="2959" spans="1:6" x14ac:dyDescent="0.3">
      <c r="A2959">
        <v>2958</v>
      </c>
      <c r="B2959" s="2">
        <v>41669</v>
      </c>
      <c r="C2959" s="8">
        <v>35360000</v>
      </c>
      <c r="D2959" s="8">
        <v>19754055.566055566</v>
      </c>
      <c r="E2959" s="10">
        <f t="shared" si="92"/>
        <v>15605944.433944434</v>
      </c>
      <c r="F2959" s="28">
        <f t="shared" si="93"/>
        <v>318049.51804951578</v>
      </c>
    </row>
    <row r="2960" spans="1:6" x14ac:dyDescent="0.3">
      <c r="A2960">
        <v>2959</v>
      </c>
      <c r="B2960" s="2">
        <v>41668</v>
      </c>
      <c r="C2960" s="8">
        <v>35360000</v>
      </c>
      <c r="D2960" s="8">
        <v>20072105.084105082</v>
      </c>
      <c r="E2960" s="10">
        <f t="shared" si="92"/>
        <v>15287894.915894918</v>
      </c>
      <c r="F2960" s="28">
        <f t="shared" si="93"/>
        <v>-178107.73010772839</v>
      </c>
    </row>
    <row r="2961" spans="1:6" x14ac:dyDescent="0.3">
      <c r="A2961">
        <v>2960</v>
      </c>
      <c r="B2961" s="2">
        <v>41667</v>
      </c>
      <c r="C2961" s="8">
        <v>35360000</v>
      </c>
      <c r="D2961" s="8">
        <v>19893997.353997353</v>
      </c>
      <c r="E2961" s="10">
        <f t="shared" si="92"/>
        <v>15466002.646002647</v>
      </c>
      <c r="F2961" s="28">
        <f t="shared" si="93"/>
        <v>200371.19637119398</v>
      </c>
    </row>
    <row r="2962" spans="1:6" x14ac:dyDescent="0.3">
      <c r="A2962">
        <v>2961</v>
      </c>
      <c r="B2962" s="2">
        <v>41666</v>
      </c>
      <c r="C2962" s="8">
        <v>35360000</v>
      </c>
      <c r="D2962" s="8">
        <v>20094368.550368547</v>
      </c>
      <c r="E2962" s="10">
        <f t="shared" si="92"/>
        <v>15265631.449631453</v>
      </c>
      <c r="F2962" s="28">
        <f t="shared" si="93"/>
        <v>328211.30221130326</v>
      </c>
    </row>
    <row r="2963" spans="1:6" x14ac:dyDescent="0.3">
      <c r="A2963">
        <v>2962</v>
      </c>
      <c r="B2963" s="2">
        <v>41663</v>
      </c>
      <c r="C2963" s="8">
        <v>35070000</v>
      </c>
      <c r="D2963" s="8">
        <v>20132579.852579851</v>
      </c>
      <c r="E2963" s="10">
        <f t="shared" si="92"/>
        <v>14937420.147420149</v>
      </c>
      <c r="F2963" s="28">
        <f t="shared" si="93"/>
        <v>24522.018522016704</v>
      </c>
    </row>
    <row r="2964" spans="1:6" x14ac:dyDescent="0.3">
      <c r="A2964">
        <v>2963</v>
      </c>
      <c r="B2964" s="2">
        <v>41662</v>
      </c>
      <c r="C2964" s="8">
        <v>35020000</v>
      </c>
      <c r="D2964" s="8">
        <v>20107101.871101867</v>
      </c>
      <c r="E2964" s="10">
        <f t="shared" si="92"/>
        <v>14912898.128898133</v>
      </c>
      <c r="F2964" s="28">
        <f t="shared" si="93"/>
        <v>-271150.25515025109</v>
      </c>
    </row>
    <row r="2965" spans="1:6" x14ac:dyDescent="0.3">
      <c r="A2965">
        <v>2964</v>
      </c>
      <c r="B2965" s="2">
        <v>41661</v>
      </c>
      <c r="C2965" s="8">
        <v>34920000</v>
      </c>
      <c r="D2965" s="8">
        <v>19735951.615951616</v>
      </c>
      <c r="E2965" s="10">
        <f t="shared" si="92"/>
        <v>15184048.384048384</v>
      </c>
      <c r="F2965" s="28">
        <f t="shared" si="93"/>
        <v>-42738.612738613039</v>
      </c>
    </row>
    <row r="2966" spans="1:6" x14ac:dyDescent="0.3">
      <c r="A2966">
        <v>2965</v>
      </c>
      <c r="B2966" s="2">
        <v>41660</v>
      </c>
      <c r="C2966" s="8">
        <v>35020000</v>
      </c>
      <c r="D2966" s="8">
        <v>19793213.003213003</v>
      </c>
      <c r="E2966" s="10">
        <f t="shared" si="92"/>
        <v>15226786.996786997</v>
      </c>
      <c r="F2966" s="28">
        <f t="shared" si="93"/>
        <v>-40307.335907336324</v>
      </c>
    </row>
    <row r="2967" spans="1:6" x14ac:dyDescent="0.3">
      <c r="A2967">
        <v>2966</v>
      </c>
      <c r="B2967" s="2">
        <v>41659</v>
      </c>
      <c r="C2967" s="8">
        <v>35070000</v>
      </c>
      <c r="D2967" s="8">
        <v>19802905.667305667</v>
      </c>
      <c r="E2967" s="10">
        <f t="shared" si="92"/>
        <v>15267094.332694333</v>
      </c>
      <c r="F2967" s="28">
        <f t="shared" si="93"/>
        <v>125343.43494343385</v>
      </c>
    </row>
    <row r="2968" spans="1:6" x14ac:dyDescent="0.3">
      <c r="A2968">
        <v>2967</v>
      </c>
      <c r="B2968" s="2">
        <v>41656</v>
      </c>
      <c r="C2968" s="8">
        <v>35080000</v>
      </c>
      <c r="D2968" s="8">
        <v>19938249.102249101</v>
      </c>
      <c r="E2968" s="10">
        <f t="shared" si="92"/>
        <v>15141750.897750899</v>
      </c>
      <c r="F2968" s="28">
        <f t="shared" si="93"/>
        <v>-116994.14099414274</v>
      </c>
    </row>
    <row r="2969" spans="1:6" x14ac:dyDescent="0.3">
      <c r="A2969">
        <v>2968</v>
      </c>
      <c r="B2969" s="2">
        <v>41655</v>
      </c>
      <c r="C2969" s="8">
        <v>35020000</v>
      </c>
      <c r="D2969" s="8">
        <v>19761254.961254958</v>
      </c>
      <c r="E2969" s="10">
        <f t="shared" si="92"/>
        <v>15258745.038745042</v>
      </c>
      <c r="F2969" s="28">
        <f t="shared" si="93"/>
        <v>-29639.387639388442</v>
      </c>
    </row>
    <row r="2970" spans="1:6" x14ac:dyDescent="0.3">
      <c r="A2970">
        <v>2969</v>
      </c>
      <c r="B2970" s="2">
        <v>41654</v>
      </c>
      <c r="C2970" s="8">
        <v>35010000</v>
      </c>
      <c r="D2970" s="8">
        <v>19721615.57361557</v>
      </c>
      <c r="E2970" s="10">
        <f t="shared" si="92"/>
        <v>15288384.42638443</v>
      </c>
      <c r="F2970" s="28">
        <f t="shared" si="93"/>
        <v>-75021.810621805489</v>
      </c>
    </row>
    <row r="2971" spans="1:6" x14ac:dyDescent="0.3">
      <c r="A2971">
        <v>2970</v>
      </c>
      <c r="B2971" s="2">
        <v>41653</v>
      </c>
      <c r="C2971" s="8">
        <v>35200000</v>
      </c>
      <c r="D2971" s="8">
        <v>19836593.762993764</v>
      </c>
      <c r="E2971" s="10">
        <f t="shared" si="92"/>
        <v>15363406.237006236</v>
      </c>
      <c r="F2971" s="28">
        <f t="shared" si="93"/>
        <v>59455.377055376768</v>
      </c>
    </row>
    <row r="2972" spans="1:6" x14ac:dyDescent="0.3">
      <c r="A2972">
        <v>2971</v>
      </c>
      <c r="B2972" s="2">
        <v>41652</v>
      </c>
      <c r="C2972" s="8">
        <v>35220000</v>
      </c>
      <c r="D2972" s="8">
        <v>19916049.140049141</v>
      </c>
      <c r="E2972" s="10">
        <f t="shared" si="92"/>
        <v>15303950.859950859</v>
      </c>
      <c r="F2972" s="28">
        <f t="shared" si="93"/>
        <v>64440.294840294868</v>
      </c>
    </row>
    <row r="2973" spans="1:6" x14ac:dyDescent="0.3">
      <c r="A2973">
        <v>2972</v>
      </c>
      <c r="B2973" s="2">
        <v>41649</v>
      </c>
      <c r="C2973" s="8">
        <v>35100000</v>
      </c>
      <c r="D2973" s="8">
        <v>19860489.434889436</v>
      </c>
      <c r="E2973" s="10">
        <f t="shared" si="92"/>
        <v>15239510.565110564</v>
      </c>
      <c r="F2973" s="28">
        <f t="shared" si="93"/>
        <v>-234401.73880174011</v>
      </c>
    </row>
    <row r="2974" spans="1:6" x14ac:dyDescent="0.3">
      <c r="A2974">
        <v>2973</v>
      </c>
      <c r="B2974" s="2">
        <v>41648</v>
      </c>
      <c r="C2974" s="8">
        <v>35060000</v>
      </c>
      <c r="D2974" s="8">
        <v>19586087.696087696</v>
      </c>
      <c r="E2974" s="10">
        <f t="shared" si="92"/>
        <v>15473912.303912304</v>
      </c>
      <c r="F2974" s="28">
        <f t="shared" si="93"/>
        <v>-39099.225099224597</v>
      </c>
    </row>
    <row r="2975" spans="1:6" x14ac:dyDescent="0.3">
      <c r="A2975">
        <v>2974</v>
      </c>
      <c r="B2975" s="2">
        <v>41647</v>
      </c>
      <c r="C2975" s="8">
        <v>35040000</v>
      </c>
      <c r="D2975" s="8">
        <v>19526988.470988471</v>
      </c>
      <c r="E2975" s="10">
        <f t="shared" si="92"/>
        <v>15513011.529011529</v>
      </c>
      <c r="F2975" s="28">
        <f t="shared" si="93"/>
        <v>-99307.503307502717</v>
      </c>
    </row>
    <row r="2976" spans="1:6" x14ac:dyDescent="0.3">
      <c r="A2976">
        <v>2975</v>
      </c>
      <c r="B2976" s="2">
        <v>41646</v>
      </c>
      <c r="C2976" s="8">
        <v>35200000</v>
      </c>
      <c r="D2976" s="8">
        <v>19587680.967680968</v>
      </c>
      <c r="E2976" s="10">
        <f t="shared" si="92"/>
        <v>15612319.032319032</v>
      </c>
      <c r="F2976" s="28">
        <f t="shared" si="93"/>
        <v>108513.70251370221</v>
      </c>
    </row>
    <row r="2977" spans="1:6" x14ac:dyDescent="0.3">
      <c r="A2977">
        <v>2976</v>
      </c>
      <c r="B2977" s="2">
        <v>41645</v>
      </c>
      <c r="C2977" s="8">
        <v>35230000</v>
      </c>
      <c r="D2977" s="8">
        <v>19726194.670194671</v>
      </c>
      <c r="E2977" s="10">
        <f t="shared" si="92"/>
        <v>15503805.329805329</v>
      </c>
      <c r="F2977" s="28">
        <f t="shared" si="93"/>
        <v>54880.740880742669</v>
      </c>
    </row>
    <row r="2978" spans="1:6" x14ac:dyDescent="0.3">
      <c r="A2978">
        <v>2977</v>
      </c>
      <c r="B2978" s="2">
        <v>41642</v>
      </c>
      <c r="C2978" s="8">
        <v>35180000</v>
      </c>
      <c r="D2978" s="8">
        <v>19731075.411075413</v>
      </c>
      <c r="E2978" s="10">
        <f t="shared" si="92"/>
        <v>15448924.588924587</v>
      </c>
      <c r="F2978" s="28">
        <f t="shared" si="93"/>
        <v>-57389.907389912754</v>
      </c>
    </row>
    <row r="2979" spans="1:6" x14ac:dyDescent="0.3">
      <c r="A2979">
        <v>2978</v>
      </c>
      <c r="B2979" s="2">
        <v>41641</v>
      </c>
      <c r="C2979" s="8">
        <v>35010000</v>
      </c>
      <c r="D2979" s="8">
        <v>19503685.5036855</v>
      </c>
      <c r="E2979" s="10">
        <f t="shared" si="92"/>
        <v>15506314.4963145</v>
      </c>
      <c r="F2979" s="28">
        <f t="shared" si="93"/>
        <v>-2484154.224154219</v>
      </c>
    </row>
    <row r="2980" spans="1:6" x14ac:dyDescent="0.3">
      <c r="A2980">
        <v>2979</v>
      </c>
      <c r="B2980" s="2">
        <v>41639</v>
      </c>
      <c r="C2980" s="8">
        <v>37140000</v>
      </c>
      <c r="D2980" s="8">
        <v>19149531.279531281</v>
      </c>
      <c r="E2980" s="10">
        <f t="shared" si="92"/>
        <v>17990468.720468719</v>
      </c>
      <c r="F2980" s="28">
        <f t="shared" si="93"/>
        <v>2223666.9816669747</v>
      </c>
    </row>
    <row r="2981" spans="1:6" x14ac:dyDescent="0.3">
      <c r="A2981">
        <v>2980</v>
      </c>
      <c r="B2981" s="2">
        <v>41638</v>
      </c>
      <c r="C2981" s="8">
        <v>34940000</v>
      </c>
      <c r="D2981" s="8">
        <v>19173198.261198256</v>
      </c>
      <c r="E2981" s="10">
        <f t="shared" si="92"/>
        <v>15766801.738801744</v>
      </c>
      <c r="F2981" s="28">
        <f t="shared" si="93"/>
        <v>7980.7219807244837</v>
      </c>
    </row>
    <row r="2982" spans="1:6" x14ac:dyDescent="0.3">
      <c r="A2982">
        <v>2981</v>
      </c>
      <c r="B2982" s="2">
        <v>41635</v>
      </c>
      <c r="C2982" s="8">
        <v>35130000</v>
      </c>
      <c r="D2982" s="8">
        <v>19371178.983178981</v>
      </c>
      <c r="E2982" s="10">
        <f t="shared" si="92"/>
        <v>15758821.016821019</v>
      </c>
      <c r="F2982" s="28">
        <f t="shared" si="93"/>
        <v>-17268.56926856935</v>
      </c>
    </row>
    <row r="2983" spans="1:6" x14ac:dyDescent="0.3">
      <c r="A2983">
        <v>2982</v>
      </c>
      <c r="B2983" s="2">
        <v>41634</v>
      </c>
      <c r="C2983" s="8">
        <v>35120000</v>
      </c>
      <c r="D2983" s="8">
        <v>19343910.413910411</v>
      </c>
      <c r="E2983" s="10">
        <f t="shared" si="92"/>
        <v>15776089.586089589</v>
      </c>
      <c r="F2983" s="28">
        <f t="shared" si="93"/>
        <v>92408.532008532435</v>
      </c>
    </row>
    <row r="2984" spans="1:6" x14ac:dyDescent="0.3">
      <c r="A2984">
        <v>2983</v>
      </c>
      <c r="B2984" s="2">
        <v>41633</v>
      </c>
      <c r="C2984" s="8">
        <v>35080000</v>
      </c>
      <c r="D2984" s="8">
        <v>19396318.945918944</v>
      </c>
      <c r="E2984" s="10">
        <f t="shared" si="92"/>
        <v>15683681.054081056</v>
      </c>
      <c r="F2984" s="28">
        <f t="shared" si="93"/>
        <v>-179425.57982558012</v>
      </c>
    </row>
    <row r="2985" spans="1:6" x14ac:dyDescent="0.3">
      <c r="A2985">
        <v>2984</v>
      </c>
      <c r="B2985" s="2">
        <v>41632</v>
      </c>
      <c r="C2985" s="8">
        <v>35070000</v>
      </c>
      <c r="D2985" s="8">
        <v>19206893.366093364</v>
      </c>
      <c r="E2985" s="10">
        <f t="shared" si="92"/>
        <v>15863106.633906636</v>
      </c>
      <c r="F2985" s="28">
        <f t="shared" si="93"/>
        <v>-159536.72273672</v>
      </c>
    </row>
    <row r="2986" spans="1:6" x14ac:dyDescent="0.3">
      <c r="A2986">
        <v>2985</v>
      </c>
      <c r="B2986" s="2">
        <v>41631</v>
      </c>
      <c r="C2986" s="8">
        <v>35130000</v>
      </c>
      <c r="D2986" s="8">
        <v>19107356.643356644</v>
      </c>
      <c r="E2986" s="10">
        <f t="shared" si="92"/>
        <v>16022643.356643356</v>
      </c>
      <c r="F2986" s="28">
        <f t="shared" si="93"/>
        <v>112269.89226988703</v>
      </c>
    </row>
    <row r="2987" spans="1:6" x14ac:dyDescent="0.3">
      <c r="A2987">
        <v>2986</v>
      </c>
      <c r="B2987" s="2">
        <v>41628</v>
      </c>
      <c r="C2987" s="8">
        <v>35120000</v>
      </c>
      <c r="D2987" s="8">
        <v>19209626.535626531</v>
      </c>
      <c r="E2987" s="10">
        <f t="shared" si="92"/>
        <v>15910373.464373469</v>
      </c>
      <c r="F2987" s="28">
        <f t="shared" si="93"/>
        <v>-270996.78699678183</v>
      </c>
    </row>
    <row r="2988" spans="1:6" x14ac:dyDescent="0.3">
      <c r="A2988">
        <v>2987</v>
      </c>
      <c r="B2988" s="2">
        <v>41627</v>
      </c>
      <c r="C2988" s="8">
        <v>35230000</v>
      </c>
      <c r="D2988" s="8">
        <v>19048629.748629749</v>
      </c>
      <c r="E2988" s="10">
        <f t="shared" si="92"/>
        <v>16181370.251370251</v>
      </c>
      <c r="F2988" s="28">
        <f t="shared" si="93"/>
        <v>415145.34114533663</v>
      </c>
    </row>
    <row r="2989" spans="1:6" x14ac:dyDescent="0.3">
      <c r="A2989">
        <v>2988</v>
      </c>
      <c r="B2989" s="2">
        <v>41626</v>
      </c>
      <c r="C2989" s="8">
        <v>35470000</v>
      </c>
      <c r="D2989" s="8">
        <v>19703775.089775085</v>
      </c>
      <c r="E2989" s="10">
        <f t="shared" si="92"/>
        <v>15766224.910224915</v>
      </c>
      <c r="F2989" s="28">
        <f t="shared" si="93"/>
        <v>-84145.530145525932</v>
      </c>
    </row>
    <row r="2990" spans="1:6" x14ac:dyDescent="0.3">
      <c r="A2990">
        <v>2989</v>
      </c>
      <c r="B2990" s="2">
        <v>41625</v>
      </c>
      <c r="C2990" s="8">
        <v>35490000</v>
      </c>
      <c r="D2990" s="8">
        <v>19639629.55962956</v>
      </c>
      <c r="E2990" s="10">
        <f t="shared" si="92"/>
        <v>15850370.44037044</v>
      </c>
      <c r="F2990" s="28">
        <f t="shared" si="93"/>
        <v>328692.11869211867</v>
      </c>
    </row>
    <row r="2991" spans="1:6" x14ac:dyDescent="0.3">
      <c r="A2991">
        <v>2990</v>
      </c>
      <c r="B2991" s="2">
        <v>41624</v>
      </c>
      <c r="C2991" s="8">
        <v>35380000</v>
      </c>
      <c r="D2991" s="8">
        <v>19858321.678321678</v>
      </c>
      <c r="E2991" s="10">
        <f t="shared" si="92"/>
        <v>15521678.321678322</v>
      </c>
      <c r="F2991" s="28">
        <f t="shared" si="93"/>
        <v>-174383.36798336729</v>
      </c>
    </row>
    <row r="2992" spans="1:6" x14ac:dyDescent="0.3">
      <c r="A2992">
        <v>2991</v>
      </c>
      <c r="B2992" s="2">
        <v>41621</v>
      </c>
      <c r="C2992" s="8">
        <v>35400000</v>
      </c>
      <c r="D2992" s="8">
        <v>19703938.310338311</v>
      </c>
      <c r="E2992" s="10">
        <f t="shared" si="92"/>
        <v>15696061.689661689</v>
      </c>
      <c r="F2992" s="28">
        <f t="shared" si="93"/>
        <v>-451160.007560011</v>
      </c>
    </row>
    <row r="2993" spans="1:6" x14ac:dyDescent="0.3">
      <c r="A2993">
        <v>2992</v>
      </c>
      <c r="B2993" s="2">
        <v>41620</v>
      </c>
      <c r="C2993" s="8">
        <v>35690000</v>
      </c>
      <c r="D2993" s="8">
        <v>19542778.3027783</v>
      </c>
      <c r="E2993" s="10">
        <f t="shared" si="92"/>
        <v>16147221.6972217</v>
      </c>
      <c r="F2993" s="28">
        <f t="shared" si="93"/>
        <v>452816.10281610489</v>
      </c>
    </row>
    <row r="2994" spans="1:6" x14ac:dyDescent="0.3">
      <c r="A2994">
        <v>2993</v>
      </c>
      <c r="B2994" s="2">
        <v>41619</v>
      </c>
      <c r="C2994" s="8">
        <v>35760000</v>
      </c>
      <c r="D2994" s="8">
        <v>20065594.405594405</v>
      </c>
      <c r="E2994" s="10">
        <f t="shared" si="92"/>
        <v>15694405.594405595</v>
      </c>
      <c r="F2994" s="28">
        <f t="shared" si="93"/>
        <v>351725.57172557339</v>
      </c>
    </row>
    <row r="2995" spans="1:6" x14ac:dyDescent="0.3">
      <c r="A2995">
        <v>2994</v>
      </c>
      <c r="B2995" s="2">
        <v>41618</v>
      </c>
      <c r="C2995" s="8">
        <v>35480000</v>
      </c>
      <c r="D2995" s="8">
        <v>20137319.977319978</v>
      </c>
      <c r="E2995" s="10">
        <f t="shared" si="92"/>
        <v>15342680.022680022</v>
      </c>
      <c r="F2995" s="28">
        <f t="shared" si="93"/>
        <v>-292288.79228879511</v>
      </c>
    </row>
    <row r="2996" spans="1:6" x14ac:dyDescent="0.3">
      <c r="A2996">
        <v>2995</v>
      </c>
      <c r="B2996" s="2">
        <v>41617</v>
      </c>
      <c r="C2996" s="8">
        <v>35340000</v>
      </c>
      <c r="D2996" s="8">
        <v>19705031.185031183</v>
      </c>
      <c r="E2996" s="10">
        <f t="shared" si="92"/>
        <v>15634968.814968817</v>
      </c>
      <c r="F2996" s="28">
        <f t="shared" si="93"/>
        <v>-71155.925155922771</v>
      </c>
    </row>
    <row r="2997" spans="1:6" x14ac:dyDescent="0.3">
      <c r="A2997">
        <v>2996</v>
      </c>
      <c r="B2997" s="2">
        <v>41614</v>
      </c>
      <c r="C2997" s="8">
        <v>35350000</v>
      </c>
      <c r="D2997" s="8">
        <v>19643875.25987526</v>
      </c>
      <c r="E2997" s="10">
        <f t="shared" si="92"/>
        <v>15706124.74012474</v>
      </c>
      <c r="F2997" s="28">
        <f t="shared" si="93"/>
        <v>26303.534303531051</v>
      </c>
    </row>
    <row r="2998" spans="1:6" x14ac:dyDescent="0.3">
      <c r="A2998">
        <v>2997</v>
      </c>
      <c r="B2998" s="2">
        <v>41613</v>
      </c>
      <c r="C2998" s="8">
        <v>35370000</v>
      </c>
      <c r="D2998" s="8">
        <v>19690178.794178791</v>
      </c>
      <c r="E2998" s="10">
        <f t="shared" si="92"/>
        <v>15679821.205821209</v>
      </c>
      <c r="F2998" s="28">
        <f t="shared" si="93"/>
        <v>380628.23662823811</v>
      </c>
    </row>
    <row r="2999" spans="1:6" x14ac:dyDescent="0.3">
      <c r="A2999">
        <v>2998</v>
      </c>
      <c r="B2999" s="2">
        <v>41612</v>
      </c>
      <c r="C2999" s="8">
        <v>35210000</v>
      </c>
      <c r="D2999" s="8">
        <v>19910807.030807029</v>
      </c>
      <c r="E2999" s="10">
        <f t="shared" si="92"/>
        <v>15299192.969192971</v>
      </c>
      <c r="F2999" s="28">
        <f t="shared" si="93"/>
        <v>-442717.82271782309</v>
      </c>
    </row>
    <row r="3000" spans="1:6" x14ac:dyDescent="0.3">
      <c r="A3000">
        <v>2999</v>
      </c>
      <c r="B3000" s="2">
        <v>41611</v>
      </c>
      <c r="C3000" s="8">
        <v>35230000</v>
      </c>
      <c r="D3000" s="8">
        <v>19488089.208089206</v>
      </c>
      <c r="E3000" s="10">
        <f t="shared" si="92"/>
        <v>15741910.791910794</v>
      </c>
      <c r="F3000" s="28">
        <f t="shared" si="93"/>
        <v>-218910.22491022572</v>
      </c>
    </row>
    <row r="3001" spans="1:6" x14ac:dyDescent="0.3">
      <c r="A3001">
        <v>3000</v>
      </c>
      <c r="B3001" s="2">
        <v>41610</v>
      </c>
      <c r="C3001" s="8">
        <v>35440000</v>
      </c>
      <c r="D3001" s="8">
        <v>19479178.983178981</v>
      </c>
      <c r="E3001" s="10">
        <f t="shared" si="92"/>
        <v>15960821.016821019</v>
      </c>
      <c r="F3001" s="28">
        <f t="shared" si="93"/>
        <v>460457.38045737892</v>
      </c>
    </row>
    <row r="3002" spans="1:6" x14ac:dyDescent="0.3">
      <c r="A3002">
        <v>3001</v>
      </c>
      <c r="B3002" s="2">
        <v>41607</v>
      </c>
      <c r="C3002" s="8">
        <v>35440000</v>
      </c>
      <c r="D3002" s="8">
        <v>19939636.36363636</v>
      </c>
      <c r="E3002" s="10">
        <f t="shared" si="92"/>
        <v>15500363.63636364</v>
      </c>
      <c r="F3002" s="28">
        <f t="shared" si="93"/>
        <v>139128.39592839777</v>
      </c>
    </row>
    <row r="3003" spans="1:6" x14ac:dyDescent="0.3">
      <c r="A3003">
        <v>3002</v>
      </c>
      <c r="B3003" s="2">
        <v>41606</v>
      </c>
      <c r="C3003" s="8">
        <v>35260000</v>
      </c>
      <c r="D3003" s="8">
        <v>19898764.759564757</v>
      </c>
      <c r="E3003" s="10">
        <f t="shared" si="92"/>
        <v>15361235.240435243</v>
      </c>
      <c r="F3003" s="28">
        <f t="shared" si="93"/>
        <v>-336661.86786186695</v>
      </c>
    </row>
    <row r="3004" spans="1:6" x14ac:dyDescent="0.3">
      <c r="A3004">
        <v>3003</v>
      </c>
      <c r="B3004" s="2">
        <v>41605</v>
      </c>
      <c r="C3004" s="8">
        <v>35440000</v>
      </c>
      <c r="D3004" s="8">
        <v>19742102.89170289</v>
      </c>
      <c r="E3004" s="10">
        <f t="shared" si="92"/>
        <v>15697897.10829711</v>
      </c>
      <c r="F3004" s="28">
        <f t="shared" si="93"/>
        <v>-18536.836136832833</v>
      </c>
    </row>
    <row r="3005" spans="1:6" x14ac:dyDescent="0.3">
      <c r="A3005">
        <v>3004</v>
      </c>
      <c r="B3005" s="2">
        <v>41604</v>
      </c>
      <c r="C3005" s="8">
        <v>35500000</v>
      </c>
      <c r="D3005" s="8">
        <v>19783566.055566058</v>
      </c>
      <c r="E3005" s="10">
        <f t="shared" si="92"/>
        <v>15716433.944433942</v>
      </c>
      <c r="F3005" s="28">
        <f t="shared" si="93"/>
        <v>285219.05121904612</v>
      </c>
    </row>
    <row r="3006" spans="1:6" x14ac:dyDescent="0.3">
      <c r="A3006">
        <v>3005</v>
      </c>
      <c r="B3006" s="2">
        <v>41603</v>
      </c>
      <c r="C3006" s="8">
        <v>35210000</v>
      </c>
      <c r="D3006" s="8">
        <v>19778785.106785104</v>
      </c>
      <c r="E3006" s="10">
        <f t="shared" si="92"/>
        <v>15431214.893214896</v>
      </c>
      <c r="F3006" s="28">
        <f t="shared" si="93"/>
        <v>-723784.16178416088</v>
      </c>
    </row>
    <row r="3007" spans="1:6" x14ac:dyDescent="0.3">
      <c r="A3007">
        <v>3006</v>
      </c>
      <c r="B3007" s="2">
        <v>41600</v>
      </c>
      <c r="C3007" s="8">
        <v>35980000</v>
      </c>
      <c r="D3007" s="8">
        <v>19825000.945000943</v>
      </c>
      <c r="E3007" s="10">
        <f t="shared" si="92"/>
        <v>16154999.054999057</v>
      </c>
      <c r="F3007" s="28">
        <f t="shared" si="93"/>
        <v>-77968.247968245298</v>
      </c>
    </row>
    <row r="3008" spans="1:6" x14ac:dyDescent="0.3">
      <c r="A3008">
        <v>3007</v>
      </c>
      <c r="B3008" s="2">
        <v>41599</v>
      </c>
      <c r="C3008" s="8">
        <v>36050000</v>
      </c>
      <c r="D3008" s="8">
        <v>19817032.697032697</v>
      </c>
      <c r="E3008" s="10">
        <f t="shared" si="92"/>
        <v>16232967.302967303</v>
      </c>
      <c r="F3008" s="28">
        <f t="shared" si="93"/>
        <v>-130514.45851445571</v>
      </c>
    </row>
    <row r="3009" spans="1:6" x14ac:dyDescent="0.3">
      <c r="A3009">
        <v>3008</v>
      </c>
      <c r="B3009" s="2">
        <v>41598</v>
      </c>
      <c r="C3009" s="8">
        <v>36410000</v>
      </c>
      <c r="D3009" s="8">
        <v>20046518.238518242</v>
      </c>
      <c r="E3009" s="10">
        <f t="shared" si="92"/>
        <v>16363481.761481758</v>
      </c>
      <c r="F3009" s="28">
        <f t="shared" si="93"/>
        <v>221829.14382914081</v>
      </c>
    </row>
    <row r="3010" spans="1:6" x14ac:dyDescent="0.3">
      <c r="A3010">
        <v>3009</v>
      </c>
      <c r="B3010" s="2">
        <v>41597</v>
      </c>
      <c r="C3010" s="8">
        <v>36440000</v>
      </c>
      <c r="D3010" s="8">
        <v>20298347.382347383</v>
      </c>
      <c r="E3010" s="10">
        <f t="shared" si="92"/>
        <v>16141652.617652617</v>
      </c>
      <c r="F3010" s="28">
        <f t="shared" si="93"/>
        <v>-1089128.3311283328</v>
      </c>
    </row>
    <row r="3011" spans="1:6" x14ac:dyDescent="0.3">
      <c r="A3011">
        <v>3010</v>
      </c>
      <c r="B3011" s="2">
        <v>41596</v>
      </c>
      <c r="C3011" s="8">
        <v>37510000</v>
      </c>
      <c r="D3011" s="8">
        <v>20279219.05121905</v>
      </c>
      <c r="E3011" s="10">
        <f t="shared" ref="E3011:E3074" si="94">C3011-D3011</f>
        <v>17230780.94878095</v>
      </c>
      <c r="F3011" s="28">
        <f t="shared" ref="F3011:F3074" si="95">E3011-E3012</f>
        <v>1245832.167832166</v>
      </c>
    </row>
    <row r="3012" spans="1:6" x14ac:dyDescent="0.3">
      <c r="A3012">
        <v>3011</v>
      </c>
      <c r="B3012" s="2">
        <v>41593</v>
      </c>
      <c r="C3012" s="8">
        <v>36500000</v>
      </c>
      <c r="D3012" s="8">
        <v>20515051.219051216</v>
      </c>
      <c r="E3012" s="10">
        <f t="shared" si="94"/>
        <v>15984948.780948784</v>
      </c>
      <c r="F3012" s="28">
        <f t="shared" si="95"/>
        <v>-27806.463806461543</v>
      </c>
    </row>
    <row r="3013" spans="1:6" x14ac:dyDescent="0.3">
      <c r="A3013">
        <v>3012</v>
      </c>
      <c r="B3013" s="2">
        <v>41592</v>
      </c>
      <c r="C3013" s="8">
        <v>36520000</v>
      </c>
      <c r="D3013" s="8">
        <v>20507244.755244754</v>
      </c>
      <c r="E3013" s="10">
        <f t="shared" si="94"/>
        <v>16012755.244755246</v>
      </c>
      <c r="F3013" s="28">
        <f t="shared" si="95"/>
        <v>-174986.95898696035</v>
      </c>
    </row>
    <row r="3014" spans="1:6" x14ac:dyDescent="0.3">
      <c r="A3014">
        <v>3013</v>
      </c>
      <c r="B3014" s="2">
        <v>41591</v>
      </c>
      <c r="C3014" s="8">
        <v>36400000</v>
      </c>
      <c r="D3014" s="8">
        <v>20212257.796257794</v>
      </c>
      <c r="E3014" s="10">
        <f t="shared" si="94"/>
        <v>16187742.203742206</v>
      </c>
      <c r="F3014" s="28">
        <f t="shared" si="95"/>
        <v>-55377.811377812177</v>
      </c>
    </row>
    <row r="3015" spans="1:6" x14ac:dyDescent="0.3">
      <c r="A3015">
        <v>3014</v>
      </c>
      <c r="B3015" s="2">
        <v>41590</v>
      </c>
      <c r="C3015" s="8">
        <v>36500000</v>
      </c>
      <c r="D3015" s="8">
        <v>20256879.984879982</v>
      </c>
      <c r="E3015" s="10">
        <f t="shared" si="94"/>
        <v>16243120.015120018</v>
      </c>
      <c r="F3015" s="28">
        <f t="shared" si="95"/>
        <v>127771.30977131054</v>
      </c>
    </row>
    <row r="3016" spans="1:6" x14ac:dyDescent="0.3">
      <c r="A3016">
        <v>3015</v>
      </c>
      <c r="B3016" s="2">
        <v>41589</v>
      </c>
      <c r="C3016" s="8">
        <v>36530000</v>
      </c>
      <c r="D3016" s="8">
        <v>20414651.294651292</v>
      </c>
      <c r="E3016" s="10">
        <f t="shared" si="94"/>
        <v>16115348.705348708</v>
      </c>
      <c r="F3016" s="28">
        <f t="shared" si="95"/>
        <v>-114222.26422226429</v>
      </c>
    </row>
    <row r="3017" spans="1:6" x14ac:dyDescent="0.3">
      <c r="A3017">
        <v>3016</v>
      </c>
      <c r="B3017" s="2">
        <v>41586</v>
      </c>
      <c r="C3017" s="8">
        <v>36700000</v>
      </c>
      <c r="D3017" s="8">
        <v>20470429.030429028</v>
      </c>
      <c r="E3017" s="10">
        <f t="shared" si="94"/>
        <v>16229570.969570972</v>
      </c>
      <c r="F3017" s="28">
        <f t="shared" si="95"/>
        <v>300882.2528822571</v>
      </c>
    </row>
    <row r="3018" spans="1:6" x14ac:dyDescent="0.3">
      <c r="A3018">
        <v>3017</v>
      </c>
      <c r="B3018" s="2">
        <v>41585</v>
      </c>
      <c r="C3018" s="8">
        <v>36780000</v>
      </c>
      <c r="D3018" s="8">
        <v>20851311.283311285</v>
      </c>
      <c r="E3018" s="10">
        <f t="shared" si="94"/>
        <v>15928688.716688715</v>
      </c>
      <c r="F3018" s="28">
        <f t="shared" si="95"/>
        <v>208209.41220941022</v>
      </c>
    </row>
    <row r="3019" spans="1:6" x14ac:dyDescent="0.3">
      <c r="A3019">
        <v>3018</v>
      </c>
      <c r="B3019" s="2">
        <v>41584</v>
      </c>
      <c r="C3019" s="8">
        <v>36720000</v>
      </c>
      <c r="D3019" s="8">
        <v>20999520.695520695</v>
      </c>
      <c r="E3019" s="10">
        <f t="shared" si="94"/>
        <v>15720479.304479305</v>
      </c>
      <c r="F3019" s="28">
        <f t="shared" si="95"/>
        <v>-144472.50047250092</v>
      </c>
    </row>
    <row r="3020" spans="1:6" x14ac:dyDescent="0.3">
      <c r="A3020">
        <v>3019</v>
      </c>
      <c r="B3020" s="2">
        <v>41583</v>
      </c>
      <c r="C3020" s="8">
        <v>36700000</v>
      </c>
      <c r="D3020" s="8">
        <v>20835048.195048194</v>
      </c>
      <c r="E3020" s="10">
        <f t="shared" si="94"/>
        <v>15864951.804951806</v>
      </c>
      <c r="F3020" s="28">
        <f t="shared" si="95"/>
        <v>25069.363069359213</v>
      </c>
    </row>
    <row r="3021" spans="1:6" x14ac:dyDescent="0.3">
      <c r="A3021">
        <v>3020</v>
      </c>
      <c r="B3021" s="2">
        <v>41582</v>
      </c>
      <c r="C3021" s="8">
        <v>36790000</v>
      </c>
      <c r="D3021" s="8">
        <v>20950117.558117554</v>
      </c>
      <c r="E3021" s="10">
        <f t="shared" si="94"/>
        <v>15839882.441882446</v>
      </c>
      <c r="F3021" s="28">
        <f t="shared" si="95"/>
        <v>-163904.74390474334</v>
      </c>
    </row>
    <row r="3022" spans="1:6" x14ac:dyDescent="0.3">
      <c r="A3022">
        <v>3021</v>
      </c>
      <c r="B3022" s="2">
        <v>41579</v>
      </c>
      <c r="C3022" s="8">
        <v>36930000</v>
      </c>
      <c r="D3022" s="8">
        <v>20926212.81421281</v>
      </c>
      <c r="E3022" s="10">
        <f t="shared" si="94"/>
        <v>16003787.18578719</v>
      </c>
      <c r="F3022" s="28">
        <f t="shared" si="95"/>
        <v>-1322666.7926667929</v>
      </c>
    </row>
    <row r="3023" spans="1:6" x14ac:dyDescent="0.3">
      <c r="A3023">
        <v>3022</v>
      </c>
      <c r="B3023" s="2">
        <v>41578</v>
      </c>
      <c r="C3023" s="8">
        <v>38420000</v>
      </c>
      <c r="D3023" s="8">
        <v>21093546.021546017</v>
      </c>
      <c r="E3023" s="10">
        <f t="shared" si="94"/>
        <v>17326453.978453983</v>
      </c>
      <c r="F3023" s="28">
        <f t="shared" si="95"/>
        <v>1554786.9967870004</v>
      </c>
    </row>
    <row r="3024" spans="1:6" x14ac:dyDescent="0.3">
      <c r="A3024">
        <v>3023</v>
      </c>
      <c r="B3024" s="2">
        <v>41577</v>
      </c>
      <c r="C3024" s="8">
        <v>37270000</v>
      </c>
      <c r="D3024" s="8">
        <v>21498333.018333018</v>
      </c>
      <c r="E3024" s="10">
        <f t="shared" si="94"/>
        <v>15771666.981666982</v>
      </c>
      <c r="F3024" s="28">
        <f t="shared" si="95"/>
        <v>-50558.684558685869</v>
      </c>
    </row>
    <row r="3025" spans="1:6" x14ac:dyDescent="0.3">
      <c r="A3025">
        <v>3024</v>
      </c>
      <c r="B3025" s="2">
        <v>41576</v>
      </c>
      <c r="C3025" s="8">
        <v>37260000</v>
      </c>
      <c r="D3025" s="8">
        <v>21437774.333774332</v>
      </c>
      <c r="E3025" s="10">
        <f t="shared" si="94"/>
        <v>15822225.666225668</v>
      </c>
      <c r="F3025" s="28">
        <f t="shared" si="95"/>
        <v>53257.607257608324</v>
      </c>
    </row>
    <row r="3026" spans="1:6" x14ac:dyDescent="0.3">
      <c r="A3026">
        <v>3025</v>
      </c>
      <c r="B3026" s="2">
        <v>41575</v>
      </c>
      <c r="C3026" s="8">
        <v>37310000</v>
      </c>
      <c r="D3026" s="8">
        <v>21541031.94103194</v>
      </c>
      <c r="E3026" s="10">
        <f t="shared" si="94"/>
        <v>15768968.05896806</v>
      </c>
      <c r="F3026" s="28">
        <f t="shared" si="95"/>
        <v>11485.163485165685</v>
      </c>
    </row>
    <row r="3027" spans="1:6" x14ac:dyDescent="0.3">
      <c r="A3027">
        <v>3026</v>
      </c>
      <c r="B3027" s="2">
        <v>41572</v>
      </c>
      <c r="C3027" s="8">
        <v>37310000</v>
      </c>
      <c r="D3027" s="8">
        <v>21552517.104517106</v>
      </c>
      <c r="E3027" s="10">
        <f t="shared" si="94"/>
        <v>15757482.895482894</v>
      </c>
      <c r="F3027" s="28">
        <f t="shared" si="95"/>
        <v>-50164.052164055407</v>
      </c>
    </row>
    <row r="3028" spans="1:6" x14ac:dyDescent="0.3">
      <c r="A3028">
        <v>3027</v>
      </c>
      <c r="B3028" s="2">
        <v>41571</v>
      </c>
      <c r="C3028" s="8">
        <v>37320000</v>
      </c>
      <c r="D3028" s="8">
        <v>21512353.052353051</v>
      </c>
      <c r="E3028" s="10">
        <f t="shared" si="94"/>
        <v>15807646.947646949</v>
      </c>
      <c r="F3028" s="28">
        <f t="shared" si="95"/>
        <v>-294661.12266112119</v>
      </c>
    </row>
    <row r="3029" spans="1:6" x14ac:dyDescent="0.3">
      <c r="A3029">
        <v>3028</v>
      </c>
      <c r="B3029" s="2">
        <v>41570</v>
      </c>
      <c r="C3029" s="8">
        <v>37360000</v>
      </c>
      <c r="D3029" s="8">
        <v>21257691.929691929</v>
      </c>
      <c r="E3029" s="10">
        <f t="shared" si="94"/>
        <v>16102308.070308071</v>
      </c>
      <c r="F3029" s="28">
        <f t="shared" si="95"/>
        <v>237053.86505386233</v>
      </c>
    </row>
    <row r="3030" spans="1:6" x14ac:dyDescent="0.3">
      <c r="A3030">
        <v>3029</v>
      </c>
      <c r="B3030" s="2">
        <v>41569</v>
      </c>
      <c r="C3030" s="8">
        <v>37260000</v>
      </c>
      <c r="D3030" s="8">
        <v>21394745.794745792</v>
      </c>
      <c r="E3030" s="10">
        <f t="shared" si="94"/>
        <v>15865254.205254208</v>
      </c>
      <c r="F3030" s="28">
        <f t="shared" si="95"/>
        <v>-482124.74012473971</v>
      </c>
    </row>
    <row r="3031" spans="1:6" x14ac:dyDescent="0.3">
      <c r="A3031">
        <v>3030</v>
      </c>
      <c r="B3031" s="2">
        <v>41568</v>
      </c>
      <c r="C3031" s="8">
        <v>37320000</v>
      </c>
      <c r="D3031" s="8">
        <v>20972621.054621052</v>
      </c>
      <c r="E3031" s="10">
        <f t="shared" si="94"/>
        <v>16347378.945378948</v>
      </c>
      <c r="F3031" s="28">
        <f t="shared" si="95"/>
        <v>-25753.921753916889</v>
      </c>
    </row>
    <row r="3032" spans="1:6" x14ac:dyDescent="0.3">
      <c r="A3032">
        <v>3031</v>
      </c>
      <c r="B3032" s="2">
        <v>41565</v>
      </c>
      <c r="C3032" s="8">
        <v>37330000</v>
      </c>
      <c r="D3032" s="8">
        <v>20956867.132867135</v>
      </c>
      <c r="E3032" s="10">
        <f t="shared" si="94"/>
        <v>16373132.867132865</v>
      </c>
      <c r="F3032" s="28">
        <f t="shared" si="95"/>
        <v>162335.66433566064</v>
      </c>
    </row>
    <row r="3033" spans="1:6" x14ac:dyDescent="0.3">
      <c r="A3033">
        <v>3032</v>
      </c>
      <c r="B3033" s="2">
        <v>41564</v>
      </c>
      <c r="C3033" s="8">
        <v>37300000</v>
      </c>
      <c r="D3033" s="8">
        <v>21089202.797202796</v>
      </c>
      <c r="E3033" s="10">
        <f t="shared" si="94"/>
        <v>16210797.202797204</v>
      </c>
      <c r="F3033" s="28">
        <f t="shared" si="95"/>
        <v>-529231.14723114669</v>
      </c>
    </row>
    <row r="3034" spans="1:6" x14ac:dyDescent="0.3">
      <c r="A3034">
        <v>3033</v>
      </c>
      <c r="B3034" s="2">
        <v>41563</v>
      </c>
      <c r="C3034" s="8">
        <v>37190000</v>
      </c>
      <c r="D3034" s="8">
        <v>20449971.649971649</v>
      </c>
      <c r="E3034" s="10">
        <f t="shared" si="94"/>
        <v>16740028.350028351</v>
      </c>
      <c r="F3034" s="28">
        <f t="shared" si="95"/>
        <v>-52812.322812322527</v>
      </c>
    </row>
    <row r="3035" spans="1:6" x14ac:dyDescent="0.3">
      <c r="A3035">
        <v>3034</v>
      </c>
      <c r="B3035" s="2">
        <v>41562</v>
      </c>
      <c r="C3035" s="8">
        <v>37080000</v>
      </c>
      <c r="D3035" s="8">
        <v>20287159.327159327</v>
      </c>
      <c r="E3035" s="10">
        <f t="shared" si="94"/>
        <v>16792840.672840673</v>
      </c>
      <c r="F3035" s="28">
        <f t="shared" si="95"/>
        <v>-115815.91381591186</v>
      </c>
    </row>
    <row r="3036" spans="1:6" x14ac:dyDescent="0.3">
      <c r="A3036">
        <v>3035</v>
      </c>
      <c r="B3036" s="2">
        <v>41561</v>
      </c>
      <c r="C3036" s="8">
        <v>37250000</v>
      </c>
      <c r="D3036" s="8">
        <v>20341343.413343415</v>
      </c>
      <c r="E3036" s="10">
        <f t="shared" si="94"/>
        <v>16908656.586656585</v>
      </c>
      <c r="F3036" s="28">
        <f t="shared" si="95"/>
        <v>-208659.61065961421</v>
      </c>
    </row>
    <row r="3037" spans="1:6" x14ac:dyDescent="0.3">
      <c r="A3037">
        <v>3036</v>
      </c>
      <c r="B3037" s="2">
        <v>41558</v>
      </c>
      <c r="C3037" s="8">
        <v>37320000</v>
      </c>
      <c r="D3037" s="8">
        <v>20202683.8026838</v>
      </c>
      <c r="E3037" s="10">
        <f t="shared" si="94"/>
        <v>17117316.1973162</v>
      </c>
      <c r="F3037" s="28">
        <f t="shared" si="95"/>
        <v>375675.67567567527</v>
      </c>
    </row>
    <row r="3038" spans="1:6" x14ac:dyDescent="0.3">
      <c r="A3038">
        <v>3037</v>
      </c>
      <c r="B3038" s="2">
        <v>41557</v>
      </c>
      <c r="C3038" s="8">
        <v>37400000</v>
      </c>
      <c r="D3038" s="8">
        <v>20658359.478359476</v>
      </c>
      <c r="E3038" s="10">
        <f t="shared" si="94"/>
        <v>16741640.521640524</v>
      </c>
      <c r="F3038" s="28">
        <f t="shared" si="95"/>
        <v>108927.23492724076</v>
      </c>
    </row>
    <row r="3039" spans="1:6" x14ac:dyDescent="0.3">
      <c r="A3039">
        <v>3038</v>
      </c>
      <c r="B3039" s="2">
        <v>41556</v>
      </c>
      <c r="C3039" s="8">
        <v>37470000</v>
      </c>
      <c r="D3039" s="8">
        <v>20837286.713286716</v>
      </c>
      <c r="E3039" s="10">
        <f t="shared" si="94"/>
        <v>16632713.286713284</v>
      </c>
      <c r="F3039" s="28">
        <f t="shared" si="95"/>
        <v>215832.16783216223</v>
      </c>
    </row>
    <row r="3040" spans="1:6" x14ac:dyDescent="0.3">
      <c r="A3040">
        <v>3039</v>
      </c>
      <c r="B3040" s="2">
        <v>41555</v>
      </c>
      <c r="C3040" s="8">
        <v>37530000</v>
      </c>
      <c r="D3040" s="8">
        <v>21113118.881118879</v>
      </c>
      <c r="E3040" s="10">
        <f t="shared" si="94"/>
        <v>16416881.118881121</v>
      </c>
      <c r="F3040" s="28">
        <f t="shared" si="95"/>
        <v>69566.433566436172</v>
      </c>
    </row>
    <row r="3041" spans="1:6" x14ac:dyDescent="0.3">
      <c r="A3041">
        <v>3040</v>
      </c>
      <c r="B3041" s="2">
        <v>41554</v>
      </c>
      <c r="C3041" s="8">
        <v>37470000</v>
      </c>
      <c r="D3041" s="8">
        <v>21122685.314685315</v>
      </c>
      <c r="E3041" s="10">
        <f t="shared" si="94"/>
        <v>16347314.685314685</v>
      </c>
      <c r="F3041" s="28">
        <f t="shared" si="95"/>
        <v>-270755.24475524575</v>
      </c>
    </row>
    <row r="3042" spans="1:6" x14ac:dyDescent="0.3">
      <c r="A3042">
        <v>3041</v>
      </c>
      <c r="B3042" s="2">
        <v>41551</v>
      </c>
      <c r="C3042" s="8">
        <v>37500000</v>
      </c>
      <c r="D3042" s="8">
        <v>20881930.069930069</v>
      </c>
      <c r="E3042" s="10">
        <f t="shared" si="94"/>
        <v>16618069.930069931</v>
      </c>
      <c r="F3042" s="28">
        <f t="shared" si="95"/>
        <v>142769.23076923192</v>
      </c>
    </row>
    <row r="3043" spans="1:6" x14ac:dyDescent="0.3">
      <c r="A3043">
        <v>3042</v>
      </c>
      <c r="B3043" s="2">
        <v>41550</v>
      </c>
      <c r="C3043" s="8">
        <v>37480000</v>
      </c>
      <c r="D3043" s="8">
        <v>21004699.300699301</v>
      </c>
      <c r="E3043" s="10">
        <f t="shared" si="94"/>
        <v>16475300.699300699</v>
      </c>
      <c r="F3043" s="28">
        <f t="shared" si="95"/>
        <v>131020.97902097553</v>
      </c>
    </row>
    <row r="3044" spans="1:6" x14ac:dyDescent="0.3">
      <c r="A3044">
        <v>3043</v>
      </c>
      <c r="B3044" s="2">
        <v>41549</v>
      </c>
      <c r="C3044" s="8">
        <v>37400000</v>
      </c>
      <c r="D3044" s="8">
        <v>21055720.279720277</v>
      </c>
      <c r="E3044" s="10">
        <f t="shared" si="94"/>
        <v>16344279.720279723</v>
      </c>
      <c r="F3044" s="28">
        <f t="shared" si="95"/>
        <v>-721664.33566433564</v>
      </c>
    </row>
    <row r="3045" spans="1:6" x14ac:dyDescent="0.3">
      <c r="A3045">
        <v>3044</v>
      </c>
      <c r="B3045" s="2">
        <v>41548</v>
      </c>
      <c r="C3045" s="8">
        <v>37570000</v>
      </c>
      <c r="D3045" s="8">
        <v>20504055.944055941</v>
      </c>
      <c r="E3045" s="10">
        <f t="shared" si="94"/>
        <v>17065944.055944059</v>
      </c>
      <c r="F3045" s="28">
        <f t="shared" si="95"/>
        <v>137796.63579663634</v>
      </c>
    </row>
    <row r="3046" spans="1:6" x14ac:dyDescent="0.3">
      <c r="A3046">
        <v>3045</v>
      </c>
      <c r="B3046" s="2">
        <v>41547</v>
      </c>
      <c r="C3046" s="8">
        <v>38100000</v>
      </c>
      <c r="D3046" s="8">
        <v>21171852.579852577</v>
      </c>
      <c r="E3046" s="10">
        <f t="shared" si="94"/>
        <v>16928147.420147423</v>
      </c>
      <c r="F3046" s="28">
        <f t="shared" si="95"/>
        <v>839932.18673218787</v>
      </c>
    </row>
    <row r="3047" spans="1:6" x14ac:dyDescent="0.3">
      <c r="A3047">
        <v>3046</v>
      </c>
      <c r="B3047" s="2">
        <v>41544</v>
      </c>
      <c r="C3047" s="8">
        <v>37450000</v>
      </c>
      <c r="D3047" s="8">
        <v>21361784.766584765</v>
      </c>
      <c r="E3047" s="10">
        <f t="shared" si="94"/>
        <v>16088215.233415235</v>
      </c>
      <c r="F3047" s="28">
        <f t="shared" si="95"/>
        <v>-368232.31903232262</v>
      </c>
    </row>
    <row r="3048" spans="1:6" x14ac:dyDescent="0.3">
      <c r="A3048">
        <v>3047</v>
      </c>
      <c r="B3048" s="2">
        <v>41543</v>
      </c>
      <c r="C3048" s="8">
        <v>37560000</v>
      </c>
      <c r="D3048" s="8">
        <v>21103552.447552443</v>
      </c>
      <c r="E3048" s="10">
        <f t="shared" si="94"/>
        <v>16456447.552447557</v>
      </c>
      <c r="F3048" s="28">
        <f t="shared" si="95"/>
        <v>266111.88811189309</v>
      </c>
    </row>
    <row r="3049" spans="1:6" x14ac:dyDescent="0.3">
      <c r="A3049">
        <v>3048</v>
      </c>
      <c r="B3049" s="2">
        <v>41542</v>
      </c>
      <c r="C3049" s="8">
        <v>37490000</v>
      </c>
      <c r="D3049" s="8">
        <v>21299664.335664336</v>
      </c>
      <c r="E3049" s="10">
        <f t="shared" si="94"/>
        <v>16190335.664335664</v>
      </c>
      <c r="F3049" s="28">
        <f t="shared" si="95"/>
        <v>-347286.71328671649</v>
      </c>
    </row>
    <row r="3050" spans="1:6" x14ac:dyDescent="0.3">
      <c r="A3050">
        <v>3049</v>
      </c>
      <c r="B3050" s="2">
        <v>41541</v>
      </c>
      <c r="C3050" s="8">
        <v>37520000</v>
      </c>
      <c r="D3050" s="8">
        <v>20982377.622377619</v>
      </c>
      <c r="E3050" s="10">
        <f t="shared" si="94"/>
        <v>16537622.377622381</v>
      </c>
      <c r="F3050" s="28">
        <f t="shared" si="95"/>
        <v>63758.835758838803</v>
      </c>
    </row>
    <row r="3051" spans="1:6" x14ac:dyDescent="0.3">
      <c r="A3051">
        <v>3050</v>
      </c>
      <c r="B3051" s="2">
        <v>41540</v>
      </c>
      <c r="C3051" s="8">
        <v>37620000</v>
      </c>
      <c r="D3051" s="8">
        <v>21146136.458136458</v>
      </c>
      <c r="E3051" s="10">
        <f t="shared" si="94"/>
        <v>16473863.541863542</v>
      </c>
      <c r="F3051" s="28">
        <f t="shared" si="95"/>
        <v>-120755.62275562435</v>
      </c>
    </row>
    <row r="3052" spans="1:6" x14ac:dyDescent="0.3">
      <c r="A3052">
        <v>3051</v>
      </c>
      <c r="B3052" s="2">
        <v>41537</v>
      </c>
      <c r="C3052" s="8">
        <v>37830000</v>
      </c>
      <c r="D3052" s="8">
        <v>21235380.835380834</v>
      </c>
      <c r="E3052" s="10">
        <f t="shared" si="94"/>
        <v>16594619.164619166</v>
      </c>
      <c r="F3052" s="28">
        <f t="shared" si="95"/>
        <v>398762.04876205325</v>
      </c>
    </row>
    <row r="3053" spans="1:6" x14ac:dyDescent="0.3">
      <c r="A3053">
        <v>3052</v>
      </c>
      <c r="B3053" s="2">
        <v>41536</v>
      </c>
      <c r="C3053" s="8">
        <v>38040000</v>
      </c>
      <c r="D3053" s="8">
        <v>21844142.884142887</v>
      </c>
      <c r="E3053" s="10">
        <f t="shared" si="94"/>
        <v>16195857.115857113</v>
      </c>
      <c r="F3053" s="28">
        <f t="shared" si="95"/>
        <v>-382732.5647325702</v>
      </c>
    </row>
    <row r="3054" spans="1:6" x14ac:dyDescent="0.3">
      <c r="A3054">
        <v>3053</v>
      </c>
      <c r="B3054" s="2">
        <v>41535</v>
      </c>
      <c r="C3054" s="8">
        <v>37450000</v>
      </c>
      <c r="D3054" s="8">
        <v>20871410.319410317</v>
      </c>
      <c r="E3054" s="10">
        <f t="shared" si="94"/>
        <v>16578589.680589683</v>
      </c>
      <c r="F3054" s="28">
        <f t="shared" si="95"/>
        <v>-112669.0606690608</v>
      </c>
    </row>
    <row r="3055" spans="1:6" x14ac:dyDescent="0.3">
      <c r="A3055">
        <v>3054</v>
      </c>
      <c r="B3055" s="2">
        <v>41534</v>
      </c>
      <c r="C3055" s="8">
        <v>37570000</v>
      </c>
      <c r="D3055" s="8">
        <v>20878741.258741256</v>
      </c>
      <c r="E3055" s="10">
        <f t="shared" si="94"/>
        <v>16691258.741258744</v>
      </c>
      <c r="F3055" s="28">
        <f t="shared" si="95"/>
        <v>83930.069930072874</v>
      </c>
    </row>
    <row r="3056" spans="1:6" x14ac:dyDescent="0.3">
      <c r="A3056">
        <v>3055</v>
      </c>
      <c r="B3056" s="2">
        <v>41533</v>
      </c>
      <c r="C3056" s="8">
        <v>37620000</v>
      </c>
      <c r="D3056" s="8">
        <v>21012671.328671329</v>
      </c>
      <c r="E3056" s="10">
        <f t="shared" si="94"/>
        <v>16607328.671328671</v>
      </c>
      <c r="F3056" s="28">
        <f t="shared" si="95"/>
        <v>-41360.045360043645</v>
      </c>
    </row>
    <row r="3057" spans="1:6" x14ac:dyDescent="0.3">
      <c r="A3057">
        <v>3056</v>
      </c>
      <c r="B3057" s="2">
        <v>41530</v>
      </c>
      <c r="C3057" s="8">
        <v>37500000</v>
      </c>
      <c r="D3057" s="8">
        <v>20851311.283311285</v>
      </c>
      <c r="E3057" s="10">
        <f t="shared" si="94"/>
        <v>16648688.716688715</v>
      </c>
      <c r="F3057" s="28">
        <f t="shared" si="95"/>
        <v>602.9106029085815</v>
      </c>
    </row>
    <row r="3058" spans="1:6" x14ac:dyDescent="0.3">
      <c r="A3058">
        <v>3057</v>
      </c>
      <c r="B3058" s="2">
        <v>41529</v>
      </c>
      <c r="C3058" s="8">
        <v>37850000</v>
      </c>
      <c r="D3058" s="8">
        <v>21201914.193914194</v>
      </c>
      <c r="E3058" s="10">
        <f t="shared" si="94"/>
        <v>16648085.806085806</v>
      </c>
      <c r="F3058" s="28">
        <f t="shared" si="95"/>
        <v>274805.89680589736</v>
      </c>
    </row>
    <row r="3059" spans="1:6" x14ac:dyDescent="0.3">
      <c r="A3059">
        <v>3058</v>
      </c>
      <c r="B3059" s="2">
        <v>41528</v>
      </c>
      <c r="C3059" s="8">
        <v>38140000</v>
      </c>
      <c r="D3059" s="8">
        <v>21766720.090720091</v>
      </c>
      <c r="E3059" s="10">
        <f t="shared" si="94"/>
        <v>16373279.909279909</v>
      </c>
      <c r="F3059" s="28">
        <f t="shared" si="95"/>
        <v>-227745.98374598846</v>
      </c>
    </row>
    <row r="3060" spans="1:6" x14ac:dyDescent="0.3">
      <c r="A3060">
        <v>3059</v>
      </c>
      <c r="B3060" s="2">
        <v>41527</v>
      </c>
      <c r="C3060" s="8">
        <v>38340000</v>
      </c>
      <c r="D3060" s="8">
        <v>21738974.106974103</v>
      </c>
      <c r="E3060" s="10">
        <f t="shared" si="94"/>
        <v>16601025.893025897</v>
      </c>
      <c r="F3060" s="28">
        <f t="shared" si="95"/>
        <v>262726.89472689852</v>
      </c>
    </row>
    <row r="3061" spans="1:6" x14ac:dyDescent="0.3">
      <c r="A3061">
        <v>3060</v>
      </c>
      <c r="B3061" s="2">
        <v>41526</v>
      </c>
      <c r="C3061" s="8">
        <v>38460000</v>
      </c>
      <c r="D3061" s="8">
        <v>22121701.001701001</v>
      </c>
      <c r="E3061" s="10">
        <f t="shared" si="94"/>
        <v>16338298.998298999</v>
      </c>
      <c r="F3061" s="28">
        <f t="shared" si="95"/>
        <v>159371.76337176189</v>
      </c>
    </row>
    <row r="3062" spans="1:6" x14ac:dyDescent="0.3">
      <c r="A3062">
        <v>3061</v>
      </c>
      <c r="B3062" s="2">
        <v>41523</v>
      </c>
      <c r="C3062" s="8">
        <v>38320000</v>
      </c>
      <c r="D3062" s="8">
        <v>22141072.765072763</v>
      </c>
      <c r="E3062" s="10">
        <f t="shared" si="94"/>
        <v>16178927.234927237</v>
      </c>
      <c r="F3062" s="28">
        <f t="shared" si="95"/>
        <v>-367147.60914761201</v>
      </c>
    </row>
    <row r="3063" spans="1:6" x14ac:dyDescent="0.3">
      <c r="A3063">
        <v>3062</v>
      </c>
      <c r="B3063" s="2">
        <v>41522</v>
      </c>
      <c r="C3063" s="8">
        <v>38470000</v>
      </c>
      <c r="D3063" s="8">
        <v>21923925.155925151</v>
      </c>
      <c r="E3063" s="10">
        <f t="shared" si="94"/>
        <v>16546074.844074849</v>
      </c>
      <c r="F3063" s="28">
        <f t="shared" si="95"/>
        <v>309256.47325647995</v>
      </c>
    </row>
    <row r="3064" spans="1:6" x14ac:dyDescent="0.3">
      <c r="A3064">
        <v>3063</v>
      </c>
      <c r="B3064" s="2">
        <v>41521</v>
      </c>
      <c r="C3064" s="8">
        <v>38450000</v>
      </c>
      <c r="D3064" s="8">
        <v>22213181.629181631</v>
      </c>
      <c r="E3064" s="10">
        <f t="shared" si="94"/>
        <v>16236818.370818369</v>
      </c>
      <c r="F3064" s="28">
        <f t="shared" si="95"/>
        <v>441849.55584955215</v>
      </c>
    </row>
    <row r="3065" spans="1:6" x14ac:dyDescent="0.3">
      <c r="A3065">
        <v>3064</v>
      </c>
      <c r="B3065" s="2">
        <v>41520</v>
      </c>
      <c r="C3065" s="8">
        <v>38340000</v>
      </c>
      <c r="D3065" s="8">
        <v>22545031.185031183</v>
      </c>
      <c r="E3065" s="10">
        <f t="shared" si="94"/>
        <v>15794968.814968817</v>
      </c>
      <c r="F3065" s="28">
        <f t="shared" si="95"/>
        <v>-333871.10187110305</v>
      </c>
    </row>
    <row r="3066" spans="1:6" x14ac:dyDescent="0.3">
      <c r="A3066">
        <v>3065</v>
      </c>
      <c r="B3066" s="2">
        <v>41516</v>
      </c>
      <c r="C3066" s="8">
        <v>38420000</v>
      </c>
      <c r="D3066" s="8">
        <v>22291160.08316008</v>
      </c>
      <c r="E3066" s="10">
        <f t="shared" si="94"/>
        <v>16128839.91683992</v>
      </c>
      <c r="F3066" s="28">
        <f t="shared" si="95"/>
        <v>148241.16424116865</v>
      </c>
    </row>
    <row r="3067" spans="1:6" x14ac:dyDescent="0.3">
      <c r="A3067">
        <v>3066</v>
      </c>
      <c r="B3067" s="2">
        <v>41515</v>
      </c>
      <c r="C3067" s="8">
        <v>38540000</v>
      </c>
      <c r="D3067" s="8">
        <v>22559401.247401249</v>
      </c>
      <c r="E3067" s="10">
        <f t="shared" si="94"/>
        <v>15980598.752598751</v>
      </c>
      <c r="F3067" s="28">
        <f t="shared" si="95"/>
        <v>-164058.21205821633</v>
      </c>
    </row>
    <row r="3068" spans="1:6" x14ac:dyDescent="0.3">
      <c r="A3068">
        <v>3067</v>
      </c>
      <c r="B3068" s="2">
        <v>41514</v>
      </c>
      <c r="C3068" s="8">
        <v>38780000</v>
      </c>
      <c r="D3068" s="8">
        <v>22635343.035343032</v>
      </c>
      <c r="E3068" s="10">
        <f t="shared" si="94"/>
        <v>16144656.964656968</v>
      </c>
      <c r="F3068" s="28">
        <f t="shared" si="95"/>
        <v>637741.82574182376</v>
      </c>
    </row>
    <row r="3069" spans="1:6" x14ac:dyDescent="0.3">
      <c r="A3069">
        <v>3068</v>
      </c>
      <c r="B3069" s="2">
        <v>41513</v>
      </c>
      <c r="C3069" s="8">
        <v>38200000</v>
      </c>
      <c r="D3069" s="8">
        <v>22693084.861084856</v>
      </c>
      <c r="E3069" s="10">
        <f t="shared" si="94"/>
        <v>15506915.138915144</v>
      </c>
      <c r="F3069" s="28">
        <f t="shared" si="95"/>
        <v>-310359.47835947573</v>
      </c>
    </row>
    <row r="3070" spans="1:6" x14ac:dyDescent="0.3">
      <c r="A3070">
        <v>3069</v>
      </c>
      <c r="B3070" s="2">
        <v>41512</v>
      </c>
      <c r="C3070" s="8">
        <v>38080000</v>
      </c>
      <c r="D3070" s="8">
        <v>22262725.38272538</v>
      </c>
      <c r="E3070" s="10">
        <f t="shared" si="94"/>
        <v>15817274.61727462</v>
      </c>
      <c r="F3070" s="28">
        <f t="shared" si="95"/>
        <v>222048.00604800507</v>
      </c>
    </row>
    <row r="3071" spans="1:6" x14ac:dyDescent="0.3">
      <c r="A3071">
        <v>3070</v>
      </c>
      <c r="B3071" s="2">
        <v>41509</v>
      </c>
      <c r="C3071" s="8">
        <v>37880000</v>
      </c>
      <c r="D3071" s="8">
        <v>22284773.388773385</v>
      </c>
      <c r="E3071" s="10">
        <f t="shared" si="94"/>
        <v>15595226.611226615</v>
      </c>
      <c r="F3071" s="28">
        <f t="shared" si="95"/>
        <v>-421551.31355131045</v>
      </c>
    </row>
    <row r="3072" spans="1:6" x14ac:dyDescent="0.3">
      <c r="A3072">
        <v>3071</v>
      </c>
      <c r="B3072" s="2">
        <v>41508</v>
      </c>
      <c r="C3072" s="8">
        <v>37900000</v>
      </c>
      <c r="D3072" s="8">
        <v>21883222.075222075</v>
      </c>
      <c r="E3072" s="10">
        <f t="shared" si="94"/>
        <v>16016777.924777925</v>
      </c>
      <c r="F3072" s="28">
        <f t="shared" si="95"/>
        <v>-131022.49102249369</v>
      </c>
    </row>
    <row r="3073" spans="1:6" x14ac:dyDescent="0.3">
      <c r="A3073">
        <v>3072</v>
      </c>
      <c r="B3073" s="2">
        <v>41507</v>
      </c>
      <c r="C3073" s="8">
        <v>37980000</v>
      </c>
      <c r="D3073" s="8">
        <v>21832199.584199581</v>
      </c>
      <c r="E3073" s="10">
        <f t="shared" si="94"/>
        <v>16147800.415800419</v>
      </c>
      <c r="F3073" s="28">
        <f t="shared" si="95"/>
        <v>-60177.660177662969</v>
      </c>
    </row>
    <row r="3074" spans="1:6" x14ac:dyDescent="0.3">
      <c r="A3074">
        <v>3073</v>
      </c>
      <c r="B3074" s="2">
        <v>41506</v>
      </c>
      <c r="C3074" s="8">
        <v>38080000</v>
      </c>
      <c r="D3074" s="8">
        <v>21872021.924021918</v>
      </c>
      <c r="E3074" s="10">
        <f t="shared" si="94"/>
        <v>16207978.075978082</v>
      </c>
      <c r="F3074" s="28">
        <f t="shared" si="95"/>
        <v>-309909.65790965408</v>
      </c>
    </row>
    <row r="3075" spans="1:6" x14ac:dyDescent="0.3">
      <c r="A3075">
        <v>3074</v>
      </c>
      <c r="B3075" s="2">
        <v>41505</v>
      </c>
      <c r="C3075" s="8">
        <v>38280000</v>
      </c>
      <c r="D3075" s="8">
        <v>21762112.266112264</v>
      </c>
      <c r="E3075" s="10">
        <f t="shared" ref="E3075:E3138" si="96">C3075-D3075</f>
        <v>16517887.733887736</v>
      </c>
      <c r="F3075" s="28">
        <f t="shared" ref="F3075:F3138" si="97">E3075-E3076</f>
        <v>252794.17879417911</v>
      </c>
    </row>
    <row r="3076" spans="1:6" x14ac:dyDescent="0.3">
      <c r="A3076">
        <v>3075</v>
      </c>
      <c r="B3076" s="2">
        <v>41502</v>
      </c>
      <c r="C3076" s="8">
        <v>38120000</v>
      </c>
      <c r="D3076" s="8">
        <v>21854906.444906443</v>
      </c>
      <c r="E3076" s="10">
        <f t="shared" si="96"/>
        <v>16265093.555093557</v>
      </c>
      <c r="F3076" s="28">
        <f t="shared" si="97"/>
        <v>33932.715932711959</v>
      </c>
    </row>
    <row r="3077" spans="1:6" x14ac:dyDescent="0.3">
      <c r="A3077">
        <v>3076</v>
      </c>
      <c r="B3077" s="2">
        <v>41501</v>
      </c>
      <c r="C3077" s="8">
        <v>37920000</v>
      </c>
      <c r="D3077" s="8">
        <v>21688839.160839155</v>
      </c>
      <c r="E3077" s="10">
        <f t="shared" si="96"/>
        <v>16231160.839160845</v>
      </c>
      <c r="F3077" s="28">
        <f t="shared" si="97"/>
        <v>-269638.6316386275</v>
      </c>
    </row>
    <row r="3078" spans="1:6" x14ac:dyDescent="0.3">
      <c r="A3078">
        <v>3077</v>
      </c>
      <c r="B3078" s="2">
        <v>41500</v>
      </c>
      <c r="C3078" s="8">
        <v>37750000</v>
      </c>
      <c r="D3078" s="8">
        <v>21249200.529200528</v>
      </c>
      <c r="E3078" s="10">
        <f t="shared" si="96"/>
        <v>16500799.470799472</v>
      </c>
      <c r="F3078" s="28">
        <f t="shared" si="97"/>
        <v>-373890.37989037856</v>
      </c>
    </row>
    <row r="3079" spans="1:6" x14ac:dyDescent="0.3">
      <c r="A3079">
        <v>3078</v>
      </c>
      <c r="B3079" s="2">
        <v>41499</v>
      </c>
      <c r="C3079" s="8">
        <v>37920000</v>
      </c>
      <c r="D3079" s="8">
        <v>21045310.149310149</v>
      </c>
      <c r="E3079" s="10">
        <f t="shared" si="96"/>
        <v>16874689.850689851</v>
      </c>
      <c r="F3079" s="28">
        <f t="shared" si="97"/>
        <v>190085.80608580634</v>
      </c>
    </row>
    <row r="3080" spans="1:6" x14ac:dyDescent="0.3">
      <c r="A3080">
        <v>3079</v>
      </c>
      <c r="B3080" s="2">
        <v>41498</v>
      </c>
      <c r="C3080" s="8">
        <v>37950000</v>
      </c>
      <c r="D3080" s="8">
        <v>21265395.955395956</v>
      </c>
      <c r="E3080" s="10">
        <f t="shared" si="96"/>
        <v>16684604.044604044</v>
      </c>
      <c r="F3080" s="28">
        <f t="shared" si="97"/>
        <v>-272295.97429597378</v>
      </c>
    </row>
    <row r="3081" spans="1:6" x14ac:dyDescent="0.3">
      <c r="A3081">
        <v>3080</v>
      </c>
      <c r="B3081" s="2">
        <v>41495</v>
      </c>
      <c r="C3081" s="8">
        <v>37870000</v>
      </c>
      <c r="D3081" s="8">
        <v>20913099.981099982</v>
      </c>
      <c r="E3081" s="10">
        <f t="shared" si="96"/>
        <v>16956900.018900018</v>
      </c>
      <c r="F3081" s="28">
        <f t="shared" si="97"/>
        <v>184956.34095633775</v>
      </c>
    </row>
    <row r="3082" spans="1:6" x14ac:dyDescent="0.3">
      <c r="A3082">
        <v>3081</v>
      </c>
      <c r="B3082" s="2">
        <v>41494</v>
      </c>
      <c r="C3082" s="8">
        <v>37650000</v>
      </c>
      <c r="D3082" s="8">
        <v>20878056.32205632</v>
      </c>
      <c r="E3082" s="10">
        <f t="shared" si="96"/>
        <v>16771943.67794368</v>
      </c>
      <c r="F3082" s="28">
        <f t="shared" si="97"/>
        <v>-171020.60102060437</v>
      </c>
    </row>
    <row r="3083" spans="1:6" x14ac:dyDescent="0.3">
      <c r="A3083">
        <v>3082</v>
      </c>
      <c r="B3083" s="2">
        <v>41493</v>
      </c>
      <c r="C3083" s="8">
        <v>37400000</v>
      </c>
      <c r="D3083" s="8">
        <v>20457035.721035715</v>
      </c>
      <c r="E3083" s="10">
        <f t="shared" si="96"/>
        <v>16942964.278964285</v>
      </c>
      <c r="F3083" s="28">
        <f t="shared" si="97"/>
        <v>-226726.13872613385</v>
      </c>
    </row>
    <row r="3084" spans="1:6" x14ac:dyDescent="0.3">
      <c r="A3084">
        <v>3083</v>
      </c>
      <c r="B3084" s="2">
        <v>41492</v>
      </c>
      <c r="C3084" s="8">
        <v>37600000</v>
      </c>
      <c r="D3084" s="8">
        <v>20430309.582309581</v>
      </c>
      <c r="E3084" s="10">
        <f t="shared" si="96"/>
        <v>17169690.417690419</v>
      </c>
      <c r="F3084" s="28">
        <f t="shared" si="97"/>
        <v>178570.02457002178</v>
      </c>
    </row>
    <row r="3085" spans="1:6" x14ac:dyDescent="0.3">
      <c r="A3085">
        <v>3084</v>
      </c>
      <c r="B3085" s="2">
        <v>41491</v>
      </c>
      <c r="C3085" s="8">
        <v>37750000</v>
      </c>
      <c r="D3085" s="8">
        <v>20758879.606879603</v>
      </c>
      <c r="E3085" s="10">
        <f t="shared" si="96"/>
        <v>16991120.393120397</v>
      </c>
      <c r="F3085" s="28">
        <f t="shared" si="97"/>
        <v>327216.40521640331</v>
      </c>
    </row>
    <row r="3086" spans="1:6" x14ac:dyDescent="0.3">
      <c r="A3086">
        <v>3085</v>
      </c>
      <c r="B3086" s="2">
        <v>41488</v>
      </c>
      <c r="C3086" s="8">
        <v>37580000</v>
      </c>
      <c r="D3086" s="8">
        <v>20916096.012096006</v>
      </c>
      <c r="E3086" s="10">
        <f t="shared" si="96"/>
        <v>16663903.987903994</v>
      </c>
      <c r="F3086" s="28">
        <f t="shared" si="97"/>
        <v>-193793.98979398608</v>
      </c>
    </row>
    <row r="3087" spans="1:6" x14ac:dyDescent="0.3">
      <c r="A3087">
        <v>3086</v>
      </c>
      <c r="B3087" s="2">
        <v>41487</v>
      </c>
      <c r="C3087" s="8">
        <v>37800000</v>
      </c>
      <c r="D3087" s="8">
        <v>20942302.02230202</v>
      </c>
      <c r="E3087" s="10">
        <f t="shared" si="96"/>
        <v>16857697.97769798</v>
      </c>
      <c r="F3087" s="28">
        <f t="shared" si="97"/>
        <v>-3357714.23171423</v>
      </c>
    </row>
    <row r="3088" spans="1:6" x14ac:dyDescent="0.3">
      <c r="A3088">
        <v>3087</v>
      </c>
      <c r="B3088" s="2">
        <v>41486</v>
      </c>
      <c r="C3088" s="8">
        <v>41190000</v>
      </c>
      <c r="D3088" s="8">
        <v>20974587.79058779</v>
      </c>
      <c r="E3088" s="10">
        <f t="shared" si="96"/>
        <v>20215412.20941221</v>
      </c>
      <c r="F3088" s="28">
        <f t="shared" si="97"/>
        <v>3265380.0793800764</v>
      </c>
    </row>
    <row r="3089" spans="1:6" x14ac:dyDescent="0.3">
      <c r="A3089">
        <v>3088</v>
      </c>
      <c r="B3089" s="2">
        <v>41485</v>
      </c>
      <c r="C3089" s="8">
        <v>38100000</v>
      </c>
      <c r="D3089" s="8">
        <v>21149967.869967867</v>
      </c>
      <c r="E3089" s="10">
        <f t="shared" si="96"/>
        <v>16950032.130032133</v>
      </c>
      <c r="F3089" s="28">
        <f t="shared" si="97"/>
        <v>-179414.09941409528</v>
      </c>
    </row>
    <row r="3090" spans="1:6" x14ac:dyDescent="0.3">
      <c r="A3090">
        <v>3089</v>
      </c>
      <c r="B3090" s="2">
        <v>41484</v>
      </c>
      <c r="C3090" s="8">
        <v>38420000</v>
      </c>
      <c r="D3090" s="8">
        <v>21290553.770553771</v>
      </c>
      <c r="E3090" s="10">
        <f t="shared" si="96"/>
        <v>17129446.229446229</v>
      </c>
      <c r="F3090" s="28">
        <f t="shared" si="97"/>
        <v>-157366.47136647254</v>
      </c>
    </row>
    <row r="3091" spans="1:6" x14ac:dyDescent="0.3">
      <c r="A3091">
        <v>3090</v>
      </c>
      <c r="B3091" s="2">
        <v>41481</v>
      </c>
      <c r="C3091" s="8">
        <v>38450000</v>
      </c>
      <c r="D3091" s="8">
        <v>21163187.299187299</v>
      </c>
      <c r="E3091" s="10">
        <f t="shared" si="96"/>
        <v>17286812.700812701</v>
      </c>
      <c r="F3091" s="28">
        <f t="shared" si="97"/>
        <v>292006.42600642517</v>
      </c>
    </row>
    <row r="3092" spans="1:6" x14ac:dyDescent="0.3">
      <c r="A3092">
        <v>3091</v>
      </c>
      <c r="B3092" s="2">
        <v>41480</v>
      </c>
      <c r="C3092" s="8">
        <v>38300000</v>
      </c>
      <c r="D3092" s="8">
        <v>21305193.725193724</v>
      </c>
      <c r="E3092" s="10">
        <f t="shared" si="96"/>
        <v>16994806.274806276</v>
      </c>
      <c r="F3092" s="28">
        <f t="shared" si="97"/>
        <v>-704076.73407673463</v>
      </c>
    </row>
    <row r="3093" spans="1:6" x14ac:dyDescent="0.3">
      <c r="A3093">
        <v>3092</v>
      </c>
      <c r="B3093" s="2">
        <v>41479</v>
      </c>
      <c r="C3093" s="8">
        <v>38850000</v>
      </c>
      <c r="D3093" s="8">
        <v>21151116.991116989</v>
      </c>
      <c r="E3093" s="10">
        <f t="shared" si="96"/>
        <v>17698883.008883011</v>
      </c>
      <c r="F3093" s="28">
        <f t="shared" si="97"/>
        <v>396819.12681912258</v>
      </c>
    </row>
    <row r="3094" spans="1:6" x14ac:dyDescent="0.3">
      <c r="A3094">
        <v>3093</v>
      </c>
      <c r="B3094" s="2">
        <v>41478</v>
      </c>
      <c r="C3094" s="8">
        <v>38700000</v>
      </c>
      <c r="D3094" s="8">
        <v>21397936.117936112</v>
      </c>
      <c r="E3094" s="10">
        <f t="shared" si="96"/>
        <v>17302063.882063888</v>
      </c>
      <c r="F3094" s="28">
        <f t="shared" si="97"/>
        <v>480835.38083538786</v>
      </c>
    </row>
    <row r="3095" spans="1:6" x14ac:dyDescent="0.3">
      <c r="A3095">
        <v>3094</v>
      </c>
      <c r="B3095" s="2">
        <v>41477</v>
      </c>
      <c r="C3095" s="8">
        <v>38240000</v>
      </c>
      <c r="D3095" s="8">
        <v>21418771.4987715</v>
      </c>
      <c r="E3095" s="10">
        <f t="shared" si="96"/>
        <v>16821228.5012285</v>
      </c>
      <c r="F3095" s="28">
        <f t="shared" si="97"/>
        <v>-230773.01077301428</v>
      </c>
    </row>
    <row r="3096" spans="1:6" x14ac:dyDescent="0.3">
      <c r="A3096">
        <v>3095</v>
      </c>
      <c r="B3096" s="2">
        <v>41474</v>
      </c>
      <c r="C3096" s="8">
        <v>37780000</v>
      </c>
      <c r="D3096" s="8">
        <v>20727998.487998486</v>
      </c>
      <c r="E3096" s="10">
        <f t="shared" si="96"/>
        <v>17052001.512001514</v>
      </c>
      <c r="F3096" s="28">
        <f t="shared" si="97"/>
        <v>-40590.436590436846</v>
      </c>
    </row>
    <row r="3097" spans="1:6" x14ac:dyDescent="0.3">
      <c r="A3097">
        <v>3096</v>
      </c>
      <c r="B3097" s="2">
        <v>41473</v>
      </c>
      <c r="C3097" s="8">
        <v>37720000</v>
      </c>
      <c r="D3097" s="8">
        <v>20627408.051408049</v>
      </c>
      <c r="E3097" s="10">
        <f t="shared" si="96"/>
        <v>17092591.948591951</v>
      </c>
      <c r="F3097" s="28">
        <f t="shared" si="97"/>
        <v>-17245.889245886356</v>
      </c>
    </row>
    <row r="3098" spans="1:6" x14ac:dyDescent="0.3">
      <c r="A3098">
        <v>3097</v>
      </c>
      <c r="B3098" s="2">
        <v>41472</v>
      </c>
      <c r="C3098" s="8">
        <v>37620000</v>
      </c>
      <c r="D3098" s="8">
        <v>20510162.162162162</v>
      </c>
      <c r="E3098" s="10">
        <f t="shared" si="96"/>
        <v>17109837.837837838</v>
      </c>
      <c r="F3098" s="28">
        <f t="shared" si="97"/>
        <v>332647.51464751363</v>
      </c>
    </row>
    <row r="3099" spans="1:6" x14ac:dyDescent="0.3">
      <c r="A3099">
        <v>3098</v>
      </c>
      <c r="B3099" s="2">
        <v>41471</v>
      </c>
      <c r="C3099" s="8">
        <v>37470000</v>
      </c>
      <c r="D3099" s="8">
        <v>20692809.676809676</v>
      </c>
      <c r="E3099" s="10">
        <f t="shared" si="96"/>
        <v>16777190.323190324</v>
      </c>
      <c r="F3099" s="28">
        <f t="shared" si="97"/>
        <v>-237364.20336420462</v>
      </c>
    </row>
    <row r="3100" spans="1:6" x14ac:dyDescent="0.3">
      <c r="A3100">
        <v>3099</v>
      </c>
      <c r="B3100" s="2">
        <v>41470</v>
      </c>
      <c r="C3100" s="8">
        <v>37600000</v>
      </c>
      <c r="D3100" s="8">
        <v>20585445.473445471</v>
      </c>
      <c r="E3100" s="10">
        <f t="shared" si="96"/>
        <v>17014554.526554529</v>
      </c>
      <c r="F3100" s="28">
        <f t="shared" si="97"/>
        <v>44131.166131168604</v>
      </c>
    </row>
    <row r="3101" spans="1:6" x14ac:dyDescent="0.3">
      <c r="A3101">
        <v>3100</v>
      </c>
      <c r="B3101" s="2">
        <v>41467</v>
      </c>
      <c r="C3101" s="8">
        <v>37450000</v>
      </c>
      <c r="D3101" s="8">
        <v>20479576.63957664</v>
      </c>
      <c r="E3101" s="10">
        <f t="shared" si="96"/>
        <v>16970423.36042336</v>
      </c>
      <c r="F3101" s="28">
        <f t="shared" si="97"/>
        <v>-193782.27178227529</v>
      </c>
    </row>
    <row r="3102" spans="1:6" x14ac:dyDescent="0.3">
      <c r="A3102">
        <v>3101</v>
      </c>
      <c r="B3102" s="2">
        <v>41466</v>
      </c>
      <c r="C3102" s="8">
        <v>37700000</v>
      </c>
      <c r="D3102" s="8">
        <v>20535794.367794365</v>
      </c>
      <c r="E3102" s="10">
        <f t="shared" si="96"/>
        <v>17164205.632205635</v>
      </c>
      <c r="F3102" s="28">
        <f t="shared" si="97"/>
        <v>-405723.68172367662</v>
      </c>
    </row>
    <row r="3103" spans="1:6" x14ac:dyDescent="0.3">
      <c r="A3103">
        <v>3102</v>
      </c>
      <c r="B3103" s="2">
        <v>41465</v>
      </c>
      <c r="C3103" s="8">
        <v>37600000</v>
      </c>
      <c r="D3103" s="8">
        <v>20030070.686070688</v>
      </c>
      <c r="E3103" s="10">
        <f t="shared" si="96"/>
        <v>17569929.313929312</v>
      </c>
      <c r="F3103" s="28">
        <f t="shared" si="97"/>
        <v>-104086.18408618495</v>
      </c>
    </row>
    <row r="3104" spans="1:6" x14ac:dyDescent="0.3">
      <c r="A3104">
        <v>3103</v>
      </c>
      <c r="B3104" s="2">
        <v>41464</v>
      </c>
      <c r="C3104" s="8">
        <v>37680000</v>
      </c>
      <c r="D3104" s="8">
        <v>20005984.501984503</v>
      </c>
      <c r="E3104" s="10">
        <f t="shared" si="96"/>
        <v>17674015.498015497</v>
      </c>
      <c r="F3104" s="28">
        <f t="shared" si="97"/>
        <v>-161982.98998298869</v>
      </c>
    </row>
    <row r="3105" spans="1:6" x14ac:dyDescent="0.3">
      <c r="A3105">
        <v>3104</v>
      </c>
      <c r="B3105" s="2">
        <v>41463</v>
      </c>
      <c r="C3105" s="8">
        <v>37600000</v>
      </c>
      <c r="D3105" s="8">
        <v>19764001.512001514</v>
      </c>
      <c r="E3105" s="10">
        <f t="shared" si="96"/>
        <v>17835998.487998486</v>
      </c>
      <c r="F3105" s="28">
        <f t="shared" si="97"/>
        <v>-767082.59308259562</v>
      </c>
    </row>
    <row r="3106" spans="1:6" x14ac:dyDescent="0.3">
      <c r="A3106">
        <v>3105</v>
      </c>
      <c r="B3106" s="2">
        <v>41460</v>
      </c>
      <c r="C3106" s="8">
        <v>38070000</v>
      </c>
      <c r="D3106" s="8">
        <v>19466918.918918919</v>
      </c>
      <c r="E3106" s="10">
        <f t="shared" si="96"/>
        <v>18603081.081081081</v>
      </c>
      <c r="F3106" s="28">
        <f t="shared" si="97"/>
        <v>261493.42549342662</v>
      </c>
    </row>
    <row r="3107" spans="1:6" x14ac:dyDescent="0.3">
      <c r="A3107">
        <v>3106</v>
      </c>
      <c r="B3107" s="2">
        <v>41459</v>
      </c>
      <c r="C3107" s="8">
        <v>38150000</v>
      </c>
      <c r="D3107" s="8">
        <v>19808412.344412345</v>
      </c>
      <c r="E3107" s="10">
        <f t="shared" si="96"/>
        <v>18341587.655587655</v>
      </c>
      <c r="F3107" s="28">
        <f t="shared" si="97"/>
        <v>799798.9577989541</v>
      </c>
    </row>
    <row r="3108" spans="1:6" x14ac:dyDescent="0.3">
      <c r="A3108">
        <v>3107</v>
      </c>
      <c r="B3108" s="2">
        <v>41458</v>
      </c>
      <c r="C3108" s="8">
        <v>37600000</v>
      </c>
      <c r="D3108" s="8">
        <v>20058211.3022113</v>
      </c>
      <c r="E3108" s="10">
        <f t="shared" si="96"/>
        <v>17541788.6977887</v>
      </c>
      <c r="F3108" s="28">
        <f t="shared" si="97"/>
        <v>-64371.952371954918</v>
      </c>
    </row>
    <row r="3109" spans="1:6" x14ac:dyDescent="0.3">
      <c r="A3109">
        <v>3108</v>
      </c>
      <c r="B3109" s="2">
        <v>41457</v>
      </c>
      <c r="C3109" s="8">
        <v>37500000</v>
      </c>
      <c r="D3109" s="8">
        <v>19893839.349839345</v>
      </c>
      <c r="E3109" s="10">
        <f t="shared" si="96"/>
        <v>17606160.650160655</v>
      </c>
      <c r="F3109" s="28">
        <f t="shared" si="97"/>
        <v>568278.96427896991</v>
      </c>
    </row>
    <row r="3110" spans="1:6" x14ac:dyDescent="0.3">
      <c r="A3110">
        <v>3109</v>
      </c>
      <c r="B3110" s="2">
        <v>41456</v>
      </c>
      <c r="C3110" s="8">
        <v>37100000</v>
      </c>
      <c r="D3110" s="8">
        <v>20062118.314118315</v>
      </c>
      <c r="E3110" s="10">
        <f t="shared" si="96"/>
        <v>17037881.685881685</v>
      </c>
      <c r="F3110" s="28">
        <f t="shared" si="97"/>
        <v>-225767.15176715329</v>
      </c>
    </row>
    <row r="3111" spans="1:6" x14ac:dyDescent="0.3">
      <c r="A3111">
        <v>3110</v>
      </c>
      <c r="B3111" s="2">
        <v>41453</v>
      </c>
      <c r="C3111" s="8">
        <v>36850000</v>
      </c>
      <c r="D3111" s="8">
        <v>19586351.162351161</v>
      </c>
      <c r="E3111" s="10">
        <f t="shared" si="96"/>
        <v>17263648.837648839</v>
      </c>
      <c r="F3111" s="28">
        <f t="shared" si="97"/>
        <v>-4145.5301455259323</v>
      </c>
    </row>
    <row r="3112" spans="1:6" x14ac:dyDescent="0.3">
      <c r="A3112">
        <v>3111</v>
      </c>
      <c r="B3112" s="2">
        <v>41452</v>
      </c>
      <c r="C3112" s="8">
        <v>36500000</v>
      </c>
      <c r="D3112" s="8">
        <v>19232205.632205635</v>
      </c>
      <c r="E3112" s="10">
        <f t="shared" si="96"/>
        <v>17267794.367794365</v>
      </c>
      <c r="F3112" s="28">
        <f t="shared" si="97"/>
        <v>-578521.26252127066</v>
      </c>
    </row>
    <row r="3113" spans="1:6" x14ac:dyDescent="0.3">
      <c r="A3113">
        <v>3112</v>
      </c>
      <c r="B3113" s="2">
        <v>41451</v>
      </c>
      <c r="C3113" s="8">
        <v>37400000</v>
      </c>
      <c r="D3113" s="8">
        <v>19553684.369684365</v>
      </c>
      <c r="E3113" s="10">
        <f t="shared" si="96"/>
        <v>17846315.630315635</v>
      </c>
      <c r="F3113" s="28">
        <f t="shared" si="97"/>
        <v>-481208.08920808509</v>
      </c>
    </row>
    <row r="3114" spans="1:6" x14ac:dyDescent="0.3">
      <c r="A3114">
        <v>3113</v>
      </c>
      <c r="B3114" s="2">
        <v>41450</v>
      </c>
      <c r="C3114" s="8">
        <v>38600000</v>
      </c>
      <c r="D3114" s="8">
        <v>20272476.28047628</v>
      </c>
      <c r="E3114" s="10">
        <f t="shared" si="96"/>
        <v>18327523.71952372</v>
      </c>
      <c r="F3114" s="28">
        <f t="shared" si="97"/>
        <v>-168195.04819504917</v>
      </c>
    </row>
    <row r="3115" spans="1:6" x14ac:dyDescent="0.3">
      <c r="A3115">
        <v>3114</v>
      </c>
      <c r="B3115" s="2">
        <v>41449</v>
      </c>
      <c r="C3115" s="8">
        <v>38800000</v>
      </c>
      <c r="D3115" s="8">
        <v>20304281.23228123</v>
      </c>
      <c r="E3115" s="10">
        <f t="shared" si="96"/>
        <v>18495718.76771877</v>
      </c>
      <c r="F3115" s="28">
        <f t="shared" si="97"/>
        <v>-164643.35664336011</v>
      </c>
    </row>
    <row r="3116" spans="1:6" x14ac:dyDescent="0.3">
      <c r="A3116">
        <v>3115</v>
      </c>
      <c r="B3116" s="2">
        <v>41446</v>
      </c>
      <c r="C3116" s="8">
        <v>39200000</v>
      </c>
      <c r="D3116" s="8">
        <v>20539637.87563787</v>
      </c>
      <c r="E3116" s="10">
        <f t="shared" si="96"/>
        <v>18660362.12436213</v>
      </c>
      <c r="F3116" s="28">
        <f t="shared" si="97"/>
        <v>-140644.11264410615</v>
      </c>
    </row>
    <row r="3117" spans="1:6" x14ac:dyDescent="0.3">
      <c r="A3117">
        <v>3116</v>
      </c>
      <c r="B3117" s="2">
        <v>41445</v>
      </c>
      <c r="C3117" s="8">
        <v>39250000</v>
      </c>
      <c r="D3117" s="8">
        <v>20448993.762993764</v>
      </c>
      <c r="E3117" s="10">
        <f t="shared" si="96"/>
        <v>18801006.237006236</v>
      </c>
      <c r="F3117" s="28">
        <f t="shared" si="97"/>
        <v>714647.13664713129</v>
      </c>
    </row>
    <row r="3118" spans="1:6" x14ac:dyDescent="0.3">
      <c r="A3118">
        <v>3117</v>
      </c>
      <c r="B3118" s="2">
        <v>41444</v>
      </c>
      <c r="C3118" s="8">
        <v>39930000</v>
      </c>
      <c r="D3118" s="8">
        <v>21843640.899640895</v>
      </c>
      <c r="E3118" s="10">
        <f t="shared" si="96"/>
        <v>18086359.100359105</v>
      </c>
      <c r="F3118" s="28">
        <f t="shared" si="97"/>
        <v>-211317.33131733164</v>
      </c>
    </row>
    <row r="3119" spans="1:6" x14ac:dyDescent="0.3">
      <c r="A3119">
        <v>3118</v>
      </c>
      <c r="B3119" s="2">
        <v>41443</v>
      </c>
      <c r="C3119" s="8">
        <v>40030000</v>
      </c>
      <c r="D3119" s="8">
        <v>21732323.568323564</v>
      </c>
      <c r="E3119" s="10">
        <f t="shared" si="96"/>
        <v>18297676.431676436</v>
      </c>
      <c r="F3119" s="28">
        <f t="shared" si="97"/>
        <v>-37606.879606876522</v>
      </c>
    </row>
    <row r="3120" spans="1:6" x14ac:dyDescent="0.3">
      <c r="A3120">
        <v>3119</v>
      </c>
      <c r="B3120" s="2">
        <v>41442</v>
      </c>
      <c r="C3120" s="8">
        <v>40320000</v>
      </c>
      <c r="D3120" s="8">
        <v>21984716.688716687</v>
      </c>
      <c r="E3120" s="10">
        <f t="shared" si="96"/>
        <v>18335283.311283313</v>
      </c>
      <c r="F3120" s="28">
        <f t="shared" si="97"/>
        <v>-101383.85938385874</v>
      </c>
    </row>
    <row r="3121" spans="1:6" x14ac:dyDescent="0.3">
      <c r="A3121">
        <v>3120</v>
      </c>
      <c r="B3121" s="2">
        <v>41439</v>
      </c>
      <c r="C3121" s="8">
        <v>40430000</v>
      </c>
      <c r="D3121" s="8">
        <v>21993332.829332829</v>
      </c>
      <c r="E3121" s="10">
        <f t="shared" si="96"/>
        <v>18436667.170667171</v>
      </c>
      <c r="F3121" s="28">
        <f t="shared" si="97"/>
        <v>-316082.02608203143</v>
      </c>
    </row>
    <row r="3122" spans="1:6" x14ac:dyDescent="0.3">
      <c r="A3122">
        <v>3121</v>
      </c>
      <c r="B3122" s="2">
        <v>41438</v>
      </c>
      <c r="C3122" s="8">
        <v>40660000</v>
      </c>
      <c r="D3122" s="8">
        <v>21907250.803250797</v>
      </c>
      <c r="E3122" s="10">
        <f t="shared" si="96"/>
        <v>18752749.196749203</v>
      </c>
      <c r="F3122" s="28">
        <f t="shared" si="97"/>
        <v>168988.09298809618</v>
      </c>
    </row>
    <row r="3123" spans="1:6" x14ac:dyDescent="0.3">
      <c r="A3123">
        <v>3122</v>
      </c>
      <c r="B3123" s="2">
        <v>41437</v>
      </c>
      <c r="C3123" s="8">
        <v>40680000</v>
      </c>
      <c r="D3123" s="8">
        <v>22096238.896238893</v>
      </c>
      <c r="E3123" s="10">
        <f t="shared" si="96"/>
        <v>18583761.103761107</v>
      </c>
      <c r="F3123" s="28">
        <f t="shared" si="97"/>
        <v>-184144.77414477244</v>
      </c>
    </row>
    <row r="3124" spans="1:6" x14ac:dyDescent="0.3">
      <c r="A3124">
        <v>3123</v>
      </c>
      <c r="B3124" s="2">
        <v>41436</v>
      </c>
      <c r="C3124" s="8">
        <v>40650000</v>
      </c>
      <c r="D3124" s="8">
        <v>21882094.122094121</v>
      </c>
      <c r="E3124" s="10">
        <f t="shared" si="96"/>
        <v>18767905.877905879</v>
      </c>
      <c r="F3124" s="28">
        <f t="shared" si="97"/>
        <v>-14760.9147609137</v>
      </c>
    </row>
    <row r="3125" spans="1:6" x14ac:dyDescent="0.3">
      <c r="A3125">
        <v>3124</v>
      </c>
      <c r="B3125" s="2">
        <v>41435</v>
      </c>
      <c r="C3125" s="8">
        <v>40790000</v>
      </c>
      <c r="D3125" s="8">
        <v>22007333.207333207</v>
      </c>
      <c r="E3125" s="10">
        <f t="shared" si="96"/>
        <v>18782666.792666793</v>
      </c>
      <c r="F3125" s="28">
        <f t="shared" si="97"/>
        <v>-140803.25080325082</v>
      </c>
    </row>
    <row r="3126" spans="1:6" x14ac:dyDescent="0.3">
      <c r="A3126">
        <v>3125</v>
      </c>
      <c r="B3126" s="2">
        <v>41432</v>
      </c>
      <c r="C3126" s="8">
        <v>40880000</v>
      </c>
      <c r="D3126" s="8">
        <v>21956529.956529956</v>
      </c>
      <c r="E3126" s="10">
        <f t="shared" si="96"/>
        <v>18923470.043470044</v>
      </c>
      <c r="F3126" s="28">
        <f t="shared" si="97"/>
        <v>488443.01644301414</v>
      </c>
    </row>
    <row r="3127" spans="1:6" x14ac:dyDescent="0.3">
      <c r="A3127">
        <v>3126</v>
      </c>
      <c r="B3127" s="2">
        <v>41431</v>
      </c>
      <c r="C3127" s="8">
        <v>40900000</v>
      </c>
      <c r="D3127" s="8">
        <v>22464972.97297297</v>
      </c>
      <c r="E3127" s="10">
        <f t="shared" si="96"/>
        <v>18435027.02702703</v>
      </c>
      <c r="F3127" s="28">
        <f t="shared" si="97"/>
        <v>-383952.37195236981</v>
      </c>
    </row>
    <row r="3128" spans="1:6" x14ac:dyDescent="0.3">
      <c r="A3128">
        <v>3127</v>
      </c>
      <c r="B3128" s="2">
        <v>41430</v>
      </c>
      <c r="C3128" s="8">
        <v>41020000</v>
      </c>
      <c r="D3128" s="8">
        <v>22201020.601020601</v>
      </c>
      <c r="E3128" s="10">
        <f t="shared" si="96"/>
        <v>18818979.398979399</v>
      </c>
      <c r="F3128" s="28">
        <f t="shared" si="97"/>
        <v>-41762.993762996048</v>
      </c>
    </row>
    <row r="3129" spans="1:6" x14ac:dyDescent="0.3">
      <c r="A3129">
        <v>3128</v>
      </c>
      <c r="B3129" s="2">
        <v>41429</v>
      </c>
      <c r="C3129" s="8">
        <v>41020000</v>
      </c>
      <c r="D3129" s="8">
        <v>22159257.607257605</v>
      </c>
      <c r="E3129" s="10">
        <f t="shared" si="96"/>
        <v>18860742.392742395</v>
      </c>
      <c r="F3129" s="28">
        <f t="shared" si="97"/>
        <v>226232.84823285043</v>
      </c>
    </row>
    <row r="3130" spans="1:6" x14ac:dyDescent="0.3">
      <c r="A3130">
        <v>3129</v>
      </c>
      <c r="B3130" s="2">
        <v>41428</v>
      </c>
      <c r="C3130" s="8">
        <v>41020000</v>
      </c>
      <c r="D3130" s="8">
        <v>22385490.455490455</v>
      </c>
      <c r="E3130" s="10">
        <f t="shared" si="96"/>
        <v>18634509.544509545</v>
      </c>
      <c r="F3130" s="28">
        <f t="shared" si="97"/>
        <v>-3147078.813078817</v>
      </c>
    </row>
    <row r="3131" spans="1:6" x14ac:dyDescent="0.3">
      <c r="A3131">
        <v>3130</v>
      </c>
      <c r="B3131" s="2">
        <v>41425</v>
      </c>
      <c r="C3131" s="8">
        <v>43880000</v>
      </c>
      <c r="D3131" s="8">
        <v>22098411.642411638</v>
      </c>
      <c r="E3131" s="10">
        <f t="shared" si="96"/>
        <v>21781588.357588362</v>
      </c>
      <c r="F3131" s="28">
        <f t="shared" si="97"/>
        <v>3189242.8652428687</v>
      </c>
    </row>
    <row r="3132" spans="1:6" x14ac:dyDescent="0.3">
      <c r="A3132">
        <v>3131</v>
      </c>
      <c r="B3132" s="2">
        <v>41424</v>
      </c>
      <c r="C3132" s="8">
        <v>40980000</v>
      </c>
      <c r="D3132" s="8">
        <v>22387654.507654507</v>
      </c>
      <c r="E3132" s="10">
        <f t="shared" si="96"/>
        <v>18592345.492345493</v>
      </c>
      <c r="F3132" s="28">
        <f t="shared" si="97"/>
        <v>-200390.09639009833</v>
      </c>
    </row>
    <row r="3133" spans="1:6" x14ac:dyDescent="0.3">
      <c r="A3133">
        <v>3132</v>
      </c>
      <c r="B3133" s="2">
        <v>41423</v>
      </c>
      <c r="C3133" s="8">
        <v>40860000</v>
      </c>
      <c r="D3133" s="8">
        <v>22067264.411264408</v>
      </c>
      <c r="E3133" s="10">
        <f t="shared" si="96"/>
        <v>18792735.588735592</v>
      </c>
      <c r="F3133" s="28">
        <f t="shared" si="97"/>
        <v>-224354.9423549436</v>
      </c>
    </row>
    <row r="3134" spans="1:6" x14ac:dyDescent="0.3">
      <c r="A3134">
        <v>3133</v>
      </c>
      <c r="B3134" s="2">
        <v>41422</v>
      </c>
      <c r="C3134" s="8">
        <v>40870000</v>
      </c>
      <c r="D3134" s="8">
        <v>21852909.468909465</v>
      </c>
      <c r="E3134" s="10">
        <f t="shared" si="96"/>
        <v>19017090.531090535</v>
      </c>
      <c r="F3134" s="28">
        <f t="shared" si="97"/>
        <v>-134772.84877284616</v>
      </c>
    </row>
    <row r="3135" spans="1:6" x14ac:dyDescent="0.3">
      <c r="A3135">
        <v>3134</v>
      </c>
      <c r="B3135" s="2">
        <v>41421</v>
      </c>
      <c r="C3135" s="8">
        <v>41000000</v>
      </c>
      <c r="D3135" s="8">
        <v>21848136.620136619</v>
      </c>
      <c r="E3135" s="10">
        <f t="shared" si="96"/>
        <v>19151863.379863381</v>
      </c>
      <c r="F3135" s="28">
        <f t="shared" si="97"/>
        <v>254364.23036422953</v>
      </c>
    </row>
    <row r="3136" spans="1:6" x14ac:dyDescent="0.3">
      <c r="A3136">
        <v>3135</v>
      </c>
      <c r="B3136" s="2">
        <v>41418</v>
      </c>
      <c r="C3136" s="8">
        <v>40820000</v>
      </c>
      <c r="D3136" s="8">
        <v>21922500.850500848</v>
      </c>
      <c r="E3136" s="10">
        <f t="shared" si="96"/>
        <v>18897499.149499152</v>
      </c>
      <c r="F3136" s="28">
        <f t="shared" si="97"/>
        <v>115342.65734265745</v>
      </c>
    </row>
    <row r="3137" spans="1:6" x14ac:dyDescent="0.3">
      <c r="A3137">
        <v>3136</v>
      </c>
      <c r="B3137" s="2">
        <v>41417</v>
      </c>
      <c r="C3137" s="8">
        <v>40850000</v>
      </c>
      <c r="D3137" s="8">
        <v>22067843.507843506</v>
      </c>
      <c r="E3137" s="10">
        <f t="shared" si="96"/>
        <v>18782156.492156494</v>
      </c>
      <c r="F3137" s="28">
        <f t="shared" si="97"/>
        <v>-486821.39482139796</v>
      </c>
    </row>
    <row r="3138" spans="1:6" x14ac:dyDescent="0.3">
      <c r="A3138">
        <v>3137</v>
      </c>
      <c r="B3138" s="2">
        <v>41416</v>
      </c>
      <c r="C3138" s="8">
        <v>40950000</v>
      </c>
      <c r="D3138" s="8">
        <v>21681022.113022108</v>
      </c>
      <c r="E3138" s="10">
        <f t="shared" si="96"/>
        <v>19268977.886977892</v>
      </c>
      <c r="F3138" s="28">
        <f t="shared" si="97"/>
        <v>314415.04441504925</v>
      </c>
    </row>
    <row r="3139" spans="1:6" x14ac:dyDescent="0.3">
      <c r="A3139">
        <v>3138</v>
      </c>
      <c r="B3139" s="2">
        <v>41415</v>
      </c>
      <c r="C3139" s="8">
        <v>40740000</v>
      </c>
      <c r="D3139" s="8">
        <v>21785437.157437157</v>
      </c>
      <c r="E3139" s="10">
        <f t="shared" ref="E3139:E3202" si="98">C3139-D3139</f>
        <v>18954562.842562843</v>
      </c>
      <c r="F3139" s="28">
        <f t="shared" ref="F3139:F3202" si="99">E3139-E3140</f>
        <v>249405.0274050273</v>
      </c>
    </row>
    <row r="3140" spans="1:6" x14ac:dyDescent="0.3">
      <c r="A3140">
        <v>3139</v>
      </c>
      <c r="B3140" s="2">
        <v>41414</v>
      </c>
      <c r="C3140" s="8">
        <v>40630000</v>
      </c>
      <c r="D3140" s="8">
        <v>21924842.184842184</v>
      </c>
      <c r="E3140" s="10">
        <f t="shared" si="98"/>
        <v>18705157.815157816</v>
      </c>
      <c r="F3140" s="28">
        <f t="shared" si="99"/>
        <v>-597261.38726138696</v>
      </c>
    </row>
    <row r="3141" spans="1:6" x14ac:dyDescent="0.3">
      <c r="A3141">
        <v>3140</v>
      </c>
      <c r="B3141" s="2">
        <v>41411</v>
      </c>
      <c r="C3141" s="8">
        <v>40920000</v>
      </c>
      <c r="D3141" s="8">
        <v>21617580.797580797</v>
      </c>
      <c r="E3141" s="10">
        <f t="shared" si="98"/>
        <v>19302419.202419203</v>
      </c>
      <c r="F3141" s="28">
        <f t="shared" si="99"/>
        <v>410148.93214892969</v>
      </c>
    </row>
    <row r="3142" spans="1:6" x14ac:dyDescent="0.3">
      <c r="A3142">
        <v>3141</v>
      </c>
      <c r="B3142" s="2">
        <v>41410</v>
      </c>
      <c r="C3142" s="8">
        <v>40830000</v>
      </c>
      <c r="D3142" s="8">
        <v>21937729.729729727</v>
      </c>
      <c r="E3142" s="10">
        <f t="shared" si="98"/>
        <v>18892270.270270273</v>
      </c>
      <c r="F3142" s="28">
        <f t="shared" si="99"/>
        <v>-171333.96333396062</v>
      </c>
    </row>
    <row r="3143" spans="1:6" x14ac:dyDescent="0.3">
      <c r="A3143">
        <v>3142</v>
      </c>
      <c r="B3143" s="2">
        <v>41409</v>
      </c>
      <c r="C3143" s="8">
        <v>41150000</v>
      </c>
      <c r="D3143" s="8">
        <v>22086395.766395766</v>
      </c>
      <c r="E3143" s="10">
        <f t="shared" si="98"/>
        <v>19063604.233604234</v>
      </c>
      <c r="F3143" s="28">
        <f t="shared" si="99"/>
        <v>295998.10999810696</v>
      </c>
    </row>
    <row r="3144" spans="1:6" x14ac:dyDescent="0.3">
      <c r="A3144">
        <v>3143</v>
      </c>
      <c r="B3144" s="2">
        <v>41408</v>
      </c>
      <c r="C3144" s="8">
        <v>41300000</v>
      </c>
      <c r="D3144" s="8">
        <v>22532393.876393873</v>
      </c>
      <c r="E3144" s="10">
        <f t="shared" si="98"/>
        <v>18767606.123606127</v>
      </c>
      <c r="F3144" s="28">
        <f t="shared" si="99"/>
        <v>124512.94651294872</v>
      </c>
    </row>
    <row r="3145" spans="1:6" x14ac:dyDescent="0.3">
      <c r="A3145">
        <v>3144</v>
      </c>
      <c r="B3145" s="2">
        <v>41407</v>
      </c>
      <c r="C3145" s="8">
        <v>41350000</v>
      </c>
      <c r="D3145" s="8">
        <v>22706906.822906822</v>
      </c>
      <c r="E3145" s="10">
        <f t="shared" si="98"/>
        <v>18643093.177093178</v>
      </c>
      <c r="F3145" s="28">
        <f t="shared" si="99"/>
        <v>-43144.96314496547</v>
      </c>
    </row>
    <row r="3146" spans="1:6" x14ac:dyDescent="0.3">
      <c r="A3146">
        <v>3145</v>
      </c>
      <c r="B3146" s="2">
        <v>41404</v>
      </c>
      <c r="C3146" s="8">
        <v>41410000</v>
      </c>
      <c r="D3146" s="8">
        <v>22723761.859761856</v>
      </c>
      <c r="E3146" s="10">
        <f t="shared" si="98"/>
        <v>18686238.140238144</v>
      </c>
      <c r="F3146" s="28">
        <f t="shared" si="99"/>
        <v>276097.14609714597</v>
      </c>
    </row>
    <row r="3147" spans="1:6" x14ac:dyDescent="0.3">
      <c r="A3147">
        <v>3146</v>
      </c>
      <c r="B3147" s="2">
        <v>41403</v>
      </c>
      <c r="C3147" s="8">
        <v>41640000</v>
      </c>
      <c r="D3147" s="8">
        <v>23229859.005859002</v>
      </c>
      <c r="E3147" s="10">
        <f t="shared" si="98"/>
        <v>18410140.994140998</v>
      </c>
      <c r="F3147" s="28">
        <f t="shared" si="99"/>
        <v>339516.53751654178</v>
      </c>
    </row>
    <row r="3148" spans="1:6" x14ac:dyDescent="0.3">
      <c r="A3148">
        <v>3147</v>
      </c>
      <c r="B3148" s="2">
        <v>41402</v>
      </c>
      <c r="C3148" s="8">
        <v>41370000</v>
      </c>
      <c r="D3148" s="8">
        <v>23299375.543375544</v>
      </c>
      <c r="E3148" s="10">
        <f t="shared" si="98"/>
        <v>18070624.456624456</v>
      </c>
      <c r="F3148" s="28">
        <f t="shared" si="99"/>
        <v>-473618.59761859849</v>
      </c>
    </row>
    <row r="3149" spans="1:6" x14ac:dyDescent="0.3">
      <c r="A3149">
        <v>3148</v>
      </c>
      <c r="B3149" s="2">
        <v>41401</v>
      </c>
      <c r="C3149" s="8">
        <v>41450000</v>
      </c>
      <c r="D3149" s="8">
        <v>22905756.945756946</v>
      </c>
      <c r="E3149" s="10">
        <f t="shared" si="98"/>
        <v>18544243.054243054</v>
      </c>
      <c r="F3149" s="28">
        <f t="shared" si="99"/>
        <v>-198067.66206766665</v>
      </c>
    </row>
    <row r="3150" spans="1:6" x14ac:dyDescent="0.3">
      <c r="A3150">
        <v>3149</v>
      </c>
      <c r="B3150" s="2">
        <v>41400</v>
      </c>
      <c r="C3150" s="8">
        <v>41950000</v>
      </c>
      <c r="D3150" s="8">
        <v>23207689.283689279</v>
      </c>
      <c r="E3150" s="10">
        <f t="shared" si="98"/>
        <v>18742310.716310721</v>
      </c>
      <c r="F3150" s="28">
        <f t="shared" si="99"/>
        <v>-454535.24853524566</v>
      </c>
    </row>
    <row r="3151" spans="1:6" x14ac:dyDescent="0.3">
      <c r="A3151">
        <v>3150</v>
      </c>
      <c r="B3151" s="2">
        <v>41397</v>
      </c>
      <c r="C3151" s="8">
        <v>42350000</v>
      </c>
      <c r="D3151" s="8">
        <v>23153154.035154033</v>
      </c>
      <c r="E3151" s="10">
        <f t="shared" si="98"/>
        <v>19196845.964845967</v>
      </c>
      <c r="F3151" s="28">
        <f t="shared" si="99"/>
        <v>58212.058212056756</v>
      </c>
    </row>
    <row r="3152" spans="1:6" x14ac:dyDescent="0.3">
      <c r="A3152">
        <v>3151</v>
      </c>
      <c r="B3152" s="2">
        <v>41396</v>
      </c>
      <c r="C3152" s="8">
        <v>42340000</v>
      </c>
      <c r="D3152" s="8">
        <v>23201366.09336609</v>
      </c>
      <c r="E3152" s="10">
        <f t="shared" si="98"/>
        <v>19138633.90663391</v>
      </c>
      <c r="F3152" s="28">
        <f t="shared" si="99"/>
        <v>-654773.92877392843</v>
      </c>
    </row>
    <row r="3153" spans="1:6" x14ac:dyDescent="0.3">
      <c r="A3153">
        <v>3152</v>
      </c>
      <c r="B3153" s="2">
        <v>41395</v>
      </c>
      <c r="C3153" s="8">
        <v>42547142.857142858</v>
      </c>
      <c r="D3153" s="8">
        <v>22753735.02173502</v>
      </c>
      <c r="E3153" s="10">
        <f t="shared" si="98"/>
        <v>19793407.835407838</v>
      </c>
      <c r="F3153" s="28">
        <f t="shared" si="99"/>
        <v>-325388.61138860881</v>
      </c>
    </row>
    <row r="3154" spans="1:6" x14ac:dyDescent="0.3">
      <c r="A3154">
        <v>3153</v>
      </c>
      <c r="B3154" s="2">
        <v>41394</v>
      </c>
      <c r="C3154" s="8">
        <v>43280000</v>
      </c>
      <c r="D3154" s="8">
        <v>23161203.553203553</v>
      </c>
      <c r="E3154" s="10">
        <f t="shared" si="98"/>
        <v>20118796.446796447</v>
      </c>
      <c r="F3154" s="28">
        <f t="shared" si="99"/>
        <v>324484.59648459777</v>
      </c>
    </row>
    <row r="3155" spans="1:6" x14ac:dyDescent="0.3">
      <c r="A3155">
        <v>3154</v>
      </c>
      <c r="B3155" s="2">
        <v>41393</v>
      </c>
      <c r="C3155" s="8">
        <v>42880000</v>
      </c>
      <c r="D3155" s="8">
        <v>23085688.149688151</v>
      </c>
      <c r="E3155" s="10">
        <f t="shared" si="98"/>
        <v>19794311.850311849</v>
      </c>
      <c r="F3155" s="28">
        <f t="shared" si="99"/>
        <v>-217106.78510678932</v>
      </c>
    </row>
    <row r="3156" spans="1:6" x14ac:dyDescent="0.3">
      <c r="A3156">
        <v>3155</v>
      </c>
      <c r="B3156" s="2">
        <v>41390</v>
      </c>
      <c r="C3156" s="8">
        <v>42880000</v>
      </c>
      <c r="D3156" s="8">
        <v>22868581.364581361</v>
      </c>
      <c r="E3156" s="10">
        <f t="shared" si="98"/>
        <v>20011418.635418639</v>
      </c>
      <c r="F3156" s="28">
        <f t="shared" si="99"/>
        <v>706364.01436401531</v>
      </c>
    </row>
    <row r="3157" spans="1:6" x14ac:dyDescent="0.3">
      <c r="A3157">
        <v>3156</v>
      </c>
      <c r="B3157" s="2">
        <v>41389</v>
      </c>
      <c r="C3157" s="8">
        <v>42380000</v>
      </c>
      <c r="D3157" s="8">
        <v>23074945.378945377</v>
      </c>
      <c r="E3157" s="10">
        <f t="shared" si="98"/>
        <v>19305054.621054623</v>
      </c>
      <c r="F3157" s="28">
        <f t="shared" si="99"/>
        <v>-354633.52863352373</v>
      </c>
    </row>
    <row r="3158" spans="1:6" x14ac:dyDescent="0.3">
      <c r="A3158">
        <v>3157</v>
      </c>
      <c r="B3158" s="2">
        <v>41388</v>
      </c>
      <c r="C3158" s="8">
        <v>42150000</v>
      </c>
      <c r="D3158" s="8">
        <v>22490311.850311853</v>
      </c>
      <c r="E3158" s="10">
        <f t="shared" si="98"/>
        <v>19659688.149688147</v>
      </c>
      <c r="F3158" s="28">
        <f t="shared" si="99"/>
        <v>-203846.15384615958</v>
      </c>
    </row>
    <row r="3159" spans="1:6" x14ac:dyDescent="0.3">
      <c r="A3159">
        <v>3158</v>
      </c>
      <c r="B3159" s="2">
        <v>41387</v>
      </c>
      <c r="C3159" s="8">
        <v>42120000</v>
      </c>
      <c r="D3159" s="8">
        <v>22256465.696465693</v>
      </c>
      <c r="E3159" s="10">
        <f t="shared" si="98"/>
        <v>19863534.303534307</v>
      </c>
      <c r="F3159" s="28">
        <f t="shared" si="99"/>
        <v>175925.15592515841</v>
      </c>
    </row>
    <row r="3160" spans="1:6" x14ac:dyDescent="0.3">
      <c r="A3160">
        <v>3159</v>
      </c>
      <c r="B3160" s="2">
        <v>41386</v>
      </c>
      <c r="C3160" s="8">
        <v>42140000</v>
      </c>
      <c r="D3160" s="8">
        <v>22452390.852390852</v>
      </c>
      <c r="E3160" s="10">
        <f t="shared" si="98"/>
        <v>19687609.147609148</v>
      </c>
      <c r="F3160" s="28">
        <f t="shared" si="99"/>
        <v>252283.87828387693</v>
      </c>
    </row>
    <row r="3161" spans="1:6" x14ac:dyDescent="0.3">
      <c r="A3161">
        <v>3160</v>
      </c>
      <c r="B3161" s="2">
        <v>41383</v>
      </c>
      <c r="C3161" s="8">
        <v>41450000</v>
      </c>
      <c r="D3161" s="8">
        <v>22014674.730674729</v>
      </c>
      <c r="E3161" s="10">
        <f t="shared" si="98"/>
        <v>19435325.269325271</v>
      </c>
      <c r="F3161" s="28">
        <f t="shared" si="99"/>
        <v>-52066.528066527098</v>
      </c>
    </row>
    <row r="3162" spans="1:6" x14ac:dyDescent="0.3">
      <c r="A3162">
        <v>3161</v>
      </c>
      <c r="B3162" s="2">
        <v>41382</v>
      </c>
      <c r="C3162" s="8">
        <v>41450000</v>
      </c>
      <c r="D3162" s="8">
        <v>21962608.202608202</v>
      </c>
      <c r="E3162" s="10">
        <f t="shared" si="98"/>
        <v>19487391.797391798</v>
      </c>
      <c r="F3162" s="28">
        <f t="shared" si="99"/>
        <v>-114026.3088263087</v>
      </c>
    </row>
    <row r="3163" spans="1:6" x14ac:dyDescent="0.3">
      <c r="A3163">
        <v>3162</v>
      </c>
      <c r="B3163" s="2">
        <v>41381</v>
      </c>
      <c r="C3163" s="8">
        <v>41400000</v>
      </c>
      <c r="D3163" s="8">
        <v>21798581.893781893</v>
      </c>
      <c r="E3163" s="10">
        <f t="shared" si="98"/>
        <v>19601418.106218107</v>
      </c>
      <c r="F3163" s="28">
        <f t="shared" si="99"/>
        <v>113434.73823473603</v>
      </c>
    </row>
    <row r="3164" spans="1:6" x14ac:dyDescent="0.3">
      <c r="A3164">
        <v>3163</v>
      </c>
      <c r="B3164" s="2">
        <v>41380</v>
      </c>
      <c r="C3164" s="8">
        <v>41400000</v>
      </c>
      <c r="D3164" s="8">
        <v>21912016.632016629</v>
      </c>
      <c r="E3164" s="10">
        <f t="shared" si="98"/>
        <v>19487983.367983371</v>
      </c>
      <c r="F3164" s="28">
        <f t="shared" si="99"/>
        <v>-444829.33282933384</v>
      </c>
    </row>
    <row r="3165" spans="1:6" x14ac:dyDescent="0.3">
      <c r="A3165">
        <v>3164</v>
      </c>
      <c r="B3165" s="2">
        <v>41379</v>
      </c>
      <c r="C3165" s="8">
        <v>41400000</v>
      </c>
      <c r="D3165" s="8">
        <v>21467187.299187295</v>
      </c>
      <c r="E3165" s="10">
        <f t="shared" si="98"/>
        <v>19932812.700812705</v>
      </c>
      <c r="F3165" s="28">
        <f t="shared" si="99"/>
        <v>619803.81780381873</v>
      </c>
    </row>
    <row r="3166" spans="1:6" x14ac:dyDescent="0.3">
      <c r="A3166">
        <v>3165</v>
      </c>
      <c r="B3166" s="2">
        <v>41376</v>
      </c>
      <c r="C3166" s="8">
        <v>42950000</v>
      </c>
      <c r="D3166" s="8">
        <v>23636991.116991114</v>
      </c>
      <c r="E3166" s="10">
        <f t="shared" si="98"/>
        <v>19313008.883008886</v>
      </c>
      <c r="F3166" s="28">
        <f t="shared" si="99"/>
        <v>896816.4808164835</v>
      </c>
    </row>
    <row r="3167" spans="1:6" x14ac:dyDescent="0.3">
      <c r="A3167">
        <v>3166</v>
      </c>
      <c r="B3167" s="2">
        <v>41375</v>
      </c>
      <c r="C3167" s="8">
        <v>43050000</v>
      </c>
      <c r="D3167" s="8">
        <v>24633807.597807597</v>
      </c>
      <c r="E3167" s="10">
        <f t="shared" si="98"/>
        <v>18416192.402192403</v>
      </c>
      <c r="F3167" s="28">
        <f t="shared" si="99"/>
        <v>-354484.97448497638</v>
      </c>
    </row>
    <row r="3168" spans="1:6" x14ac:dyDescent="0.3">
      <c r="A3168">
        <v>3167</v>
      </c>
      <c r="B3168" s="2">
        <v>41374</v>
      </c>
      <c r="C3168" s="8">
        <v>43310000</v>
      </c>
      <c r="D3168" s="8">
        <v>24539322.623322621</v>
      </c>
      <c r="E3168" s="10">
        <f t="shared" si="98"/>
        <v>18770677.376677379</v>
      </c>
      <c r="F3168" s="28">
        <f t="shared" si="99"/>
        <v>499313.55131355301</v>
      </c>
    </row>
    <row r="3169" spans="1:6" x14ac:dyDescent="0.3">
      <c r="A3169">
        <v>3168</v>
      </c>
      <c r="B3169" s="2">
        <v>41373</v>
      </c>
      <c r="C3169" s="8">
        <v>43310000</v>
      </c>
      <c r="D3169" s="8">
        <v>25038636.174636174</v>
      </c>
      <c r="E3169" s="10">
        <f t="shared" si="98"/>
        <v>18271363.825363826</v>
      </c>
      <c r="F3169" s="28">
        <f t="shared" si="99"/>
        <v>-340382.53638253734</v>
      </c>
    </row>
    <row r="3170" spans="1:6" x14ac:dyDescent="0.3">
      <c r="A3170">
        <v>3169</v>
      </c>
      <c r="B3170" s="2">
        <v>41372</v>
      </c>
      <c r="C3170" s="8">
        <v>43450000</v>
      </c>
      <c r="D3170" s="8">
        <v>24838253.638253637</v>
      </c>
      <c r="E3170" s="10">
        <f t="shared" si="98"/>
        <v>18611746.361746363</v>
      </c>
      <c r="F3170" s="28">
        <f t="shared" si="99"/>
        <v>103721.41372141615</v>
      </c>
    </row>
    <row r="3171" spans="1:6" x14ac:dyDescent="0.3">
      <c r="A3171">
        <v>3170</v>
      </c>
      <c r="B3171" s="2">
        <v>41369</v>
      </c>
      <c r="C3171" s="8">
        <v>43400000</v>
      </c>
      <c r="D3171" s="8">
        <v>24891975.051975053</v>
      </c>
      <c r="E3171" s="10">
        <f t="shared" si="98"/>
        <v>18508024.948024947</v>
      </c>
      <c r="F3171" s="28">
        <f t="shared" si="99"/>
        <v>-302889.81288981438</v>
      </c>
    </row>
    <row r="3172" spans="1:6" x14ac:dyDescent="0.3">
      <c r="A3172">
        <v>3171</v>
      </c>
      <c r="B3172" s="2">
        <v>41368</v>
      </c>
      <c r="C3172" s="8">
        <v>43330000</v>
      </c>
      <c r="D3172" s="8">
        <v>24519085.239085238</v>
      </c>
      <c r="E3172" s="10">
        <f t="shared" si="98"/>
        <v>18810914.760914762</v>
      </c>
      <c r="F3172" s="28">
        <f t="shared" si="99"/>
        <v>-306590.81459081545</v>
      </c>
    </row>
    <row r="3173" spans="1:6" x14ac:dyDescent="0.3">
      <c r="A3173">
        <v>3172</v>
      </c>
      <c r="B3173" s="2">
        <v>41367</v>
      </c>
      <c r="C3173" s="8">
        <v>43670000</v>
      </c>
      <c r="D3173" s="8">
        <v>24552494.424494423</v>
      </c>
      <c r="E3173" s="10">
        <f t="shared" si="98"/>
        <v>19117505.575505577</v>
      </c>
      <c r="F3173" s="28">
        <f t="shared" si="99"/>
        <v>126648.27064826712</v>
      </c>
    </row>
    <row r="3174" spans="1:6" x14ac:dyDescent="0.3">
      <c r="A3174">
        <v>3173</v>
      </c>
      <c r="B3174" s="2">
        <v>41366</v>
      </c>
      <c r="C3174" s="8">
        <v>43890000</v>
      </c>
      <c r="D3174" s="8">
        <v>24899142.69514269</v>
      </c>
      <c r="E3174" s="10">
        <f t="shared" si="98"/>
        <v>18990857.30485731</v>
      </c>
      <c r="F3174" s="28">
        <f t="shared" si="99"/>
        <v>455714.60971461236</v>
      </c>
    </row>
    <row r="3175" spans="1:6" x14ac:dyDescent="0.3">
      <c r="A3175">
        <v>3174</v>
      </c>
      <c r="B3175" s="2">
        <v>41365</v>
      </c>
      <c r="C3175" s="8">
        <v>43840000</v>
      </c>
      <c r="D3175" s="8">
        <v>25304857.304857302</v>
      </c>
      <c r="E3175" s="10">
        <f t="shared" si="98"/>
        <v>18535142.695142698</v>
      </c>
      <c r="F3175" s="28">
        <f t="shared" si="99"/>
        <v>75648.956448953599</v>
      </c>
    </row>
    <row r="3176" spans="1:6" x14ac:dyDescent="0.3">
      <c r="A3176">
        <v>3175</v>
      </c>
      <c r="B3176" s="2">
        <v>41362</v>
      </c>
      <c r="C3176" s="8">
        <v>43830000</v>
      </c>
      <c r="D3176" s="8">
        <v>25370506.261306256</v>
      </c>
      <c r="E3176" s="10">
        <f t="shared" si="98"/>
        <v>18459493.738693744</v>
      </c>
      <c r="F3176" s="28">
        <f t="shared" si="99"/>
        <v>-167889.74268973991</v>
      </c>
    </row>
    <row r="3177" spans="1:6" x14ac:dyDescent="0.3">
      <c r="A3177">
        <v>3176</v>
      </c>
      <c r="B3177" s="2">
        <v>41361</v>
      </c>
      <c r="C3177" s="8">
        <v>43850000</v>
      </c>
      <c r="D3177" s="8">
        <v>25222616.518616516</v>
      </c>
      <c r="E3177" s="10">
        <f t="shared" si="98"/>
        <v>18627383.481383484</v>
      </c>
      <c r="F3177" s="28">
        <f t="shared" si="99"/>
        <v>568154.22415422648</v>
      </c>
    </row>
    <row r="3178" spans="1:6" x14ac:dyDescent="0.3">
      <c r="A3178">
        <v>3177</v>
      </c>
      <c r="B3178" s="2">
        <v>41360</v>
      </c>
      <c r="C3178" s="8">
        <v>43450000</v>
      </c>
      <c r="D3178" s="8">
        <v>25390770.742770743</v>
      </c>
      <c r="E3178" s="10">
        <f t="shared" si="98"/>
        <v>18059229.257229257</v>
      </c>
      <c r="F3178" s="28">
        <f t="shared" si="99"/>
        <v>-402338.68833868951</v>
      </c>
    </row>
    <row r="3179" spans="1:6" x14ac:dyDescent="0.3">
      <c r="A3179">
        <v>3178</v>
      </c>
      <c r="B3179" s="2">
        <v>41359</v>
      </c>
      <c r="C3179" s="8">
        <v>43700000</v>
      </c>
      <c r="D3179" s="8">
        <v>25238432.054432053</v>
      </c>
      <c r="E3179" s="10">
        <f t="shared" si="98"/>
        <v>18461567.945567947</v>
      </c>
      <c r="F3179" s="28">
        <f t="shared" si="99"/>
        <v>19176.715176716447</v>
      </c>
    </row>
    <row r="3180" spans="1:6" x14ac:dyDescent="0.3">
      <c r="A3180">
        <v>3179</v>
      </c>
      <c r="B3180" s="2">
        <v>41358</v>
      </c>
      <c r="C3180" s="8">
        <v>43820000</v>
      </c>
      <c r="D3180" s="8">
        <v>25377608.76960877</v>
      </c>
      <c r="E3180" s="10">
        <f t="shared" si="98"/>
        <v>18442391.23039123</v>
      </c>
      <c r="F3180" s="28">
        <f t="shared" si="99"/>
        <v>-84695.142695143819</v>
      </c>
    </row>
    <row r="3181" spans="1:6" x14ac:dyDescent="0.3">
      <c r="A3181">
        <v>3180</v>
      </c>
      <c r="B3181" s="2">
        <v>41355</v>
      </c>
      <c r="C3181" s="8">
        <v>43930000</v>
      </c>
      <c r="D3181" s="8">
        <v>25402913.626913626</v>
      </c>
      <c r="E3181" s="10">
        <f t="shared" si="98"/>
        <v>18527086.373086374</v>
      </c>
      <c r="F3181" s="28">
        <f t="shared" si="99"/>
        <v>118738.3103383109</v>
      </c>
    </row>
    <row r="3182" spans="1:6" x14ac:dyDescent="0.3">
      <c r="A3182">
        <v>3181</v>
      </c>
      <c r="B3182" s="2">
        <v>41354</v>
      </c>
      <c r="C3182" s="8">
        <v>43940000</v>
      </c>
      <c r="D3182" s="8">
        <v>25531651.937251937</v>
      </c>
      <c r="E3182" s="10">
        <f t="shared" si="98"/>
        <v>18408348.062748063</v>
      </c>
      <c r="F3182" s="28">
        <f t="shared" si="99"/>
        <v>-202101.7577017583</v>
      </c>
    </row>
    <row r="3183" spans="1:6" x14ac:dyDescent="0.3">
      <c r="A3183">
        <v>3182</v>
      </c>
      <c r="B3183" s="2">
        <v>41353</v>
      </c>
      <c r="C3183" s="8">
        <v>44040000</v>
      </c>
      <c r="D3183" s="8">
        <v>25429550.179550178</v>
      </c>
      <c r="E3183" s="10">
        <f t="shared" si="98"/>
        <v>18610449.820449822</v>
      </c>
      <c r="F3183" s="28">
        <f t="shared" si="99"/>
        <v>56912.568512570113</v>
      </c>
    </row>
    <row r="3184" spans="1:6" x14ac:dyDescent="0.3">
      <c r="A3184">
        <v>3183</v>
      </c>
      <c r="B3184" s="2">
        <v>41352</v>
      </c>
      <c r="C3184" s="8">
        <v>44070000</v>
      </c>
      <c r="D3184" s="8">
        <v>25516462.748062748</v>
      </c>
      <c r="E3184" s="10">
        <f t="shared" si="98"/>
        <v>18553537.251937252</v>
      </c>
      <c r="F3184" s="28">
        <f t="shared" si="99"/>
        <v>-188853.9784539789</v>
      </c>
    </row>
    <row r="3185" spans="1:6" x14ac:dyDescent="0.3">
      <c r="A3185">
        <v>3184</v>
      </c>
      <c r="B3185" s="2">
        <v>41351</v>
      </c>
      <c r="C3185" s="8">
        <v>44120000</v>
      </c>
      <c r="D3185" s="8">
        <v>25377608.76960877</v>
      </c>
      <c r="E3185" s="10">
        <f t="shared" si="98"/>
        <v>18742391.23039123</v>
      </c>
      <c r="F3185" s="28">
        <f t="shared" si="99"/>
        <v>-109328.67132867128</v>
      </c>
    </row>
    <row r="3186" spans="1:6" x14ac:dyDescent="0.3">
      <c r="A3186">
        <v>3185</v>
      </c>
      <c r="B3186" s="2">
        <v>41348</v>
      </c>
      <c r="C3186" s="8">
        <v>44050000</v>
      </c>
      <c r="D3186" s="8">
        <v>25198280.098280098</v>
      </c>
      <c r="E3186" s="10">
        <f t="shared" si="98"/>
        <v>18851719.901719902</v>
      </c>
      <c r="F3186" s="28">
        <f t="shared" si="99"/>
        <v>-34113.778113782406</v>
      </c>
    </row>
    <row r="3187" spans="1:6" x14ac:dyDescent="0.3">
      <c r="A3187">
        <v>3186</v>
      </c>
      <c r="B3187" s="2">
        <v>41347</v>
      </c>
      <c r="C3187" s="8">
        <v>44030000</v>
      </c>
      <c r="D3187" s="8">
        <v>25144166.320166316</v>
      </c>
      <c r="E3187" s="10">
        <f t="shared" si="98"/>
        <v>18885833.679833684</v>
      </c>
      <c r="F3187" s="28">
        <f t="shared" si="99"/>
        <v>-64350.784350782633</v>
      </c>
    </row>
    <row r="3188" spans="1:6" x14ac:dyDescent="0.3">
      <c r="A3188">
        <v>3187</v>
      </c>
      <c r="B3188" s="2">
        <v>41346</v>
      </c>
      <c r="C3188" s="8">
        <v>44070000</v>
      </c>
      <c r="D3188" s="8">
        <v>25119815.535815533</v>
      </c>
      <c r="E3188" s="10">
        <f t="shared" si="98"/>
        <v>18950184.464184467</v>
      </c>
      <c r="F3188" s="28">
        <f t="shared" si="99"/>
        <v>230609.71460971609</v>
      </c>
    </row>
    <row r="3189" spans="1:6" x14ac:dyDescent="0.3">
      <c r="A3189">
        <v>3188</v>
      </c>
      <c r="B3189" s="2">
        <v>41345</v>
      </c>
      <c r="C3189" s="8">
        <v>43890000</v>
      </c>
      <c r="D3189" s="8">
        <v>25170425.250425249</v>
      </c>
      <c r="E3189" s="10">
        <f t="shared" si="98"/>
        <v>18719574.749574751</v>
      </c>
      <c r="F3189" s="28">
        <f t="shared" si="99"/>
        <v>-208601.02060102299</v>
      </c>
    </row>
    <row r="3190" spans="1:6" x14ac:dyDescent="0.3">
      <c r="A3190">
        <v>3189</v>
      </c>
      <c r="B3190" s="2">
        <v>41344</v>
      </c>
      <c r="C3190" s="8">
        <v>43870000</v>
      </c>
      <c r="D3190" s="8">
        <v>24941824.229824226</v>
      </c>
      <c r="E3190" s="10">
        <f t="shared" si="98"/>
        <v>18928175.770175774</v>
      </c>
      <c r="F3190" s="28">
        <f t="shared" si="99"/>
        <v>-118969.57096957043</v>
      </c>
    </row>
    <row r="3191" spans="1:6" x14ac:dyDescent="0.3">
      <c r="A3191">
        <v>3190</v>
      </c>
      <c r="B3191" s="2">
        <v>41341</v>
      </c>
      <c r="C3191" s="8">
        <v>43970000</v>
      </c>
      <c r="D3191" s="8">
        <v>24922854.658854656</v>
      </c>
      <c r="E3191" s="10">
        <f t="shared" si="98"/>
        <v>19047145.341145344</v>
      </c>
      <c r="F3191" s="28">
        <f t="shared" si="99"/>
        <v>-90359.856359854341</v>
      </c>
    </row>
    <row r="3192" spans="1:6" x14ac:dyDescent="0.3">
      <c r="A3192">
        <v>3191</v>
      </c>
      <c r="B3192" s="2">
        <v>41340</v>
      </c>
      <c r="C3192" s="8">
        <v>44020000</v>
      </c>
      <c r="D3192" s="8">
        <v>24882494.802494802</v>
      </c>
      <c r="E3192" s="10">
        <f t="shared" si="98"/>
        <v>19137505.197505198</v>
      </c>
      <c r="F3192" s="28">
        <f t="shared" si="99"/>
        <v>10647.892647888511</v>
      </c>
    </row>
    <row r="3193" spans="1:6" x14ac:dyDescent="0.3">
      <c r="A3193">
        <v>3192</v>
      </c>
      <c r="B3193" s="2">
        <v>41339</v>
      </c>
      <c r="C3193" s="8">
        <v>44030000</v>
      </c>
      <c r="D3193" s="8">
        <v>24903142.69514269</v>
      </c>
      <c r="E3193" s="10">
        <f t="shared" si="98"/>
        <v>19126857.30485731</v>
      </c>
      <c r="F3193" s="28">
        <f t="shared" si="99"/>
        <v>185711.96371196583</v>
      </c>
    </row>
    <row r="3194" spans="1:6" x14ac:dyDescent="0.3">
      <c r="A3194">
        <v>3193</v>
      </c>
      <c r="B3194" s="2">
        <v>41338</v>
      </c>
      <c r="C3194" s="8">
        <v>43880000</v>
      </c>
      <c r="D3194" s="8">
        <v>24938854.658854656</v>
      </c>
      <c r="E3194" s="10">
        <f t="shared" si="98"/>
        <v>18941145.341145344</v>
      </c>
      <c r="F3194" s="28">
        <f t="shared" si="99"/>
        <v>108519.37251937017</v>
      </c>
    </row>
    <row r="3195" spans="1:6" x14ac:dyDescent="0.3">
      <c r="A3195">
        <v>3194</v>
      </c>
      <c r="B3195" s="2">
        <v>41337</v>
      </c>
      <c r="C3195" s="8">
        <v>43720000</v>
      </c>
      <c r="D3195" s="8">
        <v>24887374.031374026</v>
      </c>
      <c r="E3195" s="10">
        <f t="shared" si="98"/>
        <v>18832625.968625974</v>
      </c>
      <c r="F3195" s="28">
        <f t="shared" si="99"/>
        <v>219299.56529957056</v>
      </c>
    </row>
    <row r="3196" spans="1:6" x14ac:dyDescent="0.3">
      <c r="A3196">
        <v>3195</v>
      </c>
      <c r="B3196" s="2">
        <v>41334</v>
      </c>
      <c r="C3196" s="8">
        <v>43450000</v>
      </c>
      <c r="D3196" s="8">
        <v>24836673.596673597</v>
      </c>
      <c r="E3196" s="10">
        <f t="shared" si="98"/>
        <v>18613326.403326403</v>
      </c>
      <c r="F3196" s="28">
        <f t="shared" si="99"/>
        <v>-2902575.3165753186</v>
      </c>
    </row>
    <row r="3197" spans="1:6" x14ac:dyDescent="0.3">
      <c r="A3197">
        <v>3196</v>
      </c>
      <c r="B3197" s="2">
        <v>41333</v>
      </c>
      <c r="C3197" s="8">
        <v>46480000</v>
      </c>
      <c r="D3197" s="8">
        <v>24964098.280098278</v>
      </c>
      <c r="E3197" s="10">
        <f t="shared" si="98"/>
        <v>21515901.719901722</v>
      </c>
      <c r="F3197" s="28">
        <f t="shared" si="99"/>
        <v>3108665.2806652822</v>
      </c>
    </row>
    <row r="3198" spans="1:6" x14ac:dyDescent="0.3">
      <c r="A3198">
        <v>3197</v>
      </c>
      <c r="B3198" s="2">
        <v>41332</v>
      </c>
      <c r="C3198" s="8">
        <v>43600000</v>
      </c>
      <c r="D3198" s="8">
        <v>25192763.56076356</v>
      </c>
      <c r="E3198" s="10">
        <f t="shared" si="98"/>
        <v>18407236.43923644</v>
      </c>
      <c r="F3198" s="28">
        <f t="shared" si="99"/>
        <v>-825197.5051975064</v>
      </c>
    </row>
    <row r="3199" spans="1:6" x14ac:dyDescent="0.3">
      <c r="A3199">
        <v>3198</v>
      </c>
      <c r="B3199" s="2">
        <v>41331</v>
      </c>
      <c r="C3199" s="8">
        <v>44680000</v>
      </c>
      <c r="D3199" s="8">
        <v>25447566.055566054</v>
      </c>
      <c r="E3199" s="10">
        <f t="shared" si="98"/>
        <v>19232433.944433946</v>
      </c>
      <c r="F3199" s="28">
        <f t="shared" si="99"/>
        <v>-772913.24891324714</v>
      </c>
    </row>
    <row r="3200" spans="1:6" x14ac:dyDescent="0.3">
      <c r="A3200">
        <v>3199</v>
      </c>
      <c r="B3200" s="2">
        <v>41330</v>
      </c>
      <c r="C3200" s="8">
        <v>45020000</v>
      </c>
      <c r="D3200" s="8">
        <v>25014652.806652807</v>
      </c>
      <c r="E3200" s="10">
        <f t="shared" si="98"/>
        <v>20005347.193347193</v>
      </c>
      <c r="F3200" s="28">
        <f t="shared" si="99"/>
        <v>-257628.42562842369</v>
      </c>
    </row>
    <row r="3201" spans="1:6" x14ac:dyDescent="0.3">
      <c r="A3201">
        <v>3200</v>
      </c>
      <c r="B3201" s="2">
        <v>41327</v>
      </c>
      <c r="C3201" s="8">
        <v>45060000</v>
      </c>
      <c r="D3201" s="8">
        <v>24797024.381024383</v>
      </c>
      <c r="E3201" s="10">
        <f t="shared" si="98"/>
        <v>20262975.618975617</v>
      </c>
      <c r="F3201" s="28">
        <f t="shared" si="99"/>
        <v>263398.22339821979</v>
      </c>
    </row>
    <row r="3202" spans="1:6" x14ac:dyDescent="0.3">
      <c r="A3202">
        <v>3201</v>
      </c>
      <c r="B3202" s="2">
        <v>41326</v>
      </c>
      <c r="C3202" s="8">
        <v>44900000</v>
      </c>
      <c r="D3202" s="8">
        <v>24900422.604422603</v>
      </c>
      <c r="E3202" s="10">
        <f t="shared" si="98"/>
        <v>19999577.395577397</v>
      </c>
      <c r="F3202" s="28">
        <f t="shared" si="99"/>
        <v>-275246.6452466473</v>
      </c>
    </row>
    <row r="3203" spans="1:6" x14ac:dyDescent="0.3">
      <c r="A3203">
        <v>3202</v>
      </c>
      <c r="B3203" s="2">
        <v>41325</v>
      </c>
      <c r="C3203" s="8">
        <v>45130000</v>
      </c>
      <c r="D3203" s="8">
        <v>24855175.959175956</v>
      </c>
      <c r="E3203" s="10">
        <f t="shared" ref="E3203:E3266" si="100">C3203-D3203</f>
        <v>20274824.040824044</v>
      </c>
      <c r="F3203" s="28">
        <f t="shared" ref="F3203:F3266" si="101">E3203-E3204</f>
        <v>177508.22150821984</v>
      </c>
    </row>
    <row r="3204" spans="1:6" x14ac:dyDescent="0.3">
      <c r="A3204">
        <v>3203</v>
      </c>
      <c r="B3204" s="2">
        <v>41324</v>
      </c>
      <c r="C3204" s="8">
        <v>45350000</v>
      </c>
      <c r="D3204" s="8">
        <v>25252684.180684175</v>
      </c>
      <c r="E3204" s="10">
        <f t="shared" si="100"/>
        <v>20097315.819315825</v>
      </c>
      <c r="F3204" s="28">
        <f t="shared" si="101"/>
        <v>699393.41739341989</v>
      </c>
    </row>
    <row r="3205" spans="1:6" x14ac:dyDescent="0.3">
      <c r="A3205">
        <v>3204</v>
      </c>
      <c r="B3205" s="2">
        <v>41323</v>
      </c>
      <c r="C3205" s="8">
        <v>45300000</v>
      </c>
      <c r="D3205" s="8">
        <v>25902077.598077595</v>
      </c>
      <c r="E3205" s="10">
        <f t="shared" si="100"/>
        <v>19397922.401922405</v>
      </c>
      <c r="F3205" s="28">
        <f t="shared" si="101"/>
        <v>-629668.9796689786</v>
      </c>
    </row>
    <row r="3206" spans="1:6" x14ac:dyDescent="0.3">
      <c r="A3206">
        <v>3205</v>
      </c>
      <c r="B3206" s="2">
        <v>41320</v>
      </c>
      <c r="C3206" s="8">
        <v>45350000</v>
      </c>
      <c r="D3206" s="8">
        <v>25322408.618408617</v>
      </c>
      <c r="E3206" s="10">
        <f t="shared" si="100"/>
        <v>20027591.381591383</v>
      </c>
      <c r="F3206" s="28">
        <f t="shared" si="101"/>
        <v>57664.335664335638</v>
      </c>
    </row>
    <row r="3207" spans="1:6" x14ac:dyDescent="0.3">
      <c r="A3207">
        <v>3206</v>
      </c>
      <c r="B3207" s="2">
        <v>41319</v>
      </c>
      <c r="C3207" s="8">
        <v>45700000</v>
      </c>
      <c r="D3207" s="8">
        <v>25730072.954072952</v>
      </c>
      <c r="E3207" s="10">
        <f t="shared" si="100"/>
        <v>19969927.045927048</v>
      </c>
      <c r="F3207" s="28">
        <f t="shared" si="101"/>
        <v>149529.3895293884</v>
      </c>
    </row>
    <row r="3208" spans="1:6" x14ac:dyDescent="0.3">
      <c r="A3208">
        <v>3207</v>
      </c>
      <c r="B3208" s="2">
        <v>41318</v>
      </c>
      <c r="C3208" s="8">
        <v>45700000</v>
      </c>
      <c r="D3208" s="8">
        <v>25879602.343602341</v>
      </c>
      <c r="E3208" s="10">
        <f t="shared" si="100"/>
        <v>19820397.656397659</v>
      </c>
      <c r="F3208" s="28">
        <f t="shared" si="101"/>
        <v>70829.710829712451</v>
      </c>
    </row>
    <row r="3209" spans="1:6" x14ac:dyDescent="0.3">
      <c r="A3209">
        <v>3208</v>
      </c>
      <c r="B3209" s="2">
        <v>41317</v>
      </c>
      <c r="C3209" s="8">
        <v>45700000</v>
      </c>
      <c r="D3209" s="8">
        <v>25950432.054432053</v>
      </c>
      <c r="E3209" s="10">
        <f t="shared" si="100"/>
        <v>19749567.945567947</v>
      </c>
      <c r="F3209" s="28">
        <f t="shared" si="101"/>
        <v>-7869.9678699672222</v>
      </c>
    </row>
    <row r="3210" spans="1:6" x14ac:dyDescent="0.3">
      <c r="A3210">
        <v>3209</v>
      </c>
      <c r="B3210" s="2">
        <v>41316</v>
      </c>
      <c r="C3210" s="8">
        <v>45700000</v>
      </c>
      <c r="D3210" s="8">
        <v>25942562.086562086</v>
      </c>
      <c r="E3210" s="10">
        <f t="shared" si="100"/>
        <v>19757437.913437914</v>
      </c>
      <c r="F3210" s="28">
        <f t="shared" si="101"/>
        <v>280170.85617085546</v>
      </c>
    </row>
    <row r="3211" spans="1:6" x14ac:dyDescent="0.3">
      <c r="A3211">
        <v>3210</v>
      </c>
      <c r="B3211" s="2">
        <v>41313</v>
      </c>
      <c r="C3211" s="8">
        <v>45700000</v>
      </c>
      <c r="D3211" s="8">
        <v>26222732.942732941</v>
      </c>
      <c r="E3211" s="10">
        <f t="shared" si="100"/>
        <v>19477267.057267059</v>
      </c>
      <c r="F3211" s="28">
        <f t="shared" si="101"/>
        <v>53999.243999242783</v>
      </c>
    </row>
    <row r="3212" spans="1:6" x14ac:dyDescent="0.3">
      <c r="A3212">
        <v>3211</v>
      </c>
      <c r="B3212" s="2">
        <v>41312</v>
      </c>
      <c r="C3212" s="8">
        <v>45690000</v>
      </c>
      <c r="D3212" s="8">
        <v>26266732.186732184</v>
      </c>
      <c r="E3212" s="10">
        <f t="shared" si="100"/>
        <v>19423267.813267816</v>
      </c>
      <c r="F3212" s="28">
        <f t="shared" si="101"/>
        <v>357474.57947457954</v>
      </c>
    </row>
    <row r="3213" spans="1:6" x14ac:dyDescent="0.3">
      <c r="A3213">
        <v>3212</v>
      </c>
      <c r="B3213" s="2">
        <v>41311</v>
      </c>
      <c r="C3213" s="8">
        <v>45460000</v>
      </c>
      <c r="D3213" s="8">
        <v>26394206.766206764</v>
      </c>
      <c r="E3213" s="10">
        <f t="shared" si="100"/>
        <v>19065793.233793236</v>
      </c>
      <c r="F3213" s="28">
        <f t="shared" si="101"/>
        <v>-179703.269703269</v>
      </c>
    </row>
    <row r="3214" spans="1:6" x14ac:dyDescent="0.3">
      <c r="A3214">
        <v>3213</v>
      </c>
      <c r="B3214" s="2">
        <v>41310</v>
      </c>
      <c r="C3214" s="8">
        <v>45550000</v>
      </c>
      <c r="D3214" s="8">
        <v>26304503.496503495</v>
      </c>
      <c r="E3214" s="10">
        <f t="shared" si="100"/>
        <v>19245496.503496505</v>
      </c>
      <c r="F3214" s="28">
        <f t="shared" si="101"/>
        <v>108278.20827820897</v>
      </c>
    </row>
    <row r="3215" spans="1:6" x14ac:dyDescent="0.3">
      <c r="A3215">
        <v>3214</v>
      </c>
      <c r="B3215" s="2">
        <v>41309</v>
      </c>
      <c r="C3215" s="8">
        <v>45500000</v>
      </c>
      <c r="D3215" s="8">
        <v>26362781.704781704</v>
      </c>
      <c r="E3215" s="10">
        <f t="shared" si="100"/>
        <v>19137218.295218296</v>
      </c>
      <c r="F3215" s="28">
        <f t="shared" si="101"/>
        <v>-55463.995463997126</v>
      </c>
    </row>
    <row r="3216" spans="1:6" x14ac:dyDescent="0.3">
      <c r="A3216">
        <v>3215</v>
      </c>
      <c r="B3216" s="2">
        <v>41306</v>
      </c>
      <c r="C3216" s="8">
        <v>45450000</v>
      </c>
      <c r="D3216" s="8">
        <v>26257317.709317707</v>
      </c>
      <c r="E3216" s="10">
        <f t="shared" si="100"/>
        <v>19192682.290682293</v>
      </c>
      <c r="F3216" s="28">
        <f t="shared" si="101"/>
        <v>-1802134.5681345686</v>
      </c>
    </row>
    <row r="3217" spans="1:6" x14ac:dyDescent="0.3">
      <c r="A3217">
        <v>3216</v>
      </c>
      <c r="B3217" s="2">
        <v>41305</v>
      </c>
      <c r="C3217" s="8">
        <v>47120000</v>
      </c>
      <c r="D3217" s="8">
        <v>26125183.141183138</v>
      </c>
      <c r="E3217" s="10">
        <f t="shared" si="100"/>
        <v>20994816.858816862</v>
      </c>
      <c r="F3217" s="28">
        <f t="shared" si="101"/>
        <v>1937284.8232848234</v>
      </c>
    </row>
    <row r="3218" spans="1:6" x14ac:dyDescent="0.3">
      <c r="A3218">
        <v>3217</v>
      </c>
      <c r="B3218" s="2">
        <v>41304</v>
      </c>
      <c r="C3218" s="8">
        <v>45480000</v>
      </c>
      <c r="D3218" s="8">
        <v>26422467.964467961</v>
      </c>
      <c r="E3218" s="10">
        <f t="shared" si="100"/>
        <v>19057532.035532039</v>
      </c>
      <c r="F3218" s="28">
        <f t="shared" si="101"/>
        <v>-170601.77660177648</v>
      </c>
    </row>
    <row r="3219" spans="1:6" x14ac:dyDescent="0.3">
      <c r="A3219">
        <v>3218</v>
      </c>
      <c r="B3219" s="2">
        <v>41303</v>
      </c>
      <c r="C3219" s="8">
        <v>45380000</v>
      </c>
      <c r="D3219" s="8">
        <v>26151866.187866185</v>
      </c>
      <c r="E3219" s="10">
        <f t="shared" si="100"/>
        <v>19228133.812133815</v>
      </c>
      <c r="F3219" s="28">
        <f t="shared" si="101"/>
        <v>-19442.449442449957</v>
      </c>
    </row>
    <row r="3220" spans="1:6" x14ac:dyDescent="0.3">
      <c r="A3220">
        <v>3219</v>
      </c>
      <c r="B3220" s="2">
        <v>41302</v>
      </c>
      <c r="C3220" s="8">
        <v>45250000</v>
      </c>
      <c r="D3220" s="8">
        <v>26002423.738423735</v>
      </c>
      <c r="E3220" s="10">
        <f t="shared" si="100"/>
        <v>19247576.261576265</v>
      </c>
      <c r="F3220" s="28">
        <f t="shared" si="101"/>
        <v>-237055.37705537677</v>
      </c>
    </row>
    <row r="3221" spans="1:6" x14ac:dyDescent="0.3">
      <c r="A3221">
        <v>3220</v>
      </c>
      <c r="B3221" s="2">
        <v>41299</v>
      </c>
      <c r="C3221" s="8">
        <v>45550000</v>
      </c>
      <c r="D3221" s="8">
        <v>26065368.361368358</v>
      </c>
      <c r="E3221" s="10">
        <f t="shared" si="100"/>
        <v>19484631.638631642</v>
      </c>
      <c r="F3221" s="28">
        <f t="shared" si="101"/>
        <v>-337545.6435456425</v>
      </c>
    </row>
    <row r="3222" spans="1:6" x14ac:dyDescent="0.3">
      <c r="A3222">
        <v>3221</v>
      </c>
      <c r="B3222" s="2">
        <v>41298</v>
      </c>
      <c r="C3222" s="8">
        <v>46100000</v>
      </c>
      <c r="D3222" s="8">
        <v>26277822.717822716</v>
      </c>
      <c r="E3222" s="10">
        <f t="shared" si="100"/>
        <v>19822177.282177284</v>
      </c>
      <c r="F3222" s="28">
        <f t="shared" si="101"/>
        <v>264430.92043092102</v>
      </c>
    </row>
    <row r="3223" spans="1:6" x14ac:dyDescent="0.3">
      <c r="A3223">
        <v>3222</v>
      </c>
      <c r="B3223" s="2">
        <v>41297</v>
      </c>
      <c r="C3223" s="8">
        <v>46100000</v>
      </c>
      <c r="D3223" s="8">
        <v>26542253.638253637</v>
      </c>
      <c r="E3223" s="10">
        <f t="shared" si="100"/>
        <v>19557746.361746363</v>
      </c>
      <c r="F3223" s="28">
        <f t="shared" si="101"/>
        <v>2309.5823095813394</v>
      </c>
    </row>
    <row r="3224" spans="1:6" x14ac:dyDescent="0.3">
      <c r="A3224">
        <v>3223</v>
      </c>
      <c r="B3224" s="2">
        <v>41296</v>
      </c>
      <c r="C3224" s="8">
        <v>46200000</v>
      </c>
      <c r="D3224" s="8">
        <v>26644563.220563218</v>
      </c>
      <c r="E3224" s="10">
        <f t="shared" si="100"/>
        <v>19555436.779436782</v>
      </c>
      <c r="F3224" s="28">
        <f t="shared" si="101"/>
        <v>77580.883980885148</v>
      </c>
    </row>
    <row r="3225" spans="1:6" x14ac:dyDescent="0.3">
      <c r="A3225">
        <v>3224</v>
      </c>
      <c r="B3225" s="2">
        <v>41295</v>
      </c>
      <c r="C3225" s="8">
        <v>45900000</v>
      </c>
      <c r="D3225" s="8">
        <v>26422144.104544103</v>
      </c>
      <c r="E3225" s="10">
        <f t="shared" si="100"/>
        <v>19477855.895455897</v>
      </c>
      <c r="F3225" s="28">
        <f t="shared" si="101"/>
        <v>224831.51443151385</v>
      </c>
    </row>
    <row r="3226" spans="1:6" x14ac:dyDescent="0.3">
      <c r="A3226">
        <v>3225</v>
      </c>
      <c r="B3226" s="2">
        <v>41292</v>
      </c>
      <c r="C3226" s="8">
        <v>45800000</v>
      </c>
      <c r="D3226" s="8">
        <v>26546975.618975617</v>
      </c>
      <c r="E3226" s="10">
        <f t="shared" si="100"/>
        <v>19253024.381024383</v>
      </c>
      <c r="F3226" s="28">
        <f t="shared" si="101"/>
        <v>509811.75581175461</v>
      </c>
    </row>
    <row r="3227" spans="1:6" x14ac:dyDescent="0.3">
      <c r="A3227">
        <v>3226</v>
      </c>
      <c r="B3227" s="2">
        <v>41291</v>
      </c>
      <c r="C3227" s="8">
        <v>45350000</v>
      </c>
      <c r="D3227" s="8">
        <v>26606787.374787372</v>
      </c>
      <c r="E3227" s="10">
        <f t="shared" si="100"/>
        <v>18743212.625212628</v>
      </c>
      <c r="F3227" s="28">
        <f t="shared" si="101"/>
        <v>-171197.50519750267</v>
      </c>
    </row>
    <row r="3228" spans="1:6" x14ac:dyDescent="0.3">
      <c r="A3228">
        <v>3227</v>
      </c>
      <c r="B3228" s="2">
        <v>41290</v>
      </c>
      <c r="C3228" s="8">
        <v>45400000</v>
      </c>
      <c r="D3228" s="8">
        <v>26485589.869589869</v>
      </c>
      <c r="E3228" s="10">
        <f t="shared" si="100"/>
        <v>18914410.130410131</v>
      </c>
      <c r="F3228" s="28">
        <f t="shared" si="101"/>
        <v>337743.64014363661</v>
      </c>
    </row>
    <row r="3229" spans="1:6" x14ac:dyDescent="0.3">
      <c r="A3229">
        <v>3228</v>
      </c>
      <c r="B3229" s="2">
        <v>41289</v>
      </c>
      <c r="C3229" s="8">
        <v>45100000</v>
      </c>
      <c r="D3229" s="8">
        <v>26523333.509733506</v>
      </c>
      <c r="E3229" s="10">
        <f t="shared" si="100"/>
        <v>18576666.490266494</v>
      </c>
      <c r="F3229" s="28">
        <f t="shared" si="101"/>
        <v>271540.72954073176</v>
      </c>
    </row>
    <row r="3230" spans="1:6" x14ac:dyDescent="0.3">
      <c r="A3230">
        <v>3229</v>
      </c>
      <c r="B3230" s="2">
        <v>41288</v>
      </c>
      <c r="C3230" s="8">
        <v>44600000</v>
      </c>
      <c r="D3230" s="8">
        <v>26294874.239274237</v>
      </c>
      <c r="E3230" s="10">
        <f t="shared" si="100"/>
        <v>18305125.760725763</v>
      </c>
      <c r="F3230" s="28">
        <f t="shared" si="101"/>
        <v>-1341680.1360801347</v>
      </c>
    </row>
    <row r="3231" spans="1:6" x14ac:dyDescent="0.3">
      <c r="A3231">
        <v>3230</v>
      </c>
      <c r="B3231" s="2">
        <v>41285</v>
      </c>
      <c r="C3231" s="8">
        <v>45750000</v>
      </c>
      <c r="D3231" s="8">
        <v>26103194.103194103</v>
      </c>
      <c r="E3231" s="10">
        <f t="shared" si="100"/>
        <v>19646805.896805897</v>
      </c>
      <c r="F3231" s="28">
        <f t="shared" si="101"/>
        <v>-108940.08694008738</v>
      </c>
    </row>
    <row r="3232" spans="1:6" x14ac:dyDescent="0.3">
      <c r="A3232">
        <v>3231</v>
      </c>
      <c r="B3232" s="2">
        <v>41284</v>
      </c>
      <c r="C3232" s="8">
        <v>46150000</v>
      </c>
      <c r="D3232" s="8">
        <v>26394254.016254015</v>
      </c>
      <c r="E3232" s="10">
        <f t="shared" si="100"/>
        <v>19755745.983745985</v>
      </c>
      <c r="F3232" s="28">
        <f t="shared" si="101"/>
        <v>-634063.50406350568</v>
      </c>
    </row>
    <row r="3233" spans="1:6" x14ac:dyDescent="0.3">
      <c r="A3233">
        <v>3232</v>
      </c>
      <c r="B3233" s="2">
        <v>41283</v>
      </c>
      <c r="C3233" s="8">
        <v>46430000</v>
      </c>
      <c r="D3233" s="8">
        <v>26040190.51219051</v>
      </c>
      <c r="E3233" s="10">
        <f t="shared" si="100"/>
        <v>20389809.48780949</v>
      </c>
      <c r="F3233" s="28">
        <f t="shared" si="101"/>
        <v>115432.24343224242</v>
      </c>
    </row>
    <row r="3234" spans="1:6" x14ac:dyDescent="0.3">
      <c r="A3234">
        <v>3233</v>
      </c>
      <c r="B3234" s="2">
        <v>41282</v>
      </c>
      <c r="C3234" s="8">
        <v>46420000</v>
      </c>
      <c r="D3234" s="8">
        <v>26145622.755622752</v>
      </c>
      <c r="E3234" s="10">
        <f t="shared" si="100"/>
        <v>20274377.244377248</v>
      </c>
      <c r="F3234" s="28">
        <f t="shared" si="101"/>
        <v>-331778.4917784892</v>
      </c>
    </row>
    <row r="3235" spans="1:6" x14ac:dyDescent="0.3">
      <c r="A3235">
        <v>3234</v>
      </c>
      <c r="B3235" s="2">
        <v>41281</v>
      </c>
      <c r="C3235" s="8">
        <v>46500000</v>
      </c>
      <c r="D3235" s="8">
        <v>25893844.263844263</v>
      </c>
      <c r="E3235" s="10">
        <f t="shared" si="100"/>
        <v>20606155.736155737</v>
      </c>
      <c r="F3235" s="28">
        <f t="shared" si="101"/>
        <v>199603.47760347649</v>
      </c>
    </row>
    <row r="3236" spans="1:6" x14ac:dyDescent="0.3">
      <c r="A3236">
        <v>3235</v>
      </c>
      <c r="B3236" s="2">
        <v>41278</v>
      </c>
      <c r="C3236" s="8">
        <v>46360000</v>
      </c>
      <c r="D3236" s="8">
        <v>25953447.741447739</v>
      </c>
      <c r="E3236" s="10">
        <f t="shared" si="100"/>
        <v>20406552.258552261</v>
      </c>
      <c r="F3236" s="28">
        <f t="shared" si="101"/>
        <v>24156.1141561158</v>
      </c>
    </row>
    <row r="3237" spans="1:6" x14ac:dyDescent="0.3">
      <c r="A3237">
        <v>3236</v>
      </c>
      <c r="B3237" s="2">
        <v>41277</v>
      </c>
      <c r="C3237" s="8">
        <v>46720000</v>
      </c>
      <c r="D3237" s="8">
        <v>26337603.855603855</v>
      </c>
      <c r="E3237" s="10">
        <f t="shared" si="100"/>
        <v>20382396.144396145</v>
      </c>
      <c r="F3237" s="28">
        <f t="shared" si="101"/>
        <v>643453.41145341098</v>
      </c>
    </row>
    <row r="3238" spans="1:6" x14ac:dyDescent="0.3">
      <c r="A3238">
        <v>3237</v>
      </c>
      <c r="B3238" s="2">
        <v>41276</v>
      </c>
      <c r="C3238" s="8">
        <v>46300000</v>
      </c>
      <c r="D3238" s="8">
        <v>26561057.267057266</v>
      </c>
      <c r="E3238" s="10">
        <f t="shared" si="100"/>
        <v>19738942.732942734</v>
      </c>
      <c r="F3238" s="28">
        <f t="shared" si="101"/>
        <v>-199812.88981289044</v>
      </c>
    </row>
    <row r="3239" spans="1:6" x14ac:dyDescent="0.3">
      <c r="A3239">
        <v>3238</v>
      </c>
      <c r="B3239" s="2">
        <v>41274</v>
      </c>
      <c r="C3239" s="8">
        <v>46300000</v>
      </c>
      <c r="D3239" s="8">
        <v>26361244.377244376</v>
      </c>
      <c r="E3239" s="10">
        <f t="shared" si="100"/>
        <v>19938755.622755624</v>
      </c>
      <c r="F3239" s="28">
        <f t="shared" si="101"/>
        <v>-319480.24948025122</v>
      </c>
    </row>
    <row r="3240" spans="1:6" x14ac:dyDescent="0.3">
      <c r="A3240">
        <v>3239</v>
      </c>
      <c r="B3240" s="2">
        <v>41271</v>
      </c>
      <c r="C3240" s="8">
        <v>46300000</v>
      </c>
      <c r="D3240" s="8">
        <v>26041764.127764124</v>
      </c>
      <c r="E3240" s="10">
        <f t="shared" si="100"/>
        <v>20258235.872235876</v>
      </c>
      <c r="F3240" s="28">
        <f t="shared" si="101"/>
        <v>174939.17973917723</v>
      </c>
    </row>
    <row r="3241" spans="1:6" x14ac:dyDescent="0.3">
      <c r="A3241">
        <v>3240</v>
      </c>
      <c r="B3241" s="2">
        <v>41270</v>
      </c>
      <c r="C3241" s="8">
        <v>46250000</v>
      </c>
      <c r="D3241" s="8">
        <v>26166703.307503302</v>
      </c>
      <c r="E3241" s="10">
        <f t="shared" si="100"/>
        <v>20083296.692496698</v>
      </c>
      <c r="F3241" s="28">
        <f t="shared" si="101"/>
        <v>-371557.9663579613</v>
      </c>
    </row>
    <row r="3242" spans="1:6" x14ac:dyDescent="0.3">
      <c r="A3242">
        <v>3241</v>
      </c>
      <c r="B3242" s="2">
        <v>41269</v>
      </c>
      <c r="C3242" s="8">
        <v>46580000</v>
      </c>
      <c r="D3242" s="8">
        <v>26125145.34114534</v>
      </c>
      <c r="E3242" s="10">
        <f t="shared" si="100"/>
        <v>20454854.65885466</v>
      </c>
      <c r="F3242" s="28">
        <f t="shared" si="101"/>
        <v>169013.6350136362</v>
      </c>
    </row>
    <row r="3243" spans="1:6" x14ac:dyDescent="0.3">
      <c r="A3243">
        <v>3242</v>
      </c>
      <c r="B3243" s="2">
        <v>41268</v>
      </c>
      <c r="C3243" s="8">
        <v>46580000</v>
      </c>
      <c r="D3243" s="8">
        <v>26294158.976158977</v>
      </c>
      <c r="E3243" s="10">
        <f t="shared" si="100"/>
        <v>20285841.023841023</v>
      </c>
      <c r="F3243" s="28">
        <f t="shared" si="101"/>
        <v>-61632.043632045388</v>
      </c>
    </row>
    <row r="3244" spans="1:6" x14ac:dyDescent="0.3">
      <c r="A3244">
        <v>3243</v>
      </c>
      <c r="B3244" s="2">
        <v>41267</v>
      </c>
      <c r="C3244" s="8">
        <v>46460000</v>
      </c>
      <c r="D3244" s="8">
        <v>26112526.932526931</v>
      </c>
      <c r="E3244" s="10">
        <f t="shared" si="100"/>
        <v>20347473.067473069</v>
      </c>
      <c r="F3244" s="28">
        <f t="shared" si="101"/>
        <v>14143.262143261731</v>
      </c>
    </row>
    <row r="3245" spans="1:6" x14ac:dyDescent="0.3">
      <c r="A3245">
        <v>3244</v>
      </c>
      <c r="B3245" s="2">
        <v>41264</v>
      </c>
      <c r="C3245" s="8">
        <v>46460000</v>
      </c>
      <c r="D3245" s="8">
        <v>26126670.194670193</v>
      </c>
      <c r="E3245" s="10">
        <f t="shared" si="100"/>
        <v>20333329.805329807</v>
      </c>
      <c r="F3245" s="28">
        <f t="shared" si="101"/>
        <v>-217396.71139671281</v>
      </c>
    </row>
    <row r="3246" spans="1:6" x14ac:dyDescent="0.3">
      <c r="A3246">
        <v>3245</v>
      </c>
      <c r="B3246" s="2">
        <v>41263</v>
      </c>
      <c r="C3246" s="8">
        <v>46460000</v>
      </c>
      <c r="D3246" s="8">
        <v>25909273.48327348</v>
      </c>
      <c r="E3246" s="10">
        <f t="shared" si="100"/>
        <v>20550726.51672652</v>
      </c>
      <c r="F3246" s="28">
        <f t="shared" si="101"/>
        <v>340227.55622755736</v>
      </c>
    </row>
    <row r="3247" spans="1:6" x14ac:dyDescent="0.3">
      <c r="A3247">
        <v>3246</v>
      </c>
      <c r="B3247" s="2">
        <v>41262</v>
      </c>
      <c r="C3247" s="8">
        <v>46460000</v>
      </c>
      <c r="D3247" s="8">
        <v>26249501.039501037</v>
      </c>
      <c r="E3247" s="10">
        <f t="shared" si="100"/>
        <v>20210498.960498963</v>
      </c>
      <c r="F3247" s="28">
        <f t="shared" si="101"/>
        <v>-247989.03798903897</v>
      </c>
    </row>
    <row r="3248" spans="1:6" x14ac:dyDescent="0.3">
      <c r="A3248">
        <v>3247</v>
      </c>
      <c r="B3248" s="2">
        <v>41261</v>
      </c>
      <c r="C3248" s="8">
        <v>46730000</v>
      </c>
      <c r="D3248" s="8">
        <v>26271512.001511998</v>
      </c>
      <c r="E3248" s="10">
        <f t="shared" si="100"/>
        <v>20458487.998488002</v>
      </c>
      <c r="F3248" s="28">
        <f t="shared" si="101"/>
        <v>442744.28274428472</v>
      </c>
    </row>
    <row r="3249" spans="1:6" x14ac:dyDescent="0.3">
      <c r="A3249">
        <v>3248</v>
      </c>
      <c r="B3249" s="2">
        <v>41260</v>
      </c>
      <c r="C3249" s="8">
        <v>46720000</v>
      </c>
      <c r="D3249" s="8">
        <v>26704256.284256283</v>
      </c>
      <c r="E3249" s="10">
        <f t="shared" si="100"/>
        <v>20015743.715743717</v>
      </c>
      <c r="F3249" s="28">
        <f t="shared" si="101"/>
        <v>-98883.386883389205</v>
      </c>
    </row>
    <row r="3250" spans="1:6" x14ac:dyDescent="0.3">
      <c r="A3250">
        <v>3249</v>
      </c>
      <c r="B3250" s="2">
        <v>41257</v>
      </c>
      <c r="C3250" s="8">
        <v>46800000</v>
      </c>
      <c r="D3250" s="8">
        <v>26685372.897372894</v>
      </c>
      <c r="E3250" s="10">
        <f t="shared" si="100"/>
        <v>20114627.102627106</v>
      </c>
      <c r="F3250" s="28">
        <f t="shared" si="101"/>
        <v>-13147.231147229671</v>
      </c>
    </row>
    <row r="3251" spans="1:6" x14ac:dyDescent="0.3">
      <c r="A3251">
        <v>3250</v>
      </c>
      <c r="B3251" s="2">
        <v>41256</v>
      </c>
      <c r="C3251" s="8">
        <v>46810000</v>
      </c>
      <c r="D3251" s="8">
        <v>26682225.666225664</v>
      </c>
      <c r="E3251" s="10">
        <f t="shared" si="100"/>
        <v>20127774.333774336</v>
      </c>
      <c r="F3251" s="28">
        <f t="shared" si="101"/>
        <v>200459.27045927197</v>
      </c>
    </row>
    <row r="3252" spans="1:6" x14ac:dyDescent="0.3">
      <c r="A3252">
        <v>3251</v>
      </c>
      <c r="B3252" s="2">
        <v>41255</v>
      </c>
      <c r="C3252" s="8">
        <v>46940000</v>
      </c>
      <c r="D3252" s="8">
        <v>27012684.936684936</v>
      </c>
      <c r="E3252" s="10">
        <f t="shared" si="100"/>
        <v>19927315.063315064</v>
      </c>
      <c r="F3252" s="28">
        <f t="shared" si="101"/>
        <v>-87315.894915897399</v>
      </c>
    </row>
    <row r="3253" spans="1:6" x14ac:dyDescent="0.3">
      <c r="A3253">
        <v>3252</v>
      </c>
      <c r="B3253" s="2">
        <v>41254</v>
      </c>
      <c r="C3253" s="8">
        <v>46930000</v>
      </c>
      <c r="D3253" s="8">
        <v>26915369.041769039</v>
      </c>
      <c r="E3253" s="10">
        <f t="shared" si="100"/>
        <v>20014630.958230961</v>
      </c>
      <c r="F3253" s="28">
        <f t="shared" si="101"/>
        <v>665.73426573351026</v>
      </c>
    </row>
    <row r="3254" spans="1:6" x14ac:dyDescent="0.3">
      <c r="A3254">
        <v>3253</v>
      </c>
      <c r="B3254" s="2">
        <v>41253</v>
      </c>
      <c r="C3254" s="8">
        <v>46970000</v>
      </c>
      <c r="D3254" s="8">
        <v>26956034.776034772</v>
      </c>
      <c r="E3254" s="10">
        <f t="shared" si="100"/>
        <v>20013965.223965228</v>
      </c>
      <c r="F3254" s="28">
        <f t="shared" si="101"/>
        <v>-51625.401625398546</v>
      </c>
    </row>
    <row r="3255" spans="1:6" x14ac:dyDescent="0.3">
      <c r="A3255">
        <v>3254</v>
      </c>
      <c r="B3255" s="2">
        <v>41250</v>
      </c>
      <c r="C3255" s="8">
        <v>46880000</v>
      </c>
      <c r="D3255" s="8">
        <v>26814409.374409374</v>
      </c>
      <c r="E3255" s="10">
        <f t="shared" si="100"/>
        <v>20065590.625590626</v>
      </c>
      <c r="F3255" s="28">
        <f t="shared" si="101"/>
        <v>71057.645057644695</v>
      </c>
    </row>
    <row r="3256" spans="1:6" x14ac:dyDescent="0.3">
      <c r="A3256">
        <v>3255</v>
      </c>
      <c r="B3256" s="2">
        <v>41249</v>
      </c>
      <c r="C3256" s="8">
        <v>46770000</v>
      </c>
      <c r="D3256" s="8">
        <v>26775467.019467019</v>
      </c>
      <c r="E3256" s="10">
        <f t="shared" si="100"/>
        <v>19994532.980532981</v>
      </c>
      <c r="F3256" s="28">
        <f t="shared" si="101"/>
        <v>-184405.2164052166</v>
      </c>
    </row>
    <row r="3257" spans="1:6" x14ac:dyDescent="0.3">
      <c r="A3257">
        <v>3256</v>
      </c>
      <c r="B3257" s="2">
        <v>41248</v>
      </c>
      <c r="C3257" s="8">
        <v>46830000</v>
      </c>
      <c r="D3257" s="8">
        <v>26651061.803061802</v>
      </c>
      <c r="E3257" s="10">
        <f t="shared" si="100"/>
        <v>20178938.196938198</v>
      </c>
      <c r="F3257" s="28">
        <f t="shared" si="101"/>
        <v>-14909.846909847111</v>
      </c>
    </row>
    <row r="3258" spans="1:6" x14ac:dyDescent="0.3">
      <c r="A3258">
        <v>3257</v>
      </c>
      <c r="B3258" s="2">
        <v>41247</v>
      </c>
      <c r="C3258" s="8">
        <v>46870000</v>
      </c>
      <c r="D3258" s="8">
        <v>26676151.956151955</v>
      </c>
      <c r="E3258" s="10">
        <f t="shared" si="100"/>
        <v>20193848.043848045</v>
      </c>
      <c r="F3258" s="28">
        <f t="shared" si="101"/>
        <v>286741.63674163446</v>
      </c>
    </row>
    <row r="3259" spans="1:6" x14ac:dyDescent="0.3">
      <c r="A3259">
        <v>3258</v>
      </c>
      <c r="B3259" s="2">
        <v>41246</v>
      </c>
      <c r="C3259" s="8">
        <v>46980000</v>
      </c>
      <c r="D3259" s="8">
        <v>27072893.592893589</v>
      </c>
      <c r="E3259" s="10">
        <f t="shared" si="100"/>
        <v>19907106.407106411</v>
      </c>
      <c r="F3259" s="28">
        <f t="shared" si="101"/>
        <v>-264035.91003590822</v>
      </c>
    </row>
    <row r="3260" spans="1:6" x14ac:dyDescent="0.3">
      <c r="A3260">
        <v>3259</v>
      </c>
      <c r="B3260" s="2">
        <v>41243</v>
      </c>
      <c r="C3260" s="8">
        <v>47120000</v>
      </c>
      <c r="D3260" s="8">
        <v>26948857.682857681</v>
      </c>
      <c r="E3260" s="10">
        <f t="shared" si="100"/>
        <v>20171142.317142319</v>
      </c>
      <c r="F3260" s="28">
        <f t="shared" si="101"/>
        <v>233274.61727461591</v>
      </c>
    </row>
    <row r="3261" spans="1:6" x14ac:dyDescent="0.3">
      <c r="A3261">
        <v>3260</v>
      </c>
      <c r="B3261" s="2">
        <v>41242</v>
      </c>
      <c r="C3261" s="8">
        <v>47150000</v>
      </c>
      <c r="D3261" s="8">
        <v>27212132.300132297</v>
      </c>
      <c r="E3261" s="10">
        <f t="shared" si="100"/>
        <v>19937867.699867703</v>
      </c>
      <c r="F3261" s="28">
        <f t="shared" si="101"/>
        <v>-258044.22604422644</v>
      </c>
    </row>
    <row r="3262" spans="1:6" x14ac:dyDescent="0.3">
      <c r="A3262">
        <v>3261</v>
      </c>
      <c r="B3262" s="2">
        <v>41241</v>
      </c>
      <c r="C3262" s="8">
        <v>47220000</v>
      </c>
      <c r="D3262" s="8">
        <v>27024088.074088071</v>
      </c>
      <c r="E3262" s="10">
        <f t="shared" si="100"/>
        <v>20195911.925911929</v>
      </c>
      <c r="F3262" s="28">
        <f t="shared" si="101"/>
        <v>294370.0623700656</v>
      </c>
    </row>
    <row r="3263" spans="1:6" x14ac:dyDescent="0.3">
      <c r="A3263">
        <v>3262</v>
      </c>
      <c r="B3263" s="2">
        <v>41240</v>
      </c>
      <c r="C3263" s="8">
        <v>47350000</v>
      </c>
      <c r="D3263" s="8">
        <v>27448458.136458136</v>
      </c>
      <c r="E3263" s="10">
        <f t="shared" si="100"/>
        <v>19901541.863541864</v>
      </c>
      <c r="F3263" s="28">
        <f t="shared" si="101"/>
        <v>115011.90701190382</v>
      </c>
    </row>
    <row r="3264" spans="1:6" x14ac:dyDescent="0.3">
      <c r="A3264">
        <v>3263</v>
      </c>
      <c r="B3264" s="2">
        <v>41239</v>
      </c>
      <c r="C3264" s="8">
        <v>47350000</v>
      </c>
      <c r="D3264" s="8">
        <v>27563470.04347004</v>
      </c>
      <c r="E3264" s="10">
        <f t="shared" si="100"/>
        <v>19786529.95652996</v>
      </c>
      <c r="F3264" s="28">
        <f t="shared" si="101"/>
        <v>238359.10035910085</v>
      </c>
    </row>
    <row r="3265" spans="1:6" x14ac:dyDescent="0.3">
      <c r="A3265">
        <v>3264</v>
      </c>
      <c r="B3265" s="2">
        <v>41236</v>
      </c>
      <c r="C3265" s="8">
        <v>47140000</v>
      </c>
      <c r="D3265" s="8">
        <v>27591829.143829141</v>
      </c>
      <c r="E3265" s="10">
        <f t="shared" si="100"/>
        <v>19548170.856170859</v>
      </c>
      <c r="F3265" s="28">
        <f t="shared" si="101"/>
        <v>-485089.61308961362</v>
      </c>
    </row>
    <row r="3266" spans="1:6" x14ac:dyDescent="0.3">
      <c r="A3266">
        <v>3265</v>
      </c>
      <c r="B3266" s="2">
        <v>41235</v>
      </c>
      <c r="C3266" s="8">
        <v>47170000</v>
      </c>
      <c r="D3266" s="8">
        <v>27136739.530739527</v>
      </c>
      <c r="E3266" s="10">
        <f t="shared" si="100"/>
        <v>20033260.469260473</v>
      </c>
      <c r="F3266" s="28">
        <f t="shared" si="101"/>
        <v>6826.9028269052505</v>
      </c>
    </row>
    <row r="3267" spans="1:6" x14ac:dyDescent="0.3">
      <c r="A3267">
        <v>3266</v>
      </c>
      <c r="B3267" s="2">
        <v>41234</v>
      </c>
      <c r="C3267" s="8">
        <v>47230000</v>
      </c>
      <c r="D3267" s="8">
        <v>27203566.433566432</v>
      </c>
      <c r="E3267" s="10">
        <f t="shared" ref="E3267:E3330" si="102">C3267-D3267</f>
        <v>20026433.566433568</v>
      </c>
      <c r="F3267" s="28">
        <f t="shared" ref="F3267:F3330" si="103">E3267-E3268</f>
        <v>-193995.46399546415</v>
      </c>
    </row>
    <row r="3268" spans="1:6" x14ac:dyDescent="0.3">
      <c r="A3268">
        <v>3267</v>
      </c>
      <c r="B3268" s="2">
        <v>41233</v>
      </c>
      <c r="C3268" s="8">
        <v>47350000</v>
      </c>
      <c r="D3268" s="8">
        <v>27129570.969570968</v>
      </c>
      <c r="E3268" s="10">
        <f t="shared" si="102"/>
        <v>20220429.030429032</v>
      </c>
      <c r="F3268" s="28">
        <f t="shared" si="103"/>
        <v>403141.18314118311</v>
      </c>
    </row>
    <row r="3269" spans="1:6" x14ac:dyDescent="0.3">
      <c r="A3269">
        <v>3268</v>
      </c>
      <c r="B3269" s="2">
        <v>41232</v>
      </c>
      <c r="C3269" s="8">
        <v>47130000</v>
      </c>
      <c r="D3269" s="8">
        <v>27312712.152712151</v>
      </c>
      <c r="E3269" s="10">
        <f t="shared" si="102"/>
        <v>19817287.847287849</v>
      </c>
      <c r="F3269" s="28">
        <f t="shared" si="103"/>
        <v>-205660.555660557</v>
      </c>
    </row>
    <row r="3270" spans="1:6" x14ac:dyDescent="0.3">
      <c r="A3270">
        <v>3269</v>
      </c>
      <c r="B3270" s="2">
        <v>41229</v>
      </c>
      <c r="C3270" s="8">
        <v>46980000</v>
      </c>
      <c r="D3270" s="8">
        <v>26957051.597051594</v>
      </c>
      <c r="E3270" s="10">
        <f t="shared" si="102"/>
        <v>20022948.402948406</v>
      </c>
      <c r="F3270" s="28">
        <f t="shared" si="103"/>
        <v>-76867.132867131382</v>
      </c>
    </row>
    <row r="3271" spans="1:6" x14ac:dyDescent="0.3">
      <c r="A3271">
        <v>3270</v>
      </c>
      <c r="B3271" s="2">
        <v>41228</v>
      </c>
      <c r="C3271" s="8">
        <v>47080000</v>
      </c>
      <c r="D3271" s="8">
        <v>26980184.464184463</v>
      </c>
      <c r="E3271" s="10">
        <f t="shared" si="102"/>
        <v>20099815.535815537</v>
      </c>
      <c r="F3271" s="28">
        <f t="shared" si="103"/>
        <v>245109.43110943213</v>
      </c>
    </row>
    <row r="3272" spans="1:6" x14ac:dyDescent="0.3">
      <c r="A3272">
        <v>3271</v>
      </c>
      <c r="B3272" s="2">
        <v>41227</v>
      </c>
      <c r="C3272" s="8">
        <v>47090000</v>
      </c>
      <c r="D3272" s="8">
        <v>27235293.895293895</v>
      </c>
      <c r="E3272" s="10">
        <f t="shared" si="102"/>
        <v>19854706.104706105</v>
      </c>
      <c r="F3272" s="28">
        <f t="shared" si="103"/>
        <v>13503.307503305376</v>
      </c>
    </row>
    <row r="3273" spans="1:6" x14ac:dyDescent="0.3">
      <c r="A3273">
        <v>3272</v>
      </c>
      <c r="B3273" s="2">
        <v>41226</v>
      </c>
      <c r="C3273" s="8">
        <v>46980000</v>
      </c>
      <c r="D3273" s="8">
        <v>27138797.202797201</v>
      </c>
      <c r="E3273" s="10">
        <f t="shared" si="102"/>
        <v>19841202.797202799</v>
      </c>
      <c r="F3273" s="28">
        <f t="shared" si="103"/>
        <v>39094.689094688743</v>
      </c>
    </row>
    <row r="3274" spans="1:6" x14ac:dyDescent="0.3">
      <c r="A3274">
        <v>3273</v>
      </c>
      <c r="B3274" s="2">
        <v>41225</v>
      </c>
      <c r="C3274" s="8">
        <v>47050000</v>
      </c>
      <c r="D3274" s="8">
        <v>27247891.891891889</v>
      </c>
      <c r="E3274" s="10">
        <f t="shared" si="102"/>
        <v>19802108.108108111</v>
      </c>
      <c r="F3274" s="28">
        <f t="shared" si="103"/>
        <v>-69621.62162161991</v>
      </c>
    </row>
    <row r="3275" spans="1:6" x14ac:dyDescent="0.3">
      <c r="A3275">
        <v>3274</v>
      </c>
      <c r="B3275" s="2">
        <v>41222</v>
      </c>
      <c r="C3275" s="8">
        <v>47100000</v>
      </c>
      <c r="D3275" s="8">
        <v>27228270.270270269</v>
      </c>
      <c r="E3275" s="10">
        <f t="shared" si="102"/>
        <v>19871729.729729731</v>
      </c>
      <c r="F3275" s="28">
        <f t="shared" si="103"/>
        <v>149414.85541485623</v>
      </c>
    </row>
    <row r="3276" spans="1:6" x14ac:dyDescent="0.3">
      <c r="A3276">
        <v>3275</v>
      </c>
      <c r="B3276" s="2">
        <v>41221</v>
      </c>
      <c r="C3276" s="8">
        <v>46880000</v>
      </c>
      <c r="D3276" s="8">
        <v>27157685.125685126</v>
      </c>
      <c r="E3276" s="10">
        <f t="shared" si="102"/>
        <v>19722314.874314874</v>
      </c>
      <c r="F3276" s="28">
        <f t="shared" si="103"/>
        <v>-186123.60612360761</v>
      </c>
    </row>
    <row r="3277" spans="1:6" x14ac:dyDescent="0.3">
      <c r="A3277">
        <v>3276</v>
      </c>
      <c r="B3277" s="2">
        <v>41220</v>
      </c>
      <c r="C3277" s="8">
        <v>46900000</v>
      </c>
      <c r="D3277" s="8">
        <v>26991561.519561518</v>
      </c>
      <c r="E3277" s="10">
        <f t="shared" si="102"/>
        <v>19908438.480438482</v>
      </c>
      <c r="F3277" s="28">
        <f t="shared" si="103"/>
        <v>621220.94122093916</v>
      </c>
    </row>
    <row r="3278" spans="1:6" x14ac:dyDescent="0.3">
      <c r="A3278">
        <v>3277</v>
      </c>
      <c r="B3278" s="2">
        <v>41219</v>
      </c>
      <c r="C3278" s="8">
        <v>46280000</v>
      </c>
      <c r="D3278" s="8">
        <v>26992782.460782457</v>
      </c>
      <c r="E3278" s="10">
        <f t="shared" si="102"/>
        <v>19287217.539217543</v>
      </c>
      <c r="F3278" s="28">
        <f t="shared" si="103"/>
        <v>-690497.44849744812</v>
      </c>
    </row>
    <row r="3279" spans="1:6" x14ac:dyDescent="0.3">
      <c r="A3279">
        <v>3278</v>
      </c>
      <c r="B3279" s="2">
        <v>41218</v>
      </c>
      <c r="C3279" s="8">
        <v>46430000</v>
      </c>
      <c r="D3279" s="8">
        <v>26452285.012285009</v>
      </c>
      <c r="E3279" s="10">
        <f t="shared" si="102"/>
        <v>19977714.987714991</v>
      </c>
      <c r="F3279" s="28">
        <f t="shared" si="103"/>
        <v>-95730.485730484128</v>
      </c>
    </row>
    <row r="3280" spans="1:6" x14ac:dyDescent="0.3">
      <c r="A3280">
        <v>3279</v>
      </c>
      <c r="B3280" s="2">
        <v>41215</v>
      </c>
      <c r="C3280" s="8">
        <v>46430000</v>
      </c>
      <c r="D3280" s="8">
        <v>26356554.526554525</v>
      </c>
      <c r="E3280" s="10">
        <f t="shared" si="102"/>
        <v>20073445.473445475</v>
      </c>
      <c r="F3280" s="28">
        <f t="shared" si="103"/>
        <v>612707.23870723695</v>
      </c>
    </row>
    <row r="3281" spans="1:6" x14ac:dyDescent="0.3">
      <c r="A3281">
        <v>3280</v>
      </c>
      <c r="B3281" s="2">
        <v>41214</v>
      </c>
      <c r="C3281" s="8">
        <v>46460000</v>
      </c>
      <c r="D3281" s="8">
        <v>26999261.765261762</v>
      </c>
      <c r="E3281" s="10">
        <f t="shared" si="102"/>
        <v>19460738.234738238</v>
      </c>
      <c r="F3281" s="28">
        <f t="shared" si="103"/>
        <v>450570.0245700255</v>
      </c>
    </row>
    <row r="3282" spans="1:6" x14ac:dyDescent="0.3">
      <c r="A3282">
        <v>3281</v>
      </c>
      <c r="B3282" s="2">
        <v>41213</v>
      </c>
      <c r="C3282" s="8">
        <v>46050000</v>
      </c>
      <c r="D3282" s="8">
        <v>27039831.789831787</v>
      </c>
      <c r="E3282" s="10">
        <f t="shared" si="102"/>
        <v>19010168.210168213</v>
      </c>
      <c r="F3282" s="28">
        <f t="shared" si="103"/>
        <v>-287133.34541905299</v>
      </c>
    </row>
    <row r="3283" spans="1:6" x14ac:dyDescent="0.3">
      <c r="A3283">
        <v>3282</v>
      </c>
      <c r="B3283" s="2">
        <v>41212</v>
      </c>
      <c r="C3283" s="8">
        <v>46280000</v>
      </c>
      <c r="D3283" s="8">
        <v>26982698.444412734</v>
      </c>
      <c r="E3283" s="10">
        <f t="shared" si="102"/>
        <v>19297301.555587266</v>
      </c>
      <c r="F3283" s="28">
        <f t="shared" si="103"/>
        <v>57091.441377155483</v>
      </c>
    </row>
    <row r="3284" spans="1:6" x14ac:dyDescent="0.3">
      <c r="A3284">
        <v>3283</v>
      </c>
      <c r="B3284" s="2">
        <v>41211</v>
      </c>
      <c r="C3284" s="8">
        <v>46280000</v>
      </c>
      <c r="D3284" s="8">
        <v>27039789.88578989</v>
      </c>
      <c r="E3284" s="10">
        <f t="shared" si="102"/>
        <v>19240210.11421011</v>
      </c>
      <c r="F3284" s="28">
        <f t="shared" si="103"/>
        <v>-120333.82833383605</v>
      </c>
    </row>
    <row r="3285" spans="1:6" x14ac:dyDescent="0.3">
      <c r="A3285">
        <v>3284</v>
      </c>
      <c r="B3285" s="2">
        <v>41208</v>
      </c>
      <c r="C3285" s="8">
        <v>46290000</v>
      </c>
      <c r="D3285" s="8">
        <v>26929456.057456054</v>
      </c>
      <c r="E3285" s="10">
        <f t="shared" si="102"/>
        <v>19360543.942543946</v>
      </c>
      <c r="F3285" s="28">
        <f t="shared" si="103"/>
        <v>-86214.704214703292</v>
      </c>
    </row>
    <row r="3286" spans="1:6" x14ac:dyDescent="0.3">
      <c r="A3286">
        <v>3285</v>
      </c>
      <c r="B3286" s="2">
        <v>41207</v>
      </c>
      <c r="C3286" s="8">
        <v>46400000</v>
      </c>
      <c r="D3286" s="8">
        <v>26953241.353241351</v>
      </c>
      <c r="E3286" s="10">
        <f t="shared" si="102"/>
        <v>19446758.646758649</v>
      </c>
      <c r="F3286" s="28">
        <f t="shared" si="103"/>
        <v>-31052.731052730232</v>
      </c>
    </row>
    <row r="3287" spans="1:6" x14ac:dyDescent="0.3">
      <c r="A3287">
        <v>3286</v>
      </c>
      <c r="B3287" s="2">
        <v>41206</v>
      </c>
      <c r="C3287" s="8">
        <v>46250000</v>
      </c>
      <c r="D3287" s="8">
        <v>26772188.62218862</v>
      </c>
      <c r="E3287" s="10">
        <f t="shared" si="102"/>
        <v>19477811.37781138</v>
      </c>
      <c r="F3287" s="28">
        <f t="shared" si="103"/>
        <v>9258.3632583618164</v>
      </c>
    </row>
    <row r="3288" spans="1:6" x14ac:dyDescent="0.3">
      <c r="A3288">
        <v>3287</v>
      </c>
      <c r="B3288" s="2">
        <v>41205</v>
      </c>
      <c r="C3288" s="8">
        <v>46370000</v>
      </c>
      <c r="D3288" s="8">
        <v>26901446.985446982</v>
      </c>
      <c r="E3288" s="10">
        <f t="shared" si="102"/>
        <v>19468553.014553018</v>
      </c>
      <c r="F3288" s="28">
        <f t="shared" si="103"/>
        <v>414557.92855792865</v>
      </c>
    </row>
    <row r="3289" spans="1:6" x14ac:dyDescent="0.3">
      <c r="A3289">
        <v>3288</v>
      </c>
      <c r="B3289" s="2">
        <v>41204</v>
      </c>
      <c r="C3289" s="8">
        <v>46220000</v>
      </c>
      <c r="D3289" s="8">
        <v>27166004.914004911</v>
      </c>
      <c r="E3289" s="10">
        <f t="shared" si="102"/>
        <v>19053995.085995089</v>
      </c>
      <c r="F3289" s="28">
        <f t="shared" si="103"/>
        <v>-729243.62124361843</v>
      </c>
    </row>
    <row r="3290" spans="1:6" x14ac:dyDescent="0.3">
      <c r="A3290">
        <v>3289</v>
      </c>
      <c r="B3290" s="2">
        <v>41201</v>
      </c>
      <c r="C3290" s="8">
        <v>46900000</v>
      </c>
      <c r="D3290" s="8">
        <v>27116761.292761292</v>
      </c>
      <c r="E3290" s="10">
        <f t="shared" si="102"/>
        <v>19783238.707238708</v>
      </c>
      <c r="F3290" s="28">
        <f t="shared" si="103"/>
        <v>212668.68266868219</v>
      </c>
    </row>
    <row r="3291" spans="1:6" x14ac:dyDescent="0.3">
      <c r="A3291">
        <v>3290</v>
      </c>
      <c r="B3291" s="2">
        <v>41200</v>
      </c>
      <c r="C3291" s="8">
        <v>47010000</v>
      </c>
      <c r="D3291" s="8">
        <v>27439429.975429974</v>
      </c>
      <c r="E3291" s="10">
        <f t="shared" si="102"/>
        <v>19570570.024570026</v>
      </c>
      <c r="F3291" s="28">
        <f t="shared" si="103"/>
        <v>132308.82630882412</v>
      </c>
    </row>
    <row r="3292" spans="1:6" x14ac:dyDescent="0.3">
      <c r="A3292">
        <v>3291</v>
      </c>
      <c r="B3292" s="2">
        <v>41199</v>
      </c>
      <c r="C3292" s="8">
        <v>47020000</v>
      </c>
      <c r="D3292" s="8">
        <v>27581738.801738799</v>
      </c>
      <c r="E3292" s="10">
        <f t="shared" si="102"/>
        <v>19438261.198261201</v>
      </c>
      <c r="F3292" s="28">
        <f t="shared" si="103"/>
        <v>142917.0289170295</v>
      </c>
    </row>
    <row r="3293" spans="1:6" x14ac:dyDescent="0.3">
      <c r="A3293">
        <v>3292</v>
      </c>
      <c r="B3293" s="2">
        <v>41198</v>
      </c>
      <c r="C3293" s="8">
        <v>46770000</v>
      </c>
      <c r="D3293" s="8">
        <v>27474655.830655828</v>
      </c>
      <c r="E3293" s="10">
        <f t="shared" si="102"/>
        <v>19295344.169344172</v>
      </c>
      <c r="F3293" s="28">
        <f t="shared" si="103"/>
        <v>-637003.21300321072</v>
      </c>
    </row>
    <row r="3294" spans="1:6" x14ac:dyDescent="0.3">
      <c r="A3294">
        <v>3293</v>
      </c>
      <c r="B3294" s="2">
        <v>41197</v>
      </c>
      <c r="C3294" s="8">
        <v>47270000</v>
      </c>
      <c r="D3294" s="8">
        <v>27337652.617652617</v>
      </c>
      <c r="E3294" s="10">
        <f t="shared" si="102"/>
        <v>19932347.382347383</v>
      </c>
      <c r="F3294" s="28">
        <f t="shared" si="103"/>
        <v>-136845.58684558794</v>
      </c>
    </row>
    <row r="3295" spans="1:6" x14ac:dyDescent="0.3">
      <c r="A3295">
        <v>3294</v>
      </c>
      <c r="B3295" s="2">
        <v>41194</v>
      </c>
      <c r="C3295" s="8">
        <v>47740000</v>
      </c>
      <c r="D3295" s="8">
        <v>27670807.030807029</v>
      </c>
      <c r="E3295" s="10">
        <f t="shared" si="102"/>
        <v>20069192.969192971</v>
      </c>
      <c r="F3295" s="28">
        <f t="shared" si="103"/>
        <v>236735.58873558789</v>
      </c>
    </row>
    <row r="3296" spans="1:6" x14ac:dyDescent="0.3">
      <c r="A3296">
        <v>3295</v>
      </c>
      <c r="B3296" s="2">
        <v>41193</v>
      </c>
      <c r="C3296" s="8">
        <v>47700000</v>
      </c>
      <c r="D3296" s="8">
        <v>27867542.619542617</v>
      </c>
      <c r="E3296" s="10">
        <f t="shared" si="102"/>
        <v>19832457.380457383</v>
      </c>
      <c r="F3296" s="28">
        <f t="shared" si="103"/>
        <v>18441.882441882044</v>
      </c>
    </row>
    <row r="3297" spans="1:6" x14ac:dyDescent="0.3">
      <c r="A3297">
        <v>3296</v>
      </c>
      <c r="B3297" s="2">
        <v>41192</v>
      </c>
      <c r="C3297" s="8">
        <v>47580000</v>
      </c>
      <c r="D3297" s="8">
        <v>27765984.501984499</v>
      </c>
      <c r="E3297" s="10">
        <f t="shared" si="102"/>
        <v>19814015.498015501</v>
      </c>
      <c r="F3297" s="28">
        <f t="shared" si="103"/>
        <v>-186492.91249291226</v>
      </c>
    </row>
    <row r="3298" spans="1:6" x14ac:dyDescent="0.3">
      <c r="A3298">
        <v>3297</v>
      </c>
      <c r="B3298" s="2">
        <v>41191</v>
      </c>
      <c r="C3298" s="8">
        <v>47790000</v>
      </c>
      <c r="D3298" s="8">
        <v>27789491.589491587</v>
      </c>
      <c r="E3298" s="10">
        <f t="shared" si="102"/>
        <v>20000508.410508413</v>
      </c>
      <c r="F3298" s="28">
        <f t="shared" si="103"/>
        <v>128915.13891514018</v>
      </c>
    </row>
    <row r="3299" spans="1:6" x14ac:dyDescent="0.3">
      <c r="A3299">
        <v>3298</v>
      </c>
      <c r="B3299" s="2">
        <v>41190</v>
      </c>
      <c r="C3299" s="8">
        <v>47840000</v>
      </c>
      <c r="D3299" s="8">
        <v>27968406.728406727</v>
      </c>
      <c r="E3299" s="10">
        <f t="shared" si="102"/>
        <v>19871593.271593273</v>
      </c>
      <c r="F3299" s="28">
        <f t="shared" si="103"/>
        <v>-259572.10357210413</v>
      </c>
    </row>
    <row r="3300" spans="1:6" x14ac:dyDescent="0.3">
      <c r="A3300">
        <v>3299</v>
      </c>
      <c r="B3300" s="2">
        <v>41187</v>
      </c>
      <c r="C3300" s="8">
        <v>48180000</v>
      </c>
      <c r="D3300" s="8">
        <v>28048834.624834623</v>
      </c>
      <c r="E3300" s="10">
        <f t="shared" si="102"/>
        <v>20131165.375165377</v>
      </c>
      <c r="F3300" s="28">
        <f t="shared" si="103"/>
        <v>318001.1340011321</v>
      </c>
    </row>
    <row r="3301" spans="1:6" x14ac:dyDescent="0.3">
      <c r="A3301">
        <v>3300</v>
      </c>
      <c r="B3301" s="2">
        <v>41186</v>
      </c>
      <c r="C3301" s="8">
        <v>48120000</v>
      </c>
      <c r="D3301" s="8">
        <v>28306835.758835755</v>
      </c>
      <c r="E3301" s="10">
        <f t="shared" si="102"/>
        <v>19813164.241164245</v>
      </c>
      <c r="F3301" s="28">
        <f t="shared" si="103"/>
        <v>54934.038934040815</v>
      </c>
    </row>
    <row r="3302" spans="1:6" x14ac:dyDescent="0.3">
      <c r="A3302">
        <v>3301</v>
      </c>
      <c r="B3302" s="2">
        <v>41185</v>
      </c>
      <c r="C3302" s="8">
        <v>47800000</v>
      </c>
      <c r="D3302" s="8">
        <v>28041769.797769796</v>
      </c>
      <c r="E3302" s="10">
        <f t="shared" si="102"/>
        <v>19758230.202230204</v>
      </c>
      <c r="F3302" s="28">
        <f t="shared" si="103"/>
        <v>-135979.20997921005</v>
      </c>
    </row>
    <row r="3303" spans="1:6" x14ac:dyDescent="0.3">
      <c r="A3303">
        <v>3302</v>
      </c>
      <c r="B3303" s="2">
        <v>41184</v>
      </c>
      <c r="C3303" s="8">
        <v>47850000</v>
      </c>
      <c r="D3303" s="8">
        <v>27955790.587790586</v>
      </c>
      <c r="E3303" s="10">
        <f t="shared" si="102"/>
        <v>19894209.412209414</v>
      </c>
      <c r="F3303" s="28">
        <f t="shared" si="103"/>
        <v>429737.66773766652</v>
      </c>
    </row>
    <row r="3304" spans="1:6" x14ac:dyDescent="0.3">
      <c r="A3304">
        <v>3303</v>
      </c>
      <c r="B3304" s="2">
        <v>41183</v>
      </c>
      <c r="C3304" s="8">
        <v>47550000</v>
      </c>
      <c r="D3304" s="8">
        <v>28085528.255528253</v>
      </c>
      <c r="E3304" s="10">
        <f t="shared" si="102"/>
        <v>19464471.744471747</v>
      </c>
      <c r="F3304" s="28">
        <f t="shared" si="103"/>
        <v>-44885.654885653406</v>
      </c>
    </row>
    <row r="3305" spans="1:6" x14ac:dyDescent="0.3">
      <c r="A3305">
        <v>3304</v>
      </c>
      <c r="B3305" s="2">
        <v>41180</v>
      </c>
      <c r="C3305" s="8">
        <v>47460000</v>
      </c>
      <c r="D3305" s="8">
        <v>27950642.600642599</v>
      </c>
      <c r="E3305" s="10">
        <f t="shared" si="102"/>
        <v>19509357.399357401</v>
      </c>
      <c r="F3305" s="28">
        <f t="shared" si="103"/>
        <v>432421.84842184931</v>
      </c>
    </row>
    <row r="3306" spans="1:6" x14ac:dyDescent="0.3">
      <c r="A3306">
        <v>3305</v>
      </c>
      <c r="B3306" s="2">
        <v>41179</v>
      </c>
      <c r="C3306" s="8">
        <v>47110000</v>
      </c>
      <c r="D3306" s="8">
        <v>28033064.449064448</v>
      </c>
      <c r="E3306" s="10">
        <f t="shared" si="102"/>
        <v>19076935.550935552</v>
      </c>
      <c r="F3306" s="28">
        <f t="shared" si="103"/>
        <v>-429029.29502929747</v>
      </c>
    </row>
    <row r="3307" spans="1:6" x14ac:dyDescent="0.3">
      <c r="A3307">
        <v>3306</v>
      </c>
      <c r="B3307" s="2">
        <v>41178</v>
      </c>
      <c r="C3307" s="8">
        <v>47100000</v>
      </c>
      <c r="D3307" s="8">
        <v>27594035.154035151</v>
      </c>
      <c r="E3307" s="10">
        <f t="shared" si="102"/>
        <v>19505964.845964849</v>
      </c>
      <c r="F3307" s="28">
        <f t="shared" si="103"/>
        <v>251399.35739935935</v>
      </c>
    </row>
    <row r="3308" spans="1:6" x14ac:dyDescent="0.3">
      <c r="A3308">
        <v>3307</v>
      </c>
      <c r="B3308" s="2">
        <v>41177</v>
      </c>
      <c r="C3308" s="8">
        <v>47050000</v>
      </c>
      <c r="D3308" s="8">
        <v>27795434.51143451</v>
      </c>
      <c r="E3308" s="10">
        <f t="shared" si="102"/>
        <v>19254565.48856549</v>
      </c>
      <c r="F3308" s="28">
        <f t="shared" si="103"/>
        <v>109870.72387072444</v>
      </c>
    </row>
    <row r="3309" spans="1:6" x14ac:dyDescent="0.3">
      <c r="A3309">
        <v>3308</v>
      </c>
      <c r="B3309" s="2">
        <v>41176</v>
      </c>
      <c r="C3309" s="8">
        <v>46920000</v>
      </c>
      <c r="D3309" s="8">
        <v>27775305.235305235</v>
      </c>
      <c r="E3309" s="10">
        <f t="shared" si="102"/>
        <v>19144694.764694765</v>
      </c>
      <c r="F3309" s="28">
        <f t="shared" si="103"/>
        <v>67796.257796257734</v>
      </c>
    </row>
    <row r="3310" spans="1:6" x14ac:dyDescent="0.3">
      <c r="A3310">
        <v>3309</v>
      </c>
      <c r="B3310" s="2">
        <v>41173</v>
      </c>
      <c r="C3310" s="8">
        <v>47050000</v>
      </c>
      <c r="D3310" s="8">
        <v>27973101.493101493</v>
      </c>
      <c r="E3310" s="10">
        <f t="shared" si="102"/>
        <v>19076898.506898507</v>
      </c>
      <c r="F3310" s="28">
        <f t="shared" si="103"/>
        <v>303838.21583821625</v>
      </c>
    </row>
    <row r="3311" spans="1:6" x14ac:dyDescent="0.3">
      <c r="A3311">
        <v>3310</v>
      </c>
      <c r="B3311" s="2">
        <v>41172</v>
      </c>
      <c r="C3311" s="8">
        <v>46650000</v>
      </c>
      <c r="D3311" s="8">
        <v>27876939.708939709</v>
      </c>
      <c r="E3311" s="10">
        <f t="shared" si="102"/>
        <v>18773060.291060291</v>
      </c>
      <c r="F3311" s="28">
        <f t="shared" si="103"/>
        <v>7127.5751275718212</v>
      </c>
    </row>
    <row r="3312" spans="1:6" x14ac:dyDescent="0.3">
      <c r="A3312">
        <v>3311</v>
      </c>
      <c r="B3312" s="2">
        <v>41171</v>
      </c>
      <c r="C3312" s="8">
        <v>46650000</v>
      </c>
      <c r="D3312" s="8">
        <v>27884067.284067281</v>
      </c>
      <c r="E3312" s="10">
        <f t="shared" si="102"/>
        <v>18765932.715932719</v>
      </c>
      <c r="F3312" s="28">
        <f t="shared" si="103"/>
        <v>-49564.921564921737</v>
      </c>
    </row>
    <row r="3313" spans="1:6" x14ac:dyDescent="0.3">
      <c r="A3313">
        <v>3312</v>
      </c>
      <c r="B3313" s="2">
        <v>41170</v>
      </c>
      <c r="C3313" s="8">
        <v>46650000</v>
      </c>
      <c r="D3313" s="8">
        <v>27834502.362502359</v>
      </c>
      <c r="E3313" s="10">
        <f t="shared" si="102"/>
        <v>18815497.637497641</v>
      </c>
      <c r="F3313" s="28">
        <f t="shared" si="103"/>
        <v>-197654.1296541281</v>
      </c>
    </row>
    <row r="3314" spans="1:6" x14ac:dyDescent="0.3">
      <c r="A3314">
        <v>3313</v>
      </c>
      <c r="B3314" s="2">
        <v>41169</v>
      </c>
      <c r="C3314" s="8">
        <v>46850000</v>
      </c>
      <c r="D3314" s="8">
        <v>27836848.232848231</v>
      </c>
      <c r="E3314" s="10">
        <f t="shared" si="102"/>
        <v>19013151.767151769</v>
      </c>
      <c r="F3314" s="28">
        <f t="shared" si="103"/>
        <v>-343550.55755055696</v>
      </c>
    </row>
    <row r="3315" spans="1:6" x14ac:dyDescent="0.3">
      <c r="A3315">
        <v>3314</v>
      </c>
      <c r="B3315" s="2">
        <v>41166</v>
      </c>
      <c r="C3315" s="8">
        <v>47240000</v>
      </c>
      <c r="D3315" s="8">
        <v>27883297.675297674</v>
      </c>
      <c r="E3315" s="10">
        <f t="shared" si="102"/>
        <v>19356702.324702326</v>
      </c>
      <c r="F3315" s="28">
        <f t="shared" si="103"/>
        <v>778971.46097145975</v>
      </c>
    </row>
    <row r="3316" spans="1:6" x14ac:dyDescent="0.3">
      <c r="A3316">
        <v>3315</v>
      </c>
      <c r="B3316" s="2">
        <v>41165</v>
      </c>
      <c r="C3316" s="8">
        <v>46450000</v>
      </c>
      <c r="D3316" s="8">
        <v>27872269.136269134</v>
      </c>
      <c r="E3316" s="10">
        <f t="shared" si="102"/>
        <v>18577730.863730866</v>
      </c>
      <c r="F3316" s="28">
        <f t="shared" si="103"/>
        <v>-815819.69381969422</v>
      </c>
    </row>
    <row r="3317" spans="1:6" x14ac:dyDescent="0.3">
      <c r="A3317">
        <v>3316</v>
      </c>
      <c r="B3317" s="2">
        <v>41164</v>
      </c>
      <c r="C3317" s="8">
        <v>46620000</v>
      </c>
      <c r="D3317" s="8">
        <v>27226449.442449439</v>
      </c>
      <c r="E3317" s="10">
        <f t="shared" si="102"/>
        <v>19393550.557550561</v>
      </c>
      <c r="F3317" s="28">
        <f t="shared" si="103"/>
        <v>445063.69306369498</v>
      </c>
    </row>
    <row r="3318" spans="1:6" x14ac:dyDescent="0.3">
      <c r="A3318">
        <v>3317</v>
      </c>
      <c r="B3318" s="2">
        <v>41163</v>
      </c>
      <c r="C3318" s="8">
        <v>46220000</v>
      </c>
      <c r="D3318" s="8">
        <v>27271513.135513134</v>
      </c>
      <c r="E3318" s="10">
        <f t="shared" si="102"/>
        <v>18948486.864486866</v>
      </c>
      <c r="F3318" s="28">
        <f t="shared" si="103"/>
        <v>-35748.25174825266</v>
      </c>
    </row>
    <row r="3319" spans="1:6" x14ac:dyDescent="0.3">
      <c r="A3319">
        <v>3318</v>
      </c>
      <c r="B3319" s="2">
        <v>41162</v>
      </c>
      <c r="C3319" s="8">
        <v>46220000</v>
      </c>
      <c r="D3319" s="8">
        <v>27235764.883764882</v>
      </c>
      <c r="E3319" s="10">
        <f t="shared" si="102"/>
        <v>18984235.116235118</v>
      </c>
      <c r="F3319" s="28">
        <f t="shared" si="103"/>
        <v>745508.97750897706</v>
      </c>
    </row>
    <row r="3320" spans="1:6" x14ac:dyDescent="0.3">
      <c r="A3320">
        <v>3319</v>
      </c>
      <c r="B3320" s="2">
        <v>41159</v>
      </c>
      <c r="C3320" s="8">
        <v>45600000</v>
      </c>
      <c r="D3320" s="8">
        <v>27361273.861273859</v>
      </c>
      <c r="E3320" s="10">
        <f t="shared" si="102"/>
        <v>18238726.138726141</v>
      </c>
      <c r="F3320" s="28">
        <f t="shared" si="103"/>
        <v>-1099587.601587601</v>
      </c>
    </row>
    <row r="3321" spans="1:6" x14ac:dyDescent="0.3">
      <c r="A3321">
        <v>3320</v>
      </c>
      <c r="B3321" s="2">
        <v>41158</v>
      </c>
      <c r="C3321" s="8">
        <v>46150000</v>
      </c>
      <c r="D3321" s="8">
        <v>26811686.259686258</v>
      </c>
      <c r="E3321" s="10">
        <f t="shared" si="102"/>
        <v>19338313.740313742</v>
      </c>
      <c r="F3321" s="28">
        <f t="shared" si="103"/>
        <v>730570.780570779</v>
      </c>
    </row>
    <row r="3322" spans="1:6" x14ac:dyDescent="0.3">
      <c r="A3322">
        <v>3321</v>
      </c>
      <c r="B3322" s="2">
        <v>41157</v>
      </c>
      <c r="C3322" s="8">
        <v>45240000</v>
      </c>
      <c r="D3322" s="8">
        <v>26632257.040257037</v>
      </c>
      <c r="E3322" s="10">
        <f t="shared" si="102"/>
        <v>18607742.959742963</v>
      </c>
      <c r="F3322" s="28">
        <f t="shared" si="103"/>
        <v>773077.67907768115</v>
      </c>
    </row>
    <row r="3323" spans="1:6" x14ac:dyDescent="0.3">
      <c r="A3323">
        <v>3322</v>
      </c>
      <c r="B3323" s="2">
        <v>41156</v>
      </c>
      <c r="C3323" s="8">
        <v>44500000</v>
      </c>
      <c r="D3323" s="8">
        <v>26665334.719334718</v>
      </c>
      <c r="E3323" s="10">
        <f t="shared" si="102"/>
        <v>17834665.280665282</v>
      </c>
      <c r="F3323" s="28">
        <f t="shared" si="103"/>
        <v>-188045.73804573715</v>
      </c>
    </row>
    <row r="3324" spans="1:6" x14ac:dyDescent="0.3">
      <c r="A3324">
        <v>3323</v>
      </c>
      <c r="B3324" s="2">
        <v>41152</v>
      </c>
      <c r="C3324" s="8">
        <v>44500000</v>
      </c>
      <c r="D3324" s="8">
        <v>26477288.981288981</v>
      </c>
      <c r="E3324" s="10">
        <f t="shared" si="102"/>
        <v>18022711.018711019</v>
      </c>
      <c r="F3324" s="28">
        <f t="shared" si="103"/>
        <v>-426304.29030429199</v>
      </c>
    </row>
    <row r="3325" spans="1:6" x14ac:dyDescent="0.3">
      <c r="A3325">
        <v>3324</v>
      </c>
      <c r="B3325" s="2">
        <v>41151</v>
      </c>
      <c r="C3325" s="8">
        <v>44500000</v>
      </c>
      <c r="D3325" s="8">
        <v>26050984.690984689</v>
      </c>
      <c r="E3325" s="10">
        <f t="shared" si="102"/>
        <v>18449015.309015311</v>
      </c>
      <c r="F3325" s="28">
        <f t="shared" si="103"/>
        <v>29256.851256851107</v>
      </c>
    </row>
    <row r="3326" spans="1:6" x14ac:dyDescent="0.3">
      <c r="A3326">
        <v>3325</v>
      </c>
      <c r="B3326" s="2">
        <v>41150</v>
      </c>
      <c r="C3326" s="8">
        <v>44570000</v>
      </c>
      <c r="D3326" s="8">
        <v>26150241.54224154</v>
      </c>
      <c r="E3326" s="10">
        <f t="shared" si="102"/>
        <v>18419758.45775846</v>
      </c>
      <c r="F3326" s="28">
        <f t="shared" si="103"/>
        <v>238157.62615762651</v>
      </c>
    </row>
    <row r="3327" spans="1:6" x14ac:dyDescent="0.3">
      <c r="A3327">
        <v>3326</v>
      </c>
      <c r="B3327" s="2">
        <v>41149</v>
      </c>
      <c r="C3327" s="8">
        <v>44450000</v>
      </c>
      <c r="D3327" s="8">
        <v>26268399.168399166</v>
      </c>
      <c r="E3327" s="10">
        <f t="shared" si="102"/>
        <v>18181600.831600834</v>
      </c>
      <c r="F3327" s="28">
        <f t="shared" si="103"/>
        <v>80356.076356075704</v>
      </c>
    </row>
    <row r="3328" spans="1:6" x14ac:dyDescent="0.3">
      <c r="A3328">
        <v>3327</v>
      </c>
      <c r="B3328" s="2">
        <v>41148</v>
      </c>
      <c r="C3328" s="8">
        <v>44450000</v>
      </c>
      <c r="D3328" s="8">
        <v>26348755.244755242</v>
      </c>
      <c r="E3328" s="10">
        <f t="shared" si="102"/>
        <v>18101244.755244758</v>
      </c>
      <c r="F3328" s="28">
        <f t="shared" si="103"/>
        <v>-53586.845586843789</v>
      </c>
    </row>
    <row r="3329" spans="1:6" x14ac:dyDescent="0.3">
      <c r="A3329">
        <v>3328</v>
      </c>
      <c r="B3329" s="2">
        <v>41145</v>
      </c>
      <c r="C3329" s="8">
        <v>44450000</v>
      </c>
      <c r="D3329" s="8">
        <v>26295168.399168398</v>
      </c>
      <c r="E3329" s="10">
        <f t="shared" si="102"/>
        <v>18154831.600831602</v>
      </c>
      <c r="F3329" s="28">
        <f t="shared" si="103"/>
        <v>34717.066717065871</v>
      </c>
    </row>
    <row r="3330" spans="1:6" x14ac:dyDescent="0.3">
      <c r="A3330">
        <v>3329</v>
      </c>
      <c r="B3330" s="2">
        <v>41144</v>
      </c>
      <c r="C3330" s="8">
        <v>44450000</v>
      </c>
      <c r="D3330" s="8">
        <v>26329885.465885464</v>
      </c>
      <c r="E3330" s="10">
        <f t="shared" si="102"/>
        <v>18120114.534114536</v>
      </c>
      <c r="F3330" s="28">
        <f t="shared" si="103"/>
        <v>192685.31468531489</v>
      </c>
    </row>
    <row r="3331" spans="1:6" x14ac:dyDescent="0.3">
      <c r="A3331">
        <v>3330</v>
      </c>
      <c r="B3331" s="2">
        <v>41143</v>
      </c>
      <c r="C3331" s="8">
        <v>43700000</v>
      </c>
      <c r="D3331" s="8">
        <v>25772570.780570779</v>
      </c>
      <c r="E3331" s="10">
        <f t="shared" ref="E3331:E3394" si="104">C3331-D3331</f>
        <v>17927429.219429221</v>
      </c>
      <c r="F3331" s="28">
        <f t="shared" ref="F3331:F3394" si="105">E3331-E3332</f>
        <v>771747.49574749544</v>
      </c>
    </row>
    <row r="3332" spans="1:6" x14ac:dyDescent="0.3">
      <c r="A3332">
        <v>3331</v>
      </c>
      <c r="B3332" s="2">
        <v>41142</v>
      </c>
      <c r="C3332" s="8">
        <v>42980000</v>
      </c>
      <c r="D3332" s="8">
        <v>25824318.276318274</v>
      </c>
      <c r="E3332" s="10">
        <f t="shared" si="104"/>
        <v>17155681.723681726</v>
      </c>
      <c r="F3332" s="28">
        <f t="shared" si="105"/>
        <v>75951.615951616317</v>
      </c>
    </row>
    <row r="3333" spans="1:6" x14ac:dyDescent="0.3">
      <c r="A3333">
        <v>3332</v>
      </c>
      <c r="B3333" s="2">
        <v>41141</v>
      </c>
      <c r="C3333" s="8">
        <v>42580000</v>
      </c>
      <c r="D3333" s="8">
        <v>25500269.892269891</v>
      </c>
      <c r="E3333" s="10">
        <f t="shared" si="104"/>
        <v>17079730.107730109</v>
      </c>
      <c r="F3333" s="28">
        <f t="shared" si="105"/>
        <v>24626.724626723677</v>
      </c>
    </row>
    <row r="3334" spans="1:6" x14ac:dyDescent="0.3">
      <c r="A3334">
        <v>3333</v>
      </c>
      <c r="B3334" s="2">
        <v>41138</v>
      </c>
      <c r="C3334" s="8">
        <v>42520000</v>
      </c>
      <c r="D3334" s="8">
        <v>25464896.616896614</v>
      </c>
      <c r="E3334" s="10">
        <f t="shared" si="104"/>
        <v>17055103.383103386</v>
      </c>
      <c r="F3334" s="28">
        <f t="shared" si="105"/>
        <v>-15368.739368740469</v>
      </c>
    </row>
    <row r="3335" spans="1:6" x14ac:dyDescent="0.3">
      <c r="A3335">
        <v>3334</v>
      </c>
      <c r="B3335" s="2">
        <v>41137</v>
      </c>
      <c r="C3335" s="8">
        <v>42520000</v>
      </c>
      <c r="D3335" s="8">
        <v>25449527.877527874</v>
      </c>
      <c r="E3335" s="10">
        <f t="shared" si="104"/>
        <v>17070472.122472126</v>
      </c>
      <c r="F3335" s="28">
        <f t="shared" si="105"/>
        <v>-195268.94726894423</v>
      </c>
    </row>
    <row r="3336" spans="1:6" x14ac:dyDescent="0.3">
      <c r="A3336">
        <v>3335</v>
      </c>
      <c r="B3336" s="2">
        <v>41136</v>
      </c>
      <c r="C3336" s="8">
        <v>42520000</v>
      </c>
      <c r="D3336" s="8">
        <v>25254258.93025893</v>
      </c>
      <c r="E3336" s="10">
        <f t="shared" si="104"/>
        <v>17265741.06974107</v>
      </c>
      <c r="F3336" s="28">
        <f t="shared" si="105"/>
        <v>16926.100926101208</v>
      </c>
    </row>
    <row r="3337" spans="1:6" x14ac:dyDescent="0.3">
      <c r="A3337">
        <v>3336</v>
      </c>
      <c r="B3337" s="2">
        <v>41135</v>
      </c>
      <c r="C3337" s="8">
        <v>42520000</v>
      </c>
      <c r="D3337" s="8">
        <v>25271185.031185031</v>
      </c>
      <c r="E3337" s="10">
        <f t="shared" si="104"/>
        <v>17248814.968814969</v>
      </c>
      <c r="F3337" s="28">
        <f t="shared" si="105"/>
        <v>49478.359478354454</v>
      </c>
    </row>
    <row r="3338" spans="1:6" x14ac:dyDescent="0.3">
      <c r="A3338">
        <v>3337</v>
      </c>
      <c r="B3338" s="2">
        <v>41134</v>
      </c>
      <c r="C3338" s="8">
        <v>42510000</v>
      </c>
      <c r="D3338" s="8">
        <v>25310663.390663385</v>
      </c>
      <c r="E3338" s="10">
        <f t="shared" si="104"/>
        <v>17199336.609336615</v>
      </c>
      <c r="F3338" s="28">
        <f t="shared" si="105"/>
        <v>447800.4158004187</v>
      </c>
    </row>
    <row r="3339" spans="1:6" x14ac:dyDescent="0.3">
      <c r="A3339">
        <v>3338</v>
      </c>
      <c r="B3339" s="2">
        <v>41131</v>
      </c>
      <c r="C3339" s="8">
        <v>42270000</v>
      </c>
      <c r="D3339" s="8">
        <v>25518463.806463804</v>
      </c>
      <c r="E3339" s="10">
        <f t="shared" si="104"/>
        <v>16751536.193536196</v>
      </c>
      <c r="F3339" s="28">
        <f t="shared" si="105"/>
        <v>-87639.009639009833</v>
      </c>
    </row>
    <row r="3340" spans="1:6" x14ac:dyDescent="0.3">
      <c r="A3340">
        <v>3339</v>
      </c>
      <c r="B3340" s="2">
        <v>41130</v>
      </c>
      <c r="C3340" s="8">
        <v>42280000</v>
      </c>
      <c r="D3340" s="8">
        <v>25440824.796824794</v>
      </c>
      <c r="E3340" s="10">
        <f t="shared" si="104"/>
        <v>16839175.203175206</v>
      </c>
      <c r="F3340" s="28">
        <f t="shared" si="105"/>
        <v>-38269.514269512147</v>
      </c>
    </row>
    <row r="3341" spans="1:6" x14ac:dyDescent="0.3">
      <c r="A3341">
        <v>3340</v>
      </c>
      <c r="B3341" s="2">
        <v>41129</v>
      </c>
      <c r="C3341" s="8">
        <v>42240000</v>
      </c>
      <c r="D3341" s="8">
        <v>25362555.282555282</v>
      </c>
      <c r="E3341" s="10">
        <f t="shared" si="104"/>
        <v>16877444.717444718</v>
      </c>
      <c r="F3341" s="28">
        <f t="shared" si="105"/>
        <v>-91642.033642034978</v>
      </c>
    </row>
    <row r="3342" spans="1:6" x14ac:dyDescent="0.3">
      <c r="A3342">
        <v>3341</v>
      </c>
      <c r="B3342" s="2">
        <v>41128</v>
      </c>
      <c r="C3342" s="8">
        <v>42330000</v>
      </c>
      <c r="D3342" s="8">
        <v>25360913.248913247</v>
      </c>
      <c r="E3342" s="10">
        <f t="shared" si="104"/>
        <v>16969086.751086753</v>
      </c>
      <c r="F3342" s="28">
        <f t="shared" si="105"/>
        <v>232609.71460971609</v>
      </c>
    </row>
    <row r="3343" spans="1:6" x14ac:dyDescent="0.3">
      <c r="A3343">
        <v>3342</v>
      </c>
      <c r="B3343" s="2">
        <v>41127</v>
      </c>
      <c r="C3343" s="8">
        <v>42160000</v>
      </c>
      <c r="D3343" s="8">
        <v>25423522.963522963</v>
      </c>
      <c r="E3343" s="10">
        <f t="shared" si="104"/>
        <v>16736477.036477037</v>
      </c>
      <c r="F3343" s="28">
        <f t="shared" si="105"/>
        <v>79096.579096578062</v>
      </c>
    </row>
    <row r="3344" spans="1:6" x14ac:dyDescent="0.3">
      <c r="A3344">
        <v>3343</v>
      </c>
      <c r="B3344" s="2">
        <v>41124</v>
      </c>
      <c r="C3344" s="8">
        <v>41960000</v>
      </c>
      <c r="D3344" s="8">
        <v>25302619.542619541</v>
      </c>
      <c r="E3344" s="10">
        <f t="shared" si="104"/>
        <v>16657380.457380459</v>
      </c>
      <c r="F3344" s="28">
        <f t="shared" si="105"/>
        <v>-323044.03704403341</v>
      </c>
    </row>
    <row r="3345" spans="1:6" x14ac:dyDescent="0.3">
      <c r="A3345">
        <v>3344</v>
      </c>
      <c r="B3345" s="2">
        <v>41123</v>
      </c>
      <c r="C3345" s="8">
        <v>41990000</v>
      </c>
      <c r="D3345" s="8">
        <v>25009575.505575508</v>
      </c>
      <c r="E3345" s="10">
        <f t="shared" si="104"/>
        <v>16980424.494424492</v>
      </c>
      <c r="F3345" s="28">
        <f t="shared" si="105"/>
        <v>256807.40880740434</v>
      </c>
    </row>
    <row r="3346" spans="1:6" x14ac:dyDescent="0.3">
      <c r="A3346">
        <v>3345</v>
      </c>
      <c r="B3346" s="2">
        <v>41122</v>
      </c>
      <c r="C3346" s="8">
        <v>41990000</v>
      </c>
      <c r="D3346" s="8">
        <v>25266382.914382912</v>
      </c>
      <c r="E3346" s="10">
        <f t="shared" si="104"/>
        <v>16723617.085617088</v>
      </c>
      <c r="F3346" s="28">
        <f t="shared" si="105"/>
        <v>19309.771309770644</v>
      </c>
    </row>
    <row r="3347" spans="1:6" x14ac:dyDescent="0.3">
      <c r="A3347">
        <v>3346</v>
      </c>
      <c r="B3347" s="2">
        <v>41121</v>
      </c>
      <c r="C3347" s="8">
        <v>42090000</v>
      </c>
      <c r="D3347" s="8">
        <v>25385692.685692683</v>
      </c>
      <c r="E3347" s="10">
        <f t="shared" si="104"/>
        <v>16704307.314307317</v>
      </c>
      <c r="F3347" s="28">
        <f t="shared" si="105"/>
        <v>122771.12077112123</v>
      </c>
    </row>
    <row r="3348" spans="1:6" x14ac:dyDescent="0.3">
      <c r="A3348">
        <v>3347</v>
      </c>
      <c r="B3348" s="2">
        <v>41120</v>
      </c>
      <c r="C3348" s="8">
        <v>42100000</v>
      </c>
      <c r="D3348" s="8">
        <v>25518463.806463804</v>
      </c>
      <c r="E3348" s="10">
        <f t="shared" si="104"/>
        <v>16581536.193536196</v>
      </c>
      <c r="F3348" s="28">
        <f t="shared" si="105"/>
        <v>116103.57210357115</v>
      </c>
    </row>
    <row r="3349" spans="1:6" x14ac:dyDescent="0.3">
      <c r="A3349">
        <v>3348</v>
      </c>
      <c r="B3349" s="2">
        <v>41117</v>
      </c>
      <c r="C3349" s="8">
        <v>41980000</v>
      </c>
      <c r="D3349" s="8">
        <v>25514567.378567375</v>
      </c>
      <c r="E3349" s="10">
        <f t="shared" si="104"/>
        <v>16465432.621432625</v>
      </c>
      <c r="F3349" s="28">
        <f t="shared" si="105"/>
        <v>-45733.509733509272</v>
      </c>
    </row>
    <row r="3350" spans="1:6" x14ac:dyDescent="0.3">
      <c r="A3350">
        <v>3349</v>
      </c>
      <c r="B3350" s="2">
        <v>41116</v>
      </c>
      <c r="C3350" s="8">
        <v>41980000</v>
      </c>
      <c r="D3350" s="8">
        <v>25468833.868833866</v>
      </c>
      <c r="E3350" s="10">
        <f t="shared" si="104"/>
        <v>16511166.131166134</v>
      </c>
      <c r="F3350" s="28">
        <f t="shared" si="105"/>
        <v>59608.769608769566</v>
      </c>
    </row>
    <row r="3351" spans="1:6" x14ac:dyDescent="0.3">
      <c r="A3351">
        <v>3350</v>
      </c>
      <c r="B3351" s="2">
        <v>41115</v>
      </c>
      <c r="C3351" s="8">
        <v>41810000</v>
      </c>
      <c r="D3351" s="8">
        <v>25358442.638442636</v>
      </c>
      <c r="E3351" s="10">
        <f t="shared" si="104"/>
        <v>16451557.361557364</v>
      </c>
      <c r="F3351" s="28">
        <f t="shared" si="105"/>
        <v>-384645.62464562431</v>
      </c>
    </row>
    <row r="3352" spans="1:6" x14ac:dyDescent="0.3">
      <c r="A3352">
        <v>3351</v>
      </c>
      <c r="B3352" s="2">
        <v>41114</v>
      </c>
      <c r="C3352" s="8">
        <v>41690000</v>
      </c>
      <c r="D3352" s="8">
        <v>24853797.013797011</v>
      </c>
      <c r="E3352" s="10">
        <f t="shared" si="104"/>
        <v>16836202.986202989</v>
      </c>
      <c r="F3352" s="28">
        <f t="shared" si="105"/>
        <v>1578.5295785292983</v>
      </c>
    </row>
    <row r="3353" spans="1:6" x14ac:dyDescent="0.3">
      <c r="A3353">
        <v>3352</v>
      </c>
      <c r="B3353" s="2">
        <v>41113</v>
      </c>
      <c r="C3353" s="8">
        <v>41670000</v>
      </c>
      <c r="D3353" s="8">
        <v>24835375.543375541</v>
      </c>
      <c r="E3353" s="10">
        <f t="shared" si="104"/>
        <v>16834624.456624459</v>
      </c>
      <c r="F3353" s="28">
        <f t="shared" si="105"/>
        <v>-66927.234927233309</v>
      </c>
    </row>
    <row r="3354" spans="1:6" x14ac:dyDescent="0.3">
      <c r="A3354">
        <v>3353</v>
      </c>
      <c r="B3354" s="2">
        <v>41110</v>
      </c>
      <c r="C3354" s="8">
        <v>41810000</v>
      </c>
      <c r="D3354" s="8">
        <v>24908448.308448307</v>
      </c>
      <c r="E3354" s="10">
        <f t="shared" si="104"/>
        <v>16901551.691551693</v>
      </c>
      <c r="F3354" s="28">
        <f t="shared" si="105"/>
        <v>12224.154224149883</v>
      </c>
    </row>
    <row r="3355" spans="1:6" x14ac:dyDescent="0.3">
      <c r="A3355">
        <v>3354</v>
      </c>
      <c r="B3355" s="2">
        <v>41109</v>
      </c>
      <c r="C3355" s="8">
        <v>41760000</v>
      </c>
      <c r="D3355" s="8">
        <v>24870672.462672457</v>
      </c>
      <c r="E3355" s="10">
        <f t="shared" si="104"/>
        <v>16889327.537327543</v>
      </c>
      <c r="F3355" s="28">
        <f t="shared" si="105"/>
        <v>-270805.14080513269</v>
      </c>
    </row>
    <row r="3356" spans="1:6" x14ac:dyDescent="0.3">
      <c r="A3356">
        <v>3355</v>
      </c>
      <c r="B3356" s="2">
        <v>41108</v>
      </c>
      <c r="C3356" s="8">
        <v>41890000</v>
      </c>
      <c r="D3356" s="8">
        <v>24729867.321867324</v>
      </c>
      <c r="E3356" s="10">
        <f t="shared" si="104"/>
        <v>17160132.678132676</v>
      </c>
      <c r="F3356" s="28">
        <f t="shared" si="105"/>
        <v>294478.17047816515</v>
      </c>
    </row>
    <row r="3357" spans="1:6" x14ac:dyDescent="0.3">
      <c r="A3357">
        <v>3356</v>
      </c>
      <c r="B3357" s="2">
        <v>41107</v>
      </c>
      <c r="C3357" s="8">
        <v>41890000</v>
      </c>
      <c r="D3357" s="8">
        <v>25024345.49234549</v>
      </c>
      <c r="E3357" s="10">
        <f t="shared" si="104"/>
        <v>16865654.50765451</v>
      </c>
      <c r="F3357" s="28">
        <f t="shared" si="105"/>
        <v>155099.2250992246</v>
      </c>
    </row>
    <row r="3358" spans="1:6" x14ac:dyDescent="0.3">
      <c r="A3358">
        <v>3357</v>
      </c>
      <c r="B3358" s="2">
        <v>41106</v>
      </c>
      <c r="C3358" s="8">
        <v>41780000</v>
      </c>
      <c r="D3358" s="8">
        <v>25069444.717444714</v>
      </c>
      <c r="E3358" s="10">
        <f t="shared" si="104"/>
        <v>16710555.282555286</v>
      </c>
      <c r="F3358" s="28">
        <f t="shared" si="105"/>
        <v>-19714.231714233756</v>
      </c>
    </row>
    <row r="3359" spans="1:6" x14ac:dyDescent="0.3">
      <c r="A3359">
        <v>3358</v>
      </c>
      <c r="B3359" s="2">
        <v>41103</v>
      </c>
      <c r="C3359" s="8">
        <v>41800000</v>
      </c>
      <c r="D3359" s="8">
        <v>25069730.48573048</v>
      </c>
      <c r="E3359" s="10">
        <f t="shared" si="104"/>
        <v>16730269.51426952</v>
      </c>
      <c r="F3359" s="28">
        <f t="shared" si="105"/>
        <v>-252813.07881307229</v>
      </c>
    </row>
    <row r="3360" spans="1:6" x14ac:dyDescent="0.3">
      <c r="A3360">
        <v>3359</v>
      </c>
      <c r="B3360" s="2">
        <v>41102</v>
      </c>
      <c r="C3360" s="8">
        <v>41650000</v>
      </c>
      <c r="D3360" s="8">
        <v>24666917.406917408</v>
      </c>
      <c r="E3360" s="10">
        <f t="shared" si="104"/>
        <v>16983082.593082592</v>
      </c>
      <c r="F3360" s="28">
        <f t="shared" si="105"/>
        <v>62354.942354939878</v>
      </c>
    </row>
    <row r="3361" spans="1:6" x14ac:dyDescent="0.3">
      <c r="A3361">
        <v>3360</v>
      </c>
      <c r="B3361" s="2">
        <v>41101</v>
      </c>
      <c r="C3361" s="8">
        <v>41750000</v>
      </c>
      <c r="D3361" s="8">
        <v>24829272.349272348</v>
      </c>
      <c r="E3361" s="10">
        <f t="shared" si="104"/>
        <v>16920727.650727652</v>
      </c>
      <c r="F3361" s="28">
        <f t="shared" si="105"/>
        <v>-53433.755433756858</v>
      </c>
    </row>
    <row r="3362" spans="1:6" x14ac:dyDescent="0.3">
      <c r="A3362">
        <v>3361</v>
      </c>
      <c r="B3362" s="2">
        <v>41100</v>
      </c>
      <c r="C3362" s="8">
        <v>41880000</v>
      </c>
      <c r="D3362" s="8">
        <v>24905838.593838591</v>
      </c>
      <c r="E3362" s="10">
        <f t="shared" si="104"/>
        <v>16974161.406161409</v>
      </c>
      <c r="F3362" s="28">
        <f t="shared" si="105"/>
        <v>222642.97864297777</v>
      </c>
    </row>
    <row r="3363" spans="1:6" x14ac:dyDescent="0.3">
      <c r="A3363">
        <v>3362</v>
      </c>
      <c r="B3363" s="2">
        <v>41099</v>
      </c>
      <c r="C3363" s="8">
        <v>41780000</v>
      </c>
      <c r="D3363" s="8">
        <v>25028481.572481569</v>
      </c>
      <c r="E3363" s="10">
        <f t="shared" si="104"/>
        <v>16751518.427518431</v>
      </c>
      <c r="F3363" s="28">
        <f t="shared" si="105"/>
        <v>-268768.85276884958</v>
      </c>
    </row>
    <row r="3364" spans="1:6" x14ac:dyDescent="0.3">
      <c r="A3364">
        <v>3363</v>
      </c>
      <c r="B3364" s="2">
        <v>41096</v>
      </c>
      <c r="C3364" s="8">
        <v>41900000</v>
      </c>
      <c r="D3364" s="8">
        <v>24879712.719712719</v>
      </c>
      <c r="E3364" s="10">
        <f t="shared" si="104"/>
        <v>17020287.280287281</v>
      </c>
      <c r="F3364" s="28">
        <f t="shared" si="105"/>
        <v>322923.07692307606</v>
      </c>
    </row>
    <row r="3365" spans="1:6" x14ac:dyDescent="0.3">
      <c r="A3365">
        <v>3364</v>
      </c>
      <c r="B3365" s="2">
        <v>41095</v>
      </c>
      <c r="C3365" s="8">
        <v>42070000</v>
      </c>
      <c r="D3365" s="8">
        <v>25372635.796635795</v>
      </c>
      <c r="E3365" s="10">
        <f t="shared" si="104"/>
        <v>16697364.203364205</v>
      </c>
      <c r="F3365" s="28">
        <f t="shared" si="105"/>
        <v>-376286.47028647363</v>
      </c>
    </row>
    <row r="3366" spans="1:6" x14ac:dyDescent="0.3">
      <c r="A3366">
        <v>3365</v>
      </c>
      <c r="B3366" s="2">
        <v>41094</v>
      </c>
      <c r="C3366" s="8">
        <v>42120000</v>
      </c>
      <c r="D3366" s="8">
        <v>25046349.326349322</v>
      </c>
      <c r="E3366" s="10">
        <f t="shared" si="104"/>
        <v>17073650.673650678</v>
      </c>
      <c r="F3366" s="28">
        <f t="shared" si="105"/>
        <v>614093.69009369239</v>
      </c>
    </row>
    <row r="3367" spans="1:6" x14ac:dyDescent="0.3">
      <c r="A3367">
        <v>3366</v>
      </c>
      <c r="B3367" s="2">
        <v>41093</v>
      </c>
      <c r="C3367" s="8">
        <v>42040000</v>
      </c>
      <c r="D3367" s="8">
        <v>25580443.016443014</v>
      </c>
      <c r="E3367" s="10">
        <f t="shared" si="104"/>
        <v>16459556.983556986</v>
      </c>
      <c r="F3367" s="28">
        <f t="shared" si="105"/>
        <v>-290243.43224343285</v>
      </c>
    </row>
    <row r="3368" spans="1:6" x14ac:dyDescent="0.3">
      <c r="A3368">
        <v>3367</v>
      </c>
      <c r="B3368" s="2">
        <v>41092</v>
      </c>
      <c r="C3368" s="8">
        <v>41950000</v>
      </c>
      <c r="D3368" s="8">
        <v>25200199.584199581</v>
      </c>
      <c r="E3368" s="10">
        <f t="shared" si="104"/>
        <v>16749800.415800419</v>
      </c>
      <c r="F3368" s="28">
        <f t="shared" si="105"/>
        <v>341522.20752220973</v>
      </c>
    </row>
    <row r="3369" spans="1:6" x14ac:dyDescent="0.3">
      <c r="A3369">
        <v>3368</v>
      </c>
      <c r="B3369" s="2">
        <v>41089</v>
      </c>
      <c r="C3369" s="8">
        <v>41720000</v>
      </c>
      <c r="D3369" s="8">
        <v>25311721.791721791</v>
      </c>
      <c r="E3369" s="10">
        <f t="shared" si="104"/>
        <v>16408278.208278209</v>
      </c>
      <c r="F3369" s="28">
        <f t="shared" si="105"/>
        <v>-815817.42581742629</v>
      </c>
    </row>
    <row r="3370" spans="1:6" x14ac:dyDescent="0.3">
      <c r="A3370">
        <v>3369</v>
      </c>
      <c r="B3370" s="2">
        <v>41088</v>
      </c>
      <c r="C3370" s="8">
        <v>41710000</v>
      </c>
      <c r="D3370" s="8">
        <v>24485904.365904365</v>
      </c>
      <c r="E3370" s="10">
        <f t="shared" si="104"/>
        <v>17224095.634095635</v>
      </c>
      <c r="F3370" s="28">
        <f t="shared" si="105"/>
        <v>423473.82347382233</v>
      </c>
    </row>
    <row r="3371" spans="1:6" x14ac:dyDescent="0.3">
      <c r="A3371">
        <v>3370</v>
      </c>
      <c r="B3371" s="2">
        <v>41087</v>
      </c>
      <c r="C3371" s="8">
        <v>41690000</v>
      </c>
      <c r="D3371" s="8">
        <v>24889378.189378187</v>
      </c>
      <c r="E3371" s="10">
        <f t="shared" si="104"/>
        <v>16800621.810621813</v>
      </c>
      <c r="F3371" s="28">
        <f t="shared" si="105"/>
        <v>-135724.81572481617</v>
      </c>
    </row>
    <row r="3372" spans="1:6" x14ac:dyDescent="0.3">
      <c r="A3372">
        <v>3371</v>
      </c>
      <c r="B3372" s="2">
        <v>41086</v>
      </c>
      <c r="C3372" s="8">
        <v>41830000</v>
      </c>
      <c r="D3372" s="8">
        <v>24893653.373653371</v>
      </c>
      <c r="E3372" s="10">
        <f t="shared" si="104"/>
        <v>16936346.626346629</v>
      </c>
      <c r="F3372" s="28">
        <f t="shared" si="105"/>
        <v>149491.58949159086</v>
      </c>
    </row>
    <row r="3373" spans="1:6" x14ac:dyDescent="0.3">
      <c r="A3373">
        <v>3372</v>
      </c>
      <c r="B3373" s="2">
        <v>41085</v>
      </c>
      <c r="C3373" s="8">
        <v>41750000</v>
      </c>
      <c r="D3373" s="8">
        <v>24963144.963144962</v>
      </c>
      <c r="E3373" s="10">
        <f t="shared" si="104"/>
        <v>16786855.036855038</v>
      </c>
      <c r="F3373" s="28">
        <f t="shared" si="105"/>
        <v>-237049.70704970881</v>
      </c>
    </row>
    <row r="3374" spans="1:6" x14ac:dyDescent="0.3">
      <c r="A3374">
        <v>3373</v>
      </c>
      <c r="B3374" s="2">
        <v>41082</v>
      </c>
      <c r="C3374" s="8">
        <v>41720000</v>
      </c>
      <c r="D3374" s="8">
        <v>24696095.256095253</v>
      </c>
      <c r="E3374" s="10">
        <f t="shared" si="104"/>
        <v>17023904.743904747</v>
      </c>
      <c r="F3374" s="28">
        <f t="shared" si="105"/>
        <v>-256344.73634473607</v>
      </c>
    </row>
    <row r="3375" spans="1:6" x14ac:dyDescent="0.3">
      <c r="A3375">
        <v>3374</v>
      </c>
      <c r="B3375" s="2">
        <v>41081</v>
      </c>
      <c r="C3375" s="8">
        <v>42000000</v>
      </c>
      <c r="D3375" s="8">
        <v>24719750.519750517</v>
      </c>
      <c r="E3375" s="10">
        <f t="shared" si="104"/>
        <v>17280249.480249483</v>
      </c>
      <c r="F3375" s="28">
        <f t="shared" si="105"/>
        <v>619176.71517671645</v>
      </c>
    </row>
    <row r="3376" spans="1:6" x14ac:dyDescent="0.3">
      <c r="A3376">
        <v>3375</v>
      </c>
      <c r="B3376" s="2">
        <v>41080</v>
      </c>
      <c r="C3376" s="8">
        <v>42200000</v>
      </c>
      <c r="D3376" s="8">
        <v>25538927.234927233</v>
      </c>
      <c r="E3376" s="10">
        <f t="shared" si="104"/>
        <v>16661072.765072767</v>
      </c>
      <c r="F3376" s="28">
        <f t="shared" si="105"/>
        <v>53826.497826498002</v>
      </c>
    </row>
    <row r="3377" spans="1:6" x14ac:dyDescent="0.3">
      <c r="A3377">
        <v>3376</v>
      </c>
      <c r="B3377" s="2">
        <v>41079</v>
      </c>
      <c r="C3377" s="8">
        <v>42300000</v>
      </c>
      <c r="D3377" s="8">
        <v>25692753.732753731</v>
      </c>
      <c r="E3377" s="10">
        <f t="shared" si="104"/>
        <v>16607246.267246269</v>
      </c>
      <c r="F3377" s="28">
        <f t="shared" si="105"/>
        <v>78562.842562843114</v>
      </c>
    </row>
    <row r="3378" spans="1:6" x14ac:dyDescent="0.3">
      <c r="A3378">
        <v>3377</v>
      </c>
      <c r="B3378" s="2">
        <v>41078</v>
      </c>
      <c r="C3378" s="8">
        <v>42240000</v>
      </c>
      <c r="D3378" s="8">
        <v>25711316.575316574</v>
      </c>
      <c r="E3378" s="10">
        <f t="shared" si="104"/>
        <v>16528683.424683426</v>
      </c>
      <c r="F3378" s="28">
        <f t="shared" si="105"/>
        <v>10560.196560196579</v>
      </c>
    </row>
    <row r="3379" spans="1:6" x14ac:dyDescent="0.3">
      <c r="A3379">
        <v>3378</v>
      </c>
      <c r="B3379" s="2">
        <v>41075</v>
      </c>
      <c r="C3379" s="8">
        <v>42250000</v>
      </c>
      <c r="D3379" s="8">
        <v>25731876.771876771</v>
      </c>
      <c r="E3379" s="10">
        <f t="shared" si="104"/>
        <v>16518123.228123229</v>
      </c>
      <c r="F3379" s="28">
        <f t="shared" si="105"/>
        <v>-96013.608013607562</v>
      </c>
    </row>
    <row r="3380" spans="1:6" x14ac:dyDescent="0.3">
      <c r="A3380">
        <v>3379</v>
      </c>
      <c r="B3380" s="2">
        <v>41074</v>
      </c>
      <c r="C3380" s="8">
        <v>42210000</v>
      </c>
      <c r="D3380" s="8">
        <v>25595863.163863163</v>
      </c>
      <c r="E3380" s="10">
        <f t="shared" si="104"/>
        <v>16614136.836136837</v>
      </c>
      <c r="F3380" s="28">
        <f t="shared" si="105"/>
        <v>85255.339255336672</v>
      </c>
    </row>
    <row r="3381" spans="1:6" x14ac:dyDescent="0.3">
      <c r="A3381">
        <v>3380</v>
      </c>
      <c r="B3381" s="2">
        <v>41073</v>
      </c>
      <c r="C3381" s="8">
        <v>42120000</v>
      </c>
      <c r="D3381" s="8">
        <v>25591118.5031185</v>
      </c>
      <c r="E3381" s="10">
        <f t="shared" si="104"/>
        <v>16528881.4968815</v>
      </c>
      <c r="F3381" s="28">
        <f t="shared" si="105"/>
        <v>61443.961443964392</v>
      </c>
    </row>
    <row r="3382" spans="1:6" x14ac:dyDescent="0.3">
      <c r="A3382">
        <v>3381</v>
      </c>
      <c r="B3382" s="2">
        <v>41072</v>
      </c>
      <c r="C3382" s="8">
        <v>41900000</v>
      </c>
      <c r="D3382" s="8">
        <v>25432562.464562465</v>
      </c>
      <c r="E3382" s="10">
        <f t="shared" si="104"/>
        <v>16467437.535437535</v>
      </c>
      <c r="F3382" s="28">
        <f t="shared" si="105"/>
        <v>-242689.09468909726</v>
      </c>
    </row>
    <row r="3383" spans="1:6" x14ac:dyDescent="0.3">
      <c r="A3383">
        <v>3382</v>
      </c>
      <c r="B3383" s="2">
        <v>41071</v>
      </c>
      <c r="C3383" s="8">
        <v>41980000</v>
      </c>
      <c r="D3383" s="8">
        <v>25269873.369873367</v>
      </c>
      <c r="E3383" s="10">
        <f t="shared" si="104"/>
        <v>16710126.630126633</v>
      </c>
      <c r="F3383" s="28">
        <f t="shared" si="105"/>
        <v>-527547.53354753554</v>
      </c>
    </row>
    <row r="3384" spans="1:6" x14ac:dyDescent="0.3">
      <c r="A3384">
        <v>3383</v>
      </c>
      <c r="B3384" s="2">
        <v>41068</v>
      </c>
      <c r="C3384" s="8">
        <v>42410000</v>
      </c>
      <c r="D3384" s="8">
        <v>25172325.836325832</v>
      </c>
      <c r="E3384" s="10">
        <f t="shared" si="104"/>
        <v>17237674.163674168</v>
      </c>
      <c r="F3384" s="28">
        <f t="shared" si="105"/>
        <v>-7428.4634284637868</v>
      </c>
    </row>
    <row r="3385" spans="1:6" x14ac:dyDescent="0.3">
      <c r="A3385">
        <v>3384</v>
      </c>
      <c r="B3385" s="2">
        <v>41067</v>
      </c>
      <c r="C3385" s="8">
        <v>42410000</v>
      </c>
      <c r="D3385" s="8">
        <v>25164897.372897368</v>
      </c>
      <c r="E3385" s="10">
        <f t="shared" si="104"/>
        <v>17245102.627102632</v>
      </c>
      <c r="F3385" s="28">
        <f t="shared" si="105"/>
        <v>522773.38877339289</v>
      </c>
    </row>
    <row r="3386" spans="1:6" x14ac:dyDescent="0.3">
      <c r="A3386">
        <v>3385</v>
      </c>
      <c r="B3386" s="2">
        <v>41066</v>
      </c>
      <c r="C3386" s="8">
        <v>42620000</v>
      </c>
      <c r="D3386" s="8">
        <v>25897670.761670761</v>
      </c>
      <c r="E3386" s="10">
        <f t="shared" si="104"/>
        <v>16722329.238329239</v>
      </c>
      <c r="F3386" s="28">
        <f t="shared" si="105"/>
        <v>73160.839160837233</v>
      </c>
    </row>
    <row r="3387" spans="1:6" x14ac:dyDescent="0.3">
      <c r="A3387">
        <v>3386</v>
      </c>
      <c r="B3387" s="2">
        <v>41065</v>
      </c>
      <c r="C3387" s="8">
        <v>42170000</v>
      </c>
      <c r="D3387" s="8">
        <v>25520831.600831598</v>
      </c>
      <c r="E3387" s="10">
        <f t="shared" si="104"/>
        <v>16649168.399168402</v>
      </c>
      <c r="F3387" s="28">
        <f t="shared" si="105"/>
        <v>62598.752598755062</v>
      </c>
    </row>
    <row r="3388" spans="1:6" x14ac:dyDescent="0.3">
      <c r="A3388">
        <v>3387</v>
      </c>
      <c r="B3388" s="2">
        <v>41064</v>
      </c>
      <c r="C3388" s="8">
        <v>42060000</v>
      </c>
      <c r="D3388" s="8">
        <v>25473430.353430353</v>
      </c>
      <c r="E3388" s="10">
        <f t="shared" si="104"/>
        <v>16586569.646569647</v>
      </c>
      <c r="F3388" s="28">
        <f t="shared" si="105"/>
        <v>657637.4976374954</v>
      </c>
    </row>
    <row r="3389" spans="1:6" x14ac:dyDescent="0.3">
      <c r="A3389">
        <v>3388</v>
      </c>
      <c r="B3389" s="2">
        <v>41061</v>
      </c>
      <c r="C3389" s="8">
        <v>41460000</v>
      </c>
      <c r="D3389" s="8">
        <v>25531067.851067849</v>
      </c>
      <c r="E3389" s="10">
        <f t="shared" si="104"/>
        <v>15928932.148932151</v>
      </c>
      <c r="F3389" s="28">
        <f t="shared" si="105"/>
        <v>-935844.26384426653</v>
      </c>
    </row>
    <row r="3390" spans="1:6" x14ac:dyDescent="0.3">
      <c r="A3390">
        <v>3389</v>
      </c>
      <c r="B3390" s="2">
        <v>41060</v>
      </c>
      <c r="C3390" s="8">
        <v>41460000</v>
      </c>
      <c r="D3390" s="8">
        <v>24595223.587223582</v>
      </c>
      <c r="E3390" s="10">
        <f t="shared" si="104"/>
        <v>16864776.412776418</v>
      </c>
      <c r="F3390" s="28">
        <f t="shared" si="105"/>
        <v>239869.21186921746</v>
      </c>
    </row>
    <row r="3391" spans="1:6" x14ac:dyDescent="0.3">
      <c r="A3391">
        <v>3390</v>
      </c>
      <c r="B3391" s="2">
        <v>41059</v>
      </c>
      <c r="C3391" s="8">
        <v>41280000</v>
      </c>
      <c r="D3391" s="8">
        <v>24655092.799092799</v>
      </c>
      <c r="E3391" s="10">
        <f t="shared" si="104"/>
        <v>16624907.200907201</v>
      </c>
      <c r="F3391" s="28">
        <f t="shared" si="105"/>
        <v>-538520.88452088833</v>
      </c>
    </row>
    <row r="3392" spans="1:6" x14ac:dyDescent="0.3">
      <c r="A3392">
        <v>3391</v>
      </c>
      <c r="B3392" s="2">
        <v>41058</v>
      </c>
      <c r="C3392" s="8">
        <v>41550000</v>
      </c>
      <c r="D3392" s="8">
        <v>24386571.914571911</v>
      </c>
      <c r="E3392" s="10">
        <f t="shared" si="104"/>
        <v>17163428.085428089</v>
      </c>
      <c r="F3392" s="28">
        <f t="shared" si="105"/>
        <v>318145.09814509749</v>
      </c>
    </row>
    <row r="3393" spans="1:6" x14ac:dyDescent="0.3">
      <c r="A3393">
        <v>3392</v>
      </c>
      <c r="B3393" s="2">
        <v>41057</v>
      </c>
      <c r="C3393" s="8">
        <v>41600000</v>
      </c>
      <c r="D3393" s="8">
        <v>24754717.012717009</v>
      </c>
      <c r="E3393" s="10">
        <f t="shared" si="104"/>
        <v>16845282.987282991</v>
      </c>
      <c r="F3393" s="28">
        <f t="shared" si="105"/>
        <v>111814.45581445843</v>
      </c>
    </row>
    <row r="3394" spans="1:6" x14ac:dyDescent="0.3">
      <c r="A3394">
        <v>3393</v>
      </c>
      <c r="B3394" s="2">
        <v>41054</v>
      </c>
      <c r="C3394" s="8">
        <v>41450000</v>
      </c>
      <c r="D3394" s="8">
        <v>24716531.468531467</v>
      </c>
      <c r="E3394" s="10">
        <f t="shared" si="104"/>
        <v>16733468.531468533</v>
      </c>
      <c r="F3394" s="28">
        <f t="shared" si="105"/>
        <v>-91183.141183141619</v>
      </c>
    </row>
    <row r="3395" spans="1:6" x14ac:dyDescent="0.3">
      <c r="A3395">
        <v>3394</v>
      </c>
      <c r="B3395" s="2">
        <v>41053</v>
      </c>
      <c r="C3395" s="8">
        <v>41360000</v>
      </c>
      <c r="D3395" s="8">
        <v>24535348.327348325</v>
      </c>
      <c r="E3395" s="10">
        <f t="shared" ref="E3395:E3458" si="106">C3395-D3395</f>
        <v>16824651.672651675</v>
      </c>
      <c r="F3395" s="28">
        <f t="shared" ref="F3395:F3458" si="107">E3395-E3396</f>
        <v>-168353.8083538115</v>
      </c>
    </row>
    <row r="3396" spans="1:6" x14ac:dyDescent="0.3">
      <c r="A3396">
        <v>3395</v>
      </c>
      <c r="B3396" s="2">
        <v>41052</v>
      </c>
      <c r="C3396" s="8">
        <v>41360000</v>
      </c>
      <c r="D3396" s="8">
        <v>24366994.518994514</v>
      </c>
      <c r="E3396" s="10">
        <f t="shared" si="106"/>
        <v>16993005.481005486</v>
      </c>
      <c r="F3396" s="28">
        <f t="shared" si="107"/>
        <v>33658.2876582928</v>
      </c>
    </row>
    <row r="3397" spans="1:6" x14ac:dyDescent="0.3">
      <c r="A3397">
        <v>3396</v>
      </c>
      <c r="B3397" s="2">
        <v>41051</v>
      </c>
      <c r="C3397" s="8">
        <v>41800000</v>
      </c>
      <c r="D3397" s="8">
        <v>24840652.806652807</v>
      </c>
      <c r="E3397" s="10">
        <f t="shared" si="106"/>
        <v>16959347.193347193</v>
      </c>
      <c r="F3397" s="28">
        <f t="shared" si="107"/>
        <v>-259338.87733887509</v>
      </c>
    </row>
    <row r="3398" spans="1:6" x14ac:dyDescent="0.3">
      <c r="A3398">
        <v>3397</v>
      </c>
      <c r="B3398" s="2">
        <v>41050</v>
      </c>
      <c r="C3398" s="8">
        <v>42220000</v>
      </c>
      <c r="D3398" s="8">
        <v>25001313.929313932</v>
      </c>
      <c r="E3398" s="10">
        <f t="shared" si="106"/>
        <v>17218686.070686068</v>
      </c>
      <c r="F3398" s="28">
        <f t="shared" si="107"/>
        <v>308335.2863352783</v>
      </c>
    </row>
    <row r="3399" spans="1:6" x14ac:dyDescent="0.3">
      <c r="A3399">
        <v>3398</v>
      </c>
      <c r="B3399" s="2">
        <v>41047</v>
      </c>
      <c r="C3399" s="8">
        <v>41950000</v>
      </c>
      <c r="D3399" s="8">
        <v>25039649.21564921</v>
      </c>
      <c r="E3399" s="10">
        <f t="shared" si="106"/>
        <v>16910350.78435079</v>
      </c>
      <c r="F3399" s="28">
        <f t="shared" si="107"/>
        <v>542879.60687961057</v>
      </c>
    </row>
    <row r="3400" spans="1:6" x14ac:dyDescent="0.3">
      <c r="A3400">
        <v>3399</v>
      </c>
      <c r="B3400" s="2">
        <v>41046</v>
      </c>
      <c r="C3400" s="8">
        <v>41150000</v>
      </c>
      <c r="D3400" s="8">
        <v>24782528.82252882</v>
      </c>
      <c r="E3400" s="10">
        <f t="shared" si="106"/>
        <v>16367471.17747118</v>
      </c>
      <c r="F3400" s="28">
        <f t="shared" si="107"/>
        <v>-403805.32980532944</v>
      </c>
    </row>
    <row r="3401" spans="1:6" x14ac:dyDescent="0.3">
      <c r="A3401">
        <v>3400</v>
      </c>
      <c r="B3401" s="2">
        <v>41045</v>
      </c>
      <c r="C3401" s="8">
        <v>40980000</v>
      </c>
      <c r="D3401" s="8">
        <v>24208723.492723491</v>
      </c>
      <c r="E3401" s="10">
        <f t="shared" si="106"/>
        <v>16771276.507276509</v>
      </c>
      <c r="F3401" s="28">
        <f t="shared" si="107"/>
        <v>-24791.532791532576</v>
      </c>
    </row>
    <row r="3402" spans="1:6" x14ac:dyDescent="0.3">
      <c r="A3402">
        <v>3401</v>
      </c>
      <c r="B3402" s="2">
        <v>41044</v>
      </c>
      <c r="C3402" s="8">
        <v>41300000</v>
      </c>
      <c r="D3402" s="8">
        <v>24503931.959931958</v>
      </c>
      <c r="E3402" s="10">
        <f t="shared" si="106"/>
        <v>16796068.040068042</v>
      </c>
      <c r="F3402" s="28">
        <f t="shared" si="107"/>
        <v>-296591.94859195128</v>
      </c>
    </row>
    <row r="3403" spans="1:6" x14ac:dyDescent="0.3">
      <c r="A3403">
        <v>3402</v>
      </c>
      <c r="B3403" s="2">
        <v>41043</v>
      </c>
      <c r="C3403" s="8">
        <v>41680000</v>
      </c>
      <c r="D3403" s="8">
        <v>24587340.011340007</v>
      </c>
      <c r="E3403" s="10">
        <f t="shared" si="106"/>
        <v>17092659.988659993</v>
      </c>
      <c r="F3403" s="28">
        <f t="shared" si="107"/>
        <v>338422.22642222419</v>
      </c>
    </row>
    <row r="3404" spans="1:6" x14ac:dyDescent="0.3">
      <c r="A3404">
        <v>3403</v>
      </c>
      <c r="B3404" s="2">
        <v>41040</v>
      </c>
      <c r="C3404" s="8">
        <v>41680000</v>
      </c>
      <c r="D3404" s="8">
        <v>24925762.237762231</v>
      </c>
      <c r="E3404" s="10">
        <f t="shared" si="106"/>
        <v>16754237.762237769</v>
      </c>
      <c r="F3404" s="28">
        <f t="shared" si="107"/>
        <v>211598.94159894437</v>
      </c>
    </row>
    <row r="3405" spans="1:6" x14ac:dyDescent="0.3">
      <c r="A3405">
        <v>3404</v>
      </c>
      <c r="B3405" s="2">
        <v>41039</v>
      </c>
      <c r="C3405" s="8">
        <v>41770000</v>
      </c>
      <c r="D3405" s="8">
        <v>25227361.179361176</v>
      </c>
      <c r="E3405" s="10">
        <f t="shared" si="106"/>
        <v>16542638.820638824</v>
      </c>
      <c r="F3405" s="28">
        <f t="shared" si="107"/>
        <v>-268528.82252882048</v>
      </c>
    </row>
    <row r="3406" spans="1:6" x14ac:dyDescent="0.3">
      <c r="A3406">
        <v>3405</v>
      </c>
      <c r="B3406" s="2">
        <v>41038</v>
      </c>
      <c r="C3406" s="8">
        <v>41920000</v>
      </c>
      <c r="D3406" s="8">
        <v>25108832.356832355</v>
      </c>
      <c r="E3406" s="10">
        <f t="shared" si="106"/>
        <v>16811167.643167645</v>
      </c>
      <c r="F3406" s="28">
        <f t="shared" si="107"/>
        <v>138024.57002456859</v>
      </c>
    </row>
    <row r="3407" spans="1:6" x14ac:dyDescent="0.3">
      <c r="A3407">
        <v>3406</v>
      </c>
      <c r="B3407" s="2">
        <v>41037</v>
      </c>
      <c r="C3407" s="8">
        <v>41920000</v>
      </c>
      <c r="D3407" s="8">
        <v>25246856.926856924</v>
      </c>
      <c r="E3407" s="10">
        <f t="shared" si="106"/>
        <v>16673143.073143076</v>
      </c>
      <c r="F3407" s="28">
        <f t="shared" si="107"/>
        <v>59377.433377433568</v>
      </c>
    </row>
    <row r="3408" spans="1:6" x14ac:dyDescent="0.3">
      <c r="A3408">
        <v>3407</v>
      </c>
      <c r="B3408" s="2">
        <v>41036</v>
      </c>
      <c r="C3408" s="8">
        <v>42430000</v>
      </c>
      <c r="D3408" s="8">
        <v>25816234.360234357</v>
      </c>
      <c r="E3408" s="10">
        <f t="shared" si="106"/>
        <v>16613765.639765643</v>
      </c>
      <c r="F3408" s="28">
        <f t="shared" si="107"/>
        <v>88804.006804008037</v>
      </c>
    </row>
    <row r="3409" spans="1:6" x14ac:dyDescent="0.3">
      <c r="A3409">
        <v>3408</v>
      </c>
      <c r="B3409" s="2">
        <v>41033</v>
      </c>
      <c r="C3409" s="8">
        <v>42400000</v>
      </c>
      <c r="D3409" s="8">
        <v>25875038.367038365</v>
      </c>
      <c r="E3409" s="10">
        <f t="shared" si="106"/>
        <v>16524961.632961635</v>
      </c>
      <c r="F3409" s="28">
        <f t="shared" si="107"/>
        <v>-348126.25212625414</v>
      </c>
    </row>
    <row r="3410" spans="1:6" x14ac:dyDescent="0.3">
      <c r="A3410">
        <v>3409</v>
      </c>
      <c r="B3410" s="2">
        <v>41032</v>
      </c>
      <c r="C3410" s="8">
        <v>42620000</v>
      </c>
      <c r="D3410" s="8">
        <v>25746912.114912111</v>
      </c>
      <c r="E3410" s="10">
        <f t="shared" si="106"/>
        <v>16873087.885087889</v>
      </c>
      <c r="F3410" s="28">
        <f t="shared" si="107"/>
        <v>-27502.929502926767</v>
      </c>
    </row>
    <row r="3411" spans="1:6" x14ac:dyDescent="0.3">
      <c r="A3411">
        <v>3410</v>
      </c>
      <c r="B3411" s="2">
        <v>41031</v>
      </c>
      <c r="C3411" s="8">
        <v>42950000</v>
      </c>
      <c r="D3411" s="8">
        <v>26049409.185409185</v>
      </c>
      <c r="E3411" s="10">
        <f t="shared" si="106"/>
        <v>16900590.814590815</v>
      </c>
      <c r="F3411" s="28">
        <f t="shared" si="107"/>
        <v>118204.49820449576</v>
      </c>
    </row>
    <row r="3412" spans="1:6" x14ac:dyDescent="0.3">
      <c r="A3412">
        <v>3411</v>
      </c>
      <c r="B3412" s="2">
        <v>41030</v>
      </c>
      <c r="C3412" s="8">
        <v>42950000</v>
      </c>
      <c r="D3412" s="8">
        <v>26167613.68361368</v>
      </c>
      <c r="E3412" s="10">
        <f t="shared" si="106"/>
        <v>16782386.31638632</v>
      </c>
      <c r="F3412" s="28">
        <f t="shared" si="107"/>
        <v>26770.742770742625</v>
      </c>
    </row>
    <row r="3413" spans="1:6" x14ac:dyDescent="0.3">
      <c r="A3413">
        <v>3412</v>
      </c>
      <c r="B3413" s="2">
        <v>41029</v>
      </c>
      <c r="C3413" s="8">
        <v>42950000</v>
      </c>
      <c r="D3413" s="8">
        <v>26194384.426384423</v>
      </c>
      <c r="E3413" s="10">
        <f t="shared" si="106"/>
        <v>16755615.573615577</v>
      </c>
      <c r="F3413" s="28">
        <f t="shared" si="107"/>
        <v>9448.4974485002458</v>
      </c>
    </row>
    <row r="3414" spans="1:6" x14ac:dyDescent="0.3">
      <c r="A3414">
        <v>3413</v>
      </c>
      <c r="B3414" s="2">
        <v>41026</v>
      </c>
      <c r="C3414" s="8">
        <v>42950000</v>
      </c>
      <c r="D3414" s="8">
        <v>26203832.923832923</v>
      </c>
      <c r="E3414" s="10">
        <f t="shared" si="106"/>
        <v>16746167.076167077</v>
      </c>
      <c r="F3414" s="28">
        <f t="shared" si="107"/>
        <v>-66742.392742395401</v>
      </c>
    </row>
    <row r="3415" spans="1:6" x14ac:dyDescent="0.3">
      <c r="A3415">
        <v>3414</v>
      </c>
      <c r="B3415" s="2">
        <v>41025</v>
      </c>
      <c r="C3415" s="8">
        <v>42960000</v>
      </c>
      <c r="D3415" s="8">
        <v>26147090.531090528</v>
      </c>
      <c r="E3415" s="10">
        <f t="shared" si="106"/>
        <v>16812909.468909472</v>
      </c>
      <c r="F3415" s="28">
        <f t="shared" si="107"/>
        <v>-311560.00756000727</v>
      </c>
    </row>
    <row r="3416" spans="1:6" x14ac:dyDescent="0.3">
      <c r="A3416">
        <v>3415</v>
      </c>
      <c r="B3416" s="2">
        <v>41024</v>
      </c>
      <c r="C3416" s="8">
        <v>42960000</v>
      </c>
      <c r="D3416" s="8">
        <v>25835530.52353052</v>
      </c>
      <c r="E3416" s="10">
        <f t="shared" si="106"/>
        <v>17124469.47646948</v>
      </c>
      <c r="F3416" s="28">
        <f t="shared" si="107"/>
        <v>170341.71234171465</v>
      </c>
    </row>
    <row r="3417" spans="1:6" x14ac:dyDescent="0.3">
      <c r="A3417">
        <v>3416</v>
      </c>
      <c r="B3417" s="2">
        <v>41023</v>
      </c>
      <c r="C3417" s="8">
        <v>42790000</v>
      </c>
      <c r="D3417" s="8">
        <v>25835872.235872235</v>
      </c>
      <c r="E3417" s="10">
        <f t="shared" si="106"/>
        <v>16954127.764127765</v>
      </c>
      <c r="F3417" s="28">
        <f t="shared" si="107"/>
        <v>-72208.27820827812</v>
      </c>
    </row>
    <row r="3418" spans="1:6" x14ac:dyDescent="0.3">
      <c r="A3418">
        <v>3417</v>
      </c>
      <c r="B3418" s="2">
        <v>41022</v>
      </c>
      <c r="C3418" s="8">
        <v>42700000</v>
      </c>
      <c r="D3418" s="8">
        <v>25673663.957663957</v>
      </c>
      <c r="E3418" s="10">
        <f t="shared" si="106"/>
        <v>17026336.042336043</v>
      </c>
      <c r="F3418" s="28">
        <f t="shared" si="107"/>
        <v>292884.52088452131</v>
      </c>
    </row>
    <row r="3419" spans="1:6" x14ac:dyDescent="0.3">
      <c r="A3419">
        <v>3418</v>
      </c>
      <c r="B3419" s="2">
        <v>41019</v>
      </c>
      <c r="C3419" s="8">
        <v>42580000</v>
      </c>
      <c r="D3419" s="8">
        <v>25846548.478548478</v>
      </c>
      <c r="E3419" s="10">
        <f t="shared" si="106"/>
        <v>16733451.521451522</v>
      </c>
      <c r="F3419" s="28">
        <f t="shared" si="107"/>
        <v>-68415.800415802747</v>
      </c>
    </row>
    <row r="3420" spans="1:6" x14ac:dyDescent="0.3">
      <c r="A3420">
        <v>3419</v>
      </c>
      <c r="B3420" s="2">
        <v>41018</v>
      </c>
      <c r="C3420" s="8">
        <v>42600000</v>
      </c>
      <c r="D3420" s="8">
        <v>25798132.678132676</v>
      </c>
      <c r="E3420" s="10">
        <f t="shared" si="106"/>
        <v>16801867.321867324</v>
      </c>
      <c r="F3420" s="28">
        <f t="shared" si="107"/>
        <v>-308304.66830466688</v>
      </c>
    </row>
    <row r="3421" spans="1:6" x14ac:dyDescent="0.3">
      <c r="A3421">
        <v>3420</v>
      </c>
      <c r="B3421" s="2">
        <v>41017</v>
      </c>
      <c r="C3421" s="8">
        <v>42880000</v>
      </c>
      <c r="D3421" s="8">
        <v>25769828.009828009</v>
      </c>
      <c r="E3421" s="10">
        <f t="shared" si="106"/>
        <v>17110171.990171991</v>
      </c>
      <c r="F3421" s="28">
        <f t="shared" si="107"/>
        <v>180835.38083538041</v>
      </c>
    </row>
    <row r="3422" spans="1:6" x14ac:dyDescent="0.3">
      <c r="A3422">
        <v>3421</v>
      </c>
      <c r="B3422" s="2">
        <v>41016</v>
      </c>
      <c r="C3422" s="8">
        <v>42880000</v>
      </c>
      <c r="D3422" s="8">
        <v>25950663.390663389</v>
      </c>
      <c r="E3422" s="10">
        <f t="shared" si="106"/>
        <v>16929336.609336611</v>
      </c>
      <c r="F3422" s="28">
        <f t="shared" si="107"/>
        <v>-145159.70515970513</v>
      </c>
    </row>
    <row r="3423" spans="1:6" x14ac:dyDescent="0.3">
      <c r="A3423">
        <v>3422</v>
      </c>
      <c r="B3423" s="2">
        <v>41015</v>
      </c>
      <c r="C3423" s="8">
        <v>43000000</v>
      </c>
      <c r="D3423" s="8">
        <v>25925503.685503684</v>
      </c>
      <c r="E3423" s="10">
        <f t="shared" si="106"/>
        <v>17074496.314496316</v>
      </c>
      <c r="F3423" s="28">
        <f t="shared" si="107"/>
        <v>-216461.9164619185</v>
      </c>
    </row>
    <row r="3424" spans="1:6" x14ac:dyDescent="0.3">
      <c r="A3424">
        <v>3423</v>
      </c>
      <c r="B3424" s="2">
        <v>41012</v>
      </c>
      <c r="C3424" s="8">
        <v>43380000</v>
      </c>
      <c r="D3424" s="8">
        <v>26089041.769041765</v>
      </c>
      <c r="E3424" s="10">
        <f t="shared" si="106"/>
        <v>17290958.230958235</v>
      </c>
      <c r="F3424" s="28">
        <f t="shared" si="107"/>
        <v>373483.27348327637</v>
      </c>
    </row>
    <row r="3425" spans="1:6" x14ac:dyDescent="0.3">
      <c r="A3425">
        <v>3424</v>
      </c>
      <c r="B3425" s="2">
        <v>41011</v>
      </c>
      <c r="C3425" s="8">
        <v>43340000</v>
      </c>
      <c r="D3425" s="8">
        <v>26422525.042525042</v>
      </c>
      <c r="E3425" s="10">
        <f t="shared" si="106"/>
        <v>16917474.957474958</v>
      </c>
      <c r="F3425" s="28">
        <f t="shared" si="107"/>
        <v>-405055.75505575538</v>
      </c>
    </row>
    <row r="3426" spans="1:6" x14ac:dyDescent="0.3">
      <c r="A3426">
        <v>3425</v>
      </c>
      <c r="B3426" s="2">
        <v>41010</v>
      </c>
      <c r="C3426" s="8">
        <v>43410000</v>
      </c>
      <c r="D3426" s="8">
        <v>26087469.287469286</v>
      </c>
      <c r="E3426" s="10">
        <f t="shared" si="106"/>
        <v>17322530.712530714</v>
      </c>
      <c r="F3426" s="28">
        <f t="shared" si="107"/>
        <v>17862.407862406224</v>
      </c>
    </row>
    <row r="3427" spans="1:6" x14ac:dyDescent="0.3">
      <c r="A3427">
        <v>3426</v>
      </c>
      <c r="B3427" s="2">
        <v>41009</v>
      </c>
      <c r="C3427" s="8">
        <v>43400000</v>
      </c>
      <c r="D3427" s="8">
        <v>26095331.695331693</v>
      </c>
      <c r="E3427" s="10">
        <f t="shared" si="106"/>
        <v>17304668.304668307</v>
      </c>
      <c r="F3427" s="28">
        <f t="shared" si="107"/>
        <v>-330069.93006993085</v>
      </c>
    </row>
    <row r="3428" spans="1:6" x14ac:dyDescent="0.3">
      <c r="A3428">
        <v>3427</v>
      </c>
      <c r="B3428" s="2">
        <v>41008</v>
      </c>
      <c r="C3428" s="8">
        <v>43500000</v>
      </c>
      <c r="D3428" s="8">
        <v>25865261.765261762</v>
      </c>
      <c r="E3428" s="10">
        <f t="shared" si="106"/>
        <v>17634738.234738238</v>
      </c>
      <c r="F3428" s="28">
        <f t="shared" si="107"/>
        <v>100198.28819828853</v>
      </c>
    </row>
    <row r="3429" spans="1:6" x14ac:dyDescent="0.3">
      <c r="A3429">
        <v>3428</v>
      </c>
      <c r="B3429" s="2">
        <v>41005</v>
      </c>
      <c r="C3429" s="8">
        <v>43540000</v>
      </c>
      <c r="D3429" s="8">
        <v>26005460.05346005</v>
      </c>
      <c r="E3429" s="10">
        <f t="shared" si="106"/>
        <v>17534539.94653995</v>
      </c>
      <c r="F3429" s="28">
        <f t="shared" si="107"/>
        <v>-437597.64559764415</v>
      </c>
    </row>
    <row r="3430" spans="1:6" x14ac:dyDescent="0.3">
      <c r="A3430">
        <v>3429</v>
      </c>
      <c r="B3430" s="2">
        <v>41004</v>
      </c>
      <c r="C3430" s="8">
        <v>43580000</v>
      </c>
      <c r="D3430" s="8">
        <v>25607862.407862406</v>
      </c>
      <c r="E3430" s="10">
        <f t="shared" si="106"/>
        <v>17972137.592137594</v>
      </c>
      <c r="F3430" s="28">
        <f t="shared" si="107"/>
        <v>-312553.01455301419</v>
      </c>
    </row>
    <row r="3431" spans="1:6" x14ac:dyDescent="0.3">
      <c r="A3431">
        <v>3430</v>
      </c>
      <c r="B3431" s="2">
        <v>41003</v>
      </c>
      <c r="C3431" s="8">
        <v>43650000</v>
      </c>
      <c r="D3431" s="8">
        <v>25365309.393309392</v>
      </c>
      <c r="E3431" s="10">
        <f t="shared" si="106"/>
        <v>18284690.606690608</v>
      </c>
      <c r="F3431" s="28">
        <f t="shared" si="107"/>
        <v>623008.50500850379</v>
      </c>
    </row>
    <row r="3432" spans="1:6" x14ac:dyDescent="0.3">
      <c r="A3432">
        <v>3431</v>
      </c>
      <c r="B3432" s="2">
        <v>41002</v>
      </c>
      <c r="C3432" s="8">
        <v>43960000</v>
      </c>
      <c r="D3432" s="8">
        <v>26298317.898317896</v>
      </c>
      <c r="E3432" s="10">
        <f t="shared" si="106"/>
        <v>17661682.101682104</v>
      </c>
      <c r="F3432" s="28">
        <f t="shared" si="107"/>
        <v>65424.305424306542</v>
      </c>
    </row>
    <row r="3433" spans="1:6" x14ac:dyDescent="0.3">
      <c r="A3433">
        <v>3432</v>
      </c>
      <c r="B3433" s="2">
        <v>41001</v>
      </c>
      <c r="C3433" s="8">
        <v>44000000</v>
      </c>
      <c r="D3433" s="8">
        <v>26403742.203742202</v>
      </c>
      <c r="E3433" s="10">
        <f t="shared" si="106"/>
        <v>17596257.796257798</v>
      </c>
      <c r="F3433" s="28">
        <f t="shared" si="107"/>
        <v>-129067.47306747362</v>
      </c>
    </row>
    <row r="3434" spans="1:6" x14ac:dyDescent="0.3">
      <c r="A3434">
        <v>3433</v>
      </c>
      <c r="B3434" s="2">
        <v>40998</v>
      </c>
      <c r="C3434" s="8">
        <v>44000000</v>
      </c>
      <c r="D3434" s="8">
        <v>26274674.730674729</v>
      </c>
      <c r="E3434" s="10">
        <f t="shared" si="106"/>
        <v>17725325.269325271</v>
      </c>
      <c r="F3434" s="28">
        <f t="shared" si="107"/>
        <v>-224134.19013419002</v>
      </c>
    </row>
    <row r="3435" spans="1:6" x14ac:dyDescent="0.3">
      <c r="A3435">
        <v>3434</v>
      </c>
      <c r="B3435" s="2">
        <v>40997</v>
      </c>
      <c r="C3435" s="8">
        <v>43930000</v>
      </c>
      <c r="D3435" s="8">
        <v>25980540.540540539</v>
      </c>
      <c r="E3435" s="10">
        <f t="shared" si="106"/>
        <v>17949459.459459461</v>
      </c>
      <c r="F3435" s="28">
        <f t="shared" si="107"/>
        <v>-162767.3407673426</v>
      </c>
    </row>
    <row r="3436" spans="1:6" x14ac:dyDescent="0.3">
      <c r="A3436">
        <v>3435</v>
      </c>
      <c r="B3436" s="2">
        <v>40996</v>
      </c>
      <c r="C3436" s="8">
        <v>44220000</v>
      </c>
      <c r="D3436" s="8">
        <v>26107773.199773196</v>
      </c>
      <c r="E3436" s="10">
        <f t="shared" si="106"/>
        <v>18112226.800226804</v>
      </c>
      <c r="F3436" s="28">
        <f t="shared" si="107"/>
        <v>263607.63560763747</v>
      </c>
    </row>
    <row r="3437" spans="1:6" x14ac:dyDescent="0.3">
      <c r="A3437">
        <v>3436</v>
      </c>
      <c r="B3437" s="2">
        <v>40995</v>
      </c>
      <c r="C3437" s="8">
        <v>44380000</v>
      </c>
      <c r="D3437" s="8">
        <v>26531380.835380834</v>
      </c>
      <c r="E3437" s="10">
        <f t="shared" si="106"/>
        <v>17848619.164619166</v>
      </c>
      <c r="F3437" s="28">
        <f t="shared" si="107"/>
        <v>404735.21073520929</v>
      </c>
    </row>
    <row r="3438" spans="1:6" x14ac:dyDescent="0.3">
      <c r="A3438">
        <v>3437</v>
      </c>
      <c r="B3438" s="2">
        <v>40994</v>
      </c>
      <c r="C3438" s="8">
        <v>44050000</v>
      </c>
      <c r="D3438" s="8">
        <v>26606116.046116043</v>
      </c>
      <c r="E3438" s="10">
        <f t="shared" si="106"/>
        <v>17443883.953883957</v>
      </c>
      <c r="F3438" s="28">
        <f t="shared" si="107"/>
        <v>-221352.86335286126</v>
      </c>
    </row>
    <row r="3439" spans="1:6" x14ac:dyDescent="0.3">
      <c r="A3439">
        <v>3438</v>
      </c>
      <c r="B3439" s="2">
        <v>40991</v>
      </c>
      <c r="C3439" s="8">
        <v>43880000</v>
      </c>
      <c r="D3439" s="8">
        <v>26214763.182763182</v>
      </c>
      <c r="E3439" s="10">
        <f t="shared" si="106"/>
        <v>17665236.817236818</v>
      </c>
      <c r="F3439" s="28">
        <f t="shared" si="107"/>
        <v>-222650.91665091738</v>
      </c>
    </row>
    <row r="3440" spans="1:6" x14ac:dyDescent="0.3">
      <c r="A3440">
        <v>3439</v>
      </c>
      <c r="B3440" s="2">
        <v>40990</v>
      </c>
      <c r="C3440" s="8">
        <v>43750000</v>
      </c>
      <c r="D3440" s="8">
        <v>25862112.266112264</v>
      </c>
      <c r="E3440" s="10">
        <f t="shared" si="106"/>
        <v>17887887.733887736</v>
      </c>
      <c r="F3440" s="28">
        <f t="shared" si="107"/>
        <v>96203.742203742266</v>
      </c>
    </row>
    <row r="3441" spans="1:6" x14ac:dyDescent="0.3">
      <c r="A3441">
        <v>3440</v>
      </c>
      <c r="B3441" s="2">
        <v>40989</v>
      </c>
      <c r="C3441" s="8">
        <v>43800000</v>
      </c>
      <c r="D3441" s="8">
        <v>26008316.008316007</v>
      </c>
      <c r="E3441" s="10">
        <f t="shared" si="106"/>
        <v>17791683.991683993</v>
      </c>
      <c r="F3441" s="28">
        <f t="shared" si="107"/>
        <v>-1812.8898128904402</v>
      </c>
    </row>
    <row r="3442" spans="1:6" x14ac:dyDescent="0.3">
      <c r="A3442">
        <v>3441</v>
      </c>
      <c r="B3442" s="2">
        <v>40988</v>
      </c>
      <c r="C3442" s="8">
        <v>43700000</v>
      </c>
      <c r="D3442" s="8">
        <v>25906503.118503116</v>
      </c>
      <c r="E3442" s="10">
        <f t="shared" si="106"/>
        <v>17793496.881496884</v>
      </c>
      <c r="F3442" s="28">
        <f t="shared" si="107"/>
        <v>-109604.23360423371</v>
      </c>
    </row>
    <row r="3443" spans="1:6" x14ac:dyDescent="0.3">
      <c r="A3443">
        <v>3442</v>
      </c>
      <c r="B3443" s="2">
        <v>40987</v>
      </c>
      <c r="C3443" s="8">
        <v>44140000</v>
      </c>
      <c r="D3443" s="8">
        <v>26236898.884898882</v>
      </c>
      <c r="E3443" s="10">
        <f t="shared" si="106"/>
        <v>17903101.115101118</v>
      </c>
      <c r="F3443" s="28">
        <f t="shared" si="107"/>
        <v>-334466.45246645063</v>
      </c>
    </row>
    <row r="3444" spans="1:6" x14ac:dyDescent="0.3">
      <c r="A3444">
        <v>3443</v>
      </c>
      <c r="B3444" s="2">
        <v>40984</v>
      </c>
      <c r="C3444" s="8">
        <v>44270000</v>
      </c>
      <c r="D3444" s="8">
        <v>26032432.432432432</v>
      </c>
      <c r="E3444" s="10">
        <f t="shared" si="106"/>
        <v>18237567.567567568</v>
      </c>
      <c r="F3444" s="28">
        <f t="shared" si="107"/>
        <v>159152.14515214413</v>
      </c>
    </row>
    <row r="3445" spans="1:6" x14ac:dyDescent="0.3">
      <c r="A3445">
        <v>3444</v>
      </c>
      <c r="B3445" s="2">
        <v>40983</v>
      </c>
      <c r="C3445" s="8">
        <v>44180000</v>
      </c>
      <c r="D3445" s="8">
        <v>26101584.577584576</v>
      </c>
      <c r="E3445" s="10">
        <f t="shared" si="106"/>
        <v>18078415.422415424</v>
      </c>
      <c r="F3445" s="28">
        <f t="shared" si="107"/>
        <v>-583574.74957475066</v>
      </c>
    </row>
    <row r="3446" spans="1:6" x14ac:dyDescent="0.3">
      <c r="A3446">
        <v>3445</v>
      </c>
      <c r="B3446" s="2">
        <v>40982</v>
      </c>
      <c r="C3446" s="8">
        <v>44490000</v>
      </c>
      <c r="D3446" s="8">
        <v>25828009.828009825</v>
      </c>
      <c r="E3446" s="10">
        <f t="shared" si="106"/>
        <v>18661990.171990175</v>
      </c>
      <c r="F3446" s="28">
        <f t="shared" si="107"/>
        <v>562306.18030618131</v>
      </c>
    </row>
    <row r="3447" spans="1:6" x14ac:dyDescent="0.3">
      <c r="A3447">
        <v>3446</v>
      </c>
      <c r="B3447" s="2">
        <v>40981</v>
      </c>
      <c r="C3447" s="8">
        <v>44720000</v>
      </c>
      <c r="D3447" s="8">
        <v>26620316.008316007</v>
      </c>
      <c r="E3447" s="10">
        <f t="shared" si="106"/>
        <v>18099683.991683993</v>
      </c>
      <c r="F3447" s="28">
        <f t="shared" si="107"/>
        <v>72136.836136836559</v>
      </c>
    </row>
    <row r="3448" spans="1:6" x14ac:dyDescent="0.3">
      <c r="A3448">
        <v>3447</v>
      </c>
      <c r="B3448" s="2">
        <v>40980</v>
      </c>
      <c r="C3448" s="8">
        <v>44760000</v>
      </c>
      <c r="D3448" s="8">
        <v>26732452.844452843</v>
      </c>
      <c r="E3448" s="10">
        <f t="shared" si="106"/>
        <v>18027547.155547157</v>
      </c>
      <c r="F3448" s="28">
        <f t="shared" si="107"/>
        <v>254068.79606879503</v>
      </c>
    </row>
    <row r="3449" spans="1:6" x14ac:dyDescent="0.3">
      <c r="A3449">
        <v>3448</v>
      </c>
      <c r="B3449" s="2">
        <v>40977</v>
      </c>
      <c r="C3449" s="8">
        <v>44690000</v>
      </c>
      <c r="D3449" s="8">
        <v>26916521.640521638</v>
      </c>
      <c r="E3449" s="10">
        <f t="shared" si="106"/>
        <v>17773478.359478362</v>
      </c>
      <c r="F3449" s="28">
        <f t="shared" si="107"/>
        <v>-151374.40937440842</v>
      </c>
    </row>
    <row r="3450" spans="1:6" x14ac:dyDescent="0.3">
      <c r="A3450">
        <v>3449</v>
      </c>
      <c r="B3450" s="2">
        <v>40976</v>
      </c>
      <c r="C3450" s="8">
        <v>44640000</v>
      </c>
      <c r="D3450" s="8">
        <v>26715147.23114723</v>
      </c>
      <c r="E3450" s="10">
        <f t="shared" si="106"/>
        <v>17924852.76885277</v>
      </c>
      <c r="F3450" s="28">
        <f t="shared" si="107"/>
        <v>46249.480249479413</v>
      </c>
    </row>
    <row r="3451" spans="1:6" x14ac:dyDescent="0.3">
      <c r="A3451">
        <v>3450</v>
      </c>
      <c r="B3451" s="2">
        <v>40975</v>
      </c>
      <c r="C3451" s="8">
        <v>44380000</v>
      </c>
      <c r="D3451" s="8">
        <v>26501396.711396709</v>
      </c>
      <c r="E3451" s="10">
        <f t="shared" si="106"/>
        <v>17878603.288603291</v>
      </c>
      <c r="F3451" s="28">
        <f t="shared" si="107"/>
        <v>-413668.11566811427</v>
      </c>
    </row>
    <row r="3452" spans="1:6" x14ac:dyDescent="0.3">
      <c r="A3452">
        <v>3451</v>
      </c>
      <c r="B3452" s="2">
        <v>40974</v>
      </c>
      <c r="C3452" s="8">
        <v>44600000</v>
      </c>
      <c r="D3452" s="8">
        <v>26307728.595728595</v>
      </c>
      <c r="E3452" s="10">
        <f t="shared" si="106"/>
        <v>18292271.404271405</v>
      </c>
      <c r="F3452" s="28">
        <f t="shared" si="107"/>
        <v>454507.27650727704</v>
      </c>
    </row>
    <row r="3453" spans="1:6" x14ac:dyDescent="0.3">
      <c r="A3453">
        <v>3452</v>
      </c>
      <c r="B3453" s="2">
        <v>40973</v>
      </c>
      <c r="C3453" s="8">
        <v>44630000</v>
      </c>
      <c r="D3453" s="8">
        <v>26792235.872235872</v>
      </c>
      <c r="E3453" s="10">
        <f t="shared" si="106"/>
        <v>17837764.127764128</v>
      </c>
      <c r="F3453" s="28">
        <f t="shared" si="107"/>
        <v>-9374.4093744121492</v>
      </c>
    </row>
    <row r="3454" spans="1:6" x14ac:dyDescent="0.3">
      <c r="A3454">
        <v>3453</v>
      </c>
      <c r="B3454" s="2">
        <v>40970</v>
      </c>
      <c r="C3454" s="8">
        <v>44750000</v>
      </c>
      <c r="D3454" s="8">
        <v>26902861.46286146</v>
      </c>
      <c r="E3454" s="10">
        <f t="shared" si="106"/>
        <v>17847138.53713854</v>
      </c>
      <c r="F3454" s="28">
        <f t="shared" si="107"/>
        <v>121118.88111888245</v>
      </c>
    </row>
    <row r="3455" spans="1:6" x14ac:dyDescent="0.3">
      <c r="A3455">
        <v>3454</v>
      </c>
      <c r="B3455" s="2">
        <v>40969</v>
      </c>
      <c r="C3455" s="8">
        <v>44790000</v>
      </c>
      <c r="D3455" s="8">
        <v>27063980.343980342</v>
      </c>
      <c r="E3455" s="10">
        <f t="shared" si="106"/>
        <v>17726019.656019658</v>
      </c>
      <c r="F3455" s="28">
        <f t="shared" si="107"/>
        <v>-617337.36533736438</v>
      </c>
    </row>
    <row r="3456" spans="1:6" x14ac:dyDescent="0.3">
      <c r="A3456">
        <v>3455</v>
      </c>
      <c r="B3456" s="2">
        <v>40968</v>
      </c>
      <c r="C3456" s="8">
        <v>45270000</v>
      </c>
      <c r="D3456" s="8">
        <v>26926642.978642978</v>
      </c>
      <c r="E3456" s="10">
        <f t="shared" si="106"/>
        <v>18343357.021357022</v>
      </c>
      <c r="F3456" s="28">
        <f t="shared" si="107"/>
        <v>1340622.1886221878</v>
      </c>
    </row>
    <row r="3457" spans="1:6" x14ac:dyDescent="0.3">
      <c r="A3457">
        <v>3456</v>
      </c>
      <c r="B3457" s="2">
        <v>40967</v>
      </c>
      <c r="C3457" s="8">
        <v>45130000</v>
      </c>
      <c r="D3457" s="8">
        <v>28127265.167265166</v>
      </c>
      <c r="E3457" s="10">
        <f t="shared" si="106"/>
        <v>17002734.832734834</v>
      </c>
      <c r="F3457" s="28">
        <f t="shared" si="107"/>
        <v>-224323.56832356751</v>
      </c>
    </row>
    <row r="3458" spans="1:6" x14ac:dyDescent="0.3">
      <c r="A3458">
        <v>3457</v>
      </c>
      <c r="B3458" s="2">
        <v>40966</v>
      </c>
      <c r="C3458" s="8">
        <v>45130000</v>
      </c>
      <c r="D3458" s="8">
        <v>27902941.598941598</v>
      </c>
      <c r="E3458" s="10">
        <f t="shared" si="106"/>
        <v>17227058.401058402</v>
      </c>
      <c r="F3458" s="28">
        <f t="shared" si="107"/>
        <v>-86401.436401437968</v>
      </c>
    </row>
    <row r="3459" spans="1:6" x14ac:dyDescent="0.3">
      <c r="A3459">
        <v>3458</v>
      </c>
      <c r="B3459" s="2">
        <v>40963</v>
      </c>
      <c r="C3459" s="8">
        <v>45240000</v>
      </c>
      <c r="D3459" s="8">
        <v>27926540.16254016</v>
      </c>
      <c r="E3459" s="10">
        <f t="shared" ref="E3459:E3522" si="108">C3459-D3459</f>
        <v>17313459.83745984</v>
      </c>
      <c r="F3459" s="28">
        <f t="shared" ref="F3459:F3522" si="109">E3459-E3460</f>
        <v>140201.85220185295</v>
      </c>
    </row>
    <row r="3460" spans="1:6" x14ac:dyDescent="0.3">
      <c r="A3460">
        <v>3459</v>
      </c>
      <c r="B3460" s="2">
        <v>40962</v>
      </c>
      <c r="C3460" s="8">
        <v>45200000</v>
      </c>
      <c r="D3460" s="8">
        <v>28026742.014742013</v>
      </c>
      <c r="E3460" s="10">
        <f t="shared" si="108"/>
        <v>17173257.985257987</v>
      </c>
      <c r="F3460" s="28">
        <f t="shared" si="109"/>
        <v>69563.031563032418</v>
      </c>
    </row>
    <row r="3461" spans="1:6" x14ac:dyDescent="0.3">
      <c r="A3461">
        <v>3460</v>
      </c>
      <c r="B3461" s="2">
        <v>40961</v>
      </c>
      <c r="C3461" s="8">
        <v>44950000</v>
      </c>
      <c r="D3461" s="8">
        <v>27846305.046305045</v>
      </c>
      <c r="E3461" s="10">
        <f t="shared" si="108"/>
        <v>17103694.953694955</v>
      </c>
      <c r="F3461" s="28">
        <f t="shared" si="109"/>
        <v>-52947.646947648376</v>
      </c>
    </row>
    <row r="3462" spans="1:6" x14ac:dyDescent="0.3">
      <c r="A3462">
        <v>3461</v>
      </c>
      <c r="B3462" s="2">
        <v>40960</v>
      </c>
      <c r="C3462" s="8">
        <v>44800000</v>
      </c>
      <c r="D3462" s="8">
        <v>27643357.399357397</v>
      </c>
      <c r="E3462" s="10">
        <f t="shared" si="108"/>
        <v>17156642.600642603</v>
      </c>
      <c r="F3462" s="28">
        <f t="shared" si="109"/>
        <v>-420347.2743472755</v>
      </c>
    </row>
    <row r="3463" spans="1:6" x14ac:dyDescent="0.3">
      <c r="A3463">
        <v>3462</v>
      </c>
      <c r="B3463" s="2">
        <v>40959</v>
      </c>
      <c r="C3463" s="8">
        <v>44750000</v>
      </c>
      <c r="D3463" s="8">
        <v>27173010.125010122</v>
      </c>
      <c r="E3463" s="10">
        <f t="shared" si="108"/>
        <v>17576989.874989878</v>
      </c>
      <c r="F3463" s="28">
        <f t="shared" si="109"/>
        <v>-42528.174528174102</v>
      </c>
    </row>
    <row r="3464" spans="1:6" x14ac:dyDescent="0.3">
      <c r="A3464">
        <v>3463</v>
      </c>
      <c r="B3464" s="2">
        <v>40956</v>
      </c>
      <c r="C3464" s="8">
        <v>44750000</v>
      </c>
      <c r="D3464" s="8">
        <v>27130481.950481948</v>
      </c>
      <c r="E3464" s="10">
        <f t="shared" si="108"/>
        <v>17619518.049518052</v>
      </c>
      <c r="F3464" s="28">
        <f t="shared" si="109"/>
        <v>53965.979965981096</v>
      </c>
    </row>
    <row r="3465" spans="1:6" x14ac:dyDescent="0.3">
      <c r="A3465">
        <v>3464</v>
      </c>
      <c r="B3465" s="2">
        <v>40955</v>
      </c>
      <c r="C3465" s="8">
        <v>44680000</v>
      </c>
      <c r="D3465" s="8">
        <v>27114447.930447929</v>
      </c>
      <c r="E3465" s="10">
        <f t="shared" si="108"/>
        <v>17565552.069552071</v>
      </c>
      <c r="F3465" s="28">
        <f t="shared" si="109"/>
        <v>-62596.862596862018</v>
      </c>
    </row>
    <row r="3466" spans="1:6" x14ac:dyDescent="0.3">
      <c r="A3466">
        <v>3465</v>
      </c>
      <c r="B3466" s="2">
        <v>40954</v>
      </c>
      <c r="C3466" s="8">
        <v>44800000</v>
      </c>
      <c r="D3466" s="8">
        <v>27171851.067851067</v>
      </c>
      <c r="E3466" s="10">
        <f t="shared" si="108"/>
        <v>17628148.932148933</v>
      </c>
      <c r="F3466" s="28">
        <f t="shared" si="109"/>
        <v>-37750.897750899196</v>
      </c>
    </row>
    <row r="3467" spans="1:6" x14ac:dyDescent="0.3">
      <c r="A3467">
        <v>3466</v>
      </c>
      <c r="B3467" s="2">
        <v>40953</v>
      </c>
      <c r="C3467" s="8">
        <v>44700000</v>
      </c>
      <c r="D3467" s="8">
        <v>27034100.170100167</v>
      </c>
      <c r="E3467" s="10">
        <f t="shared" si="108"/>
        <v>17665899.829899833</v>
      </c>
      <c r="F3467" s="28">
        <f t="shared" si="109"/>
        <v>-21164.997164998204</v>
      </c>
    </row>
    <row r="3468" spans="1:6" x14ac:dyDescent="0.3">
      <c r="A3468">
        <v>3467</v>
      </c>
      <c r="B3468" s="2">
        <v>40952</v>
      </c>
      <c r="C3468" s="8">
        <v>44820000</v>
      </c>
      <c r="D3468" s="8">
        <v>27132935.172935169</v>
      </c>
      <c r="E3468" s="10">
        <f t="shared" si="108"/>
        <v>17687064.827064831</v>
      </c>
      <c r="F3468" s="28">
        <f t="shared" si="109"/>
        <v>126836.89283689484</v>
      </c>
    </row>
    <row r="3469" spans="1:6" x14ac:dyDescent="0.3">
      <c r="A3469">
        <v>3468</v>
      </c>
      <c r="B3469" s="2">
        <v>40949</v>
      </c>
      <c r="C3469" s="8">
        <v>44750000</v>
      </c>
      <c r="D3469" s="8">
        <v>27189772.065772064</v>
      </c>
      <c r="E3469" s="10">
        <f t="shared" si="108"/>
        <v>17560227.934227936</v>
      </c>
      <c r="F3469" s="28">
        <f t="shared" si="109"/>
        <v>117710.45171045139</v>
      </c>
    </row>
    <row r="3470" spans="1:6" x14ac:dyDescent="0.3">
      <c r="A3470">
        <v>3469</v>
      </c>
      <c r="B3470" s="2">
        <v>40948</v>
      </c>
      <c r="C3470" s="8">
        <v>44880000</v>
      </c>
      <c r="D3470" s="8">
        <v>27437482.517482515</v>
      </c>
      <c r="E3470" s="10">
        <f t="shared" si="108"/>
        <v>17442517.482517485</v>
      </c>
      <c r="F3470" s="28">
        <f t="shared" si="109"/>
        <v>-283823.47382347286</v>
      </c>
    </row>
    <row r="3471" spans="1:6" x14ac:dyDescent="0.3">
      <c r="A3471">
        <v>3470</v>
      </c>
      <c r="B3471" s="2">
        <v>40947</v>
      </c>
      <c r="C3471" s="8">
        <v>45050000</v>
      </c>
      <c r="D3471" s="8">
        <v>27323659.043659043</v>
      </c>
      <c r="E3471" s="10">
        <f t="shared" si="108"/>
        <v>17726340.956340957</v>
      </c>
      <c r="F3471" s="28">
        <f t="shared" si="109"/>
        <v>420187.11018710956</v>
      </c>
    </row>
    <row r="3472" spans="1:6" x14ac:dyDescent="0.3">
      <c r="A3472">
        <v>3471</v>
      </c>
      <c r="B3472" s="2">
        <v>40946</v>
      </c>
      <c r="C3472" s="8">
        <v>44900000</v>
      </c>
      <c r="D3472" s="8">
        <v>27593846.153846152</v>
      </c>
      <c r="E3472" s="10">
        <f t="shared" si="108"/>
        <v>17306153.846153848</v>
      </c>
      <c r="F3472" s="28">
        <f t="shared" si="109"/>
        <v>-296841.05084105209</v>
      </c>
    </row>
    <row r="3473" spans="1:6" x14ac:dyDescent="0.3">
      <c r="A3473">
        <v>3472</v>
      </c>
      <c r="B3473" s="2">
        <v>40945</v>
      </c>
      <c r="C3473" s="8">
        <v>44850000</v>
      </c>
      <c r="D3473" s="8">
        <v>27247005.1030051</v>
      </c>
      <c r="E3473" s="10">
        <f t="shared" si="108"/>
        <v>17602994.8969949</v>
      </c>
      <c r="F3473" s="28">
        <f t="shared" si="109"/>
        <v>-271769.7977697961</v>
      </c>
    </row>
    <row r="3474" spans="1:6" x14ac:dyDescent="0.3">
      <c r="A3474">
        <v>3473</v>
      </c>
      <c r="B3474" s="2">
        <v>40942</v>
      </c>
      <c r="C3474" s="8">
        <v>45400000</v>
      </c>
      <c r="D3474" s="8">
        <v>27525235.305235304</v>
      </c>
      <c r="E3474" s="10">
        <f t="shared" si="108"/>
        <v>17874764.694764696</v>
      </c>
      <c r="F3474" s="28">
        <f t="shared" si="109"/>
        <v>269342.27934227884</v>
      </c>
    </row>
    <row r="3475" spans="1:6" x14ac:dyDescent="0.3">
      <c r="A3475">
        <v>3474</v>
      </c>
      <c r="B3475" s="2">
        <v>40941</v>
      </c>
      <c r="C3475" s="8">
        <v>45430000</v>
      </c>
      <c r="D3475" s="8">
        <v>27824577.584577583</v>
      </c>
      <c r="E3475" s="10">
        <f t="shared" si="108"/>
        <v>17605422.415422417</v>
      </c>
      <c r="F3475" s="28">
        <f t="shared" si="109"/>
        <v>-84006.426006425172</v>
      </c>
    </row>
    <row r="3476" spans="1:6" x14ac:dyDescent="0.3">
      <c r="A3476">
        <v>3475</v>
      </c>
      <c r="B3476" s="2">
        <v>40940</v>
      </c>
      <c r="C3476" s="8">
        <v>45400000</v>
      </c>
      <c r="D3476" s="8">
        <v>27710571.158571158</v>
      </c>
      <c r="E3476" s="10">
        <f t="shared" si="108"/>
        <v>17689428.841428842</v>
      </c>
      <c r="F3476" s="28">
        <f t="shared" si="109"/>
        <v>-51230.76923077181</v>
      </c>
    </row>
    <row r="3477" spans="1:6" x14ac:dyDescent="0.3">
      <c r="A3477">
        <v>3476</v>
      </c>
      <c r="B3477" s="2">
        <v>40939</v>
      </c>
      <c r="C3477" s="8">
        <v>45330000</v>
      </c>
      <c r="D3477" s="8">
        <v>27589340.389340386</v>
      </c>
      <c r="E3477" s="10">
        <f t="shared" si="108"/>
        <v>17740659.610659614</v>
      </c>
      <c r="F3477" s="28">
        <f t="shared" si="109"/>
        <v>1141179.361179363</v>
      </c>
    </row>
    <row r="3478" spans="1:6" x14ac:dyDescent="0.3">
      <c r="A3478">
        <v>3477</v>
      </c>
      <c r="B3478" s="2">
        <v>40938</v>
      </c>
      <c r="C3478" s="8">
        <v>43950000</v>
      </c>
      <c r="D3478" s="8">
        <v>27350519.750519749</v>
      </c>
      <c r="E3478" s="10">
        <f t="shared" si="108"/>
        <v>16599480.249480251</v>
      </c>
      <c r="F3478" s="28">
        <f t="shared" si="109"/>
        <v>-52821.772821772844</v>
      </c>
    </row>
    <row r="3479" spans="1:6" x14ac:dyDescent="0.3">
      <c r="A3479">
        <v>3478</v>
      </c>
      <c r="B3479" s="2">
        <v>40935</v>
      </c>
      <c r="C3479" s="8">
        <v>43950000</v>
      </c>
      <c r="D3479" s="8">
        <v>27297697.977697976</v>
      </c>
      <c r="E3479" s="10">
        <f t="shared" si="108"/>
        <v>16652302.022302024</v>
      </c>
      <c r="F3479" s="28">
        <f t="shared" si="109"/>
        <v>-86694.386694386601</v>
      </c>
    </row>
    <row r="3480" spans="1:6" x14ac:dyDescent="0.3">
      <c r="A3480">
        <v>3479</v>
      </c>
      <c r="B3480" s="2">
        <v>40934</v>
      </c>
      <c r="C3480" s="8">
        <v>43950000</v>
      </c>
      <c r="D3480" s="8">
        <v>27211003.591003589</v>
      </c>
      <c r="E3480" s="10">
        <f t="shared" si="108"/>
        <v>16738996.408996411</v>
      </c>
      <c r="F3480" s="28">
        <f t="shared" si="109"/>
        <v>-417709.31770931929</v>
      </c>
    </row>
    <row r="3481" spans="1:6" x14ac:dyDescent="0.3">
      <c r="A3481">
        <v>3480</v>
      </c>
      <c r="B3481" s="2">
        <v>40933</v>
      </c>
      <c r="C3481" s="8">
        <v>43950000</v>
      </c>
      <c r="D3481" s="8">
        <v>26793294.27329427</v>
      </c>
      <c r="E3481" s="10">
        <f t="shared" si="108"/>
        <v>17156705.72670573</v>
      </c>
      <c r="F3481" s="28">
        <f t="shared" si="109"/>
        <v>-611474.57947457954</v>
      </c>
    </row>
    <row r="3482" spans="1:6" x14ac:dyDescent="0.3">
      <c r="A3482">
        <v>3481</v>
      </c>
      <c r="B3482" s="2">
        <v>40932</v>
      </c>
      <c r="C3482" s="8">
        <v>43950000</v>
      </c>
      <c r="D3482" s="8">
        <v>26181819.69381969</v>
      </c>
      <c r="E3482" s="10">
        <f t="shared" si="108"/>
        <v>17768180.30618031</v>
      </c>
      <c r="F3482" s="28">
        <f t="shared" si="109"/>
        <v>217106.7851067856</v>
      </c>
    </row>
    <row r="3483" spans="1:6" x14ac:dyDescent="0.3">
      <c r="A3483">
        <v>3482</v>
      </c>
      <c r="B3483" s="2">
        <v>40931</v>
      </c>
      <c r="C3483" s="8">
        <v>43950000</v>
      </c>
      <c r="D3483" s="8">
        <v>26398926.478926476</v>
      </c>
      <c r="E3483" s="10">
        <f t="shared" si="108"/>
        <v>17551073.521073524</v>
      </c>
      <c r="F3483" s="28">
        <f t="shared" si="109"/>
        <v>-224972.97297297046</v>
      </c>
    </row>
    <row r="3484" spans="1:6" x14ac:dyDescent="0.3">
      <c r="A3484">
        <v>3483</v>
      </c>
      <c r="B3484" s="2">
        <v>40928</v>
      </c>
      <c r="C3484" s="8">
        <v>43950000</v>
      </c>
      <c r="D3484" s="8">
        <v>26173953.505953506</v>
      </c>
      <c r="E3484" s="10">
        <f t="shared" si="108"/>
        <v>17776046.494046494</v>
      </c>
      <c r="F3484" s="28">
        <f t="shared" si="109"/>
        <v>-101010.77301077545</v>
      </c>
    </row>
    <row r="3485" spans="1:6" x14ac:dyDescent="0.3">
      <c r="A3485">
        <v>3484</v>
      </c>
      <c r="B3485" s="2">
        <v>40927</v>
      </c>
      <c r="C3485" s="8">
        <v>43950000</v>
      </c>
      <c r="D3485" s="8">
        <v>26072942.73294273</v>
      </c>
      <c r="E3485" s="10">
        <f t="shared" si="108"/>
        <v>17877057.26705727</v>
      </c>
      <c r="F3485" s="28">
        <f t="shared" si="109"/>
        <v>247847.28784728795</v>
      </c>
    </row>
    <row r="3486" spans="1:6" x14ac:dyDescent="0.3">
      <c r="A3486">
        <v>3485</v>
      </c>
      <c r="B3486" s="2">
        <v>40926</v>
      </c>
      <c r="C3486" s="8">
        <v>43850000</v>
      </c>
      <c r="D3486" s="8">
        <v>26220790.020790018</v>
      </c>
      <c r="E3486" s="10">
        <f t="shared" si="108"/>
        <v>17629209.979209982</v>
      </c>
      <c r="F3486" s="28">
        <f t="shared" si="109"/>
        <v>-42808.542808540165</v>
      </c>
    </row>
    <row r="3487" spans="1:6" x14ac:dyDescent="0.3">
      <c r="A3487">
        <v>3486</v>
      </c>
      <c r="B3487" s="2">
        <v>40925</v>
      </c>
      <c r="C3487" s="8">
        <v>43950000</v>
      </c>
      <c r="D3487" s="8">
        <v>26277981.477981478</v>
      </c>
      <c r="E3487" s="10">
        <f t="shared" si="108"/>
        <v>17672018.522018522</v>
      </c>
      <c r="F3487" s="28">
        <f t="shared" si="109"/>
        <v>38226.001026000828</v>
      </c>
    </row>
    <row r="3488" spans="1:6" x14ac:dyDescent="0.3">
      <c r="A3488">
        <v>3487</v>
      </c>
      <c r="B3488" s="2">
        <v>40924</v>
      </c>
      <c r="C3488" s="8">
        <v>43500000</v>
      </c>
      <c r="D3488" s="8">
        <v>25866207.479007479</v>
      </c>
      <c r="E3488" s="10">
        <f t="shared" si="108"/>
        <v>17633792.520992521</v>
      </c>
      <c r="F3488" s="28">
        <f t="shared" si="109"/>
        <v>-243741.10214110464</v>
      </c>
    </row>
    <row r="3489" spans="1:6" x14ac:dyDescent="0.3">
      <c r="A3489">
        <v>3488</v>
      </c>
      <c r="B3489" s="2">
        <v>40921</v>
      </c>
      <c r="C3489" s="8">
        <v>43800000</v>
      </c>
      <c r="D3489" s="8">
        <v>25922466.376866374</v>
      </c>
      <c r="E3489" s="10">
        <f t="shared" si="108"/>
        <v>17877533.623133626</v>
      </c>
      <c r="F3489" s="28">
        <f t="shared" si="109"/>
        <v>222436.81723681465</v>
      </c>
    </row>
    <row r="3490" spans="1:6" x14ac:dyDescent="0.3">
      <c r="A3490">
        <v>3489</v>
      </c>
      <c r="B3490" s="2">
        <v>40920</v>
      </c>
      <c r="C3490" s="8">
        <v>43850000</v>
      </c>
      <c r="D3490" s="8">
        <v>26194903.194103189</v>
      </c>
      <c r="E3490" s="10">
        <f t="shared" si="108"/>
        <v>17655096.805896811</v>
      </c>
      <c r="F3490" s="28">
        <f t="shared" si="109"/>
        <v>110042.94084294513</v>
      </c>
    </row>
    <row r="3491" spans="1:6" x14ac:dyDescent="0.3">
      <c r="A3491">
        <v>3490</v>
      </c>
      <c r="B3491" s="2">
        <v>40919</v>
      </c>
      <c r="C3491" s="8">
        <v>43600000</v>
      </c>
      <c r="D3491" s="8">
        <v>26054946.134946134</v>
      </c>
      <c r="E3491" s="10">
        <f t="shared" si="108"/>
        <v>17545053.865053866</v>
      </c>
      <c r="F3491" s="28">
        <f t="shared" si="109"/>
        <v>138835.75883575901</v>
      </c>
    </row>
    <row r="3492" spans="1:6" x14ac:dyDescent="0.3">
      <c r="A3492">
        <v>3491</v>
      </c>
      <c r="B3492" s="2">
        <v>40918</v>
      </c>
      <c r="C3492" s="8">
        <v>43300000</v>
      </c>
      <c r="D3492" s="8">
        <v>25893781.893781893</v>
      </c>
      <c r="E3492" s="10">
        <f t="shared" si="108"/>
        <v>17406218.106218107</v>
      </c>
      <c r="F3492" s="28">
        <f t="shared" si="109"/>
        <v>-382982.4229824245</v>
      </c>
    </row>
    <row r="3493" spans="1:6" x14ac:dyDescent="0.3">
      <c r="A3493">
        <v>3492</v>
      </c>
      <c r="B3493" s="2">
        <v>40917</v>
      </c>
      <c r="C3493" s="8">
        <v>43350000</v>
      </c>
      <c r="D3493" s="8">
        <v>25560799.470799468</v>
      </c>
      <c r="E3493" s="10">
        <f t="shared" si="108"/>
        <v>17789200.529200532</v>
      </c>
      <c r="F3493" s="28">
        <f t="shared" si="109"/>
        <v>-15695.256095252931</v>
      </c>
    </row>
    <row r="3494" spans="1:6" x14ac:dyDescent="0.3">
      <c r="A3494">
        <v>3493</v>
      </c>
      <c r="B3494" s="2">
        <v>40914</v>
      </c>
      <c r="C3494" s="8">
        <v>43500000</v>
      </c>
      <c r="D3494" s="8">
        <v>25695104.214704216</v>
      </c>
      <c r="E3494" s="10">
        <f t="shared" si="108"/>
        <v>17804895.785295784</v>
      </c>
      <c r="F3494" s="28">
        <f t="shared" si="109"/>
        <v>-53653.146853148937</v>
      </c>
    </row>
    <row r="3495" spans="1:6" x14ac:dyDescent="0.3">
      <c r="A3495">
        <v>3494</v>
      </c>
      <c r="B3495" s="2">
        <v>40913</v>
      </c>
      <c r="C3495" s="8">
        <v>43600000</v>
      </c>
      <c r="D3495" s="8">
        <v>25741451.067851067</v>
      </c>
      <c r="E3495" s="10">
        <f t="shared" si="108"/>
        <v>17858548.932148933</v>
      </c>
      <c r="F3495" s="28">
        <f t="shared" si="109"/>
        <v>-119217.53921753913</v>
      </c>
    </row>
    <row r="3496" spans="1:6" x14ac:dyDescent="0.3">
      <c r="A3496">
        <v>3495</v>
      </c>
      <c r="B3496" s="2">
        <v>40912</v>
      </c>
      <c r="C3496" s="8">
        <v>43600000</v>
      </c>
      <c r="D3496" s="8">
        <v>25622233.528633527</v>
      </c>
      <c r="E3496" s="10">
        <f t="shared" si="108"/>
        <v>17977766.471366473</v>
      </c>
      <c r="F3496" s="28">
        <f t="shared" si="109"/>
        <v>-93927.197127196938</v>
      </c>
    </row>
    <row r="3497" spans="1:6" x14ac:dyDescent="0.3">
      <c r="A3497">
        <v>3496</v>
      </c>
      <c r="B3497" s="2">
        <v>40911</v>
      </c>
      <c r="C3497" s="8">
        <v>43500000</v>
      </c>
      <c r="D3497" s="8">
        <v>25428306.331506331</v>
      </c>
      <c r="E3497" s="10">
        <f t="shared" si="108"/>
        <v>18071693.668493669</v>
      </c>
      <c r="F3497" s="28">
        <f t="shared" si="109"/>
        <v>1167055.4526554532</v>
      </c>
    </row>
    <row r="3498" spans="1:6" x14ac:dyDescent="0.3">
      <c r="A3498">
        <v>3497</v>
      </c>
      <c r="B3498" s="2">
        <v>40907</v>
      </c>
      <c r="C3498" s="8">
        <v>41800000</v>
      </c>
      <c r="D3498" s="8">
        <v>24895361.784161784</v>
      </c>
      <c r="E3498" s="10">
        <f t="shared" si="108"/>
        <v>16904638.215838216</v>
      </c>
      <c r="F3498" s="28">
        <f t="shared" si="109"/>
        <v>-756243.28104327992</v>
      </c>
    </row>
    <row r="3499" spans="1:6" x14ac:dyDescent="0.3">
      <c r="A3499">
        <v>3498</v>
      </c>
      <c r="B3499" s="2">
        <v>40906</v>
      </c>
      <c r="C3499" s="8">
        <v>42120000</v>
      </c>
      <c r="D3499" s="8">
        <v>24459118.503118504</v>
      </c>
      <c r="E3499" s="10">
        <f t="shared" si="108"/>
        <v>17660881.496881496</v>
      </c>
      <c r="F3499" s="28">
        <f t="shared" si="109"/>
        <v>-276493.29049329087</v>
      </c>
    </row>
    <row r="3500" spans="1:6" x14ac:dyDescent="0.3">
      <c r="A3500">
        <v>3499</v>
      </c>
      <c r="B3500" s="2">
        <v>40905</v>
      </c>
      <c r="C3500" s="8">
        <v>42750000</v>
      </c>
      <c r="D3500" s="8">
        <v>24812625.212625213</v>
      </c>
      <c r="E3500" s="10">
        <f t="shared" si="108"/>
        <v>17937374.787374787</v>
      </c>
      <c r="F3500" s="28">
        <f t="shared" si="109"/>
        <v>-19334.643734645098</v>
      </c>
    </row>
    <row r="3501" spans="1:6" x14ac:dyDescent="0.3">
      <c r="A3501">
        <v>3500</v>
      </c>
      <c r="B3501" s="2">
        <v>40904</v>
      </c>
      <c r="C3501" s="8">
        <v>43300000</v>
      </c>
      <c r="D3501" s="8">
        <v>25343290.568890568</v>
      </c>
      <c r="E3501" s="10">
        <f t="shared" si="108"/>
        <v>17956709.431109432</v>
      </c>
      <c r="F3501" s="28">
        <f t="shared" si="109"/>
        <v>-166492.02689202875</v>
      </c>
    </row>
    <row r="3502" spans="1:6" x14ac:dyDescent="0.3">
      <c r="A3502">
        <v>3501</v>
      </c>
      <c r="B3502" s="2">
        <v>40903</v>
      </c>
      <c r="C3502" s="8">
        <v>43550000</v>
      </c>
      <c r="D3502" s="8">
        <v>25426798.541998539</v>
      </c>
      <c r="E3502" s="10">
        <f t="shared" si="108"/>
        <v>18123201.458001461</v>
      </c>
      <c r="F3502" s="28">
        <f t="shared" si="109"/>
        <v>62788.832788836211</v>
      </c>
    </row>
    <row r="3503" spans="1:6" x14ac:dyDescent="0.3">
      <c r="A3503">
        <v>3502</v>
      </c>
      <c r="B3503" s="2">
        <v>40900</v>
      </c>
      <c r="C3503" s="8">
        <v>43550000</v>
      </c>
      <c r="D3503" s="8">
        <v>25489587.374787375</v>
      </c>
      <c r="E3503" s="10">
        <f t="shared" si="108"/>
        <v>18060412.625212625</v>
      </c>
      <c r="F3503" s="28">
        <f t="shared" si="109"/>
        <v>153334.56813456491</v>
      </c>
    </row>
    <row r="3504" spans="1:6" x14ac:dyDescent="0.3">
      <c r="A3504">
        <v>3503</v>
      </c>
      <c r="B3504" s="2">
        <v>40899</v>
      </c>
      <c r="C3504" s="8">
        <v>43450000</v>
      </c>
      <c r="D3504" s="8">
        <v>25542921.94292194</v>
      </c>
      <c r="E3504" s="10">
        <f t="shared" si="108"/>
        <v>17907078.05707806</v>
      </c>
      <c r="F3504" s="28">
        <f t="shared" si="109"/>
        <v>-34092.988092988729</v>
      </c>
    </row>
    <row r="3505" spans="1:6" x14ac:dyDescent="0.3">
      <c r="A3505">
        <v>3504</v>
      </c>
      <c r="B3505" s="2">
        <v>40898</v>
      </c>
      <c r="C3505" s="8">
        <v>43550000</v>
      </c>
      <c r="D3505" s="8">
        <v>25608828.954828952</v>
      </c>
      <c r="E3505" s="10">
        <f t="shared" si="108"/>
        <v>17941171.045171048</v>
      </c>
      <c r="F3505" s="28">
        <f t="shared" si="109"/>
        <v>90462.294462297112</v>
      </c>
    </row>
    <row r="3506" spans="1:6" x14ac:dyDescent="0.3">
      <c r="A3506">
        <v>3505</v>
      </c>
      <c r="B3506" s="2">
        <v>40897</v>
      </c>
      <c r="C3506" s="8">
        <v>43500000</v>
      </c>
      <c r="D3506" s="8">
        <v>25649291.249291249</v>
      </c>
      <c r="E3506" s="10">
        <f t="shared" si="108"/>
        <v>17850708.750708751</v>
      </c>
      <c r="F3506" s="28">
        <f t="shared" si="109"/>
        <v>-569696.39009638876</v>
      </c>
    </row>
    <row r="3507" spans="1:6" x14ac:dyDescent="0.3">
      <c r="A3507">
        <v>3506</v>
      </c>
      <c r="B3507" s="2">
        <v>40896</v>
      </c>
      <c r="C3507" s="8">
        <v>43750000</v>
      </c>
      <c r="D3507" s="8">
        <v>25329594.85919486</v>
      </c>
      <c r="E3507" s="10">
        <f t="shared" si="108"/>
        <v>18420405.14080514</v>
      </c>
      <c r="F3507" s="28">
        <f t="shared" si="109"/>
        <v>26301.568701565266</v>
      </c>
    </row>
    <row r="3508" spans="1:6" x14ac:dyDescent="0.3">
      <c r="A3508">
        <v>3507</v>
      </c>
      <c r="B3508" s="2">
        <v>40893</v>
      </c>
      <c r="C3508" s="8">
        <v>43750000</v>
      </c>
      <c r="D3508" s="8">
        <v>25355896.427896425</v>
      </c>
      <c r="E3508" s="10">
        <f t="shared" si="108"/>
        <v>18394103.572103575</v>
      </c>
      <c r="F3508" s="28">
        <f t="shared" si="109"/>
        <v>5572.5571725554764</v>
      </c>
    </row>
    <row r="3509" spans="1:6" x14ac:dyDescent="0.3">
      <c r="A3509">
        <v>3508</v>
      </c>
      <c r="B3509" s="2">
        <v>40892</v>
      </c>
      <c r="C3509" s="8">
        <v>43400000</v>
      </c>
      <c r="D3509" s="8">
        <v>25011468.985068981</v>
      </c>
      <c r="E3509" s="10">
        <f t="shared" si="108"/>
        <v>18388531.014931019</v>
      </c>
      <c r="F3509" s="28">
        <f t="shared" si="109"/>
        <v>-488317.44471744075</v>
      </c>
    </row>
    <row r="3510" spans="1:6" x14ac:dyDescent="0.3">
      <c r="A3510">
        <v>3509</v>
      </c>
      <c r="B3510" s="2">
        <v>40891</v>
      </c>
      <c r="C3510" s="8">
        <v>44040000</v>
      </c>
      <c r="D3510" s="8">
        <v>25163151.54035154</v>
      </c>
      <c r="E3510" s="10">
        <f t="shared" si="108"/>
        <v>18876848.45964846</v>
      </c>
      <c r="F3510" s="28">
        <f t="shared" si="109"/>
        <v>1091996.0687960684</v>
      </c>
    </row>
    <row r="3511" spans="1:6" x14ac:dyDescent="0.3">
      <c r="A3511">
        <v>3510</v>
      </c>
      <c r="B3511" s="2">
        <v>40890</v>
      </c>
      <c r="C3511" s="8">
        <v>44150000</v>
      </c>
      <c r="D3511" s="8">
        <v>26365147.609147608</v>
      </c>
      <c r="E3511" s="10">
        <f t="shared" si="108"/>
        <v>17784852.390852392</v>
      </c>
      <c r="F3511" s="28">
        <f t="shared" si="109"/>
        <v>-387991.3059913069</v>
      </c>
    </row>
    <row r="3512" spans="1:6" x14ac:dyDescent="0.3">
      <c r="A3512">
        <v>3511</v>
      </c>
      <c r="B3512" s="2">
        <v>40889</v>
      </c>
      <c r="C3512" s="8">
        <v>44600000</v>
      </c>
      <c r="D3512" s="8">
        <v>26427156.303156301</v>
      </c>
      <c r="E3512" s="10">
        <f t="shared" si="108"/>
        <v>18172843.696843699</v>
      </c>
      <c r="F3512" s="28">
        <f t="shared" si="109"/>
        <v>545283.68928368762</v>
      </c>
    </row>
    <row r="3513" spans="1:6" x14ac:dyDescent="0.3">
      <c r="A3513">
        <v>3512</v>
      </c>
      <c r="B3513" s="2">
        <v>40886</v>
      </c>
      <c r="C3513" s="8">
        <v>44820000</v>
      </c>
      <c r="D3513" s="8">
        <v>27192439.992439989</v>
      </c>
      <c r="E3513" s="10">
        <f t="shared" si="108"/>
        <v>17627560.007560011</v>
      </c>
      <c r="F3513" s="28">
        <f t="shared" si="109"/>
        <v>-311164.99716499448</v>
      </c>
    </row>
    <row r="3514" spans="1:6" x14ac:dyDescent="0.3">
      <c r="A3514">
        <v>3513</v>
      </c>
      <c r="B3514" s="2">
        <v>40885</v>
      </c>
      <c r="C3514" s="8">
        <v>45090000</v>
      </c>
      <c r="D3514" s="8">
        <v>27151274.995274995</v>
      </c>
      <c r="E3514" s="10">
        <f t="shared" si="108"/>
        <v>17938725.004725005</v>
      </c>
      <c r="F3514" s="28">
        <f t="shared" si="109"/>
        <v>630442.26044226065</v>
      </c>
    </row>
    <row r="3515" spans="1:6" x14ac:dyDescent="0.3">
      <c r="A3515">
        <v>3514</v>
      </c>
      <c r="B3515" s="2">
        <v>40884</v>
      </c>
      <c r="C3515" s="8">
        <v>44960000</v>
      </c>
      <c r="D3515" s="8">
        <v>27651717.255717255</v>
      </c>
      <c r="E3515" s="10">
        <f t="shared" si="108"/>
        <v>17308282.744282745</v>
      </c>
      <c r="F3515" s="28">
        <f t="shared" si="109"/>
        <v>3513.5135135129094</v>
      </c>
    </row>
    <row r="3516" spans="1:6" x14ac:dyDescent="0.3">
      <c r="A3516">
        <v>3515</v>
      </c>
      <c r="B3516" s="2">
        <v>40883</v>
      </c>
      <c r="C3516" s="8">
        <v>44750000</v>
      </c>
      <c r="D3516" s="8">
        <v>27445230.769230768</v>
      </c>
      <c r="E3516" s="10">
        <f t="shared" si="108"/>
        <v>17304769.230769232</v>
      </c>
      <c r="F3516" s="28">
        <f t="shared" si="109"/>
        <v>-405525.98752598837</v>
      </c>
    </row>
    <row r="3517" spans="1:6" x14ac:dyDescent="0.3">
      <c r="A3517">
        <v>3516</v>
      </c>
      <c r="B3517" s="2">
        <v>40882</v>
      </c>
      <c r="C3517" s="8">
        <v>45200000</v>
      </c>
      <c r="D3517" s="8">
        <v>27489704.78170478</v>
      </c>
      <c r="E3517" s="10">
        <f t="shared" si="108"/>
        <v>17710295.21829522</v>
      </c>
      <c r="F3517" s="28">
        <f t="shared" si="109"/>
        <v>165694.95369495451</v>
      </c>
    </row>
    <row r="3518" spans="1:6" x14ac:dyDescent="0.3">
      <c r="A3518">
        <v>3517</v>
      </c>
      <c r="B3518" s="2">
        <v>40879</v>
      </c>
      <c r="C3518" s="8">
        <v>45280000</v>
      </c>
      <c r="D3518" s="8">
        <v>27735399.735399734</v>
      </c>
      <c r="E3518" s="10">
        <f t="shared" si="108"/>
        <v>17544600.264600266</v>
      </c>
      <c r="F3518" s="28">
        <f t="shared" si="109"/>
        <v>-192630.50463050604</v>
      </c>
    </row>
    <row r="3519" spans="1:6" x14ac:dyDescent="0.3">
      <c r="A3519">
        <v>3518</v>
      </c>
      <c r="B3519" s="2">
        <v>40878</v>
      </c>
      <c r="C3519" s="8">
        <v>45300000</v>
      </c>
      <c r="D3519" s="8">
        <v>27562769.230769228</v>
      </c>
      <c r="E3519" s="10">
        <f t="shared" si="108"/>
        <v>17737230.769230772</v>
      </c>
      <c r="F3519" s="28">
        <f t="shared" si="109"/>
        <v>698816.48081647977</v>
      </c>
    </row>
    <row r="3520" spans="1:6" x14ac:dyDescent="0.3">
      <c r="A3520">
        <v>3519</v>
      </c>
      <c r="B3520" s="2">
        <v>40877</v>
      </c>
      <c r="C3520" s="8">
        <v>44750000</v>
      </c>
      <c r="D3520" s="8">
        <v>27711585.711585708</v>
      </c>
      <c r="E3520" s="10">
        <f t="shared" si="108"/>
        <v>17038414.288414292</v>
      </c>
      <c r="F3520" s="28">
        <f t="shared" si="109"/>
        <v>-547962.12436212227</v>
      </c>
    </row>
    <row r="3521" spans="1:6" x14ac:dyDescent="0.3">
      <c r="A3521">
        <v>3520</v>
      </c>
      <c r="B3521" s="2">
        <v>40876</v>
      </c>
      <c r="C3521" s="8">
        <v>44800000</v>
      </c>
      <c r="D3521" s="8">
        <v>27213623.587223586</v>
      </c>
      <c r="E3521" s="10">
        <f t="shared" si="108"/>
        <v>17586376.412776414</v>
      </c>
      <c r="F3521" s="28">
        <f t="shared" si="109"/>
        <v>-266468.79606879503</v>
      </c>
    </row>
    <row r="3522" spans="1:6" x14ac:dyDescent="0.3">
      <c r="A3522">
        <v>3521</v>
      </c>
      <c r="B3522" s="2">
        <v>40875</v>
      </c>
      <c r="C3522" s="8">
        <v>45020000</v>
      </c>
      <c r="D3522" s="8">
        <v>27167154.791154791</v>
      </c>
      <c r="E3522" s="10">
        <f t="shared" si="108"/>
        <v>17852845.208845209</v>
      </c>
      <c r="F3522" s="28">
        <f t="shared" si="109"/>
        <v>161869.96786996722</v>
      </c>
    </row>
    <row r="3523" spans="1:6" x14ac:dyDescent="0.3">
      <c r="A3523">
        <v>3522</v>
      </c>
      <c r="B3523" s="2">
        <v>40872</v>
      </c>
      <c r="C3523" s="8">
        <v>44450000</v>
      </c>
      <c r="D3523" s="8">
        <v>26759024.759024758</v>
      </c>
      <c r="E3523" s="10">
        <f t="shared" ref="E3523:E3586" si="110">C3523-D3523</f>
        <v>17690975.240975242</v>
      </c>
      <c r="F3523" s="28">
        <f t="shared" ref="F3523:F3586" si="111">E3523-E3524</f>
        <v>535006.32340632379</v>
      </c>
    </row>
    <row r="3524" spans="1:6" x14ac:dyDescent="0.3">
      <c r="A3524">
        <v>3523</v>
      </c>
      <c r="B3524" s="2">
        <v>40871</v>
      </c>
      <c r="C3524" s="8">
        <v>44550000</v>
      </c>
      <c r="D3524" s="8">
        <v>27394031.082431082</v>
      </c>
      <c r="E3524" s="10">
        <f t="shared" si="110"/>
        <v>17155968.917568918</v>
      </c>
      <c r="F3524" s="28">
        <f t="shared" si="111"/>
        <v>-665379.25857925788</v>
      </c>
    </row>
    <row r="3525" spans="1:6" x14ac:dyDescent="0.3">
      <c r="A3525">
        <v>3524</v>
      </c>
      <c r="B3525" s="2">
        <v>40870</v>
      </c>
      <c r="C3525" s="8">
        <v>44750000</v>
      </c>
      <c r="D3525" s="8">
        <v>26928651.823851824</v>
      </c>
      <c r="E3525" s="10">
        <f t="shared" si="110"/>
        <v>17821348.176148176</v>
      </c>
      <c r="F3525" s="28">
        <f t="shared" si="111"/>
        <v>301936.72273672</v>
      </c>
    </row>
    <row r="3526" spans="1:6" x14ac:dyDescent="0.3">
      <c r="A3526">
        <v>3525</v>
      </c>
      <c r="B3526" s="2">
        <v>40869</v>
      </c>
      <c r="C3526" s="8">
        <v>44550000</v>
      </c>
      <c r="D3526" s="8">
        <v>27030588.546588544</v>
      </c>
      <c r="E3526" s="10">
        <f t="shared" si="110"/>
        <v>17519411.453411456</v>
      </c>
      <c r="F3526" s="28">
        <f t="shared" si="111"/>
        <v>-1628258.3254583254</v>
      </c>
    </row>
    <row r="3527" spans="1:6" x14ac:dyDescent="0.3">
      <c r="A3527">
        <v>3526</v>
      </c>
      <c r="B3527" s="2">
        <v>40868</v>
      </c>
      <c r="C3527" s="8">
        <v>45800000</v>
      </c>
      <c r="D3527" s="8">
        <v>26652330.221130218</v>
      </c>
      <c r="E3527" s="10">
        <f t="shared" si="110"/>
        <v>19147669.778869782</v>
      </c>
      <c r="F3527" s="28">
        <f t="shared" si="111"/>
        <v>779034.36023436114</v>
      </c>
    </row>
    <row r="3528" spans="1:6" x14ac:dyDescent="0.3">
      <c r="A3528">
        <v>3527</v>
      </c>
      <c r="B3528" s="2">
        <v>40865</v>
      </c>
      <c r="C3528" s="8">
        <v>45750000</v>
      </c>
      <c r="D3528" s="8">
        <v>27381364.581364579</v>
      </c>
      <c r="E3528" s="10">
        <f t="shared" si="110"/>
        <v>18368635.418635421</v>
      </c>
      <c r="F3528" s="28">
        <f t="shared" si="111"/>
        <v>-599991.45719145983</v>
      </c>
    </row>
    <row r="3529" spans="1:6" x14ac:dyDescent="0.3">
      <c r="A3529">
        <v>3528</v>
      </c>
      <c r="B3529" s="2">
        <v>40864</v>
      </c>
      <c r="C3529" s="8">
        <v>46280000</v>
      </c>
      <c r="D3529" s="8">
        <v>27311373.12417312</v>
      </c>
      <c r="E3529" s="10">
        <f t="shared" si="110"/>
        <v>18968626.87582688</v>
      </c>
      <c r="F3529" s="28">
        <f t="shared" si="111"/>
        <v>779503.83670384064</v>
      </c>
    </row>
    <row r="3530" spans="1:6" x14ac:dyDescent="0.3">
      <c r="A3530">
        <v>3529</v>
      </c>
      <c r="B3530" s="2">
        <v>40863</v>
      </c>
      <c r="C3530" s="8">
        <v>46350000</v>
      </c>
      <c r="D3530" s="8">
        <v>28160876.96087696</v>
      </c>
      <c r="E3530" s="10">
        <f t="shared" si="110"/>
        <v>18189123.03912304</v>
      </c>
      <c r="F3530" s="28">
        <f t="shared" si="111"/>
        <v>182155.35815535858</v>
      </c>
    </row>
    <row r="3531" spans="1:6" x14ac:dyDescent="0.3">
      <c r="A3531">
        <v>3530</v>
      </c>
      <c r="B3531" s="2">
        <v>40862</v>
      </c>
      <c r="C3531" s="8">
        <v>46300000</v>
      </c>
      <c r="D3531" s="8">
        <v>28293032.319032319</v>
      </c>
      <c r="E3531" s="10">
        <f t="shared" si="110"/>
        <v>18006967.680967681</v>
      </c>
      <c r="F3531" s="28">
        <f t="shared" si="111"/>
        <v>-361931.20393120497</v>
      </c>
    </row>
    <row r="3532" spans="1:6" x14ac:dyDescent="0.3">
      <c r="A3532">
        <v>3531</v>
      </c>
      <c r="B3532" s="2">
        <v>40861</v>
      </c>
      <c r="C3532" s="8">
        <v>46600000</v>
      </c>
      <c r="D3532" s="8">
        <v>28231101.115101114</v>
      </c>
      <c r="E3532" s="10">
        <f t="shared" si="110"/>
        <v>18368898.884898886</v>
      </c>
      <c r="F3532" s="28">
        <f t="shared" si="111"/>
        <v>608088.07408807427</v>
      </c>
    </row>
    <row r="3533" spans="1:6" x14ac:dyDescent="0.3">
      <c r="A3533">
        <v>3532</v>
      </c>
      <c r="B3533" s="2">
        <v>40858</v>
      </c>
      <c r="C3533" s="8">
        <v>46150000</v>
      </c>
      <c r="D3533" s="8">
        <v>28389189.189189188</v>
      </c>
      <c r="E3533" s="10">
        <f t="shared" si="110"/>
        <v>17760810.810810812</v>
      </c>
      <c r="F3533" s="28">
        <f t="shared" si="111"/>
        <v>-608216.21621621773</v>
      </c>
    </row>
    <row r="3534" spans="1:6" x14ac:dyDescent="0.3">
      <c r="A3534">
        <v>3533</v>
      </c>
      <c r="B3534" s="2">
        <v>40857</v>
      </c>
      <c r="C3534" s="8">
        <v>46300000</v>
      </c>
      <c r="D3534" s="8">
        <v>27930972.97297297</v>
      </c>
      <c r="E3534" s="10">
        <f t="shared" si="110"/>
        <v>18369027.02702703</v>
      </c>
      <c r="F3534" s="28">
        <f t="shared" si="111"/>
        <v>262215.23341523483</v>
      </c>
    </row>
    <row r="3535" spans="1:6" x14ac:dyDescent="0.3">
      <c r="A3535">
        <v>3534</v>
      </c>
      <c r="B3535" s="2">
        <v>40856</v>
      </c>
      <c r="C3535" s="8">
        <v>46550000</v>
      </c>
      <c r="D3535" s="8">
        <v>28443188.206388205</v>
      </c>
      <c r="E3535" s="10">
        <f t="shared" si="110"/>
        <v>18106811.793611795</v>
      </c>
      <c r="F3535" s="28">
        <f t="shared" si="111"/>
        <v>115036.70383670181</v>
      </c>
    </row>
    <row r="3536" spans="1:6" x14ac:dyDescent="0.3">
      <c r="A3536">
        <v>3535</v>
      </c>
      <c r="B3536" s="2">
        <v>40855</v>
      </c>
      <c r="C3536" s="8">
        <v>46550000</v>
      </c>
      <c r="D3536" s="8">
        <v>28558224.910224907</v>
      </c>
      <c r="E3536" s="10">
        <f t="shared" si="110"/>
        <v>17991775.089775093</v>
      </c>
      <c r="F3536" s="28">
        <f t="shared" si="111"/>
        <v>571373.65337365493</v>
      </c>
    </row>
    <row r="3537" spans="1:6" x14ac:dyDescent="0.3">
      <c r="A3537">
        <v>3536</v>
      </c>
      <c r="B3537" s="2">
        <v>40854</v>
      </c>
      <c r="C3537" s="8">
        <v>45850000</v>
      </c>
      <c r="D3537" s="8">
        <v>28429598.563598562</v>
      </c>
      <c r="E3537" s="10">
        <f t="shared" si="110"/>
        <v>17420401.436401438</v>
      </c>
      <c r="F3537" s="28">
        <f t="shared" si="111"/>
        <v>-405792.85579285771</v>
      </c>
    </row>
    <row r="3538" spans="1:6" x14ac:dyDescent="0.3">
      <c r="A3538">
        <v>3537</v>
      </c>
      <c r="B3538" s="2">
        <v>40851</v>
      </c>
      <c r="C3538" s="8">
        <v>45700000</v>
      </c>
      <c r="D3538" s="8">
        <v>27873805.707805704</v>
      </c>
      <c r="E3538" s="10">
        <f t="shared" si="110"/>
        <v>17826194.292194296</v>
      </c>
      <c r="F3538" s="28">
        <f t="shared" si="111"/>
        <v>634661.50066150352</v>
      </c>
    </row>
    <row r="3539" spans="1:6" x14ac:dyDescent="0.3">
      <c r="A3539">
        <v>3538</v>
      </c>
      <c r="B3539" s="2">
        <v>40850</v>
      </c>
      <c r="C3539" s="8">
        <v>45200000</v>
      </c>
      <c r="D3539" s="8">
        <v>28008467.208467208</v>
      </c>
      <c r="E3539" s="10">
        <f t="shared" si="110"/>
        <v>17191532.791532792</v>
      </c>
      <c r="F3539" s="28">
        <f t="shared" si="111"/>
        <v>-557064.07106407359</v>
      </c>
    </row>
    <row r="3540" spans="1:6" x14ac:dyDescent="0.3">
      <c r="A3540">
        <v>3539</v>
      </c>
      <c r="B3540" s="2">
        <v>40849</v>
      </c>
      <c r="C3540" s="8">
        <v>45200000</v>
      </c>
      <c r="D3540" s="8">
        <v>27451403.137403134</v>
      </c>
      <c r="E3540" s="10">
        <f t="shared" si="110"/>
        <v>17748596.862596866</v>
      </c>
      <c r="F3540" s="28">
        <f t="shared" si="111"/>
        <v>62460.026460029185</v>
      </c>
    </row>
    <row r="3541" spans="1:6" x14ac:dyDescent="0.3">
      <c r="A3541">
        <v>3540</v>
      </c>
      <c r="B3541" s="2">
        <v>40848</v>
      </c>
      <c r="C3541" s="8">
        <v>44850000</v>
      </c>
      <c r="D3541" s="8">
        <v>27163863.163863163</v>
      </c>
      <c r="E3541" s="10">
        <f t="shared" si="110"/>
        <v>17686136.836136837</v>
      </c>
      <c r="F3541" s="28">
        <f t="shared" si="111"/>
        <v>209563.4095634073</v>
      </c>
    </row>
    <row r="3542" spans="1:6" x14ac:dyDescent="0.3">
      <c r="A3542">
        <v>3541</v>
      </c>
      <c r="B3542" s="2">
        <v>40847</v>
      </c>
      <c r="C3542" s="8">
        <v>44850000</v>
      </c>
      <c r="D3542" s="8">
        <v>27373426.573426571</v>
      </c>
      <c r="E3542" s="10">
        <f t="shared" si="110"/>
        <v>17476573.426573429</v>
      </c>
      <c r="F3542" s="28">
        <f t="shared" si="111"/>
        <v>-156337.93233793229</v>
      </c>
    </row>
    <row r="3543" spans="1:6" x14ac:dyDescent="0.3">
      <c r="A3543">
        <v>3542</v>
      </c>
      <c r="B3543" s="2">
        <v>40844</v>
      </c>
      <c r="C3543" s="8">
        <v>45250000</v>
      </c>
      <c r="D3543" s="8">
        <v>27617088.641088638</v>
      </c>
      <c r="E3543" s="10">
        <f t="shared" si="110"/>
        <v>17632911.358911362</v>
      </c>
      <c r="F3543" s="28">
        <f t="shared" si="111"/>
        <v>401484.48308448493</v>
      </c>
    </row>
    <row r="3544" spans="1:6" x14ac:dyDescent="0.3">
      <c r="A3544">
        <v>3543</v>
      </c>
      <c r="B3544" s="2">
        <v>40843</v>
      </c>
      <c r="C3544" s="8">
        <v>44900000</v>
      </c>
      <c r="D3544" s="8">
        <v>27668573.124173123</v>
      </c>
      <c r="E3544" s="10">
        <f t="shared" si="110"/>
        <v>17231426.875826877</v>
      </c>
      <c r="F3544" s="28">
        <f t="shared" si="111"/>
        <v>-423149.57474957407</v>
      </c>
    </row>
    <row r="3545" spans="1:6" x14ac:dyDescent="0.3">
      <c r="A3545">
        <v>3544</v>
      </c>
      <c r="B3545" s="2">
        <v>40842</v>
      </c>
      <c r="C3545" s="8">
        <v>44900000</v>
      </c>
      <c r="D3545" s="8">
        <v>27245423.549423549</v>
      </c>
      <c r="E3545" s="10">
        <f t="shared" si="110"/>
        <v>17654576.450576451</v>
      </c>
      <c r="F3545" s="28">
        <f t="shared" si="111"/>
        <v>523208.08920808882</v>
      </c>
    </row>
    <row r="3546" spans="1:6" x14ac:dyDescent="0.3">
      <c r="A3546">
        <v>3545</v>
      </c>
      <c r="B3546" s="2">
        <v>40841</v>
      </c>
      <c r="C3546" s="8">
        <v>44050000</v>
      </c>
      <c r="D3546" s="8">
        <v>26918631.638631638</v>
      </c>
      <c r="E3546" s="10">
        <f t="shared" si="110"/>
        <v>17131368.361368362</v>
      </c>
      <c r="F3546" s="28">
        <f t="shared" si="111"/>
        <v>-810569.64656964689</v>
      </c>
    </row>
    <row r="3547" spans="1:6" x14ac:dyDescent="0.3">
      <c r="A3547">
        <v>3546</v>
      </c>
      <c r="B3547" s="2">
        <v>40840</v>
      </c>
      <c r="C3547" s="8">
        <v>44100000</v>
      </c>
      <c r="D3547" s="8">
        <v>26158061.992061991</v>
      </c>
      <c r="E3547" s="10">
        <f t="shared" si="110"/>
        <v>17941938.007938009</v>
      </c>
      <c r="F3547" s="28">
        <f t="shared" si="111"/>
        <v>340240.86184086278</v>
      </c>
    </row>
    <row r="3548" spans="1:6" x14ac:dyDescent="0.3">
      <c r="A3548">
        <v>3547</v>
      </c>
      <c r="B3548" s="2">
        <v>40837</v>
      </c>
      <c r="C3548" s="8">
        <v>43500000</v>
      </c>
      <c r="D3548" s="8">
        <v>25898302.853902854</v>
      </c>
      <c r="E3548" s="10">
        <f t="shared" si="110"/>
        <v>17601697.146097146</v>
      </c>
      <c r="F3548" s="28">
        <f t="shared" si="111"/>
        <v>20349.877149872482</v>
      </c>
    </row>
    <row r="3549" spans="1:6" x14ac:dyDescent="0.3">
      <c r="A3549">
        <v>3548</v>
      </c>
      <c r="B3549" s="2">
        <v>40836</v>
      </c>
      <c r="C3549" s="8">
        <v>43100000</v>
      </c>
      <c r="D3549" s="8">
        <v>25518652.731052727</v>
      </c>
      <c r="E3549" s="10">
        <f t="shared" si="110"/>
        <v>17581347.268947273</v>
      </c>
      <c r="F3549" s="28">
        <f t="shared" si="111"/>
        <v>132384.87998488173</v>
      </c>
    </row>
    <row r="3550" spans="1:6" x14ac:dyDescent="0.3">
      <c r="A3550">
        <v>3549</v>
      </c>
      <c r="B3550" s="2">
        <v>40835</v>
      </c>
      <c r="C3550" s="8">
        <v>43500000</v>
      </c>
      <c r="D3550" s="8">
        <v>26051037.611037608</v>
      </c>
      <c r="E3550" s="10">
        <f t="shared" si="110"/>
        <v>17448962.388962392</v>
      </c>
      <c r="F3550" s="28">
        <f t="shared" si="111"/>
        <v>-337257.90965790674</v>
      </c>
    </row>
    <row r="3551" spans="1:6" x14ac:dyDescent="0.3">
      <c r="A3551">
        <v>3550</v>
      </c>
      <c r="B3551" s="2">
        <v>40834</v>
      </c>
      <c r="C3551" s="8">
        <v>43900000</v>
      </c>
      <c r="D3551" s="8">
        <v>26113779.701379701</v>
      </c>
      <c r="E3551" s="10">
        <f t="shared" si="110"/>
        <v>17786220.298620299</v>
      </c>
      <c r="F3551" s="28">
        <f t="shared" si="111"/>
        <v>-140183.02778302878</v>
      </c>
    </row>
    <row r="3552" spans="1:6" x14ac:dyDescent="0.3">
      <c r="A3552">
        <v>3551</v>
      </c>
      <c r="B3552" s="2">
        <v>40833</v>
      </c>
      <c r="C3552" s="8">
        <v>44400000</v>
      </c>
      <c r="D3552" s="8">
        <v>26473596.673596673</v>
      </c>
      <c r="E3552" s="10">
        <f t="shared" si="110"/>
        <v>17926403.326403327</v>
      </c>
      <c r="F3552" s="28">
        <f t="shared" si="111"/>
        <v>338099.64089963585</v>
      </c>
    </row>
    <row r="3553" spans="1:6" x14ac:dyDescent="0.3">
      <c r="A3553">
        <v>3552</v>
      </c>
      <c r="B3553" s="2">
        <v>40830</v>
      </c>
      <c r="C3553" s="8">
        <v>44150000</v>
      </c>
      <c r="D3553" s="8">
        <v>26561696.314496309</v>
      </c>
      <c r="E3553" s="10">
        <f t="shared" si="110"/>
        <v>17588303.685503691</v>
      </c>
      <c r="F3553" s="28">
        <f t="shared" si="111"/>
        <v>-242872.6516726464</v>
      </c>
    </row>
    <row r="3554" spans="1:6" x14ac:dyDescent="0.3">
      <c r="A3554">
        <v>3553</v>
      </c>
      <c r="B3554" s="2">
        <v>40829</v>
      </c>
      <c r="C3554" s="8">
        <v>44150000</v>
      </c>
      <c r="D3554" s="8">
        <v>26318823.662823662</v>
      </c>
      <c r="E3554" s="10">
        <f t="shared" si="110"/>
        <v>17831176.337176338</v>
      </c>
      <c r="F3554" s="28">
        <f t="shared" si="111"/>
        <v>308283.50028349832</v>
      </c>
    </row>
    <row r="3555" spans="1:6" x14ac:dyDescent="0.3">
      <c r="A3555">
        <v>3554</v>
      </c>
      <c r="B3555" s="2">
        <v>40828</v>
      </c>
      <c r="C3555" s="8">
        <v>44050000</v>
      </c>
      <c r="D3555" s="8">
        <v>26527107.16310716</v>
      </c>
      <c r="E3555" s="10">
        <f t="shared" si="110"/>
        <v>17522892.83689284</v>
      </c>
      <c r="F3555" s="28">
        <f t="shared" si="111"/>
        <v>-3346.4373464360833</v>
      </c>
    </row>
    <row r="3556" spans="1:6" x14ac:dyDescent="0.3">
      <c r="A3556">
        <v>3555</v>
      </c>
      <c r="B3556" s="2">
        <v>40827</v>
      </c>
      <c r="C3556" s="8">
        <v>43700000</v>
      </c>
      <c r="D3556" s="8">
        <v>26173760.725760724</v>
      </c>
      <c r="E3556" s="10">
        <f t="shared" si="110"/>
        <v>17526239.274239276</v>
      </c>
      <c r="F3556" s="28">
        <f t="shared" si="111"/>
        <v>559813.64581364393</v>
      </c>
    </row>
    <row r="3557" spans="1:6" x14ac:dyDescent="0.3">
      <c r="A3557">
        <v>3556</v>
      </c>
      <c r="B3557" s="2">
        <v>40826</v>
      </c>
      <c r="C3557" s="8">
        <v>43290000</v>
      </c>
      <c r="D3557" s="8">
        <v>26323574.371574368</v>
      </c>
      <c r="E3557" s="10">
        <f t="shared" si="110"/>
        <v>16966425.628425632</v>
      </c>
      <c r="F3557" s="28">
        <f t="shared" si="111"/>
        <v>-831363.06936306879</v>
      </c>
    </row>
    <row r="3558" spans="1:6" x14ac:dyDescent="0.3">
      <c r="A3558">
        <v>3557</v>
      </c>
      <c r="B3558" s="2">
        <v>40823</v>
      </c>
      <c r="C3558" s="8">
        <v>43500000</v>
      </c>
      <c r="D3558" s="8">
        <v>25702211.3022113</v>
      </c>
      <c r="E3558" s="10">
        <f t="shared" si="110"/>
        <v>17797788.6977887</v>
      </c>
      <c r="F3558" s="28">
        <f t="shared" si="111"/>
        <v>-213946.32394632325</v>
      </c>
    </row>
    <row r="3559" spans="1:6" x14ac:dyDescent="0.3">
      <c r="A3559">
        <v>3558</v>
      </c>
      <c r="B3559" s="2">
        <v>40822</v>
      </c>
      <c r="C3559" s="8">
        <v>44050000</v>
      </c>
      <c r="D3559" s="8">
        <v>26038264.978264976</v>
      </c>
      <c r="E3559" s="10">
        <f t="shared" si="110"/>
        <v>18011735.021735024</v>
      </c>
      <c r="F3559" s="28">
        <f t="shared" si="111"/>
        <v>-495247.02324702218</v>
      </c>
    </row>
    <row r="3560" spans="1:6" x14ac:dyDescent="0.3">
      <c r="A3560">
        <v>3559</v>
      </c>
      <c r="B3560" s="2">
        <v>40821</v>
      </c>
      <c r="C3560" s="8">
        <v>44350000</v>
      </c>
      <c r="D3560" s="8">
        <v>25843017.955017954</v>
      </c>
      <c r="E3560" s="10">
        <f t="shared" si="110"/>
        <v>18506982.044982046</v>
      </c>
      <c r="F3560" s="28">
        <f t="shared" si="111"/>
        <v>-1289950.8599508591</v>
      </c>
    </row>
    <row r="3561" spans="1:6" x14ac:dyDescent="0.3">
      <c r="A3561">
        <v>3560</v>
      </c>
      <c r="B3561" s="2">
        <v>40820</v>
      </c>
      <c r="C3561" s="8">
        <v>45200000</v>
      </c>
      <c r="D3561" s="8">
        <v>25403067.095067095</v>
      </c>
      <c r="E3561" s="10">
        <f t="shared" si="110"/>
        <v>19796932.904932905</v>
      </c>
      <c r="F3561" s="28">
        <f t="shared" si="111"/>
        <v>1344785.8627858609</v>
      </c>
    </row>
    <row r="3562" spans="1:6" x14ac:dyDescent="0.3">
      <c r="A3562">
        <v>3561</v>
      </c>
      <c r="B3562" s="2">
        <v>40819</v>
      </c>
      <c r="C3562" s="8">
        <v>44530000</v>
      </c>
      <c r="D3562" s="8">
        <v>26077852.957852956</v>
      </c>
      <c r="E3562" s="10">
        <f t="shared" si="110"/>
        <v>18452147.042147044</v>
      </c>
      <c r="F3562" s="28">
        <f t="shared" si="111"/>
        <v>-236735.9667359665</v>
      </c>
    </row>
    <row r="3563" spans="1:6" x14ac:dyDescent="0.3">
      <c r="A3563">
        <v>3562</v>
      </c>
      <c r="B3563" s="2">
        <v>40816</v>
      </c>
      <c r="C3563" s="8">
        <v>44200000</v>
      </c>
      <c r="D3563" s="8">
        <v>25511116.991116989</v>
      </c>
      <c r="E3563" s="10">
        <f t="shared" si="110"/>
        <v>18688883.008883011</v>
      </c>
      <c r="F3563" s="28">
        <f t="shared" si="111"/>
        <v>-71037.611037611961</v>
      </c>
    </row>
    <row r="3564" spans="1:6" x14ac:dyDescent="0.3">
      <c r="A3564">
        <v>3563</v>
      </c>
      <c r="B3564" s="2">
        <v>40815</v>
      </c>
      <c r="C3564" s="8">
        <v>44200000</v>
      </c>
      <c r="D3564" s="8">
        <v>25440079.380079377</v>
      </c>
      <c r="E3564" s="10">
        <f t="shared" si="110"/>
        <v>18759920.619920623</v>
      </c>
      <c r="F3564" s="28">
        <f t="shared" si="111"/>
        <v>-487402.00340200216</v>
      </c>
    </row>
    <row r="3565" spans="1:6" x14ac:dyDescent="0.3">
      <c r="A3565">
        <v>3564</v>
      </c>
      <c r="B3565" s="2">
        <v>40814</v>
      </c>
      <c r="C3565" s="8">
        <v>44700000</v>
      </c>
      <c r="D3565" s="8">
        <v>25452677.376677375</v>
      </c>
      <c r="E3565" s="10">
        <f t="shared" si="110"/>
        <v>19247322.623322625</v>
      </c>
      <c r="F3565" s="28">
        <f t="shared" si="111"/>
        <v>-447296.54129654169</v>
      </c>
    </row>
    <row r="3566" spans="1:6" x14ac:dyDescent="0.3">
      <c r="A3566">
        <v>3565</v>
      </c>
      <c r="B3566" s="2">
        <v>40813</v>
      </c>
      <c r="C3566" s="8">
        <v>45650000</v>
      </c>
      <c r="D3566" s="8">
        <v>25955380.835380834</v>
      </c>
      <c r="E3566" s="10">
        <f t="shared" si="110"/>
        <v>19694619.164619166</v>
      </c>
      <c r="F3566" s="28">
        <f t="shared" si="111"/>
        <v>-727493.85749385878</v>
      </c>
    </row>
    <row r="3567" spans="1:6" x14ac:dyDescent="0.3">
      <c r="A3567">
        <v>3566</v>
      </c>
      <c r="B3567" s="2">
        <v>40812</v>
      </c>
      <c r="C3567" s="8">
        <v>45500000</v>
      </c>
      <c r="D3567" s="8">
        <v>25077886.977886975</v>
      </c>
      <c r="E3567" s="10">
        <f t="shared" si="110"/>
        <v>20422113.022113025</v>
      </c>
      <c r="F3567" s="28">
        <f t="shared" si="111"/>
        <v>-367085.61708561704</v>
      </c>
    </row>
    <row r="3568" spans="1:6" x14ac:dyDescent="0.3">
      <c r="A3568">
        <v>3567</v>
      </c>
      <c r="B3568" s="2">
        <v>40809</v>
      </c>
      <c r="C3568" s="8">
        <v>46650000</v>
      </c>
      <c r="D3568" s="8">
        <v>25860801.360801358</v>
      </c>
      <c r="E3568" s="10">
        <f t="shared" si="110"/>
        <v>20789198.639198642</v>
      </c>
      <c r="F3568" s="28">
        <f t="shared" si="111"/>
        <v>1350946.5129465126</v>
      </c>
    </row>
    <row r="3569" spans="1:6" x14ac:dyDescent="0.3">
      <c r="A3569">
        <v>3568</v>
      </c>
      <c r="B3569" s="2">
        <v>40808</v>
      </c>
      <c r="C3569" s="8">
        <v>46800000</v>
      </c>
      <c r="D3569" s="8">
        <v>27361747.87374787</v>
      </c>
      <c r="E3569" s="10">
        <f t="shared" si="110"/>
        <v>19438252.12625213</v>
      </c>
      <c r="F3569" s="28">
        <f t="shared" si="111"/>
        <v>852253.26025326177</v>
      </c>
    </row>
    <row r="3570" spans="1:6" x14ac:dyDescent="0.3">
      <c r="A3570">
        <v>3569</v>
      </c>
      <c r="B3570" s="2">
        <v>40807</v>
      </c>
      <c r="C3570" s="8">
        <v>47100000</v>
      </c>
      <c r="D3570" s="8">
        <v>28514001.134001132</v>
      </c>
      <c r="E3570" s="10">
        <f t="shared" si="110"/>
        <v>18585998.865998868</v>
      </c>
      <c r="F3570" s="28">
        <f t="shared" si="111"/>
        <v>44450.954450953752</v>
      </c>
    </row>
    <row r="3571" spans="1:6" x14ac:dyDescent="0.3">
      <c r="A3571">
        <v>3570</v>
      </c>
      <c r="B3571" s="2">
        <v>40806</v>
      </c>
      <c r="C3571" s="8">
        <v>46950000</v>
      </c>
      <c r="D3571" s="8">
        <v>28408452.088452086</v>
      </c>
      <c r="E3571" s="10">
        <f t="shared" si="110"/>
        <v>18541547.911547914</v>
      </c>
      <c r="F3571" s="28">
        <f t="shared" si="111"/>
        <v>-534600.64260064065</v>
      </c>
    </row>
    <row r="3572" spans="1:6" x14ac:dyDescent="0.3">
      <c r="A3572">
        <v>3571</v>
      </c>
      <c r="B3572" s="2">
        <v>40805</v>
      </c>
      <c r="C3572" s="8">
        <v>47050000</v>
      </c>
      <c r="D3572" s="8">
        <v>27973851.445851445</v>
      </c>
      <c r="E3572" s="10">
        <f t="shared" si="110"/>
        <v>19076148.554148555</v>
      </c>
      <c r="F3572" s="28">
        <f t="shared" si="111"/>
        <v>962185.59818559512</v>
      </c>
    </row>
    <row r="3573" spans="1:6" x14ac:dyDescent="0.3">
      <c r="A3573">
        <v>3572</v>
      </c>
      <c r="B3573" s="2">
        <v>40802</v>
      </c>
      <c r="C3573" s="8">
        <v>46650000</v>
      </c>
      <c r="D3573" s="8">
        <v>28536037.04403704</v>
      </c>
      <c r="E3573" s="10">
        <f t="shared" si="110"/>
        <v>18113962.95596296</v>
      </c>
      <c r="F3573" s="28">
        <f t="shared" si="111"/>
        <v>-998443.01644301414</v>
      </c>
    </row>
    <row r="3574" spans="1:6" x14ac:dyDescent="0.3">
      <c r="A3574">
        <v>3573</v>
      </c>
      <c r="B3574" s="2">
        <v>40801</v>
      </c>
      <c r="C3574" s="8">
        <v>47200000</v>
      </c>
      <c r="D3574" s="8">
        <v>28087594.027594026</v>
      </c>
      <c r="E3574" s="10">
        <f t="shared" si="110"/>
        <v>19112405.972405974</v>
      </c>
      <c r="F3574" s="28">
        <f t="shared" si="111"/>
        <v>527964.46796446666</v>
      </c>
    </row>
    <row r="3575" spans="1:6" x14ac:dyDescent="0.3">
      <c r="A3575">
        <v>3574</v>
      </c>
      <c r="B3575" s="2">
        <v>40800</v>
      </c>
      <c r="C3575" s="8">
        <v>47300000</v>
      </c>
      <c r="D3575" s="8">
        <v>28715558.495558493</v>
      </c>
      <c r="E3575" s="10">
        <f t="shared" si="110"/>
        <v>18584441.504441507</v>
      </c>
      <c r="F3575" s="28">
        <f t="shared" si="111"/>
        <v>190534.87053487077</v>
      </c>
    </row>
    <row r="3576" spans="1:6" x14ac:dyDescent="0.3">
      <c r="A3576">
        <v>3575</v>
      </c>
      <c r="B3576" s="2">
        <v>40799</v>
      </c>
      <c r="C3576" s="8">
        <v>47120000</v>
      </c>
      <c r="D3576" s="8">
        <v>28726093.366093364</v>
      </c>
      <c r="E3576" s="10">
        <f t="shared" si="110"/>
        <v>18393906.633906636</v>
      </c>
      <c r="F3576" s="28">
        <f t="shared" si="111"/>
        <v>-604700.81270081177</v>
      </c>
    </row>
    <row r="3577" spans="1:6" x14ac:dyDescent="0.3">
      <c r="A3577">
        <v>3576</v>
      </c>
      <c r="B3577" s="2">
        <v>40798</v>
      </c>
      <c r="C3577" s="8">
        <v>47500000</v>
      </c>
      <c r="D3577" s="8">
        <v>28501392.553392552</v>
      </c>
      <c r="E3577" s="10">
        <f t="shared" si="110"/>
        <v>18998607.446607448</v>
      </c>
      <c r="F3577" s="28">
        <f t="shared" si="111"/>
        <v>540155.35815535858</v>
      </c>
    </row>
    <row r="3578" spans="1:6" x14ac:dyDescent="0.3">
      <c r="A3578">
        <v>3577</v>
      </c>
      <c r="B3578" s="2">
        <v>40795</v>
      </c>
      <c r="C3578" s="8">
        <v>47650000</v>
      </c>
      <c r="D3578" s="8">
        <v>29191547.91154791</v>
      </c>
      <c r="E3578" s="10">
        <f t="shared" si="110"/>
        <v>18458452.08845209</v>
      </c>
      <c r="F3578" s="28">
        <f t="shared" si="111"/>
        <v>468550.36855036765</v>
      </c>
    </row>
    <row r="3579" spans="1:6" x14ac:dyDescent="0.3">
      <c r="A3579">
        <v>3578</v>
      </c>
      <c r="B3579" s="2">
        <v>40794</v>
      </c>
      <c r="C3579" s="8">
        <v>47150000</v>
      </c>
      <c r="D3579" s="8">
        <v>29160098.280098278</v>
      </c>
      <c r="E3579" s="10">
        <f t="shared" si="110"/>
        <v>17989901.719901722</v>
      </c>
      <c r="F3579" s="28">
        <f t="shared" si="111"/>
        <v>-670991.49499149621</v>
      </c>
    </row>
    <row r="3580" spans="1:6" x14ac:dyDescent="0.3">
      <c r="A3580">
        <v>3579</v>
      </c>
      <c r="B3580" s="2">
        <v>40793</v>
      </c>
      <c r="C3580" s="8">
        <v>47230000</v>
      </c>
      <c r="D3580" s="8">
        <v>28569106.785106782</v>
      </c>
      <c r="E3580" s="10">
        <f t="shared" si="110"/>
        <v>18660893.214893218</v>
      </c>
      <c r="F3580" s="28">
        <f t="shared" si="111"/>
        <v>164726.1387261413</v>
      </c>
    </row>
    <row r="3581" spans="1:6" x14ac:dyDescent="0.3">
      <c r="A3581">
        <v>3580</v>
      </c>
      <c r="B3581" s="2">
        <v>40792</v>
      </c>
      <c r="C3581" s="8">
        <v>47900000</v>
      </c>
      <c r="D3581" s="8">
        <v>29403832.923832923</v>
      </c>
      <c r="E3581" s="10">
        <f t="shared" si="110"/>
        <v>18496167.076167077</v>
      </c>
      <c r="F3581" s="28">
        <f t="shared" si="111"/>
        <v>-845377.10937711224</v>
      </c>
    </row>
    <row r="3582" spans="1:6" x14ac:dyDescent="0.3">
      <c r="A3582">
        <v>3581</v>
      </c>
      <c r="B3582" s="2">
        <v>40791</v>
      </c>
      <c r="C3582" s="8">
        <v>47900000</v>
      </c>
      <c r="D3582" s="8">
        <v>28558455.814455811</v>
      </c>
      <c r="E3582" s="10">
        <f t="shared" si="110"/>
        <v>19341544.185544189</v>
      </c>
      <c r="F3582" s="28">
        <f t="shared" si="111"/>
        <v>2197626.9676269703</v>
      </c>
    </row>
    <row r="3583" spans="1:6" x14ac:dyDescent="0.3">
      <c r="A3583">
        <v>3582</v>
      </c>
      <c r="B3583" s="2">
        <v>40788</v>
      </c>
      <c r="C3583" s="8">
        <v>46650000</v>
      </c>
      <c r="D3583" s="8">
        <v>29506082.782082781</v>
      </c>
      <c r="E3583" s="10">
        <f t="shared" si="110"/>
        <v>17143917.217917219</v>
      </c>
      <c r="F3583" s="28">
        <f t="shared" si="111"/>
        <v>-751155.54715554789</v>
      </c>
    </row>
    <row r="3584" spans="1:6" x14ac:dyDescent="0.3">
      <c r="A3584">
        <v>3583</v>
      </c>
      <c r="B3584" s="2">
        <v>40787</v>
      </c>
      <c r="C3584" s="8">
        <v>46650000</v>
      </c>
      <c r="D3584" s="8">
        <v>28754927.234927233</v>
      </c>
      <c r="E3584" s="10">
        <f t="shared" si="110"/>
        <v>17895072.765072767</v>
      </c>
      <c r="F3584" s="28">
        <f t="shared" si="111"/>
        <v>-240631.26063125953</v>
      </c>
    </row>
    <row r="3585" spans="1:6" x14ac:dyDescent="0.3">
      <c r="A3585">
        <v>3584</v>
      </c>
      <c r="B3585" s="2">
        <v>40786</v>
      </c>
      <c r="C3585" s="8">
        <v>46930000</v>
      </c>
      <c r="D3585" s="8">
        <v>28794295.974295974</v>
      </c>
      <c r="E3585" s="10">
        <f t="shared" si="110"/>
        <v>18135704.025704026</v>
      </c>
      <c r="F3585" s="28">
        <f t="shared" si="111"/>
        <v>671654.50765450671</v>
      </c>
    </row>
    <row r="3586" spans="1:6" x14ac:dyDescent="0.3">
      <c r="A3586">
        <v>3585</v>
      </c>
      <c r="B3586" s="2">
        <v>40785</v>
      </c>
      <c r="C3586" s="8">
        <v>46230000</v>
      </c>
      <c r="D3586" s="8">
        <v>28765950.48195048</v>
      </c>
      <c r="E3586" s="10">
        <f t="shared" si="110"/>
        <v>17464049.51804952</v>
      </c>
      <c r="F3586" s="28">
        <f t="shared" si="111"/>
        <v>-1323129.0871290863</v>
      </c>
    </row>
    <row r="3587" spans="1:6" x14ac:dyDescent="0.3">
      <c r="A3587">
        <v>3586</v>
      </c>
      <c r="B3587" s="2">
        <v>40784</v>
      </c>
      <c r="C3587" s="8">
        <v>46950000</v>
      </c>
      <c r="D3587" s="8">
        <v>28162821.394821394</v>
      </c>
      <c r="E3587" s="10">
        <f t="shared" ref="E3587:E3650" si="112">C3587-D3587</f>
        <v>18787178.605178606</v>
      </c>
      <c r="F3587" s="28">
        <f t="shared" ref="F3587:F3650" si="113">E3587-E3588</f>
        <v>89760.725760724396</v>
      </c>
    </row>
    <row r="3588" spans="1:6" x14ac:dyDescent="0.3">
      <c r="A3588">
        <v>3587</v>
      </c>
      <c r="B3588" s="2">
        <v>40781</v>
      </c>
      <c r="C3588" s="8">
        <v>46950000</v>
      </c>
      <c r="D3588" s="8">
        <v>28252582.120582119</v>
      </c>
      <c r="E3588" s="10">
        <f t="shared" si="112"/>
        <v>18697417.879417881</v>
      </c>
      <c r="F3588" s="28">
        <f t="shared" si="113"/>
        <v>1569948.5919485912</v>
      </c>
    </row>
    <row r="3589" spans="1:6" x14ac:dyDescent="0.3">
      <c r="A3589">
        <v>3588</v>
      </c>
      <c r="B3589" s="2">
        <v>40780</v>
      </c>
      <c r="C3589" s="8">
        <v>44800000</v>
      </c>
      <c r="D3589" s="8">
        <v>27672530.71253071</v>
      </c>
      <c r="E3589" s="10">
        <f t="shared" si="112"/>
        <v>17127469.28746929</v>
      </c>
      <c r="F3589" s="28">
        <f t="shared" si="113"/>
        <v>-2849848.4218484201</v>
      </c>
    </row>
    <row r="3590" spans="1:6" x14ac:dyDescent="0.3">
      <c r="A3590">
        <v>3589</v>
      </c>
      <c r="B3590" s="2">
        <v>40779</v>
      </c>
      <c r="C3590" s="8">
        <v>47600000</v>
      </c>
      <c r="D3590" s="8">
        <v>27622682.29068229</v>
      </c>
      <c r="E3590" s="10">
        <f t="shared" si="112"/>
        <v>19977317.70931771</v>
      </c>
      <c r="F3590" s="28">
        <f t="shared" si="113"/>
        <v>776840.29484029487</v>
      </c>
    </row>
    <row r="3591" spans="1:6" x14ac:dyDescent="0.3">
      <c r="A3591">
        <v>3590</v>
      </c>
      <c r="B3591" s="2">
        <v>40778</v>
      </c>
      <c r="C3591" s="8">
        <v>48450000</v>
      </c>
      <c r="D3591" s="8">
        <v>29249522.585522585</v>
      </c>
      <c r="E3591" s="10">
        <f t="shared" si="112"/>
        <v>19200477.414477415</v>
      </c>
      <c r="F3591" s="28">
        <f t="shared" si="113"/>
        <v>328494.04649404436</v>
      </c>
    </row>
    <row r="3592" spans="1:6" x14ac:dyDescent="0.3">
      <c r="A3592">
        <v>3591</v>
      </c>
      <c r="B3592" s="2">
        <v>40777</v>
      </c>
      <c r="C3592" s="8">
        <v>48600000</v>
      </c>
      <c r="D3592" s="8">
        <v>29728016.632016629</v>
      </c>
      <c r="E3592" s="10">
        <f t="shared" si="112"/>
        <v>18871983.367983371</v>
      </c>
      <c r="F3592" s="28">
        <f t="shared" si="113"/>
        <v>681617.46361746639</v>
      </c>
    </row>
    <row r="3593" spans="1:6" x14ac:dyDescent="0.3">
      <c r="A3593">
        <v>3592</v>
      </c>
      <c r="B3593" s="2">
        <v>40774</v>
      </c>
      <c r="C3593" s="8">
        <v>47250000</v>
      </c>
      <c r="D3593" s="8">
        <v>29059634.095634095</v>
      </c>
      <c r="E3593" s="10">
        <f t="shared" si="112"/>
        <v>18190365.904365905</v>
      </c>
      <c r="F3593" s="28">
        <f t="shared" si="113"/>
        <v>1255984.1239841208</v>
      </c>
    </row>
    <row r="3594" spans="1:6" x14ac:dyDescent="0.3">
      <c r="A3594">
        <v>3593</v>
      </c>
      <c r="B3594" s="2">
        <v>40773</v>
      </c>
      <c r="C3594" s="8">
        <v>45550000</v>
      </c>
      <c r="D3594" s="8">
        <v>28615618.219618216</v>
      </c>
      <c r="E3594" s="10">
        <f t="shared" si="112"/>
        <v>16934381.780381784</v>
      </c>
      <c r="F3594" s="28">
        <f t="shared" si="113"/>
        <v>73588.735588736832</v>
      </c>
    </row>
    <row r="3595" spans="1:6" x14ac:dyDescent="0.3">
      <c r="A3595">
        <v>3594</v>
      </c>
      <c r="B3595" s="2">
        <v>40772</v>
      </c>
      <c r="C3595" s="8">
        <v>45000000</v>
      </c>
      <c r="D3595" s="8">
        <v>28139206.955206953</v>
      </c>
      <c r="E3595" s="10">
        <f t="shared" si="112"/>
        <v>16860793.044793047</v>
      </c>
      <c r="F3595" s="28">
        <f t="shared" si="113"/>
        <v>-178670.1946701929</v>
      </c>
    </row>
    <row r="3596" spans="1:6" x14ac:dyDescent="0.3">
      <c r="A3596">
        <v>3595</v>
      </c>
      <c r="B3596" s="2">
        <v>40771</v>
      </c>
      <c r="C3596" s="8">
        <v>45000000</v>
      </c>
      <c r="D3596" s="8">
        <v>27960536.76053676</v>
      </c>
      <c r="E3596" s="10">
        <f t="shared" si="112"/>
        <v>17039463.23946324</v>
      </c>
      <c r="F3596" s="28">
        <f t="shared" si="113"/>
        <v>494377.24437724426</v>
      </c>
    </row>
    <row r="3597" spans="1:6" x14ac:dyDescent="0.3">
      <c r="A3597">
        <v>3596</v>
      </c>
      <c r="B3597" s="2">
        <v>40770</v>
      </c>
      <c r="C3597" s="8">
        <v>44150000</v>
      </c>
      <c r="D3597" s="8">
        <v>27604914.004914004</v>
      </c>
      <c r="E3597" s="10">
        <f t="shared" si="112"/>
        <v>16545085.995085996</v>
      </c>
      <c r="F3597" s="28">
        <f t="shared" si="113"/>
        <v>-827433.75543375686</v>
      </c>
    </row>
    <row r="3598" spans="1:6" x14ac:dyDescent="0.3">
      <c r="A3598">
        <v>3597</v>
      </c>
      <c r="B3598" s="2">
        <v>40767</v>
      </c>
      <c r="C3598" s="8">
        <v>44750000</v>
      </c>
      <c r="D3598" s="8">
        <v>27377480.249480247</v>
      </c>
      <c r="E3598" s="10">
        <f t="shared" si="112"/>
        <v>17372519.750519753</v>
      </c>
      <c r="F3598" s="28">
        <f t="shared" si="113"/>
        <v>-614701.56870156899</v>
      </c>
    </row>
    <row r="3599" spans="1:6" x14ac:dyDescent="0.3">
      <c r="A3599">
        <v>3598</v>
      </c>
      <c r="B3599" s="2">
        <v>40766</v>
      </c>
      <c r="C3599" s="8">
        <v>45500000</v>
      </c>
      <c r="D3599" s="8">
        <v>27512778.680778679</v>
      </c>
      <c r="E3599" s="10">
        <f t="shared" si="112"/>
        <v>17987221.319221321</v>
      </c>
      <c r="F3599" s="28">
        <f t="shared" si="113"/>
        <v>1543969.0039690025</v>
      </c>
    </row>
    <row r="3600" spans="1:6" x14ac:dyDescent="0.3">
      <c r="A3600">
        <v>3599</v>
      </c>
      <c r="B3600" s="2">
        <v>40765</v>
      </c>
      <c r="C3600" s="8">
        <v>44400000</v>
      </c>
      <c r="D3600" s="8">
        <v>27956747.684747681</v>
      </c>
      <c r="E3600" s="10">
        <f t="shared" si="112"/>
        <v>16443252.315252319</v>
      </c>
      <c r="F3600" s="28">
        <f t="shared" si="113"/>
        <v>-1821877.1498771496</v>
      </c>
    </row>
    <row r="3601" spans="1:6" x14ac:dyDescent="0.3">
      <c r="A3601">
        <v>3600</v>
      </c>
      <c r="B3601" s="2">
        <v>40764</v>
      </c>
      <c r="C3601" s="8">
        <v>45600000</v>
      </c>
      <c r="D3601" s="8">
        <v>27334870.534870531</v>
      </c>
      <c r="E3601" s="10">
        <f t="shared" si="112"/>
        <v>18265129.465129469</v>
      </c>
      <c r="F3601" s="28">
        <f t="shared" si="113"/>
        <v>824985.06898507103</v>
      </c>
    </row>
    <row r="3602" spans="1:6" x14ac:dyDescent="0.3">
      <c r="A3602">
        <v>3601</v>
      </c>
      <c r="B3602" s="2">
        <v>40763</v>
      </c>
      <c r="C3602" s="8">
        <v>44100000</v>
      </c>
      <c r="D3602" s="8">
        <v>26659855.603855602</v>
      </c>
      <c r="E3602" s="10">
        <f t="shared" si="112"/>
        <v>17440144.396144398</v>
      </c>
      <c r="F3602" s="28">
        <f t="shared" si="113"/>
        <v>1568061.9920619912</v>
      </c>
    </row>
    <row r="3603" spans="1:6" x14ac:dyDescent="0.3">
      <c r="A3603">
        <v>3602</v>
      </c>
      <c r="B3603" s="2">
        <v>40760</v>
      </c>
      <c r="C3603" s="8">
        <v>41500000</v>
      </c>
      <c r="D3603" s="8">
        <v>25627917.595917594</v>
      </c>
      <c r="E3603" s="10">
        <f t="shared" si="112"/>
        <v>15872082.404082406</v>
      </c>
      <c r="F3603" s="28">
        <f t="shared" si="113"/>
        <v>277541.86354186386</v>
      </c>
    </row>
    <row r="3604" spans="1:6" x14ac:dyDescent="0.3">
      <c r="A3604">
        <v>3603</v>
      </c>
      <c r="B3604" s="2">
        <v>40759</v>
      </c>
      <c r="C3604" s="8">
        <v>41350000</v>
      </c>
      <c r="D3604" s="8">
        <v>25755459.459459458</v>
      </c>
      <c r="E3604" s="10">
        <f t="shared" si="112"/>
        <v>15594540.540540542</v>
      </c>
      <c r="F3604" s="28">
        <f t="shared" si="113"/>
        <v>173939.51993951946</v>
      </c>
    </row>
    <row r="3605" spans="1:6" x14ac:dyDescent="0.3">
      <c r="A3605">
        <v>3604</v>
      </c>
      <c r="B3605" s="2">
        <v>40758</v>
      </c>
      <c r="C3605" s="8">
        <v>41200000</v>
      </c>
      <c r="D3605" s="8">
        <v>25779398.979398977</v>
      </c>
      <c r="E3605" s="10">
        <f t="shared" si="112"/>
        <v>15420601.020601023</v>
      </c>
      <c r="F3605" s="28">
        <f t="shared" si="113"/>
        <v>811269.32526932657</v>
      </c>
    </row>
    <row r="3606" spans="1:6" x14ac:dyDescent="0.3">
      <c r="A3606">
        <v>3605</v>
      </c>
      <c r="B3606" s="2">
        <v>40757</v>
      </c>
      <c r="C3606" s="8">
        <v>40130000</v>
      </c>
      <c r="D3606" s="8">
        <v>25520668.304668304</v>
      </c>
      <c r="E3606" s="10">
        <f t="shared" si="112"/>
        <v>14609331.695331696</v>
      </c>
      <c r="F3606" s="28">
        <f t="shared" si="113"/>
        <v>-121463.99546399713</v>
      </c>
    </row>
    <row r="3607" spans="1:6" x14ac:dyDescent="0.3">
      <c r="A3607">
        <v>3606</v>
      </c>
      <c r="B3607" s="2">
        <v>40756</v>
      </c>
      <c r="C3607" s="8">
        <v>39920000</v>
      </c>
      <c r="D3607" s="8">
        <v>25189204.309204306</v>
      </c>
      <c r="E3607" s="10">
        <f t="shared" si="112"/>
        <v>14730795.690795694</v>
      </c>
      <c r="F3607" s="28">
        <f t="shared" si="113"/>
        <v>64694.008694007993</v>
      </c>
    </row>
    <row r="3608" spans="1:6" x14ac:dyDescent="0.3">
      <c r="A3608">
        <v>3607</v>
      </c>
      <c r="B3608" s="2">
        <v>40753</v>
      </c>
      <c r="C3608" s="8">
        <v>40000000</v>
      </c>
      <c r="D3608" s="8">
        <v>25333898.317898314</v>
      </c>
      <c r="E3608" s="10">
        <f t="shared" si="112"/>
        <v>14666101.682101686</v>
      </c>
      <c r="F3608" s="28">
        <f t="shared" si="113"/>
        <v>43783.783783789724</v>
      </c>
    </row>
    <row r="3609" spans="1:6" x14ac:dyDescent="0.3">
      <c r="A3609">
        <v>3608</v>
      </c>
      <c r="B3609" s="2">
        <v>40752</v>
      </c>
      <c r="C3609" s="8">
        <v>39700000</v>
      </c>
      <c r="D3609" s="8">
        <v>25077682.101682104</v>
      </c>
      <c r="E3609" s="10">
        <f t="shared" si="112"/>
        <v>14622317.898317896</v>
      </c>
      <c r="F3609" s="28">
        <f t="shared" si="113"/>
        <v>12659.988659985363</v>
      </c>
    </row>
    <row r="3610" spans="1:6" x14ac:dyDescent="0.3">
      <c r="A3610">
        <v>3609</v>
      </c>
      <c r="B3610" s="2">
        <v>40751</v>
      </c>
      <c r="C3610" s="8">
        <v>39700000</v>
      </c>
      <c r="D3610" s="8">
        <v>25090342.09034209</v>
      </c>
      <c r="E3610" s="10">
        <f t="shared" si="112"/>
        <v>14609657.90965791</v>
      </c>
      <c r="F3610" s="28">
        <f t="shared" si="113"/>
        <v>49300.321300316602</v>
      </c>
    </row>
    <row r="3611" spans="1:6" x14ac:dyDescent="0.3">
      <c r="A3611">
        <v>3610</v>
      </c>
      <c r="B3611" s="2">
        <v>40750</v>
      </c>
      <c r="C3611" s="8">
        <v>39700000</v>
      </c>
      <c r="D3611" s="8">
        <v>25139642.411642406</v>
      </c>
      <c r="E3611" s="10">
        <f t="shared" si="112"/>
        <v>14560357.588357594</v>
      </c>
      <c r="F3611" s="28">
        <f t="shared" si="113"/>
        <v>-95907.767907764763</v>
      </c>
    </row>
    <row r="3612" spans="1:6" x14ac:dyDescent="0.3">
      <c r="A3612">
        <v>3611</v>
      </c>
      <c r="B3612" s="2">
        <v>40749</v>
      </c>
      <c r="C3612" s="8">
        <v>39700000</v>
      </c>
      <c r="D3612" s="8">
        <v>25043734.643734641</v>
      </c>
      <c r="E3612" s="10">
        <f t="shared" si="112"/>
        <v>14656265.356265359</v>
      </c>
      <c r="F3612" s="28">
        <f t="shared" si="113"/>
        <v>247978.45397845283</v>
      </c>
    </row>
    <row r="3613" spans="1:6" x14ac:dyDescent="0.3">
      <c r="A3613">
        <v>3612</v>
      </c>
      <c r="B3613" s="2">
        <v>40746</v>
      </c>
      <c r="C3613" s="8">
        <v>39310000</v>
      </c>
      <c r="D3613" s="8">
        <v>24901713.097713094</v>
      </c>
      <c r="E3613" s="10">
        <f t="shared" si="112"/>
        <v>14408286.902286906</v>
      </c>
      <c r="F3613" s="28">
        <f t="shared" si="113"/>
        <v>-469481.00548100471</v>
      </c>
    </row>
    <row r="3614" spans="1:6" x14ac:dyDescent="0.3">
      <c r="A3614">
        <v>3613</v>
      </c>
      <c r="B3614" s="2">
        <v>40745</v>
      </c>
      <c r="C3614" s="8">
        <v>39530000</v>
      </c>
      <c r="D3614" s="8">
        <v>24652232.092232089</v>
      </c>
      <c r="E3614" s="10">
        <f t="shared" si="112"/>
        <v>14877767.907767911</v>
      </c>
      <c r="F3614" s="28">
        <f t="shared" si="113"/>
        <v>450017.76601776853</v>
      </c>
    </row>
    <row r="3615" spans="1:6" x14ac:dyDescent="0.3">
      <c r="A3615">
        <v>3614</v>
      </c>
      <c r="B3615" s="2">
        <v>40744</v>
      </c>
      <c r="C3615" s="8">
        <v>39270000</v>
      </c>
      <c r="D3615" s="8">
        <v>24842249.858249858</v>
      </c>
      <c r="E3615" s="10">
        <f t="shared" si="112"/>
        <v>14427750.141750142</v>
      </c>
      <c r="F3615" s="28">
        <f t="shared" si="113"/>
        <v>-270766.43356643245</v>
      </c>
    </row>
    <row r="3616" spans="1:6" x14ac:dyDescent="0.3">
      <c r="A3616">
        <v>3615</v>
      </c>
      <c r="B3616" s="2">
        <v>40743</v>
      </c>
      <c r="C3616" s="8">
        <v>39640000</v>
      </c>
      <c r="D3616" s="8">
        <v>24941483.424683426</v>
      </c>
      <c r="E3616" s="10">
        <f t="shared" si="112"/>
        <v>14698516.575316574</v>
      </c>
      <c r="F3616" s="28">
        <f t="shared" si="113"/>
        <v>156334.75713475049</v>
      </c>
    </row>
    <row r="3617" spans="1:6" x14ac:dyDescent="0.3">
      <c r="A3617">
        <v>3616</v>
      </c>
      <c r="B3617" s="2">
        <v>40742</v>
      </c>
      <c r="C3617" s="8">
        <v>39420000</v>
      </c>
      <c r="D3617" s="8">
        <v>24877818.181818176</v>
      </c>
      <c r="E3617" s="10">
        <f t="shared" si="112"/>
        <v>14542181.818181824</v>
      </c>
      <c r="F3617" s="28">
        <f t="shared" si="113"/>
        <v>321021.35702136159</v>
      </c>
    </row>
    <row r="3618" spans="1:6" x14ac:dyDescent="0.3">
      <c r="A3618">
        <v>3617</v>
      </c>
      <c r="B3618" s="2">
        <v>40739</v>
      </c>
      <c r="C3618" s="8">
        <v>38920000</v>
      </c>
      <c r="D3618" s="8">
        <v>24698839.538839538</v>
      </c>
      <c r="E3618" s="10">
        <f t="shared" si="112"/>
        <v>14221160.461160462</v>
      </c>
      <c r="F3618" s="28">
        <f t="shared" si="113"/>
        <v>-134441.50444150344</v>
      </c>
    </row>
    <row r="3619" spans="1:6" x14ac:dyDescent="0.3">
      <c r="A3619">
        <v>3618</v>
      </c>
      <c r="B3619" s="2">
        <v>40738</v>
      </c>
      <c r="C3619" s="8">
        <v>39030000</v>
      </c>
      <c r="D3619" s="8">
        <v>24674398.034398034</v>
      </c>
      <c r="E3619" s="10">
        <f t="shared" si="112"/>
        <v>14355601.965601966</v>
      </c>
      <c r="F3619" s="28">
        <f t="shared" si="113"/>
        <v>344960.8769608736</v>
      </c>
    </row>
    <row r="3620" spans="1:6" x14ac:dyDescent="0.3">
      <c r="A3620">
        <v>3619</v>
      </c>
      <c r="B3620" s="2">
        <v>40737</v>
      </c>
      <c r="C3620" s="8">
        <v>38650000</v>
      </c>
      <c r="D3620" s="8">
        <v>24639358.911358908</v>
      </c>
      <c r="E3620" s="10">
        <f t="shared" si="112"/>
        <v>14010641.088641092</v>
      </c>
      <c r="F3620" s="28">
        <f t="shared" si="113"/>
        <v>126031.37403137982</v>
      </c>
    </row>
    <row r="3621" spans="1:6" x14ac:dyDescent="0.3">
      <c r="A3621">
        <v>3620</v>
      </c>
      <c r="B3621" s="2">
        <v>40736</v>
      </c>
      <c r="C3621" s="8">
        <v>38150000</v>
      </c>
      <c r="D3621" s="8">
        <v>24265390.285390288</v>
      </c>
      <c r="E3621" s="10">
        <f t="shared" si="112"/>
        <v>13884609.714609712</v>
      </c>
      <c r="F3621" s="28">
        <f t="shared" si="113"/>
        <v>-98392.364392369986</v>
      </c>
    </row>
    <row r="3622" spans="1:6" x14ac:dyDescent="0.3">
      <c r="A3622">
        <v>3621</v>
      </c>
      <c r="B3622" s="2">
        <v>40735</v>
      </c>
      <c r="C3622" s="8">
        <v>38080000</v>
      </c>
      <c r="D3622" s="8">
        <v>24096997.920997918</v>
      </c>
      <c r="E3622" s="10">
        <f t="shared" si="112"/>
        <v>13983002.079002082</v>
      </c>
      <c r="F3622" s="28">
        <f t="shared" si="113"/>
        <v>141755.43375543505</v>
      </c>
    </row>
    <row r="3623" spans="1:6" x14ac:dyDescent="0.3">
      <c r="A3623">
        <v>3622</v>
      </c>
      <c r="B3623" s="2">
        <v>40732</v>
      </c>
      <c r="C3623" s="8">
        <v>37820000</v>
      </c>
      <c r="D3623" s="8">
        <v>23978753.354753353</v>
      </c>
      <c r="E3623" s="10">
        <f t="shared" si="112"/>
        <v>13841246.645246647</v>
      </c>
      <c r="F3623" s="28">
        <f t="shared" si="113"/>
        <v>-91143.451143451035</v>
      </c>
    </row>
    <row r="3624" spans="1:6" x14ac:dyDescent="0.3">
      <c r="A3624">
        <v>3623</v>
      </c>
      <c r="B3624" s="2">
        <v>40731</v>
      </c>
      <c r="C3624" s="8">
        <v>37740000</v>
      </c>
      <c r="D3624" s="8">
        <v>23807609.903609902</v>
      </c>
      <c r="E3624" s="10">
        <f t="shared" si="112"/>
        <v>13932390.096390098</v>
      </c>
      <c r="F3624" s="28">
        <f t="shared" si="113"/>
        <v>105105.27310527489</v>
      </c>
    </row>
    <row r="3625" spans="1:6" x14ac:dyDescent="0.3">
      <c r="A3625">
        <v>3624</v>
      </c>
      <c r="B3625" s="2">
        <v>40730</v>
      </c>
      <c r="C3625" s="8">
        <v>37600000</v>
      </c>
      <c r="D3625" s="8">
        <v>23772715.176715177</v>
      </c>
      <c r="E3625" s="10">
        <f t="shared" si="112"/>
        <v>13827284.823284823</v>
      </c>
      <c r="F3625" s="28">
        <f t="shared" si="113"/>
        <v>-255035.34303534403</v>
      </c>
    </row>
    <row r="3626" spans="1:6" x14ac:dyDescent="0.3">
      <c r="A3626">
        <v>3625</v>
      </c>
      <c r="B3626" s="2">
        <v>40729</v>
      </c>
      <c r="C3626" s="8">
        <v>37600000</v>
      </c>
      <c r="D3626" s="8">
        <v>23517679.833679833</v>
      </c>
      <c r="E3626" s="10">
        <f t="shared" si="112"/>
        <v>14082320.166320167</v>
      </c>
      <c r="F3626" s="28">
        <f t="shared" si="113"/>
        <v>-211485.48748548701</v>
      </c>
    </row>
    <row r="3627" spans="1:6" x14ac:dyDescent="0.3">
      <c r="A3627">
        <v>3626</v>
      </c>
      <c r="B3627" s="2">
        <v>40728</v>
      </c>
      <c r="C3627" s="8">
        <v>37620000</v>
      </c>
      <c r="D3627" s="8">
        <v>23326194.346194346</v>
      </c>
      <c r="E3627" s="10">
        <f t="shared" si="112"/>
        <v>14293805.653805654</v>
      </c>
      <c r="F3627" s="28">
        <f t="shared" si="113"/>
        <v>-372279.77427977696</v>
      </c>
    </row>
    <row r="3628" spans="1:6" x14ac:dyDescent="0.3">
      <c r="A3628">
        <v>3627</v>
      </c>
      <c r="B3628" s="2">
        <v>40725</v>
      </c>
      <c r="C3628" s="8">
        <v>37650000</v>
      </c>
      <c r="D3628" s="8">
        <v>22983914.571914569</v>
      </c>
      <c r="E3628" s="10">
        <f t="shared" si="112"/>
        <v>14666085.428085431</v>
      </c>
      <c r="F3628" s="28">
        <f t="shared" si="113"/>
        <v>150111.51011151075</v>
      </c>
    </row>
    <row r="3629" spans="1:6" x14ac:dyDescent="0.3">
      <c r="A3629">
        <v>3628</v>
      </c>
      <c r="B3629" s="2">
        <v>40724</v>
      </c>
      <c r="C3629" s="8">
        <v>37810000</v>
      </c>
      <c r="D3629" s="8">
        <v>23294026.082026079</v>
      </c>
      <c r="E3629" s="10">
        <f t="shared" si="112"/>
        <v>14515973.917973921</v>
      </c>
      <c r="F3629" s="28">
        <f t="shared" si="113"/>
        <v>206331.50633151084</v>
      </c>
    </row>
    <row r="3630" spans="1:6" x14ac:dyDescent="0.3">
      <c r="A3630">
        <v>3629</v>
      </c>
      <c r="B3630" s="2">
        <v>40723</v>
      </c>
      <c r="C3630" s="8">
        <v>37790000</v>
      </c>
      <c r="D3630" s="8">
        <v>23480357.58835759</v>
      </c>
      <c r="E3630" s="10">
        <f t="shared" si="112"/>
        <v>14309642.41164241</v>
      </c>
      <c r="F3630" s="28">
        <f t="shared" si="113"/>
        <v>-58619.542619545013</v>
      </c>
    </row>
    <row r="3631" spans="1:6" x14ac:dyDescent="0.3">
      <c r="A3631">
        <v>3630</v>
      </c>
      <c r="B3631" s="2">
        <v>40722</v>
      </c>
      <c r="C3631" s="8">
        <v>37690000</v>
      </c>
      <c r="D3631" s="8">
        <v>23321738.045738045</v>
      </c>
      <c r="E3631" s="10">
        <f t="shared" si="112"/>
        <v>14368261.954261955</v>
      </c>
      <c r="F3631" s="28">
        <f t="shared" si="113"/>
        <v>-97538.461538463831</v>
      </c>
    </row>
    <row r="3632" spans="1:6" x14ac:dyDescent="0.3">
      <c r="A3632">
        <v>3631</v>
      </c>
      <c r="B3632" s="2">
        <v>40721</v>
      </c>
      <c r="C3632" s="8">
        <v>37730000</v>
      </c>
      <c r="D3632" s="8">
        <v>23264199.584199581</v>
      </c>
      <c r="E3632" s="10">
        <f t="shared" si="112"/>
        <v>14465800.415800419</v>
      </c>
      <c r="F3632" s="28">
        <f t="shared" si="113"/>
        <v>-124052.16405216232</v>
      </c>
    </row>
    <row r="3633" spans="1:6" x14ac:dyDescent="0.3">
      <c r="A3633">
        <v>3632</v>
      </c>
      <c r="B3633" s="2">
        <v>40718</v>
      </c>
      <c r="C3633" s="8">
        <v>37890000</v>
      </c>
      <c r="D3633" s="8">
        <v>23300147.420147419</v>
      </c>
      <c r="E3633" s="10">
        <f t="shared" si="112"/>
        <v>14589852.579852581</v>
      </c>
      <c r="F3633" s="28">
        <f t="shared" si="113"/>
        <v>108829.71082970873</v>
      </c>
    </row>
    <row r="3634" spans="1:6" x14ac:dyDescent="0.3">
      <c r="A3634">
        <v>3633</v>
      </c>
      <c r="B3634" s="2">
        <v>40717</v>
      </c>
      <c r="C3634" s="8">
        <v>38120000</v>
      </c>
      <c r="D3634" s="8">
        <v>23638977.130977128</v>
      </c>
      <c r="E3634" s="10">
        <f t="shared" si="112"/>
        <v>14481022.869022872</v>
      </c>
      <c r="F3634" s="28">
        <f t="shared" si="113"/>
        <v>411371.00737101212</v>
      </c>
    </row>
    <row r="3635" spans="1:6" x14ac:dyDescent="0.3">
      <c r="A3635">
        <v>3634</v>
      </c>
      <c r="B3635" s="2">
        <v>40716</v>
      </c>
      <c r="C3635" s="8">
        <v>38160000</v>
      </c>
      <c r="D3635" s="8">
        <v>24090348.13834814</v>
      </c>
      <c r="E3635" s="10">
        <f t="shared" si="112"/>
        <v>14069651.86165186</v>
      </c>
      <c r="F3635" s="28">
        <f t="shared" si="113"/>
        <v>-6914.004914008081</v>
      </c>
    </row>
    <row r="3636" spans="1:6" x14ac:dyDescent="0.3">
      <c r="A3636">
        <v>3635</v>
      </c>
      <c r="B3636" s="2">
        <v>40715</v>
      </c>
      <c r="C3636" s="8">
        <v>38130000</v>
      </c>
      <c r="D3636" s="8">
        <v>24053434.133434132</v>
      </c>
      <c r="E3636" s="10">
        <f t="shared" si="112"/>
        <v>14076565.866565868</v>
      </c>
      <c r="F3636" s="28">
        <f t="shared" si="113"/>
        <v>-18359.478359479457</v>
      </c>
    </row>
    <row r="3637" spans="1:6" x14ac:dyDescent="0.3">
      <c r="A3637">
        <v>3636</v>
      </c>
      <c r="B3637" s="2">
        <v>40714</v>
      </c>
      <c r="C3637" s="8">
        <v>38090000</v>
      </c>
      <c r="D3637" s="8">
        <v>23995074.655074652</v>
      </c>
      <c r="E3637" s="10">
        <f t="shared" si="112"/>
        <v>14094925.344925348</v>
      </c>
      <c r="F3637" s="28">
        <f t="shared" si="113"/>
        <v>286072.19807219505</v>
      </c>
    </row>
    <row r="3638" spans="1:6" x14ac:dyDescent="0.3">
      <c r="A3638">
        <v>3637</v>
      </c>
      <c r="B3638" s="2">
        <v>40711</v>
      </c>
      <c r="C3638" s="8">
        <v>37910000</v>
      </c>
      <c r="D3638" s="8">
        <v>24101146.853146847</v>
      </c>
      <c r="E3638" s="10">
        <f t="shared" si="112"/>
        <v>13808853.146853153</v>
      </c>
      <c r="F3638" s="28">
        <f t="shared" si="113"/>
        <v>-214416.55641655251</v>
      </c>
    </row>
    <row r="3639" spans="1:6" x14ac:dyDescent="0.3">
      <c r="A3639">
        <v>3638</v>
      </c>
      <c r="B3639" s="2">
        <v>40710</v>
      </c>
      <c r="C3639" s="8">
        <v>37840000</v>
      </c>
      <c r="D3639" s="8">
        <v>23816730.296730295</v>
      </c>
      <c r="E3639" s="10">
        <f t="shared" si="112"/>
        <v>14023269.703269705</v>
      </c>
      <c r="F3639" s="28">
        <f t="shared" si="113"/>
        <v>-13756.567756570876</v>
      </c>
    </row>
    <row r="3640" spans="1:6" x14ac:dyDescent="0.3">
      <c r="A3640">
        <v>3639</v>
      </c>
      <c r="B3640" s="2">
        <v>40709</v>
      </c>
      <c r="C3640" s="8">
        <v>37750000</v>
      </c>
      <c r="D3640" s="8">
        <v>23712973.728973724</v>
      </c>
      <c r="E3640" s="10">
        <f t="shared" si="112"/>
        <v>14037026.271026276</v>
      </c>
      <c r="F3640" s="28">
        <f t="shared" si="113"/>
        <v>-41017.955017950386</v>
      </c>
    </row>
    <row r="3641" spans="1:6" x14ac:dyDescent="0.3">
      <c r="A3641">
        <v>3640</v>
      </c>
      <c r="B3641" s="2">
        <v>40708</v>
      </c>
      <c r="C3641" s="8">
        <v>37740000</v>
      </c>
      <c r="D3641" s="8">
        <v>23661955.773955774</v>
      </c>
      <c r="E3641" s="10">
        <f t="shared" si="112"/>
        <v>14078044.226044226</v>
      </c>
      <c r="F3641" s="28">
        <f t="shared" si="113"/>
        <v>-189468.53146853298</v>
      </c>
    </row>
    <row r="3642" spans="1:6" x14ac:dyDescent="0.3">
      <c r="A3642">
        <v>3641</v>
      </c>
      <c r="B3642" s="2">
        <v>40707</v>
      </c>
      <c r="C3642" s="8">
        <v>37810000</v>
      </c>
      <c r="D3642" s="8">
        <v>23542487.242487241</v>
      </c>
      <c r="E3642" s="10">
        <f t="shared" si="112"/>
        <v>14267512.757512759</v>
      </c>
      <c r="F3642" s="28">
        <f t="shared" si="113"/>
        <v>-29108.29710830003</v>
      </c>
    </row>
    <row r="3643" spans="1:6" x14ac:dyDescent="0.3">
      <c r="A3643">
        <v>3642</v>
      </c>
      <c r="B3643" s="2">
        <v>40704</v>
      </c>
      <c r="C3643" s="8">
        <v>38010000</v>
      </c>
      <c r="D3643" s="8">
        <v>23713378.945378941</v>
      </c>
      <c r="E3643" s="10">
        <f t="shared" si="112"/>
        <v>14296621.054621059</v>
      </c>
      <c r="F3643" s="28">
        <f t="shared" si="113"/>
        <v>351085.61708561704</v>
      </c>
    </row>
    <row r="3644" spans="1:6" x14ac:dyDescent="0.3">
      <c r="A3644">
        <v>3643</v>
      </c>
      <c r="B3644" s="2">
        <v>40703</v>
      </c>
      <c r="C3644" s="8">
        <v>37880000</v>
      </c>
      <c r="D3644" s="8">
        <v>23934464.562464558</v>
      </c>
      <c r="E3644" s="10">
        <f t="shared" si="112"/>
        <v>13945535.437535442</v>
      </c>
      <c r="F3644" s="28">
        <f t="shared" si="113"/>
        <v>-53942.543942544609</v>
      </c>
    </row>
    <row r="3645" spans="1:6" x14ac:dyDescent="0.3">
      <c r="A3645">
        <v>3644</v>
      </c>
      <c r="B3645" s="2">
        <v>40702</v>
      </c>
      <c r="C3645" s="8">
        <v>37930000</v>
      </c>
      <c r="D3645" s="8">
        <v>23930522.018522013</v>
      </c>
      <c r="E3645" s="10">
        <f t="shared" si="112"/>
        <v>13999477.981477987</v>
      </c>
      <c r="F3645" s="28">
        <f t="shared" si="113"/>
        <v>-117432.62143261731</v>
      </c>
    </row>
    <row r="3646" spans="1:6" x14ac:dyDescent="0.3">
      <c r="A3646">
        <v>3645</v>
      </c>
      <c r="B3646" s="2">
        <v>40701</v>
      </c>
      <c r="C3646" s="8">
        <v>38070000</v>
      </c>
      <c r="D3646" s="8">
        <v>23953089.397089396</v>
      </c>
      <c r="E3646" s="10">
        <f t="shared" si="112"/>
        <v>14116910.602910604</v>
      </c>
      <c r="F3646" s="28">
        <f t="shared" si="113"/>
        <v>158123.98412398249</v>
      </c>
    </row>
    <row r="3647" spans="1:6" x14ac:dyDescent="0.3">
      <c r="A3647">
        <v>3646</v>
      </c>
      <c r="B3647" s="2">
        <v>40700</v>
      </c>
      <c r="C3647" s="8">
        <v>38020000</v>
      </c>
      <c r="D3647" s="8">
        <v>24061213.381213378</v>
      </c>
      <c r="E3647" s="10">
        <f t="shared" si="112"/>
        <v>13958786.618786622</v>
      </c>
      <c r="F3647" s="28">
        <f t="shared" si="113"/>
        <v>95387.639387641102</v>
      </c>
    </row>
    <row r="3648" spans="1:6" x14ac:dyDescent="0.3">
      <c r="A3648">
        <v>3647</v>
      </c>
      <c r="B3648" s="2">
        <v>40697</v>
      </c>
      <c r="C3648" s="8">
        <v>37780000</v>
      </c>
      <c r="D3648" s="8">
        <v>23916601.020601019</v>
      </c>
      <c r="E3648" s="10">
        <f t="shared" si="112"/>
        <v>13863398.979398981</v>
      </c>
      <c r="F3648" s="28">
        <f t="shared" si="113"/>
        <v>-273641.27764127776</v>
      </c>
    </row>
    <row r="3649" spans="1:6" x14ac:dyDescent="0.3">
      <c r="A3649">
        <v>3648</v>
      </c>
      <c r="B3649" s="2">
        <v>40696</v>
      </c>
      <c r="C3649" s="8">
        <v>37880000</v>
      </c>
      <c r="D3649" s="8">
        <v>23742959.742959742</v>
      </c>
      <c r="E3649" s="10">
        <f t="shared" si="112"/>
        <v>14137040.257040258</v>
      </c>
      <c r="F3649" s="28">
        <f t="shared" si="113"/>
        <v>372803.25080325454</v>
      </c>
    </row>
    <row r="3650" spans="1:6" x14ac:dyDescent="0.3">
      <c r="A3650">
        <v>3649</v>
      </c>
      <c r="B3650" s="2">
        <v>40695</v>
      </c>
      <c r="C3650" s="8">
        <v>37750000</v>
      </c>
      <c r="D3650" s="8">
        <v>23985762.993762996</v>
      </c>
      <c r="E3650" s="10">
        <f t="shared" si="112"/>
        <v>13764237.006237004</v>
      </c>
      <c r="F3650" s="28">
        <f t="shared" si="113"/>
        <v>-302360.99036099017</v>
      </c>
    </row>
    <row r="3651" spans="1:6" x14ac:dyDescent="0.3">
      <c r="A3651">
        <v>3650</v>
      </c>
      <c r="B3651" s="2">
        <v>40694</v>
      </c>
      <c r="C3651" s="8">
        <v>37870000</v>
      </c>
      <c r="D3651" s="8">
        <v>23803402.003402006</v>
      </c>
      <c r="E3651" s="10">
        <f t="shared" ref="E3651:E3714" si="114">C3651-D3651</f>
        <v>14066597.996597994</v>
      </c>
      <c r="F3651" s="28">
        <f t="shared" ref="F3651:F3714" si="115">E3651-E3652</f>
        <v>-25402.867402870208</v>
      </c>
    </row>
    <row r="3652" spans="1:6" x14ac:dyDescent="0.3">
      <c r="A3652">
        <v>3651</v>
      </c>
      <c r="B3652" s="2">
        <v>40693</v>
      </c>
      <c r="C3652" s="8">
        <v>37760000</v>
      </c>
      <c r="D3652" s="8">
        <v>23667999.135999136</v>
      </c>
      <c r="E3652" s="10">
        <f t="shared" si="114"/>
        <v>14092000.864000864</v>
      </c>
      <c r="F3652" s="28">
        <f t="shared" si="115"/>
        <v>361288.71128870919</v>
      </c>
    </row>
    <row r="3653" spans="1:6" x14ac:dyDescent="0.3">
      <c r="A3653">
        <v>3652</v>
      </c>
      <c r="B3653" s="2">
        <v>40690</v>
      </c>
      <c r="C3653" s="8">
        <v>37610000</v>
      </c>
      <c r="D3653" s="8">
        <v>23879287.847287845</v>
      </c>
      <c r="E3653" s="10">
        <f t="shared" si="114"/>
        <v>13730712.152712155</v>
      </c>
      <c r="F3653" s="28">
        <f t="shared" si="115"/>
        <v>-153786.0517860502</v>
      </c>
    </row>
    <row r="3654" spans="1:6" x14ac:dyDescent="0.3">
      <c r="A3654">
        <v>3653</v>
      </c>
      <c r="B3654" s="2">
        <v>40689</v>
      </c>
      <c r="C3654" s="8">
        <v>37600000</v>
      </c>
      <c r="D3654" s="8">
        <v>23715501.795501795</v>
      </c>
      <c r="E3654" s="10">
        <f t="shared" si="114"/>
        <v>13884498.204498205</v>
      </c>
      <c r="F3654" s="28">
        <f t="shared" si="115"/>
        <v>-33902.475902479142</v>
      </c>
    </row>
    <row r="3655" spans="1:6" x14ac:dyDescent="0.3">
      <c r="A3655">
        <v>3654</v>
      </c>
      <c r="B3655" s="2">
        <v>40688</v>
      </c>
      <c r="C3655" s="8">
        <v>37670000</v>
      </c>
      <c r="D3655" s="8">
        <v>23751599.319599316</v>
      </c>
      <c r="E3655" s="10">
        <f t="shared" si="114"/>
        <v>13918400.680400684</v>
      </c>
      <c r="F3655" s="28">
        <f t="shared" si="115"/>
        <v>67101.115101117641</v>
      </c>
    </row>
    <row r="3656" spans="1:6" x14ac:dyDescent="0.3">
      <c r="A3656">
        <v>3655</v>
      </c>
      <c r="B3656" s="2">
        <v>40687</v>
      </c>
      <c r="C3656" s="8">
        <v>37550000</v>
      </c>
      <c r="D3656" s="8">
        <v>23698700.434700433</v>
      </c>
      <c r="E3656" s="10">
        <f t="shared" si="114"/>
        <v>13851299.565299567</v>
      </c>
      <c r="F3656" s="28">
        <f t="shared" si="115"/>
        <v>60189.000188998878</v>
      </c>
    </row>
    <row r="3657" spans="1:6" x14ac:dyDescent="0.3">
      <c r="A3657">
        <v>3656</v>
      </c>
      <c r="B3657" s="2">
        <v>40686</v>
      </c>
      <c r="C3657" s="8">
        <v>37470000</v>
      </c>
      <c r="D3657" s="8">
        <v>23678889.434889432</v>
      </c>
      <c r="E3657" s="10">
        <f t="shared" si="114"/>
        <v>13791110.565110568</v>
      </c>
      <c r="F3657" s="28">
        <f t="shared" si="115"/>
        <v>-27352.863352861255</v>
      </c>
    </row>
    <row r="3658" spans="1:6" x14ac:dyDescent="0.3">
      <c r="A3658">
        <v>3657</v>
      </c>
      <c r="B3658" s="2">
        <v>40683</v>
      </c>
      <c r="C3658" s="8">
        <v>37430000</v>
      </c>
      <c r="D3658" s="8">
        <v>23611536.571536571</v>
      </c>
      <c r="E3658" s="10">
        <f t="shared" si="114"/>
        <v>13818463.428463429</v>
      </c>
      <c r="F3658" s="28">
        <f t="shared" si="115"/>
        <v>-211058.0230580233</v>
      </c>
    </row>
    <row r="3659" spans="1:6" x14ac:dyDescent="0.3">
      <c r="A3659">
        <v>3658</v>
      </c>
      <c r="B3659" s="2">
        <v>40682</v>
      </c>
      <c r="C3659" s="8">
        <v>37370000</v>
      </c>
      <c r="D3659" s="8">
        <v>23340478.548478547</v>
      </c>
      <c r="E3659" s="10">
        <f t="shared" si="114"/>
        <v>14029521.451521453</v>
      </c>
      <c r="F3659" s="28">
        <f t="shared" si="115"/>
        <v>101022.11302211136</v>
      </c>
    </row>
    <row r="3660" spans="1:6" x14ac:dyDescent="0.3">
      <c r="A3660">
        <v>3659</v>
      </c>
      <c r="B3660" s="2">
        <v>40681</v>
      </c>
      <c r="C3660" s="8">
        <v>37390000</v>
      </c>
      <c r="D3660" s="8">
        <v>23461500.661500659</v>
      </c>
      <c r="E3660" s="10">
        <f t="shared" si="114"/>
        <v>13928499.338499341</v>
      </c>
      <c r="F3660" s="28">
        <f t="shared" si="115"/>
        <v>-379727.83972783759</v>
      </c>
    </row>
    <row r="3661" spans="1:6" x14ac:dyDescent="0.3">
      <c r="A3661">
        <v>3660</v>
      </c>
      <c r="B3661" s="2">
        <v>40680</v>
      </c>
      <c r="C3661" s="8">
        <v>37410000</v>
      </c>
      <c r="D3661" s="8">
        <v>23101772.821772821</v>
      </c>
      <c r="E3661" s="10">
        <f t="shared" si="114"/>
        <v>14308227.178227179</v>
      </c>
      <c r="F3661" s="28">
        <f t="shared" si="115"/>
        <v>127876.39387639612</v>
      </c>
    </row>
    <row r="3662" spans="1:6" x14ac:dyDescent="0.3">
      <c r="A3662">
        <v>3661</v>
      </c>
      <c r="B3662" s="2">
        <v>40679</v>
      </c>
      <c r="C3662" s="8">
        <v>37380000</v>
      </c>
      <c r="D3662" s="8">
        <v>23199649.215649217</v>
      </c>
      <c r="E3662" s="10">
        <f t="shared" si="114"/>
        <v>14180350.784350783</v>
      </c>
      <c r="F3662" s="28">
        <f t="shared" si="115"/>
        <v>-93301.833301834762</v>
      </c>
    </row>
    <row r="3663" spans="1:6" x14ac:dyDescent="0.3">
      <c r="A3663">
        <v>3662</v>
      </c>
      <c r="B3663" s="2">
        <v>40676</v>
      </c>
      <c r="C3663" s="8">
        <v>37520000</v>
      </c>
      <c r="D3663" s="8">
        <v>23246347.382347383</v>
      </c>
      <c r="E3663" s="10">
        <f t="shared" si="114"/>
        <v>14273652.617652617</v>
      </c>
      <c r="F3663" s="28">
        <f t="shared" si="115"/>
        <v>334082.02608202025</v>
      </c>
    </row>
    <row r="3664" spans="1:6" x14ac:dyDescent="0.3">
      <c r="A3664">
        <v>3663</v>
      </c>
      <c r="B3664" s="2">
        <v>40675</v>
      </c>
      <c r="C3664" s="8">
        <v>37380000</v>
      </c>
      <c r="D3664" s="8">
        <v>23440429.408429403</v>
      </c>
      <c r="E3664" s="10">
        <f t="shared" si="114"/>
        <v>13939570.591570597</v>
      </c>
      <c r="F3664" s="28">
        <f t="shared" si="115"/>
        <v>-375571.72557172552</v>
      </c>
    </row>
    <row r="3665" spans="1:6" x14ac:dyDescent="0.3">
      <c r="A3665">
        <v>3664</v>
      </c>
      <c r="B3665" s="2">
        <v>40674</v>
      </c>
      <c r="C3665" s="8">
        <v>37670000</v>
      </c>
      <c r="D3665" s="8">
        <v>23354857.682857677</v>
      </c>
      <c r="E3665" s="10">
        <f t="shared" si="114"/>
        <v>14315142.317142323</v>
      </c>
      <c r="F3665" s="28">
        <f t="shared" si="115"/>
        <v>304087.69608769566</v>
      </c>
    </row>
    <row r="3666" spans="1:6" x14ac:dyDescent="0.3">
      <c r="A3666">
        <v>3665</v>
      </c>
      <c r="B3666" s="2">
        <v>40673</v>
      </c>
      <c r="C3666" s="8">
        <v>37630000</v>
      </c>
      <c r="D3666" s="8">
        <v>23618945.378945373</v>
      </c>
      <c r="E3666" s="10">
        <f t="shared" si="114"/>
        <v>14011054.621054627</v>
      </c>
      <c r="F3666" s="28">
        <f t="shared" si="115"/>
        <v>-213358.53335852548</v>
      </c>
    </row>
    <row r="3667" spans="1:6" x14ac:dyDescent="0.3">
      <c r="A3667">
        <v>3666</v>
      </c>
      <c r="B3667" s="2">
        <v>40672</v>
      </c>
      <c r="C3667" s="8">
        <v>37630000</v>
      </c>
      <c r="D3667" s="8">
        <v>23405586.845586848</v>
      </c>
      <c r="E3667" s="10">
        <f t="shared" si="114"/>
        <v>14224413.154413152</v>
      </c>
      <c r="F3667" s="28">
        <f t="shared" si="115"/>
        <v>62151.956151951104</v>
      </c>
    </row>
    <row r="3668" spans="1:6" x14ac:dyDescent="0.3">
      <c r="A3668">
        <v>3667</v>
      </c>
      <c r="B3668" s="2">
        <v>40669</v>
      </c>
      <c r="C3668" s="8">
        <v>37380000</v>
      </c>
      <c r="D3668" s="8">
        <v>23217738.801738799</v>
      </c>
      <c r="E3668" s="10">
        <f t="shared" si="114"/>
        <v>14162261.198261201</v>
      </c>
      <c r="F3668" s="28">
        <f t="shared" si="115"/>
        <v>-515967.11396710947</v>
      </c>
    </row>
    <row r="3669" spans="1:6" x14ac:dyDescent="0.3">
      <c r="A3669">
        <v>3668</v>
      </c>
      <c r="B3669" s="2">
        <v>40668</v>
      </c>
      <c r="C3669" s="8">
        <v>37730000</v>
      </c>
      <c r="D3669" s="8">
        <v>23051771.687771689</v>
      </c>
      <c r="E3669" s="10">
        <f t="shared" si="114"/>
        <v>14678228.312228311</v>
      </c>
      <c r="F3669" s="28">
        <f t="shared" si="115"/>
        <v>325056.51105651259</v>
      </c>
    </row>
    <row r="3670" spans="1:6" x14ac:dyDescent="0.3">
      <c r="A3670">
        <v>3669</v>
      </c>
      <c r="B3670" s="2">
        <v>40667</v>
      </c>
      <c r="C3670" s="8">
        <v>37980000</v>
      </c>
      <c r="D3670" s="8">
        <v>23626828.198828202</v>
      </c>
      <c r="E3670" s="10">
        <f t="shared" si="114"/>
        <v>14353171.801171798</v>
      </c>
      <c r="F3670" s="28">
        <f t="shared" si="115"/>
        <v>548097.14609713852</v>
      </c>
    </row>
    <row r="3671" spans="1:6" x14ac:dyDescent="0.3">
      <c r="A3671">
        <v>3670</v>
      </c>
      <c r="B3671" s="2">
        <v>40666</v>
      </c>
      <c r="C3671" s="8">
        <v>37790000</v>
      </c>
      <c r="D3671" s="8">
        <v>23984925.34492534</v>
      </c>
      <c r="E3671" s="10">
        <f t="shared" si="114"/>
        <v>13805074.65507466</v>
      </c>
      <c r="F3671" s="28">
        <f t="shared" si="115"/>
        <v>223216.02721602842</v>
      </c>
    </row>
    <row r="3672" spans="1:6" x14ac:dyDescent="0.3">
      <c r="A3672">
        <v>3671</v>
      </c>
      <c r="B3672" s="2">
        <v>40665</v>
      </c>
      <c r="C3672" s="8">
        <v>37790000</v>
      </c>
      <c r="D3672" s="8">
        <v>24208141.372141369</v>
      </c>
      <c r="E3672" s="10">
        <f t="shared" si="114"/>
        <v>13581858.627858631</v>
      </c>
      <c r="F3672" s="28">
        <f t="shared" si="115"/>
        <v>-885.65488565340638</v>
      </c>
    </row>
    <row r="3673" spans="1:6" x14ac:dyDescent="0.3">
      <c r="A3673">
        <v>3672</v>
      </c>
      <c r="B3673" s="2">
        <v>40662</v>
      </c>
      <c r="C3673" s="8">
        <v>37780000</v>
      </c>
      <c r="D3673" s="8">
        <v>24197255.717255715</v>
      </c>
      <c r="E3673" s="10">
        <f t="shared" si="114"/>
        <v>13582744.282744285</v>
      </c>
      <c r="F3673" s="28">
        <f t="shared" si="115"/>
        <v>-482893.59289359301</v>
      </c>
    </row>
    <row r="3674" spans="1:6" x14ac:dyDescent="0.3">
      <c r="A3674">
        <v>3673</v>
      </c>
      <c r="B3674" s="2">
        <v>40661</v>
      </c>
      <c r="C3674" s="8">
        <v>37790000</v>
      </c>
      <c r="D3674" s="8">
        <v>23724362.124362122</v>
      </c>
      <c r="E3674" s="10">
        <f t="shared" si="114"/>
        <v>14065637.875637878</v>
      </c>
      <c r="F3674" s="28">
        <f t="shared" si="115"/>
        <v>206140.6161406152</v>
      </c>
    </row>
    <row r="3675" spans="1:6" x14ac:dyDescent="0.3">
      <c r="A3675">
        <v>3674</v>
      </c>
      <c r="B3675" s="2">
        <v>40660</v>
      </c>
      <c r="C3675" s="8">
        <v>37480000</v>
      </c>
      <c r="D3675" s="8">
        <v>23620502.740502737</v>
      </c>
      <c r="E3675" s="10">
        <f t="shared" si="114"/>
        <v>13859497.259497263</v>
      </c>
      <c r="F3675" s="28">
        <f t="shared" si="115"/>
        <v>-122457.00245700032</v>
      </c>
    </row>
    <row r="3676" spans="1:6" x14ac:dyDescent="0.3">
      <c r="A3676">
        <v>3675</v>
      </c>
      <c r="B3676" s="2">
        <v>40659</v>
      </c>
      <c r="C3676" s="8">
        <v>37480000</v>
      </c>
      <c r="D3676" s="8">
        <v>23498045.738045737</v>
      </c>
      <c r="E3676" s="10">
        <f t="shared" si="114"/>
        <v>13981954.261954263</v>
      </c>
      <c r="F3676" s="28">
        <f t="shared" si="115"/>
        <v>188461.53846153617</v>
      </c>
    </row>
    <row r="3677" spans="1:6" x14ac:dyDescent="0.3">
      <c r="A3677">
        <v>3676</v>
      </c>
      <c r="B3677" s="2">
        <v>40658</v>
      </c>
      <c r="C3677" s="8">
        <v>37630000</v>
      </c>
      <c r="D3677" s="8">
        <v>23836507.276507273</v>
      </c>
      <c r="E3677" s="10">
        <f t="shared" si="114"/>
        <v>13793492.723492727</v>
      </c>
      <c r="F3677" s="28">
        <f t="shared" si="115"/>
        <v>-326317.35831735656</v>
      </c>
    </row>
    <row r="3678" spans="1:6" x14ac:dyDescent="0.3">
      <c r="A3678">
        <v>3677</v>
      </c>
      <c r="B3678" s="2">
        <v>40655</v>
      </c>
      <c r="C3678" s="8">
        <v>37580000</v>
      </c>
      <c r="D3678" s="8">
        <v>23460189.918189917</v>
      </c>
      <c r="E3678" s="10">
        <f t="shared" si="114"/>
        <v>14119810.081810083</v>
      </c>
      <c r="F3678" s="28">
        <f t="shared" si="115"/>
        <v>213723.51972351968</v>
      </c>
    </row>
    <row r="3679" spans="1:6" x14ac:dyDescent="0.3">
      <c r="A3679">
        <v>3678</v>
      </c>
      <c r="B3679" s="2">
        <v>40654</v>
      </c>
      <c r="C3679" s="8">
        <v>37680000</v>
      </c>
      <c r="D3679" s="8">
        <v>23773913.437913436</v>
      </c>
      <c r="E3679" s="10">
        <f t="shared" si="114"/>
        <v>13906086.562086564</v>
      </c>
      <c r="F3679" s="28">
        <f t="shared" si="115"/>
        <v>215513.1355131343</v>
      </c>
    </row>
    <row r="3680" spans="1:6" x14ac:dyDescent="0.3">
      <c r="A3680">
        <v>3679</v>
      </c>
      <c r="B3680" s="2">
        <v>40653</v>
      </c>
      <c r="C3680" s="8">
        <v>37370000</v>
      </c>
      <c r="D3680" s="8">
        <v>23679426.573426571</v>
      </c>
      <c r="E3680" s="10">
        <f t="shared" si="114"/>
        <v>13690573.426573429</v>
      </c>
      <c r="F3680" s="28">
        <f t="shared" si="115"/>
        <v>-65705.159705158323</v>
      </c>
    </row>
    <row r="3681" spans="1:6" x14ac:dyDescent="0.3">
      <c r="A3681">
        <v>3680</v>
      </c>
      <c r="B3681" s="2">
        <v>40652</v>
      </c>
      <c r="C3681" s="8">
        <v>37370000</v>
      </c>
      <c r="D3681" s="8">
        <v>23613721.413721412</v>
      </c>
      <c r="E3681" s="10">
        <f t="shared" si="114"/>
        <v>13756278.586278588</v>
      </c>
      <c r="F3681" s="28">
        <f t="shared" si="115"/>
        <v>30111.888111889362</v>
      </c>
    </row>
    <row r="3682" spans="1:6" x14ac:dyDescent="0.3">
      <c r="A3682">
        <v>3681</v>
      </c>
      <c r="B3682" s="2">
        <v>40651</v>
      </c>
      <c r="C3682" s="8">
        <v>37260000</v>
      </c>
      <c r="D3682" s="8">
        <v>23533833.301833302</v>
      </c>
      <c r="E3682" s="10">
        <f t="shared" si="114"/>
        <v>13726166.698166698</v>
      </c>
      <c r="F3682" s="28">
        <f t="shared" si="115"/>
        <v>-40391.230391230434</v>
      </c>
    </row>
    <row r="3683" spans="1:6" x14ac:dyDescent="0.3">
      <c r="A3683">
        <v>3682</v>
      </c>
      <c r="B3683" s="2">
        <v>40648</v>
      </c>
      <c r="C3683" s="8">
        <v>37190000</v>
      </c>
      <c r="D3683" s="8">
        <v>23423442.071442071</v>
      </c>
      <c r="E3683" s="10">
        <f t="shared" si="114"/>
        <v>13766557.928557929</v>
      </c>
      <c r="F3683" s="28">
        <f t="shared" si="115"/>
        <v>-74474.390474390239</v>
      </c>
    </row>
    <row r="3684" spans="1:6" x14ac:dyDescent="0.3">
      <c r="A3684">
        <v>3683</v>
      </c>
      <c r="B3684" s="2">
        <v>40647</v>
      </c>
      <c r="C3684" s="8">
        <v>37050000</v>
      </c>
      <c r="D3684" s="8">
        <v>23208967.680967681</v>
      </c>
      <c r="E3684" s="10">
        <f t="shared" si="114"/>
        <v>13841032.319032319</v>
      </c>
      <c r="F3684" s="28">
        <f t="shared" si="115"/>
        <v>-220942.73294273019</v>
      </c>
    </row>
    <row r="3685" spans="1:6" x14ac:dyDescent="0.3">
      <c r="A3685">
        <v>3684</v>
      </c>
      <c r="B3685" s="2">
        <v>40646</v>
      </c>
      <c r="C3685" s="8">
        <v>37050000</v>
      </c>
      <c r="D3685" s="8">
        <v>22988024.948024951</v>
      </c>
      <c r="E3685" s="10">
        <f t="shared" si="114"/>
        <v>14061975.051975049</v>
      </c>
      <c r="F3685" s="28">
        <f t="shared" si="115"/>
        <v>-421440.18144018203</v>
      </c>
    </row>
    <row r="3686" spans="1:6" x14ac:dyDescent="0.3">
      <c r="A3686">
        <v>3685</v>
      </c>
      <c r="B3686" s="2">
        <v>40645</v>
      </c>
      <c r="C3686" s="8">
        <v>37330000</v>
      </c>
      <c r="D3686" s="8">
        <v>22846584.766584769</v>
      </c>
      <c r="E3686" s="10">
        <f t="shared" si="114"/>
        <v>14483415.233415231</v>
      </c>
      <c r="F3686" s="28">
        <f t="shared" si="115"/>
        <v>228009.8280098252</v>
      </c>
    </row>
    <row r="3687" spans="1:6" x14ac:dyDescent="0.3">
      <c r="A3687">
        <v>3686</v>
      </c>
      <c r="B3687" s="2">
        <v>40644</v>
      </c>
      <c r="C3687" s="8">
        <v>37330000</v>
      </c>
      <c r="D3687" s="8">
        <v>23074594.594594594</v>
      </c>
      <c r="E3687" s="10">
        <f t="shared" si="114"/>
        <v>14255405.405405406</v>
      </c>
      <c r="F3687" s="28">
        <f t="shared" si="115"/>
        <v>224348.89434889704</v>
      </c>
    </row>
    <row r="3688" spans="1:6" x14ac:dyDescent="0.3">
      <c r="A3688">
        <v>3687</v>
      </c>
      <c r="B3688" s="2">
        <v>40641</v>
      </c>
      <c r="C3688" s="8">
        <v>37200000</v>
      </c>
      <c r="D3688" s="8">
        <v>23168943.488943491</v>
      </c>
      <c r="E3688" s="10">
        <f t="shared" si="114"/>
        <v>14031056.511056509</v>
      </c>
      <c r="F3688" s="28">
        <f t="shared" si="115"/>
        <v>124936.6849366799</v>
      </c>
    </row>
    <row r="3689" spans="1:6" x14ac:dyDescent="0.3">
      <c r="A3689">
        <v>3688</v>
      </c>
      <c r="B3689" s="2">
        <v>40640</v>
      </c>
      <c r="C3689" s="8">
        <v>36940000</v>
      </c>
      <c r="D3689" s="8">
        <v>23033880.173880171</v>
      </c>
      <c r="E3689" s="10">
        <f t="shared" si="114"/>
        <v>13906119.826119829</v>
      </c>
      <c r="F3689" s="28">
        <f t="shared" si="115"/>
        <v>1855.6038556061685</v>
      </c>
    </row>
    <row r="3690" spans="1:6" x14ac:dyDescent="0.3">
      <c r="A3690">
        <v>3689</v>
      </c>
      <c r="B3690" s="2">
        <v>40639</v>
      </c>
      <c r="C3690" s="8">
        <v>36920000</v>
      </c>
      <c r="D3690" s="8">
        <v>23015735.777735777</v>
      </c>
      <c r="E3690" s="10">
        <f t="shared" si="114"/>
        <v>13904264.222264223</v>
      </c>
      <c r="F3690" s="28">
        <f t="shared" si="115"/>
        <v>56478.548478547484</v>
      </c>
    </row>
    <row r="3691" spans="1:6" x14ac:dyDescent="0.3">
      <c r="A3691">
        <v>3690</v>
      </c>
      <c r="B3691" s="2">
        <v>40638</v>
      </c>
      <c r="C3691" s="8">
        <v>36710000</v>
      </c>
      <c r="D3691" s="8">
        <v>22862214.326214325</v>
      </c>
      <c r="E3691" s="10">
        <f t="shared" si="114"/>
        <v>13847785.673785675</v>
      </c>
      <c r="F3691" s="28">
        <f t="shared" si="115"/>
        <v>-358650.91665091738</v>
      </c>
    </row>
    <row r="3692" spans="1:6" x14ac:dyDescent="0.3">
      <c r="A3692">
        <v>3691</v>
      </c>
      <c r="B3692" s="2">
        <v>40637</v>
      </c>
      <c r="C3692" s="8">
        <v>36760000</v>
      </c>
      <c r="D3692" s="8">
        <v>22553563.409563407</v>
      </c>
      <c r="E3692" s="10">
        <f t="shared" si="114"/>
        <v>14206436.590436593</v>
      </c>
      <c r="F3692" s="28">
        <f t="shared" si="115"/>
        <v>-198193.15819315985</v>
      </c>
    </row>
    <row r="3693" spans="1:6" x14ac:dyDescent="0.3">
      <c r="A3693">
        <v>3692</v>
      </c>
      <c r="B3693" s="2">
        <v>40634</v>
      </c>
      <c r="C3693" s="8">
        <v>36980000</v>
      </c>
      <c r="D3693" s="8">
        <v>22575370.251370247</v>
      </c>
      <c r="E3693" s="10">
        <f t="shared" si="114"/>
        <v>14404629.748629753</v>
      </c>
      <c r="F3693" s="28">
        <f t="shared" si="115"/>
        <v>188091.85409186035</v>
      </c>
    </row>
    <row r="3694" spans="1:6" x14ac:dyDescent="0.3">
      <c r="A3694">
        <v>3693</v>
      </c>
      <c r="B3694" s="2">
        <v>40633</v>
      </c>
      <c r="C3694" s="8">
        <v>36930000</v>
      </c>
      <c r="D3694" s="8">
        <v>22713462.105462108</v>
      </c>
      <c r="E3694" s="10">
        <f t="shared" si="114"/>
        <v>14216537.894537892</v>
      </c>
      <c r="F3694" s="28">
        <f t="shared" si="115"/>
        <v>87787.941787939519</v>
      </c>
    </row>
    <row r="3695" spans="1:6" x14ac:dyDescent="0.3">
      <c r="A3695">
        <v>3694</v>
      </c>
      <c r="B3695" s="2">
        <v>40632</v>
      </c>
      <c r="C3695" s="8">
        <v>36620000</v>
      </c>
      <c r="D3695" s="8">
        <v>22491250.047250047</v>
      </c>
      <c r="E3695" s="10">
        <f t="shared" si="114"/>
        <v>14128749.952749953</v>
      </c>
      <c r="F3695" s="28">
        <f t="shared" si="115"/>
        <v>-45328.671328671277</v>
      </c>
    </row>
    <row r="3696" spans="1:6" x14ac:dyDescent="0.3">
      <c r="A3696">
        <v>3695</v>
      </c>
      <c r="B3696" s="2">
        <v>40631</v>
      </c>
      <c r="C3696" s="8">
        <v>36510000</v>
      </c>
      <c r="D3696" s="8">
        <v>22335921.375921376</v>
      </c>
      <c r="E3696" s="10">
        <f t="shared" si="114"/>
        <v>14174078.624078624</v>
      </c>
      <c r="F3696" s="28">
        <f t="shared" si="115"/>
        <v>-133224.72122472152</v>
      </c>
    </row>
    <row r="3697" spans="1:6" x14ac:dyDescent="0.3">
      <c r="A3697">
        <v>3696</v>
      </c>
      <c r="B3697" s="2">
        <v>40630</v>
      </c>
      <c r="C3697" s="8">
        <v>36730000</v>
      </c>
      <c r="D3697" s="8">
        <v>22422696.654696655</v>
      </c>
      <c r="E3697" s="10">
        <f t="shared" si="114"/>
        <v>14307303.345303345</v>
      </c>
      <c r="F3697" s="28">
        <f t="shared" si="115"/>
        <v>-192848.98884899169</v>
      </c>
    </row>
    <row r="3698" spans="1:6" x14ac:dyDescent="0.3">
      <c r="A3698">
        <v>3697</v>
      </c>
      <c r="B3698" s="2">
        <v>40627</v>
      </c>
      <c r="C3698" s="8">
        <v>36990000</v>
      </c>
      <c r="D3698" s="8">
        <v>22489847.665847663</v>
      </c>
      <c r="E3698" s="10">
        <f t="shared" si="114"/>
        <v>14500152.334152337</v>
      </c>
      <c r="F3698" s="28">
        <f t="shared" si="115"/>
        <v>114318.27631827816</v>
      </c>
    </row>
    <row r="3699" spans="1:6" x14ac:dyDescent="0.3">
      <c r="A3699">
        <v>3698</v>
      </c>
      <c r="B3699" s="2">
        <v>40626</v>
      </c>
      <c r="C3699" s="8">
        <v>37040000</v>
      </c>
      <c r="D3699" s="8">
        <v>22654165.942165941</v>
      </c>
      <c r="E3699" s="10">
        <f t="shared" si="114"/>
        <v>14385834.057834059</v>
      </c>
      <c r="F3699" s="28">
        <f t="shared" si="115"/>
        <v>44381.402381405234</v>
      </c>
    </row>
    <row r="3700" spans="1:6" x14ac:dyDescent="0.3">
      <c r="A3700">
        <v>3699</v>
      </c>
      <c r="B3700" s="2">
        <v>40625</v>
      </c>
      <c r="C3700" s="8">
        <v>37050000</v>
      </c>
      <c r="D3700" s="8">
        <v>22708547.344547346</v>
      </c>
      <c r="E3700" s="10">
        <f t="shared" si="114"/>
        <v>14341452.655452654</v>
      </c>
      <c r="F3700" s="28">
        <f t="shared" si="115"/>
        <v>-298997.16499716789</v>
      </c>
    </row>
    <row r="3701" spans="1:6" x14ac:dyDescent="0.3">
      <c r="A3701">
        <v>3700</v>
      </c>
      <c r="B3701" s="2">
        <v>40624</v>
      </c>
      <c r="C3701" s="8">
        <v>37120000</v>
      </c>
      <c r="D3701" s="8">
        <v>22479550.179550178</v>
      </c>
      <c r="E3701" s="10">
        <f t="shared" si="114"/>
        <v>14640449.820449822</v>
      </c>
      <c r="F3701" s="28">
        <f t="shared" si="115"/>
        <v>-47343.413343414664</v>
      </c>
    </row>
    <row r="3702" spans="1:6" x14ac:dyDescent="0.3">
      <c r="A3702">
        <v>3701</v>
      </c>
      <c r="B3702" s="2">
        <v>40623</v>
      </c>
      <c r="C3702" s="8">
        <v>37190000</v>
      </c>
      <c r="D3702" s="8">
        <v>22502206.766206764</v>
      </c>
      <c r="E3702" s="10">
        <f t="shared" si="114"/>
        <v>14687793.233793236</v>
      </c>
      <c r="F3702" s="28">
        <f t="shared" si="115"/>
        <v>-143919.1079191044</v>
      </c>
    </row>
    <row r="3703" spans="1:6" x14ac:dyDescent="0.3">
      <c r="A3703">
        <v>3702</v>
      </c>
      <c r="B3703" s="2">
        <v>40620</v>
      </c>
      <c r="C3703" s="8">
        <v>37150000</v>
      </c>
      <c r="D3703" s="8">
        <v>22318287.658287659</v>
      </c>
      <c r="E3703" s="10">
        <f t="shared" si="114"/>
        <v>14831712.341712341</v>
      </c>
      <c r="F3703" s="28">
        <f t="shared" si="115"/>
        <v>-6960.8769608810544</v>
      </c>
    </row>
    <row r="3704" spans="1:6" x14ac:dyDescent="0.3">
      <c r="A3704">
        <v>3703</v>
      </c>
      <c r="B3704" s="2">
        <v>40619</v>
      </c>
      <c r="C3704" s="8">
        <v>36980000</v>
      </c>
      <c r="D3704" s="8">
        <v>22141326.781326778</v>
      </c>
      <c r="E3704" s="10">
        <f t="shared" si="114"/>
        <v>14838673.218673222</v>
      </c>
      <c r="F3704" s="28">
        <f t="shared" si="115"/>
        <v>-96161.406161405146</v>
      </c>
    </row>
    <row r="3705" spans="1:6" x14ac:dyDescent="0.3">
      <c r="A3705">
        <v>3704</v>
      </c>
      <c r="B3705" s="2">
        <v>40618</v>
      </c>
      <c r="C3705" s="8">
        <v>36950000</v>
      </c>
      <c r="D3705" s="8">
        <v>22015165.375165373</v>
      </c>
      <c r="E3705" s="10">
        <f t="shared" si="114"/>
        <v>14934834.624834627</v>
      </c>
      <c r="F3705" s="28">
        <f t="shared" si="115"/>
        <v>-248354.56435456499</v>
      </c>
    </row>
    <row r="3706" spans="1:6" x14ac:dyDescent="0.3">
      <c r="A3706">
        <v>3705</v>
      </c>
      <c r="B3706" s="2">
        <v>40617</v>
      </c>
      <c r="C3706" s="8">
        <v>37150000</v>
      </c>
      <c r="D3706" s="8">
        <v>21966810.810810808</v>
      </c>
      <c r="E3706" s="10">
        <f t="shared" si="114"/>
        <v>15183189.189189192</v>
      </c>
      <c r="F3706" s="28">
        <f t="shared" si="115"/>
        <v>344761.67076167092</v>
      </c>
    </row>
    <row r="3707" spans="1:6" x14ac:dyDescent="0.3">
      <c r="A3707">
        <v>3706</v>
      </c>
      <c r="B3707" s="2">
        <v>40616</v>
      </c>
      <c r="C3707" s="8">
        <v>37240000</v>
      </c>
      <c r="D3707" s="8">
        <v>22401572.481572479</v>
      </c>
      <c r="E3707" s="10">
        <f t="shared" si="114"/>
        <v>14838427.518427521</v>
      </c>
      <c r="F3707" s="28">
        <f t="shared" si="115"/>
        <v>366478.92647892609</v>
      </c>
    </row>
    <row r="3708" spans="1:6" x14ac:dyDescent="0.3">
      <c r="A3708">
        <v>3707</v>
      </c>
      <c r="B3708" s="2">
        <v>40613</v>
      </c>
      <c r="C3708" s="8">
        <v>36900000</v>
      </c>
      <c r="D3708" s="8">
        <v>22428051.408051405</v>
      </c>
      <c r="E3708" s="10">
        <f t="shared" si="114"/>
        <v>14471948.591948595</v>
      </c>
      <c r="F3708" s="28">
        <f t="shared" si="115"/>
        <v>-810114.15611415356</v>
      </c>
    </row>
    <row r="3709" spans="1:6" x14ac:dyDescent="0.3">
      <c r="A3709">
        <v>3708</v>
      </c>
      <c r="B3709" s="2">
        <v>40612</v>
      </c>
      <c r="C3709" s="8">
        <v>37510000</v>
      </c>
      <c r="D3709" s="8">
        <v>22227937.251937252</v>
      </c>
      <c r="E3709" s="10">
        <f t="shared" si="114"/>
        <v>15282062.748062748</v>
      </c>
      <c r="F3709" s="28">
        <f t="shared" si="115"/>
        <v>287777.73577773571</v>
      </c>
    </row>
    <row r="3710" spans="1:6" x14ac:dyDescent="0.3">
      <c r="A3710">
        <v>3709</v>
      </c>
      <c r="B3710" s="2">
        <v>40611</v>
      </c>
      <c r="C3710" s="8">
        <v>37540000</v>
      </c>
      <c r="D3710" s="8">
        <v>22545714.987714987</v>
      </c>
      <c r="E3710" s="10">
        <f t="shared" si="114"/>
        <v>14994285.012285013</v>
      </c>
      <c r="F3710" s="28">
        <f t="shared" si="115"/>
        <v>-117857.49385749176</v>
      </c>
    </row>
    <row r="3711" spans="1:6" x14ac:dyDescent="0.3">
      <c r="A3711">
        <v>3710</v>
      </c>
      <c r="B3711" s="2">
        <v>40610</v>
      </c>
      <c r="C3711" s="8">
        <v>37620000</v>
      </c>
      <c r="D3711" s="8">
        <v>22507857.493857495</v>
      </c>
      <c r="E3711" s="10">
        <f t="shared" si="114"/>
        <v>15112142.506142505</v>
      </c>
      <c r="F3711" s="28">
        <f t="shared" si="115"/>
        <v>-1848.4218484275043</v>
      </c>
    </row>
    <row r="3712" spans="1:6" x14ac:dyDescent="0.3">
      <c r="A3712">
        <v>3711</v>
      </c>
      <c r="B3712" s="2">
        <v>40609</v>
      </c>
      <c r="C3712" s="8">
        <v>37730000</v>
      </c>
      <c r="D3712" s="8">
        <v>22616009.072009068</v>
      </c>
      <c r="E3712" s="10">
        <f t="shared" si="114"/>
        <v>15113990.927990932</v>
      </c>
      <c r="F3712" s="28">
        <f t="shared" si="115"/>
        <v>-87827.253827251494</v>
      </c>
    </row>
    <row r="3713" spans="1:6" x14ac:dyDescent="0.3">
      <c r="A3713">
        <v>3712</v>
      </c>
      <c r="B3713" s="2">
        <v>40606</v>
      </c>
      <c r="C3713" s="8">
        <v>37660000</v>
      </c>
      <c r="D3713" s="8">
        <v>22458181.818181816</v>
      </c>
      <c r="E3713" s="10">
        <f t="shared" si="114"/>
        <v>15201818.181818184</v>
      </c>
      <c r="F3713" s="28">
        <f t="shared" si="115"/>
        <v>-369310.14931014925</v>
      </c>
    </row>
    <row r="3714" spans="1:6" x14ac:dyDescent="0.3">
      <c r="A3714">
        <v>3713</v>
      </c>
      <c r="B3714" s="2">
        <v>40605</v>
      </c>
      <c r="C3714" s="8">
        <v>37800000</v>
      </c>
      <c r="D3714" s="8">
        <v>22228871.668871667</v>
      </c>
      <c r="E3714" s="10">
        <f t="shared" si="114"/>
        <v>15571128.331128333</v>
      </c>
      <c r="F3714" s="28">
        <f t="shared" si="115"/>
        <v>706024.9480249472</v>
      </c>
    </row>
    <row r="3715" spans="1:6" x14ac:dyDescent="0.3">
      <c r="A3715">
        <v>3714</v>
      </c>
      <c r="B3715" s="2">
        <v>40604</v>
      </c>
      <c r="C3715" s="8">
        <v>37530000</v>
      </c>
      <c r="D3715" s="8">
        <v>22664896.616896614</v>
      </c>
      <c r="E3715" s="10">
        <f t="shared" ref="E3715:E3778" si="116">C3715-D3715</f>
        <v>14865103.383103386</v>
      </c>
      <c r="F3715" s="28">
        <f t="shared" ref="F3715:F3778" si="117">E3715-E3716</f>
        <v>-151690.03969004005</v>
      </c>
    </row>
    <row r="3716" spans="1:6" x14ac:dyDescent="0.3">
      <c r="A3716">
        <v>3715</v>
      </c>
      <c r="B3716" s="2">
        <v>40603</v>
      </c>
      <c r="C3716" s="8">
        <v>37590000</v>
      </c>
      <c r="D3716" s="8">
        <v>22573206.577206574</v>
      </c>
      <c r="E3716" s="10">
        <f t="shared" si="116"/>
        <v>15016793.422793426</v>
      </c>
      <c r="F3716" s="28">
        <f t="shared" si="117"/>
        <v>-492316.38631638512</v>
      </c>
    </row>
    <row r="3717" spans="1:6" x14ac:dyDescent="0.3">
      <c r="A3717">
        <v>3716</v>
      </c>
      <c r="B3717" s="2">
        <v>40602</v>
      </c>
      <c r="C3717" s="8">
        <v>37750000</v>
      </c>
      <c r="D3717" s="8">
        <v>22240890.190890189</v>
      </c>
      <c r="E3717" s="10">
        <f t="shared" si="116"/>
        <v>15509109.809109811</v>
      </c>
      <c r="F3717" s="28">
        <f t="shared" si="117"/>
        <v>21180.873180873692</v>
      </c>
    </row>
    <row r="3718" spans="1:6" x14ac:dyDescent="0.3">
      <c r="A3718">
        <v>3717</v>
      </c>
      <c r="B3718" s="2">
        <v>40599</v>
      </c>
      <c r="C3718" s="8">
        <v>37730000</v>
      </c>
      <c r="D3718" s="8">
        <v>22242071.064071063</v>
      </c>
      <c r="E3718" s="10">
        <f t="shared" si="116"/>
        <v>15487928.935928937</v>
      </c>
      <c r="F3718" s="28">
        <f t="shared" si="117"/>
        <v>-30442.260442260653</v>
      </c>
    </row>
    <row r="3719" spans="1:6" x14ac:dyDescent="0.3">
      <c r="A3719">
        <v>3718</v>
      </c>
      <c r="B3719" s="2">
        <v>40598</v>
      </c>
      <c r="C3719" s="8">
        <v>37870000</v>
      </c>
      <c r="D3719" s="8">
        <v>22351628.803628802</v>
      </c>
      <c r="E3719" s="10">
        <f t="shared" si="116"/>
        <v>15518371.196371198</v>
      </c>
      <c r="F3719" s="28">
        <f t="shared" si="117"/>
        <v>149308.25930826366</v>
      </c>
    </row>
    <row r="3720" spans="1:6" x14ac:dyDescent="0.3">
      <c r="A3720">
        <v>3719</v>
      </c>
      <c r="B3720" s="2">
        <v>40597</v>
      </c>
      <c r="C3720" s="8">
        <v>37680000</v>
      </c>
      <c r="D3720" s="8">
        <v>22310937.062937066</v>
      </c>
      <c r="E3720" s="10">
        <f t="shared" si="116"/>
        <v>15369062.937062934</v>
      </c>
      <c r="F3720" s="28">
        <f t="shared" si="117"/>
        <v>-478924.21092421561</v>
      </c>
    </row>
    <row r="3721" spans="1:6" x14ac:dyDescent="0.3">
      <c r="A3721">
        <v>3720</v>
      </c>
      <c r="B3721" s="2">
        <v>40596</v>
      </c>
      <c r="C3721" s="8">
        <v>37950000</v>
      </c>
      <c r="D3721" s="8">
        <v>22102012.85201285</v>
      </c>
      <c r="E3721" s="10">
        <f t="shared" si="116"/>
        <v>15847987.14798715</v>
      </c>
      <c r="F3721" s="28">
        <f t="shared" si="117"/>
        <v>-254045.41404541209</v>
      </c>
    </row>
    <row r="3722" spans="1:6" x14ac:dyDescent="0.3">
      <c r="A3722">
        <v>3721</v>
      </c>
      <c r="B3722" s="2">
        <v>40595</v>
      </c>
      <c r="C3722" s="8">
        <v>37530000</v>
      </c>
      <c r="D3722" s="8">
        <v>21427967.437967438</v>
      </c>
      <c r="E3722" s="10">
        <f t="shared" si="116"/>
        <v>16102032.562032562</v>
      </c>
      <c r="F3722" s="28">
        <f t="shared" si="117"/>
        <v>945180.17118017003</v>
      </c>
    </row>
    <row r="3723" spans="1:6" x14ac:dyDescent="0.3">
      <c r="A3723">
        <v>3722</v>
      </c>
      <c r="B3723" s="2">
        <v>40592</v>
      </c>
      <c r="C3723" s="8">
        <v>37070000</v>
      </c>
      <c r="D3723" s="8">
        <v>21913147.609147608</v>
      </c>
      <c r="E3723" s="10">
        <f t="shared" si="116"/>
        <v>15156852.390852392</v>
      </c>
      <c r="F3723" s="28">
        <f t="shared" si="117"/>
        <v>194751.46475146338</v>
      </c>
    </row>
    <row r="3724" spans="1:6" x14ac:dyDescent="0.3">
      <c r="A3724">
        <v>3723</v>
      </c>
      <c r="B3724" s="2">
        <v>40591</v>
      </c>
      <c r="C3724" s="8">
        <v>36820000</v>
      </c>
      <c r="D3724" s="8">
        <v>21857899.073899072</v>
      </c>
      <c r="E3724" s="10">
        <f t="shared" si="116"/>
        <v>14962100.926100928</v>
      </c>
      <c r="F3724" s="28">
        <f t="shared" si="117"/>
        <v>224201.47420147434</v>
      </c>
    </row>
    <row r="3725" spans="1:6" x14ac:dyDescent="0.3">
      <c r="A3725">
        <v>3724</v>
      </c>
      <c r="B3725" s="2">
        <v>40590</v>
      </c>
      <c r="C3725" s="8">
        <v>36360000</v>
      </c>
      <c r="D3725" s="8">
        <v>21622100.548100546</v>
      </c>
      <c r="E3725" s="10">
        <f t="shared" si="116"/>
        <v>14737899.451899454</v>
      </c>
      <c r="F3725" s="28">
        <f t="shared" si="117"/>
        <v>331350.59535059333</v>
      </c>
    </row>
    <row r="3726" spans="1:6" x14ac:dyDescent="0.3">
      <c r="A3726">
        <v>3725</v>
      </c>
      <c r="B3726" s="2">
        <v>40589</v>
      </c>
      <c r="C3726" s="8">
        <v>36110000</v>
      </c>
      <c r="D3726" s="8">
        <v>21703451.143451139</v>
      </c>
      <c r="E3726" s="10">
        <f t="shared" si="116"/>
        <v>14406548.856548861</v>
      </c>
      <c r="F3726" s="28">
        <f t="shared" si="117"/>
        <v>-82203.742203742266</v>
      </c>
    </row>
    <row r="3727" spans="1:6" x14ac:dyDescent="0.3">
      <c r="A3727">
        <v>3726</v>
      </c>
      <c r="B3727" s="2">
        <v>40588</v>
      </c>
      <c r="C3727" s="8">
        <v>36050000</v>
      </c>
      <c r="D3727" s="8">
        <v>21561247.401247397</v>
      </c>
      <c r="E3727" s="10">
        <f t="shared" si="116"/>
        <v>14488752.598752603</v>
      </c>
      <c r="F3727" s="28">
        <f t="shared" si="117"/>
        <v>-179879.0398790352</v>
      </c>
    </row>
    <row r="3728" spans="1:6" x14ac:dyDescent="0.3">
      <c r="A3728">
        <v>3727</v>
      </c>
      <c r="B3728" s="2">
        <v>40585</v>
      </c>
      <c r="C3728" s="8">
        <v>35950000</v>
      </c>
      <c r="D3728" s="8">
        <v>21281368.361368362</v>
      </c>
      <c r="E3728" s="10">
        <f t="shared" si="116"/>
        <v>14668631.638631638</v>
      </c>
      <c r="F3728" s="28">
        <f t="shared" si="117"/>
        <v>-1224810.4328104332</v>
      </c>
    </row>
    <row r="3729" spans="1:6" x14ac:dyDescent="0.3">
      <c r="A3729">
        <v>3728</v>
      </c>
      <c r="B3729" s="2">
        <v>40584</v>
      </c>
      <c r="C3729" s="8">
        <v>35950000</v>
      </c>
      <c r="D3729" s="8">
        <v>20056557.928557929</v>
      </c>
      <c r="E3729" s="10">
        <f t="shared" si="116"/>
        <v>15893442.071442071</v>
      </c>
      <c r="F3729" s="28">
        <f t="shared" si="117"/>
        <v>-41815.157815158367</v>
      </c>
    </row>
    <row r="3730" spans="1:6" x14ac:dyDescent="0.3">
      <c r="A3730">
        <v>3729</v>
      </c>
      <c r="B3730" s="2">
        <v>40583</v>
      </c>
      <c r="C3730" s="8">
        <v>36050000</v>
      </c>
      <c r="D3730" s="8">
        <v>20114742.77074277</v>
      </c>
      <c r="E3730" s="10">
        <f t="shared" si="116"/>
        <v>15935257.22925723</v>
      </c>
      <c r="F3730" s="28">
        <f t="shared" si="117"/>
        <v>82458.665658667684</v>
      </c>
    </row>
    <row r="3731" spans="1:6" x14ac:dyDescent="0.3">
      <c r="A3731">
        <v>3730</v>
      </c>
      <c r="B3731" s="2">
        <v>40582</v>
      </c>
      <c r="C3731" s="8">
        <v>35950000</v>
      </c>
      <c r="D3731" s="8">
        <v>20097201.436401438</v>
      </c>
      <c r="E3731" s="10">
        <f t="shared" si="116"/>
        <v>15852798.563598562</v>
      </c>
      <c r="F3731" s="28">
        <f t="shared" si="117"/>
        <v>628949.76374975964</v>
      </c>
    </row>
    <row r="3732" spans="1:6" x14ac:dyDescent="0.3">
      <c r="A3732">
        <v>3731</v>
      </c>
      <c r="B3732" s="2">
        <v>40581</v>
      </c>
      <c r="C3732" s="8">
        <v>35080000</v>
      </c>
      <c r="D3732" s="8">
        <v>19856151.200151198</v>
      </c>
      <c r="E3732" s="10">
        <f t="shared" si="116"/>
        <v>15223848.799848802</v>
      </c>
      <c r="F3732" s="28">
        <f t="shared" si="117"/>
        <v>10314.118314120919</v>
      </c>
    </row>
    <row r="3733" spans="1:6" x14ac:dyDescent="0.3">
      <c r="A3733">
        <v>3732</v>
      </c>
      <c r="B3733" s="2">
        <v>40578</v>
      </c>
      <c r="C3733" s="8">
        <v>35080000</v>
      </c>
      <c r="D3733" s="8">
        <v>19866465.318465319</v>
      </c>
      <c r="E3733" s="10">
        <f t="shared" si="116"/>
        <v>15213534.681534681</v>
      </c>
      <c r="F3733" s="28">
        <f t="shared" si="117"/>
        <v>58937.818937815726</v>
      </c>
    </row>
    <row r="3734" spans="1:6" x14ac:dyDescent="0.3">
      <c r="A3734">
        <v>3733</v>
      </c>
      <c r="B3734" s="2">
        <v>40577</v>
      </c>
      <c r="C3734" s="8">
        <v>35080000</v>
      </c>
      <c r="D3734" s="8">
        <v>19925403.137403134</v>
      </c>
      <c r="E3734" s="10">
        <f t="shared" si="116"/>
        <v>15154596.862596866</v>
      </c>
      <c r="F3734" s="28">
        <f t="shared" si="117"/>
        <v>-306476.65847665817</v>
      </c>
    </row>
    <row r="3735" spans="1:6" x14ac:dyDescent="0.3">
      <c r="A3735">
        <v>3734</v>
      </c>
      <c r="B3735" s="2">
        <v>40576</v>
      </c>
      <c r="C3735" s="8">
        <v>35080000</v>
      </c>
      <c r="D3735" s="8">
        <v>19618926.478926476</v>
      </c>
      <c r="E3735" s="10">
        <f t="shared" si="116"/>
        <v>15461073.521073524</v>
      </c>
      <c r="F3735" s="28">
        <f t="shared" si="117"/>
        <v>119349.08334908634</v>
      </c>
    </row>
    <row r="3736" spans="1:6" x14ac:dyDescent="0.3">
      <c r="A3736">
        <v>3735</v>
      </c>
      <c r="B3736" s="2">
        <v>40575</v>
      </c>
      <c r="C3736" s="8">
        <v>35080000</v>
      </c>
      <c r="D3736" s="8">
        <v>19738275.562275562</v>
      </c>
      <c r="E3736" s="10">
        <f t="shared" si="116"/>
        <v>15341724.437724438</v>
      </c>
      <c r="F3736" s="28">
        <f t="shared" si="117"/>
        <v>-80418.068418070674</v>
      </c>
    </row>
    <row r="3737" spans="1:6" x14ac:dyDescent="0.3">
      <c r="A3737">
        <v>3736</v>
      </c>
      <c r="B3737" s="2">
        <v>40574</v>
      </c>
      <c r="C3737" s="8">
        <v>35080000</v>
      </c>
      <c r="D3737" s="8">
        <v>19657857.493857492</v>
      </c>
      <c r="E3737" s="10">
        <f t="shared" si="116"/>
        <v>15422142.506142508</v>
      </c>
      <c r="F3737" s="28">
        <f t="shared" si="117"/>
        <v>101693.81969381869</v>
      </c>
    </row>
    <row r="3738" spans="1:6" x14ac:dyDescent="0.3">
      <c r="A3738">
        <v>3737</v>
      </c>
      <c r="B3738" s="2">
        <v>40571</v>
      </c>
      <c r="C3738" s="8">
        <v>35080000</v>
      </c>
      <c r="D3738" s="8">
        <v>19759551.31355131</v>
      </c>
      <c r="E3738" s="10">
        <f t="shared" si="116"/>
        <v>15320448.68644869</v>
      </c>
      <c r="F3738" s="28">
        <f t="shared" si="117"/>
        <v>-648662.6346626319</v>
      </c>
    </row>
    <row r="3739" spans="1:6" x14ac:dyDescent="0.3">
      <c r="A3739">
        <v>3738</v>
      </c>
      <c r="B3739" s="2">
        <v>40570</v>
      </c>
      <c r="C3739" s="8">
        <v>35400000</v>
      </c>
      <c r="D3739" s="8">
        <v>19430888.678888679</v>
      </c>
      <c r="E3739" s="10">
        <f t="shared" si="116"/>
        <v>15969111.321111321</v>
      </c>
      <c r="F3739" s="28">
        <f t="shared" si="117"/>
        <v>415178.22717822716</v>
      </c>
    </row>
    <row r="3740" spans="1:6" x14ac:dyDescent="0.3">
      <c r="A3740">
        <v>3739</v>
      </c>
      <c r="B3740" s="2">
        <v>40569</v>
      </c>
      <c r="C3740" s="8">
        <v>35200000</v>
      </c>
      <c r="D3740" s="8">
        <v>19646066.906066906</v>
      </c>
      <c r="E3740" s="10">
        <f t="shared" si="116"/>
        <v>15553933.093933094</v>
      </c>
      <c r="F3740" s="28">
        <f t="shared" si="117"/>
        <v>22704.895104892552</v>
      </c>
    </row>
    <row r="3741" spans="1:6" x14ac:dyDescent="0.3">
      <c r="A3741">
        <v>3740</v>
      </c>
      <c r="B3741" s="2">
        <v>40568</v>
      </c>
      <c r="C3741" s="8">
        <v>35170000</v>
      </c>
      <c r="D3741" s="8">
        <v>19638771.801171798</v>
      </c>
      <c r="E3741" s="10">
        <f t="shared" si="116"/>
        <v>15531228.198828202</v>
      </c>
      <c r="F3741" s="28">
        <f t="shared" si="117"/>
        <v>-50165.866565864533</v>
      </c>
    </row>
    <row r="3742" spans="1:6" x14ac:dyDescent="0.3">
      <c r="A3742">
        <v>3741</v>
      </c>
      <c r="B3742" s="2">
        <v>40567</v>
      </c>
      <c r="C3742" s="8">
        <v>35400000</v>
      </c>
      <c r="D3742" s="8">
        <v>19818605.934605934</v>
      </c>
      <c r="E3742" s="10">
        <f t="shared" si="116"/>
        <v>15581394.065394066</v>
      </c>
      <c r="F3742" s="28">
        <f t="shared" si="117"/>
        <v>-454633.15063315257</v>
      </c>
    </row>
    <row r="3743" spans="1:6" x14ac:dyDescent="0.3">
      <c r="A3743">
        <v>3742</v>
      </c>
      <c r="B3743" s="2">
        <v>40564</v>
      </c>
      <c r="C3743" s="8">
        <v>35800000</v>
      </c>
      <c r="D3743" s="8">
        <v>19763972.783972781</v>
      </c>
      <c r="E3743" s="10">
        <f t="shared" si="116"/>
        <v>16036027.216027219</v>
      </c>
      <c r="F3743" s="28">
        <f t="shared" si="117"/>
        <v>75970.51597051695</v>
      </c>
    </row>
    <row r="3744" spans="1:6" x14ac:dyDescent="0.3">
      <c r="A3744">
        <v>3743</v>
      </c>
      <c r="B3744" s="2">
        <v>40563</v>
      </c>
      <c r="C3744" s="8">
        <v>35800000</v>
      </c>
      <c r="D3744" s="8">
        <v>19839943.299943298</v>
      </c>
      <c r="E3744" s="10">
        <f t="shared" si="116"/>
        <v>15960056.700056702</v>
      </c>
      <c r="F3744" s="28">
        <f t="shared" si="117"/>
        <v>354385.93838593736</v>
      </c>
    </row>
    <row r="3745" spans="1:6" x14ac:dyDescent="0.3">
      <c r="A3745">
        <v>3744</v>
      </c>
      <c r="B3745" s="2">
        <v>40562</v>
      </c>
      <c r="C3745" s="8">
        <v>35800000</v>
      </c>
      <c r="D3745" s="8">
        <v>20194329.238329235</v>
      </c>
      <c r="E3745" s="10">
        <f t="shared" si="116"/>
        <v>15605670.761670765</v>
      </c>
      <c r="F3745" s="28">
        <f t="shared" si="117"/>
        <v>-27847.439047440886</v>
      </c>
    </row>
    <row r="3746" spans="1:6" x14ac:dyDescent="0.3">
      <c r="A3746">
        <v>3745</v>
      </c>
      <c r="B3746" s="2">
        <v>40561</v>
      </c>
      <c r="C3746" s="8">
        <v>35800000</v>
      </c>
      <c r="D3746" s="8">
        <v>20166481.799281795</v>
      </c>
      <c r="E3746" s="10">
        <f t="shared" si="116"/>
        <v>15633518.200718205</v>
      </c>
      <c r="F3746" s="28">
        <f t="shared" si="117"/>
        <v>101851.92105192319</v>
      </c>
    </row>
    <row r="3747" spans="1:6" x14ac:dyDescent="0.3">
      <c r="A3747">
        <v>3746</v>
      </c>
      <c r="B3747" s="2">
        <v>40560</v>
      </c>
      <c r="C3747" s="8">
        <v>35800000</v>
      </c>
      <c r="D3747" s="8">
        <v>20268333.720333718</v>
      </c>
      <c r="E3747" s="10">
        <f t="shared" si="116"/>
        <v>15531666.279666282</v>
      </c>
      <c r="F3747" s="28">
        <f t="shared" si="117"/>
        <v>-218439.18243918195</v>
      </c>
    </row>
    <row r="3748" spans="1:6" x14ac:dyDescent="0.3">
      <c r="A3748">
        <v>3747</v>
      </c>
      <c r="B3748" s="2">
        <v>40557</v>
      </c>
      <c r="C3748" s="8">
        <v>35800000</v>
      </c>
      <c r="D3748" s="8">
        <v>20049894.537894536</v>
      </c>
      <c r="E3748" s="10">
        <f t="shared" si="116"/>
        <v>15750105.462105464</v>
      </c>
      <c r="F3748" s="28">
        <f t="shared" si="117"/>
        <v>374835.75883575901</v>
      </c>
    </row>
    <row r="3749" spans="1:6" x14ac:dyDescent="0.3">
      <c r="A3749">
        <v>3748</v>
      </c>
      <c r="B3749" s="2">
        <v>40556</v>
      </c>
      <c r="C3749" s="8">
        <v>35800000</v>
      </c>
      <c r="D3749" s="8">
        <v>20424730.296730295</v>
      </c>
      <c r="E3749" s="10">
        <f t="shared" si="116"/>
        <v>15375269.703269705</v>
      </c>
      <c r="F3749" s="28">
        <f t="shared" si="117"/>
        <v>-1958.4199584200978</v>
      </c>
    </row>
    <row r="3750" spans="1:6" x14ac:dyDescent="0.3">
      <c r="A3750">
        <v>3749</v>
      </c>
      <c r="B3750" s="2">
        <v>40555</v>
      </c>
      <c r="C3750" s="8">
        <v>35800000</v>
      </c>
      <c r="D3750" s="8">
        <v>20422771.876771875</v>
      </c>
      <c r="E3750" s="10">
        <f t="shared" si="116"/>
        <v>15377228.123228125</v>
      </c>
      <c r="F3750" s="28">
        <f t="shared" si="117"/>
        <v>-72138.726138725877</v>
      </c>
    </row>
    <row r="3751" spans="1:6" x14ac:dyDescent="0.3">
      <c r="A3751">
        <v>3750</v>
      </c>
      <c r="B3751" s="2">
        <v>40554</v>
      </c>
      <c r="C3751" s="8">
        <v>35800000</v>
      </c>
      <c r="D3751" s="8">
        <v>20350633.150633149</v>
      </c>
      <c r="E3751" s="10">
        <f t="shared" si="116"/>
        <v>15449366.849366851</v>
      </c>
      <c r="F3751" s="28">
        <f t="shared" si="117"/>
        <v>-104720.09072009102</v>
      </c>
    </row>
    <row r="3752" spans="1:6" x14ac:dyDescent="0.3">
      <c r="A3752">
        <v>3751</v>
      </c>
      <c r="B3752" s="2">
        <v>40553</v>
      </c>
      <c r="C3752" s="8">
        <v>35800000</v>
      </c>
      <c r="D3752" s="8">
        <v>20245913.059913058</v>
      </c>
      <c r="E3752" s="10">
        <f t="shared" si="116"/>
        <v>15554086.940086942</v>
      </c>
      <c r="F3752" s="28">
        <f t="shared" si="117"/>
        <v>-73535.059535060078</v>
      </c>
    </row>
    <row r="3753" spans="1:6" x14ac:dyDescent="0.3">
      <c r="A3753">
        <v>3752</v>
      </c>
      <c r="B3753" s="2">
        <v>40550</v>
      </c>
      <c r="C3753" s="8">
        <v>35800000</v>
      </c>
      <c r="D3753" s="8">
        <v>20172378.000377998</v>
      </c>
      <c r="E3753" s="10">
        <f t="shared" si="116"/>
        <v>15627621.999622002</v>
      </c>
      <c r="F3753" s="28">
        <f t="shared" si="117"/>
        <v>39637.119637120515</v>
      </c>
    </row>
    <row r="3754" spans="1:6" x14ac:dyDescent="0.3">
      <c r="A3754">
        <v>3753</v>
      </c>
      <c r="B3754" s="2">
        <v>40549</v>
      </c>
      <c r="C3754" s="8">
        <v>35800000</v>
      </c>
      <c r="D3754" s="8">
        <v>20212015.120015118</v>
      </c>
      <c r="E3754" s="10">
        <f t="shared" si="116"/>
        <v>15587984.879984882</v>
      </c>
      <c r="F3754" s="28">
        <f t="shared" si="117"/>
        <v>32591.343791346997</v>
      </c>
    </row>
    <row r="3755" spans="1:6" x14ac:dyDescent="0.3">
      <c r="A3755">
        <v>3754</v>
      </c>
      <c r="B3755" s="2">
        <v>40548</v>
      </c>
      <c r="C3755" s="8">
        <v>35800000</v>
      </c>
      <c r="D3755" s="8">
        <v>20244606.463806465</v>
      </c>
      <c r="E3755" s="10">
        <f t="shared" si="116"/>
        <v>15555393.536193535</v>
      </c>
      <c r="F3755" s="28">
        <f t="shared" si="117"/>
        <v>75176.563976559788</v>
      </c>
    </row>
    <row r="3756" spans="1:6" x14ac:dyDescent="0.3">
      <c r="A3756">
        <v>3755</v>
      </c>
      <c r="B3756" s="2">
        <v>40547</v>
      </c>
      <c r="C3756" s="8">
        <v>35800000</v>
      </c>
      <c r="D3756" s="8">
        <v>20319783.027783025</v>
      </c>
      <c r="E3756" s="10">
        <f t="shared" si="116"/>
        <v>15480216.972216975</v>
      </c>
      <c r="F3756" s="28">
        <f t="shared" si="117"/>
        <v>646829.71082971245</v>
      </c>
    </row>
    <row r="3757" spans="1:6" x14ac:dyDescent="0.3">
      <c r="A3757">
        <v>3756</v>
      </c>
      <c r="B3757" s="2">
        <v>40546</v>
      </c>
      <c r="C3757" s="8">
        <v>35800000</v>
      </c>
      <c r="D3757" s="8">
        <v>20966612.738612738</v>
      </c>
      <c r="E3757" s="10">
        <f t="shared" si="116"/>
        <v>14833387.261387262</v>
      </c>
      <c r="F3757" s="28">
        <f t="shared" si="117"/>
        <v>-22107.352107353508</v>
      </c>
    </row>
    <row r="3758" spans="1:6" x14ac:dyDescent="0.3">
      <c r="A3758">
        <v>3757</v>
      </c>
      <c r="B3758" s="2">
        <v>40543</v>
      </c>
      <c r="C3758" s="8">
        <v>35800000</v>
      </c>
      <c r="D3758" s="8">
        <v>20944505.386505384</v>
      </c>
      <c r="E3758" s="10">
        <f t="shared" si="116"/>
        <v>14855494.613494616</v>
      </c>
      <c r="F3758" s="28">
        <f t="shared" si="117"/>
        <v>-276261.19826119766</v>
      </c>
    </row>
    <row r="3759" spans="1:6" x14ac:dyDescent="0.3">
      <c r="A3759">
        <v>3758</v>
      </c>
      <c r="B3759" s="2">
        <v>40542</v>
      </c>
      <c r="C3759" s="8">
        <v>35800000</v>
      </c>
      <c r="D3759" s="8">
        <v>20668244.188244186</v>
      </c>
      <c r="E3759" s="10">
        <f t="shared" si="116"/>
        <v>15131755.811755814</v>
      </c>
      <c r="F3759" s="28">
        <f t="shared" si="117"/>
        <v>153013.79701379687</v>
      </c>
    </row>
    <row r="3760" spans="1:6" x14ac:dyDescent="0.3">
      <c r="A3760">
        <v>3759</v>
      </c>
      <c r="B3760" s="2">
        <v>40541</v>
      </c>
      <c r="C3760" s="8">
        <v>35800000</v>
      </c>
      <c r="D3760" s="8">
        <v>20821257.985257983</v>
      </c>
      <c r="E3760" s="10">
        <f t="shared" si="116"/>
        <v>14978742.014742017</v>
      </c>
      <c r="F3760" s="28">
        <f t="shared" si="117"/>
        <v>-127025.51502551511</v>
      </c>
    </row>
    <row r="3761" spans="1:6" x14ac:dyDescent="0.3">
      <c r="A3761">
        <v>3760</v>
      </c>
      <c r="B3761" s="2">
        <v>40540</v>
      </c>
      <c r="C3761" s="8">
        <v>35800000</v>
      </c>
      <c r="D3761" s="8">
        <v>20694232.470232468</v>
      </c>
      <c r="E3761" s="10">
        <f t="shared" si="116"/>
        <v>15105767.529767532</v>
      </c>
      <c r="F3761" s="28">
        <f t="shared" si="117"/>
        <v>-325322.2453222461</v>
      </c>
    </row>
    <row r="3762" spans="1:6" x14ac:dyDescent="0.3">
      <c r="A3762">
        <v>3761</v>
      </c>
      <c r="B3762" s="2">
        <v>40539</v>
      </c>
      <c r="C3762" s="8">
        <v>35800000</v>
      </c>
      <c r="D3762" s="8">
        <v>20368910.224910222</v>
      </c>
      <c r="E3762" s="10">
        <f t="shared" si="116"/>
        <v>15431089.775089778</v>
      </c>
      <c r="F3762" s="28">
        <f t="shared" si="117"/>
        <v>1139.3471393473446</v>
      </c>
    </row>
    <row r="3763" spans="1:6" x14ac:dyDescent="0.3">
      <c r="A3763">
        <v>3762</v>
      </c>
      <c r="B3763" s="2">
        <v>40536</v>
      </c>
      <c r="C3763" s="8">
        <v>35800000</v>
      </c>
      <c r="D3763" s="8">
        <v>20370049.572049569</v>
      </c>
      <c r="E3763" s="10">
        <f t="shared" si="116"/>
        <v>15429950.427950431</v>
      </c>
      <c r="F3763" s="28">
        <f t="shared" si="117"/>
        <v>-36502.038502037525</v>
      </c>
    </row>
    <row r="3764" spans="1:6" x14ac:dyDescent="0.3">
      <c r="A3764">
        <v>3763</v>
      </c>
      <c r="B3764" s="2">
        <v>40535</v>
      </c>
      <c r="C3764" s="8">
        <v>35800000</v>
      </c>
      <c r="D3764" s="8">
        <v>20333547.533547532</v>
      </c>
      <c r="E3764" s="10">
        <f t="shared" si="116"/>
        <v>15466452.466452468</v>
      </c>
      <c r="F3764" s="28">
        <f t="shared" si="117"/>
        <v>105436.40143640339</v>
      </c>
    </row>
    <row r="3765" spans="1:6" x14ac:dyDescent="0.3">
      <c r="A3765">
        <v>3764</v>
      </c>
      <c r="B3765" s="2">
        <v>40534</v>
      </c>
      <c r="C3765" s="8">
        <v>35800000</v>
      </c>
      <c r="D3765" s="8">
        <v>20438983.934983935</v>
      </c>
      <c r="E3765" s="10">
        <f t="shared" si="116"/>
        <v>15361016.065016065</v>
      </c>
      <c r="F3765" s="28">
        <f t="shared" si="117"/>
        <v>20633.528633527458</v>
      </c>
    </row>
    <row r="3766" spans="1:6" x14ac:dyDescent="0.3">
      <c r="A3766">
        <v>3765</v>
      </c>
      <c r="B3766" s="2">
        <v>40533</v>
      </c>
      <c r="C3766" s="8">
        <v>35800000</v>
      </c>
      <c r="D3766" s="8">
        <v>20459617.463617463</v>
      </c>
      <c r="E3766" s="10">
        <f t="shared" si="116"/>
        <v>15340382.536382537</v>
      </c>
      <c r="F3766" s="28">
        <f t="shared" si="117"/>
        <v>-39793.23379323259</v>
      </c>
    </row>
    <row r="3767" spans="1:6" x14ac:dyDescent="0.3">
      <c r="A3767">
        <v>3766</v>
      </c>
      <c r="B3767" s="2">
        <v>40532</v>
      </c>
      <c r="C3767" s="8">
        <v>35800000</v>
      </c>
      <c r="D3767" s="8">
        <v>20419824.22982423</v>
      </c>
      <c r="E3767" s="10">
        <f t="shared" si="116"/>
        <v>15380175.77017577</v>
      </c>
      <c r="F3767" s="28">
        <f t="shared" si="117"/>
        <v>-101693.81969382241</v>
      </c>
    </row>
    <row r="3768" spans="1:6" x14ac:dyDescent="0.3">
      <c r="A3768">
        <v>3767</v>
      </c>
      <c r="B3768" s="2">
        <v>40529</v>
      </c>
      <c r="C3768" s="8">
        <v>35800000</v>
      </c>
      <c r="D3768" s="8">
        <v>20318130.410130408</v>
      </c>
      <c r="E3768" s="10">
        <f t="shared" si="116"/>
        <v>15481869.589869592</v>
      </c>
      <c r="F3768" s="28">
        <f t="shared" si="117"/>
        <v>-120853.52485352382</v>
      </c>
    </row>
    <row r="3769" spans="1:6" x14ac:dyDescent="0.3">
      <c r="A3769">
        <v>3768</v>
      </c>
      <c r="B3769" s="2">
        <v>40528</v>
      </c>
      <c r="C3769" s="8">
        <v>35800000</v>
      </c>
      <c r="D3769" s="8">
        <v>20197276.885276884</v>
      </c>
      <c r="E3769" s="10">
        <f t="shared" si="116"/>
        <v>15602723.114723116</v>
      </c>
      <c r="F3769" s="28">
        <f t="shared" si="117"/>
        <v>225689.66168966144</v>
      </c>
    </row>
    <row r="3770" spans="1:6" x14ac:dyDescent="0.3">
      <c r="A3770">
        <v>3769</v>
      </c>
      <c r="B3770" s="2">
        <v>40527</v>
      </c>
      <c r="C3770" s="8">
        <v>35800000</v>
      </c>
      <c r="D3770" s="8">
        <v>20422966.546966545</v>
      </c>
      <c r="E3770" s="10">
        <f t="shared" si="116"/>
        <v>15377033.453033455</v>
      </c>
      <c r="F3770" s="28">
        <f t="shared" si="117"/>
        <v>258314.11831411719</v>
      </c>
    </row>
    <row r="3771" spans="1:6" x14ac:dyDescent="0.3">
      <c r="A3771">
        <v>3770</v>
      </c>
      <c r="B3771" s="2">
        <v>40526</v>
      </c>
      <c r="C3771" s="8">
        <v>35800000</v>
      </c>
      <c r="D3771" s="8">
        <v>20681280.665280662</v>
      </c>
      <c r="E3771" s="10">
        <f t="shared" si="116"/>
        <v>15118719.334719338</v>
      </c>
      <c r="F3771" s="28">
        <f t="shared" si="117"/>
        <v>-84376.185976184905</v>
      </c>
    </row>
    <row r="3772" spans="1:6" x14ac:dyDescent="0.3">
      <c r="A3772">
        <v>3771</v>
      </c>
      <c r="B3772" s="2">
        <v>40525</v>
      </c>
      <c r="C3772" s="8">
        <v>35800000</v>
      </c>
      <c r="D3772" s="8">
        <v>20596904.479304478</v>
      </c>
      <c r="E3772" s="10">
        <f t="shared" si="116"/>
        <v>15203095.520695522</v>
      </c>
      <c r="F3772" s="28">
        <f t="shared" si="117"/>
        <v>-199998.79039879143</v>
      </c>
    </row>
    <row r="3773" spans="1:6" x14ac:dyDescent="0.3">
      <c r="A3773">
        <v>3772</v>
      </c>
      <c r="B3773" s="2">
        <v>40522</v>
      </c>
      <c r="C3773" s="8">
        <v>35800000</v>
      </c>
      <c r="D3773" s="8">
        <v>20396905.688905686</v>
      </c>
      <c r="E3773" s="10">
        <f t="shared" si="116"/>
        <v>15403094.311094314</v>
      </c>
      <c r="F3773" s="28">
        <f t="shared" si="117"/>
        <v>120190.89019089192</v>
      </c>
    </row>
    <row r="3774" spans="1:6" x14ac:dyDescent="0.3">
      <c r="A3774">
        <v>3773</v>
      </c>
      <c r="B3774" s="2">
        <v>40521</v>
      </c>
      <c r="C3774" s="8">
        <v>35800000</v>
      </c>
      <c r="D3774" s="8">
        <v>20517096.579096578</v>
      </c>
      <c r="E3774" s="10">
        <f t="shared" si="116"/>
        <v>15282903.420903422</v>
      </c>
      <c r="F3774" s="28">
        <f t="shared" si="117"/>
        <v>-258351.54035153985</v>
      </c>
    </row>
    <row r="3775" spans="1:6" x14ac:dyDescent="0.3">
      <c r="A3775">
        <v>3774</v>
      </c>
      <c r="B3775" s="2">
        <v>40520</v>
      </c>
      <c r="C3775" s="8">
        <v>35920000</v>
      </c>
      <c r="D3775" s="8">
        <v>20378745.038745038</v>
      </c>
      <c r="E3775" s="10">
        <f t="shared" si="116"/>
        <v>15541254.961254962</v>
      </c>
      <c r="F3775" s="28">
        <f t="shared" si="117"/>
        <v>-298212.43621243536</v>
      </c>
    </row>
    <row r="3776" spans="1:6" x14ac:dyDescent="0.3">
      <c r="A3776">
        <v>3775</v>
      </c>
      <c r="B3776" s="2">
        <v>40519</v>
      </c>
      <c r="C3776" s="8">
        <v>36590000</v>
      </c>
      <c r="D3776" s="8">
        <v>20750532.602532603</v>
      </c>
      <c r="E3776" s="10">
        <f t="shared" si="116"/>
        <v>15839467.397467397</v>
      </c>
      <c r="F3776" s="28">
        <f t="shared" si="117"/>
        <v>101700.92610092461</v>
      </c>
    </row>
    <row r="3777" spans="1:6" x14ac:dyDescent="0.3">
      <c r="A3777">
        <v>3776</v>
      </c>
      <c r="B3777" s="2">
        <v>40518</v>
      </c>
      <c r="C3777" s="8">
        <v>36600000</v>
      </c>
      <c r="D3777" s="8">
        <v>20862233.528633527</v>
      </c>
      <c r="E3777" s="10">
        <f t="shared" si="116"/>
        <v>15737766.471366473</v>
      </c>
      <c r="F3777" s="28">
        <f t="shared" si="117"/>
        <v>274069.02286902443</v>
      </c>
    </row>
    <row r="3778" spans="1:6" x14ac:dyDescent="0.3">
      <c r="A3778">
        <v>3777</v>
      </c>
      <c r="B3778" s="2">
        <v>40515</v>
      </c>
      <c r="C3778" s="8">
        <v>36180000</v>
      </c>
      <c r="D3778" s="8">
        <v>20716302.551502552</v>
      </c>
      <c r="E3778" s="10">
        <f t="shared" si="116"/>
        <v>15463697.448497448</v>
      </c>
      <c r="F3778" s="28">
        <f t="shared" si="117"/>
        <v>-362263.61746361852</v>
      </c>
    </row>
    <row r="3779" spans="1:6" x14ac:dyDescent="0.3">
      <c r="A3779">
        <v>3778</v>
      </c>
      <c r="B3779" s="2">
        <v>40514</v>
      </c>
      <c r="C3779" s="8">
        <v>36290000</v>
      </c>
      <c r="D3779" s="8">
        <v>20464038.934038933</v>
      </c>
      <c r="E3779" s="10">
        <f t="shared" ref="E3779:E3842" si="118">C3779-D3779</f>
        <v>15825961.065961067</v>
      </c>
      <c r="F3779" s="28">
        <f t="shared" ref="F3779:F3842" si="119">E3779-E3780</f>
        <v>-77685.881685882807</v>
      </c>
    </row>
    <row r="3780" spans="1:6" x14ac:dyDescent="0.3">
      <c r="A3780">
        <v>3779</v>
      </c>
      <c r="B3780" s="2">
        <v>40513</v>
      </c>
      <c r="C3780" s="8">
        <v>36350000</v>
      </c>
      <c r="D3780" s="8">
        <v>20446353.052353051</v>
      </c>
      <c r="E3780" s="10">
        <f t="shared" si="118"/>
        <v>15903646.947646949</v>
      </c>
      <c r="F3780" s="28">
        <f t="shared" si="119"/>
        <v>349243.24324324355</v>
      </c>
    </row>
    <row r="3781" spans="1:6" x14ac:dyDescent="0.3">
      <c r="A3781">
        <v>3780</v>
      </c>
      <c r="B3781" s="2">
        <v>40512</v>
      </c>
      <c r="C3781" s="8">
        <v>35970000</v>
      </c>
      <c r="D3781" s="8">
        <v>20415596.295596294</v>
      </c>
      <c r="E3781" s="10">
        <f t="shared" si="118"/>
        <v>15554403.704403706</v>
      </c>
      <c r="F3781" s="28">
        <f t="shared" si="119"/>
        <v>-113167.64316764474</v>
      </c>
    </row>
    <row r="3782" spans="1:6" x14ac:dyDescent="0.3">
      <c r="A3782">
        <v>3781</v>
      </c>
      <c r="B3782" s="2">
        <v>40511</v>
      </c>
      <c r="C3782" s="8">
        <v>35800000</v>
      </c>
      <c r="D3782" s="8">
        <v>20132428.652428649</v>
      </c>
      <c r="E3782" s="10">
        <f t="shared" si="118"/>
        <v>15667571.347571351</v>
      </c>
      <c r="F3782" s="28">
        <f t="shared" si="119"/>
        <v>-44531.468531467021</v>
      </c>
    </row>
    <row r="3783" spans="1:6" x14ac:dyDescent="0.3">
      <c r="A3783">
        <v>3782</v>
      </c>
      <c r="B3783" s="2">
        <v>40508</v>
      </c>
      <c r="C3783" s="8">
        <v>35790000</v>
      </c>
      <c r="D3783" s="8">
        <v>20077897.183897182</v>
      </c>
      <c r="E3783" s="10">
        <f t="shared" si="118"/>
        <v>15712102.816102818</v>
      </c>
      <c r="F3783" s="28">
        <f t="shared" si="119"/>
        <v>-135746.90174690261</v>
      </c>
    </row>
    <row r="3784" spans="1:6" x14ac:dyDescent="0.3">
      <c r="A3784">
        <v>3783</v>
      </c>
      <c r="B3784" s="2">
        <v>40507</v>
      </c>
      <c r="C3784" s="8">
        <v>35820000</v>
      </c>
      <c r="D3784" s="8">
        <v>19972150.28215028</v>
      </c>
      <c r="E3784" s="10">
        <f t="shared" si="118"/>
        <v>15847849.71784972</v>
      </c>
      <c r="F3784" s="28">
        <f t="shared" si="119"/>
        <v>111972.18997219205</v>
      </c>
    </row>
    <row r="3785" spans="1:6" x14ac:dyDescent="0.3">
      <c r="A3785">
        <v>3784</v>
      </c>
      <c r="B3785" s="2">
        <v>40506</v>
      </c>
      <c r="C3785" s="8">
        <v>35970000</v>
      </c>
      <c r="D3785" s="8">
        <v>20234122.472122472</v>
      </c>
      <c r="E3785" s="10">
        <f t="shared" si="118"/>
        <v>15735877.527877528</v>
      </c>
      <c r="F3785" s="28">
        <f t="shared" si="119"/>
        <v>312588.92458892241</v>
      </c>
    </row>
    <row r="3786" spans="1:6" x14ac:dyDescent="0.3">
      <c r="A3786">
        <v>3785</v>
      </c>
      <c r="B3786" s="2">
        <v>40505</v>
      </c>
      <c r="C3786" s="8">
        <v>35720000</v>
      </c>
      <c r="D3786" s="8">
        <v>20296711.396711394</v>
      </c>
      <c r="E3786" s="10">
        <f t="shared" si="118"/>
        <v>15423288.603288606</v>
      </c>
      <c r="F3786" s="28">
        <f t="shared" si="119"/>
        <v>-301742.20374220237</v>
      </c>
    </row>
    <row r="3787" spans="1:6" x14ac:dyDescent="0.3">
      <c r="A3787">
        <v>3786</v>
      </c>
      <c r="B3787" s="2">
        <v>40504</v>
      </c>
      <c r="C3787" s="8">
        <v>35730000</v>
      </c>
      <c r="D3787" s="8">
        <v>20004969.192969192</v>
      </c>
      <c r="E3787" s="10">
        <f t="shared" si="118"/>
        <v>15725030.807030808</v>
      </c>
      <c r="F3787" s="28">
        <f t="shared" si="119"/>
        <v>-21039.50103950128</v>
      </c>
    </row>
    <row r="3788" spans="1:6" x14ac:dyDescent="0.3">
      <c r="A3788">
        <v>3787</v>
      </c>
      <c r="B3788" s="2">
        <v>40501</v>
      </c>
      <c r="C3788" s="8">
        <v>35670000</v>
      </c>
      <c r="D3788" s="8">
        <v>19923929.691929691</v>
      </c>
      <c r="E3788" s="10">
        <f t="shared" si="118"/>
        <v>15746070.308070309</v>
      </c>
      <c r="F3788" s="28">
        <f t="shared" si="119"/>
        <v>110314.11831411719</v>
      </c>
    </row>
    <row r="3789" spans="1:6" x14ac:dyDescent="0.3">
      <c r="A3789">
        <v>3788</v>
      </c>
      <c r="B3789" s="2">
        <v>40500</v>
      </c>
      <c r="C3789" s="8">
        <v>35570000</v>
      </c>
      <c r="D3789" s="8">
        <v>19934243.810243808</v>
      </c>
      <c r="E3789" s="10">
        <f t="shared" si="118"/>
        <v>15635756.189756192</v>
      </c>
      <c r="F3789" s="28">
        <f t="shared" si="119"/>
        <v>877828.38782838732</v>
      </c>
    </row>
    <row r="3790" spans="1:6" x14ac:dyDescent="0.3">
      <c r="A3790">
        <v>3789</v>
      </c>
      <c r="B3790" s="2">
        <v>40499</v>
      </c>
      <c r="C3790" s="8">
        <v>34460000</v>
      </c>
      <c r="D3790" s="8">
        <v>19702072.198072195</v>
      </c>
      <c r="E3790" s="10">
        <f t="shared" si="118"/>
        <v>14757927.801927805</v>
      </c>
      <c r="F3790" s="28">
        <f t="shared" si="119"/>
        <v>-493068.98506898433</v>
      </c>
    </row>
    <row r="3791" spans="1:6" x14ac:dyDescent="0.3">
      <c r="A3791">
        <v>3790</v>
      </c>
      <c r="B3791" s="2">
        <v>40498</v>
      </c>
      <c r="C3791" s="8">
        <v>34960000</v>
      </c>
      <c r="D3791" s="8">
        <v>19709003.213003211</v>
      </c>
      <c r="E3791" s="10">
        <f t="shared" si="118"/>
        <v>15250996.786996789</v>
      </c>
      <c r="F3791" s="28">
        <f t="shared" si="119"/>
        <v>383279.53127953038</v>
      </c>
    </row>
    <row r="3792" spans="1:6" x14ac:dyDescent="0.3">
      <c r="A3792">
        <v>3791</v>
      </c>
      <c r="B3792" s="2">
        <v>40497</v>
      </c>
      <c r="C3792" s="8">
        <v>35020000</v>
      </c>
      <c r="D3792" s="8">
        <v>20152282.744282741</v>
      </c>
      <c r="E3792" s="10">
        <f t="shared" si="118"/>
        <v>14867717.255717259</v>
      </c>
      <c r="F3792" s="28">
        <f t="shared" si="119"/>
        <v>-903858.24985824898</v>
      </c>
    </row>
    <row r="3793" spans="1:6" x14ac:dyDescent="0.3">
      <c r="A3793">
        <v>3792</v>
      </c>
      <c r="B3793" s="2">
        <v>40494</v>
      </c>
      <c r="C3793" s="8">
        <v>35890000</v>
      </c>
      <c r="D3793" s="8">
        <v>20118424.494424492</v>
      </c>
      <c r="E3793" s="10">
        <f t="shared" si="118"/>
        <v>15771575.505575508</v>
      </c>
      <c r="F3793" s="28">
        <f t="shared" si="119"/>
        <v>125488.94348894432</v>
      </c>
    </row>
    <row r="3794" spans="1:6" x14ac:dyDescent="0.3">
      <c r="A3794">
        <v>3793</v>
      </c>
      <c r="B3794" s="2">
        <v>40493</v>
      </c>
      <c r="C3794" s="8">
        <v>36320000</v>
      </c>
      <c r="D3794" s="8">
        <v>20673913.437913436</v>
      </c>
      <c r="E3794" s="10">
        <f t="shared" si="118"/>
        <v>15646086.562086564</v>
      </c>
      <c r="F3794" s="28">
        <f t="shared" si="119"/>
        <v>-303649.21564921737</v>
      </c>
    </row>
    <row r="3795" spans="1:6" x14ac:dyDescent="0.3">
      <c r="A3795">
        <v>3794</v>
      </c>
      <c r="B3795" s="2">
        <v>40492</v>
      </c>
      <c r="C3795" s="8">
        <v>36570000</v>
      </c>
      <c r="D3795" s="8">
        <v>20620264.222264219</v>
      </c>
      <c r="E3795" s="10">
        <f t="shared" si="118"/>
        <v>15949735.777735781</v>
      </c>
      <c r="F3795" s="28">
        <f t="shared" si="119"/>
        <v>-308288.03628803417</v>
      </c>
    </row>
    <row r="3796" spans="1:6" x14ac:dyDescent="0.3">
      <c r="A3796">
        <v>3795</v>
      </c>
      <c r="B3796" s="2">
        <v>40491</v>
      </c>
      <c r="C3796" s="8">
        <v>37020000</v>
      </c>
      <c r="D3796" s="8">
        <v>20761976.185976185</v>
      </c>
      <c r="E3796" s="10">
        <f t="shared" si="118"/>
        <v>16258023.814023815</v>
      </c>
      <c r="F3796" s="28">
        <f t="shared" si="119"/>
        <v>1066911.7369117364</v>
      </c>
    </row>
    <row r="3797" spans="1:6" x14ac:dyDescent="0.3">
      <c r="A3797">
        <v>3796</v>
      </c>
      <c r="B3797" s="2">
        <v>40490</v>
      </c>
      <c r="C3797" s="8">
        <v>35850000</v>
      </c>
      <c r="D3797" s="8">
        <v>20658887.922887921</v>
      </c>
      <c r="E3797" s="10">
        <f t="shared" si="118"/>
        <v>15191112.077112079</v>
      </c>
      <c r="F3797" s="28">
        <f t="shared" si="119"/>
        <v>859565.67756567895</v>
      </c>
    </row>
    <row r="3798" spans="1:6" x14ac:dyDescent="0.3">
      <c r="A3798">
        <v>3797</v>
      </c>
      <c r="B3798" s="2">
        <v>40487</v>
      </c>
      <c r="C3798" s="8">
        <v>34920000</v>
      </c>
      <c r="D3798" s="8">
        <v>20588453.6004536</v>
      </c>
      <c r="E3798" s="10">
        <f t="shared" si="118"/>
        <v>14331546.3995464</v>
      </c>
      <c r="F3798" s="28">
        <f t="shared" si="119"/>
        <v>494423.73842373863</v>
      </c>
    </row>
    <row r="3799" spans="1:6" x14ac:dyDescent="0.3">
      <c r="A3799">
        <v>3798</v>
      </c>
      <c r="B3799" s="2">
        <v>40486</v>
      </c>
      <c r="C3799" s="8">
        <v>34200000</v>
      </c>
      <c r="D3799" s="8">
        <v>20362877.338877339</v>
      </c>
      <c r="E3799" s="10">
        <f t="shared" si="118"/>
        <v>13837122.661122661</v>
      </c>
      <c r="F3799" s="28">
        <f t="shared" si="119"/>
        <v>-261546.39954639971</v>
      </c>
    </row>
    <row r="3800" spans="1:6" x14ac:dyDescent="0.3">
      <c r="A3800">
        <v>3799</v>
      </c>
      <c r="B3800" s="2">
        <v>40485</v>
      </c>
      <c r="C3800" s="8">
        <v>33790000</v>
      </c>
      <c r="D3800" s="8">
        <v>19691330.939330939</v>
      </c>
      <c r="E3800" s="10">
        <f t="shared" si="118"/>
        <v>14098669.060669061</v>
      </c>
      <c r="F3800" s="28">
        <f t="shared" si="119"/>
        <v>354229.06822906807</v>
      </c>
    </row>
    <row r="3801" spans="1:6" x14ac:dyDescent="0.3">
      <c r="A3801">
        <v>3800</v>
      </c>
      <c r="B3801" s="2">
        <v>40484</v>
      </c>
      <c r="C3801" s="8">
        <v>33720000</v>
      </c>
      <c r="D3801" s="8">
        <v>19975560.007560007</v>
      </c>
      <c r="E3801" s="10">
        <f t="shared" si="118"/>
        <v>13744439.992439993</v>
      </c>
      <c r="F3801" s="28">
        <f t="shared" si="119"/>
        <v>74004.536004535854</v>
      </c>
    </row>
    <row r="3802" spans="1:6" x14ac:dyDescent="0.3">
      <c r="A3802">
        <v>3801</v>
      </c>
      <c r="B3802" s="2">
        <v>40483</v>
      </c>
      <c r="C3802" s="8">
        <v>33570000</v>
      </c>
      <c r="D3802" s="8">
        <v>19899564.543564543</v>
      </c>
      <c r="E3802" s="10">
        <f t="shared" si="118"/>
        <v>13670435.456435457</v>
      </c>
      <c r="F3802" s="28">
        <f t="shared" si="119"/>
        <v>606304.29030428827</v>
      </c>
    </row>
    <row r="3803" spans="1:6" x14ac:dyDescent="0.3">
      <c r="A3803">
        <v>3802</v>
      </c>
      <c r="B3803" s="2">
        <v>40480</v>
      </c>
      <c r="C3803" s="8">
        <v>33050000</v>
      </c>
      <c r="D3803" s="8">
        <v>19985868.833868831</v>
      </c>
      <c r="E3803" s="10">
        <f t="shared" si="118"/>
        <v>13064131.166131169</v>
      </c>
      <c r="F3803" s="28">
        <f t="shared" si="119"/>
        <v>-30757.134757135063</v>
      </c>
    </row>
    <row r="3804" spans="1:6" x14ac:dyDescent="0.3">
      <c r="A3804">
        <v>3803</v>
      </c>
      <c r="B3804" s="2">
        <v>40479</v>
      </c>
      <c r="C3804" s="8">
        <v>32870000</v>
      </c>
      <c r="D3804" s="8">
        <v>19775111.699111696</v>
      </c>
      <c r="E3804" s="10">
        <f t="shared" si="118"/>
        <v>13094888.300888304</v>
      </c>
      <c r="F3804" s="28">
        <f t="shared" si="119"/>
        <v>-323215.64921564609</v>
      </c>
    </row>
    <row r="3805" spans="1:6" x14ac:dyDescent="0.3">
      <c r="A3805">
        <v>3804</v>
      </c>
      <c r="B3805" s="2">
        <v>40478</v>
      </c>
      <c r="C3805" s="8">
        <v>32900000</v>
      </c>
      <c r="D3805" s="8">
        <v>19481896.04989605</v>
      </c>
      <c r="E3805" s="10">
        <f t="shared" si="118"/>
        <v>13418103.95010395</v>
      </c>
      <c r="F3805" s="28">
        <f t="shared" si="119"/>
        <v>222804.38480438292</v>
      </c>
    </row>
    <row r="3806" spans="1:6" x14ac:dyDescent="0.3">
      <c r="A3806">
        <v>3805</v>
      </c>
      <c r="B3806" s="2">
        <v>40477</v>
      </c>
      <c r="C3806" s="8">
        <v>32910000</v>
      </c>
      <c r="D3806" s="8">
        <v>19714700.434700433</v>
      </c>
      <c r="E3806" s="10">
        <f t="shared" si="118"/>
        <v>13195299.565299567</v>
      </c>
      <c r="F3806" s="28">
        <f t="shared" si="119"/>
        <v>-116049.89604989439</v>
      </c>
    </row>
    <row r="3807" spans="1:6" x14ac:dyDescent="0.3">
      <c r="A3807">
        <v>3806</v>
      </c>
      <c r="B3807" s="2">
        <v>40476</v>
      </c>
      <c r="C3807" s="8">
        <v>32990000</v>
      </c>
      <c r="D3807" s="8">
        <v>19678650.538650539</v>
      </c>
      <c r="E3807" s="10">
        <f t="shared" si="118"/>
        <v>13311349.461349461</v>
      </c>
      <c r="F3807" s="28">
        <f t="shared" si="119"/>
        <v>45636.363636363298</v>
      </c>
    </row>
    <row r="3808" spans="1:6" x14ac:dyDescent="0.3">
      <c r="A3808">
        <v>3807</v>
      </c>
      <c r="B3808" s="2">
        <v>40473</v>
      </c>
      <c r="C3808" s="8">
        <v>32760000</v>
      </c>
      <c r="D3808" s="8">
        <v>19494286.902286902</v>
      </c>
      <c r="E3808" s="10">
        <f t="shared" si="118"/>
        <v>13265713.097713098</v>
      </c>
      <c r="F3808" s="28">
        <f t="shared" si="119"/>
        <v>-335554.71555471793</v>
      </c>
    </row>
    <row r="3809" spans="1:6" x14ac:dyDescent="0.3">
      <c r="A3809">
        <v>3808</v>
      </c>
      <c r="B3809" s="2">
        <v>40472</v>
      </c>
      <c r="C3809" s="8">
        <v>33120000</v>
      </c>
      <c r="D3809" s="8">
        <v>19518732.186732184</v>
      </c>
      <c r="E3809" s="10">
        <f t="shared" si="118"/>
        <v>13601267.813267816</v>
      </c>
      <c r="F3809" s="28">
        <f t="shared" si="119"/>
        <v>363439.42543942481</v>
      </c>
    </row>
    <row r="3810" spans="1:6" x14ac:dyDescent="0.3">
      <c r="A3810">
        <v>3809</v>
      </c>
      <c r="B3810" s="2">
        <v>40471</v>
      </c>
      <c r="C3810" s="8">
        <v>32990000</v>
      </c>
      <c r="D3810" s="8">
        <v>19752171.612171609</v>
      </c>
      <c r="E3810" s="10">
        <f t="shared" si="118"/>
        <v>13237828.387828391</v>
      </c>
      <c r="F3810" s="28">
        <f t="shared" si="119"/>
        <v>-470201.09620109573</v>
      </c>
    </row>
    <row r="3811" spans="1:6" x14ac:dyDescent="0.3">
      <c r="A3811">
        <v>3810</v>
      </c>
      <c r="B3811" s="2">
        <v>40470</v>
      </c>
      <c r="C3811" s="8">
        <v>33380000</v>
      </c>
      <c r="D3811" s="8">
        <v>19671970.515970513</v>
      </c>
      <c r="E3811" s="10">
        <f t="shared" si="118"/>
        <v>13708029.484029487</v>
      </c>
      <c r="F3811" s="28">
        <f t="shared" si="119"/>
        <v>747096.95709695667</v>
      </c>
    </row>
    <row r="3812" spans="1:6" x14ac:dyDescent="0.3">
      <c r="A3812">
        <v>3811</v>
      </c>
      <c r="B3812" s="2">
        <v>40469</v>
      </c>
      <c r="C3812" s="8">
        <v>33170000</v>
      </c>
      <c r="D3812" s="8">
        <v>20209067.47306747</v>
      </c>
      <c r="E3812" s="10">
        <f t="shared" si="118"/>
        <v>12960932.52693253</v>
      </c>
      <c r="F3812" s="28">
        <f t="shared" si="119"/>
        <v>-59400.718200717121</v>
      </c>
    </row>
    <row r="3813" spans="1:6" x14ac:dyDescent="0.3">
      <c r="A3813">
        <v>3812</v>
      </c>
      <c r="B3813" s="2">
        <v>40466</v>
      </c>
      <c r="C3813" s="8">
        <v>33230000</v>
      </c>
      <c r="D3813" s="8">
        <v>20209666.754866753</v>
      </c>
      <c r="E3813" s="10">
        <f t="shared" si="118"/>
        <v>13020333.245133247</v>
      </c>
      <c r="F3813" s="28">
        <f t="shared" si="119"/>
        <v>150461.00926100835</v>
      </c>
    </row>
    <row r="3814" spans="1:6" x14ac:dyDescent="0.3">
      <c r="A3814">
        <v>3813</v>
      </c>
      <c r="B3814" s="2">
        <v>40465</v>
      </c>
      <c r="C3814" s="8">
        <v>33160000</v>
      </c>
      <c r="D3814" s="8">
        <v>20290127.764127761</v>
      </c>
      <c r="E3814" s="10">
        <f t="shared" si="118"/>
        <v>12869872.235872239</v>
      </c>
      <c r="F3814" s="28">
        <f t="shared" si="119"/>
        <v>316990.73899073899</v>
      </c>
    </row>
    <row r="3815" spans="1:6" x14ac:dyDescent="0.3">
      <c r="A3815">
        <v>3814</v>
      </c>
      <c r="B3815" s="2">
        <v>40464</v>
      </c>
      <c r="C3815" s="8">
        <v>32740000</v>
      </c>
      <c r="D3815" s="8">
        <v>20187118.5031185</v>
      </c>
      <c r="E3815" s="10">
        <f t="shared" si="118"/>
        <v>12552881.4968815</v>
      </c>
      <c r="F3815" s="28">
        <f t="shared" si="119"/>
        <v>-169656.77565677464</v>
      </c>
    </row>
    <row r="3816" spans="1:6" x14ac:dyDescent="0.3">
      <c r="A3816">
        <v>3815</v>
      </c>
      <c r="B3816" s="2">
        <v>40463</v>
      </c>
      <c r="C3816" s="8">
        <v>32510000</v>
      </c>
      <c r="D3816" s="8">
        <v>19787461.727461725</v>
      </c>
      <c r="E3816" s="10">
        <f t="shared" si="118"/>
        <v>12722538.272538275</v>
      </c>
      <c r="F3816" s="28">
        <f t="shared" si="119"/>
        <v>52213.9482139498</v>
      </c>
    </row>
    <row r="3817" spans="1:6" x14ac:dyDescent="0.3">
      <c r="A3817">
        <v>3816</v>
      </c>
      <c r="B3817" s="2">
        <v>40462</v>
      </c>
      <c r="C3817" s="8">
        <v>32590000</v>
      </c>
      <c r="D3817" s="8">
        <v>19919675.675675675</v>
      </c>
      <c r="E3817" s="10">
        <f t="shared" si="118"/>
        <v>12670324.324324325</v>
      </c>
      <c r="F3817" s="28">
        <f t="shared" si="119"/>
        <v>331459.45945945755</v>
      </c>
    </row>
    <row r="3818" spans="1:6" x14ac:dyDescent="0.3">
      <c r="A3818">
        <v>3817</v>
      </c>
      <c r="B3818" s="2">
        <v>40459</v>
      </c>
      <c r="C3818" s="8">
        <v>32150000</v>
      </c>
      <c r="D3818" s="8">
        <v>19811135.135135133</v>
      </c>
      <c r="E3818" s="10">
        <f t="shared" si="118"/>
        <v>12338864.864864867</v>
      </c>
      <c r="F3818" s="28">
        <f t="shared" si="119"/>
        <v>-851803.81780381501</v>
      </c>
    </row>
    <row r="3819" spans="1:6" x14ac:dyDescent="0.3">
      <c r="A3819">
        <v>3818</v>
      </c>
      <c r="B3819" s="2">
        <v>40458</v>
      </c>
      <c r="C3819" s="8">
        <v>32850000</v>
      </c>
      <c r="D3819" s="8">
        <v>19659331.317331318</v>
      </c>
      <c r="E3819" s="10">
        <f t="shared" si="118"/>
        <v>13190668.682668682</v>
      </c>
      <c r="F3819" s="28">
        <f t="shared" si="119"/>
        <v>-31040.257040258497</v>
      </c>
    </row>
    <row r="3820" spans="1:6" x14ac:dyDescent="0.3">
      <c r="A3820">
        <v>3819</v>
      </c>
      <c r="B3820" s="2">
        <v>40457</v>
      </c>
      <c r="C3820" s="8">
        <v>33050000</v>
      </c>
      <c r="D3820" s="8">
        <v>19828291.060291059</v>
      </c>
      <c r="E3820" s="10">
        <f t="shared" si="118"/>
        <v>13221708.939708941</v>
      </c>
      <c r="F3820" s="28">
        <f t="shared" si="119"/>
        <v>1119670.3836703822</v>
      </c>
    </row>
    <row r="3821" spans="1:6" x14ac:dyDescent="0.3">
      <c r="A3821">
        <v>3820</v>
      </c>
      <c r="B3821" s="2">
        <v>40456</v>
      </c>
      <c r="C3821" s="8">
        <v>31830000</v>
      </c>
      <c r="D3821" s="8">
        <v>19727961.443961442</v>
      </c>
      <c r="E3821" s="10">
        <f t="shared" si="118"/>
        <v>12102038.556038558</v>
      </c>
      <c r="F3821" s="28">
        <f t="shared" si="119"/>
        <v>-81287.469287469983</v>
      </c>
    </row>
    <row r="3822" spans="1:6" x14ac:dyDescent="0.3">
      <c r="A3822">
        <v>3821</v>
      </c>
      <c r="B3822" s="2">
        <v>40455</v>
      </c>
      <c r="C3822" s="8">
        <v>31570000</v>
      </c>
      <c r="D3822" s="8">
        <v>19386673.974673972</v>
      </c>
      <c r="E3822" s="10">
        <f t="shared" si="118"/>
        <v>12183326.025326028</v>
      </c>
      <c r="F3822" s="28">
        <f t="shared" si="119"/>
        <v>305392.17539217696</v>
      </c>
    </row>
    <row r="3823" spans="1:6" x14ac:dyDescent="0.3">
      <c r="A3823">
        <v>3822</v>
      </c>
      <c r="B3823" s="2">
        <v>40452</v>
      </c>
      <c r="C3823" s="8">
        <v>31260000</v>
      </c>
      <c r="D3823" s="8">
        <v>19382066.150066148</v>
      </c>
      <c r="E3823" s="10">
        <f t="shared" si="118"/>
        <v>11877933.849933852</v>
      </c>
      <c r="F3823" s="28">
        <f t="shared" si="119"/>
        <v>-121894.15989416093</v>
      </c>
    </row>
    <row r="3824" spans="1:6" x14ac:dyDescent="0.3">
      <c r="A3824">
        <v>3823</v>
      </c>
      <c r="B3824" s="2">
        <v>40451</v>
      </c>
      <c r="C3824" s="8">
        <v>31230000</v>
      </c>
      <c r="D3824" s="8">
        <v>19230171.990171988</v>
      </c>
      <c r="E3824" s="10">
        <f t="shared" si="118"/>
        <v>11999828.009828012</v>
      </c>
      <c r="F3824" s="28">
        <f t="shared" si="119"/>
        <v>-30030.240030240268</v>
      </c>
    </row>
    <row r="3825" spans="1:6" x14ac:dyDescent="0.3">
      <c r="A3825">
        <v>3824</v>
      </c>
      <c r="B3825" s="2">
        <v>40450</v>
      </c>
      <c r="C3825" s="8">
        <v>31300000</v>
      </c>
      <c r="D3825" s="8">
        <v>19270141.750141747</v>
      </c>
      <c r="E3825" s="10">
        <f t="shared" si="118"/>
        <v>12029858.249858253</v>
      </c>
      <c r="F3825" s="28">
        <f t="shared" si="119"/>
        <v>532018.90001890063</v>
      </c>
    </row>
    <row r="3826" spans="1:6" x14ac:dyDescent="0.3">
      <c r="A3826">
        <v>3825</v>
      </c>
      <c r="B3826" s="2">
        <v>40449</v>
      </c>
      <c r="C3826" s="8">
        <v>30740000</v>
      </c>
      <c r="D3826" s="8">
        <v>19242160.650160648</v>
      </c>
      <c r="E3826" s="10">
        <f t="shared" si="118"/>
        <v>11497839.349839352</v>
      </c>
      <c r="F3826" s="28">
        <f t="shared" si="119"/>
        <v>-145402.38140238076</v>
      </c>
    </row>
    <row r="3827" spans="1:6" x14ac:dyDescent="0.3">
      <c r="A3827">
        <v>3826</v>
      </c>
      <c r="B3827" s="2">
        <v>40448</v>
      </c>
      <c r="C3827" s="8">
        <v>30720000</v>
      </c>
      <c r="D3827" s="8">
        <v>19076758.268758267</v>
      </c>
      <c r="E3827" s="10">
        <f t="shared" si="118"/>
        <v>11643241.731241733</v>
      </c>
      <c r="F3827" s="28">
        <f t="shared" si="119"/>
        <v>359297.29729729891</v>
      </c>
    </row>
    <row r="3828" spans="1:6" x14ac:dyDescent="0.3">
      <c r="A3828">
        <v>3827</v>
      </c>
      <c r="B3828" s="2">
        <v>40445</v>
      </c>
      <c r="C3828" s="8">
        <v>30370000</v>
      </c>
      <c r="D3828" s="8">
        <v>19086055.566055566</v>
      </c>
      <c r="E3828" s="10">
        <f t="shared" si="118"/>
        <v>11283944.433944434</v>
      </c>
      <c r="F3828" s="28">
        <f t="shared" si="119"/>
        <v>-24390.474390476942</v>
      </c>
    </row>
    <row r="3829" spans="1:6" x14ac:dyDescent="0.3">
      <c r="A3829">
        <v>3828</v>
      </c>
      <c r="B3829" s="2">
        <v>40444</v>
      </c>
      <c r="C3829" s="8">
        <v>30340000</v>
      </c>
      <c r="D3829" s="8">
        <v>19031665.091665089</v>
      </c>
      <c r="E3829" s="10">
        <f t="shared" si="118"/>
        <v>11308334.908334911</v>
      </c>
      <c r="F3829" s="28">
        <f t="shared" si="119"/>
        <v>78974.484974484891</v>
      </c>
    </row>
    <row r="3830" spans="1:6" x14ac:dyDescent="0.3">
      <c r="A3830">
        <v>3829</v>
      </c>
      <c r="B3830" s="2">
        <v>40443</v>
      </c>
      <c r="C3830" s="8">
        <v>30230000</v>
      </c>
      <c r="D3830" s="8">
        <v>19000639.576639574</v>
      </c>
      <c r="E3830" s="10">
        <f t="shared" si="118"/>
        <v>11229360.423360426</v>
      </c>
      <c r="F3830" s="28">
        <f t="shared" si="119"/>
        <v>-92138.726138725877</v>
      </c>
    </row>
    <row r="3831" spans="1:6" x14ac:dyDescent="0.3">
      <c r="A3831">
        <v>3830</v>
      </c>
      <c r="B3831" s="2">
        <v>40442</v>
      </c>
      <c r="C3831" s="8">
        <v>30060000</v>
      </c>
      <c r="D3831" s="8">
        <v>18738500.850500848</v>
      </c>
      <c r="E3831" s="10">
        <f t="shared" si="118"/>
        <v>11321499.149499152</v>
      </c>
      <c r="F3831" s="28">
        <f t="shared" si="119"/>
        <v>146866.7548667565</v>
      </c>
    </row>
    <row r="3832" spans="1:6" x14ac:dyDescent="0.3">
      <c r="A3832">
        <v>3831</v>
      </c>
      <c r="B3832" s="2">
        <v>40441</v>
      </c>
      <c r="C3832" s="8">
        <v>30020000</v>
      </c>
      <c r="D3832" s="8">
        <v>18845367.605367605</v>
      </c>
      <c r="E3832" s="10">
        <f t="shared" si="118"/>
        <v>11174632.394632395</v>
      </c>
      <c r="F3832" s="28">
        <f t="shared" si="119"/>
        <v>-50097.146097145975</v>
      </c>
    </row>
    <row r="3833" spans="1:6" x14ac:dyDescent="0.3">
      <c r="A3833">
        <v>3832</v>
      </c>
      <c r="B3833" s="2">
        <v>40438</v>
      </c>
      <c r="C3833" s="8">
        <v>30020000</v>
      </c>
      <c r="D3833" s="8">
        <v>18795270.459270459</v>
      </c>
      <c r="E3833" s="10">
        <f t="shared" si="118"/>
        <v>11224729.540729541</v>
      </c>
      <c r="F3833" s="28">
        <f t="shared" si="119"/>
        <v>205866.94386694208</v>
      </c>
    </row>
    <row r="3834" spans="1:6" x14ac:dyDescent="0.3">
      <c r="A3834">
        <v>3833</v>
      </c>
      <c r="B3834" s="2">
        <v>40437</v>
      </c>
      <c r="C3834" s="8">
        <v>29750000</v>
      </c>
      <c r="D3834" s="8">
        <v>18731137.403137401</v>
      </c>
      <c r="E3834" s="10">
        <f t="shared" si="118"/>
        <v>11018862.596862599</v>
      </c>
      <c r="F3834" s="28">
        <f t="shared" si="119"/>
        <v>-76579.852579850703</v>
      </c>
    </row>
    <row r="3835" spans="1:6" x14ac:dyDescent="0.3">
      <c r="A3835">
        <v>3834</v>
      </c>
      <c r="B3835" s="2">
        <v>40436</v>
      </c>
      <c r="C3835" s="8">
        <v>29750000</v>
      </c>
      <c r="D3835" s="8">
        <v>18654557.55055755</v>
      </c>
      <c r="E3835" s="10">
        <f t="shared" si="118"/>
        <v>11095442.44944245</v>
      </c>
      <c r="F3835" s="28">
        <f t="shared" si="119"/>
        <v>464180.68418068439</v>
      </c>
    </row>
    <row r="3836" spans="1:6" x14ac:dyDescent="0.3">
      <c r="A3836">
        <v>3835</v>
      </c>
      <c r="B3836" s="2">
        <v>40435</v>
      </c>
      <c r="C3836" s="8">
        <v>29330000</v>
      </c>
      <c r="D3836" s="8">
        <v>18698738.234738234</v>
      </c>
      <c r="E3836" s="10">
        <f t="shared" si="118"/>
        <v>10631261.765261766</v>
      </c>
      <c r="F3836" s="28">
        <f t="shared" si="119"/>
        <v>-332281.61028161272</v>
      </c>
    </row>
    <row r="3837" spans="1:6" x14ac:dyDescent="0.3">
      <c r="A3837">
        <v>3836</v>
      </c>
      <c r="B3837" s="2">
        <v>40434</v>
      </c>
      <c r="C3837" s="8">
        <v>29300000</v>
      </c>
      <c r="D3837" s="8">
        <v>18336456.624456622</v>
      </c>
      <c r="E3837" s="10">
        <f t="shared" si="118"/>
        <v>10963543.375543378</v>
      </c>
      <c r="F3837" s="28">
        <f t="shared" si="119"/>
        <v>31163.863163866103</v>
      </c>
    </row>
    <row r="3838" spans="1:6" x14ac:dyDescent="0.3">
      <c r="A3838">
        <v>3837</v>
      </c>
      <c r="B3838" s="2">
        <v>40431</v>
      </c>
      <c r="C3838" s="8">
        <v>29260000</v>
      </c>
      <c r="D3838" s="8">
        <v>18327620.487620488</v>
      </c>
      <c r="E3838" s="10">
        <f t="shared" si="118"/>
        <v>10932379.512379512</v>
      </c>
      <c r="F3838" s="28">
        <f t="shared" si="119"/>
        <v>-125201.66320166364</v>
      </c>
    </row>
    <row r="3839" spans="1:6" x14ac:dyDescent="0.3">
      <c r="A3839">
        <v>3838</v>
      </c>
      <c r="B3839" s="2">
        <v>40430</v>
      </c>
      <c r="C3839" s="8">
        <v>29450000</v>
      </c>
      <c r="D3839" s="8">
        <v>18392418.824418824</v>
      </c>
      <c r="E3839" s="10">
        <f t="shared" si="118"/>
        <v>11057581.175581176</v>
      </c>
      <c r="F3839" s="28">
        <f t="shared" si="119"/>
        <v>60193.158193156123</v>
      </c>
    </row>
    <row r="3840" spans="1:6" x14ac:dyDescent="0.3">
      <c r="A3840">
        <v>3839</v>
      </c>
      <c r="B3840" s="2">
        <v>40429</v>
      </c>
      <c r="C3840" s="8">
        <v>29460000</v>
      </c>
      <c r="D3840" s="8">
        <v>18462611.98261198</v>
      </c>
      <c r="E3840" s="10">
        <f t="shared" si="118"/>
        <v>10997388.01738802</v>
      </c>
      <c r="F3840" s="28">
        <f t="shared" si="119"/>
        <v>224997.16499716789</v>
      </c>
    </row>
    <row r="3841" spans="1:6" x14ac:dyDescent="0.3">
      <c r="A3841">
        <v>3840</v>
      </c>
      <c r="B3841" s="2">
        <v>40428</v>
      </c>
      <c r="C3841" s="8">
        <v>29260000</v>
      </c>
      <c r="D3841" s="8">
        <v>18487609.147609148</v>
      </c>
      <c r="E3841" s="10">
        <f t="shared" si="118"/>
        <v>10772390.852390852</v>
      </c>
      <c r="F3841" s="28">
        <f t="shared" si="119"/>
        <v>-168839.32283932343</v>
      </c>
    </row>
    <row r="3842" spans="1:6" x14ac:dyDescent="0.3">
      <c r="A3842">
        <v>3841</v>
      </c>
      <c r="B3842" s="2">
        <v>40427</v>
      </c>
      <c r="C3842" s="8">
        <v>29240000</v>
      </c>
      <c r="D3842" s="8">
        <v>18298769.824769825</v>
      </c>
      <c r="E3842" s="10">
        <f t="shared" si="118"/>
        <v>10941230.175230175</v>
      </c>
      <c r="F3842" s="28">
        <f t="shared" si="119"/>
        <v>168623.1066231057</v>
      </c>
    </row>
    <row r="3843" spans="1:6" x14ac:dyDescent="0.3">
      <c r="A3843">
        <v>3842</v>
      </c>
      <c r="B3843" s="2">
        <v>40424</v>
      </c>
      <c r="C3843" s="8">
        <v>29160000</v>
      </c>
      <c r="D3843" s="8">
        <v>18387392.93139293</v>
      </c>
      <c r="E3843" s="10">
        <f t="shared" ref="E3843:E3906" si="120">C3843-D3843</f>
        <v>10772607.06860707</v>
      </c>
      <c r="F3843" s="28">
        <f t="shared" ref="F3843:F3906" si="121">E3843-E3844</f>
        <v>52777.168777167797</v>
      </c>
    </row>
    <row r="3844" spans="1:6" x14ac:dyDescent="0.3">
      <c r="A3844">
        <v>3843</v>
      </c>
      <c r="B3844" s="2">
        <v>40423</v>
      </c>
      <c r="C3844" s="8">
        <v>29160000</v>
      </c>
      <c r="D3844" s="8">
        <v>18440170.100170098</v>
      </c>
      <c r="E3844" s="10">
        <f t="shared" si="120"/>
        <v>10719829.899829902</v>
      </c>
      <c r="F3844" s="28">
        <f t="shared" si="121"/>
        <v>-76619.164619162679</v>
      </c>
    </row>
    <row r="3845" spans="1:6" x14ac:dyDescent="0.3">
      <c r="A3845">
        <v>3844</v>
      </c>
      <c r="B3845" s="2">
        <v>40422</v>
      </c>
      <c r="C3845" s="8">
        <v>29160000</v>
      </c>
      <c r="D3845" s="8">
        <v>18363550.935550936</v>
      </c>
      <c r="E3845" s="10">
        <f t="shared" si="120"/>
        <v>10796449.064449064</v>
      </c>
      <c r="F3845" s="28">
        <f t="shared" si="121"/>
        <v>219468.90946890786</v>
      </c>
    </row>
    <row r="3846" spans="1:6" x14ac:dyDescent="0.3">
      <c r="A3846">
        <v>3845</v>
      </c>
      <c r="B3846" s="2">
        <v>40421</v>
      </c>
      <c r="C3846" s="8">
        <v>28970000</v>
      </c>
      <c r="D3846" s="8">
        <v>18393019.845019843</v>
      </c>
      <c r="E3846" s="10">
        <f t="shared" si="120"/>
        <v>10576980.154980157</v>
      </c>
      <c r="F3846" s="28">
        <f t="shared" si="121"/>
        <v>-178407.10640710592</v>
      </c>
    </row>
    <row r="3847" spans="1:6" x14ac:dyDescent="0.3">
      <c r="A3847">
        <v>3846</v>
      </c>
      <c r="B3847" s="2">
        <v>40420</v>
      </c>
      <c r="C3847" s="8">
        <v>28960000</v>
      </c>
      <c r="D3847" s="8">
        <v>18204612.738612738</v>
      </c>
      <c r="E3847" s="10">
        <f t="shared" si="120"/>
        <v>10755387.261387262</v>
      </c>
      <c r="F3847" s="28">
        <f t="shared" si="121"/>
        <v>-30859.194859195501</v>
      </c>
    </row>
    <row r="3848" spans="1:6" x14ac:dyDescent="0.3">
      <c r="A3848">
        <v>3847</v>
      </c>
      <c r="B3848" s="2">
        <v>40417</v>
      </c>
      <c r="C3848" s="8">
        <v>28970000</v>
      </c>
      <c r="D3848" s="8">
        <v>18183753.543753542</v>
      </c>
      <c r="E3848" s="10">
        <f t="shared" si="120"/>
        <v>10786246.456246458</v>
      </c>
      <c r="F3848" s="28">
        <f t="shared" si="121"/>
        <v>-114864.86486486346</v>
      </c>
    </row>
    <row r="3849" spans="1:6" x14ac:dyDescent="0.3">
      <c r="A3849">
        <v>3848</v>
      </c>
      <c r="B3849" s="2">
        <v>40416</v>
      </c>
      <c r="C3849" s="8">
        <v>29020000</v>
      </c>
      <c r="D3849" s="8">
        <v>18118888.678888679</v>
      </c>
      <c r="E3849" s="10">
        <f t="shared" si="120"/>
        <v>10901111.321111321</v>
      </c>
      <c r="F3849" s="28">
        <f t="shared" si="121"/>
        <v>345726.70572670549</v>
      </c>
    </row>
    <row r="3850" spans="1:6" x14ac:dyDescent="0.3">
      <c r="A3850">
        <v>3849</v>
      </c>
      <c r="B3850" s="2">
        <v>40415</v>
      </c>
      <c r="C3850" s="8">
        <v>28800000</v>
      </c>
      <c r="D3850" s="8">
        <v>18244615.384615384</v>
      </c>
      <c r="E3850" s="10">
        <f t="shared" si="120"/>
        <v>10555384.615384616</v>
      </c>
      <c r="F3850" s="28">
        <f t="shared" si="121"/>
        <v>36661.12266112119</v>
      </c>
    </row>
    <row r="3851" spans="1:6" x14ac:dyDescent="0.3">
      <c r="A3851">
        <v>3850</v>
      </c>
      <c r="B3851" s="2">
        <v>40414</v>
      </c>
      <c r="C3851" s="8">
        <v>28650000</v>
      </c>
      <c r="D3851" s="8">
        <v>18131276.507276505</v>
      </c>
      <c r="E3851" s="10">
        <f t="shared" si="120"/>
        <v>10518723.492723495</v>
      </c>
      <c r="F3851" s="28">
        <f t="shared" si="121"/>
        <v>-227052.35305235162</v>
      </c>
    </row>
    <row r="3852" spans="1:6" x14ac:dyDescent="0.3">
      <c r="A3852">
        <v>3851</v>
      </c>
      <c r="B3852" s="2">
        <v>40413</v>
      </c>
      <c r="C3852" s="8">
        <v>28740000</v>
      </c>
      <c r="D3852" s="8">
        <v>17994224.154224154</v>
      </c>
      <c r="E3852" s="10">
        <f t="shared" si="120"/>
        <v>10745775.845775846</v>
      </c>
      <c r="F3852" s="28">
        <f t="shared" si="121"/>
        <v>-69934.227934230119</v>
      </c>
    </row>
    <row r="3853" spans="1:6" x14ac:dyDescent="0.3">
      <c r="A3853">
        <v>3852</v>
      </c>
      <c r="B3853" s="2">
        <v>40410</v>
      </c>
      <c r="C3853" s="8">
        <v>28870000</v>
      </c>
      <c r="D3853" s="8">
        <v>18054289.926289923</v>
      </c>
      <c r="E3853" s="10">
        <f t="shared" si="120"/>
        <v>10815710.073710077</v>
      </c>
      <c r="F3853" s="28">
        <f t="shared" si="121"/>
        <v>275080.32508032769</v>
      </c>
    </row>
    <row r="3854" spans="1:6" x14ac:dyDescent="0.3">
      <c r="A3854">
        <v>3853</v>
      </c>
      <c r="B3854" s="2">
        <v>40409</v>
      </c>
      <c r="C3854" s="8">
        <v>28720000</v>
      </c>
      <c r="D3854" s="8">
        <v>18179370.251370251</v>
      </c>
      <c r="E3854" s="10">
        <f t="shared" si="120"/>
        <v>10540629.748629749</v>
      </c>
      <c r="F3854" s="28">
        <f t="shared" si="121"/>
        <v>-75487.053487055004</v>
      </c>
    </row>
    <row r="3855" spans="1:6" x14ac:dyDescent="0.3">
      <c r="A3855">
        <v>3854</v>
      </c>
      <c r="B3855" s="2">
        <v>40408</v>
      </c>
      <c r="C3855" s="8">
        <v>28670000</v>
      </c>
      <c r="D3855" s="8">
        <v>18053883.197883196</v>
      </c>
      <c r="E3855" s="10">
        <f t="shared" si="120"/>
        <v>10616116.802116804</v>
      </c>
      <c r="F3855" s="28">
        <f t="shared" si="121"/>
        <v>-64106.747306749225</v>
      </c>
    </row>
    <row r="3856" spans="1:6" x14ac:dyDescent="0.3">
      <c r="A3856">
        <v>3855</v>
      </c>
      <c r="B3856" s="2">
        <v>40407</v>
      </c>
      <c r="C3856" s="8">
        <v>28390000</v>
      </c>
      <c r="D3856" s="8">
        <v>17709776.450576447</v>
      </c>
      <c r="E3856" s="10">
        <f t="shared" si="120"/>
        <v>10680223.549423553</v>
      </c>
      <c r="F3856" s="28">
        <f t="shared" si="121"/>
        <v>153016.97221697494</v>
      </c>
    </row>
    <row r="3857" spans="1:6" x14ac:dyDescent="0.3">
      <c r="A3857">
        <v>3856</v>
      </c>
      <c r="B3857" s="2">
        <v>40406</v>
      </c>
      <c r="C3857" s="8">
        <v>28190000</v>
      </c>
      <c r="D3857" s="8">
        <v>17662793.422793422</v>
      </c>
      <c r="E3857" s="10">
        <f t="shared" si="120"/>
        <v>10527206.577206578</v>
      </c>
      <c r="F3857" s="28">
        <f t="shared" si="121"/>
        <v>109.99810999631882</v>
      </c>
    </row>
    <row r="3858" spans="1:6" x14ac:dyDescent="0.3">
      <c r="A3858">
        <v>3857</v>
      </c>
      <c r="B3858" s="2">
        <v>40403</v>
      </c>
      <c r="C3858" s="8">
        <v>28180000</v>
      </c>
      <c r="D3858" s="8">
        <v>17652903.420903418</v>
      </c>
      <c r="E3858" s="10">
        <f t="shared" si="120"/>
        <v>10527096.579096582</v>
      </c>
      <c r="F3858" s="28">
        <f t="shared" si="121"/>
        <v>-913496.57909657806</v>
      </c>
    </row>
    <row r="3859" spans="1:6" x14ac:dyDescent="0.3">
      <c r="A3859">
        <v>3858</v>
      </c>
      <c r="B3859" s="2">
        <v>40402</v>
      </c>
      <c r="C3859" s="8">
        <v>28980000</v>
      </c>
      <c r="D3859" s="8">
        <v>17539406.84180684</v>
      </c>
      <c r="E3859" s="10">
        <f t="shared" si="120"/>
        <v>11440593.15819316</v>
      </c>
      <c r="F3859" s="28">
        <f t="shared" si="121"/>
        <v>622978.34057833999</v>
      </c>
    </row>
    <row r="3860" spans="1:6" x14ac:dyDescent="0.3">
      <c r="A3860">
        <v>3859</v>
      </c>
      <c r="B3860" s="2">
        <v>40401</v>
      </c>
      <c r="C3860" s="8">
        <v>28100000</v>
      </c>
      <c r="D3860" s="8">
        <v>17282385.18238518</v>
      </c>
      <c r="E3860" s="10">
        <f t="shared" si="120"/>
        <v>10817614.81761482</v>
      </c>
      <c r="F3860" s="28">
        <f t="shared" si="121"/>
        <v>30714.42071442306</v>
      </c>
    </row>
    <row r="3861" spans="1:6" x14ac:dyDescent="0.3">
      <c r="A3861">
        <v>3860</v>
      </c>
      <c r="B3861" s="2">
        <v>40400</v>
      </c>
      <c r="C3861" s="8">
        <v>28150000</v>
      </c>
      <c r="D3861" s="8">
        <v>17363099.603099603</v>
      </c>
      <c r="E3861" s="10">
        <f t="shared" si="120"/>
        <v>10786900.396900397</v>
      </c>
      <c r="F3861" s="28">
        <f t="shared" si="121"/>
        <v>-54531.846531849355</v>
      </c>
    </row>
    <row r="3862" spans="1:6" x14ac:dyDescent="0.3">
      <c r="A3862">
        <v>3861</v>
      </c>
      <c r="B3862" s="2">
        <v>40399</v>
      </c>
      <c r="C3862" s="8">
        <v>28170000</v>
      </c>
      <c r="D3862" s="8">
        <v>17328567.756567754</v>
      </c>
      <c r="E3862" s="10">
        <f t="shared" si="120"/>
        <v>10841432.243432246</v>
      </c>
      <c r="F3862" s="28">
        <f t="shared" si="121"/>
        <v>178966.54696654901</v>
      </c>
    </row>
    <row r="3863" spans="1:6" x14ac:dyDescent="0.3">
      <c r="A3863">
        <v>3862</v>
      </c>
      <c r="B3863" s="2">
        <v>40396</v>
      </c>
      <c r="C3863" s="8">
        <v>28030000</v>
      </c>
      <c r="D3863" s="8">
        <v>17367534.303534303</v>
      </c>
      <c r="E3863" s="10">
        <f t="shared" si="120"/>
        <v>10662465.696465697</v>
      </c>
      <c r="F3863" s="28">
        <f t="shared" si="121"/>
        <v>1978.8319788314402</v>
      </c>
    </row>
    <row r="3864" spans="1:6" x14ac:dyDescent="0.3">
      <c r="A3864">
        <v>3863</v>
      </c>
      <c r="B3864" s="2">
        <v>40395</v>
      </c>
      <c r="C3864" s="8">
        <v>28020000</v>
      </c>
      <c r="D3864" s="8">
        <v>17359513.135513134</v>
      </c>
      <c r="E3864" s="10">
        <f t="shared" si="120"/>
        <v>10660486.864486866</v>
      </c>
      <c r="F3864" s="28">
        <f t="shared" si="121"/>
        <v>-41969.759969759732</v>
      </c>
    </row>
    <row r="3865" spans="1:6" x14ac:dyDescent="0.3">
      <c r="A3865">
        <v>3864</v>
      </c>
      <c r="B3865" s="2">
        <v>40394</v>
      </c>
      <c r="C3865" s="8">
        <v>27930000</v>
      </c>
      <c r="D3865" s="8">
        <v>17227543.375543375</v>
      </c>
      <c r="E3865" s="10">
        <f t="shared" si="120"/>
        <v>10702456.624456625</v>
      </c>
      <c r="F3865" s="28">
        <f t="shared" si="121"/>
        <v>77968.625968623906</v>
      </c>
    </row>
    <row r="3866" spans="1:6" x14ac:dyDescent="0.3">
      <c r="A3866">
        <v>3865</v>
      </c>
      <c r="B3866" s="2">
        <v>40393</v>
      </c>
      <c r="C3866" s="8">
        <v>27810000</v>
      </c>
      <c r="D3866" s="8">
        <v>17185512.001511998</v>
      </c>
      <c r="E3866" s="10">
        <f t="shared" si="120"/>
        <v>10624487.998488002</v>
      </c>
      <c r="F3866" s="28">
        <f t="shared" si="121"/>
        <v>-142404.838404838</v>
      </c>
    </row>
    <row r="3867" spans="1:6" x14ac:dyDescent="0.3">
      <c r="A3867">
        <v>3866</v>
      </c>
      <c r="B3867" s="2">
        <v>40392</v>
      </c>
      <c r="C3867" s="8">
        <v>27810000</v>
      </c>
      <c r="D3867" s="8">
        <v>17043107.16310716</v>
      </c>
      <c r="E3867" s="10">
        <f t="shared" si="120"/>
        <v>10766892.83689284</v>
      </c>
      <c r="F3867" s="28">
        <f t="shared" si="121"/>
        <v>95516.915516916662</v>
      </c>
    </row>
    <row r="3868" spans="1:6" x14ac:dyDescent="0.3">
      <c r="A3868">
        <v>3867</v>
      </c>
      <c r="B3868" s="2">
        <v>40389</v>
      </c>
      <c r="C3868" s="8">
        <v>27690000</v>
      </c>
      <c r="D3868" s="8">
        <v>17018624.078624077</v>
      </c>
      <c r="E3868" s="10">
        <f t="shared" si="120"/>
        <v>10671375.921375923</v>
      </c>
      <c r="F3868" s="28">
        <f t="shared" si="121"/>
        <v>-201544.13154413179</v>
      </c>
    </row>
    <row r="3869" spans="1:6" x14ac:dyDescent="0.3">
      <c r="A3869">
        <v>3868</v>
      </c>
      <c r="B3869" s="2">
        <v>40388</v>
      </c>
      <c r="C3869" s="8">
        <v>27700000</v>
      </c>
      <c r="D3869" s="8">
        <v>16827079.947079945</v>
      </c>
      <c r="E3869" s="10">
        <f t="shared" si="120"/>
        <v>10872920.052920055</v>
      </c>
      <c r="F3869" s="28">
        <f t="shared" si="121"/>
        <v>-150123.98412398435</v>
      </c>
    </row>
    <row r="3870" spans="1:6" x14ac:dyDescent="0.3">
      <c r="A3870">
        <v>3869</v>
      </c>
      <c r="B3870" s="2">
        <v>40387</v>
      </c>
      <c r="C3870" s="8">
        <v>27770000</v>
      </c>
      <c r="D3870" s="8">
        <v>16746955.962955961</v>
      </c>
      <c r="E3870" s="10">
        <f t="shared" si="120"/>
        <v>11023044.037044039</v>
      </c>
      <c r="F3870" s="28">
        <f t="shared" si="121"/>
        <v>-274636.93063692935</v>
      </c>
    </row>
    <row r="3871" spans="1:6" x14ac:dyDescent="0.3">
      <c r="A3871">
        <v>3870</v>
      </c>
      <c r="B3871" s="2">
        <v>40386</v>
      </c>
      <c r="C3871" s="8">
        <v>28010000</v>
      </c>
      <c r="D3871" s="8">
        <v>16712319.032319032</v>
      </c>
      <c r="E3871" s="10">
        <f t="shared" si="120"/>
        <v>11297680.967680968</v>
      </c>
      <c r="F3871" s="28">
        <f t="shared" si="121"/>
        <v>322590.05859005824</v>
      </c>
    </row>
    <row r="3872" spans="1:6" x14ac:dyDescent="0.3">
      <c r="A3872">
        <v>3871</v>
      </c>
      <c r="B3872" s="2">
        <v>40385</v>
      </c>
      <c r="C3872" s="8">
        <v>28050000</v>
      </c>
      <c r="D3872" s="8">
        <v>17074909.09090909</v>
      </c>
      <c r="E3872" s="10">
        <f t="shared" si="120"/>
        <v>10975090.90909091</v>
      </c>
      <c r="F3872" s="28">
        <f t="shared" si="121"/>
        <v>60531.468531467021</v>
      </c>
    </row>
    <row r="3873" spans="1:6" x14ac:dyDescent="0.3">
      <c r="A3873">
        <v>3872</v>
      </c>
      <c r="B3873" s="2">
        <v>40382</v>
      </c>
      <c r="C3873" s="8">
        <v>28060000</v>
      </c>
      <c r="D3873" s="8">
        <v>17145440.559440557</v>
      </c>
      <c r="E3873" s="10">
        <f t="shared" si="120"/>
        <v>10914559.440559443</v>
      </c>
      <c r="F3873" s="28">
        <f t="shared" si="121"/>
        <v>139888.11188811436</v>
      </c>
    </row>
    <row r="3874" spans="1:6" x14ac:dyDescent="0.3">
      <c r="A3874">
        <v>3873</v>
      </c>
      <c r="B3874" s="2">
        <v>40381</v>
      </c>
      <c r="C3874" s="8">
        <v>28030000</v>
      </c>
      <c r="D3874" s="8">
        <v>17255328.671328671</v>
      </c>
      <c r="E3874" s="10">
        <f t="shared" si="120"/>
        <v>10774671.328671329</v>
      </c>
      <c r="F3874" s="28">
        <f t="shared" si="121"/>
        <v>-83588.357588358223</v>
      </c>
    </row>
    <row r="3875" spans="1:6" x14ac:dyDescent="0.3">
      <c r="A3875">
        <v>3874</v>
      </c>
      <c r="B3875" s="2">
        <v>40380</v>
      </c>
      <c r="C3875" s="8">
        <v>28060000</v>
      </c>
      <c r="D3875" s="8">
        <v>17201740.313740313</v>
      </c>
      <c r="E3875" s="10">
        <f t="shared" si="120"/>
        <v>10858259.686259687</v>
      </c>
      <c r="F3875" s="28">
        <f t="shared" si="121"/>
        <v>49548.667548667639</v>
      </c>
    </row>
    <row r="3876" spans="1:6" x14ac:dyDescent="0.3">
      <c r="A3876">
        <v>3875</v>
      </c>
      <c r="B3876" s="2">
        <v>40379</v>
      </c>
      <c r="C3876" s="8">
        <v>28000000</v>
      </c>
      <c r="D3876" s="8">
        <v>17191288.981288981</v>
      </c>
      <c r="E3876" s="10">
        <f t="shared" si="120"/>
        <v>10808711.018711019</v>
      </c>
      <c r="F3876" s="28">
        <f t="shared" si="121"/>
        <v>-266930.25893025845</v>
      </c>
    </row>
    <row r="3877" spans="1:6" x14ac:dyDescent="0.3">
      <c r="A3877">
        <v>3876</v>
      </c>
      <c r="B3877" s="2">
        <v>40378</v>
      </c>
      <c r="C3877" s="8">
        <v>28130000</v>
      </c>
      <c r="D3877" s="8">
        <v>17054358.722358722</v>
      </c>
      <c r="E3877" s="10">
        <f t="shared" si="120"/>
        <v>11075641.277641278</v>
      </c>
      <c r="F3877" s="28">
        <f t="shared" si="121"/>
        <v>-79078.057078059763</v>
      </c>
    </row>
    <row r="3878" spans="1:6" x14ac:dyDescent="0.3">
      <c r="A3878">
        <v>3877</v>
      </c>
      <c r="B3878" s="2">
        <v>40375</v>
      </c>
      <c r="C3878" s="8">
        <v>28300000</v>
      </c>
      <c r="D3878" s="8">
        <v>17145280.665280662</v>
      </c>
      <c r="E3878" s="10">
        <f t="shared" si="120"/>
        <v>11154719.334719338</v>
      </c>
      <c r="F3878" s="28">
        <f t="shared" si="121"/>
        <v>390084.29408429563</v>
      </c>
    </row>
    <row r="3879" spans="1:6" x14ac:dyDescent="0.3">
      <c r="A3879">
        <v>3878</v>
      </c>
      <c r="B3879" s="2">
        <v>40374</v>
      </c>
      <c r="C3879" s="8">
        <v>28200000</v>
      </c>
      <c r="D3879" s="8">
        <v>17435364.959364958</v>
      </c>
      <c r="E3879" s="10">
        <f t="shared" si="120"/>
        <v>10764635.040635042</v>
      </c>
      <c r="F3879" s="28">
        <f t="shared" si="121"/>
        <v>-135255.3392553404</v>
      </c>
    </row>
    <row r="3880" spans="1:6" x14ac:dyDescent="0.3">
      <c r="A3880">
        <v>3879</v>
      </c>
      <c r="B3880" s="2">
        <v>40373</v>
      </c>
      <c r="C3880" s="8">
        <v>28280000</v>
      </c>
      <c r="D3880" s="8">
        <v>17380109.620109618</v>
      </c>
      <c r="E3880" s="10">
        <f t="shared" si="120"/>
        <v>10899890.379890382</v>
      </c>
      <c r="F3880" s="28">
        <f t="shared" si="121"/>
        <v>140302.02230202407</v>
      </c>
    </row>
    <row r="3881" spans="1:6" x14ac:dyDescent="0.3">
      <c r="A3881">
        <v>3880</v>
      </c>
      <c r="B3881" s="2">
        <v>40372</v>
      </c>
      <c r="C3881" s="8">
        <v>28270000</v>
      </c>
      <c r="D3881" s="8">
        <v>17510411.642411642</v>
      </c>
      <c r="E3881" s="10">
        <f t="shared" si="120"/>
        <v>10759588.357588358</v>
      </c>
      <c r="F3881" s="28">
        <f t="shared" si="121"/>
        <v>-279837.08183708414</v>
      </c>
    </row>
    <row r="3882" spans="1:6" x14ac:dyDescent="0.3">
      <c r="A3882">
        <v>3881</v>
      </c>
      <c r="B3882" s="2">
        <v>40371</v>
      </c>
      <c r="C3882" s="8">
        <v>28300000</v>
      </c>
      <c r="D3882" s="8">
        <v>17260574.560574558</v>
      </c>
      <c r="E3882" s="10">
        <f t="shared" si="120"/>
        <v>11039425.439425442</v>
      </c>
      <c r="F3882" s="28">
        <f t="shared" si="121"/>
        <v>246438.48043848202</v>
      </c>
    </row>
    <row r="3883" spans="1:6" x14ac:dyDescent="0.3">
      <c r="A3883">
        <v>3882</v>
      </c>
      <c r="B3883" s="2">
        <v>40368</v>
      </c>
      <c r="C3883" s="8">
        <v>28250000</v>
      </c>
      <c r="D3883" s="8">
        <v>17457013.04101304</v>
      </c>
      <c r="E3883" s="10">
        <f t="shared" si="120"/>
        <v>10792986.95898696</v>
      </c>
      <c r="F3883" s="28">
        <f t="shared" si="121"/>
        <v>-289162.35116235167</v>
      </c>
    </row>
    <row r="3884" spans="1:6" x14ac:dyDescent="0.3">
      <c r="A3884">
        <v>3883</v>
      </c>
      <c r="B3884" s="2">
        <v>40367</v>
      </c>
      <c r="C3884" s="8">
        <v>28340000</v>
      </c>
      <c r="D3884" s="8">
        <v>17257850.689850688</v>
      </c>
      <c r="E3884" s="10">
        <f t="shared" si="120"/>
        <v>11082149.310149312</v>
      </c>
      <c r="F3884" s="28">
        <f t="shared" si="121"/>
        <v>-21757.323757324368</v>
      </c>
    </row>
    <row r="3885" spans="1:6" x14ac:dyDescent="0.3">
      <c r="A3885">
        <v>3884</v>
      </c>
      <c r="B3885" s="2">
        <v>40366</v>
      </c>
      <c r="C3885" s="8">
        <v>28230000</v>
      </c>
      <c r="D3885" s="8">
        <v>17126093.366093364</v>
      </c>
      <c r="E3885" s="10">
        <f t="shared" si="120"/>
        <v>11103906.633906636</v>
      </c>
      <c r="F3885" s="28">
        <f t="shared" si="121"/>
        <v>28292.57229257375</v>
      </c>
    </row>
    <row r="3886" spans="1:6" x14ac:dyDescent="0.3">
      <c r="A3886">
        <v>3885</v>
      </c>
      <c r="B3886" s="2">
        <v>40365</v>
      </c>
      <c r="C3886" s="8">
        <v>28310000</v>
      </c>
      <c r="D3886" s="8">
        <v>17234385.938385937</v>
      </c>
      <c r="E3886" s="10">
        <f t="shared" si="120"/>
        <v>11075614.061614063</v>
      </c>
      <c r="F3886" s="28">
        <f t="shared" si="121"/>
        <v>414082.18808218837</v>
      </c>
    </row>
    <row r="3887" spans="1:6" x14ac:dyDescent="0.3">
      <c r="A3887">
        <v>3886</v>
      </c>
      <c r="B3887" s="2">
        <v>40364</v>
      </c>
      <c r="C3887" s="8">
        <v>28400000</v>
      </c>
      <c r="D3887" s="8">
        <v>17738468.126468126</v>
      </c>
      <c r="E3887" s="10">
        <f t="shared" si="120"/>
        <v>10661531.873531874</v>
      </c>
      <c r="F3887" s="28">
        <f t="shared" si="121"/>
        <v>-290589.46458946541</v>
      </c>
    </row>
    <row r="3888" spans="1:6" x14ac:dyDescent="0.3">
      <c r="A3888">
        <v>3887</v>
      </c>
      <c r="B3888" s="2">
        <v>40361</v>
      </c>
      <c r="C3888" s="8">
        <v>28350000</v>
      </c>
      <c r="D3888" s="8">
        <v>17397878.66187866</v>
      </c>
      <c r="E3888" s="10">
        <f t="shared" si="120"/>
        <v>10952121.33812134</v>
      </c>
      <c r="F3888" s="28">
        <f t="shared" si="121"/>
        <v>-292328.86032886058</v>
      </c>
    </row>
    <row r="3889" spans="1:6" x14ac:dyDescent="0.3">
      <c r="A3889">
        <v>3888</v>
      </c>
      <c r="B3889" s="2">
        <v>40360</v>
      </c>
      <c r="C3889" s="8">
        <v>28590000</v>
      </c>
      <c r="D3889" s="8">
        <v>17345549.8015498</v>
      </c>
      <c r="E3889" s="10">
        <f t="shared" si="120"/>
        <v>11244450.1984502</v>
      </c>
      <c r="F3889" s="28">
        <f t="shared" si="121"/>
        <v>571326.02532602474</v>
      </c>
    </row>
    <row r="3890" spans="1:6" x14ac:dyDescent="0.3">
      <c r="A3890">
        <v>3889</v>
      </c>
      <c r="B3890" s="2">
        <v>40359</v>
      </c>
      <c r="C3890" s="8">
        <v>28620000</v>
      </c>
      <c r="D3890" s="8">
        <v>17946875.826875824</v>
      </c>
      <c r="E3890" s="10">
        <f t="shared" si="120"/>
        <v>10673124.173124176</v>
      </c>
      <c r="F3890" s="28">
        <f t="shared" si="121"/>
        <v>11398.601398602128</v>
      </c>
    </row>
    <row r="3891" spans="1:6" x14ac:dyDescent="0.3">
      <c r="A3891">
        <v>3890</v>
      </c>
      <c r="B3891" s="2">
        <v>40358</v>
      </c>
      <c r="C3891" s="8">
        <v>28530000</v>
      </c>
      <c r="D3891" s="8">
        <v>17868274.428274427</v>
      </c>
      <c r="E3891" s="10">
        <f t="shared" si="120"/>
        <v>10661725.571725573</v>
      </c>
      <c r="F3891" s="28">
        <f t="shared" si="121"/>
        <v>-299555.84955585003</v>
      </c>
    </row>
    <row r="3892" spans="1:6" x14ac:dyDescent="0.3">
      <c r="A3892">
        <v>3891</v>
      </c>
      <c r="B3892" s="2">
        <v>40357</v>
      </c>
      <c r="C3892" s="8">
        <v>28700000</v>
      </c>
      <c r="D3892" s="8">
        <v>17738718.578718577</v>
      </c>
      <c r="E3892" s="10">
        <f t="shared" si="120"/>
        <v>10961281.421281423</v>
      </c>
      <c r="F3892" s="28">
        <f t="shared" si="121"/>
        <v>451129.08712908626</v>
      </c>
    </row>
    <row r="3893" spans="1:6" x14ac:dyDescent="0.3">
      <c r="A3893">
        <v>3892</v>
      </c>
      <c r="B3893" s="2">
        <v>40354</v>
      </c>
      <c r="C3893" s="8">
        <v>28520000</v>
      </c>
      <c r="D3893" s="8">
        <v>18009847.665847663</v>
      </c>
      <c r="E3893" s="10">
        <f t="shared" si="120"/>
        <v>10510152.334152337</v>
      </c>
      <c r="F3893" s="28">
        <f t="shared" si="121"/>
        <v>-27715.74371574074</v>
      </c>
    </row>
    <row r="3894" spans="1:6" x14ac:dyDescent="0.3">
      <c r="A3894">
        <v>3893</v>
      </c>
      <c r="B3894" s="2">
        <v>40353</v>
      </c>
      <c r="C3894" s="8">
        <v>28400000</v>
      </c>
      <c r="D3894" s="8">
        <v>17862131.922131922</v>
      </c>
      <c r="E3894" s="10">
        <f t="shared" si="120"/>
        <v>10537868.077868078</v>
      </c>
      <c r="F3894" s="28">
        <f t="shared" si="121"/>
        <v>-181480.62748062983</v>
      </c>
    </row>
    <row r="3895" spans="1:6" x14ac:dyDescent="0.3">
      <c r="A3895">
        <v>3894</v>
      </c>
      <c r="B3895" s="2">
        <v>40352</v>
      </c>
      <c r="C3895" s="8">
        <v>28390000</v>
      </c>
      <c r="D3895" s="8">
        <v>17670651.294651292</v>
      </c>
      <c r="E3895" s="10">
        <f t="shared" si="120"/>
        <v>10719348.705348708</v>
      </c>
      <c r="F3895" s="28">
        <f t="shared" si="121"/>
        <v>-896951.80495180562</v>
      </c>
    </row>
    <row r="3896" spans="1:6" x14ac:dyDescent="0.3">
      <c r="A3896">
        <v>3895</v>
      </c>
      <c r="B3896" s="2">
        <v>40351</v>
      </c>
      <c r="C3896" s="8">
        <v>29370000</v>
      </c>
      <c r="D3896" s="8">
        <v>17753699.489699487</v>
      </c>
      <c r="E3896" s="10">
        <f t="shared" si="120"/>
        <v>11616300.510300513</v>
      </c>
      <c r="F3896" s="28">
        <f t="shared" si="121"/>
        <v>796508.41050841287</v>
      </c>
    </row>
    <row r="3897" spans="1:6" x14ac:dyDescent="0.3">
      <c r="A3897">
        <v>3896</v>
      </c>
      <c r="B3897" s="2">
        <v>40350</v>
      </c>
      <c r="C3897" s="8">
        <v>28580000</v>
      </c>
      <c r="D3897" s="8">
        <v>17760207.9002079</v>
      </c>
      <c r="E3897" s="10">
        <f t="shared" si="120"/>
        <v>10819792.0997921</v>
      </c>
      <c r="F3897" s="28">
        <f t="shared" si="121"/>
        <v>473186.54318654165</v>
      </c>
    </row>
    <row r="3898" spans="1:6" x14ac:dyDescent="0.3">
      <c r="A3898">
        <v>3897</v>
      </c>
      <c r="B3898" s="2">
        <v>40347</v>
      </c>
      <c r="C3898" s="8">
        <v>28310000</v>
      </c>
      <c r="D3898" s="8">
        <v>17963394.443394441</v>
      </c>
      <c r="E3898" s="10">
        <f t="shared" si="120"/>
        <v>10346605.556605559</v>
      </c>
      <c r="F3898" s="28">
        <f t="shared" si="121"/>
        <v>41402.381402380764</v>
      </c>
    </row>
    <row r="3899" spans="1:6" x14ac:dyDescent="0.3">
      <c r="A3899">
        <v>3898</v>
      </c>
      <c r="B3899" s="2">
        <v>40346</v>
      </c>
      <c r="C3899" s="8">
        <v>28130000</v>
      </c>
      <c r="D3899" s="8">
        <v>17824796.824796822</v>
      </c>
      <c r="E3899" s="10">
        <f t="shared" si="120"/>
        <v>10305203.175203178</v>
      </c>
      <c r="F3899" s="28">
        <f t="shared" si="121"/>
        <v>-194288.03628803417</v>
      </c>
    </row>
    <row r="3900" spans="1:6" x14ac:dyDescent="0.3">
      <c r="A3900">
        <v>3899</v>
      </c>
      <c r="B3900" s="2">
        <v>40345</v>
      </c>
      <c r="C3900" s="8">
        <v>28120000</v>
      </c>
      <c r="D3900" s="8">
        <v>17620508.788508788</v>
      </c>
      <c r="E3900" s="10">
        <f t="shared" si="120"/>
        <v>10499491.211491212</v>
      </c>
      <c r="F3900" s="28">
        <f t="shared" si="121"/>
        <v>195901.7199017182</v>
      </c>
    </row>
    <row r="3901" spans="1:6" x14ac:dyDescent="0.3">
      <c r="A3901">
        <v>3900</v>
      </c>
      <c r="B3901" s="2">
        <v>40344</v>
      </c>
      <c r="C3901" s="8">
        <v>27980000</v>
      </c>
      <c r="D3901" s="8">
        <v>17676410.508410506</v>
      </c>
      <c r="E3901" s="10">
        <f t="shared" si="120"/>
        <v>10303589.491589494</v>
      </c>
      <c r="F3901" s="28">
        <f t="shared" si="121"/>
        <v>-217280.28728028759</v>
      </c>
    </row>
    <row r="3902" spans="1:6" x14ac:dyDescent="0.3">
      <c r="A3902">
        <v>3901</v>
      </c>
      <c r="B3902" s="2">
        <v>40343</v>
      </c>
      <c r="C3902" s="8">
        <v>28060000</v>
      </c>
      <c r="D3902" s="8">
        <v>17539130.221130218</v>
      </c>
      <c r="E3902" s="10">
        <f t="shared" si="120"/>
        <v>10520869.778869782</v>
      </c>
      <c r="F3902" s="28">
        <f t="shared" si="121"/>
        <v>176354.56435456499</v>
      </c>
    </row>
    <row r="3903" spans="1:6" x14ac:dyDescent="0.3">
      <c r="A3903">
        <v>3902</v>
      </c>
      <c r="B3903" s="2">
        <v>40340</v>
      </c>
      <c r="C3903" s="8">
        <v>27950000</v>
      </c>
      <c r="D3903" s="8">
        <v>17605484.785484783</v>
      </c>
      <c r="E3903" s="10">
        <f t="shared" si="120"/>
        <v>10344515.214515217</v>
      </c>
      <c r="F3903" s="28">
        <f t="shared" si="121"/>
        <v>-246813.07881307974</v>
      </c>
    </row>
    <row r="3904" spans="1:6" x14ac:dyDescent="0.3">
      <c r="A3904">
        <v>3903</v>
      </c>
      <c r="B3904" s="2">
        <v>40339</v>
      </c>
      <c r="C3904" s="8">
        <v>28090000</v>
      </c>
      <c r="D3904" s="8">
        <v>17498671.706671704</v>
      </c>
      <c r="E3904" s="10">
        <f t="shared" si="120"/>
        <v>10591328.293328296</v>
      </c>
      <c r="F3904" s="28">
        <f t="shared" si="121"/>
        <v>40370.0623700656</v>
      </c>
    </row>
    <row r="3905" spans="1:6" x14ac:dyDescent="0.3">
      <c r="A3905">
        <v>3904</v>
      </c>
      <c r="B3905" s="2">
        <v>40338</v>
      </c>
      <c r="C3905" s="8">
        <v>28160000</v>
      </c>
      <c r="D3905" s="8">
        <v>17609041.769041769</v>
      </c>
      <c r="E3905" s="10">
        <f t="shared" si="120"/>
        <v>10550958.230958231</v>
      </c>
      <c r="F3905" s="28">
        <f t="shared" si="121"/>
        <v>66280.476280473173</v>
      </c>
    </row>
    <row r="3906" spans="1:6" x14ac:dyDescent="0.3">
      <c r="A3906">
        <v>3905</v>
      </c>
      <c r="B3906" s="2">
        <v>40337</v>
      </c>
      <c r="C3906" s="8">
        <v>28330000</v>
      </c>
      <c r="D3906" s="8">
        <v>17845322.245322242</v>
      </c>
      <c r="E3906" s="10">
        <f t="shared" si="120"/>
        <v>10484677.754677758</v>
      </c>
      <c r="F3906" s="28">
        <f t="shared" si="121"/>
        <v>448524.28652428836</v>
      </c>
    </row>
    <row r="3907" spans="1:6" x14ac:dyDescent="0.3">
      <c r="A3907">
        <v>3906</v>
      </c>
      <c r="B3907" s="2">
        <v>40336</v>
      </c>
      <c r="C3907" s="8">
        <v>27800000</v>
      </c>
      <c r="D3907" s="8">
        <v>17763846.531846531</v>
      </c>
      <c r="E3907" s="10">
        <f t="shared" ref="E3907:E3970" si="122">C3907-D3907</f>
        <v>10036153.468153469</v>
      </c>
      <c r="F3907" s="28">
        <f t="shared" ref="F3907:F3970" si="123">E3907-E3908</f>
        <v>-231110.18711018562</v>
      </c>
    </row>
    <row r="3908" spans="1:6" x14ac:dyDescent="0.3">
      <c r="A3908">
        <v>3907</v>
      </c>
      <c r="B3908" s="2">
        <v>40333</v>
      </c>
      <c r="C3908" s="8">
        <v>27700000</v>
      </c>
      <c r="D3908" s="8">
        <v>17432736.344736345</v>
      </c>
      <c r="E3908" s="10">
        <f t="shared" si="122"/>
        <v>10267263.655263655</v>
      </c>
      <c r="F3908" s="28">
        <f t="shared" si="123"/>
        <v>-304102.06010206044</v>
      </c>
    </row>
    <row r="3909" spans="1:6" x14ac:dyDescent="0.3">
      <c r="A3909">
        <v>3908</v>
      </c>
      <c r="B3909" s="2">
        <v>40332</v>
      </c>
      <c r="C3909" s="8">
        <v>27900000</v>
      </c>
      <c r="D3909" s="8">
        <v>17328634.284634285</v>
      </c>
      <c r="E3909" s="10">
        <f t="shared" si="122"/>
        <v>10571365.715365715</v>
      </c>
      <c r="F3909" s="28">
        <f t="shared" si="123"/>
        <v>181012.28501228243</v>
      </c>
    </row>
    <row r="3910" spans="1:6" x14ac:dyDescent="0.3">
      <c r="A3910">
        <v>3909</v>
      </c>
      <c r="B3910" s="2">
        <v>40331</v>
      </c>
      <c r="C3910" s="8">
        <v>27900000</v>
      </c>
      <c r="D3910" s="8">
        <v>17509646.569646567</v>
      </c>
      <c r="E3910" s="10">
        <f t="shared" si="122"/>
        <v>10390353.430353433</v>
      </c>
      <c r="F3910" s="28">
        <f t="shared" si="123"/>
        <v>23024.759024761617</v>
      </c>
    </row>
    <row r="3911" spans="1:6" x14ac:dyDescent="0.3">
      <c r="A3911">
        <v>3910</v>
      </c>
      <c r="B3911" s="2">
        <v>40330</v>
      </c>
      <c r="C3911" s="8">
        <v>27840000</v>
      </c>
      <c r="D3911" s="8">
        <v>17472671.328671329</v>
      </c>
      <c r="E3911" s="10">
        <f t="shared" si="122"/>
        <v>10367328.671328671</v>
      </c>
      <c r="F3911" s="28">
        <f t="shared" si="123"/>
        <v>-168891.21689121798</v>
      </c>
    </row>
    <row r="3912" spans="1:6" x14ac:dyDescent="0.3">
      <c r="A3912">
        <v>3911</v>
      </c>
      <c r="B3912" s="2">
        <v>40329</v>
      </c>
      <c r="C3912" s="8">
        <v>27720000</v>
      </c>
      <c r="D3912" s="8">
        <v>17183780.111780111</v>
      </c>
      <c r="E3912" s="10">
        <f t="shared" si="122"/>
        <v>10536219.888219889</v>
      </c>
      <c r="F3912" s="28">
        <f t="shared" si="123"/>
        <v>220785.37678537518</v>
      </c>
    </row>
    <row r="3913" spans="1:6" x14ac:dyDescent="0.3">
      <c r="A3913">
        <v>3912</v>
      </c>
      <c r="B3913" s="2">
        <v>40326</v>
      </c>
      <c r="C3913" s="8">
        <v>27700000</v>
      </c>
      <c r="D3913" s="8">
        <v>17384565.488565486</v>
      </c>
      <c r="E3913" s="10">
        <f t="shared" si="122"/>
        <v>10315434.511434514</v>
      </c>
      <c r="F3913" s="28">
        <f t="shared" si="123"/>
        <v>-204302.40030239895</v>
      </c>
    </row>
    <row r="3914" spans="1:6" x14ac:dyDescent="0.3">
      <c r="A3914">
        <v>3913</v>
      </c>
      <c r="B3914" s="2">
        <v>40325</v>
      </c>
      <c r="C3914" s="8">
        <v>27900000</v>
      </c>
      <c r="D3914" s="8">
        <v>17380263.088263087</v>
      </c>
      <c r="E3914" s="10">
        <f t="shared" si="122"/>
        <v>10519736.911736913</v>
      </c>
      <c r="F3914" s="28">
        <f t="shared" si="123"/>
        <v>25869.967869967222</v>
      </c>
    </row>
    <row r="3915" spans="1:6" x14ac:dyDescent="0.3">
      <c r="A3915">
        <v>3914</v>
      </c>
      <c r="B3915" s="2">
        <v>40324</v>
      </c>
      <c r="C3915" s="8">
        <v>27830000</v>
      </c>
      <c r="D3915" s="8">
        <v>17336133.056133054</v>
      </c>
      <c r="E3915" s="10">
        <f t="shared" si="122"/>
        <v>10493866.943866946</v>
      </c>
      <c r="F3915" s="28">
        <f t="shared" si="123"/>
        <v>-58082.782082781196</v>
      </c>
    </row>
    <row r="3916" spans="1:6" x14ac:dyDescent="0.3">
      <c r="A3916">
        <v>3915</v>
      </c>
      <c r="B3916" s="2">
        <v>40323</v>
      </c>
      <c r="C3916" s="8">
        <v>27730000</v>
      </c>
      <c r="D3916" s="8">
        <v>17178050.274050273</v>
      </c>
      <c r="E3916" s="10">
        <f t="shared" si="122"/>
        <v>10551949.725949727</v>
      </c>
      <c r="F3916" s="28">
        <f t="shared" si="123"/>
        <v>232634.66263466328</v>
      </c>
    </row>
    <row r="3917" spans="1:6" x14ac:dyDescent="0.3">
      <c r="A3917">
        <v>3916</v>
      </c>
      <c r="B3917" s="2">
        <v>40322</v>
      </c>
      <c r="C3917" s="8">
        <v>27440000</v>
      </c>
      <c r="D3917" s="8">
        <v>17120684.936684936</v>
      </c>
      <c r="E3917" s="10">
        <f t="shared" si="122"/>
        <v>10319315.063315064</v>
      </c>
      <c r="F3917" s="28">
        <f t="shared" si="123"/>
        <v>-269578.15157815069</v>
      </c>
    </row>
    <row r="3918" spans="1:6" x14ac:dyDescent="0.3">
      <c r="A3918">
        <v>3917</v>
      </c>
      <c r="B3918" s="2">
        <v>40319</v>
      </c>
      <c r="C3918" s="8">
        <v>27450000</v>
      </c>
      <c r="D3918" s="8">
        <v>16861106.785106786</v>
      </c>
      <c r="E3918" s="10">
        <f t="shared" si="122"/>
        <v>10588893.214893214</v>
      </c>
      <c r="F3918" s="28">
        <f t="shared" si="123"/>
        <v>4550.3685503676534</v>
      </c>
    </row>
    <row r="3919" spans="1:6" x14ac:dyDescent="0.3">
      <c r="A3919">
        <v>3918</v>
      </c>
      <c r="B3919" s="2">
        <v>40318</v>
      </c>
      <c r="C3919" s="8">
        <v>27610000</v>
      </c>
      <c r="D3919" s="8">
        <v>17025657.153657153</v>
      </c>
      <c r="E3919" s="10">
        <f t="shared" si="122"/>
        <v>10584342.846342847</v>
      </c>
      <c r="F3919" s="28">
        <f t="shared" si="123"/>
        <v>-202181.81818182021</v>
      </c>
    </row>
    <row r="3920" spans="1:6" x14ac:dyDescent="0.3">
      <c r="A3920">
        <v>3919</v>
      </c>
      <c r="B3920" s="2">
        <v>40317</v>
      </c>
      <c r="C3920" s="8">
        <v>27890000</v>
      </c>
      <c r="D3920" s="8">
        <v>17103475.335475333</v>
      </c>
      <c r="E3920" s="10">
        <f t="shared" si="122"/>
        <v>10786524.664524667</v>
      </c>
      <c r="F3920" s="28">
        <f t="shared" si="123"/>
        <v>151206.95520695671</v>
      </c>
    </row>
    <row r="3921" spans="1:6" x14ac:dyDescent="0.3">
      <c r="A3921">
        <v>3920</v>
      </c>
      <c r="B3921" s="2">
        <v>40316</v>
      </c>
      <c r="C3921" s="8">
        <v>28050000</v>
      </c>
      <c r="D3921" s="8">
        <v>17414682.29068229</v>
      </c>
      <c r="E3921" s="10">
        <f t="shared" si="122"/>
        <v>10635317.70931771</v>
      </c>
      <c r="F3921" s="28">
        <f t="shared" si="123"/>
        <v>70736.722736723721</v>
      </c>
    </row>
    <row r="3922" spans="1:6" x14ac:dyDescent="0.3">
      <c r="A3922">
        <v>3921</v>
      </c>
      <c r="B3922" s="2">
        <v>40315</v>
      </c>
      <c r="C3922" s="8">
        <v>28190000</v>
      </c>
      <c r="D3922" s="8">
        <v>17625419.013419013</v>
      </c>
      <c r="E3922" s="10">
        <f t="shared" si="122"/>
        <v>10564580.986580987</v>
      </c>
      <c r="F3922" s="28">
        <f t="shared" si="123"/>
        <v>-14306.936306938529</v>
      </c>
    </row>
    <row r="3923" spans="1:6" x14ac:dyDescent="0.3">
      <c r="A3923">
        <v>3922</v>
      </c>
      <c r="B3923" s="2">
        <v>40312</v>
      </c>
      <c r="C3923" s="8">
        <v>28200000</v>
      </c>
      <c r="D3923" s="8">
        <v>17621112.077112075</v>
      </c>
      <c r="E3923" s="10">
        <f t="shared" si="122"/>
        <v>10578887.922887925</v>
      </c>
      <c r="F3923" s="28">
        <f t="shared" si="123"/>
        <v>-46349.650349650532</v>
      </c>
    </row>
    <row r="3924" spans="1:6" x14ac:dyDescent="0.3">
      <c r="A3924">
        <v>3923</v>
      </c>
      <c r="B3924" s="2">
        <v>40311</v>
      </c>
      <c r="C3924" s="8">
        <v>28220000</v>
      </c>
      <c r="D3924" s="8">
        <v>17594762.426762424</v>
      </c>
      <c r="E3924" s="10">
        <f t="shared" si="122"/>
        <v>10625237.573237576</v>
      </c>
      <c r="F3924" s="28">
        <f t="shared" si="123"/>
        <v>380239.65223965421</v>
      </c>
    </row>
    <row r="3925" spans="1:6" x14ac:dyDescent="0.3">
      <c r="A3925">
        <v>3924</v>
      </c>
      <c r="B3925" s="2">
        <v>40310</v>
      </c>
      <c r="C3925" s="8">
        <v>28020000</v>
      </c>
      <c r="D3925" s="8">
        <v>17775002.079002079</v>
      </c>
      <c r="E3925" s="10">
        <f t="shared" si="122"/>
        <v>10244997.920997921</v>
      </c>
      <c r="F3925" s="28">
        <f t="shared" si="123"/>
        <v>319991.68399168178</v>
      </c>
    </row>
    <row r="3926" spans="1:6" x14ac:dyDescent="0.3">
      <c r="A3926">
        <v>3925</v>
      </c>
      <c r="B3926" s="2">
        <v>40309</v>
      </c>
      <c r="C3926" s="8">
        <v>27420000</v>
      </c>
      <c r="D3926" s="8">
        <v>17494993.76299376</v>
      </c>
      <c r="E3926" s="10">
        <f t="shared" si="122"/>
        <v>9925006.2370062396</v>
      </c>
      <c r="F3926" s="28">
        <f t="shared" si="123"/>
        <v>-182430.92043091729</v>
      </c>
    </row>
    <row r="3927" spans="1:6" x14ac:dyDescent="0.3">
      <c r="A3927">
        <v>3926</v>
      </c>
      <c r="B3927" s="2">
        <v>40308</v>
      </c>
      <c r="C3927" s="8">
        <v>27350000</v>
      </c>
      <c r="D3927" s="8">
        <v>17242562.842562843</v>
      </c>
      <c r="E3927" s="10">
        <f t="shared" si="122"/>
        <v>10107437.157437157</v>
      </c>
      <c r="F3927" s="28">
        <f t="shared" si="123"/>
        <v>172156.49215649068</v>
      </c>
    </row>
    <row r="3928" spans="1:6" x14ac:dyDescent="0.3">
      <c r="A3928">
        <v>3927</v>
      </c>
      <c r="B3928" s="2">
        <v>40305</v>
      </c>
      <c r="C3928" s="8">
        <v>27270000</v>
      </c>
      <c r="D3928" s="8">
        <v>17334719.334719334</v>
      </c>
      <c r="E3928" s="10">
        <f t="shared" si="122"/>
        <v>9935280.6652806662</v>
      </c>
      <c r="F3928" s="28">
        <f t="shared" si="123"/>
        <v>341375.16537516564</v>
      </c>
    </row>
    <row r="3929" spans="1:6" x14ac:dyDescent="0.3">
      <c r="A3929">
        <v>3928</v>
      </c>
      <c r="B3929" s="2">
        <v>40304</v>
      </c>
      <c r="C3929" s="8">
        <v>26750000</v>
      </c>
      <c r="D3929" s="8">
        <v>17156094.500094499</v>
      </c>
      <c r="E3929" s="10">
        <f t="shared" si="122"/>
        <v>9593905.4999055006</v>
      </c>
      <c r="F3929" s="28">
        <f t="shared" si="123"/>
        <v>-258523.15252315253</v>
      </c>
    </row>
    <row r="3930" spans="1:6" x14ac:dyDescent="0.3">
      <c r="A3930">
        <v>3929</v>
      </c>
      <c r="B3930" s="2">
        <v>40303</v>
      </c>
      <c r="C3930" s="8">
        <v>26680000</v>
      </c>
      <c r="D3930" s="8">
        <v>16827571.347571347</v>
      </c>
      <c r="E3930" s="10">
        <f t="shared" si="122"/>
        <v>9852428.6524286531</v>
      </c>
      <c r="F3930" s="28">
        <f t="shared" si="123"/>
        <v>-234791.91079191118</v>
      </c>
    </row>
    <row r="3931" spans="1:6" x14ac:dyDescent="0.3">
      <c r="A3931">
        <v>3930</v>
      </c>
      <c r="B3931" s="2">
        <v>40302</v>
      </c>
      <c r="C3931" s="8">
        <v>26820000</v>
      </c>
      <c r="D3931" s="8">
        <v>16732779.436779436</v>
      </c>
      <c r="E3931" s="10">
        <f t="shared" si="122"/>
        <v>10087220.563220564</v>
      </c>
      <c r="F3931" s="28">
        <f t="shared" si="123"/>
        <v>233775.08977508917</v>
      </c>
    </row>
    <row r="3932" spans="1:6" x14ac:dyDescent="0.3">
      <c r="A3932">
        <v>3931</v>
      </c>
      <c r="B3932" s="2">
        <v>40301</v>
      </c>
      <c r="C3932" s="8">
        <v>26730000</v>
      </c>
      <c r="D3932" s="8">
        <v>16876554.526554525</v>
      </c>
      <c r="E3932" s="10">
        <f t="shared" si="122"/>
        <v>9853445.4734454751</v>
      </c>
      <c r="F3932" s="28">
        <f t="shared" si="123"/>
        <v>152899.26289926469</v>
      </c>
    </row>
    <row r="3933" spans="1:6" x14ac:dyDescent="0.3">
      <c r="A3933">
        <v>3932</v>
      </c>
      <c r="B3933" s="2">
        <v>40298</v>
      </c>
      <c r="C3933" s="8">
        <v>26540000</v>
      </c>
      <c r="D3933" s="8">
        <v>16839453.78945379</v>
      </c>
      <c r="E3933" s="10">
        <f t="shared" si="122"/>
        <v>9700546.2105462104</v>
      </c>
      <c r="F3933" s="28">
        <f t="shared" si="123"/>
        <v>-109538.08353808522</v>
      </c>
    </row>
    <row r="3934" spans="1:6" x14ac:dyDescent="0.3">
      <c r="A3934">
        <v>3933</v>
      </c>
      <c r="B3934" s="2">
        <v>40297</v>
      </c>
      <c r="C3934" s="8">
        <v>26540000</v>
      </c>
      <c r="D3934" s="8">
        <v>16729915.705915704</v>
      </c>
      <c r="E3934" s="10">
        <f t="shared" si="122"/>
        <v>9810084.2940842956</v>
      </c>
      <c r="F3934" s="28">
        <f t="shared" si="123"/>
        <v>41524.097524097189</v>
      </c>
    </row>
    <row r="3935" spans="1:6" x14ac:dyDescent="0.3">
      <c r="A3935">
        <v>3934</v>
      </c>
      <c r="B3935" s="2">
        <v>40296</v>
      </c>
      <c r="C3935" s="8">
        <v>26540000</v>
      </c>
      <c r="D3935" s="8">
        <v>16771439.803439802</v>
      </c>
      <c r="E3935" s="10">
        <f t="shared" si="122"/>
        <v>9768560.1965601984</v>
      </c>
      <c r="F3935" s="28">
        <f t="shared" si="123"/>
        <v>-150153.84615384601</v>
      </c>
    </row>
    <row r="3936" spans="1:6" x14ac:dyDescent="0.3">
      <c r="A3936">
        <v>3935</v>
      </c>
      <c r="B3936" s="2">
        <v>40295</v>
      </c>
      <c r="C3936" s="8">
        <v>26500000</v>
      </c>
      <c r="D3936" s="8">
        <v>16581285.957285956</v>
      </c>
      <c r="E3936" s="10">
        <f t="shared" si="122"/>
        <v>9918714.0427140445</v>
      </c>
      <c r="F3936" s="28">
        <f t="shared" si="123"/>
        <v>-55997.731997732073</v>
      </c>
    </row>
    <row r="3937" spans="1:6" x14ac:dyDescent="0.3">
      <c r="A3937">
        <v>3936</v>
      </c>
      <c r="B3937" s="2">
        <v>40294</v>
      </c>
      <c r="C3937" s="8">
        <v>26500000</v>
      </c>
      <c r="D3937" s="8">
        <v>16525288.225288223</v>
      </c>
      <c r="E3937" s="10">
        <f t="shared" si="122"/>
        <v>9974711.7747117765</v>
      </c>
      <c r="F3937" s="28">
        <f t="shared" si="123"/>
        <v>53247.401247402653</v>
      </c>
    </row>
    <row r="3938" spans="1:6" x14ac:dyDescent="0.3">
      <c r="A3938">
        <v>3937</v>
      </c>
      <c r="B3938" s="2">
        <v>40291</v>
      </c>
      <c r="C3938" s="8">
        <v>26380000</v>
      </c>
      <c r="D3938" s="8">
        <v>16458535.626535626</v>
      </c>
      <c r="E3938" s="10">
        <f t="shared" si="122"/>
        <v>9921464.3734643739</v>
      </c>
      <c r="F3938" s="28">
        <f t="shared" si="123"/>
        <v>-93701.001701002941</v>
      </c>
    </row>
    <row r="3939" spans="1:6" x14ac:dyDescent="0.3">
      <c r="A3939">
        <v>3938</v>
      </c>
      <c r="B3939" s="2">
        <v>40290</v>
      </c>
      <c r="C3939" s="8">
        <v>26380000</v>
      </c>
      <c r="D3939" s="8">
        <v>16364834.624834623</v>
      </c>
      <c r="E3939" s="10">
        <f t="shared" si="122"/>
        <v>10015165.375165377</v>
      </c>
      <c r="F3939" s="28">
        <f t="shared" si="123"/>
        <v>104524.6645246651</v>
      </c>
    </row>
    <row r="3940" spans="1:6" x14ac:dyDescent="0.3">
      <c r="A3940">
        <v>3939</v>
      </c>
      <c r="B3940" s="2">
        <v>40289</v>
      </c>
      <c r="C3940" s="8">
        <v>26360000</v>
      </c>
      <c r="D3940" s="8">
        <v>16449359.289359288</v>
      </c>
      <c r="E3940" s="10">
        <f t="shared" si="122"/>
        <v>9910640.7106407117</v>
      </c>
      <c r="F3940" s="28">
        <f t="shared" si="123"/>
        <v>-88923.832923833281</v>
      </c>
    </row>
    <row r="3941" spans="1:6" x14ac:dyDescent="0.3">
      <c r="A3941">
        <v>3940</v>
      </c>
      <c r="B3941" s="2">
        <v>40288</v>
      </c>
      <c r="C3941" s="8">
        <v>26320000</v>
      </c>
      <c r="D3941" s="8">
        <v>16320435.456435455</v>
      </c>
      <c r="E3941" s="10">
        <f t="shared" si="122"/>
        <v>9999564.543564545</v>
      </c>
      <c r="F3941" s="28">
        <f t="shared" si="123"/>
        <v>-40152.712152712047</v>
      </c>
    </row>
    <row r="3942" spans="1:6" x14ac:dyDescent="0.3">
      <c r="A3942">
        <v>3941</v>
      </c>
      <c r="B3942" s="2">
        <v>40287</v>
      </c>
      <c r="C3942" s="8">
        <v>26320000</v>
      </c>
      <c r="D3942" s="8">
        <v>16280282.744282743</v>
      </c>
      <c r="E3942" s="10">
        <f t="shared" si="122"/>
        <v>10039717.255717257</v>
      </c>
      <c r="F3942" s="28">
        <f t="shared" si="123"/>
        <v>-181405.40540540591</v>
      </c>
    </row>
    <row r="3943" spans="1:6" x14ac:dyDescent="0.3">
      <c r="A3943">
        <v>3942</v>
      </c>
      <c r="B3943" s="2">
        <v>40284</v>
      </c>
      <c r="C3943" s="8">
        <v>26500000</v>
      </c>
      <c r="D3943" s="8">
        <v>16278877.338877337</v>
      </c>
      <c r="E3943" s="10">
        <f t="shared" si="122"/>
        <v>10221122.661122663</v>
      </c>
      <c r="F3943" s="28">
        <f t="shared" si="123"/>
        <v>334000.75600075722</v>
      </c>
    </row>
    <row r="3944" spans="1:6" x14ac:dyDescent="0.3">
      <c r="A3944">
        <v>3943</v>
      </c>
      <c r="B3944" s="2">
        <v>40283</v>
      </c>
      <c r="C3944" s="8">
        <v>26510000</v>
      </c>
      <c r="D3944" s="8">
        <v>16622878.094878094</v>
      </c>
      <c r="E3944" s="10">
        <f t="shared" si="122"/>
        <v>9887121.9051219057</v>
      </c>
      <c r="F3944" s="28">
        <f t="shared" si="123"/>
        <v>37490.455490455031</v>
      </c>
    </row>
    <row r="3945" spans="1:6" x14ac:dyDescent="0.3">
      <c r="A3945">
        <v>3944</v>
      </c>
      <c r="B3945" s="2">
        <v>40282</v>
      </c>
      <c r="C3945" s="8">
        <v>26480000</v>
      </c>
      <c r="D3945" s="8">
        <v>16630368.550368549</v>
      </c>
      <c r="E3945" s="10">
        <f t="shared" si="122"/>
        <v>9849631.4496314507</v>
      </c>
      <c r="F3945" s="28">
        <f t="shared" si="123"/>
        <v>-158963.14496314526</v>
      </c>
    </row>
    <row r="3946" spans="1:6" x14ac:dyDescent="0.3">
      <c r="A3946">
        <v>3945</v>
      </c>
      <c r="B3946" s="2">
        <v>40281</v>
      </c>
      <c r="C3946" s="8">
        <v>26550000</v>
      </c>
      <c r="D3946" s="8">
        <v>16541405.405405404</v>
      </c>
      <c r="E3946" s="10">
        <f t="shared" si="122"/>
        <v>10008594.594594596</v>
      </c>
      <c r="F3946" s="28">
        <f t="shared" si="123"/>
        <v>3833.6798336803913</v>
      </c>
    </row>
    <row r="3947" spans="1:6" x14ac:dyDescent="0.3">
      <c r="A3947">
        <v>3946</v>
      </c>
      <c r="B3947" s="2">
        <v>40280</v>
      </c>
      <c r="C3947" s="8">
        <v>26690000</v>
      </c>
      <c r="D3947" s="8">
        <v>16685239.085239084</v>
      </c>
      <c r="E3947" s="10">
        <f t="shared" si="122"/>
        <v>10004760.914760916</v>
      </c>
      <c r="F3947" s="28">
        <f t="shared" si="123"/>
        <v>112817.99281799234</v>
      </c>
    </row>
    <row r="3948" spans="1:6" x14ac:dyDescent="0.3">
      <c r="A3948">
        <v>3947</v>
      </c>
      <c r="B3948" s="2">
        <v>40277</v>
      </c>
      <c r="C3948" s="8">
        <v>26570000</v>
      </c>
      <c r="D3948" s="8">
        <v>16678057.078057077</v>
      </c>
      <c r="E3948" s="10">
        <f t="shared" si="122"/>
        <v>9891942.9219429232</v>
      </c>
      <c r="F3948" s="28">
        <f t="shared" si="123"/>
        <v>182160.27216027305</v>
      </c>
    </row>
    <row r="3949" spans="1:6" x14ac:dyDescent="0.3">
      <c r="A3949">
        <v>3948</v>
      </c>
      <c r="B3949" s="2">
        <v>40276</v>
      </c>
      <c r="C3949" s="8">
        <v>26260000</v>
      </c>
      <c r="D3949" s="8">
        <v>16550217.35021735</v>
      </c>
      <c r="E3949" s="10">
        <f t="shared" si="122"/>
        <v>9709782.6497826502</v>
      </c>
      <c r="F3949" s="28">
        <f t="shared" si="123"/>
        <v>118859.19485919364</v>
      </c>
    </row>
    <row r="3950" spans="1:6" x14ac:dyDescent="0.3">
      <c r="A3950">
        <v>3949</v>
      </c>
      <c r="B3950" s="2">
        <v>40275</v>
      </c>
      <c r="C3950" s="8">
        <v>26160000</v>
      </c>
      <c r="D3950" s="8">
        <v>16569076.545076543</v>
      </c>
      <c r="E3950" s="10">
        <f t="shared" si="122"/>
        <v>9590923.4549234565</v>
      </c>
      <c r="F3950" s="28">
        <f t="shared" si="123"/>
        <v>-327390.66339066252</v>
      </c>
    </row>
    <row r="3951" spans="1:6" x14ac:dyDescent="0.3">
      <c r="A3951">
        <v>3950</v>
      </c>
      <c r="B3951" s="2">
        <v>40274</v>
      </c>
      <c r="C3951" s="8">
        <v>26180000</v>
      </c>
      <c r="D3951" s="8">
        <v>16261685.881685881</v>
      </c>
      <c r="E3951" s="10">
        <f t="shared" si="122"/>
        <v>9918314.1183141191</v>
      </c>
      <c r="F3951" s="28">
        <f t="shared" si="123"/>
        <v>69823.851823851466</v>
      </c>
    </row>
    <row r="3952" spans="1:6" x14ac:dyDescent="0.3">
      <c r="A3952">
        <v>3951</v>
      </c>
      <c r="B3952" s="2">
        <v>40273</v>
      </c>
      <c r="C3952" s="8">
        <v>26190000</v>
      </c>
      <c r="D3952" s="8">
        <v>16341509.733509732</v>
      </c>
      <c r="E3952" s="10">
        <f t="shared" si="122"/>
        <v>9848490.2664902676</v>
      </c>
      <c r="F3952" s="28">
        <f t="shared" si="123"/>
        <v>-474677.7006777022</v>
      </c>
    </row>
    <row r="3953" spans="1:6" x14ac:dyDescent="0.3">
      <c r="A3953">
        <v>3952</v>
      </c>
      <c r="B3953" s="2">
        <v>40270</v>
      </c>
      <c r="C3953" s="8">
        <v>26200000</v>
      </c>
      <c r="D3953" s="8">
        <v>15876832.03283203</v>
      </c>
      <c r="E3953" s="10">
        <f t="shared" si="122"/>
        <v>10323167.96716797</v>
      </c>
      <c r="F3953" s="28">
        <f t="shared" si="123"/>
        <v>324120.52812052891</v>
      </c>
    </row>
    <row r="3954" spans="1:6" x14ac:dyDescent="0.3">
      <c r="A3954">
        <v>3953</v>
      </c>
      <c r="B3954" s="2">
        <v>40269</v>
      </c>
      <c r="C3954" s="8">
        <v>26160000</v>
      </c>
      <c r="D3954" s="8">
        <v>16160952.560952559</v>
      </c>
      <c r="E3954" s="10">
        <f t="shared" si="122"/>
        <v>9999047.4390474409</v>
      </c>
      <c r="F3954" s="28">
        <f t="shared" si="123"/>
        <v>-92162.918162917718</v>
      </c>
    </row>
    <row r="3955" spans="1:6" x14ac:dyDescent="0.3">
      <c r="A3955">
        <v>3954</v>
      </c>
      <c r="B3955" s="2">
        <v>40268</v>
      </c>
      <c r="C3955" s="8">
        <v>26150000</v>
      </c>
      <c r="D3955" s="8">
        <v>16058789.642789641</v>
      </c>
      <c r="E3955" s="10">
        <f t="shared" si="122"/>
        <v>10091210.357210359</v>
      </c>
      <c r="F3955" s="28">
        <f t="shared" si="123"/>
        <v>-313735.7777357772</v>
      </c>
    </row>
    <row r="3956" spans="1:6" x14ac:dyDescent="0.3">
      <c r="A3956">
        <v>3955</v>
      </c>
      <c r="B3956" s="2">
        <v>40267</v>
      </c>
      <c r="C3956" s="8">
        <v>26270000</v>
      </c>
      <c r="D3956" s="8">
        <v>15865053.865053864</v>
      </c>
      <c r="E3956" s="10">
        <f t="shared" si="122"/>
        <v>10404946.134946136</v>
      </c>
      <c r="F3956" s="28">
        <f t="shared" si="123"/>
        <v>112068.41806841828</v>
      </c>
    </row>
    <row r="3957" spans="1:6" x14ac:dyDescent="0.3">
      <c r="A3957">
        <v>3956</v>
      </c>
      <c r="B3957" s="2">
        <v>40266</v>
      </c>
      <c r="C3957" s="8">
        <v>26300000</v>
      </c>
      <c r="D3957" s="8">
        <v>16007122.283122282</v>
      </c>
      <c r="E3957" s="10">
        <f t="shared" si="122"/>
        <v>10292877.716877718</v>
      </c>
      <c r="F3957" s="28">
        <f t="shared" si="123"/>
        <v>192056.70005670004</v>
      </c>
    </row>
    <row r="3958" spans="1:6" x14ac:dyDescent="0.3">
      <c r="A3958">
        <v>3957</v>
      </c>
      <c r="B3958" s="2">
        <v>40263</v>
      </c>
      <c r="C3958" s="8">
        <v>26020000</v>
      </c>
      <c r="D3958" s="8">
        <v>15919178.983178983</v>
      </c>
      <c r="E3958" s="10">
        <f t="shared" si="122"/>
        <v>10100821.016821017</v>
      </c>
      <c r="F3958" s="28">
        <f t="shared" si="123"/>
        <v>-67533.925533926114</v>
      </c>
    </row>
    <row r="3959" spans="1:6" x14ac:dyDescent="0.3">
      <c r="A3959">
        <v>3958</v>
      </c>
      <c r="B3959" s="2">
        <v>40262</v>
      </c>
      <c r="C3959" s="8">
        <v>25930000</v>
      </c>
      <c r="D3959" s="8">
        <v>15761645.057645056</v>
      </c>
      <c r="E3959" s="10">
        <f t="shared" si="122"/>
        <v>10168354.942354944</v>
      </c>
      <c r="F3959" s="28">
        <f t="shared" si="123"/>
        <v>-706563.22056321986</v>
      </c>
    </row>
    <row r="3960" spans="1:6" x14ac:dyDescent="0.3">
      <c r="A3960">
        <v>3959</v>
      </c>
      <c r="B3960" s="2">
        <v>40261</v>
      </c>
      <c r="C3960" s="8">
        <v>26240000</v>
      </c>
      <c r="D3960" s="8">
        <v>15365081.837081837</v>
      </c>
      <c r="E3960" s="10">
        <f t="shared" si="122"/>
        <v>10874918.162918163</v>
      </c>
      <c r="F3960" s="28">
        <f t="shared" si="123"/>
        <v>40306.558306558058</v>
      </c>
    </row>
    <row r="3961" spans="1:6" x14ac:dyDescent="0.3">
      <c r="A3961">
        <v>3960</v>
      </c>
      <c r="B3961" s="2">
        <v>40260</v>
      </c>
      <c r="C3961" s="8">
        <v>26410000</v>
      </c>
      <c r="D3961" s="8">
        <v>15575388.395388395</v>
      </c>
      <c r="E3961" s="10">
        <f t="shared" si="122"/>
        <v>10834611.604611605</v>
      </c>
      <c r="F3961" s="28">
        <f t="shared" si="123"/>
        <v>-60970.326970327646</v>
      </c>
    </row>
    <row r="3962" spans="1:6" x14ac:dyDescent="0.3">
      <c r="A3962">
        <v>3961</v>
      </c>
      <c r="B3962" s="2">
        <v>40259</v>
      </c>
      <c r="C3962" s="8">
        <v>26420000</v>
      </c>
      <c r="D3962" s="8">
        <v>15524418.068418067</v>
      </c>
      <c r="E3962" s="10">
        <f t="shared" si="122"/>
        <v>10895581.931581933</v>
      </c>
      <c r="F3962" s="28">
        <f t="shared" si="123"/>
        <v>4388.9623889625072</v>
      </c>
    </row>
    <row r="3963" spans="1:6" x14ac:dyDescent="0.3">
      <c r="A3963">
        <v>3962</v>
      </c>
      <c r="B3963" s="2">
        <v>40256</v>
      </c>
      <c r="C3963" s="8">
        <v>26530000</v>
      </c>
      <c r="D3963" s="8">
        <v>15638807.030807029</v>
      </c>
      <c r="E3963" s="10">
        <f t="shared" si="122"/>
        <v>10891192.969192971</v>
      </c>
      <c r="F3963" s="28">
        <f t="shared" si="123"/>
        <v>246703.45870345831</v>
      </c>
    </row>
    <row r="3964" spans="1:6" x14ac:dyDescent="0.3">
      <c r="A3964">
        <v>3963</v>
      </c>
      <c r="B3964" s="2">
        <v>40255</v>
      </c>
      <c r="C3964" s="8">
        <v>26570000</v>
      </c>
      <c r="D3964" s="8">
        <v>15925510.489510488</v>
      </c>
      <c r="E3964" s="10">
        <f t="shared" si="122"/>
        <v>10644489.510489512</v>
      </c>
      <c r="F3964" s="28">
        <f t="shared" si="123"/>
        <v>-109271.59327159263</v>
      </c>
    </row>
    <row r="3965" spans="1:6" x14ac:dyDescent="0.3">
      <c r="A3965">
        <v>3964</v>
      </c>
      <c r="B3965" s="2">
        <v>40254</v>
      </c>
      <c r="C3965" s="8">
        <v>26610000</v>
      </c>
      <c r="D3965" s="8">
        <v>15856238.896238895</v>
      </c>
      <c r="E3965" s="10">
        <f t="shared" si="122"/>
        <v>10753761.103761105</v>
      </c>
      <c r="F3965" s="28">
        <f t="shared" si="123"/>
        <v>101575.12757512741</v>
      </c>
    </row>
    <row r="3966" spans="1:6" x14ac:dyDescent="0.3">
      <c r="A3966">
        <v>3965</v>
      </c>
      <c r="B3966" s="2">
        <v>40253</v>
      </c>
      <c r="C3966" s="8">
        <v>26500000</v>
      </c>
      <c r="D3966" s="8">
        <v>15847814.023814023</v>
      </c>
      <c r="E3966" s="10">
        <f t="shared" si="122"/>
        <v>10652185.976185977</v>
      </c>
      <c r="F3966" s="28">
        <f t="shared" si="123"/>
        <v>-201487.8094878085</v>
      </c>
    </row>
    <row r="3967" spans="1:6" x14ac:dyDescent="0.3">
      <c r="A3967">
        <v>3966</v>
      </c>
      <c r="B3967" s="2">
        <v>40252</v>
      </c>
      <c r="C3967" s="8">
        <v>26460000</v>
      </c>
      <c r="D3967" s="8">
        <v>15606326.214326214</v>
      </c>
      <c r="E3967" s="10">
        <f t="shared" si="122"/>
        <v>10853673.785673786</v>
      </c>
      <c r="F3967" s="28">
        <f t="shared" si="123"/>
        <v>-52512.190512191504</v>
      </c>
    </row>
    <row r="3968" spans="1:6" x14ac:dyDescent="0.3">
      <c r="A3968">
        <v>3967</v>
      </c>
      <c r="B3968" s="2">
        <v>40249</v>
      </c>
      <c r="C3968" s="8">
        <v>26470000</v>
      </c>
      <c r="D3968" s="8">
        <v>15563814.023814023</v>
      </c>
      <c r="E3968" s="10">
        <f t="shared" si="122"/>
        <v>10906185.976185977</v>
      </c>
      <c r="F3968" s="28">
        <f t="shared" si="123"/>
        <v>51842.751842752099</v>
      </c>
    </row>
    <row r="3969" spans="1:6" x14ac:dyDescent="0.3">
      <c r="A3969">
        <v>3968</v>
      </c>
      <c r="B3969" s="2">
        <v>40248</v>
      </c>
      <c r="C3969" s="8">
        <v>26510000</v>
      </c>
      <c r="D3969" s="8">
        <v>15655656.775656775</v>
      </c>
      <c r="E3969" s="10">
        <f t="shared" si="122"/>
        <v>10854343.224343225</v>
      </c>
      <c r="F3969" s="28">
        <f t="shared" si="123"/>
        <v>-181200.90720090643</v>
      </c>
    </row>
    <row r="3970" spans="1:6" x14ac:dyDescent="0.3">
      <c r="A3970">
        <v>3969</v>
      </c>
      <c r="B3970" s="2">
        <v>40247</v>
      </c>
      <c r="C3970" s="8">
        <v>26680000</v>
      </c>
      <c r="D3970" s="8">
        <v>15644455.868455868</v>
      </c>
      <c r="E3970" s="10">
        <f t="shared" si="122"/>
        <v>11035544.131544132</v>
      </c>
      <c r="F3970" s="28">
        <f t="shared" si="123"/>
        <v>123569.07956907898</v>
      </c>
    </row>
    <row r="3971" spans="1:6" x14ac:dyDescent="0.3">
      <c r="A3971">
        <v>3970</v>
      </c>
      <c r="B3971" s="2">
        <v>40246</v>
      </c>
      <c r="C3971" s="8">
        <v>26740000</v>
      </c>
      <c r="D3971" s="8">
        <v>15828024.948024947</v>
      </c>
      <c r="E3971" s="10">
        <f t="shared" ref="E3971:E4016" si="124">C3971-D3971</f>
        <v>10911975.051975053</v>
      </c>
      <c r="F3971" s="28">
        <f t="shared" ref="F3971:F4014" si="125">E3971-E3972</f>
        <v>-30439.992439992726</v>
      </c>
    </row>
    <row r="3972" spans="1:6" x14ac:dyDescent="0.3">
      <c r="A3972">
        <v>3971</v>
      </c>
      <c r="B3972" s="2">
        <v>40245</v>
      </c>
      <c r="C3972" s="8">
        <v>26810000</v>
      </c>
      <c r="D3972" s="8">
        <v>15867584.955584954</v>
      </c>
      <c r="E3972" s="10">
        <f t="shared" si="124"/>
        <v>10942415.044415046</v>
      </c>
      <c r="F3972" s="28">
        <f t="shared" si="125"/>
        <v>188167.45416745357</v>
      </c>
    </row>
    <row r="3973" spans="1:6" x14ac:dyDescent="0.3">
      <c r="A3973">
        <v>3972</v>
      </c>
      <c r="B3973" s="2">
        <v>40242</v>
      </c>
      <c r="C3973" s="8">
        <v>26780000</v>
      </c>
      <c r="D3973" s="8">
        <v>16025752.409752408</v>
      </c>
      <c r="E3973" s="10">
        <f t="shared" si="124"/>
        <v>10754247.590247592</v>
      </c>
      <c r="F3973" s="28">
        <f t="shared" si="125"/>
        <v>8931.392931394279</v>
      </c>
    </row>
    <row r="3974" spans="1:6" x14ac:dyDescent="0.3">
      <c r="A3974">
        <v>3973</v>
      </c>
      <c r="B3974" s="2">
        <v>40241</v>
      </c>
      <c r="C3974" s="8">
        <v>26740000</v>
      </c>
      <c r="D3974" s="8">
        <v>15994683.802683802</v>
      </c>
      <c r="E3974" s="10">
        <f t="shared" si="124"/>
        <v>10745316.197316198</v>
      </c>
      <c r="F3974" s="28">
        <f t="shared" si="125"/>
        <v>171271.97127197124</v>
      </c>
    </row>
    <row r="3975" spans="1:6" x14ac:dyDescent="0.3">
      <c r="A3975">
        <v>3974</v>
      </c>
      <c r="B3975" s="2">
        <v>40240</v>
      </c>
      <c r="C3975" s="8">
        <v>26720000</v>
      </c>
      <c r="D3975" s="8">
        <v>16145955.773955774</v>
      </c>
      <c r="E3975" s="10">
        <f t="shared" si="124"/>
        <v>10574044.226044226</v>
      </c>
      <c r="F3975" s="28">
        <f t="shared" si="125"/>
        <v>-59306.747306747362</v>
      </c>
    </row>
    <row r="3976" spans="1:6" x14ac:dyDescent="0.3">
      <c r="A3976">
        <v>3975</v>
      </c>
      <c r="B3976" s="2">
        <v>40239</v>
      </c>
      <c r="C3976" s="8">
        <v>26620000</v>
      </c>
      <c r="D3976" s="8">
        <v>15986649.026649026</v>
      </c>
      <c r="E3976" s="10">
        <f t="shared" si="124"/>
        <v>10633350.973350974</v>
      </c>
      <c r="F3976" s="28">
        <f t="shared" si="125"/>
        <v>-268576.82857682928</v>
      </c>
    </row>
    <row r="3977" spans="1:6" x14ac:dyDescent="0.3">
      <c r="A3977">
        <v>3976</v>
      </c>
      <c r="B3977" s="2">
        <v>40238</v>
      </c>
      <c r="C3977" s="8">
        <v>26620000</v>
      </c>
      <c r="D3977" s="8">
        <v>15718072.198072197</v>
      </c>
      <c r="E3977" s="10">
        <f t="shared" si="124"/>
        <v>10901927.801927803</v>
      </c>
      <c r="F3977" s="28">
        <f t="shared" si="125"/>
        <v>66117.936117935926</v>
      </c>
    </row>
    <row r="3978" spans="1:6" x14ac:dyDescent="0.3">
      <c r="A3978">
        <v>3977</v>
      </c>
      <c r="B3978" s="2">
        <v>40235</v>
      </c>
      <c r="C3978" s="8">
        <v>26730000</v>
      </c>
      <c r="D3978" s="8">
        <v>15894190.134190133</v>
      </c>
      <c r="E3978" s="10">
        <f t="shared" si="124"/>
        <v>10835809.865809867</v>
      </c>
      <c r="F3978" s="28">
        <f t="shared" si="125"/>
        <v>-34859.194859195501</v>
      </c>
    </row>
    <row r="3979" spans="1:6" x14ac:dyDescent="0.3">
      <c r="A3979">
        <v>3978</v>
      </c>
      <c r="B3979" s="2">
        <v>40234</v>
      </c>
      <c r="C3979" s="8">
        <v>26490000</v>
      </c>
      <c r="D3979" s="8">
        <v>15619330.939330937</v>
      </c>
      <c r="E3979" s="10">
        <f t="shared" si="124"/>
        <v>10870669.060669063</v>
      </c>
      <c r="F3979" s="28">
        <f t="shared" si="125"/>
        <v>-146427.89642789587</v>
      </c>
    </row>
    <row r="3980" spans="1:6" x14ac:dyDescent="0.3">
      <c r="A3980">
        <v>3979</v>
      </c>
      <c r="B3980" s="2">
        <v>40233</v>
      </c>
      <c r="C3980" s="8">
        <v>26560000</v>
      </c>
      <c r="D3980" s="8">
        <v>15542903.042903041</v>
      </c>
      <c r="E3980" s="10">
        <f t="shared" si="124"/>
        <v>11017096.957096959</v>
      </c>
      <c r="F3980" s="28">
        <f t="shared" si="125"/>
        <v>-72151.956151956692</v>
      </c>
    </row>
    <row r="3981" spans="1:6" x14ac:dyDescent="0.3">
      <c r="A3981">
        <v>3980</v>
      </c>
      <c r="B3981" s="2">
        <v>40232</v>
      </c>
      <c r="C3981" s="8">
        <v>26620000</v>
      </c>
      <c r="D3981" s="8">
        <v>15530751.086751085</v>
      </c>
      <c r="E3981" s="10">
        <f t="shared" si="124"/>
        <v>11089248.913248915</v>
      </c>
      <c r="F3981" s="28">
        <f t="shared" si="125"/>
        <v>60369.684369685128</v>
      </c>
    </row>
    <row r="3982" spans="1:6" x14ac:dyDescent="0.3">
      <c r="A3982">
        <v>3981</v>
      </c>
      <c r="B3982" s="2">
        <v>40231</v>
      </c>
      <c r="C3982" s="8">
        <v>26800000</v>
      </c>
      <c r="D3982" s="8">
        <v>15771120.77112077</v>
      </c>
      <c r="E3982" s="10">
        <f t="shared" si="124"/>
        <v>11028879.22887923</v>
      </c>
      <c r="F3982" s="28">
        <f t="shared" si="125"/>
        <v>853318.26317248866</v>
      </c>
    </row>
    <row r="3983" spans="1:6" x14ac:dyDescent="0.3">
      <c r="A3983">
        <v>3982</v>
      </c>
      <c r="B3983" s="2">
        <v>40228</v>
      </c>
      <c r="C3983" s="8">
        <v>25942848.812994588</v>
      </c>
      <c r="D3983" s="8">
        <v>15767287.847287847</v>
      </c>
      <c r="E3983" s="10">
        <f t="shared" si="124"/>
        <v>10175560.965706741</v>
      </c>
      <c r="F3983" s="28">
        <f t="shared" si="125"/>
        <v>-3307.6670394446701</v>
      </c>
    </row>
    <row r="3984" spans="1:6" x14ac:dyDescent="0.3">
      <c r="A3984">
        <v>3983</v>
      </c>
      <c r="B3984" s="2">
        <v>40227</v>
      </c>
      <c r="C3984" s="8">
        <v>25857492.711370263</v>
      </c>
      <c r="D3984" s="8">
        <v>15678624.078624077</v>
      </c>
      <c r="E3984" s="10">
        <f t="shared" si="124"/>
        <v>10178868.632746186</v>
      </c>
      <c r="F3984" s="28">
        <f t="shared" si="125"/>
        <v>3222.3099570050836</v>
      </c>
    </row>
    <row r="3985" spans="1:7" x14ac:dyDescent="0.3">
      <c r="A3985">
        <v>3984</v>
      </c>
      <c r="B3985" s="2">
        <v>40226</v>
      </c>
      <c r="C3985" s="8">
        <v>25875306.122448981</v>
      </c>
      <c r="D3985" s="8">
        <v>15699659.7996598</v>
      </c>
      <c r="E3985" s="10">
        <f t="shared" si="124"/>
        <v>10175646.322789181</v>
      </c>
      <c r="F3985" s="28">
        <f t="shared" si="125"/>
        <v>52287.24943010509</v>
      </c>
      <c r="G3985" s="10"/>
    </row>
    <row r="3986" spans="1:7" x14ac:dyDescent="0.3">
      <c r="A3986">
        <v>3985</v>
      </c>
      <c r="B3986" s="2">
        <v>40225</v>
      </c>
      <c r="C3986" s="8">
        <v>25947142.857142858</v>
      </c>
      <c r="D3986" s="8">
        <v>15823783.783783782</v>
      </c>
      <c r="E3986" s="10">
        <f t="shared" si="124"/>
        <v>10123359.073359076</v>
      </c>
      <c r="F3986" s="28">
        <f t="shared" si="125"/>
        <v>-1024146.1241461225</v>
      </c>
      <c r="G3986" s="10"/>
    </row>
    <row r="3987" spans="1:7" x14ac:dyDescent="0.3">
      <c r="A3987">
        <v>3986</v>
      </c>
      <c r="B3987" s="2">
        <v>40221</v>
      </c>
      <c r="C3987" s="8">
        <v>26550000</v>
      </c>
      <c r="D3987" s="8">
        <v>15402494.802494802</v>
      </c>
      <c r="E3987" s="10">
        <f t="shared" si="124"/>
        <v>11147505.197505198</v>
      </c>
      <c r="F3987" s="28">
        <f t="shared" si="125"/>
        <v>260527.31052730978</v>
      </c>
    </row>
    <row r="3988" spans="1:7" x14ac:dyDescent="0.3">
      <c r="A3988">
        <v>3987</v>
      </c>
      <c r="B3988" s="2">
        <v>40220</v>
      </c>
      <c r="C3988" s="8">
        <v>26480000</v>
      </c>
      <c r="D3988" s="8">
        <v>15593022.113022111</v>
      </c>
      <c r="E3988" s="10">
        <f t="shared" si="124"/>
        <v>10886977.886977889</v>
      </c>
      <c r="F3988" s="28">
        <f t="shared" si="125"/>
        <v>197919.25911925919</v>
      </c>
    </row>
    <row r="3989" spans="1:7" x14ac:dyDescent="0.3">
      <c r="A3989">
        <v>3988</v>
      </c>
      <c r="B3989" s="2">
        <v>40219</v>
      </c>
      <c r="C3989" s="8">
        <v>25710000</v>
      </c>
      <c r="D3989" s="8">
        <v>15020941.372141371</v>
      </c>
      <c r="E3989" s="10">
        <f t="shared" si="124"/>
        <v>10689058.627858629</v>
      </c>
      <c r="F3989" s="28">
        <f t="shared" si="125"/>
        <v>542566.32016632147</v>
      </c>
    </row>
    <row r="3990" spans="1:7" x14ac:dyDescent="0.3">
      <c r="A3990">
        <v>3989</v>
      </c>
      <c r="B3990" s="2">
        <v>40218</v>
      </c>
      <c r="C3990" s="8">
        <v>25180000</v>
      </c>
      <c r="D3990" s="8">
        <v>15033507.692307692</v>
      </c>
      <c r="E3990" s="10">
        <f t="shared" si="124"/>
        <v>10146492.307692308</v>
      </c>
      <c r="F3990" s="28">
        <f t="shared" si="125"/>
        <v>-233588.35758835822</v>
      </c>
    </row>
    <row r="3991" spans="1:7" x14ac:dyDescent="0.3">
      <c r="A3991">
        <v>3990</v>
      </c>
      <c r="B3991" s="2">
        <v>40217</v>
      </c>
      <c r="C3991" s="8">
        <v>25260000</v>
      </c>
      <c r="D3991" s="8">
        <v>14879919.334719334</v>
      </c>
      <c r="E3991" s="10">
        <f t="shared" si="124"/>
        <v>10380080.665280666</v>
      </c>
      <c r="F3991" s="28">
        <f t="shared" si="125"/>
        <v>-928494.80249480158</v>
      </c>
    </row>
    <row r="3992" spans="1:7" x14ac:dyDescent="0.3">
      <c r="A3992">
        <v>3991</v>
      </c>
      <c r="B3992" s="2">
        <v>40214</v>
      </c>
      <c r="C3992" s="8">
        <v>26000000</v>
      </c>
      <c r="D3992" s="8">
        <v>14691424.532224532</v>
      </c>
      <c r="E3992" s="10">
        <f t="shared" si="124"/>
        <v>11308575.467775468</v>
      </c>
      <c r="F3992" s="28">
        <f t="shared" si="125"/>
        <v>-307581.70478170551</v>
      </c>
    </row>
    <row r="3993" spans="1:7" x14ac:dyDescent="0.3">
      <c r="A3993">
        <v>3992</v>
      </c>
      <c r="B3993" s="2">
        <v>40213</v>
      </c>
      <c r="C3993" s="8">
        <v>26450000</v>
      </c>
      <c r="D3993" s="8">
        <v>14833842.827442827</v>
      </c>
      <c r="E3993" s="10">
        <f t="shared" si="124"/>
        <v>11616157.172557173</v>
      </c>
      <c r="F3993" s="28">
        <f t="shared" si="125"/>
        <v>664166.32016632147</v>
      </c>
    </row>
    <row r="3994" spans="1:7" x14ac:dyDescent="0.3">
      <c r="A3994">
        <v>3993</v>
      </c>
      <c r="B3994" s="2">
        <v>40212</v>
      </c>
      <c r="C3994" s="8">
        <v>26470000</v>
      </c>
      <c r="D3994" s="8">
        <v>15518009.147609148</v>
      </c>
      <c r="E3994" s="10">
        <f t="shared" si="124"/>
        <v>10951990.852390852</v>
      </c>
      <c r="F3994" s="28">
        <f t="shared" si="125"/>
        <v>54620.223020222038</v>
      </c>
    </row>
    <row r="3995" spans="1:7" x14ac:dyDescent="0.3">
      <c r="A3995">
        <v>3994</v>
      </c>
      <c r="B3995" s="2">
        <v>40211</v>
      </c>
      <c r="C3995" s="8">
        <v>26500000</v>
      </c>
      <c r="D3995" s="8">
        <v>15602629.37062937</v>
      </c>
      <c r="E3995" s="10">
        <f t="shared" si="124"/>
        <v>10897370.62937063</v>
      </c>
      <c r="F3995" s="28">
        <f t="shared" si="125"/>
        <v>-63754.526554528624</v>
      </c>
    </row>
    <row r="3996" spans="1:7" x14ac:dyDescent="0.3">
      <c r="A3996">
        <v>3995</v>
      </c>
      <c r="B3996" s="2">
        <v>40210</v>
      </c>
      <c r="C3996" s="8">
        <v>26380000</v>
      </c>
      <c r="D3996" s="8">
        <v>15418874.844074842</v>
      </c>
      <c r="E3996" s="10">
        <f t="shared" si="124"/>
        <v>10961125.155925158</v>
      </c>
      <c r="F3996" s="28">
        <f t="shared" si="125"/>
        <v>-337402.91060290858</v>
      </c>
    </row>
    <row r="3997" spans="1:7" x14ac:dyDescent="0.3">
      <c r="A3997">
        <v>3996</v>
      </c>
      <c r="B3997" s="2">
        <v>40207</v>
      </c>
      <c r="C3997" s="8">
        <v>26420000</v>
      </c>
      <c r="D3997" s="8">
        <v>15121471.933471933</v>
      </c>
      <c r="E3997" s="10">
        <f t="shared" si="124"/>
        <v>11298528.066528067</v>
      </c>
      <c r="F3997" s="28">
        <f t="shared" si="125"/>
        <v>-48995.274995274842</v>
      </c>
    </row>
    <row r="3998" spans="1:7" x14ac:dyDescent="0.3">
      <c r="A3998">
        <v>3997</v>
      </c>
      <c r="B3998" s="2">
        <v>40206</v>
      </c>
      <c r="C3998" s="8">
        <v>26470000</v>
      </c>
      <c r="D3998" s="8">
        <v>15122476.658476658</v>
      </c>
      <c r="E3998" s="10">
        <f t="shared" si="124"/>
        <v>11347523.341523342</v>
      </c>
      <c r="F3998" s="28">
        <f t="shared" si="125"/>
        <v>-31457.115857115015</v>
      </c>
    </row>
    <row r="3999" spans="1:7" x14ac:dyDescent="0.3">
      <c r="A3999">
        <v>3998</v>
      </c>
      <c r="B3999" s="2">
        <v>40205</v>
      </c>
      <c r="C3999" s="8">
        <v>26520000</v>
      </c>
      <c r="D3999" s="8">
        <v>15141019.542619543</v>
      </c>
      <c r="E3999" s="10">
        <f t="shared" si="124"/>
        <v>11378980.457380457</v>
      </c>
      <c r="F3999" s="28">
        <f t="shared" si="125"/>
        <v>208494.80249480158</v>
      </c>
    </row>
    <row r="4000" spans="1:7" x14ac:dyDescent="0.3">
      <c r="A4000">
        <v>3999</v>
      </c>
      <c r="B4000" s="2">
        <v>40204</v>
      </c>
      <c r="C4000" s="8">
        <v>26500000</v>
      </c>
      <c r="D4000" s="8">
        <v>15329514.345114345</v>
      </c>
      <c r="E4000" s="10">
        <f t="shared" si="124"/>
        <v>11170485.654885655</v>
      </c>
      <c r="F4000" s="28">
        <f t="shared" si="125"/>
        <v>-57698.960498960689</v>
      </c>
    </row>
    <row r="4001" spans="1:6" x14ac:dyDescent="0.3">
      <c r="A4001">
        <v>4000</v>
      </c>
      <c r="B4001" s="2">
        <v>40203</v>
      </c>
      <c r="C4001" s="8">
        <v>26520000</v>
      </c>
      <c r="D4001" s="8">
        <v>15291815.384615384</v>
      </c>
      <c r="E4001" s="10">
        <f t="shared" si="124"/>
        <v>11228184.615384616</v>
      </c>
      <c r="F4001" s="28">
        <f t="shared" si="125"/>
        <v>26224.532224532217</v>
      </c>
    </row>
    <row r="4002" spans="1:6" x14ac:dyDescent="0.3">
      <c r="A4002">
        <v>4001</v>
      </c>
      <c r="B4002" s="2">
        <v>40200</v>
      </c>
      <c r="C4002" s="8">
        <v>26410000</v>
      </c>
      <c r="D4002" s="8">
        <v>15208039.916839916</v>
      </c>
      <c r="E4002" s="10">
        <f t="shared" si="124"/>
        <v>11201960.083160084</v>
      </c>
      <c r="F4002" s="28">
        <f t="shared" si="125"/>
        <v>-31505.197505196556</v>
      </c>
    </row>
    <row r="4003" spans="1:6" x14ac:dyDescent="0.3">
      <c r="A4003">
        <v>4002</v>
      </c>
      <c r="B4003" s="2">
        <v>40199</v>
      </c>
      <c r="C4003" s="8">
        <v>26630000</v>
      </c>
      <c r="D4003" s="8">
        <v>15396534.71933472</v>
      </c>
      <c r="E4003" s="10">
        <f t="shared" si="124"/>
        <v>11233465.28066528</v>
      </c>
      <c r="F4003" s="28">
        <f t="shared" si="125"/>
        <v>-81754.753354756162</v>
      </c>
    </row>
    <row r="4004" spans="1:6" x14ac:dyDescent="0.3">
      <c r="A4004">
        <v>4003</v>
      </c>
      <c r="B4004" s="2">
        <v>40198</v>
      </c>
      <c r="C4004" s="8">
        <v>26850000</v>
      </c>
      <c r="D4004" s="8">
        <v>15534779.965979964</v>
      </c>
      <c r="E4004" s="10">
        <f t="shared" si="124"/>
        <v>11315220.034020036</v>
      </c>
      <c r="F4004" s="28">
        <f t="shared" si="125"/>
        <v>348370.1379701402</v>
      </c>
    </row>
    <row r="4005" spans="1:6" x14ac:dyDescent="0.3">
      <c r="A4005">
        <v>4004</v>
      </c>
      <c r="B4005" s="2">
        <v>40197</v>
      </c>
      <c r="C4005" s="8">
        <v>26880000</v>
      </c>
      <c r="D4005" s="8">
        <v>15913150.103950104</v>
      </c>
      <c r="E4005" s="10">
        <f t="shared" si="124"/>
        <v>10966849.896049896</v>
      </c>
      <c r="F4005" s="28">
        <f t="shared" si="125"/>
        <v>-16190.890190891922</v>
      </c>
    </row>
    <row r="4006" spans="1:6" x14ac:dyDescent="0.3">
      <c r="A4006">
        <v>4005</v>
      </c>
      <c r="B4006" s="2">
        <v>40196</v>
      </c>
      <c r="C4006" s="8">
        <v>26860000</v>
      </c>
      <c r="D4006" s="8">
        <v>15876959.213759212</v>
      </c>
      <c r="E4006" s="10">
        <f t="shared" si="124"/>
        <v>10983040.786240788</v>
      </c>
      <c r="F4006" s="28">
        <f t="shared" si="125"/>
        <v>-205539.06633906625</v>
      </c>
    </row>
    <row r="4007" spans="1:6" x14ac:dyDescent="0.3">
      <c r="A4007">
        <v>4006</v>
      </c>
      <c r="B4007" s="2">
        <v>40193</v>
      </c>
      <c r="C4007" s="8">
        <v>26960000</v>
      </c>
      <c r="D4007" s="8">
        <v>15771420.147420146</v>
      </c>
      <c r="E4007" s="10">
        <f t="shared" si="124"/>
        <v>11188579.852579854</v>
      </c>
      <c r="F4007" s="28">
        <f t="shared" si="125"/>
        <v>92221.432621432468</v>
      </c>
    </row>
    <row r="4008" spans="1:6" x14ac:dyDescent="0.3">
      <c r="A4008">
        <v>4007</v>
      </c>
      <c r="B4008" s="2">
        <v>40192</v>
      </c>
      <c r="C4008" s="8">
        <v>27050000</v>
      </c>
      <c r="D4008" s="8">
        <v>15953641.580041578</v>
      </c>
      <c r="E4008" s="10">
        <f t="shared" si="124"/>
        <v>11096358.419958422</v>
      </c>
      <c r="F4008" s="28">
        <f t="shared" si="125"/>
        <v>23432.016632018611</v>
      </c>
    </row>
    <row r="4009" spans="1:6" x14ac:dyDescent="0.3">
      <c r="A4009">
        <v>4008</v>
      </c>
      <c r="B4009" s="2">
        <v>40191</v>
      </c>
      <c r="C4009" s="8">
        <v>26940000</v>
      </c>
      <c r="D4009" s="8">
        <v>15867073.596673597</v>
      </c>
      <c r="E4009" s="10">
        <f t="shared" si="124"/>
        <v>11072926.403326403</v>
      </c>
      <c r="F4009" s="28">
        <f t="shared" si="125"/>
        <v>-354719.3347193338</v>
      </c>
    </row>
    <row r="4010" spans="1:6" x14ac:dyDescent="0.3">
      <c r="A4010">
        <v>4009</v>
      </c>
      <c r="B4010" s="2">
        <v>40190</v>
      </c>
      <c r="C4010" s="8">
        <v>27190000</v>
      </c>
      <c r="D4010" s="8">
        <v>15762354.261954263</v>
      </c>
      <c r="E4010" s="10">
        <f t="shared" si="124"/>
        <v>11427645.738045737</v>
      </c>
      <c r="F4010" s="28">
        <f t="shared" si="125"/>
        <v>294384.19958419725</v>
      </c>
    </row>
    <row r="4011" spans="1:6" x14ac:dyDescent="0.3">
      <c r="A4011">
        <v>4010</v>
      </c>
      <c r="B4011" s="2">
        <v>40189</v>
      </c>
      <c r="C4011" s="8">
        <v>27200000</v>
      </c>
      <c r="D4011" s="8">
        <v>16066738.46153846</v>
      </c>
      <c r="E4011" s="10">
        <f t="shared" si="124"/>
        <v>11133261.53846154</v>
      </c>
      <c r="F4011" s="28">
        <f t="shared" si="125"/>
        <v>185467.77546777576</v>
      </c>
    </row>
    <row r="4012" spans="1:6" x14ac:dyDescent="0.3">
      <c r="A4012">
        <v>4011</v>
      </c>
      <c r="B4012" s="2">
        <v>40186</v>
      </c>
      <c r="C4012" s="8">
        <v>26840000</v>
      </c>
      <c r="D4012" s="8">
        <v>15892206.237006236</v>
      </c>
      <c r="E4012" s="10">
        <f t="shared" si="124"/>
        <v>10947793.762993764</v>
      </c>
      <c r="F4012" s="28">
        <f t="shared" si="125"/>
        <v>-206926.0253260266</v>
      </c>
    </row>
    <row r="4013" spans="1:6" x14ac:dyDescent="0.3">
      <c r="A4013">
        <v>4012</v>
      </c>
      <c r="B4013" s="2">
        <v>40185</v>
      </c>
      <c r="C4013" s="8">
        <v>26980000</v>
      </c>
      <c r="D4013" s="8">
        <v>15825280.211680209</v>
      </c>
      <c r="E4013" s="10">
        <f t="shared" si="124"/>
        <v>11154719.788319791</v>
      </c>
      <c r="F4013" s="28">
        <f t="shared" si="125"/>
        <v>114812.09601209871</v>
      </c>
    </row>
    <row r="4014" spans="1:6" x14ac:dyDescent="0.3">
      <c r="A4014">
        <v>4013</v>
      </c>
      <c r="B4014" s="2">
        <v>40184</v>
      </c>
      <c r="C4014" s="8">
        <v>26900000</v>
      </c>
      <c r="D4014" s="8">
        <v>15860092.307692308</v>
      </c>
      <c r="E4014" s="10">
        <f t="shared" si="124"/>
        <v>11039907.692307692</v>
      </c>
      <c r="F4014" s="28">
        <f t="shared" si="125"/>
        <v>-248533.88773388974</v>
      </c>
    </row>
    <row r="4015" spans="1:6" x14ac:dyDescent="0.3">
      <c r="A4015">
        <v>4014</v>
      </c>
      <c r="B4015" s="2">
        <v>40183</v>
      </c>
      <c r="C4015" s="8">
        <v>26900000</v>
      </c>
      <c r="D4015" s="8">
        <v>15611558.419958418</v>
      </c>
      <c r="E4015" s="10">
        <f t="shared" si="124"/>
        <v>11288441.580041582</v>
      </c>
      <c r="F4015" s="28">
        <f>E4015-E4016</f>
        <v>234414.96881497093</v>
      </c>
    </row>
    <row r="4016" spans="1:6" x14ac:dyDescent="0.3">
      <c r="A4016">
        <v>4015</v>
      </c>
      <c r="B4016" s="2">
        <v>40182</v>
      </c>
      <c r="C4016" s="8">
        <v>26660000</v>
      </c>
      <c r="D4016" s="8">
        <v>15605973.388773389</v>
      </c>
      <c r="E4016" s="10">
        <f t="shared" si="124"/>
        <v>11054026.611226611</v>
      </c>
      <c r="F4016" s="28">
        <v>-264068.65391633101</v>
      </c>
    </row>
    <row r="4017" spans="2:3" x14ac:dyDescent="0.3">
      <c r="B4017" s="7"/>
      <c r="C4017" s="6"/>
    </row>
    <row r="4018" spans="2:3" x14ac:dyDescent="0.3">
      <c r="B4018" s="7"/>
      <c r="C4018" s="6"/>
    </row>
    <row r="4019" spans="2:3" x14ac:dyDescent="0.3">
      <c r="B4019" s="7"/>
      <c r="C4019" s="6"/>
    </row>
    <row r="4020" spans="2:3" x14ac:dyDescent="0.3">
      <c r="B4020" s="7"/>
      <c r="C4020" s="6"/>
    </row>
    <row r="4021" spans="2:3" x14ac:dyDescent="0.3">
      <c r="B4021" s="7"/>
      <c r="C4021" s="6"/>
    </row>
    <row r="4022" spans="2:3" x14ac:dyDescent="0.3">
      <c r="B4022" s="7"/>
      <c r="C4022" s="6"/>
    </row>
    <row r="4023" spans="2:3" x14ac:dyDescent="0.3">
      <c r="B4023" s="7"/>
      <c r="C4023" s="6"/>
    </row>
    <row r="4024" spans="2:3" x14ac:dyDescent="0.3">
      <c r="B4024" s="7"/>
      <c r="C4024" s="6"/>
    </row>
    <row r="4025" spans="2:3" x14ac:dyDescent="0.3">
      <c r="B4025" s="7"/>
      <c r="C4025" s="6"/>
    </row>
    <row r="4026" spans="2:3" x14ac:dyDescent="0.3">
      <c r="B4026" s="7"/>
      <c r="C4026" s="6"/>
    </row>
    <row r="4027" spans="2:3" x14ac:dyDescent="0.3">
      <c r="B4027" s="7"/>
      <c r="C4027" s="6"/>
    </row>
    <row r="4028" spans="2:3" x14ac:dyDescent="0.3">
      <c r="B4028" s="7"/>
      <c r="C4028" s="6"/>
    </row>
    <row r="4029" spans="2:3" x14ac:dyDescent="0.3">
      <c r="B4029" s="7"/>
      <c r="C4029" s="6"/>
    </row>
    <row r="4030" spans="2:3" x14ac:dyDescent="0.3">
      <c r="B4030" s="7"/>
      <c r="C4030" s="6"/>
    </row>
    <row r="4031" spans="2:3" x14ac:dyDescent="0.3">
      <c r="B4031" s="7"/>
      <c r="C4031" s="6"/>
    </row>
    <row r="4032" spans="2:3" x14ac:dyDescent="0.3">
      <c r="B4032" s="7"/>
      <c r="C4032" s="6"/>
    </row>
    <row r="4033" spans="2:3" x14ac:dyDescent="0.3">
      <c r="B4033" s="7"/>
      <c r="C4033" s="6"/>
    </row>
    <row r="4034" spans="2:3" x14ac:dyDescent="0.3">
      <c r="B4034" s="2"/>
      <c r="C4034" s="6"/>
    </row>
    <row r="4035" spans="2:3" x14ac:dyDescent="0.3">
      <c r="B4035" s="2"/>
      <c r="C4035" s="6"/>
    </row>
    <row r="4036" spans="2:3" x14ac:dyDescent="0.3">
      <c r="B4036" s="2"/>
      <c r="C4036" s="6"/>
    </row>
    <row r="4037" spans="2:3" x14ac:dyDescent="0.3">
      <c r="B4037" s="2"/>
      <c r="C4037" s="6"/>
    </row>
    <row r="4038" spans="2:3" x14ac:dyDescent="0.3">
      <c r="B4038" s="2"/>
      <c r="C4038" s="6"/>
    </row>
    <row r="4039" spans="2:3" x14ac:dyDescent="0.3">
      <c r="B4039" s="2"/>
      <c r="C4039" s="6"/>
    </row>
    <row r="4040" spans="2:3" x14ac:dyDescent="0.3">
      <c r="B4040" s="2"/>
      <c r="C4040" s="6"/>
    </row>
    <row r="4041" spans="2:3" x14ac:dyDescent="0.3">
      <c r="B4041" s="2"/>
      <c r="C4041" s="6"/>
    </row>
    <row r="4042" spans="2:3" x14ac:dyDescent="0.3">
      <c r="B4042" s="2"/>
      <c r="C4042" s="6"/>
    </row>
    <row r="4043" spans="2:3" x14ac:dyDescent="0.3">
      <c r="B4043" s="2"/>
      <c r="C4043" s="6"/>
    </row>
    <row r="4044" spans="2:3" x14ac:dyDescent="0.3">
      <c r="B4044" s="2"/>
      <c r="C4044" s="6"/>
    </row>
    <row r="4045" spans="2:3" x14ac:dyDescent="0.3">
      <c r="B4045" s="2"/>
      <c r="C4045" s="6"/>
    </row>
    <row r="4046" spans="2:3" x14ac:dyDescent="0.3">
      <c r="B4046" s="2"/>
      <c r="C4046" s="6"/>
    </row>
    <row r="4047" spans="2:3" x14ac:dyDescent="0.3">
      <c r="B4047" s="2"/>
      <c r="C4047" s="6"/>
    </row>
    <row r="4048" spans="2:3" x14ac:dyDescent="0.3">
      <c r="B4048" s="2"/>
      <c r="C4048" s="6"/>
    </row>
    <row r="4049" spans="2:3" x14ac:dyDescent="0.3">
      <c r="B4049" s="2"/>
      <c r="C4049" s="6"/>
    </row>
    <row r="4050" spans="2:3" x14ac:dyDescent="0.3">
      <c r="B4050" s="2"/>
      <c r="C4050" s="6"/>
    </row>
    <row r="4051" spans="2:3" x14ac:dyDescent="0.3">
      <c r="B4051" s="2"/>
      <c r="C4051" s="6"/>
    </row>
    <row r="4052" spans="2:3" x14ac:dyDescent="0.3">
      <c r="B4052" s="2"/>
      <c r="C4052" s="6"/>
    </row>
    <row r="4053" spans="2:3" x14ac:dyDescent="0.3">
      <c r="B4053" s="2"/>
      <c r="C4053" s="6"/>
    </row>
    <row r="4054" spans="2:3" x14ac:dyDescent="0.3">
      <c r="B4054" s="2"/>
      <c r="C4054" s="6"/>
    </row>
    <row r="4055" spans="2:3" x14ac:dyDescent="0.3">
      <c r="B4055" s="2"/>
      <c r="C4055" s="6"/>
    </row>
    <row r="4056" spans="2:3" x14ac:dyDescent="0.3">
      <c r="B4056" s="2"/>
      <c r="C4056" s="6"/>
    </row>
    <row r="4057" spans="2:3" x14ac:dyDescent="0.3">
      <c r="B4057" s="2"/>
      <c r="C4057" s="6"/>
    </row>
    <row r="4058" spans="2:3" x14ac:dyDescent="0.3">
      <c r="B4058" s="2"/>
      <c r="C4058" s="6"/>
    </row>
    <row r="4059" spans="2:3" x14ac:dyDescent="0.3">
      <c r="B4059" s="2"/>
      <c r="C4059" s="6"/>
    </row>
    <row r="4060" spans="2:3" x14ac:dyDescent="0.3">
      <c r="B4060" s="2"/>
      <c r="C4060" s="6"/>
    </row>
    <row r="4061" spans="2:3" x14ac:dyDescent="0.3">
      <c r="B4061" s="2"/>
      <c r="C4061" s="6"/>
    </row>
    <row r="4062" spans="2:3" x14ac:dyDescent="0.3">
      <c r="B4062" s="2"/>
      <c r="C4062" s="6"/>
    </row>
    <row r="4063" spans="2:3" x14ac:dyDescent="0.3">
      <c r="B4063" s="2"/>
      <c r="C4063" s="6"/>
    </row>
    <row r="4064" spans="2:3" x14ac:dyDescent="0.3">
      <c r="B4064" s="2"/>
      <c r="C4064" s="6"/>
    </row>
    <row r="4065" spans="2:3" x14ac:dyDescent="0.3">
      <c r="B4065" s="2"/>
      <c r="C4065" s="6"/>
    </row>
    <row r="4066" spans="2:3" x14ac:dyDescent="0.3">
      <c r="B4066" s="2"/>
      <c r="C4066" s="6"/>
    </row>
    <row r="4067" spans="2:3" x14ac:dyDescent="0.3">
      <c r="B4067" s="2"/>
      <c r="C4067" s="6"/>
    </row>
    <row r="4068" spans="2:3" x14ac:dyDescent="0.3">
      <c r="B4068" s="2"/>
      <c r="C4068" s="6"/>
    </row>
    <row r="4069" spans="2:3" x14ac:dyDescent="0.3">
      <c r="B4069" s="2"/>
      <c r="C4069" s="6"/>
    </row>
    <row r="4070" spans="2:3" x14ac:dyDescent="0.3">
      <c r="B4070" s="2"/>
      <c r="C4070" s="6"/>
    </row>
    <row r="4071" spans="2:3" x14ac:dyDescent="0.3">
      <c r="B4071" s="2"/>
      <c r="C4071" s="6"/>
    </row>
    <row r="4072" spans="2:3" x14ac:dyDescent="0.3">
      <c r="B4072" s="2"/>
      <c r="C4072" s="6"/>
    </row>
    <row r="4073" spans="2:3" x14ac:dyDescent="0.3">
      <c r="B4073" s="2"/>
      <c r="C4073" s="6"/>
    </row>
    <row r="4074" spans="2:3" x14ac:dyDescent="0.3">
      <c r="B4074" s="2"/>
      <c r="C4074" s="6"/>
    </row>
    <row r="4075" spans="2:3" x14ac:dyDescent="0.3">
      <c r="B4075" s="2"/>
      <c r="C4075" s="6"/>
    </row>
    <row r="4076" spans="2:3" x14ac:dyDescent="0.3">
      <c r="B4076" s="2"/>
      <c r="C4076" s="6"/>
    </row>
    <row r="4077" spans="2:3" x14ac:dyDescent="0.3">
      <c r="B4077" s="2"/>
      <c r="C4077" s="6"/>
    </row>
    <row r="4078" spans="2:3" x14ac:dyDescent="0.3">
      <c r="B4078" s="2"/>
      <c r="C4078" s="6"/>
    </row>
    <row r="4079" spans="2:3" x14ac:dyDescent="0.3">
      <c r="B4079" s="2"/>
      <c r="C4079" s="6"/>
    </row>
    <row r="4080" spans="2:3" x14ac:dyDescent="0.3">
      <c r="B4080" s="2"/>
      <c r="C4080" s="6"/>
    </row>
    <row r="4081" spans="2:3" x14ac:dyDescent="0.3">
      <c r="B4081" s="2"/>
      <c r="C4081" s="6"/>
    </row>
    <row r="4082" spans="2:3" x14ac:dyDescent="0.3">
      <c r="B4082" s="2"/>
      <c r="C4082" s="6"/>
    </row>
    <row r="4083" spans="2:3" x14ac:dyDescent="0.3">
      <c r="B4083" s="2"/>
      <c r="C4083" s="6"/>
    </row>
    <row r="4084" spans="2:3" x14ac:dyDescent="0.3">
      <c r="B4084" s="2"/>
      <c r="C4084" s="6"/>
    </row>
    <row r="4085" spans="2:3" x14ac:dyDescent="0.3">
      <c r="B4085" s="2"/>
      <c r="C4085" s="6"/>
    </row>
    <row r="4086" spans="2:3" x14ac:dyDescent="0.3">
      <c r="B4086" s="2"/>
      <c r="C4086" s="6"/>
    </row>
    <row r="4087" spans="2:3" x14ac:dyDescent="0.3">
      <c r="B4087" s="2"/>
      <c r="C4087" s="6"/>
    </row>
    <row r="4088" spans="2:3" x14ac:dyDescent="0.3">
      <c r="B4088" s="2"/>
      <c r="C4088" s="6"/>
    </row>
    <row r="4089" spans="2:3" x14ac:dyDescent="0.3">
      <c r="B4089" s="2"/>
      <c r="C4089" s="6"/>
    </row>
    <row r="4090" spans="2:3" x14ac:dyDescent="0.3">
      <c r="B4090" s="2"/>
      <c r="C4090" s="6"/>
    </row>
    <row r="4091" spans="2:3" x14ac:dyDescent="0.3">
      <c r="B4091" s="2"/>
      <c r="C4091" s="6"/>
    </row>
    <row r="4092" spans="2:3" x14ac:dyDescent="0.3">
      <c r="B4092" s="2"/>
      <c r="C4092" s="6"/>
    </row>
    <row r="4093" spans="2:3" x14ac:dyDescent="0.3">
      <c r="B4093" s="2"/>
      <c r="C4093" s="6"/>
    </row>
    <row r="4094" spans="2:3" x14ac:dyDescent="0.3">
      <c r="B4094" s="2"/>
      <c r="C4094" s="6"/>
    </row>
    <row r="4095" spans="2:3" x14ac:dyDescent="0.3">
      <c r="B4095" s="2"/>
      <c r="C4095" s="6"/>
    </row>
    <row r="4096" spans="2:3" x14ac:dyDescent="0.3">
      <c r="B4096" s="2"/>
      <c r="C4096" s="6"/>
    </row>
    <row r="4097" spans="2:3" x14ac:dyDescent="0.3">
      <c r="B4097" s="2"/>
      <c r="C4097" s="6"/>
    </row>
    <row r="4098" spans="2:3" x14ac:dyDescent="0.3">
      <c r="B4098" s="2"/>
      <c r="C4098" s="6"/>
    </row>
    <row r="4099" spans="2:3" x14ac:dyDescent="0.3">
      <c r="B4099" s="2"/>
      <c r="C4099" s="6"/>
    </row>
    <row r="4100" spans="2:3" x14ac:dyDescent="0.3">
      <c r="B4100" s="2"/>
      <c r="C4100" s="6"/>
    </row>
    <row r="4101" spans="2:3" x14ac:dyDescent="0.3">
      <c r="B4101" s="2"/>
      <c r="C4101" s="6"/>
    </row>
    <row r="4102" spans="2:3" x14ac:dyDescent="0.3">
      <c r="B4102" s="2"/>
      <c r="C4102" s="6"/>
    </row>
    <row r="4103" spans="2:3" x14ac:dyDescent="0.3">
      <c r="B4103" s="2"/>
      <c r="C4103" s="6"/>
    </row>
    <row r="4104" spans="2:3" x14ac:dyDescent="0.3">
      <c r="B4104" s="2"/>
      <c r="C4104" s="6"/>
    </row>
    <row r="4105" spans="2:3" x14ac:dyDescent="0.3">
      <c r="B4105" s="2"/>
      <c r="C4105" s="6"/>
    </row>
    <row r="4106" spans="2:3" x14ac:dyDescent="0.3">
      <c r="B4106" s="2"/>
      <c r="C4106" s="6"/>
    </row>
    <row r="4107" spans="2:3" x14ac:dyDescent="0.3">
      <c r="B4107" s="2"/>
      <c r="C4107" s="6"/>
    </row>
    <row r="4108" spans="2:3" x14ac:dyDescent="0.3">
      <c r="B4108" s="2"/>
      <c r="C4108" s="6"/>
    </row>
    <row r="4109" spans="2:3" x14ac:dyDescent="0.3">
      <c r="B4109" s="2"/>
      <c r="C4109" s="6"/>
    </row>
    <row r="4110" spans="2:3" x14ac:dyDescent="0.3">
      <c r="B4110" s="2"/>
      <c r="C4110" s="6"/>
    </row>
    <row r="4111" spans="2:3" x14ac:dyDescent="0.3">
      <c r="B4111" s="2"/>
      <c r="C4111" s="6"/>
    </row>
    <row r="4112" spans="2:3" x14ac:dyDescent="0.3">
      <c r="B4112" s="2"/>
      <c r="C4112" s="6"/>
    </row>
    <row r="4113" spans="2:3" x14ac:dyDescent="0.3">
      <c r="B4113" s="2"/>
      <c r="C4113" s="6"/>
    </row>
    <row r="4114" spans="2:3" x14ac:dyDescent="0.3">
      <c r="B4114" s="2"/>
      <c r="C4114" s="6"/>
    </row>
    <row r="4115" spans="2:3" x14ac:dyDescent="0.3">
      <c r="B4115" s="2"/>
      <c r="C4115" s="6"/>
    </row>
    <row r="4116" spans="2:3" x14ac:dyDescent="0.3">
      <c r="B4116" s="2"/>
      <c r="C4116" s="6"/>
    </row>
    <row r="4117" spans="2:3" x14ac:dyDescent="0.3">
      <c r="B4117" s="2"/>
      <c r="C4117" s="6"/>
    </row>
    <row r="4118" spans="2:3" x14ac:dyDescent="0.3">
      <c r="B4118" s="2"/>
      <c r="C4118" s="6"/>
    </row>
    <row r="4119" spans="2:3" x14ac:dyDescent="0.3">
      <c r="B4119" s="2"/>
      <c r="C4119" s="6"/>
    </row>
    <row r="4120" spans="2:3" x14ac:dyDescent="0.3">
      <c r="B4120" s="2"/>
      <c r="C4120" s="6"/>
    </row>
    <row r="4121" spans="2:3" x14ac:dyDescent="0.3">
      <c r="B4121" s="2"/>
      <c r="C4121" s="6"/>
    </row>
    <row r="4122" spans="2:3" x14ac:dyDescent="0.3">
      <c r="B4122" s="2"/>
      <c r="C4122" s="6"/>
    </row>
    <row r="4123" spans="2:3" x14ac:dyDescent="0.3">
      <c r="B4123" s="2"/>
      <c r="C4123" s="6"/>
    </row>
    <row r="4124" spans="2:3" x14ac:dyDescent="0.3">
      <c r="B4124" s="2"/>
      <c r="C4124" s="6"/>
    </row>
    <row r="4125" spans="2:3" x14ac:dyDescent="0.3">
      <c r="B4125" s="2"/>
      <c r="C4125" s="6"/>
    </row>
    <row r="4126" spans="2:3" x14ac:dyDescent="0.3">
      <c r="B4126" s="2"/>
      <c r="C4126" s="6"/>
    </row>
    <row r="4127" spans="2:3" x14ac:dyDescent="0.3">
      <c r="B4127" s="2"/>
      <c r="C4127" s="6"/>
    </row>
    <row r="4128" spans="2:3" x14ac:dyDescent="0.3">
      <c r="B4128" s="2"/>
      <c r="C4128" s="6"/>
    </row>
    <row r="4129" spans="2:3" x14ac:dyDescent="0.3">
      <c r="B4129" s="2"/>
      <c r="C4129" s="6"/>
    </row>
    <row r="4130" spans="2:3" x14ac:dyDescent="0.3">
      <c r="B4130" s="2"/>
      <c r="C4130" s="6"/>
    </row>
    <row r="4131" spans="2:3" x14ac:dyDescent="0.3">
      <c r="B4131" s="2"/>
      <c r="C4131" s="6"/>
    </row>
    <row r="4132" spans="2:3" x14ac:dyDescent="0.3">
      <c r="B4132" s="2"/>
      <c r="C4132" s="6"/>
    </row>
    <row r="4133" spans="2:3" x14ac:dyDescent="0.3">
      <c r="B4133" s="2"/>
      <c r="C4133" s="6"/>
    </row>
    <row r="4134" spans="2:3" x14ac:dyDescent="0.3">
      <c r="B4134" s="2"/>
      <c r="C4134" s="6"/>
    </row>
    <row r="4135" spans="2:3" x14ac:dyDescent="0.3">
      <c r="B4135" s="2"/>
      <c r="C4135" s="6"/>
    </row>
    <row r="4136" spans="2:3" x14ac:dyDescent="0.3">
      <c r="B4136" s="2"/>
      <c r="C4136" s="6"/>
    </row>
    <row r="4137" spans="2:3" x14ac:dyDescent="0.3">
      <c r="B4137" s="2"/>
      <c r="C4137" s="6"/>
    </row>
    <row r="4138" spans="2:3" x14ac:dyDescent="0.3">
      <c r="B4138" s="2"/>
      <c r="C4138" s="6"/>
    </row>
    <row r="4139" spans="2:3" x14ac:dyDescent="0.3">
      <c r="B4139" s="2"/>
      <c r="C4139" s="6"/>
    </row>
    <row r="4140" spans="2:3" x14ac:dyDescent="0.3">
      <c r="B4140" s="2"/>
      <c r="C4140" s="6"/>
    </row>
    <row r="4141" spans="2:3" x14ac:dyDescent="0.3">
      <c r="B4141" s="2"/>
      <c r="C4141" s="6"/>
    </row>
    <row r="4142" spans="2:3" x14ac:dyDescent="0.3">
      <c r="B4142" s="2"/>
      <c r="C4142" s="6"/>
    </row>
    <row r="4143" spans="2:3" x14ac:dyDescent="0.3">
      <c r="B4143" s="2"/>
      <c r="C4143" s="6"/>
    </row>
    <row r="4144" spans="2:3" x14ac:dyDescent="0.3">
      <c r="B4144" s="2"/>
      <c r="C4144" s="6"/>
    </row>
    <row r="4145" spans="2:3" x14ac:dyDescent="0.3">
      <c r="B4145" s="2"/>
      <c r="C4145" s="6"/>
    </row>
    <row r="4146" spans="2:3" x14ac:dyDescent="0.3">
      <c r="B4146" s="2"/>
      <c r="C4146" s="6"/>
    </row>
    <row r="4147" spans="2:3" x14ac:dyDescent="0.3">
      <c r="B4147" s="2"/>
      <c r="C4147" s="6"/>
    </row>
    <row r="4148" spans="2:3" x14ac:dyDescent="0.3">
      <c r="B4148" s="2"/>
      <c r="C4148" s="6"/>
    </row>
    <row r="4149" spans="2:3" x14ac:dyDescent="0.3">
      <c r="B4149" s="2"/>
      <c r="C4149" s="6"/>
    </row>
    <row r="4150" spans="2:3" x14ac:dyDescent="0.3">
      <c r="C4150" s="6"/>
    </row>
    <row r="4151" spans="2:3" x14ac:dyDescent="0.3">
      <c r="C4151" s="6"/>
    </row>
    <row r="4152" spans="2:3" x14ac:dyDescent="0.3">
      <c r="C4152" s="6"/>
    </row>
    <row r="4153" spans="2:3" x14ac:dyDescent="0.3">
      <c r="C4153" s="6"/>
    </row>
    <row r="4154" spans="2:3" x14ac:dyDescent="0.3">
      <c r="C4154" s="6"/>
    </row>
    <row r="4155" spans="2:3" x14ac:dyDescent="0.3">
      <c r="C4155" s="6"/>
    </row>
    <row r="4156" spans="2:3" x14ac:dyDescent="0.3">
      <c r="C4156" s="6"/>
    </row>
    <row r="4157" spans="2:3" x14ac:dyDescent="0.3">
      <c r="C4157" s="6"/>
    </row>
    <row r="4158" spans="2:3" x14ac:dyDescent="0.3">
      <c r="C4158" s="6"/>
    </row>
    <row r="4159" spans="2:3" x14ac:dyDescent="0.3">
      <c r="C4159" s="6"/>
    </row>
    <row r="4160" spans="2:3" x14ac:dyDescent="0.3">
      <c r="C4160" s="6"/>
    </row>
    <row r="4161" spans="3:3" x14ac:dyDescent="0.3">
      <c r="C4161" s="6"/>
    </row>
    <row r="4162" spans="3:3" x14ac:dyDescent="0.3">
      <c r="C4162" s="6"/>
    </row>
    <row r="4163" spans="3:3" x14ac:dyDescent="0.3">
      <c r="C4163" s="6"/>
    </row>
    <row r="4164" spans="3:3" x14ac:dyDescent="0.3">
      <c r="C4164" s="6"/>
    </row>
    <row r="4165" spans="3:3" x14ac:dyDescent="0.3">
      <c r="C4165" s="6"/>
    </row>
    <row r="4166" spans="3:3" x14ac:dyDescent="0.3">
      <c r="C4166" s="6"/>
    </row>
    <row r="4167" spans="3:3" x14ac:dyDescent="0.3">
      <c r="C4167" s="6"/>
    </row>
    <row r="4168" spans="3:3" x14ac:dyDescent="0.3">
      <c r="C4168" s="6"/>
    </row>
    <row r="4169" spans="3:3" x14ac:dyDescent="0.3">
      <c r="C4169" s="6"/>
    </row>
    <row r="4170" spans="3:3" x14ac:dyDescent="0.3">
      <c r="C4170" s="6"/>
    </row>
    <row r="4171" spans="3:3" x14ac:dyDescent="0.3">
      <c r="C4171" s="6"/>
    </row>
    <row r="4172" spans="3:3" x14ac:dyDescent="0.3">
      <c r="C4172" s="6"/>
    </row>
    <row r="4173" spans="3:3" x14ac:dyDescent="0.3">
      <c r="C4173" s="6"/>
    </row>
    <row r="4174" spans="3:3" x14ac:dyDescent="0.3">
      <c r="C4174" s="6"/>
    </row>
    <row r="4175" spans="3:3" x14ac:dyDescent="0.3">
      <c r="C4175" s="6"/>
    </row>
    <row r="4176" spans="3:3" x14ac:dyDescent="0.3">
      <c r="C4176" s="6"/>
    </row>
    <row r="4177" spans="3:3" x14ac:dyDescent="0.3">
      <c r="C4177" s="6"/>
    </row>
    <row r="4178" spans="3:3" x14ac:dyDescent="0.3">
      <c r="C4178" s="6"/>
    </row>
    <row r="4179" spans="3:3" x14ac:dyDescent="0.3">
      <c r="C4179" s="6"/>
    </row>
    <row r="4180" spans="3:3" x14ac:dyDescent="0.3">
      <c r="C4180" s="6"/>
    </row>
    <row r="4181" spans="3:3" x14ac:dyDescent="0.3">
      <c r="C4181" s="6"/>
    </row>
    <row r="4182" spans="3:3" x14ac:dyDescent="0.3">
      <c r="C4182" s="6"/>
    </row>
    <row r="4183" spans="3:3" x14ac:dyDescent="0.3">
      <c r="C4183" s="6"/>
    </row>
    <row r="4184" spans="3:3" x14ac:dyDescent="0.3">
      <c r="C4184" s="6"/>
    </row>
    <row r="4185" spans="3:3" x14ac:dyDescent="0.3">
      <c r="C4185" s="6"/>
    </row>
    <row r="4186" spans="3:3" x14ac:dyDescent="0.3">
      <c r="C4186" s="6"/>
    </row>
    <row r="4187" spans="3:3" x14ac:dyDescent="0.3">
      <c r="C4187" s="6"/>
    </row>
    <row r="4188" spans="3:3" x14ac:dyDescent="0.3">
      <c r="C4188" s="6"/>
    </row>
    <row r="4189" spans="3:3" x14ac:dyDescent="0.3">
      <c r="C4189" s="6"/>
    </row>
    <row r="4190" spans="3:3" x14ac:dyDescent="0.3">
      <c r="C4190" s="6"/>
    </row>
    <row r="4191" spans="3:3" x14ac:dyDescent="0.3">
      <c r="C4191" s="6"/>
    </row>
    <row r="4192" spans="3:3" x14ac:dyDescent="0.3">
      <c r="C4192" s="6"/>
    </row>
    <row r="4193" spans="3:3" x14ac:dyDescent="0.3">
      <c r="C4193" s="6"/>
    </row>
    <row r="4194" spans="3:3" x14ac:dyDescent="0.3">
      <c r="C4194" s="6"/>
    </row>
    <row r="4195" spans="3:3" x14ac:dyDescent="0.3">
      <c r="C4195" s="6"/>
    </row>
    <row r="4196" spans="3:3" x14ac:dyDescent="0.3">
      <c r="C4196" s="6"/>
    </row>
    <row r="4197" spans="3:3" x14ac:dyDescent="0.3">
      <c r="C4197" s="6"/>
    </row>
    <row r="4198" spans="3:3" x14ac:dyDescent="0.3">
      <c r="C4198" s="6"/>
    </row>
    <row r="4199" spans="3:3" x14ac:dyDescent="0.3">
      <c r="C4199" s="6"/>
    </row>
    <row r="4200" spans="3:3" x14ac:dyDescent="0.3">
      <c r="C4200" s="6"/>
    </row>
    <row r="4201" spans="3:3" x14ac:dyDescent="0.3">
      <c r="C4201" s="6"/>
    </row>
    <row r="4202" spans="3:3" x14ac:dyDescent="0.3">
      <c r="C4202" s="6"/>
    </row>
    <row r="4203" spans="3:3" x14ac:dyDescent="0.3">
      <c r="C4203" s="6"/>
    </row>
    <row r="4204" spans="3:3" x14ac:dyDescent="0.3">
      <c r="C4204" s="6"/>
    </row>
    <row r="4205" spans="3:3" x14ac:dyDescent="0.3">
      <c r="C4205" s="6"/>
    </row>
    <row r="4206" spans="3:3" x14ac:dyDescent="0.3">
      <c r="C4206" s="6"/>
    </row>
    <row r="4207" spans="3:3" x14ac:dyDescent="0.3">
      <c r="C4207" s="6"/>
    </row>
    <row r="4208" spans="3:3" x14ac:dyDescent="0.3">
      <c r="C4208" s="6"/>
    </row>
    <row r="4209" spans="3:3" x14ac:dyDescent="0.3">
      <c r="C4209" s="6"/>
    </row>
    <row r="4210" spans="3:3" x14ac:dyDescent="0.3">
      <c r="C4210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7E1B-F4C1-4A60-A7CE-C150048F3591}">
  <dimension ref="A1:E103"/>
  <sheetViews>
    <sheetView showGridLines="0" zoomScale="75" workbookViewId="0">
      <selection activeCell="E63" sqref="E63"/>
    </sheetView>
  </sheetViews>
  <sheetFormatPr defaultColWidth="8.77734375" defaultRowHeight="14.4" x14ac:dyDescent="0.3"/>
  <cols>
    <col min="1" max="1" width="3.77734375" bestFit="1" customWidth="1"/>
    <col min="3" max="3" width="12.44140625" customWidth="1"/>
    <col min="4" max="5" width="11.44140625" customWidth="1"/>
  </cols>
  <sheetData>
    <row r="1" spans="1:5" s="3" customFormat="1" ht="28.8" x14ac:dyDescent="0.3">
      <c r="A1" s="3" t="s">
        <v>250</v>
      </c>
      <c r="B1" s="3" t="s">
        <v>251</v>
      </c>
      <c r="C1" s="3" t="s">
        <v>254</v>
      </c>
      <c r="D1" s="3" t="s">
        <v>255</v>
      </c>
      <c r="E1" s="21" t="s">
        <v>266</v>
      </c>
    </row>
    <row r="2" spans="1:5" x14ac:dyDescent="0.3">
      <c r="A2">
        <v>1</v>
      </c>
      <c r="B2" t="s">
        <v>186</v>
      </c>
      <c r="C2" s="5">
        <v>3147849.18</v>
      </c>
      <c r="D2" s="15">
        <v>19.28</v>
      </c>
      <c r="E2" s="15">
        <f>D2-D3</f>
        <v>3.5100000000000016</v>
      </c>
    </row>
    <row r="3" spans="1:5" x14ac:dyDescent="0.3">
      <c r="A3">
        <v>2</v>
      </c>
      <c r="B3" t="s">
        <v>187</v>
      </c>
      <c r="C3" s="5">
        <v>1502806.64</v>
      </c>
      <c r="D3" s="15">
        <v>15.77</v>
      </c>
      <c r="E3" s="15">
        <f t="shared" ref="E3:E62" si="0">D3-D4</f>
        <v>-6.48</v>
      </c>
    </row>
    <row r="4" spans="1:5" x14ac:dyDescent="0.3">
      <c r="A4">
        <v>3</v>
      </c>
      <c r="B4" t="s">
        <v>188</v>
      </c>
      <c r="C4" s="5">
        <v>6269209.96</v>
      </c>
      <c r="D4" s="15">
        <v>22.25</v>
      </c>
      <c r="E4" s="15">
        <f t="shared" si="0"/>
        <v>-2.7699999999999996</v>
      </c>
    </row>
    <row r="5" spans="1:5" x14ac:dyDescent="0.3">
      <c r="A5">
        <v>4</v>
      </c>
      <c r="B5" t="s">
        <v>189</v>
      </c>
      <c r="C5" s="5">
        <v>4472214.87</v>
      </c>
      <c r="D5" s="15">
        <v>25.02</v>
      </c>
      <c r="E5" s="15">
        <f t="shared" si="0"/>
        <v>5.0399999999999991</v>
      </c>
    </row>
    <row r="6" spans="1:5" x14ac:dyDescent="0.3">
      <c r="A6">
        <v>5</v>
      </c>
      <c r="B6" t="s">
        <v>190</v>
      </c>
      <c r="C6" s="5">
        <v>2907903.74</v>
      </c>
      <c r="D6" s="15">
        <v>19.98</v>
      </c>
      <c r="E6" s="15">
        <f t="shared" si="0"/>
        <v>2.6799999999999997</v>
      </c>
    </row>
    <row r="7" spans="1:5" x14ac:dyDescent="0.3">
      <c r="A7">
        <v>6</v>
      </c>
      <c r="B7" t="s">
        <v>191</v>
      </c>
      <c r="C7" s="5">
        <v>1396659.5</v>
      </c>
      <c r="D7" s="15">
        <v>17.3</v>
      </c>
      <c r="E7" s="15">
        <f t="shared" si="0"/>
        <v>-19.650000000000002</v>
      </c>
    </row>
    <row r="8" spans="1:5" x14ac:dyDescent="0.3">
      <c r="A8">
        <v>7</v>
      </c>
      <c r="B8" t="s">
        <v>192</v>
      </c>
      <c r="C8" s="5">
        <v>5830724.9500000002</v>
      </c>
      <c r="D8" s="15">
        <v>36.950000000000003</v>
      </c>
      <c r="E8" s="15">
        <f t="shared" si="0"/>
        <v>7.7600000000000016</v>
      </c>
    </row>
    <row r="9" spans="1:5" x14ac:dyDescent="0.3">
      <c r="A9">
        <v>8</v>
      </c>
      <c r="B9" t="s">
        <v>193</v>
      </c>
      <c r="C9" s="5">
        <v>4176814.25</v>
      </c>
      <c r="D9" s="15">
        <v>29.19</v>
      </c>
      <c r="E9" s="15">
        <f t="shared" si="0"/>
        <v>5.23</v>
      </c>
    </row>
    <row r="10" spans="1:5" x14ac:dyDescent="0.3">
      <c r="A10">
        <v>9</v>
      </c>
      <c r="B10" t="s">
        <v>194</v>
      </c>
      <c r="C10" s="5">
        <v>2727671.95</v>
      </c>
      <c r="D10" s="15">
        <v>23.96</v>
      </c>
      <c r="E10" s="15">
        <f t="shared" si="0"/>
        <v>3.3599999999999994</v>
      </c>
    </row>
    <row r="11" spans="1:5" x14ac:dyDescent="0.3">
      <c r="A11">
        <v>10</v>
      </c>
      <c r="B11" t="s">
        <v>195</v>
      </c>
      <c r="C11" s="5">
        <v>1320754.55</v>
      </c>
      <c r="D11" s="15">
        <v>20.6</v>
      </c>
      <c r="E11" s="15">
        <f t="shared" si="0"/>
        <v>1.360000000000003</v>
      </c>
    </row>
    <row r="12" spans="1:5" x14ac:dyDescent="0.3">
      <c r="A12">
        <v>11</v>
      </c>
      <c r="B12" t="s">
        <v>196</v>
      </c>
      <c r="C12" s="5">
        <v>5545715.9299999997</v>
      </c>
      <c r="D12" s="15">
        <v>19.239999999999998</v>
      </c>
      <c r="E12" s="15">
        <f t="shared" si="0"/>
        <v>-1.2100000000000009</v>
      </c>
    </row>
    <row r="13" spans="1:5" x14ac:dyDescent="0.3">
      <c r="A13">
        <v>12</v>
      </c>
      <c r="B13" t="s">
        <v>197</v>
      </c>
      <c r="C13" s="5">
        <v>4006189.41</v>
      </c>
      <c r="D13" s="15">
        <v>20.45</v>
      </c>
      <c r="E13" s="15">
        <f t="shared" si="0"/>
        <v>-2.3500000000000014</v>
      </c>
    </row>
    <row r="14" spans="1:5" x14ac:dyDescent="0.3">
      <c r="A14">
        <v>13</v>
      </c>
      <c r="B14" t="s">
        <v>198</v>
      </c>
      <c r="C14" s="5">
        <v>2602382.4900000002</v>
      </c>
      <c r="D14" s="15">
        <v>22.8</v>
      </c>
      <c r="E14" s="15">
        <f t="shared" si="0"/>
        <v>-7.0299999999999976</v>
      </c>
    </row>
    <row r="15" spans="1:5" x14ac:dyDescent="0.3">
      <c r="A15">
        <v>14</v>
      </c>
      <c r="B15" t="s">
        <v>199</v>
      </c>
      <c r="C15" s="5">
        <v>1255312.3799999999</v>
      </c>
      <c r="D15" s="15">
        <v>29.83</v>
      </c>
      <c r="E15" s="15">
        <f t="shared" si="0"/>
        <v>5.139999999999997</v>
      </c>
    </row>
    <row r="16" spans="1:5" x14ac:dyDescent="0.3">
      <c r="A16">
        <v>15</v>
      </c>
      <c r="B16" t="s">
        <v>200</v>
      </c>
      <c r="C16" s="5">
        <v>5115805.0999999996</v>
      </c>
      <c r="D16" s="15">
        <v>24.69</v>
      </c>
      <c r="E16" s="15">
        <f t="shared" si="0"/>
        <v>2.360000000000003</v>
      </c>
    </row>
    <row r="17" spans="1:5" x14ac:dyDescent="0.3">
      <c r="A17">
        <v>16</v>
      </c>
      <c r="B17" t="s">
        <v>201</v>
      </c>
      <c r="C17" s="5">
        <v>3643801.83</v>
      </c>
      <c r="D17" s="15">
        <v>22.33</v>
      </c>
      <c r="E17" s="15">
        <f t="shared" si="0"/>
        <v>2.59</v>
      </c>
    </row>
    <row r="18" spans="1:5" x14ac:dyDescent="0.3">
      <c r="A18">
        <v>17</v>
      </c>
      <c r="B18" t="s">
        <v>202</v>
      </c>
      <c r="C18" s="5">
        <v>2443187</v>
      </c>
      <c r="D18" s="15">
        <v>19.739999999999998</v>
      </c>
      <c r="E18" s="15">
        <f t="shared" si="0"/>
        <v>4.4299999999999979</v>
      </c>
    </row>
    <row r="19" spans="1:5" x14ac:dyDescent="0.3">
      <c r="A19">
        <v>18</v>
      </c>
      <c r="B19" t="s">
        <v>203</v>
      </c>
      <c r="C19" s="5">
        <v>1189215.67</v>
      </c>
      <c r="D19" s="15">
        <v>15.31</v>
      </c>
      <c r="E19" s="15">
        <f t="shared" si="0"/>
        <v>-0.53999999999999915</v>
      </c>
    </row>
    <row r="20" spans="1:5" x14ac:dyDescent="0.3">
      <c r="A20">
        <v>19</v>
      </c>
      <c r="B20" t="s">
        <v>204</v>
      </c>
      <c r="C20" s="5">
        <v>3847182.14</v>
      </c>
      <c r="D20" s="15">
        <v>15.85</v>
      </c>
      <c r="E20" s="15">
        <f t="shared" si="0"/>
        <v>9.9999999999999645E-2</v>
      </c>
    </row>
    <row r="21" spans="1:5" x14ac:dyDescent="0.3">
      <c r="A21">
        <v>20</v>
      </c>
      <c r="B21" t="s">
        <v>205</v>
      </c>
      <c r="C21" s="5">
        <v>2578107.9300000002</v>
      </c>
      <c r="D21" s="15">
        <v>15.75</v>
      </c>
      <c r="E21" s="15">
        <f t="shared" si="0"/>
        <v>-3.129999999999999</v>
      </c>
    </row>
    <row r="22" spans="1:5" x14ac:dyDescent="0.3">
      <c r="A22">
        <v>21</v>
      </c>
      <c r="B22" t="s">
        <v>206</v>
      </c>
      <c r="C22" s="5">
        <v>1594140.35</v>
      </c>
      <c r="D22" s="15">
        <v>18.88</v>
      </c>
      <c r="E22" s="15">
        <f t="shared" si="0"/>
        <v>4.3599999999999994</v>
      </c>
    </row>
    <row r="23" spans="1:5" x14ac:dyDescent="0.3">
      <c r="A23">
        <v>22</v>
      </c>
      <c r="B23" t="s">
        <v>207</v>
      </c>
      <c r="C23" s="5">
        <v>707222.75</v>
      </c>
      <c r="D23" s="15">
        <v>14.52</v>
      </c>
      <c r="E23" s="15">
        <f t="shared" si="0"/>
        <v>-0.48000000000000043</v>
      </c>
    </row>
    <row r="24" spans="1:5" x14ac:dyDescent="0.3">
      <c r="A24">
        <v>23</v>
      </c>
      <c r="B24" t="s">
        <v>208</v>
      </c>
      <c r="C24" s="5">
        <v>3738545.93</v>
      </c>
      <c r="D24" s="15">
        <v>15</v>
      </c>
      <c r="E24" s="15">
        <f t="shared" si="0"/>
        <v>-9.9999999999997868E-3</v>
      </c>
    </row>
    <row r="25" spans="1:5" x14ac:dyDescent="0.3">
      <c r="A25">
        <v>24</v>
      </c>
      <c r="B25" t="s">
        <v>209</v>
      </c>
      <c r="C25" s="5">
        <v>2522978.2599999998</v>
      </c>
      <c r="D25" s="15">
        <v>15.01</v>
      </c>
      <c r="E25" s="15">
        <f t="shared" si="0"/>
        <v>-1.1800000000000015</v>
      </c>
    </row>
    <row r="26" spans="1:5" x14ac:dyDescent="0.3">
      <c r="A26">
        <v>25</v>
      </c>
      <c r="B26" t="s">
        <v>210</v>
      </c>
      <c r="C26" s="5">
        <v>1565704</v>
      </c>
      <c r="D26" s="15">
        <v>16.190000000000001</v>
      </c>
      <c r="E26" s="15">
        <f t="shared" si="0"/>
        <v>3.8200000000000021</v>
      </c>
    </row>
    <row r="27" spans="1:5" x14ac:dyDescent="0.3">
      <c r="A27">
        <v>26</v>
      </c>
      <c r="B27" t="s">
        <v>211</v>
      </c>
      <c r="C27" s="5">
        <v>681009.97</v>
      </c>
      <c r="D27" s="15">
        <v>12.37</v>
      </c>
      <c r="E27" s="15">
        <f t="shared" si="0"/>
        <v>-6.0000000000000497E-2</v>
      </c>
    </row>
    <row r="28" spans="1:5" x14ac:dyDescent="0.3">
      <c r="A28">
        <v>27</v>
      </c>
      <c r="B28" t="s">
        <v>212</v>
      </c>
      <c r="C28" s="5">
        <v>3493398.87</v>
      </c>
      <c r="D28" s="15">
        <v>12.43</v>
      </c>
      <c r="E28" s="15">
        <f t="shared" si="0"/>
        <v>-4.91</v>
      </c>
    </row>
    <row r="29" spans="1:5" x14ac:dyDescent="0.3">
      <c r="A29">
        <v>28</v>
      </c>
      <c r="B29" t="s">
        <v>213</v>
      </c>
      <c r="C29" s="5">
        <v>2358942.5</v>
      </c>
      <c r="D29" s="15">
        <v>17.34</v>
      </c>
      <c r="E29" s="15">
        <f t="shared" si="0"/>
        <v>0.66000000000000014</v>
      </c>
    </row>
    <row r="30" spans="1:5" x14ac:dyDescent="0.3">
      <c r="A30">
        <v>29</v>
      </c>
      <c r="B30" t="s">
        <v>214</v>
      </c>
      <c r="C30" s="5">
        <v>1466959.53</v>
      </c>
      <c r="D30" s="15">
        <v>16.68</v>
      </c>
      <c r="E30" s="15">
        <f t="shared" si="0"/>
        <v>3.9299999999999997</v>
      </c>
    </row>
    <row r="31" spans="1:5" x14ac:dyDescent="0.3">
      <c r="A31">
        <v>30</v>
      </c>
      <c r="B31" t="s">
        <v>215</v>
      </c>
      <c r="C31" s="5">
        <v>637244.06999999995</v>
      </c>
      <c r="D31" s="15">
        <v>12.75</v>
      </c>
      <c r="E31" s="15">
        <f t="shared" si="0"/>
        <v>0.8100000000000005</v>
      </c>
    </row>
    <row r="32" spans="1:5" x14ac:dyDescent="0.3">
      <c r="A32">
        <v>31</v>
      </c>
      <c r="B32" t="s">
        <v>216</v>
      </c>
      <c r="C32" s="5">
        <v>3262548</v>
      </c>
      <c r="D32" s="15">
        <v>11.94</v>
      </c>
      <c r="E32" s="15">
        <f t="shared" si="0"/>
        <v>-0.57000000000000028</v>
      </c>
    </row>
    <row r="33" spans="1:5" x14ac:dyDescent="0.3">
      <c r="A33">
        <v>32</v>
      </c>
      <c r="B33" t="s">
        <v>217</v>
      </c>
      <c r="C33" s="5">
        <v>2204934.56</v>
      </c>
      <c r="D33" s="15">
        <v>12.51</v>
      </c>
      <c r="E33" s="15">
        <f t="shared" si="0"/>
        <v>-5.2799999999999994</v>
      </c>
    </row>
    <row r="34" spans="1:5" x14ac:dyDescent="0.3">
      <c r="A34">
        <v>33</v>
      </c>
      <c r="B34" t="s">
        <v>218</v>
      </c>
      <c r="C34" s="5">
        <v>1368665</v>
      </c>
      <c r="D34" s="15">
        <v>17.79</v>
      </c>
      <c r="E34" s="15">
        <f t="shared" si="0"/>
        <v>3.9099999999999984</v>
      </c>
    </row>
    <row r="35" spans="1:5" x14ac:dyDescent="0.3">
      <c r="A35">
        <v>34</v>
      </c>
      <c r="B35" t="s">
        <v>219</v>
      </c>
      <c r="C35" s="5">
        <v>593170</v>
      </c>
      <c r="D35" s="15">
        <v>13.88</v>
      </c>
      <c r="E35" s="15">
        <f t="shared" si="0"/>
        <v>-0.44999999999999929</v>
      </c>
    </row>
    <row r="36" spans="1:5" x14ac:dyDescent="0.3">
      <c r="A36">
        <v>35</v>
      </c>
      <c r="B36" t="s">
        <v>220</v>
      </c>
      <c r="C36" s="5">
        <v>3054470.22</v>
      </c>
      <c r="D36" s="15">
        <v>14.33</v>
      </c>
      <c r="E36" s="15">
        <f t="shared" si="0"/>
        <v>0.83999999999999986</v>
      </c>
    </row>
    <row r="37" spans="1:5" x14ac:dyDescent="0.3">
      <c r="A37">
        <v>36</v>
      </c>
      <c r="B37" t="s">
        <v>221</v>
      </c>
      <c r="C37" s="5">
        <v>2070879.53</v>
      </c>
      <c r="D37" s="15">
        <v>13.49</v>
      </c>
      <c r="E37" s="15">
        <f t="shared" si="0"/>
        <v>-5.24</v>
      </c>
    </row>
    <row r="38" spans="1:5" x14ac:dyDescent="0.3">
      <c r="A38">
        <v>37</v>
      </c>
      <c r="B38" t="s">
        <v>222</v>
      </c>
      <c r="C38" s="5">
        <v>1292968</v>
      </c>
      <c r="D38" s="15">
        <v>18.73</v>
      </c>
      <c r="E38" s="15">
        <f t="shared" si="0"/>
        <v>5.23</v>
      </c>
    </row>
    <row r="39" spans="1:5" x14ac:dyDescent="0.3">
      <c r="A39">
        <v>38</v>
      </c>
      <c r="B39" t="s">
        <v>223</v>
      </c>
      <c r="C39" s="5">
        <v>564254.98</v>
      </c>
      <c r="D39" s="15">
        <v>13.5</v>
      </c>
      <c r="E39" s="15">
        <f t="shared" si="0"/>
        <v>0.67999999999999972</v>
      </c>
    </row>
    <row r="40" spans="1:5" x14ac:dyDescent="0.3">
      <c r="A40">
        <v>39</v>
      </c>
      <c r="B40" t="s">
        <v>224</v>
      </c>
      <c r="C40" s="5">
        <v>2875856.19</v>
      </c>
      <c r="D40" s="15">
        <v>12.82</v>
      </c>
      <c r="E40" s="15">
        <f t="shared" si="0"/>
        <v>1.4900000000000002</v>
      </c>
    </row>
    <row r="41" spans="1:5" x14ac:dyDescent="0.3">
      <c r="A41">
        <v>40</v>
      </c>
      <c r="B41" t="s">
        <v>225</v>
      </c>
      <c r="C41" s="5">
        <v>1954503.25</v>
      </c>
      <c r="D41" s="15">
        <v>11.33</v>
      </c>
      <c r="E41" s="15">
        <f t="shared" si="0"/>
        <v>-5.4599999999999991</v>
      </c>
    </row>
    <row r="42" spans="1:5" x14ac:dyDescent="0.3">
      <c r="A42">
        <v>41</v>
      </c>
      <c r="B42" t="s">
        <v>226</v>
      </c>
      <c r="C42" s="5">
        <v>1224878.22</v>
      </c>
      <c r="D42" s="15">
        <v>16.79</v>
      </c>
      <c r="E42" s="15">
        <f t="shared" si="0"/>
        <v>9.9899999999999984</v>
      </c>
    </row>
    <row r="43" spans="1:5" x14ac:dyDescent="0.3">
      <c r="A43">
        <v>42</v>
      </c>
      <c r="B43" t="s">
        <v>227</v>
      </c>
      <c r="C43" s="5">
        <v>534573.28</v>
      </c>
      <c r="D43" s="15">
        <v>6.8</v>
      </c>
      <c r="E43" s="15">
        <f t="shared" si="0"/>
        <v>0.20999999999999996</v>
      </c>
    </row>
    <row r="44" spans="1:5" x14ac:dyDescent="0.3">
      <c r="A44">
        <v>43</v>
      </c>
      <c r="B44" t="s">
        <v>228</v>
      </c>
      <c r="C44" s="5">
        <v>2695795.69</v>
      </c>
      <c r="D44" s="15">
        <v>6.59</v>
      </c>
      <c r="E44" s="15">
        <f t="shared" si="0"/>
        <v>-3.0400000000000009</v>
      </c>
    </row>
    <row r="45" spans="1:5" x14ac:dyDescent="0.3">
      <c r="A45">
        <v>44</v>
      </c>
      <c r="B45" t="s">
        <v>229</v>
      </c>
      <c r="C45" s="5">
        <v>1836632</v>
      </c>
      <c r="D45" s="15">
        <v>9.6300000000000008</v>
      </c>
      <c r="E45" s="15">
        <f t="shared" si="0"/>
        <v>-8.9299999999999979</v>
      </c>
    </row>
    <row r="46" spans="1:5" x14ac:dyDescent="0.3">
      <c r="A46">
        <v>45</v>
      </c>
      <c r="B46" t="s">
        <v>230</v>
      </c>
      <c r="C46" s="5">
        <v>1152098</v>
      </c>
      <c r="D46" s="15">
        <v>18.559999999999999</v>
      </c>
      <c r="E46" s="15">
        <f t="shared" si="0"/>
        <v>5.9599999999999991</v>
      </c>
    </row>
    <row r="47" spans="1:5" x14ac:dyDescent="0.3">
      <c r="A47">
        <v>46</v>
      </c>
      <c r="B47" t="s">
        <v>231</v>
      </c>
      <c r="C47" s="5">
        <v>503683</v>
      </c>
      <c r="D47" s="15">
        <v>12.6</v>
      </c>
      <c r="E47" s="15">
        <f t="shared" si="0"/>
        <v>9.3099999999999987</v>
      </c>
    </row>
    <row r="48" spans="1:5" x14ac:dyDescent="0.3">
      <c r="A48">
        <v>47</v>
      </c>
      <c r="B48" t="s">
        <v>232</v>
      </c>
      <c r="C48" s="5">
        <v>2543596.1800000002</v>
      </c>
      <c r="D48" s="15">
        <v>3.29</v>
      </c>
      <c r="E48" s="15">
        <f t="shared" si="0"/>
        <v>-5.2499999999999991</v>
      </c>
    </row>
    <row r="49" spans="1:5" x14ac:dyDescent="0.3">
      <c r="A49">
        <v>48</v>
      </c>
      <c r="B49" t="s">
        <v>233</v>
      </c>
      <c r="C49" s="5">
        <v>1738985</v>
      </c>
      <c r="D49" s="15">
        <v>8.5399999999999991</v>
      </c>
      <c r="E49" s="15">
        <f t="shared" si="0"/>
        <v>-11.060000000000002</v>
      </c>
    </row>
    <row r="50" spans="1:5" x14ac:dyDescent="0.3">
      <c r="A50">
        <v>49</v>
      </c>
      <c r="B50" t="s">
        <v>234</v>
      </c>
      <c r="C50" s="5">
        <v>1095357</v>
      </c>
      <c r="D50" s="15">
        <v>19.600000000000001</v>
      </c>
      <c r="E50" s="15">
        <f t="shared" si="0"/>
        <v>5.5700000000000021</v>
      </c>
    </row>
    <row r="51" spans="1:5" x14ac:dyDescent="0.3">
      <c r="A51">
        <v>50</v>
      </c>
      <c r="B51" t="s">
        <v>235</v>
      </c>
      <c r="C51" s="5">
        <v>480455</v>
      </c>
      <c r="D51" s="15">
        <v>14.03</v>
      </c>
      <c r="E51" s="15">
        <f t="shared" si="0"/>
        <v>2.0399999999999991</v>
      </c>
    </row>
    <row r="52" spans="1:5" x14ac:dyDescent="0.3">
      <c r="A52">
        <v>51</v>
      </c>
      <c r="B52" t="s">
        <v>236</v>
      </c>
      <c r="C52" s="5">
        <v>2412778</v>
      </c>
      <c r="D52" s="15">
        <v>11.99</v>
      </c>
      <c r="E52" s="15">
        <f t="shared" si="0"/>
        <v>-1.5</v>
      </c>
    </row>
    <row r="53" spans="1:5" x14ac:dyDescent="0.3">
      <c r="A53">
        <v>52</v>
      </c>
      <c r="B53" t="s">
        <v>237</v>
      </c>
      <c r="C53" s="5">
        <v>425828</v>
      </c>
      <c r="D53" s="15">
        <v>13.49</v>
      </c>
      <c r="E53" s="15">
        <f t="shared" si="0"/>
        <v>-3.7099999999999991</v>
      </c>
    </row>
    <row r="54" spans="1:5" x14ac:dyDescent="0.3">
      <c r="A54">
        <v>53</v>
      </c>
      <c r="B54" t="s">
        <v>238</v>
      </c>
      <c r="C54" s="5">
        <v>270115</v>
      </c>
      <c r="D54" s="15">
        <v>17.2</v>
      </c>
      <c r="E54" s="15">
        <f t="shared" si="0"/>
        <v>4.4499999999999993</v>
      </c>
    </row>
    <row r="55" spans="1:5" x14ac:dyDescent="0.3">
      <c r="A55">
        <v>54</v>
      </c>
      <c r="B55" t="s">
        <v>239</v>
      </c>
      <c r="C55" s="5">
        <v>113835</v>
      </c>
      <c r="D55" s="15">
        <v>12.75</v>
      </c>
      <c r="E55" s="15">
        <f t="shared" si="0"/>
        <v>0.90000000000000036</v>
      </c>
    </row>
    <row r="56" spans="1:5" x14ac:dyDescent="0.3">
      <c r="A56">
        <v>55</v>
      </c>
      <c r="B56" t="s">
        <v>240</v>
      </c>
      <c r="C56" s="5">
        <v>2292483</v>
      </c>
      <c r="D56" s="15">
        <v>11.85</v>
      </c>
      <c r="E56" s="15">
        <f t="shared" si="0"/>
        <v>-1.8600000000000012</v>
      </c>
    </row>
    <row r="57" spans="1:5" x14ac:dyDescent="0.3">
      <c r="A57">
        <v>56</v>
      </c>
      <c r="B57" t="s">
        <v>241</v>
      </c>
      <c r="C57" s="5">
        <v>406308</v>
      </c>
      <c r="D57" s="15">
        <v>13.71</v>
      </c>
      <c r="E57" s="15">
        <f t="shared" si="0"/>
        <v>-4.5399999999999991</v>
      </c>
    </row>
    <row r="58" spans="1:5" x14ac:dyDescent="0.3">
      <c r="A58">
        <v>57</v>
      </c>
      <c r="B58" t="s">
        <v>242</v>
      </c>
      <c r="C58" s="5">
        <v>258618</v>
      </c>
      <c r="D58" s="15">
        <v>18.25</v>
      </c>
      <c r="E58" s="15">
        <f t="shared" si="0"/>
        <v>3.3200000000000003</v>
      </c>
    </row>
    <row r="59" spans="1:5" x14ac:dyDescent="0.3">
      <c r="A59">
        <v>58</v>
      </c>
      <c r="B59" t="s">
        <v>243</v>
      </c>
      <c r="C59" s="5">
        <v>109313</v>
      </c>
      <c r="D59" s="15">
        <v>14.93</v>
      </c>
      <c r="E59" s="15">
        <f t="shared" si="0"/>
        <v>4.3599999999999994</v>
      </c>
    </row>
    <row r="60" spans="1:5" x14ac:dyDescent="0.3">
      <c r="A60">
        <v>59</v>
      </c>
      <c r="B60" t="s">
        <v>244</v>
      </c>
      <c r="C60" s="5">
        <v>2157828</v>
      </c>
      <c r="D60" s="15">
        <v>10.57</v>
      </c>
      <c r="E60" s="15">
        <f t="shared" si="0"/>
        <v>-0.95999999999999908</v>
      </c>
    </row>
    <row r="61" spans="1:5" x14ac:dyDescent="0.3">
      <c r="A61">
        <v>60</v>
      </c>
      <c r="B61" t="s">
        <v>245</v>
      </c>
      <c r="C61" s="5">
        <v>384087</v>
      </c>
      <c r="D61" s="15">
        <v>11.53</v>
      </c>
      <c r="E61" s="15">
        <f t="shared" si="0"/>
        <v>-3.9800000000000004</v>
      </c>
    </row>
    <row r="62" spans="1:5" x14ac:dyDescent="0.3">
      <c r="A62">
        <v>61</v>
      </c>
      <c r="B62" t="s">
        <v>246</v>
      </c>
      <c r="C62" s="5">
        <v>244915</v>
      </c>
      <c r="D62" s="15">
        <v>15.51</v>
      </c>
      <c r="E62" s="15">
        <f t="shared" si="0"/>
        <v>3.5700000000000003</v>
      </c>
    </row>
    <row r="63" spans="1:5" x14ac:dyDescent="0.3">
      <c r="A63">
        <v>62</v>
      </c>
      <c r="B63" t="s">
        <v>247</v>
      </c>
      <c r="C63" s="5">
        <v>103672</v>
      </c>
      <c r="D63" s="15">
        <v>11.94</v>
      </c>
      <c r="E63" s="29">
        <f>D63-D64</f>
        <v>-4.5600000000000005</v>
      </c>
    </row>
    <row r="64" spans="1:5" x14ac:dyDescent="0.3">
      <c r="C64" s="5"/>
      <c r="D64" s="29">
        <v>16.5</v>
      </c>
    </row>
    <row r="65" spans="3:3" x14ac:dyDescent="0.3">
      <c r="C65" s="5"/>
    </row>
    <row r="66" spans="3:3" x14ac:dyDescent="0.3">
      <c r="C66" s="5"/>
    </row>
    <row r="67" spans="3:3" x14ac:dyDescent="0.3">
      <c r="C67" s="5"/>
    </row>
    <row r="68" spans="3:3" x14ac:dyDescent="0.3">
      <c r="C68" s="5"/>
    </row>
    <row r="69" spans="3:3" x14ac:dyDescent="0.3">
      <c r="C69" s="5"/>
    </row>
    <row r="70" spans="3:3" x14ac:dyDescent="0.3">
      <c r="C70" s="5"/>
    </row>
    <row r="71" spans="3:3" x14ac:dyDescent="0.3">
      <c r="C71" s="5"/>
    </row>
    <row r="72" spans="3:3" x14ac:dyDescent="0.3">
      <c r="C72" s="5"/>
    </row>
    <row r="73" spans="3:3" x14ac:dyDescent="0.3">
      <c r="C73" s="5"/>
    </row>
    <row r="74" spans="3:3" x14ac:dyDescent="0.3">
      <c r="C74" s="5"/>
    </row>
    <row r="75" spans="3:3" x14ac:dyDescent="0.3">
      <c r="C75" s="5"/>
    </row>
    <row r="76" spans="3:3" x14ac:dyDescent="0.3">
      <c r="C76" s="5"/>
    </row>
    <row r="77" spans="3:3" x14ac:dyDescent="0.3">
      <c r="C77" s="5"/>
    </row>
    <row r="78" spans="3:3" x14ac:dyDescent="0.3">
      <c r="C78" s="5"/>
    </row>
    <row r="79" spans="3:3" x14ac:dyDescent="0.3">
      <c r="C79" s="5"/>
    </row>
    <row r="80" spans="3:3" x14ac:dyDescent="0.3">
      <c r="C80" s="5"/>
    </row>
    <row r="81" spans="3:3" x14ac:dyDescent="0.3">
      <c r="C81" s="5"/>
    </row>
    <row r="82" spans="3:3" x14ac:dyDescent="0.3">
      <c r="C82" s="5"/>
    </row>
    <row r="83" spans="3:3" x14ac:dyDescent="0.3">
      <c r="C83" s="5"/>
    </row>
    <row r="84" spans="3:3" x14ac:dyDescent="0.3">
      <c r="C84" s="5"/>
    </row>
    <row r="85" spans="3:3" x14ac:dyDescent="0.3">
      <c r="C85" s="5"/>
    </row>
    <row r="86" spans="3:3" x14ac:dyDescent="0.3">
      <c r="C86" s="5"/>
    </row>
    <row r="87" spans="3:3" x14ac:dyDescent="0.3">
      <c r="C87" s="5"/>
    </row>
    <row r="88" spans="3:3" x14ac:dyDescent="0.3">
      <c r="C88" s="5"/>
    </row>
    <row r="89" spans="3:3" x14ac:dyDescent="0.3">
      <c r="C89" s="5"/>
    </row>
    <row r="90" spans="3:3" x14ac:dyDescent="0.3">
      <c r="C90" s="5"/>
    </row>
    <row r="91" spans="3:3" x14ac:dyDescent="0.3">
      <c r="C91" s="5"/>
    </row>
    <row r="92" spans="3:3" x14ac:dyDescent="0.3">
      <c r="C92" s="5"/>
    </row>
    <row r="93" spans="3:3" x14ac:dyDescent="0.3">
      <c r="C93" s="5"/>
    </row>
    <row r="94" spans="3:3" x14ac:dyDescent="0.3">
      <c r="C94" s="5"/>
    </row>
    <row r="95" spans="3:3" x14ac:dyDescent="0.3">
      <c r="C95" s="5"/>
    </row>
    <row r="96" spans="3:3" x14ac:dyDescent="0.3">
      <c r="C96" s="5"/>
    </row>
    <row r="97" spans="3:3" x14ac:dyDescent="0.3">
      <c r="C97" s="5"/>
    </row>
    <row r="98" spans="3:3" x14ac:dyDescent="0.3">
      <c r="C98" s="5"/>
    </row>
    <row r="99" spans="3:3" x14ac:dyDescent="0.3">
      <c r="C99" s="5"/>
    </row>
    <row r="100" spans="3:3" x14ac:dyDescent="0.3">
      <c r="C100" s="5"/>
    </row>
    <row r="101" spans="3:3" x14ac:dyDescent="0.3">
      <c r="C101" s="5"/>
    </row>
    <row r="102" spans="3:3" x14ac:dyDescent="0.3">
      <c r="C102" s="5"/>
    </row>
    <row r="103" spans="3:3" x14ac:dyDescent="0.3">
      <c r="C10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5DEC-A49F-41A5-B170-FBEA5BA22F22}">
  <dimension ref="A1:K188"/>
  <sheetViews>
    <sheetView showGridLines="0" zoomScale="79" workbookViewId="0">
      <selection activeCell="N4" sqref="N4"/>
    </sheetView>
  </sheetViews>
  <sheetFormatPr defaultColWidth="8.77734375" defaultRowHeight="14.4" x14ac:dyDescent="0.3"/>
  <cols>
    <col min="1" max="1" width="4" bestFit="1" customWidth="1"/>
    <col min="3" max="4" width="12.77734375" customWidth="1"/>
    <col min="5" max="6" width="12.109375" customWidth="1"/>
    <col min="7" max="8" width="12" customWidth="1"/>
    <col min="9" max="9" width="16" bestFit="1" customWidth="1"/>
    <col min="11" max="11" width="14.44140625" bestFit="1" customWidth="1"/>
  </cols>
  <sheetData>
    <row r="1" spans="1:11" s="3" customFormat="1" ht="43.2" x14ac:dyDescent="0.3">
      <c r="A1" s="3" t="s">
        <v>250</v>
      </c>
      <c r="B1" s="3" t="s">
        <v>251</v>
      </c>
      <c r="C1" s="3" t="s">
        <v>248</v>
      </c>
      <c r="D1" s="21" t="s">
        <v>264</v>
      </c>
      <c r="E1" s="3" t="s">
        <v>257</v>
      </c>
      <c r="F1" s="21" t="s">
        <v>263</v>
      </c>
      <c r="G1" s="3" t="s">
        <v>252</v>
      </c>
      <c r="H1" s="21" t="s">
        <v>265</v>
      </c>
      <c r="I1" s="3" t="s">
        <v>258</v>
      </c>
      <c r="J1" s="17" t="s">
        <v>283</v>
      </c>
      <c r="K1" s="17" t="s">
        <v>270</v>
      </c>
    </row>
    <row r="2" spans="1:11" x14ac:dyDescent="0.3">
      <c r="A2">
        <v>1</v>
      </c>
      <c r="B2" t="s">
        <v>0</v>
      </c>
      <c r="C2" s="1">
        <v>0.19500000000000001</v>
      </c>
      <c r="D2" s="1">
        <f>C2-C3</f>
        <v>5.7000000000000106E-3</v>
      </c>
      <c r="E2" s="26">
        <v>829.74008471579202</v>
      </c>
      <c r="F2" s="13">
        <f>E2-E3</f>
        <v>5.041544978137722</v>
      </c>
      <c r="G2" s="1">
        <v>6.0999999999999999E-2</v>
      </c>
      <c r="H2" s="1">
        <f>G2-G3</f>
        <v>1.0000000000000009E-3</v>
      </c>
      <c r="I2" s="27">
        <v>19184708.729399998</v>
      </c>
      <c r="J2">
        <f>LN(I2/I3)</f>
        <v>1.1089088498923344E-2</v>
      </c>
      <c r="K2" s="13">
        <f>I2-I3</f>
        <v>211565.72939999774</v>
      </c>
    </row>
    <row r="3" spans="1:11" x14ac:dyDescent="0.3">
      <c r="A3">
        <v>2</v>
      </c>
      <c r="B3" t="s">
        <v>1</v>
      </c>
      <c r="C3" s="1">
        <v>0.1893</v>
      </c>
      <c r="D3" s="1">
        <f t="shared" ref="D3:D66" si="0">C3-C4</f>
        <v>1.899999999999985E-3</v>
      </c>
      <c r="E3" s="26">
        <v>824.6985397376543</v>
      </c>
      <c r="F3" s="13">
        <f t="shared" ref="F3:F66" si="1">E3-E4</f>
        <v>5.1691184413579094</v>
      </c>
      <c r="G3" s="1">
        <v>0.06</v>
      </c>
      <c r="H3" s="1">
        <f t="shared" ref="H3:H66" si="2">G3-G4</f>
        <v>0</v>
      </c>
      <c r="I3" s="14">
        <v>18973143</v>
      </c>
      <c r="J3">
        <f t="shared" ref="J3:J66" si="3">LN(I3/I4)</f>
        <v>1.3348064411442085E-2</v>
      </c>
      <c r="K3" s="13">
        <f t="shared" ref="K3:K66" si="4">I3-I4</f>
        <v>251572</v>
      </c>
    </row>
    <row r="4" spans="1:11" x14ac:dyDescent="0.3">
      <c r="A4">
        <v>3</v>
      </c>
      <c r="B4" t="s">
        <v>2</v>
      </c>
      <c r="C4" s="1">
        <v>0.18740000000000001</v>
      </c>
      <c r="D4" s="1">
        <f t="shared" si="0"/>
        <v>8.0000000000002292E-4</v>
      </c>
      <c r="E4" s="26">
        <v>819.52942129629639</v>
      </c>
      <c r="F4" s="13">
        <f t="shared" si="1"/>
        <v>7.1430324074074178</v>
      </c>
      <c r="G4" s="1">
        <v>0.06</v>
      </c>
      <c r="H4" s="1">
        <f t="shared" si="2"/>
        <v>0</v>
      </c>
      <c r="I4" s="14">
        <v>18721571</v>
      </c>
      <c r="J4">
        <f t="shared" si="3"/>
        <v>1.4609741561742558E-2</v>
      </c>
      <c r="K4" s="13">
        <f t="shared" si="4"/>
        <v>271529</v>
      </c>
    </row>
    <row r="5" spans="1:11" x14ac:dyDescent="0.3">
      <c r="A5">
        <v>4</v>
      </c>
      <c r="B5" t="s">
        <v>3</v>
      </c>
      <c r="C5" s="1">
        <v>0.18659999999999999</v>
      </c>
      <c r="D5" s="1">
        <f t="shared" si="0"/>
        <v>-3.0000000000002247E-4</v>
      </c>
      <c r="E5" s="26">
        <v>812.38638888888897</v>
      </c>
      <c r="F5" s="13">
        <f t="shared" si="1"/>
        <v>11.539722222222167</v>
      </c>
      <c r="G5" s="1">
        <v>0.06</v>
      </c>
      <c r="H5" s="1">
        <f t="shared" si="2"/>
        <v>0</v>
      </c>
      <c r="I5" s="14">
        <v>18450042</v>
      </c>
      <c r="J5">
        <f t="shared" si="3"/>
        <v>1.5999966314582708E-2</v>
      </c>
      <c r="K5" s="13">
        <f t="shared" si="4"/>
        <v>292851</v>
      </c>
    </row>
    <row r="6" spans="1:11" x14ac:dyDescent="0.3">
      <c r="A6">
        <v>5</v>
      </c>
      <c r="B6" t="s">
        <v>4</v>
      </c>
      <c r="C6" s="1">
        <v>0.18690000000000001</v>
      </c>
      <c r="D6" s="1">
        <f t="shared" si="0"/>
        <v>4.0000000000000036E-3</v>
      </c>
      <c r="E6" s="26">
        <v>800.84666666666681</v>
      </c>
      <c r="F6" s="13">
        <f t="shared" si="1"/>
        <v>-97.693333333333157</v>
      </c>
      <c r="G6" s="1">
        <v>0.06</v>
      </c>
      <c r="H6" s="1">
        <f t="shared" si="2"/>
        <v>1.0000000000000009E-3</v>
      </c>
      <c r="I6" s="14">
        <v>18157191</v>
      </c>
      <c r="J6">
        <f t="shared" si="3"/>
        <v>-1.0863069517122021E-3</v>
      </c>
      <c r="K6" s="13">
        <f t="shared" si="4"/>
        <v>-19735</v>
      </c>
    </row>
    <row r="7" spans="1:11" x14ac:dyDescent="0.3">
      <c r="A7">
        <v>6</v>
      </c>
      <c r="B7" t="s">
        <v>5</v>
      </c>
      <c r="C7" s="1">
        <v>0.18290000000000001</v>
      </c>
      <c r="D7" s="1">
        <f t="shared" si="0"/>
        <v>1.150000000000001E-2</v>
      </c>
      <c r="E7" s="13">
        <v>898.54</v>
      </c>
      <c r="F7" s="13">
        <f t="shared" si="1"/>
        <v>49.639999999999986</v>
      </c>
      <c r="G7" s="1">
        <v>5.8999999999999997E-2</v>
      </c>
      <c r="H7" s="1">
        <f t="shared" si="2"/>
        <v>0</v>
      </c>
      <c r="I7" s="14">
        <v>18176926</v>
      </c>
      <c r="J7">
        <f t="shared" si="3"/>
        <v>1.4538862589713859E-2</v>
      </c>
      <c r="K7" s="13">
        <f t="shared" si="4"/>
        <v>262360</v>
      </c>
    </row>
    <row r="8" spans="1:11" x14ac:dyDescent="0.3">
      <c r="A8">
        <v>7</v>
      </c>
      <c r="B8" t="s">
        <v>6</v>
      </c>
      <c r="C8" s="1">
        <v>0.1714</v>
      </c>
      <c r="D8" s="1">
        <f t="shared" si="0"/>
        <v>3.3999999999999864E-3</v>
      </c>
      <c r="E8" s="13">
        <v>848.9</v>
      </c>
      <c r="F8" s="13">
        <f t="shared" si="1"/>
        <v>-9.2100000000000364</v>
      </c>
      <c r="G8" s="1">
        <v>5.8999999999999997E-2</v>
      </c>
      <c r="H8" s="1">
        <f t="shared" si="2"/>
        <v>-1.0000000000000009E-3</v>
      </c>
      <c r="I8" s="14">
        <v>17914566</v>
      </c>
      <c r="J8">
        <f t="shared" si="3"/>
        <v>3.4801097332592602E-2</v>
      </c>
      <c r="K8" s="13">
        <f t="shared" si="4"/>
        <v>612723</v>
      </c>
    </row>
    <row r="9" spans="1:11" x14ac:dyDescent="0.3">
      <c r="A9">
        <v>8</v>
      </c>
      <c r="B9" t="s">
        <v>7</v>
      </c>
      <c r="C9" s="1">
        <v>0.16800000000000001</v>
      </c>
      <c r="D9" s="1">
        <f t="shared" si="0"/>
        <v>1.5000000000000013E-3</v>
      </c>
      <c r="E9" s="13">
        <v>858.11</v>
      </c>
      <c r="F9" s="13">
        <f t="shared" si="1"/>
        <v>-49.419999999999959</v>
      </c>
      <c r="G9" s="1">
        <v>0.06</v>
      </c>
      <c r="H9" s="1">
        <f t="shared" si="2"/>
        <v>0</v>
      </c>
      <c r="I9" s="14">
        <v>17301843</v>
      </c>
      <c r="J9">
        <f t="shared" si="3"/>
        <v>1.1306585533378389E-2</v>
      </c>
      <c r="K9" s="13">
        <f t="shared" si="4"/>
        <v>194523</v>
      </c>
    </row>
    <row r="10" spans="1:11" x14ac:dyDescent="0.3">
      <c r="A10">
        <v>9</v>
      </c>
      <c r="B10" t="s">
        <v>8</v>
      </c>
      <c r="C10" s="1">
        <v>0.16650000000000001</v>
      </c>
      <c r="D10" s="1">
        <f t="shared" si="0"/>
        <v>3.7999999999999978E-3</v>
      </c>
      <c r="E10" s="13">
        <v>907.53</v>
      </c>
      <c r="F10" s="13">
        <f t="shared" si="1"/>
        <v>40.639999999999986</v>
      </c>
      <c r="G10" s="1">
        <v>0.06</v>
      </c>
      <c r="H10" s="1">
        <f t="shared" si="2"/>
        <v>0</v>
      </c>
      <c r="I10" s="14">
        <v>17107320</v>
      </c>
      <c r="J10">
        <f t="shared" si="3"/>
        <v>9.2933590230271611E-3</v>
      </c>
      <c r="K10" s="13">
        <f t="shared" si="4"/>
        <v>158248</v>
      </c>
    </row>
    <row r="11" spans="1:11" x14ac:dyDescent="0.3">
      <c r="A11">
        <v>10</v>
      </c>
      <c r="B11" t="s">
        <v>9</v>
      </c>
      <c r="C11" s="1">
        <v>0.16270000000000001</v>
      </c>
      <c r="D11" s="1">
        <f t="shared" si="0"/>
        <v>3.3000000000000251E-3</v>
      </c>
      <c r="E11" s="13">
        <v>866.89</v>
      </c>
      <c r="F11" s="13">
        <f t="shared" si="1"/>
        <v>47.159999999999968</v>
      </c>
      <c r="G11" s="1">
        <v>0.06</v>
      </c>
      <c r="H11" s="1">
        <f t="shared" si="2"/>
        <v>-1.0000000000000009E-3</v>
      </c>
      <c r="I11" s="14">
        <v>16949072</v>
      </c>
      <c r="J11">
        <f t="shared" si="3"/>
        <v>1.7304912560309131E-2</v>
      </c>
      <c r="K11" s="13">
        <f t="shared" si="4"/>
        <v>290779</v>
      </c>
    </row>
    <row r="12" spans="1:11" x14ac:dyDescent="0.3">
      <c r="A12">
        <v>11</v>
      </c>
      <c r="B12" t="s">
        <v>10</v>
      </c>
      <c r="C12" s="1">
        <v>0.15939999999999999</v>
      </c>
      <c r="D12" s="1">
        <f t="shared" si="0"/>
        <v>0</v>
      </c>
      <c r="E12" s="13">
        <v>819.73</v>
      </c>
      <c r="F12" s="13">
        <f t="shared" si="1"/>
        <v>52.840000000000032</v>
      </c>
      <c r="G12" s="1">
        <v>6.0999999999999999E-2</v>
      </c>
      <c r="H12" s="1">
        <f t="shared" si="2"/>
        <v>-1.0000000000000009E-3</v>
      </c>
      <c r="I12" s="14">
        <v>16658293</v>
      </c>
      <c r="J12">
        <f t="shared" si="3"/>
        <v>1.5541656375695148E-2</v>
      </c>
      <c r="K12" s="13">
        <f t="shared" si="4"/>
        <v>256896</v>
      </c>
    </row>
    <row r="13" spans="1:11" x14ac:dyDescent="0.3">
      <c r="A13">
        <v>12</v>
      </c>
      <c r="B13" t="s">
        <v>11</v>
      </c>
      <c r="C13" s="1">
        <v>0.15939999999999999</v>
      </c>
      <c r="D13" s="1">
        <f t="shared" si="0"/>
        <v>5.4999999999999771E-3</v>
      </c>
      <c r="E13" s="13">
        <v>766.89</v>
      </c>
      <c r="F13" s="13">
        <f t="shared" si="1"/>
        <v>34.059999999999945</v>
      </c>
      <c r="G13" s="1">
        <v>6.2E-2</v>
      </c>
      <c r="H13" s="1">
        <f t="shared" si="2"/>
        <v>-2.0000000000000018E-3</v>
      </c>
      <c r="I13" s="14">
        <v>16401397</v>
      </c>
      <c r="J13">
        <f t="shared" si="3"/>
        <v>-6.7878545160105271E-3</v>
      </c>
      <c r="K13" s="13">
        <f t="shared" si="4"/>
        <v>-111709</v>
      </c>
    </row>
    <row r="14" spans="1:11" x14ac:dyDescent="0.3">
      <c r="A14">
        <v>13</v>
      </c>
      <c r="B14" t="s">
        <v>12</v>
      </c>
      <c r="C14" s="1">
        <v>0.15390000000000001</v>
      </c>
      <c r="D14" s="1">
        <f t="shared" si="0"/>
        <v>1.9000000000000128E-3</v>
      </c>
      <c r="E14" s="13">
        <v>732.83</v>
      </c>
      <c r="F14" s="13">
        <f t="shared" si="1"/>
        <v>-31.370000000000005</v>
      </c>
      <c r="G14" s="1">
        <v>6.4000000000000001E-2</v>
      </c>
      <c r="H14" s="1">
        <f t="shared" si="2"/>
        <v>-2.0000000000000018E-3</v>
      </c>
      <c r="I14" s="14">
        <v>16513106</v>
      </c>
      <c r="J14">
        <f t="shared" si="3"/>
        <v>2.346994272628659E-2</v>
      </c>
      <c r="K14" s="13">
        <f t="shared" si="4"/>
        <v>383049</v>
      </c>
    </row>
    <row r="15" spans="1:11" x14ac:dyDescent="0.3">
      <c r="A15">
        <v>14</v>
      </c>
      <c r="B15" t="s">
        <v>13</v>
      </c>
      <c r="C15" s="1">
        <v>0.152</v>
      </c>
      <c r="D15" s="1">
        <f t="shared" si="0"/>
        <v>5.9999999999998943E-4</v>
      </c>
      <c r="E15" s="13">
        <v>764.2</v>
      </c>
      <c r="F15" s="13">
        <f t="shared" si="1"/>
        <v>6.7000000000000455</v>
      </c>
      <c r="G15" s="1">
        <v>6.6000000000000003E-2</v>
      </c>
      <c r="H15" s="1">
        <f t="shared" si="2"/>
        <v>-3.0000000000000027E-3</v>
      </c>
      <c r="I15" s="14">
        <v>16130057</v>
      </c>
      <c r="J15">
        <f t="shared" si="3"/>
        <v>6.8861854412457114E-3</v>
      </c>
      <c r="K15" s="13">
        <f t="shared" si="4"/>
        <v>110693</v>
      </c>
    </row>
    <row r="16" spans="1:11" x14ac:dyDescent="0.3">
      <c r="A16">
        <v>15</v>
      </c>
      <c r="B16" t="s">
        <v>14</v>
      </c>
      <c r="C16" s="1">
        <v>0.15140000000000001</v>
      </c>
      <c r="D16" s="1">
        <f t="shared" si="0"/>
        <v>7.9999999999999516E-4</v>
      </c>
      <c r="E16" s="13">
        <v>757.5</v>
      </c>
      <c r="F16" s="13">
        <f t="shared" si="1"/>
        <v>30.830000000000041</v>
      </c>
      <c r="G16" s="1">
        <v>6.9000000000000006E-2</v>
      </c>
      <c r="H16" s="1">
        <f t="shared" si="2"/>
        <v>-2.9999999999999888E-3</v>
      </c>
      <c r="I16" s="14">
        <v>16019364</v>
      </c>
      <c r="J16">
        <f t="shared" si="3"/>
        <v>4.0265633844741066E-4</v>
      </c>
      <c r="K16" s="13">
        <f t="shared" si="4"/>
        <v>6449</v>
      </c>
    </row>
    <row r="17" spans="1:11" x14ac:dyDescent="0.3">
      <c r="A17">
        <v>16</v>
      </c>
      <c r="B17" t="s">
        <v>15</v>
      </c>
      <c r="C17" s="1">
        <v>0.15060000000000001</v>
      </c>
      <c r="D17" s="1">
        <f t="shared" si="0"/>
        <v>-2.6999999999999802E-3</v>
      </c>
      <c r="E17" s="13">
        <v>726.67</v>
      </c>
      <c r="F17" s="13">
        <f t="shared" si="1"/>
        <v>64.299999999999955</v>
      </c>
      <c r="G17" s="1">
        <v>7.1999999999999995E-2</v>
      </c>
      <c r="H17" s="1">
        <f t="shared" si="2"/>
        <v>-3.0000000000000027E-3</v>
      </c>
      <c r="I17" s="14">
        <v>16012915</v>
      </c>
      <c r="J17">
        <f t="shared" si="3"/>
        <v>6.1921490632269377E-3</v>
      </c>
      <c r="K17" s="13">
        <f t="shared" si="4"/>
        <v>98848</v>
      </c>
    </row>
    <row r="18" spans="1:11" x14ac:dyDescent="0.3">
      <c r="A18">
        <v>17</v>
      </c>
      <c r="B18" t="s">
        <v>16</v>
      </c>
      <c r="C18" s="1">
        <v>0.15329999999999999</v>
      </c>
      <c r="D18" s="1">
        <f t="shared" si="0"/>
        <v>1.1899999999999994E-2</v>
      </c>
      <c r="E18" s="13">
        <v>662.37</v>
      </c>
      <c r="F18" s="13">
        <f t="shared" si="1"/>
        <v>-0.47000000000002728</v>
      </c>
      <c r="G18" s="1">
        <v>7.4999999999999997E-2</v>
      </c>
      <c r="H18" s="1">
        <f t="shared" si="2"/>
        <v>-3.0000000000000027E-3</v>
      </c>
      <c r="I18" s="14">
        <v>15914067</v>
      </c>
      <c r="J18">
        <f t="shared" si="3"/>
        <v>-5.3410986875586592E-3</v>
      </c>
      <c r="K18" s="13">
        <f t="shared" si="4"/>
        <v>-85226</v>
      </c>
    </row>
    <row r="19" spans="1:11" x14ac:dyDescent="0.3">
      <c r="A19">
        <v>18</v>
      </c>
      <c r="B19" t="s">
        <v>17</v>
      </c>
      <c r="C19" s="1">
        <v>0.1414</v>
      </c>
      <c r="D19" s="1">
        <f t="shared" si="0"/>
        <v>3.5000000000000031E-3</v>
      </c>
      <c r="E19" s="13">
        <v>662.84</v>
      </c>
      <c r="F19" s="13">
        <f t="shared" si="1"/>
        <v>-8.5599999999999454</v>
      </c>
      <c r="G19" s="1">
        <v>7.8E-2</v>
      </c>
      <c r="H19" s="1">
        <f t="shared" si="2"/>
        <v>-3.0000000000000027E-3</v>
      </c>
      <c r="I19" s="14">
        <v>15999293</v>
      </c>
      <c r="J19">
        <f t="shared" si="3"/>
        <v>2.1063652577516233E-5</v>
      </c>
      <c r="K19" s="13">
        <f t="shared" si="4"/>
        <v>337</v>
      </c>
    </row>
    <row r="20" spans="1:11" x14ac:dyDescent="0.3">
      <c r="A20">
        <v>19</v>
      </c>
      <c r="B20" t="s">
        <v>18</v>
      </c>
      <c r="C20" s="1">
        <v>0.13789999999999999</v>
      </c>
      <c r="D20" s="1">
        <f t="shared" si="0"/>
        <v>1.2999999999999956E-3</v>
      </c>
      <c r="E20" s="13">
        <v>671.4</v>
      </c>
      <c r="F20" s="13">
        <f t="shared" si="1"/>
        <v>5.3700000000000045</v>
      </c>
      <c r="G20" s="1">
        <v>8.1000000000000003E-2</v>
      </c>
      <c r="H20" s="1">
        <f t="shared" si="2"/>
        <v>-2.0000000000000018E-3</v>
      </c>
      <c r="I20" s="14">
        <v>15998956</v>
      </c>
      <c r="J20">
        <f t="shared" si="3"/>
        <v>4.1139693311892628E-2</v>
      </c>
      <c r="K20" s="13">
        <f t="shared" si="4"/>
        <v>644837</v>
      </c>
    </row>
    <row r="21" spans="1:11" x14ac:dyDescent="0.3">
      <c r="A21">
        <v>20</v>
      </c>
      <c r="B21" t="s">
        <v>19</v>
      </c>
      <c r="C21" s="1">
        <v>0.1366</v>
      </c>
      <c r="D21" s="1">
        <f t="shared" si="0"/>
        <v>2.7999999999999969E-3</v>
      </c>
      <c r="E21" s="13">
        <v>666.03</v>
      </c>
      <c r="F21" s="13">
        <f t="shared" si="1"/>
        <v>16.579999999999927</v>
      </c>
      <c r="G21" s="1">
        <v>8.3000000000000004E-2</v>
      </c>
      <c r="H21" s="1">
        <f t="shared" si="2"/>
        <v>-1.0000000000000009E-3</v>
      </c>
      <c r="I21" s="14">
        <v>15354119</v>
      </c>
      <c r="J21">
        <f t="shared" si="3"/>
        <v>1.8394924269755173E-2</v>
      </c>
      <c r="K21" s="13">
        <f t="shared" si="4"/>
        <v>279856</v>
      </c>
    </row>
    <row r="22" spans="1:11" x14ac:dyDescent="0.3">
      <c r="A22">
        <v>21</v>
      </c>
      <c r="B22" t="s">
        <v>20</v>
      </c>
      <c r="C22" s="1">
        <v>0.1338</v>
      </c>
      <c r="D22" s="1">
        <f t="shared" si="0"/>
        <v>1.0000000000000009E-3</v>
      </c>
      <c r="E22" s="13">
        <v>649.45000000000005</v>
      </c>
      <c r="F22" s="13">
        <f t="shared" si="1"/>
        <v>42.080000000000041</v>
      </c>
      <c r="G22" s="1">
        <v>8.4000000000000005E-2</v>
      </c>
      <c r="H22" s="1">
        <f t="shared" si="2"/>
        <v>-1.0000000000000009E-3</v>
      </c>
      <c r="I22" s="14">
        <v>15074263</v>
      </c>
      <c r="J22">
        <f t="shared" si="3"/>
        <v>3.2060199668768581E-3</v>
      </c>
      <c r="K22" s="13">
        <f t="shared" si="4"/>
        <v>48251</v>
      </c>
    </row>
    <row r="23" spans="1:11" x14ac:dyDescent="0.3">
      <c r="A23">
        <v>22</v>
      </c>
      <c r="B23" t="s">
        <v>21</v>
      </c>
      <c r="C23" s="1">
        <v>0.1328</v>
      </c>
      <c r="D23" s="1">
        <f t="shared" si="0"/>
        <v>1.21E-2</v>
      </c>
      <c r="E23" s="13">
        <v>607.37</v>
      </c>
      <c r="F23" s="13">
        <f t="shared" si="1"/>
        <v>-26.100000000000023</v>
      </c>
      <c r="G23" s="1">
        <v>8.5000000000000006E-2</v>
      </c>
      <c r="H23" s="1">
        <f t="shared" si="2"/>
        <v>0</v>
      </c>
      <c r="I23" s="14">
        <v>15026012</v>
      </c>
      <c r="J23">
        <f t="shared" si="3"/>
        <v>1.5077681859074698E-2</v>
      </c>
      <c r="K23" s="13">
        <f t="shared" si="4"/>
        <v>224858</v>
      </c>
    </row>
    <row r="24" spans="1:11" x14ac:dyDescent="0.3">
      <c r="A24">
        <v>23</v>
      </c>
      <c r="B24" t="s">
        <v>22</v>
      </c>
      <c r="C24" s="1">
        <v>0.1207</v>
      </c>
      <c r="D24" s="1">
        <f t="shared" si="0"/>
        <v>9.8000000000000032E-3</v>
      </c>
      <c r="E24" s="13">
        <v>633.47</v>
      </c>
      <c r="F24" s="13">
        <f t="shared" si="1"/>
        <v>-3.2300000000000182</v>
      </c>
      <c r="G24" s="1">
        <v>8.5000000000000006E-2</v>
      </c>
      <c r="H24" s="1">
        <f t="shared" si="2"/>
        <v>0</v>
      </c>
      <c r="I24" s="14">
        <v>14801154</v>
      </c>
      <c r="J24">
        <f t="shared" si="3"/>
        <v>1.0883231676237023E-2</v>
      </c>
      <c r="K24" s="13">
        <f t="shared" si="4"/>
        <v>160211</v>
      </c>
    </row>
    <row r="25" spans="1:11" x14ac:dyDescent="0.3">
      <c r="A25">
        <v>24</v>
      </c>
      <c r="B25" t="s">
        <v>23</v>
      </c>
      <c r="C25" s="1">
        <v>0.1109</v>
      </c>
      <c r="D25" s="1">
        <f t="shared" si="0"/>
        <v>5.0000000000000044E-3</v>
      </c>
      <c r="E25" s="13">
        <v>636.70000000000005</v>
      </c>
      <c r="F25" s="13">
        <f t="shared" si="1"/>
        <v>15.200000000000045</v>
      </c>
      <c r="G25" s="1">
        <v>8.5000000000000006E-2</v>
      </c>
      <c r="H25" s="1">
        <f t="shared" si="2"/>
        <v>3.0000000000000027E-3</v>
      </c>
      <c r="I25" s="14">
        <v>14640943</v>
      </c>
      <c r="J25">
        <f t="shared" si="3"/>
        <v>-7.7072923116042746E-3</v>
      </c>
      <c r="K25" s="13">
        <f t="shared" si="4"/>
        <v>-113278</v>
      </c>
    </row>
    <row r="26" spans="1:11" x14ac:dyDescent="0.3">
      <c r="A26">
        <v>25</v>
      </c>
      <c r="B26" t="s">
        <v>24</v>
      </c>
      <c r="C26" s="1">
        <v>0.10589999999999999</v>
      </c>
      <c r="D26" s="1">
        <f t="shared" si="0"/>
        <v>2.8999999999999998E-3</v>
      </c>
      <c r="E26" s="13">
        <v>621.5</v>
      </c>
      <c r="F26" s="13">
        <f t="shared" si="1"/>
        <v>-16.129999999999995</v>
      </c>
      <c r="G26" s="1">
        <v>8.2000000000000003E-2</v>
      </c>
      <c r="H26" s="1">
        <f t="shared" si="2"/>
        <v>0</v>
      </c>
      <c r="I26" s="14">
        <v>14754221</v>
      </c>
      <c r="J26">
        <f t="shared" si="3"/>
        <v>1.6151524384832174E-2</v>
      </c>
      <c r="K26" s="13">
        <f t="shared" si="4"/>
        <v>236389</v>
      </c>
    </row>
    <row r="27" spans="1:11" x14ac:dyDescent="0.3">
      <c r="A27">
        <v>26</v>
      </c>
      <c r="B27" t="s">
        <v>25</v>
      </c>
      <c r="C27" s="1">
        <v>0.10299999999999999</v>
      </c>
      <c r="D27" s="1">
        <f t="shared" si="0"/>
        <v>9.9999999999988987E-5</v>
      </c>
      <c r="E27" s="13">
        <v>637.63</v>
      </c>
      <c r="F27" s="13">
        <f t="shared" si="1"/>
        <v>-8.8600000000000136</v>
      </c>
      <c r="G27" s="1">
        <v>8.2000000000000003E-2</v>
      </c>
      <c r="H27" s="1">
        <f t="shared" si="2"/>
        <v>2.0000000000000018E-3</v>
      </c>
      <c r="I27" s="14">
        <v>14517832</v>
      </c>
      <c r="J27">
        <f t="shared" si="3"/>
        <v>3.2591658094579877E-3</v>
      </c>
      <c r="K27" s="13">
        <f t="shared" si="4"/>
        <v>47239</v>
      </c>
    </row>
    <row r="28" spans="1:11" x14ac:dyDescent="0.3">
      <c r="A28">
        <v>27</v>
      </c>
      <c r="B28" t="s">
        <v>26</v>
      </c>
      <c r="C28" s="1">
        <v>0.10290000000000001</v>
      </c>
      <c r="D28" s="1">
        <f t="shared" si="0"/>
        <v>-3.7999999999999978E-3</v>
      </c>
      <c r="E28" s="13">
        <v>646.49</v>
      </c>
      <c r="F28" s="13">
        <f t="shared" si="1"/>
        <v>1.9800000000000182</v>
      </c>
      <c r="G28" s="1">
        <v>0.08</v>
      </c>
      <c r="H28" s="1">
        <f t="shared" si="2"/>
        <v>1.0000000000000009E-3</v>
      </c>
      <c r="I28" s="14">
        <v>14470593</v>
      </c>
      <c r="J28">
        <f t="shared" si="3"/>
        <v>3.8477332392639735E-3</v>
      </c>
      <c r="K28" s="13">
        <f t="shared" si="4"/>
        <v>55572</v>
      </c>
    </row>
    <row r="29" spans="1:11" x14ac:dyDescent="0.3">
      <c r="A29">
        <v>28</v>
      </c>
      <c r="B29" t="s">
        <v>27</v>
      </c>
      <c r="C29" s="1">
        <v>0.1067</v>
      </c>
      <c r="D29" s="1">
        <f t="shared" si="0"/>
        <v>-2.5000000000000022E-3</v>
      </c>
      <c r="E29" s="13">
        <v>644.51</v>
      </c>
      <c r="F29" s="13">
        <f t="shared" si="1"/>
        <v>53.029999999999973</v>
      </c>
      <c r="G29" s="1">
        <v>7.9000000000000001E-2</v>
      </c>
      <c r="H29" s="1">
        <f t="shared" si="2"/>
        <v>2.0000000000000018E-3</v>
      </c>
      <c r="I29" s="14">
        <v>14415021</v>
      </c>
      <c r="J29">
        <f t="shared" si="3"/>
        <v>9.9583197738919819E-3</v>
      </c>
      <c r="K29" s="13">
        <f t="shared" si="4"/>
        <v>142837</v>
      </c>
    </row>
    <row r="30" spans="1:11" x14ac:dyDescent="0.3">
      <c r="A30">
        <v>29</v>
      </c>
      <c r="B30" t="s">
        <v>28</v>
      </c>
      <c r="C30" s="1">
        <v>0.10920000000000001</v>
      </c>
      <c r="D30" s="1">
        <f t="shared" si="0"/>
        <v>5.0000000000000044E-3</v>
      </c>
      <c r="E30" s="13">
        <v>591.48</v>
      </c>
      <c r="F30" s="13">
        <f t="shared" si="1"/>
        <v>-34.329999999999927</v>
      </c>
      <c r="G30" s="1">
        <v>7.6999999999999999E-2</v>
      </c>
      <c r="H30" s="1">
        <f t="shared" si="2"/>
        <v>1.0000000000000009E-3</v>
      </c>
      <c r="I30" s="14">
        <v>14272184</v>
      </c>
      <c r="J30">
        <f t="shared" si="3"/>
        <v>-4.705638403740193E-3</v>
      </c>
      <c r="K30" s="13">
        <f t="shared" si="4"/>
        <v>-67318</v>
      </c>
    </row>
    <row r="31" spans="1:11" x14ac:dyDescent="0.3">
      <c r="A31">
        <v>30</v>
      </c>
      <c r="B31" t="s">
        <v>29</v>
      </c>
      <c r="C31" s="1">
        <v>0.1042</v>
      </c>
      <c r="D31" s="1">
        <f t="shared" si="0"/>
        <v>5.6999999999999967E-3</v>
      </c>
      <c r="E31" s="13">
        <v>625.80999999999995</v>
      </c>
      <c r="F31" s="13">
        <f t="shared" si="1"/>
        <v>34.409999999999968</v>
      </c>
      <c r="G31" s="1">
        <v>7.5999999999999998E-2</v>
      </c>
      <c r="H31" s="1">
        <f t="shared" si="2"/>
        <v>2.0000000000000018E-3</v>
      </c>
      <c r="I31" s="14">
        <v>14339502</v>
      </c>
      <c r="J31">
        <f t="shared" si="3"/>
        <v>7.8911590613779097E-3</v>
      </c>
      <c r="K31" s="13">
        <f t="shared" si="4"/>
        <v>112710</v>
      </c>
    </row>
    <row r="32" spans="1:11" x14ac:dyDescent="0.3">
      <c r="A32">
        <v>31</v>
      </c>
      <c r="B32" t="s">
        <v>30</v>
      </c>
      <c r="C32" s="1">
        <v>9.8500000000000004E-2</v>
      </c>
      <c r="D32" s="1">
        <f t="shared" si="0"/>
        <v>-1.9999999999999185E-4</v>
      </c>
      <c r="E32" s="13">
        <v>591.4</v>
      </c>
      <c r="F32" s="13">
        <f t="shared" si="1"/>
        <v>21.789999999999964</v>
      </c>
      <c r="G32" s="1">
        <v>7.3999999999999996E-2</v>
      </c>
      <c r="H32" s="1">
        <f t="shared" si="2"/>
        <v>3.9999999999999897E-3</v>
      </c>
      <c r="I32" s="14">
        <v>14226792</v>
      </c>
      <c r="J32">
        <f t="shared" si="3"/>
        <v>2.4785851237425466E-2</v>
      </c>
      <c r="K32" s="13">
        <f t="shared" si="4"/>
        <v>348289</v>
      </c>
    </row>
    <row r="33" spans="1:11" x14ac:dyDescent="0.3">
      <c r="A33">
        <v>32</v>
      </c>
      <c r="B33" t="s">
        <v>31</v>
      </c>
      <c r="C33" s="1">
        <v>9.8699999999999996E-2</v>
      </c>
      <c r="D33" s="1">
        <f t="shared" si="0"/>
        <v>4.2999999999999983E-3</v>
      </c>
      <c r="E33" s="13">
        <v>569.61</v>
      </c>
      <c r="F33" s="13">
        <f t="shared" si="1"/>
        <v>34.850000000000023</v>
      </c>
      <c r="G33" s="1">
        <v>7.0000000000000007E-2</v>
      </c>
      <c r="H33" s="1">
        <f t="shared" si="2"/>
        <v>2.0000000000000018E-3</v>
      </c>
      <c r="I33" s="14">
        <v>13878503</v>
      </c>
      <c r="J33">
        <f t="shared" si="3"/>
        <v>4.5756420780096617E-3</v>
      </c>
      <c r="K33" s="13">
        <f t="shared" si="4"/>
        <v>63358</v>
      </c>
    </row>
    <row r="34" spans="1:11" x14ac:dyDescent="0.3">
      <c r="A34">
        <v>33</v>
      </c>
      <c r="B34" t="s">
        <v>32</v>
      </c>
      <c r="C34" s="1">
        <v>9.4399999999999998E-2</v>
      </c>
      <c r="D34" s="1">
        <f t="shared" si="0"/>
        <v>1.5000000000000013E-3</v>
      </c>
      <c r="E34" s="13">
        <v>534.76</v>
      </c>
      <c r="F34" s="13">
        <f t="shared" si="1"/>
        <v>-6.7300000000000182</v>
      </c>
      <c r="G34" s="1">
        <v>6.8000000000000005E-2</v>
      </c>
      <c r="H34" s="1">
        <f t="shared" si="2"/>
        <v>1.0000000000000009E-3</v>
      </c>
      <c r="I34" s="14">
        <v>13815145</v>
      </c>
      <c r="J34">
        <f t="shared" si="3"/>
        <v>-1.2479953725473684E-3</v>
      </c>
      <c r="K34" s="13">
        <f t="shared" si="4"/>
        <v>-17252</v>
      </c>
    </row>
    <row r="35" spans="1:11" x14ac:dyDescent="0.3">
      <c r="A35">
        <v>34</v>
      </c>
      <c r="B35" t="s">
        <v>33</v>
      </c>
      <c r="C35" s="1">
        <v>9.2899999999999996E-2</v>
      </c>
      <c r="D35" s="1">
        <f t="shared" si="0"/>
        <v>4.4000000000000011E-3</v>
      </c>
      <c r="E35" s="13">
        <v>541.49</v>
      </c>
      <c r="F35" s="13">
        <f t="shared" si="1"/>
        <v>-19.590000000000032</v>
      </c>
      <c r="G35" s="1">
        <v>6.7000000000000004E-2</v>
      </c>
      <c r="H35" s="1">
        <f t="shared" si="2"/>
        <v>1.0000000000000009E-3</v>
      </c>
      <c r="I35" s="14">
        <v>13832397</v>
      </c>
      <c r="J35">
        <f t="shared" si="3"/>
        <v>5.1735645349014403E-3</v>
      </c>
      <c r="K35" s="13">
        <f t="shared" si="4"/>
        <v>71378</v>
      </c>
    </row>
    <row r="36" spans="1:11" x14ac:dyDescent="0.3">
      <c r="A36">
        <v>35</v>
      </c>
      <c r="B36" t="s">
        <v>34</v>
      </c>
      <c r="C36" s="1">
        <v>8.8499999999999995E-2</v>
      </c>
      <c r="D36" s="1">
        <f t="shared" si="0"/>
        <v>0</v>
      </c>
      <c r="E36" s="13">
        <v>561.08000000000004</v>
      </c>
      <c r="F36" s="13">
        <f t="shared" si="1"/>
        <v>-10.449999999999932</v>
      </c>
      <c r="G36" s="1">
        <v>6.6000000000000003E-2</v>
      </c>
      <c r="H36" s="1">
        <f t="shared" si="2"/>
        <v>0</v>
      </c>
      <c r="I36" s="14">
        <v>13761019</v>
      </c>
      <c r="J36">
        <f t="shared" si="3"/>
        <v>-4.8588190081806188E-3</v>
      </c>
      <c r="K36" s="13">
        <f t="shared" si="4"/>
        <v>-67025</v>
      </c>
    </row>
    <row r="37" spans="1:11" x14ac:dyDescent="0.3">
      <c r="A37">
        <v>36</v>
      </c>
      <c r="B37" t="s">
        <v>35</v>
      </c>
      <c r="C37" s="1">
        <v>8.8499999999999995E-2</v>
      </c>
      <c r="D37" s="1">
        <f t="shared" si="0"/>
        <v>4.2999999999999983E-3</v>
      </c>
      <c r="E37" s="13">
        <v>571.53</v>
      </c>
      <c r="F37" s="13">
        <f t="shared" si="1"/>
        <v>-20.800000000000068</v>
      </c>
      <c r="G37" s="1">
        <v>6.6000000000000003E-2</v>
      </c>
      <c r="H37" s="1">
        <f t="shared" si="2"/>
        <v>1.0000000000000009E-3</v>
      </c>
      <c r="I37" s="14">
        <v>13828044</v>
      </c>
      <c r="J37">
        <f t="shared" si="3"/>
        <v>-5.7898124060073936E-3</v>
      </c>
      <c r="K37" s="13">
        <f t="shared" si="4"/>
        <v>-80294</v>
      </c>
    </row>
    <row r="38" spans="1:11" x14ac:dyDescent="0.3">
      <c r="A38">
        <v>37</v>
      </c>
      <c r="B38" t="s">
        <v>36</v>
      </c>
      <c r="C38" s="1">
        <v>8.4199999999999997E-2</v>
      </c>
      <c r="D38" s="1">
        <f t="shared" si="0"/>
        <v>7.4000000000000038E-3</v>
      </c>
      <c r="E38" s="13">
        <v>592.33000000000004</v>
      </c>
      <c r="F38" s="13">
        <f t="shared" si="1"/>
        <v>-8.9900000000000091</v>
      </c>
      <c r="G38" s="1">
        <v>6.5000000000000002E-2</v>
      </c>
      <c r="H38" s="1">
        <f t="shared" si="2"/>
        <v>0</v>
      </c>
      <c r="I38" s="14">
        <v>13908338</v>
      </c>
      <c r="J38">
        <f t="shared" si="3"/>
        <v>4.3286345930169815E-3</v>
      </c>
      <c r="K38" s="13">
        <f t="shared" si="4"/>
        <v>60074</v>
      </c>
    </row>
    <row r="39" spans="1:11" x14ac:dyDescent="0.3">
      <c r="A39">
        <v>38</v>
      </c>
      <c r="B39" t="s">
        <v>37</v>
      </c>
      <c r="C39" s="1">
        <v>7.6799999999999993E-2</v>
      </c>
      <c r="D39" s="1">
        <f t="shared" si="0"/>
        <v>3.9999999999999897E-3</v>
      </c>
      <c r="E39" s="13">
        <v>601.32000000000005</v>
      </c>
      <c r="F39" s="13">
        <f t="shared" si="1"/>
        <v>-17.579999999999927</v>
      </c>
      <c r="G39" s="1">
        <v>6.5000000000000002E-2</v>
      </c>
      <c r="H39" s="1">
        <f t="shared" si="2"/>
        <v>1.0000000000000009E-3</v>
      </c>
      <c r="I39" s="14">
        <v>13848264</v>
      </c>
      <c r="J39">
        <f t="shared" si="3"/>
        <v>-1.6945882331229341E-3</v>
      </c>
      <c r="K39" s="13">
        <f t="shared" si="4"/>
        <v>-23487</v>
      </c>
    </row>
    <row r="40" spans="1:11" x14ac:dyDescent="0.3">
      <c r="A40">
        <v>39</v>
      </c>
      <c r="B40" t="s">
        <v>38</v>
      </c>
      <c r="C40" s="1">
        <v>7.2800000000000004E-2</v>
      </c>
      <c r="D40" s="1">
        <f t="shared" si="0"/>
        <v>2.0000000000000018E-3</v>
      </c>
      <c r="E40" s="13">
        <v>618.9</v>
      </c>
      <c r="F40" s="13">
        <f t="shared" si="1"/>
        <v>-9.5400000000000773</v>
      </c>
      <c r="G40" s="1">
        <v>6.4000000000000001E-2</v>
      </c>
      <c r="H40" s="1">
        <f t="shared" si="2"/>
        <v>-1.0000000000000009E-3</v>
      </c>
      <c r="I40" s="14">
        <v>13871751</v>
      </c>
      <c r="J40">
        <f t="shared" si="3"/>
        <v>5.5451776187761116E-4</v>
      </c>
      <c r="K40" s="13">
        <f t="shared" si="4"/>
        <v>7690</v>
      </c>
    </row>
    <row r="41" spans="1:11" x14ac:dyDescent="0.3">
      <c r="A41">
        <v>40</v>
      </c>
      <c r="B41" t="s">
        <v>39</v>
      </c>
      <c r="C41" s="1">
        <v>7.0800000000000002E-2</v>
      </c>
      <c r="D41" s="1">
        <f t="shared" si="0"/>
        <v>7.5000000000000067E-3</v>
      </c>
      <c r="E41" s="13">
        <v>628.44000000000005</v>
      </c>
      <c r="F41" s="13">
        <f t="shared" si="1"/>
        <v>4.2800000000000864</v>
      </c>
      <c r="G41" s="1">
        <v>6.5000000000000002E-2</v>
      </c>
      <c r="H41" s="1">
        <f t="shared" si="2"/>
        <v>0</v>
      </c>
      <c r="I41" s="14">
        <v>13864061</v>
      </c>
      <c r="J41">
        <f t="shared" si="3"/>
        <v>1.5945120025333086E-2</v>
      </c>
      <c r="K41" s="13">
        <f t="shared" si="4"/>
        <v>219311</v>
      </c>
    </row>
    <row r="42" spans="1:11" x14ac:dyDescent="0.3">
      <c r="A42">
        <v>41</v>
      </c>
      <c r="B42" t="s">
        <v>40</v>
      </c>
      <c r="C42" s="1">
        <v>6.3299999999999995E-2</v>
      </c>
      <c r="D42" s="1">
        <f t="shared" si="0"/>
        <v>1.0499999999999995E-2</v>
      </c>
      <c r="E42" s="13">
        <v>624.16</v>
      </c>
      <c r="F42" s="13">
        <f t="shared" si="1"/>
        <v>39.289999999999964</v>
      </c>
      <c r="G42" s="1">
        <v>6.5000000000000002E-2</v>
      </c>
      <c r="H42" s="1">
        <f t="shared" si="2"/>
        <v>0</v>
      </c>
      <c r="I42" s="14">
        <v>13644750</v>
      </c>
      <c r="J42">
        <f t="shared" si="3"/>
        <v>-7.5923512871903078E-3</v>
      </c>
      <c r="K42" s="13">
        <f t="shared" si="4"/>
        <v>-103990</v>
      </c>
    </row>
    <row r="43" spans="1:11" x14ac:dyDescent="0.3">
      <c r="A43">
        <v>42</v>
      </c>
      <c r="B43" t="s">
        <v>41</v>
      </c>
      <c r="C43" s="1">
        <v>5.28E-2</v>
      </c>
      <c r="D43" s="1">
        <f t="shared" si="0"/>
        <v>2.0000000000000018E-3</v>
      </c>
      <c r="E43" s="13">
        <v>584.87</v>
      </c>
      <c r="F43" s="13">
        <f t="shared" si="1"/>
        <v>-6.5099999999999909</v>
      </c>
      <c r="G43" s="1">
        <v>6.5000000000000002E-2</v>
      </c>
      <c r="H43" s="1">
        <f t="shared" si="2"/>
        <v>0</v>
      </c>
      <c r="I43" s="14">
        <v>13748740</v>
      </c>
      <c r="J43">
        <f t="shared" si="3"/>
        <v>2.5535996299576483E-2</v>
      </c>
      <c r="K43" s="13">
        <f t="shared" si="4"/>
        <v>346643</v>
      </c>
    </row>
    <row r="44" spans="1:11" x14ac:dyDescent="0.3">
      <c r="A44">
        <v>43</v>
      </c>
      <c r="B44" t="s">
        <v>42</v>
      </c>
      <c r="C44" s="1">
        <v>5.0799999999999998E-2</v>
      </c>
      <c r="D44" s="1">
        <f t="shared" si="0"/>
        <v>-1.8999999999999989E-3</v>
      </c>
      <c r="E44" s="13">
        <v>591.38</v>
      </c>
      <c r="F44" s="13">
        <f t="shared" si="1"/>
        <v>10.439999999999941</v>
      </c>
      <c r="G44" s="1">
        <v>6.5000000000000002E-2</v>
      </c>
      <c r="H44" s="1">
        <f t="shared" si="2"/>
        <v>-1.0000000000000009E-3</v>
      </c>
      <c r="I44" s="14">
        <v>13402097</v>
      </c>
      <c r="J44">
        <f t="shared" si="3"/>
        <v>2.7325062284433672E-2</v>
      </c>
      <c r="K44" s="13">
        <f t="shared" si="4"/>
        <v>361255</v>
      </c>
    </row>
    <row r="45" spans="1:11" x14ac:dyDescent="0.3">
      <c r="A45">
        <v>44</v>
      </c>
      <c r="B45" t="s">
        <v>43</v>
      </c>
      <c r="C45" s="1">
        <v>5.2699999999999997E-2</v>
      </c>
      <c r="D45" s="1">
        <f t="shared" si="0"/>
        <v>3.4000000000000002E-3</v>
      </c>
      <c r="E45" s="13">
        <v>580.94000000000005</v>
      </c>
      <c r="F45" s="13">
        <f t="shared" si="1"/>
        <v>-4.7099999999999227</v>
      </c>
      <c r="G45" s="1">
        <v>6.6000000000000003E-2</v>
      </c>
      <c r="H45" s="1">
        <f t="shared" si="2"/>
        <v>-1.0000000000000009E-3</v>
      </c>
      <c r="I45" s="14">
        <v>13040842</v>
      </c>
      <c r="J45">
        <f t="shared" si="3"/>
        <v>1.0272396427316864E-2</v>
      </c>
      <c r="K45" s="13">
        <f t="shared" si="4"/>
        <v>133275</v>
      </c>
    </row>
    <row r="46" spans="1:11" x14ac:dyDescent="0.3">
      <c r="A46">
        <v>45</v>
      </c>
      <c r="B46" t="s">
        <v>44</v>
      </c>
      <c r="C46" s="1">
        <v>4.9299999999999997E-2</v>
      </c>
      <c r="D46" s="1">
        <f t="shared" si="0"/>
        <v>-2.1000000000000046E-3</v>
      </c>
      <c r="E46" s="13">
        <v>585.65</v>
      </c>
      <c r="F46" s="13">
        <f t="shared" si="1"/>
        <v>22.579999999999927</v>
      </c>
      <c r="G46" s="1">
        <v>6.7000000000000004E-2</v>
      </c>
      <c r="H46" s="1">
        <f t="shared" si="2"/>
        <v>-1.0000000000000009E-3</v>
      </c>
      <c r="I46" s="14">
        <v>12907567</v>
      </c>
      <c r="J46">
        <f t="shared" si="3"/>
        <v>2.2086625324369853E-3</v>
      </c>
      <c r="K46" s="13">
        <f t="shared" si="4"/>
        <v>28477</v>
      </c>
    </row>
    <row r="47" spans="1:11" x14ac:dyDescent="0.3">
      <c r="A47">
        <v>46</v>
      </c>
      <c r="B47" t="s">
        <v>45</v>
      </c>
      <c r="C47" s="1">
        <v>5.1400000000000001E-2</v>
      </c>
      <c r="D47" s="1">
        <f t="shared" si="0"/>
        <v>-6.4999999999999988E-3</v>
      </c>
      <c r="E47" s="13">
        <v>563.07000000000005</v>
      </c>
      <c r="F47" s="13">
        <f t="shared" si="1"/>
        <v>-26.42999999999995</v>
      </c>
      <c r="G47" s="1">
        <v>6.8000000000000005E-2</v>
      </c>
      <c r="H47" s="1">
        <f t="shared" si="2"/>
        <v>0</v>
      </c>
      <c r="I47" s="14">
        <v>12879090</v>
      </c>
      <c r="J47">
        <f t="shared" si="3"/>
        <v>9.4741310986055302E-3</v>
      </c>
      <c r="K47" s="13">
        <f t="shared" si="4"/>
        <v>121442</v>
      </c>
    </row>
    <row r="48" spans="1:11" x14ac:dyDescent="0.3">
      <c r="A48">
        <v>47</v>
      </c>
      <c r="B48" t="s">
        <v>46</v>
      </c>
      <c r="C48" s="1">
        <v>5.79E-2</v>
      </c>
      <c r="D48" s="1">
        <f t="shared" si="0"/>
        <v>2.5999999999999981E-3</v>
      </c>
      <c r="E48" s="13">
        <v>589.5</v>
      </c>
      <c r="F48" s="13">
        <f t="shared" si="1"/>
        <v>-5.3999999999999773</v>
      </c>
      <c r="G48" s="1">
        <v>6.8000000000000005E-2</v>
      </c>
      <c r="H48" s="1">
        <f t="shared" si="2"/>
        <v>1.0000000000000009E-3</v>
      </c>
      <c r="I48" s="14">
        <v>12757648</v>
      </c>
      <c r="J48">
        <f t="shared" si="3"/>
        <v>5.1388912042289389E-3</v>
      </c>
      <c r="K48" s="13">
        <f t="shared" si="4"/>
        <v>65392</v>
      </c>
    </row>
    <row r="49" spans="1:11" x14ac:dyDescent="0.3">
      <c r="A49">
        <v>48</v>
      </c>
      <c r="B49" t="s">
        <v>47</v>
      </c>
      <c r="C49" s="1">
        <v>5.5300000000000002E-2</v>
      </c>
      <c r="D49" s="1">
        <f t="shared" si="0"/>
        <v>6.4999999999999988E-3</v>
      </c>
      <c r="E49" s="13">
        <v>594.9</v>
      </c>
      <c r="F49" s="13">
        <f t="shared" si="1"/>
        <v>21.669999999999959</v>
      </c>
      <c r="G49" s="1">
        <v>6.7000000000000004E-2</v>
      </c>
      <c r="H49" s="1">
        <f t="shared" si="2"/>
        <v>0</v>
      </c>
      <c r="I49" s="14">
        <v>12692256</v>
      </c>
      <c r="J49">
        <f t="shared" si="3"/>
        <v>3.5164260454471196E-3</v>
      </c>
      <c r="K49" s="13">
        <f t="shared" si="4"/>
        <v>44553</v>
      </c>
    </row>
    <row r="50" spans="1:11" x14ac:dyDescent="0.3">
      <c r="A50">
        <v>49</v>
      </c>
      <c r="B50" t="s">
        <v>48</v>
      </c>
      <c r="C50" s="1">
        <v>4.8800000000000003E-2</v>
      </c>
      <c r="D50" s="1">
        <f t="shared" si="0"/>
        <v>2.0000000000000018E-3</v>
      </c>
      <c r="E50" s="13">
        <v>573.23</v>
      </c>
      <c r="F50" s="13">
        <f t="shared" si="1"/>
        <v>-46.569999999999936</v>
      </c>
      <c r="G50" s="1">
        <v>6.7000000000000004E-2</v>
      </c>
      <c r="H50" s="1">
        <f t="shared" si="2"/>
        <v>0</v>
      </c>
      <c r="I50" s="14">
        <v>12647703</v>
      </c>
      <c r="J50">
        <f t="shared" si="3"/>
        <v>7.0720777222925283E-3</v>
      </c>
      <c r="K50" s="13">
        <f t="shared" si="4"/>
        <v>89130</v>
      </c>
    </row>
    <row r="51" spans="1:11" x14ac:dyDescent="0.3">
      <c r="A51">
        <v>50</v>
      </c>
      <c r="B51" t="s">
        <v>49</v>
      </c>
      <c r="C51" s="1">
        <v>4.6800000000000001E-2</v>
      </c>
      <c r="D51" s="1">
        <f t="shared" si="0"/>
        <v>1.6000000000000042E-3</v>
      </c>
      <c r="E51" s="13">
        <v>619.79999999999995</v>
      </c>
      <c r="F51" s="13">
        <f t="shared" si="1"/>
        <v>38.699999999999932</v>
      </c>
      <c r="G51" s="1">
        <v>6.7000000000000004E-2</v>
      </c>
      <c r="H51" s="1">
        <f t="shared" si="2"/>
        <v>0</v>
      </c>
      <c r="I51" s="14">
        <v>12558573</v>
      </c>
      <c r="J51">
        <f t="shared" si="3"/>
        <v>7.477860265132568E-3</v>
      </c>
      <c r="K51" s="13">
        <f t="shared" si="4"/>
        <v>93561</v>
      </c>
    </row>
    <row r="52" spans="1:11" x14ac:dyDescent="0.3">
      <c r="A52">
        <v>51</v>
      </c>
      <c r="B52" t="s">
        <v>50</v>
      </c>
      <c r="C52" s="1">
        <v>4.5199999999999997E-2</v>
      </c>
      <c r="D52" s="1">
        <f t="shared" si="0"/>
        <v>-4.0000000000000452E-4</v>
      </c>
      <c r="E52" s="13">
        <v>581.1</v>
      </c>
      <c r="F52" s="13">
        <f t="shared" si="1"/>
        <v>32.940000000000055</v>
      </c>
      <c r="G52" s="1">
        <v>6.7000000000000004E-2</v>
      </c>
      <c r="H52" s="1">
        <f t="shared" si="2"/>
        <v>0</v>
      </c>
      <c r="I52" s="14">
        <v>12465012</v>
      </c>
      <c r="J52">
        <f t="shared" si="3"/>
        <v>9.2898597164894157E-3</v>
      </c>
      <c r="K52" s="13">
        <f t="shared" si="4"/>
        <v>115262</v>
      </c>
    </row>
    <row r="53" spans="1:11" x14ac:dyDescent="0.3">
      <c r="A53">
        <v>52</v>
      </c>
      <c r="B53" t="s">
        <v>51</v>
      </c>
      <c r="C53" s="1">
        <v>4.5600000000000002E-2</v>
      </c>
      <c r="D53" s="1">
        <f t="shared" si="0"/>
        <v>-2.7999999999999969E-3</v>
      </c>
      <c r="E53" s="13">
        <v>548.16</v>
      </c>
      <c r="F53" s="13">
        <f t="shared" si="1"/>
        <v>-28.170000000000073</v>
      </c>
      <c r="G53" s="1">
        <v>6.7000000000000004E-2</v>
      </c>
      <c r="H53" s="1">
        <f t="shared" si="2"/>
        <v>-1.0000000000000009E-3</v>
      </c>
      <c r="I53" s="14">
        <v>12349750</v>
      </c>
      <c r="J53">
        <f t="shared" si="3"/>
        <v>9.8901605951738653E-3</v>
      </c>
      <c r="K53" s="13">
        <f t="shared" si="4"/>
        <v>121539</v>
      </c>
    </row>
    <row r="54" spans="1:11" x14ac:dyDescent="0.3">
      <c r="A54">
        <v>53</v>
      </c>
      <c r="B54" t="s">
        <v>52</v>
      </c>
      <c r="C54" s="1">
        <v>4.8399999999999999E-2</v>
      </c>
      <c r="D54" s="1">
        <f t="shared" si="0"/>
        <v>1.5699999999999999E-2</v>
      </c>
      <c r="E54" s="13">
        <v>576.33000000000004</v>
      </c>
      <c r="F54" s="13">
        <f t="shared" si="1"/>
        <v>-23.269999999999982</v>
      </c>
      <c r="G54" s="1">
        <v>6.8000000000000005E-2</v>
      </c>
      <c r="H54" s="1">
        <f t="shared" si="2"/>
        <v>0</v>
      </c>
      <c r="I54" s="14">
        <v>12228211</v>
      </c>
      <c r="J54">
        <f t="shared" si="3"/>
        <v>2.1280028175732664E-3</v>
      </c>
      <c r="K54" s="13">
        <f t="shared" si="4"/>
        <v>25994</v>
      </c>
    </row>
    <row r="55" spans="1:11" x14ac:dyDescent="0.3">
      <c r="A55">
        <v>54</v>
      </c>
      <c r="B55" t="s">
        <v>53</v>
      </c>
      <c r="C55" s="1">
        <v>3.27E-2</v>
      </c>
      <c r="D55" s="1">
        <f t="shared" si="0"/>
        <v>6.0000000000000331E-4</v>
      </c>
      <c r="E55" s="13">
        <v>599.6</v>
      </c>
      <c r="F55" s="13">
        <f t="shared" si="1"/>
        <v>-18.409999999999968</v>
      </c>
      <c r="G55" s="1">
        <v>6.8000000000000005E-2</v>
      </c>
      <c r="H55" s="1">
        <f t="shared" si="2"/>
        <v>0</v>
      </c>
      <c r="I55" s="14">
        <v>12202217</v>
      </c>
      <c r="J55">
        <f t="shared" si="3"/>
        <v>7.5360589401999153E-3</v>
      </c>
      <c r="K55" s="13">
        <f t="shared" si="4"/>
        <v>91611</v>
      </c>
    </row>
    <row r="56" spans="1:11" x14ac:dyDescent="0.3">
      <c r="A56">
        <v>55</v>
      </c>
      <c r="B56" t="s">
        <v>54</v>
      </c>
      <c r="C56" s="1">
        <v>3.2099999999999997E-2</v>
      </c>
      <c r="D56" s="1">
        <f t="shared" si="0"/>
        <v>1.0999999999999968E-3</v>
      </c>
      <c r="E56" s="13">
        <v>618.01</v>
      </c>
      <c r="F56" s="13">
        <f t="shared" si="1"/>
        <v>37.210000000000036</v>
      </c>
      <c r="G56" s="1">
        <v>6.8000000000000005E-2</v>
      </c>
      <c r="H56" s="1">
        <f t="shared" si="2"/>
        <v>-1.0000000000000009E-3</v>
      </c>
      <c r="I56" s="14">
        <v>12110606</v>
      </c>
      <c r="J56">
        <f t="shared" si="3"/>
        <v>3.1919999798142716E-2</v>
      </c>
      <c r="K56" s="13">
        <f t="shared" si="4"/>
        <v>380466</v>
      </c>
    </row>
    <row r="57" spans="1:11" x14ac:dyDescent="0.3">
      <c r="A57">
        <v>56</v>
      </c>
      <c r="B57" t="s">
        <v>55</v>
      </c>
      <c r="C57" s="1">
        <v>3.1E-2</v>
      </c>
      <c r="D57" s="1">
        <f t="shared" si="0"/>
        <v>-9.9999999999999395E-5</v>
      </c>
      <c r="E57" s="13">
        <v>580.79999999999995</v>
      </c>
      <c r="F57" s="13">
        <f t="shared" si="1"/>
        <v>-27.200000000000045</v>
      </c>
      <c r="G57" s="1">
        <v>6.9000000000000006E-2</v>
      </c>
      <c r="H57" s="1">
        <f t="shared" si="2"/>
        <v>-1.0000000000000009E-3</v>
      </c>
      <c r="I57" s="14">
        <v>11730140</v>
      </c>
      <c r="J57">
        <f t="shared" si="3"/>
        <v>1.4918307806154009E-2</v>
      </c>
      <c r="K57" s="13">
        <f t="shared" si="4"/>
        <v>173695</v>
      </c>
    </row>
    <row r="58" spans="1:11" x14ac:dyDescent="0.3">
      <c r="A58">
        <v>57</v>
      </c>
      <c r="B58" t="s">
        <v>56</v>
      </c>
      <c r="C58" s="1">
        <v>3.1099999999999999E-2</v>
      </c>
      <c r="D58" s="1">
        <f t="shared" si="0"/>
        <v>8.9999999999999802E-4</v>
      </c>
      <c r="E58" s="13">
        <v>608</v>
      </c>
      <c r="F58" s="13">
        <f t="shared" si="1"/>
        <v>-8.6900000000000546</v>
      </c>
      <c r="G58" s="1">
        <v>7.0000000000000007E-2</v>
      </c>
      <c r="H58" s="1">
        <f t="shared" si="2"/>
        <v>-9.9999999999998701E-4</v>
      </c>
      <c r="I58" s="14">
        <v>11556445</v>
      </c>
      <c r="J58">
        <f t="shared" si="3"/>
        <v>6.1278823350084067E-3</v>
      </c>
      <c r="K58" s="13">
        <f t="shared" si="4"/>
        <v>70600</v>
      </c>
    </row>
    <row r="59" spans="1:11" x14ac:dyDescent="0.3">
      <c r="A59">
        <v>58</v>
      </c>
      <c r="B59" t="s">
        <v>57</v>
      </c>
      <c r="C59" s="1">
        <v>3.0200000000000001E-2</v>
      </c>
      <c r="D59" s="1">
        <f t="shared" si="0"/>
        <v>1.3000000000000025E-3</v>
      </c>
      <c r="E59" s="13">
        <v>616.69000000000005</v>
      </c>
      <c r="F59" s="13">
        <f t="shared" si="1"/>
        <v>-24.019999999999982</v>
      </c>
      <c r="G59" s="1">
        <v>7.0999999999999994E-2</v>
      </c>
      <c r="H59" s="1">
        <f t="shared" si="2"/>
        <v>-2.0000000000000018E-3</v>
      </c>
      <c r="I59" s="14">
        <v>11485845</v>
      </c>
      <c r="J59">
        <f t="shared" si="3"/>
        <v>1.4898284445377078E-2</v>
      </c>
      <c r="K59" s="13">
        <f t="shared" si="4"/>
        <v>169851</v>
      </c>
    </row>
    <row r="60" spans="1:11" x14ac:dyDescent="0.3">
      <c r="A60">
        <v>59</v>
      </c>
      <c r="B60" t="s">
        <v>58</v>
      </c>
      <c r="C60" s="1">
        <v>2.8899999999999999E-2</v>
      </c>
      <c r="D60" s="1">
        <f t="shared" si="0"/>
        <v>-0.13539999999999999</v>
      </c>
      <c r="E60" s="13">
        <v>640.71</v>
      </c>
      <c r="F60" s="13">
        <f t="shared" si="1"/>
        <v>-0.29999999999995453</v>
      </c>
      <c r="G60" s="1">
        <v>7.2999999999999995E-2</v>
      </c>
      <c r="H60" s="1">
        <f t="shared" si="2"/>
        <v>0</v>
      </c>
      <c r="I60" s="14">
        <v>11315994</v>
      </c>
      <c r="J60">
        <f t="shared" si="3"/>
        <v>1.3580046729807367E-2</v>
      </c>
      <c r="K60" s="13">
        <f t="shared" si="4"/>
        <v>152633</v>
      </c>
    </row>
    <row r="61" spans="1:11" x14ac:dyDescent="0.3">
      <c r="A61">
        <v>60</v>
      </c>
      <c r="B61" t="s">
        <v>59</v>
      </c>
      <c r="C61" s="1">
        <v>0.1643</v>
      </c>
      <c r="D61" s="1">
        <f t="shared" si="0"/>
        <v>4.7000000000000097E-3</v>
      </c>
      <c r="E61" s="13">
        <v>641.01</v>
      </c>
      <c r="F61" s="13">
        <f t="shared" si="1"/>
        <v>67.009999999999991</v>
      </c>
      <c r="G61" s="1">
        <v>7.2999999999999995E-2</v>
      </c>
      <c r="H61" s="1">
        <f t="shared" si="2"/>
        <v>-1.0000000000000009E-3</v>
      </c>
      <c r="I61" s="14">
        <v>11163361</v>
      </c>
      <c r="J61">
        <f t="shared" si="3"/>
        <v>4.0336142679227791E-3</v>
      </c>
      <c r="K61" s="13">
        <f t="shared" si="4"/>
        <v>44938</v>
      </c>
    </row>
    <row r="62" spans="1:11" x14ac:dyDescent="0.3">
      <c r="A62">
        <v>61</v>
      </c>
      <c r="B62" t="s">
        <v>60</v>
      </c>
      <c r="C62" s="1">
        <v>0.15959999999999999</v>
      </c>
      <c r="D62" s="1">
        <f t="shared" si="0"/>
        <v>7.5999999999999956E-3</v>
      </c>
      <c r="E62" s="13">
        <v>574</v>
      </c>
      <c r="F62" s="13">
        <f t="shared" si="1"/>
        <v>13.899999999999977</v>
      </c>
      <c r="G62" s="1">
        <v>7.3999999999999996E-2</v>
      </c>
      <c r="H62" s="1">
        <f t="shared" si="2"/>
        <v>0</v>
      </c>
      <c r="I62" s="14">
        <v>11118423</v>
      </c>
      <c r="J62">
        <f t="shared" si="3"/>
        <v>1.7230778969583926E-2</v>
      </c>
      <c r="K62" s="13">
        <f t="shared" si="4"/>
        <v>189938</v>
      </c>
    </row>
    <row r="63" spans="1:11" x14ac:dyDescent="0.3">
      <c r="A63">
        <v>62</v>
      </c>
      <c r="B63" t="s">
        <v>61</v>
      </c>
      <c r="C63" s="1">
        <v>0.152</v>
      </c>
      <c r="D63" s="1">
        <f t="shared" si="0"/>
        <v>-4.0000000000001146E-4</v>
      </c>
      <c r="E63" s="13">
        <v>560.1</v>
      </c>
      <c r="F63" s="13">
        <f t="shared" si="1"/>
        <v>3.7000000000000455</v>
      </c>
      <c r="G63" s="1">
        <v>7.3999999999999996E-2</v>
      </c>
      <c r="H63" s="1">
        <f t="shared" si="2"/>
        <v>0</v>
      </c>
      <c r="I63" s="14">
        <v>10928485</v>
      </c>
      <c r="J63">
        <f t="shared" si="3"/>
        <v>1.3693939756237995E-2</v>
      </c>
      <c r="K63" s="13">
        <f t="shared" si="4"/>
        <v>148634</v>
      </c>
    </row>
    <row r="64" spans="1:11" x14ac:dyDescent="0.3">
      <c r="A64">
        <v>63</v>
      </c>
      <c r="B64" t="s">
        <v>62</v>
      </c>
      <c r="C64" s="1">
        <v>0.15240000000000001</v>
      </c>
      <c r="D64" s="1">
        <f t="shared" si="0"/>
        <v>-1.8100000000000005E-2</v>
      </c>
      <c r="E64" s="13">
        <v>556.4</v>
      </c>
      <c r="F64" s="13">
        <f t="shared" si="1"/>
        <v>31.299999999999955</v>
      </c>
      <c r="G64" s="1">
        <v>7.3999999999999996E-2</v>
      </c>
      <c r="H64" s="1">
        <f t="shared" si="2"/>
        <v>0</v>
      </c>
      <c r="I64" s="14">
        <v>10779851</v>
      </c>
      <c r="J64">
        <f t="shared" si="3"/>
        <v>2.2547976221715311E-3</v>
      </c>
      <c r="K64" s="13">
        <f t="shared" si="4"/>
        <v>24279</v>
      </c>
    </row>
    <row r="65" spans="1:11" x14ac:dyDescent="0.3">
      <c r="A65">
        <v>64</v>
      </c>
      <c r="B65" t="s">
        <v>63</v>
      </c>
      <c r="C65" s="1">
        <v>0.17050000000000001</v>
      </c>
      <c r="D65" s="1">
        <f t="shared" si="0"/>
        <v>-8.3999999999999908E-3</v>
      </c>
      <c r="E65" s="13">
        <v>525.1</v>
      </c>
      <c r="F65" s="13">
        <f t="shared" si="1"/>
        <v>-9.1000000000000227</v>
      </c>
      <c r="G65" s="1">
        <v>7.3999999999999996E-2</v>
      </c>
      <c r="H65" s="1">
        <f t="shared" si="2"/>
        <v>-1.0000000000000009E-3</v>
      </c>
      <c r="I65" s="14">
        <v>10755572</v>
      </c>
      <c r="J65">
        <f t="shared" si="3"/>
        <v>7.7180013264179755E-3</v>
      </c>
      <c r="K65" s="13">
        <f t="shared" si="4"/>
        <v>82692</v>
      </c>
    </row>
    <row r="66" spans="1:11" x14ac:dyDescent="0.3">
      <c r="A66">
        <v>65</v>
      </c>
      <c r="B66" t="s">
        <v>64</v>
      </c>
      <c r="C66" s="1">
        <v>0.1789</v>
      </c>
      <c r="D66" s="1">
        <f t="shared" si="0"/>
        <v>-2.0000000000000018E-3</v>
      </c>
      <c r="E66" s="13">
        <v>534.20000000000005</v>
      </c>
      <c r="F66" s="13">
        <f t="shared" si="1"/>
        <v>22.800000000000068</v>
      </c>
      <c r="G66" s="1">
        <v>7.4999999999999997E-2</v>
      </c>
      <c r="H66" s="1">
        <f t="shared" si="2"/>
        <v>0</v>
      </c>
      <c r="I66" s="14">
        <v>10672880</v>
      </c>
      <c r="J66">
        <f t="shared" si="3"/>
        <v>-7.9459502021537991E-3</v>
      </c>
      <c r="K66" s="13">
        <f t="shared" si="4"/>
        <v>-85144</v>
      </c>
    </row>
    <row r="67" spans="1:11" x14ac:dyDescent="0.3">
      <c r="A67">
        <v>66</v>
      </c>
      <c r="B67" t="s">
        <v>65</v>
      </c>
      <c r="C67" s="1">
        <v>0.18090000000000001</v>
      </c>
      <c r="D67" s="1">
        <f t="shared" ref="D67:D130" si="5">C67-C68</f>
        <v>1.4399999999999996E-2</v>
      </c>
      <c r="E67" s="13">
        <v>511.4</v>
      </c>
      <c r="F67" s="13">
        <f t="shared" ref="F67:F130" si="6">E67-E68</f>
        <v>36.199999999999989</v>
      </c>
      <c r="G67" s="1">
        <v>7.4999999999999997E-2</v>
      </c>
      <c r="H67" s="1">
        <f t="shared" ref="H67:H130" si="7">G67-G68</f>
        <v>0</v>
      </c>
      <c r="I67" s="14">
        <v>10758024</v>
      </c>
      <c r="J67">
        <f t="shared" ref="J67:J130" si="8">LN(I67/I68)</f>
        <v>1.7279744458873935E-2</v>
      </c>
      <c r="K67" s="13">
        <f t="shared" ref="K67:K130" si="9">I67-I68</f>
        <v>184299</v>
      </c>
    </row>
    <row r="68" spans="1:11" x14ac:dyDescent="0.3">
      <c r="A68">
        <v>67</v>
      </c>
      <c r="B68" t="s">
        <v>66</v>
      </c>
      <c r="C68" s="1">
        <v>0.16650000000000001</v>
      </c>
      <c r="D68" s="1">
        <f t="shared" si="5"/>
        <v>1.6100000000000003E-2</v>
      </c>
      <c r="E68" s="13">
        <v>475.2</v>
      </c>
      <c r="F68" s="13">
        <f t="shared" si="6"/>
        <v>1.1999999999999886</v>
      </c>
      <c r="G68" s="1">
        <v>7.4999999999999997E-2</v>
      </c>
      <c r="H68" s="1">
        <f t="shared" si="7"/>
        <v>0</v>
      </c>
      <c r="I68" s="14">
        <v>10573725</v>
      </c>
      <c r="J68">
        <f t="shared" si="8"/>
        <v>2.8662282856943035E-2</v>
      </c>
      <c r="K68" s="13">
        <f t="shared" si="9"/>
        <v>298765</v>
      </c>
    </row>
    <row r="69" spans="1:11" x14ac:dyDescent="0.3">
      <c r="A69">
        <v>68</v>
      </c>
      <c r="B69" t="s">
        <v>67</v>
      </c>
      <c r="C69" s="1">
        <v>0.15040000000000001</v>
      </c>
      <c r="D69" s="1">
        <f t="shared" si="5"/>
        <v>1.100000000000001E-2</v>
      </c>
      <c r="E69" s="13">
        <v>474</v>
      </c>
      <c r="F69" s="13">
        <f t="shared" si="6"/>
        <v>-13.300000000000011</v>
      </c>
      <c r="G69" s="1">
        <v>7.4999999999999997E-2</v>
      </c>
      <c r="H69" s="1">
        <f t="shared" si="7"/>
        <v>0</v>
      </c>
      <c r="I69" s="14">
        <v>10274960</v>
      </c>
      <c r="J69">
        <f t="shared" si="8"/>
        <v>1.3356986876880077E-2</v>
      </c>
      <c r="K69" s="13">
        <f t="shared" si="9"/>
        <v>136330</v>
      </c>
    </row>
    <row r="70" spans="1:11" x14ac:dyDescent="0.3">
      <c r="A70">
        <v>69</v>
      </c>
      <c r="B70" t="s">
        <v>68</v>
      </c>
      <c r="C70" s="1">
        <v>0.1394</v>
      </c>
      <c r="D70" s="1">
        <f t="shared" si="5"/>
        <v>6.5999999999999948E-3</v>
      </c>
      <c r="E70" s="13">
        <v>487.3</v>
      </c>
      <c r="F70" s="13">
        <f t="shared" si="6"/>
        <v>0.69999999999998863</v>
      </c>
      <c r="G70" s="1">
        <v>7.4999999999999997E-2</v>
      </c>
      <c r="H70" s="1">
        <f t="shared" si="7"/>
        <v>0</v>
      </c>
      <c r="I70" s="14">
        <v>10138630</v>
      </c>
      <c r="J70">
        <f t="shared" si="8"/>
        <v>5.4291508276981216E-3</v>
      </c>
      <c r="K70" s="13">
        <f t="shared" si="9"/>
        <v>54895</v>
      </c>
    </row>
    <row r="71" spans="1:11" x14ac:dyDescent="0.3">
      <c r="A71">
        <v>70</v>
      </c>
      <c r="B71" t="s">
        <v>69</v>
      </c>
      <c r="C71" s="1">
        <v>0.1328</v>
      </c>
      <c r="D71" s="1">
        <f t="shared" si="5"/>
        <v>3.5999999999999921E-3</v>
      </c>
      <c r="E71" s="13">
        <v>486.6</v>
      </c>
      <c r="F71" s="13">
        <f t="shared" si="6"/>
        <v>-9.5</v>
      </c>
      <c r="G71" s="1">
        <v>7.4999999999999997E-2</v>
      </c>
      <c r="H71" s="1">
        <f t="shared" si="7"/>
        <v>0</v>
      </c>
      <c r="I71" s="14">
        <v>10083735</v>
      </c>
      <c r="J71">
        <f t="shared" si="8"/>
        <v>1.3438117008006735E-2</v>
      </c>
      <c r="K71" s="13">
        <f t="shared" si="9"/>
        <v>134600</v>
      </c>
    </row>
    <row r="72" spans="1:11" x14ac:dyDescent="0.3">
      <c r="A72">
        <v>71</v>
      </c>
      <c r="B72" t="s">
        <v>70</v>
      </c>
      <c r="C72" s="1">
        <v>0.12920000000000001</v>
      </c>
      <c r="D72" s="1">
        <f t="shared" si="5"/>
        <v>3.1000000000000194E-3</v>
      </c>
      <c r="E72" s="13">
        <v>496.1</v>
      </c>
      <c r="F72" s="13">
        <f t="shared" si="6"/>
        <v>30.700000000000045</v>
      </c>
      <c r="G72" s="1">
        <v>7.4999999999999997E-2</v>
      </c>
      <c r="H72" s="1">
        <f t="shared" si="7"/>
        <v>2.0000000000000018E-3</v>
      </c>
      <c r="I72" s="14">
        <v>9949135</v>
      </c>
      <c r="J72">
        <f t="shared" si="8"/>
        <v>8.9912291271538412E-3</v>
      </c>
      <c r="K72" s="13">
        <f t="shared" si="9"/>
        <v>89054</v>
      </c>
    </row>
    <row r="73" spans="1:11" x14ac:dyDescent="0.3">
      <c r="A73">
        <v>72</v>
      </c>
      <c r="B73" t="s">
        <v>71</v>
      </c>
      <c r="C73" s="1">
        <v>0.12609999999999999</v>
      </c>
      <c r="D73" s="1">
        <f t="shared" si="5"/>
        <v>1.9999999999999879E-3</v>
      </c>
      <c r="E73" s="13">
        <v>465.4</v>
      </c>
      <c r="F73" s="13">
        <f t="shared" si="6"/>
        <v>5.6999999999999886</v>
      </c>
      <c r="G73" s="1">
        <v>7.2999999999999995E-2</v>
      </c>
      <c r="H73" s="1">
        <f t="shared" si="7"/>
        <v>0</v>
      </c>
      <c r="I73" s="14">
        <v>9860081</v>
      </c>
      <c r="J73">
        <f t="shared" si="8"/>
        <v>-6.4917538607127379E-4</v>
      </c>
      <c r="K73" s="13">
        <f t="shared" si="9"/>
        <v>-6403</v>
      </c>
    </row>
    <row r="74" spans="1:11" x14ac:dyDescent="0.3">
      <c r="A74">
        <v>73</v>
      </c>
      <c r="B74" t="s">
        <v>72</v>
      </c>
      <c r="C74" s="1">
        <v>0.1241</v>
      </c>
      <c r="D74" s="1">
        <f t="shared" si="5"/>
        <v>-9.9999999999998701E-4</v>
      </c>
      <c r="E74" s="13">
        <v>459.7</v>
      </c>
      <c r="F74" s="13">
        <f t="shared" si="6"/>
        <v>39</v>
      </c>
      <c r="G74" s="1">
        <v>7.2999999999999995E-2</v>
      </c>
      <c r="H74" s="1">
        <f t="shared" si="7"/>
        <v>0</v>
      </c>
      <c r="I74" s="14">
        <v>9866484</v>
      </c>
      <c r="J74">
        <f t="shared" si="8"/>
        <v>1.6307822378802753E-2</v>
      </c>
      <c r="K74" s="13">
        <f t="shared" si="9"/>
        <v>159596</v>
      </c>
    </row>
    <row r="75" spans="1:11" x14ac:dyDescent="0.3">
      <c r="A75">
        <v>74</v>
      </c>
      <c r="B75" t="s">
        <v>73</v>
      </c>
      <c r="C75" s="1">
        <v>0.12509999999999999</v>
      </c>
      <c r="D75" s="1">
        <f t="shared" si="5"/>
        <v>5.499999999999991E-3</v>
      </c>
      <c r="E75" s="13">
        <v>420.7</v>
      </c>
      <c r="F75" s="13">
        <f t="shared" si="6"/>
        <v>4.5</v>
      </c>
      <c r="G75" s="1">
        <v>7.2999999999999995E-2</v>
      </c>
      <c r="H75" s="1">
        <f t="shared" si="7"/>
        <v>0</v>
      </c>
      <c r="I75" s="14">
        <v>9706888</v>
      </c>
      <c r="J75">
        <f t="shared" si="8"/>
        <v>1.664982844415526E-2</v>
      </c>
      <c r="K75" s="13">
        <f t="shared" si="9"/>
        <v>160280</v>
      </c>
    </row>
    <row r="76" spans="1:11" x14ac:dyDescent="0.3">
      <c r="A76">
        <v>75</v>
      </c>
      <c r="B76" t="s">
        <v>74</v>
      </c>
      <c r="C76" s="1">
        <v>0.1196</v>
      </c>
      <c r="D76" s="1">
        <f t="shared" si="5"/>
        <v>3.5000000000000031E-3</v>
      </c>
      <c r="E76" s="13">
        <v>416.2</v>
      </c>
      <c r="F76" s="13">
        <f t="shared" si="6"/>
        <v>-3.9000000000000341</v>
      </c>
      <c r="G76" s="1">
        <v>7.2999999999999995E-2</v>
      </c>
      <c r="H76" s="1">
        <f t="shared" si="7"/>
        <v>0</v>
      </c>
      <c r="I76" s="14">
        <v>9546608</v>
      </c>
      <c r="J76">
        <f t="shared" si="8"/>
        <v>7.1960200697606053E-3</v>
      </c>
      <c r="K76" s="13">
        <f t="shared" si="9"/>
        <v>68451</v>
      </c>
    </row>
    <row r="77" spans="1:11" x14ac:dyDescent="0.3">
      <c r="A77">
        <v>76</v>
      </c>
      <c r="B77" t="s">
        <v>75</v>
      </c>
      <c r="C77" s="1">
        <v>0.11609999999999999</v>
      </c>
      <c r="D77" s="1">
        <f t="shared" si="5"/>
        <v>-2.3999999999999994E-3</v>
      </c>
      <c r="E77" s="13">
        <v>420.1</v>
      </c>
      <c r="F77" s="13">
        <f t="shared" si="6"/>
        <v>-9.8999999999999773</v>
      </c>
      <c r="G77" s="1">
        <v>7.2999999999999995E-2</v>
      </c>
      <c r="H77" s="1">
        <f t="shared" si="7"/>
        <v>0</v>
      </c>
      <c r="I77" s="14">
        <v>9478157</v>
      </c>
      <c r="J77">
        <f t="shared" si="8"/>
        <v>1.0769358026093396E-2</v>
      </c>
      <c r="K77" s="13">
        <f t="shared" si="9"/>
        <v>101526</v>
      </c>
    </row>
    <row r="78" spans="1:11" x14ac:dyDescent="0.3">
      <c r="A78">
        <v>77</v>
      </c>
      <c r="B78" t="s">
        <v>76</v>
      </c>
      <c r="C78" s="1">
        <v>0.11849999999999999</v>
      </c>
      <c r="D78" s="1">
        <f t="shared" si="5"/>
        <v>8.8999999999999913E-3</v>
      </c>
      <c r="E78" s="13">
        <v>430</v>
      </c>
      <c r="F78" s="13">
        <f t="shared" si="6"/>
        <v>0.80000000000001137</v>
      </c>
      <c r="G78" s="1">
        <v>7.2999999999999995E-2</v>
      </c>
      <c r="H78" s="1">
        <f t="shared" si="7"/>
        <v>0</v>
      </c>
      <c r="I78" s="14">
        <v>9376631</v>
      </c>
      <c r="J78">
        <f t="shared" si="8"/>
        <v>-1.1816376237032982E-2</v>
      </c>
      <c r="K78" s="13">
        <f t="shared" si="9"/>
        <v>-111455</v>
      </c>
    </row>
    <row r="79" spans="1:11" x14ac:dyDescent="0.3">
      <c r="A79">
        <v>78</v>
      </c>
      <c r="B79" t="s">
        <v>77</v>
      </c>
      <c r="C79" s="1">
        <v>0.1096</v>
      </c>
      <c r="D79" s="1">
        <f t="shared" si="5"/>
        <v>1.1000000000000038E-3</v>
      </c>
      <c r="E79" s="13">
        <v>429.2</v>
      </c>
      <c r="F79" s="13">
        <f t="shared" si="6"/>
        <v>13.800000000000011</v>
      </c>
      <c r="G79" s="1">
        <v>7.2999999999999995E-2</v>
      </c>
      <c r="H79" s="1">
        <f t="shared" si="7"/>
        <v>0</v>
      </c>
      <c r="I79" s="14">
        <v>9488086</v>
      </c>
      <c r="J79">
        <f t="shared" si="8"/>
        <v>2.9546424690034847E-2</v>
      </c>
      <c r="K79" s="13">
        <f t="shared" si="9"/>
        <v>276238</v>
      </c>
    </row>
    <row r="80" spans="1:11" x14ac:dyDescent="0.3">
      <c r="A80">
        <v>79</v>
      </c>
      <c r="B80" t="s">
        <v>78</v>
      </c>
      <c r="C80" s="1">
        <v>0.1085</v>
      </c>
      <c r="D80" s="1">
        <f t="shared" si="5"/>
        <v>-2.7999999999999969E-3</v>
      </c>
      <c r="E80" s="13">
        <v>415.4</v>
      </c>
      <c r="F80" s="13">
        <f t="shared" si="6"/>
        <v>16.949999999999989</v>
      </c>
      <c r="G80" s="1">
        <v>7.2999999999999995E-2</v>
      </c>
      <c r="H80" s="1">
        <f t="shared" si="7"/>
        <v>0</v>
      </c>
      <c r="I80" s="14">
        <v>9211848</v>
      </c>
      <c r="J80">
        <f t="shared" si="8"/>
        <v>1.6434955084017981E-2</v>
      </c>
      <c r="K80" s="13">
        <f t="shared" si="9"/>
        <v>150159</v>
      </c>
    </row>
    <row r="81" spans="1:11" x14ac:dyDescent="0.3">
      <c r="A81">
        <v>80</v>
      </c>
      <c r="B81" t="s">
        <v>79</v>
      </c>
      <c r="C81" s="1">
        <v>0.1113</v>
      </c>
      <c r="D81" s="1">
        <f t="shared" si="5"/>
        <v>-3.2000000000000084E-3</v>
      </c>
      <c r="E81" s="13">
        <v>398.45</v>
      </c>
      <c r="F81" s="13">
        <f t="shared" si="6"/>
        <v>2.3100000000000023</v>
      </c>
      <c r="G81" s="1">
        <v>7.2999999999999995E-2</v>
      </c>
      <c r="H81" s="1">
        <f t="shared" si="7"/>
        <v>0</v>
      </c>
      <c r="I81" s="14">
        <v>9061689</v>
      </c>
      <c r="J81">
        <f t="shared" si="8"/>
        <v>6.9383994019755341E-3</v>
      </c>
      <c r="K81" s="13">
        <f t="shared" si="9"/>
        <v>62656</v>
      </c>
    </row>
    <row r="82" spans="1:11" x14ac:dyDescent="0.3">
      <c r="A82">
        <v>81</v>
      </c>
      <c r="B82" t="s">
        <v>80</v>
      </c>
      <c r="C82" s="1">
        <v>0.1145</v>
      </c>
      <c r="D82" s="1">
        <f t="shared" si="5"/>
        <v>3.7000000000000088E-3</v>
      </c>
      <c r="E82" s="13">
        <v>396.14</v>
      </c>
      <c r="F82" s="13">
        <f t="shared" si="6"/>
        <v>10.939999999999998</v>
      </c>
      <c r="G82" s="1">
        <v>7.2999999999999995E-2</v>
      </c>
      <c r="H82" s="1">
        <f t="shared" si="7"/>
        <v>0</v>
      </c>
      <c r="I82" s="14">
        <v>8999033</v>
      </c>
      <c r="J82">
        <f t="shared" si="8"/>
        <v>7.3161477382493604E-3</v>
      </c>
      <c r="K82" s="13">
        <f t="shared" si="9"/>
        <v>65598</v>
      </c>
    </row>
    <row r="83" spans="1:11" x14ac:dyDescent="0.3">
      <c r="A83">
        <v>82</v>
      </c>
      <c r="B83" t="s">
        <v>81</v>
      </c>
      <c r="C83" s="1">
        <v>0.1108</v>
      </c>
      <c r="D83" s="1">
        <f t="shared" si="5"/>
        <v>6.4999999999999919E-3</v>
      </c>
      <c r="E83" s="13">
        <v>385.2</v>
      </c>
      <c r="F83" s="13">
        <f t="shared" si="6"/>
        <v>-5.25</v>
      </c>
      <c r="G83" s="1">
        <v>7.2999999999999995E-2</v>
      </c>
      <c r="H83" s="1">
        <f t="shared" si="7"/>
        <v>0</v>
      </c>
      <c r="I83" s="14">
        <v>8933435</v>
      </c>
      <c r="J83">
        <f t="shared" si="8"/>
        <v>5.0557236564765318E-3</v>
      </c>
      <c r="K83" s="13">
        <f t="shared" si="9"/>
        <v>45051</v>
      </c>
    </row>
    <row r="84" spans="1:11" x14ac:dyDescent="0.3">
      <c r="A84">
        <v>83</v>
      </c>
      <c r="B84" t="s">
        <v>82</v>
      </c>
      <c r="C84" s="1">
        <v>0.1043</v>
      </c>
      <c r="D84" s="1">
        <f t="shared" si="5"/>
        <v>5.0000000000000044E-3</v>
      </c>
      <c r="E84" s="13">
        <v>390.45</v>
      </c>
      <c r="F84" s="13">
        <f t="shared" si="6"/>
        <v>-6.9200000000000159</v>
      </c>
      <c r="G84" s="1">
        <v>7.2999999999999995E-2</v>
      </c>
      <c r="H84" s="1">
        <f t="shared" si="7"/>
        <v>0</v>
      </c>
      <c r="I84" s="14">
        <v>8888384</v>
      </c>
      <c r="J84">
        <f t="shared" si="8"/>
        <v>5.1697329544235452E-3</v>
      </c>
      <c r="K84" s="13">
        <f t="shared" si="9"/>
        <v>45832</v>
      </c>
    </row>
    <row r="85" spans="1:11" x14ac:dyDescent="0.3">
      <c r="A85">
        <v>84</v>
      </c>
      <c r="B85" t="s">
        <v>83</v>
      </c>
      <c r="C85" s="1">
        <v>9.9299999999999999E-2</v>
      </c>
      <c r="D85" s="1">
        <f t="shared" si="5"/>
        <v>-1.0000000000000009E-3</v>
      </c>
      <c r="E85" s="13">
        <v>397.37</v>
      </c>
      <c r="F85" s="13">
        <f t="shared" si="6"/>
        <v>-8.5600000000000023</v>
      </c>
      <c r="G85" s="1">
        <v>7.2999999999999995E-2</v>
      </c>
      <c r="H85" s="1">
        <f t="shared" si="7"/>
        <v>0</v>
      </c>
      <c r="I85" s="14">
        <v>8842552</v>
      </c>
      <c r="J85">
        <f t="shared" si="8"/>
        <v>-4.1789610540243103E-3</v>
      </c>
      <c r="K85" s="13">
        <f t="shared" si="9"/>
        <v>-37030</v>
      </c>
    </row>
    <row r="86" spans="1:11" x14ac:dyDescent="0.3">
      <c r="A86">
        <v>85</v>
      </c>
      <c r="B86" t="s">
        <v>84</v>
      </c>
      <c r="C86" s="1">
        <v>0.1003</v>
      </c>
      <c r="D86" s="1">
        <f t="shared" si="5"/>
        <v>6.6999999999999976E-3</v>
      </c>
      <c r="E86" s="13">
        <v>405.93</v>
      </c>
      <c r="F86" s="13">
        <f t="shared" si="6"/>
        <v>-18.279999999999973</v>
      </c>
      <c r="G86" s="1">
        <v>7.2999999999999995E-2</v>
      </c>
      <c r="H86" s="1">
        <f t="shared" si="7"/>
        <v>0</v>
      </c>
      <c r="I86" s="14">
        <v>8879582</v>
      </c>
      <c r="J86">
        <f t="shared" si="8"/>
        <v>1.3833959255231522E-2</v>
      </c>
      <c r="K86" s="13">
        <f t="shared" si="9"/>
        <v>121994</v>
      </c>
    </row>
    <row r="87" spans="1:11" x14ac:dyDescent="0.3">
      <c r="A87">
        <v>86</v>
      </c>
      <c r="B87" t="s">
        <v>85</v>
      </c>
      <c r="C87" s="1">
        <v>9.3600000000000003E-2</v>
      </c>
      <c r="D87" s="1">
        <f t="shared" si="5"/>
        <v>5.9000000000000025E-3</v>
      </c>
      <c r="E87" s="13">
        <v>424.21</v>
      </c>
      <c r="F87" s="13">
        <f t="shared" si="6"/>
        <v>-4.3000000000000114</v>
      </c>
      <c r="G87" s="1">
        <v>7.2999999999999995E-2</v>
      </c>
      <c r="H87" s="1">
        <f t="shared" si="7"/>
        <v>0</v>
      </c>
      <c r="I87" s="14">
        <v>8757588</v>
      </c>
      <c r="J87">
        <f t="shared" si="8"/>
        <v>1.1060893325683599E-2</v>
      </c>
      <c r="K87" s="13">
        <f t="shared" si="9"/>
        <v>96333</v>
      </c>
    </row>
    <row r="88" spans="1:11" x14ac:dyDescent="0.3">
      <c r="A88">
        <v>87</v>
      </c>
      <c r="B88" t="s">
        <v>86</v>
      </c>
      <c r="C88" s="1">
        <v>8.77E-2</v>
      </c>
      <c r="D88" s="1">
        <f t="shared" si="5"/>
        <v>8.9999999999999802E-4</v>
      </c>
      <c r="E88" s="13">
        <v>428.51</v>
      </c>
      <c r="F88" s="13">
        <f t="shared" si="6"/>
        <v>-2.4700000000000273</v>
      </c>
      <c r="G88" s="1">
        <v>7.2999999999999995E-2</v>
      </c>
      <c r="H88" s="1">
        <f t="shared" si="7"/>
        <v>0</v>
      </c>
      <c r="I88" s="14">
        <v>8661255</v>
      </c>
      <c r="J88">
        <f t="shared" si="8"/>
        <v>1.6314425465948169E-2</v>
      </c>
      <c r="K88" s="13">
        <f t="shared" si="9"/>
        <v>140157</v>
      </c>
    </row>
    <row r="89" spans="1:11" x14ac:dyDescent="0.3">
      <c r="A89">
        <v>88</v>
      </c>
      <c r="B89" t="s">
        <v>87</v>
      </c>
      <c r="C89" s="1">
        <v>8.6800000000000002E-2</v>
      </c>
      <c r="D89" s="1">
        <f t="shared" si="5"/>
        <v>-2.8999999999999998E-3</v>
      </c>
      <c r="E89" s="13">
        <v>430.98</v>
      </c>
      <c r="F89" s="13">
        <f t="shared" si="6"/>
        <v>2.2599999999999909</v>
      </c>
      <c r="G89" s="1">
        <v>7.2999999999999995E-2</v>
      </c>
      <c r="H89" s="1">
        <f t="shared" si="7"/>
        <v>0</v>
      </c>
      <c r="I89" s="14">
        <v>8521098</v>
      </c>
      <c r="J89">
        <f t="shared" si="8"/>
        <v>1.4130897553159841E-2</v>
      </c>
      <c r="K89" s="13">
        <f t="shared" si="9"/>
        <v>119564</v>
      </c>
    </row>
    <row r="90" spans="1:11" x14ac:dyDescent="0.3">
      <c r="A90">
        <v>89</v>
      </c>
      <c r="B90" t="s">
        <v>88</v>
      </c>
      <c r="C90" s="1">
        <v>8.9700000000000002E-2</v>
      </c>
      <c r="D90" s="1">
        <f t="shared" si="5"/>
        <v>7.9000000000000042E-3</v>
      </c>
      <c r="E90" s="13">
        <v>428.72</v>
      </c>
      <c r="F90" s="13">
        <f t="shared" si="6"/>
        <v>-6.9399999999999977</v>
      </c>
      <c r="G90" s="1">
        <v>7.2999999999999995E-2</v>
      </c>
      <c r="H90" s="1">
        <f t="shared" si="7"/>
        <v>0</v>
      </c>
      <c r="I90" s="14">
        <v>8401534</v>
      </c>
      <c r="J90">
        <f t="shared" si="8"/>
        <v>1.2583582426762585E-2</v>
      </c>
      <c r="K90" s="13">
        <f t="shared" si="9"/>
        <v>105059</v>
      </c>
    </row>
    <row r="91" spans="1:11" x14ac:dyDescent="0.3">
      <c r="A91">
        <v>90</v>
      </c>
      <c r="B91" t="s">
        <v>89</v>
      </c>
      <c r="C91" s="1">
        <v>8.1799999999999998E-2</v>
      </c>
      <c r="D91" s="1">
        <f t="shared" si="5"/>
        <v>5.400000000000002E-3</v>
      </c>
      <c r="E91" s="13">
        <v>435.66</v>
      </c>
      <c r="F91" s="13">
        <f t="shared" si="6"/>
        <v>13.920000000000016</v>
      </c>
      <c r="G91" s="1">
        <v>7.2999999999999995E-2</v>
      </c>
      <c r="H91" s="1">
        <f t="shared" si="7"/>
        <v>0</v>
      </c>
      <c r="I91" s="14">
        <v>8296475</v>
      </c>
      <c r="J91">
        <f t="shared" si="8"/>
        <v>1.234214571893053E-2</v>
      </c>
      <c r="K91" s="13">
        <f t="shared" si="9"/>
        <v>101767</v>
      </c>
    </row>
    <row r="92" spans="1:11" x14ac:dyDescent="0.3">
      <c r="A92">
        <v>91</v>
      </c>
      <c r="B92" t="s">
        <v>90</v>
      </c>
      <c r="C92" s="1">
        <v>7.6399999999999996E-2</v>
      </c>
      <c r="D92" s="1">
        <f t="shared" si="5"/>
        <v>2.2999999999999965E-3</v>
      </c>
      <c r="E92" s="13">
        <v>421.74</v>
      </c>
      <c r="F92" s="13">
        <f t="shared" si="6"/>
        <v>3.4900000000000091</v>
      </c>
      <c r="G92" s="1">
        <v>7.2999999999999995E-2</v>
      </c>
      <c r="H92" s="1">
        <f t="shared" si="7"/>
        <v>7.9999999999999516E-4</v>
      </c>
      <c r="I92" s="14">
        <v>8194708</v>
      </c>
      <c r="J92">
        <f t="shared" si="8"/>
        <v>1.6255471644313044E-2</v>
      </c>
      <c r="K92" s="13">
        <f t="shared" si="9"/>
        <v>132132</v>
      </c>
    </row>
    <row r="93" spans="1:11" x14ac:dyDescent="0.3">
      <c r="A93">
        <v>92</v>
      </c>
      <c r="B93" t="s">
        <v>91</v>
      </c>
      <c r="C93" s="1">
        <v>7.4099999999999999E-2</v>
      </c>
      <c r="D93" s="1">
        <f t="shared" si="5"/>
        <v>1.3999999999999985E-3</v>
      </c>
      <c r="E93" s="13">
        <v>418.25</v>
      </c>
      <c r="F93" s="13">
        <f t="shared" si="6"/>
        <v>2.8999999999999773</v>
      </c>
      <c r="G93" s="1">
        <v>7.22E-2</v>
      </c>
      <c r="H93" s="1">
        <f t="shared" si="7"/>
        <v>2.0000000000000573E-4</v>
      </c>
      <c r="I93" s="14">
        <v>8062576</v>
      </c>
      <c r="J93">
        <f t="shared" si="8"/>
        <v>2.0185302792035682E-2</v>
      </c>
      <c r="K93" s="13">
        <f t="shared" si="9"/>
        <v>161114</v>
      </c>
    </row>
    <row r="94" spans="1:11" x14ac:dyDescent="0.3">
      <c r="A94">
        <v>93</v>
      </c>
      <c r="B94" t="s">
        <v>92</v>
      </c>
      <c r="C94" s="1">
        <v>7.2700000000000001E-2</v>
      </c>
      <c r="D94" s="1">
        <f t="shared" si="5"/>
        <v>4.4000000000000011E-3</v>
      </c>
      <c r="E94" s="13">
        <v>415.35</v>
      </c>
      <c r="F94" s="13">
        <f t="shared" si="6"/>
        <v>-3.3299999999999841</v>
      </c>
      <c r="G94" s="1">
        <v>7.1999999999999995E-2</v>
      </c>
      <c r="H94" s="1">
        <f t="shared" si="7"/>
        <v>0</v>
      </c>
      <c r="I94" s="14">
        <v>7901462</v>
      </c>
      <c r="J94">
        <f t="shared" si="8"/>
        <v>3.0050947201358527E-3</v>
      </c>
      <c r="K94" s="13">
        <f t="shared" si="9"/>
        <v>23709</v>
      </c>
    </row>
    <row r="95" spans="1:11" x14ac:dyDescent="0.3">
      <c r="A95">
        <v>94</v>
      </c>
      <c r="B95" t="s">
        <v>93</v>
      </c>
      <c r="C95" s="1">
        <v>6.83E-2</v>
      </c>
      <c r="D95" s="1">
        <f t="shared" si="5"/>
        <v>6.3E-3</v>
      </c>
      <c r="E95" s="13">
        <v>418.68</v>
      </c>
      <c r="F95" s="13">
        <f t="shared" si="6"/>
        <v>-6.2400000000000091</v>
      </c>
      <c r="G95" s="1">
        <v>7.1999999999999995E-2</v>
      </c>
      <c r="H95" s="1">
        <f t="shared" si="7"/>
        <v>0</v>
      </c>
      <c r="I95" s="14">
        <v>7877753</v>
      </c>
      <c r="J95">
        <f t="shared" si="8"/>
        <v>1.4754753331248812E-2</v>
      </c>
      <c r="K95" s="13">
        <f t="shared" si="9"/>
        <v>115381</v>
      </c>
    </row>
    <row r="96" spans="1:11" x14ac:dyDescent="0.3">
      <c r="A96">
        <v>95</v>
      </c>
      <c r="B96" t="s">
        <v>94</v>
      </c>
      <c r="C96" s="1">
        <v>6.2E-2</v>
      </c>
      <c r="D96" s="1">
        <f t="shared" si="5"/>
        <v>9.5999999999999974E-3</v>
      </c>
      <c r="E96" s="13">
        <v>424.92</v>
      </c>
      <c r="F96" s="13">
        <f t="shared" si="6"/>
        <v>11.870000000000005</v>
      </c>
      <c r="G96" s="1">
        <v>7.1999999999999995E-2</v>
      </c>
      <c r="H96" s="1">
        <f t="shared" si="7"/>
        <v>0</v>
      </c>
      <c r="I96" s="14">
        <v>7762372</v>
      </c>
      <c r="J96">
        <f t="shared" si="8"/>
        <v>1.212128826376639E-2</v>
      </c>
      <c r="K96" s="13">
        <f t="shared" si="9"/>
        <v>93522</v>
      </c>
    </row>
    <row r="97" spans="1:11" x14ac:dyDescent="0.3">
      <c r="A97">
        <v>96</v>
      </c>
      <c r="B97" t="s">
        <v>95</v>
      </c>
      <c r="C97" s="1">
        <v>5.2400000000000002E-2</v>
      </c>
      <c r="D97" s="1">
        <f t="shared" si="5"/>
        <v>1.1999999999999997E-3</v>
      </c>
      <c r="E97" s="13">
        <v>413.05</v>
      </c>
      <c r="F97" s="13">
        <f t="shared" si="6"/>
        <v>7.0699999999999932</v>
      </c>
      <c r="G97" s="1">
        <v>7.1999999999999995E-2</v>
      </c>
      <c r="H97" s="1">
        <f t="shared" si="7"/>
        <v>0</v>
      </c>
      <c r="I97" s="14">
        <v>7668850</v>
      </c>
      <c r="J97">
        <f t="shared" si="8"/>
        <v>6.8029831956583674E-3</v>
      </c>
      <c r="K97" s="13">
        <f t="shared" si="9"/>
        <v>51994</v>
      </c>
    </row>
    <row r="98" spans="1:11" x14ac:dyDescent="0.3">
      <c r="A98">
        <v>97</v>
      </c>
      <c r="B98" t="s">
        <v>96</v>
      </c>
      <c r="C98" s="1">
        <v>5.1200000000000002E-2</v>
      </c>
      <c r="D98" s="1">
        <f t="shared" si="5"/>
        <v>-1.799999999999996E-3</v>
      </c>
      <c r="E98" s="13">
        <v>405.98</v>
      </c>
      <c r="F98" s="13">
        <f t="shared" si="6"/>
        <v>-4.2299999999999613</v>
      </c>
      <c r="G98" s="1">
        <v>7.1999999999999995E-2</v>
      </c>
      <c r="H98" s="1">
        <f t="shared" si="7"/>
        <v>-1.5654359389272177E-5</v>
      </c>
      <c r="I98" s="14">
        <v>7616856</v>
      </c>
      <c r="J98">
        <f t="shared" si="8"/>
        <v>1.990251601644721E-2</v>
      </c>
      <c r="K98" s="13">
        <f t="shared" si="9"/>
        <v>150096</v>
      </c>
    </row>
    <row r="99" spans="1:11" x14ac:dyDescent="0.3">
      <c r="A99">
        <v>98</v>
      </c>
      <c r="B99" t="s">
        <v>97</v>
      </c>
      <c r="C99" s="1">
        <v>5.2999999999999999E-2</v>
      </c>
      <c r="D99" s="1">
        <f t="shared" si="5"/>
        <v>-5.6000000000000008E-3</v>
      </c>
      <c r="E99" s="13">
        <v>410.21</v>
      </c>
      <c r="F99" s="13">
        <f t="shared" si="6"/>
        <v>-1.1400000000000432</v>
      </c>
      <c r="G99" s="1">
        <v>7.2015654359389267E-2</v>
      </c>
      <c r="H99" s="1">
        <f t="shared" si="7"/>
        <v>1.5654359389272177E-5</v>
      </c>
      <c r="I99" s="14">
        <v>7466760</v>
      </c>
      <c r="J99">
        <f t="shared" si="8"/>
        <v>8.5601774533141019E-3</v>
      </c>
      <c r="K99" s="13">
        <f t="shared" si="9"/>
        <v>63644</v>
      </c>
    </row>
    <row r="100" spans="1:11" x14ac:dyDescent="0.3">
      <c r="A100">
        <v>99</v>
      </c>
      <c r="B100" t="s">
        <v>98</v>
      </c>
      <c r="C100" s="1">
        <v>5.8599999999999999E-2</v>
      </c>
      <c r="D100" s="1">
        <f t="shared" si="5"/>
        <v>0</v>
      </c>
      <c r="E100" s="13">
        <v>411.35</v>
      </c>
      <c r="F100" s="13">
        <f t="shared" si="6"/>
        <v>7.4500000000000455</v>
      </c>
      <c r="G100" s="1">
        <v>7.1999999999999995E-2</v>
      </c>
      <c r="H100" s="1">
        <f t="shared" si="7"/>
        <v>-1.4450177897792904E-5</v>
      </c>
      <c r="I100" s="14">
        <v>7403116</v>
      </c>
      <c r="J100">
        <f t="shared" si="8"/>
        <v>3.8990609523482391E-3</v>
      </c>
      <c r="K100" s="13">
        <f t="shared" si="9"/>
        <v>28809</v>
      </c>
    </row>
    <row r="101" spans="1:11" x14ac:dyDescent="0.3">
      <c r="A101">
        <v>100</v>
      </c>
      <c r="B101" t="s">
        <v>99</v>
      </c>
      <c r="C101" s="1">
        <v>5.8599999999999999E-2</v>
      </c>
      <c r="D101" s="1">
        <f t="shared" si="5"/>
        <v>2.2000000000000006E-3</v>
      </c>
      <c r="E101" s="13">
        <v>403.9</v>
      </c>
      <c r="F101" s="13">
        <f t="shared" si="6"/>
        <v>-3.8900000000000432</v>
      </c>
      <c r="G101" s="1">
        <v>7.2014450177897787E-2</v>
      </c>
      <c r="H101" s="1">
        <f t="shared" si="7"/>
        <v>-4.803374699931251E-5</v>
      </c>
      <c r="I101" s="14">
        <v>7374307</v>
      </c>
      <c r="J101">
        <f t="shared" si="8"/>
        <v>1.6672654508572346E-2</v>
      </c>
      <c r="K101" s="13">
        <f t="shared" si="9"/>
        <v>121930</v>
      </c>
    </row>
    <row r="102" spans="1:11" x14ac:dyDescent="0.3">
      <c r="A102">
        <v>101</v>
      </c>
      <c r="B102" t="s">
        <v>100</v>
      </c>
      <c r="C102" s="1">
        <v>5.6399999999999999E-2</v>
      </c>
      <c r="D102" s="1">
        <f t="shared" si="5"/>
        <v>2.4999999999999953E-3</v>
      </c>
      <c r="E102" s="13">
        <v>407.79</v>
      </c>
      <c r="F102" s="13">
        <f t="shared" si="6"/>
        <v>14.450000000000045</v>
      </c>
      <c r="G102" s="1">
        <v>7.20624839248971E-2</v>
      </c>
      <c r="H102" s="1">
        <f t="shared" si="7"/>
        <v>4.806455761313666E-6</v>
      </c>
      <c r="I102" s="14">
        <v>7252377</v>
      </c>
      <c r="J102">
        <f t="shared" si="8"/>
        <v>-7.7424360178596887E-3</v>
      </c>
      <c r="K102" s="13">
        <f t="shared" si="9"/>
        <v>-56369</v>
      </c>
    </row>
    <row r="103" spans="1:11" x14ac:dyDescent="0.3">
      <c r="A103">
        <v>102</v>
      </c>
      <c r="B103" t="s">
        <v>101</v>
      </c>
      <c r="C103" s="1">
        <v>5.3900000000000003E-2</v>
      </c>
      <c r="D103" s="1">
        <f t="shared" si="5"/>
        <v>4.8000000000000057E-3</v>
      </c>
      <c r="E103" s="13">
        <v>393.34</v>
      </c>
      <c r="F103" s="13">
        <f t="shared" si="6"/>
        <v>15.049999999999955</v>
      </c>
      <c r="G103" s="1">
        <v>7.2057677469135786E-2</v>
      </c>
      <c r="H103" s="1">
        <f t="shared" si="7"/>
        <v>5.7677469135791748E-5</v>
      </c>
      <c r="I103" s="14">
        <v>7308746</v>
      </c>
      <c r="J103">
        <f t="shared" si="8"/>
        <v>2.5349572329812563E-2</v>
      </c>
      <c r="K103" s="13">
        <f t="shared" si="9"/>
        <v>182945</v>
      </c>
    </row>
    <row r="104" spans="1:11" x14ac:dyDescent="0.3">
      <c r="A104">
        <v>103</v>
      </c>
      <c r="B104" t="s">
        <v>102</v>
      </c>
      <c r="C104" s="1">
        <v>4.9099999999999998E-2</v>
      </c>
      <c r="D104" s="1">
        <f t="shared" si="5"/>
        <v>2.3999999999999994E-3</v>
      </c>
      <c r="E104" s="13">
        <v>378.29</v>
      </c>
      <c r="F104" s="13">
        <f t="shared" si="6"/>
        <v>-9.0799999999999841</v>
      </c>
      <c r="G104" s="1">
        <v>7.1999999999999995E-2</v>
      </c>
      <c r="H104" s="1">
        <f t="shared" si="7"/>
        <v>0</v>
      </c>
      <c r="I104" s="14">
        <v>7125801</v>
      </c>
      <c r="J104">
        <f t="shared" si="8"/>
        <v>2.1954703884654102E-2</v>
      </c>
      <c r="K104" s="13">
        <f t="shared" si="9"/>
        <v>154740</v>
      </c>
    </row>
    <row r="105" spans="1:11" x14ac:dyDescent="0.3">
      <c r="A105">
        <v>104</v>
      </c>
      <c r="B105" t="s">
        <v>103</v>
      </c>
      <c r="C105" s="1">
        <v>4.6699999999999998E-2</v>
      </c>
      <c r="D105" s="1">
        <f t="shared" si="5"/>
        <v>4.9999999999999975E-3</v>
      </c>
      <c r="E105" s="13">
        <v>387.37</v>
      </c>
      <c r="F105" s="13">
        <f t="shared" si="6"/>
        <v>-28.149999999999977</v>
      </c>
      <c r="G105" s="1">
        <v>7.1999999999999995E-2</v>
      </c>
      <c r="H105" s="1">
        <f t="shared" si="7"/>
        <v>0</v>
      </c>
      <c r="I105" s="14">
        <v>6971061</v>
      </c>
      <c r="J105">
        <f t="shared" si="8"/>
        <v>1.5556477737485882E-2</v>
      </c>
      <c r="K105" s="13">
        <f t="shared" si="9"/>
        <v>107606</v>
      </c>
    </row>
    <row r="106" spans="1:11" x14ac:dyDescent="0.3">
      <c r="A106">
        <v>105</v>
      </c>
      <c r="B106" t="s">
        <v>104</v>
      </c>
      <c r="C106" s="1">
        <v>4.1700000000000001E-2</v>
      </c>
      <c r="D106" s="1">
        <f t="shared" si="5"/>
        <v>8.6000000000000035E-3</v>
      </c>
      <c r="E106" s="13">
        <v>415.52</v>
      </c>
      <c r="F106" s="13">
        <f t="shared" si="6"/>
        <v>-15.470000000000027</v>
      </c>
      <c r="G106" s="1">
        <v>7.1999999999999995E-2</v>
      </c>
      <c r="H106" s="1">
        <f t="shared" si="7"/>
        <v>0</v>
      </c>
      <c r="I106" s="14">
        <v>6863455</v>
      </c>
      <c r="J106">
        <f t="shared" si="8"/>
        <v>4.9019519850739927E-3</v>
      </c>
      <c r="K106" s="13">
        <f t="shared" si="9"/>
        <v>33562</v>
      </c>
    </row>
    <row r="107" spans="1:11" x14ac:dyDescent="0.3">
      <c r="A107">
        <v>106</v>
      </c>
      <c r="B107" t="s">
        <v>105</v>
      </c>
      <c r="C107" s="1">
        <v>3.3099999999999997E-2</v>
      </c>
      <c r="D107" s="1">
        <f t="shared" si="5"/>
        <v>5.4999999999999979E-3</v>
      </c>
      <c r="E107" s="13">
        <v>430.99</v>
      </c>
      <c r="F107" s="13">
        <f t="shared" si="6"/>
        <v>4.4700000000000273</v>
      </c>
      <c r="G107" s="1">
        <v>7.1999999999999995E-2</v>
      </c>
      <c r="H107" s="1">
        <f t="shared" si="7"/>
        <v>-5.3240740740728709E-5</v>
      </c>
      <c r="I107" s="14">
        <v>6829893</v>
      </c>
      <c r="J107">
        <f t="shared" si="8"/>
        <v>2.1860086473304733E-2</v>
      </c>
      <c r="K107" s="13">
        <f t="shared" si="9"/>
        <v>147682</v>
      </c>
    </row>
    <row r="108" spans="1:11" x14ac:dyDescent="0.3">
      <c r="A108">
        <v>107</v>
      </c>
      <c r="B108" t="s">
        <v>106</v>
      </c>
      <c r="C108" s="1">
        <v>2.76E-2</v>
      </c>
      <c r="D108" s="1">
        <f t="shared" si="5"/>
        <v>1.1000000000000003E-3</v>
      </c>
      <c r="E108" s="13">
        <v>426.52</v>
      </c>
      <c r="F108" s="13">
        <f t="shared" si="6"/>
        <v>-8.5900000000000318</v>
      </c>
      <c r="G108" s="1">
        <v>7.2053240740740723E-2</v>
      </c>
      <c r="H108" s="1">
        <f t="shared" si="7"/>
        <v>5.3240740740728709E-5</v>
      </c>
      <c r="I108" s="14">
        <v>6682211</v>
      </c>
      <c r="J108">
        <f t="shared" si="8"/>
        <v>1.0949082862361563E-2</v>
      </c>
      <c r="K108" s="13">
        <f t="shared" si="9"/>
        <v>72765</v>
      </c>
    </row>
    <row r="109" spans="1:11" x14ac:dyDescent="0.3">
      <c r="A109">
        <v>108</v>
      </c>
      <c r="B109" t="s">
        <v>107</v>
      </c>
      <c r="C109" s="1">
        <v>2.6499999999999999E-2</v>
      </c>
      <c r="D109" s="1">
        <f t="shared" si="5"/>
        <v>1.2999999999999991E-3</v>
      </c>
      <c r="E109" s="13">
        <v>435.11</v>
      </c>
      <c r="F109" s="13">
        <f t="shared" si="6"/>
        <v>6.8000000000000114</v>
      </c>
      <c r="G109" s="1">
        <v>7.1999999999999995E-2</v>
      </c>
      <c r="H109" s="1">
        <f t="shared" si="7"/>
        <v>0</v>
      </c>
      <c r="I109" s="14">
        <v>6609446</v>
      </c>
      <c r="J109">
        <f t="shared" si="8"/>
        <v>2.5832777071668764E-3</v>
      </c>
      <c r="K109" s="13">
        <f t="shared" si="9"/>
        <v>17052</v>
      </c>
    </row>
    <row r="110" spans="1:11" x14ac:dyDescent="0.3">
      <c r="A110">
        <v>109</v>
      </c>
      <c r="B110" t="s">
        <v>108</v>
      </c>
      <c r="C110" s="1">
        <v>2.52E-2</v>
      </c>
      <c r="D110" s="1">
        <f t="shared" si="5"/>
        <v>4.6999999999999993E-3</v>
      </c>
      <c r="E110" s="13">
        <v>428.31</v>
      </c>
      <c r="F110" s="13">
        <f t="shared" si="6"/>
        <v>34.050000000000011</v>
      </c>
      <c r="G110" s="1">
        <v>7.1999999999999995E-2</v>
      </c>
      <c r="H110" s="1">
        <f t="shared" si="7"/>
        <v>0</v>
      </c>
      <c r="I110" s="14">
        <v>6592394</v>
      </c>
      <c r="J110">
        <f t="shared" si="8"/>
        <v>2.5346925102055998E-2</v>
      </c>
      <c r="K110" s="13">
        <f t="shared" si="9"/>
        <v>164997</v>
      </c>
    </row>
    <row r="111" spans="1:11" x14ac:dyDescent="0.3">
      <c r="A111">
        <v>110</v>
      </c>
      <c r="B111" t="s">
        <v>109</v>
      </c>
      <c r="C111" s="1">
        <v>2.0500000000000001E-2</v>
      </c>
      <c r="D111" s="1">
        <f t="shared" si="5"/>
        <v>5.5000000000000014E-3</v>
      </c>
      <c r="E111" s="13">
        <v>394.26</v>
      </c>
      <c r="F111" s="13">
        <f t="shared" si="6"/>
        <v>-18.360000000000014</v>
      </c>
      <c r="G111" s="1">
        <v>7.1999999999999995E-2</v>
      </c>
      <c r="H111" s="1">
        <f t="shared" si="7"/>
        <v>0</v>
      </c>
      <c r="I111" s="14">
        <v>6427397</v>
      </c>
      <c r="J111">
        <f t="shared" si="8"/>
        <v>1.5848713670172279E-2</v>
      </c>
      <c r="K111" s="13">
        <f t="shared" si="9"/>
        <v>101063</v>
      </c>
    </row>
    <row r="112" spans="1:11" x14ac:dyDescent="0.3">
      <c r="A112">
        <v>111</v>
      </c>
      <c r="B112" t="s">
        <v>110</v>
      </c>
      <c r="C112" s="1">
        <v>1.4999999999999999E-2</v>
      </c>
      <c r="D112" s="1">
        <f t="shared" si="5"/>
        <v>3.4000000000000002E-3</v>
      </c>
      <c r="E112" s="13">
        <v>412.62</v>
      </c>
      <c r="F112" s="13">
        <f t="shared" si="6"/>
        <v>13.639999999999986</v>
      </c>
      <c r="G112" s="1">
        <v>7.1999999999999995E-2</v>
      </c>
      <c r="H112" s="1">
        <f t="shared" si="7"/>
        <v>0</v>
      </c>
      <c r="I112" s="14">
        <v>6326334</v>
      </c>
      <c r="J112">
        <f t="shared" si="8"/>
        <v>9.2702976969512452E-3</v>
      </c>
      <c r="K112" s="13">
        <f t="shared" si="9"/>
        <v>58376</v>
      </c>
    </row>
    <row r="113" spans="1:11" x14ac:dyDescent="0.3">
      <c r="A113">
        <v>112</v>
      </c>
      <c r="B113" t="s">
        <v>111</v>
      </c>
      <c r="C113" s="1">
        <v>1.1599999999999999E-2</v>
      </c>
      <c r="D113" s="1">
        <f t="shared" si="5"/>
        <v>5.6999999999999993E-3</v>
      </c>
      <c r="E113" s="13">
        <v>398.98</v>
      </c>
      <c r="F113" s="13">
        <f t="shared" si="6"/>
        <v>0.81000000000000227</v>
      </c>
      <c r="G113" s="1">
        <v>7.1999999999999995E-2</v>
      </c>
      <c r="H113" s="1">
        <f t="shared" si="7"/>
        <v>-6.3888888888888329E-4</v>
      </c>
      <c r="I113" s="14">
        <v>6267958</v>
      </c>
      <c r="J113">
        <f t="shared" si="8"/>
        <v>2.0852291603924419E-2</v>
      </c>
      <c r="K113" s="13">
        <f t="shared" si="9"/>
        <v>129348</v>
      </c>
    </row>
    <row r="114" spans="1:11" x14ac:dyDescent="0.3">
      <c r="A114">
        <v>113</v>
      </c>
      <c r="B114" t="s">
        <v>112</v>
      </c>
      <c r="C114" s="1">
        <v>5.8999999999999999E-3</v>
      </c>
      <c r="D114" s="1">
        <f t="shared" si="5"/>
        <v>4.1999999999999997E-3</v>
      </c>
      <c r="E114" s="13">
        <v>398.17</v>
      </c>
      <c r="F114" s="13">
        <f t="shared" si="6"/>
        <v>35.19</v>
      </c>
      <c r="G114" s="1">
        <v>7.2638888888888878E-2</v>
      </c>
      <c r="H114" s="1">
        <f t="shared" si="7"/>
        <v>6.3888888888888329E-4</v>
      </c>
      <c r="I114" s="14">
        <v>6138610</v>
      </c>
      <c r="J114">
        <f t="shared" si="8"/>
        <v>5.0084405974082074E-3</v>
      </c>
      <c r="K114" s="13">
        <f t="shared" si="9"/>
        <v>30668</v>
      </c>
    </row>
    <row r="115" spans="1:11" x14ac:dyDescent="0.3">
      <c r="A115">
        <v>114</v>
      </c>
      <c r="B115" t="s">
        <v>113</v>
      </c>
      <c r="C115" s="1">
        <v>1.6999999999999999E-3</v>
      </c>
      <c r="D115" s="1">
        <f t="shared" si="5"/>
        <v>-0.59339999999999993</v>
      </c>
      <c r="E115" s="13">
        <v>362.98</v>
      </c>
      <c r="F115" s="13">
        <f t="shared" si="6"/>
        <v>-2.6499999999999773</v>
      </c>
      <c r="G115" s="1">
        <v>7.1999999999999995E-2</v>
      </c>
      <c r="H115" s="1">
        <f t="shared" si="7"/>
        <v>0</v>
      </c>
      <c r="I115" s="14">
        <v>6107942</v>
      </c>
      <c r="J115">
        <f t="shared" si="8"/>
        <v>1.4567584522750268E-2</v>
      </c>
      <c r="K115" s="13">
        <f t="shared" si="9"/>
        <v>88333</v>
      </c>
    </row>
    <row r="116" spans="1:11" x14ac:dyDescent="0.3">
      <c r="A116">
        <v>115</v>
      </c>
      <c r="B116" t="s">
        <v>114</v>
      </c>
      <c r="C116" s="1">
        <v>0.59509999999999996</v>
      </c>
      <c r="D116" s="1">
        <f t="shared" si="5"/>
        <v>1.9999999999997797E-4</v>
      </c>
      <c r="E116" s="13">
        <v>365.63</v>
      </c>
      <c r="F116" s="13">
        <f t="shared" si="6"/>
        <v>0</v>
      </c>
      <c r="G116" s="1">
        <v>7.1999999999999995E-2</v>
      </c>
      <c r="H116" s="1">
        <f t="shared" si="7"/>
        <v>0</v>
      </c>
      <c r="I116" s="14">
        <v>6019609</v>
      </c>
      <c r="J116">
        <f t="shared" si="8"/>
        <v>3.5537782101794674E-2</v>
      </c>
      <c r="K116" s="13">
        <f t="shared" si="9"/>
        <v>210167</v>
      </c>
    </row>
    <row r="117" spans="1:11" x14ac:dyDescent="0.3">
      <c r="A117">
        <v>116</v>
      </c>
      <c r="B117" t="s">
        <v>115</v>
      </c>
      <c r="C117" s="1">
        <v>0.59489999999999998</v>
      </c>
      <c r="D117" s="1">
        <f t="shared" si="5"/>
        <v>1.1999999999999789E-3</v>
      </c>
      <c r="E117" s="13">
        <v>365.63</v>
      </c>
      <c r="F117" s="13">
        <f t="shared" si="6"/>
        <v>22.25</v>
      </c>
      <c r="G117" s="1">
        <v>7.1999999999999995E-2</v>
      </c>
      <c r="H117" s="1">
        <f t="shared" si="7"/>
        <v>0</v>
      </c>
      <c r="I117" s="14">
        <v>5809442</v>
      </c>
      <c r="J117">
        <f t="shared" si="8"/>
        <v>1.4997846678062943E-2</v>
      </c>
      <c r="K117" s="13">
        <f t="shared" si="9"/>
        <v>86479</v>
      </c>
    </row>
    <row r="118" spans="1:11" x14ac:dyDescent="0.3">
      <c r="A118">
        <v>117</v>
      </c>
      <c r="B118" t="s">
        <v>116</v>
      </c>
      <c r="C118" s="1">
        <v>0.59370000000000001</v>
      </c>
      <c r="D118" s="1">
        <f t="shared" si="5"/>
        <v>1.7000000000000348E-3</v>
      </c>
      <c r="E118" s="13">
        <v>343.38</v>
      </c>
      <c r="F118" s="13">
        <f t="shared" si="6"/>
        <v>-29.740000000000009</v>
      </c>
      <c r="G118" s="1">
        <v>7.1999999999999995E-2</v>
      </c>
      <c r="H118" s="1">
        <f t="shared" si="7"/>
        <v>0</v>
      </c>
      <c r="I118" s="14">
        <v>5722963</v>
      </c>
      <c r="J118">
        <f t="shared" si="8"/>
        <v>4.7630597533790198E-3</v>
      </c>
      <c r="K118" s="13">
        <f t="shared" si="9"/>
        <v>27194</v>
      </c>
    </row>
    <row r="119" spans="1:11" x14ac:dyDescent="0.3">
      <c r="A119">
        <v>118</v>
      </c>
      <c r="B119" t="s">
        <v>117</v>
      </c>
      <c r="C119" s="1">
        <v>0.59199999999999997</v>
      </c>
      <c r="D119" s="1">
        <f t="shared" si="5"/>
        <v>-3.3000000000000806E-3</v>
      </c>
      <c r="E119" s="13">
        <v>373.12</v>
      </c>
      <c r="F119" s="13">
        <f t="shared" si="6"/>
        <v>6.1999999999999886</v>
      </c>
      <c r="G119" s="1">
        <v>7.1999999999999995E-2</v>
      </c>
      <c r="H119" s="1">
        <f t="shared" si="7"/>
        <v>0</v>
      </c>
      <c r="I119" s="14">
        <v>5695769</v>
      </c>
      <c r="J119">
        <f t="shared" si="8"/>
        <v>1.8456179662556121E-2</v>
      </c>
      <c r="K119" s="13">
        <f t="shared" si="9"/>
        <v>104158</v>
      </c>
    </row>
    <row r="120" spans="1:11" x14ac:dyDescent="0.3">
      <c r="A120">
        <v>119</v>
      </c>
      <c r="B120" t="s">
        <v>118</v>
      </c>
      <c r="C120" s="1">
        <v>0.59530000000000005</v>
      </c>
      <c r="D120" s="1">
        <f t="shared" si="5"/>
        <v>-1.1999999999999789E-3</v>
      </c>
      <c r="E120" s="13">
        <v>366.92</v>
      </c>
      <c r="F120" s="13">
        <f t="shared" si="6"/>
        <v>-2.2799999999999727</v>
      </c>
      <c r="G120" s="1">
        <v>7.1999999999999995E-2</v>
      </c>
      <c r="H120" s="1">
        <f t="shared" si="7"/>
        <v>0</v>
      </c>
      <c r="I120" s="14">
        <v>5591611</v>
      </c>
      <c r="J120">
        <f t="shared" si="8"/>
        <v>1.5494417484938119E-2</v>
      </c>
      <c r="K120" s="13">
        <f t="shared" si="9"/>
        <v>85971</v>
      </c>
    </row>
    <row r="121" spans="1:11" x14ac:dyDescent="0.3">
      <c r="A121">
        <v>120</v>
      </c>
      <c r="B121" t="s">
        <v>119</v>
      </c>
      <c r="C121" s="1">
        <v>0.59650000000000003</v>
      </c>
      <c r="D121" s="1">
        <f t="shared" si="5"/>
        <v>2.0999999999999908E-3</v>
      </c>
      <c r="E121" s="13">
        <v>369.2</v>
      </c>
      <c r="F121" s="13">
        <f t="shared" si="6"/>
        <v>16.149999999999977</v>
      </c>
      <c r="G121" s="1">
        <v>7.1999999999999995E-2</v>
      </c>
      <c r="H121" s="1">
        <f t="shared" si="7"/>
        <v>0</v>
      </c>
      <c r="I121" s="14">
        <v>5505640</v>
      </c>
      <c r="J121">
        <f t="shared" si="8"/>
        <v>2.3474396213567631E-3</v>
      </c>
      <c r="K121" s="13">
        <f t="shared" si="9"/>
        <v>12909</v>
      </c>
    </row>
    <row r="122" spans="1:11" x14ac:dyDescent="0.3">
      <c r="A122">
        <v>121</v>
      </c>
      <c r="B122" t="s">
        <v>120</v>
      </c>
      <c r="C122" s="1">
        <v>0.59440000000000004</v>
      </c>
      <c r="D122" s="1">
        <f t="shared" si="5"/>
        <v>5.6000000000000494E-3</v>
      </c>
      <c r="E122" s="13">
        <v>353.05</v>
      </c>
      <c r="F122" s="13">
        <f t="shared" si="6"/>
        <v>-33.599999999999966</v>
      </c>
      <c r="G122" s="1">
        <v>7.1999999999999995E-2</v>
      </c>
      <c r="H122" s="1">
        <f t="shared" si="7"/>
        <v>0</v>
      </c>
      <c r="I122" s="14">
        <v>5492731</v>
      </c>
      <c r="J122">
        <f t="shared" si="8"/>
        <v>2.1400066617212346E-2</v>
      </c>
      <c r="K122" s="13">
        <f t="shared" si="9"/>
        <v>116296</v>
      </c>
    </row>
    <row r="123" spans="1:11" x14ac:dyDescent="0.3">
      <c r="A123">
        <v>122</v>
      </c>
      <c r="B123" t="s">
        <v>121</v>
      </c>
      <c r="C123" s="1">
        <v>0.58879999999999999</v>
      </c>
      <c r="D123" s="1">
        <f t="shared" si="5"/>
        <v>2.4999999999999467E-3</v>
      </c>
      <c r="E123" s="13">
        <v>386.65</v>
      </c>
      <c r="F123" s="13">
        <f t="shared" si="6"/>
        <v>2.8100000000000023</v>
      </c>
      <c r="G123" s="1">
        <v>7.1999999999999995E-2</v>
      </c>
      <c r="H123" s="1">
        <f t="shared" si="7"/>
        <v>0</v>
      </c>
      <c r="I123" s="14">
        <v>5376435</v>
      </c>
      <c r="J123">
        <f t="shared" si="8"/>
        <v>9.0060392923244862E-3</v>
      </c>
      <c r="K123" s="13">
        <f t="shared" si="9"/>
        <v>48203</v>
      </c>
    </row>
    <row r="124" spans="1:11" x14ac:dyDescent="0.3">
      <c r="A124">
        <v>123</v>
      </c>
      <c r="B124" t="s">
        <v>122</v>
      </c>
      <c r="C124" s="1">
        <v>0.58630000000000004</v>
      </c>
      <c r="D124" s="1">
        <f t="shared" si="5"/>
        <v>2.2000000000000908E-3</v>
      </c>
      <c r="E124" s="13">
        <v>383.84</v>
      </c>
      <c r="F124" s="13">
        <f t="shared" si="6"/>
        <v>-2.3500000000000227</v>
      </c>
      <c r="G124" s="1">
        <v>7.1999999999999995E-2</v>
      </c>
      <c r="H124" s="1">
        <f t="shared" si="7"/>
        <v>0</v>
      </c>
      <c r="I124" s="14">
        <v>5328232</v>
      </c>
      <c r="J124">
        <f t="shared" si="8"/>
        <v>5.1585162122024389E-3</v>
      </c>
      <c r="K124" s="13">
        <f t="shared" si="9"/>
        <v>27415</v>
      </c>
    </row>
    <row r="125" spans="1:11" x14ac:dyDescent="0.3">
      <c r="A125">
        <v>124</v>
      </c>
      <c r="B125" t="s">
        <v>123</v>
      </c>
      <c r="C125" s="1">
        <v>0.58409999999999995</v>
      </c>
      <c r="D125" s="1">
        <f t="shared" si="5"/>
        <v>2.3999999999999577E-3</v>
      </c>
      <c r="E125" s="13">
        <v>386.19</v>
      </c>
      <c r="F125" s="13">
        <f t="shared" si="6"/>
        <v>-7.4499999999999886</v>
      </c>
      <c r="G125" s="1">
        <v>7.1999999999999995E-2</v>
      </c>
      <c r="H125" s="1">
        <f t="shared" si="7"/>
        <v>-7.666666666666655E-3</v>
      </c>
      <c r="I125" s="14">
        <v>5300817</v>
      </c>
      <c r="J125">
        <f t="shared" si="8"/>
        <v>-1.3564175844769746E-3</v>
      </c>
      <c r="K125" s="13">
        <f t="shared" si="9"/>
        <v>-7195</v>
      </c>
    </row>
    <row r="126" spans="1:11" x14ac:dyDescent="0.3">
      <c r="A126">
        <v>125</v>
      </c>
      <c r="B126" t="s">
        <v>124</v>
      </c>
      <c r="C126" s="1">
        <v>0.58169999999999999</v>
      </c>
      <c r="D126" s="1">
        <f t="shared" si="5"/>
        <v>-8.0000000000002292E-4</v>
      </c>
      <c r="E126" s="13">
        <v>393.64</v>
      </c>
      <c r="F126" s="13">
        <f t="shared" si="6"/>
        <v>-22.490000000000009</v>
      </c>
      <c r="G126" s="1">
        <v>7.966666666666665E-2</v>
      </c>
      <c r="H126" s="1">
        <f t="shared" si="7"/>
        <v>6.6666666666666541E-3</v>
      </c>
      <c r="I126" s="14">
        <v>5308012</v>
      </c>
      <c r="J126">
        <f t="shared" si="8"/>
        <v>2.2061033324989758E-2</v>
      </c>
      <c r="K126" s="13">
        <f t="shared" si="9"/>
        <v>115818</v>
      </c>
    </row>
    <row r="127" spans="1:11" x14ac:dyDescent="0.3">
      <c r="A127">
        <v>126</v>
      </c>
      <c r="B127" t="s">
        <v>125</v>
      </c>
      <c r="C127" s="1">
        <v>0.58250000000000002</v>
      </c>
      <c r="D127" s="1">
        <f t="shared" si="5"/>
        <v>-3.1999999999999806E-3</v>
      </c>
      <c r="E127" s="13">
        <v>416.13</v>
      </c>
      <c r="F127" s="13">
        <f t="shared" si="6"/>
        <v>30.329999999999984</v>
      </c>
      <c r="G127" s="1">
        <v>7.2999999999999995E-2</v>
      </c>
      <c r="H127" s="1">
        <f t="shared" si="7"/>
        <v>-2.0000000000000018E-3</v>
      </c>
      <c r="I127" s="14">
        <v>5192194</v>
      </c>
      <c r="J127">
        <f t="shared" si="8"/>
        <v>2.5026504156549128E-3</v>
      </c>
      <c r="K127" s="13">
        <f t="shared" si="9"/>
        <v>12978</v>
      </c>
    </row>
    <row r="128" spans="1:11" x14ac:dyDescent="0.3">
      <c r="A128">
        <v>127</v>
      </c>
      <c r="B128" t="s">
        <v>126</v>
      </c>
      <c r="C128" s="1">
        <v>0.5857</v>
      </c>
      <c r="D128" s="1">
        <f t="shared" si="5"/>
        <v>-3.8000000000000256E-3</v>
      </c>
      <c r="E128" s="13">
        <v>385.8</v>
      </c>
      <c r="F128" s="13">
        <f t="shared" si="6"/>
        <v>-4.3700000000000045</v>
      </c>
      <c r="G128" s="1">
        <v>7.4999999999999997E-2</v>
      </c>
      <c r="H128" s="1">
        <f t="shared" si="7"/>
        <v>0</v>
      </c>
      <c r="I128" s="14">
        <v>5179216</v>
      </c>
      <c r="J128">
        <f t="shared" si="8"/>
        <v>4.0513991794902733E-2</v>
      </c>
      <c r="K128" s="13">
        <f t="shared" si="9"/>
        <v>205637</v>
      </c>
    </row>
    <row r="129" spans="1:11" x14ac:dyDescent="0.3">
      <c r="A129">
        <v>128</v>
      </c>
      <c r="B129" t="s">
        <v>127</v>
      </c>
      <c r="C129" s="1">
        <v>0.58950000000000002</v>
      </c>
      <c r="D129" s="1">
        <f t="shared" si="5"/>
        <v>-4.2999999999999705E-3</v>
      </c>
      <c r="E129" s="13">
        <v>390.17</v>
      </c>
      <c r="F129" s="13">
        <f t="shared" si="6"/>
        <v>-5.0399999999999636</v>
      </c>
      <c r="G129" s="1">
        <v>7.4999999999999997E-2</v>
      </c>
      <c r="H129" s="1">
        <f t="shared" si="7"/>
        <v>0</v>
      </c>
      <c r="I129" s="14">
        <v>4973579</v>
      </c>
      <c r="J129">
        <f t="shared" si="8"/>
        <v>1.7381643783803226E-2</v>
      </c>
      <c r="K129" s="13">
        <f t="shared" si="9"/>
        <v>85702</v>
      </c>
    </row>
    <row r="130" spans="1:11" x14ac:dyDescent="0.3">
      <c r="A130">
        <v>129</v>
      </c>
      <c r="B130" t="s">
        <v>128</v>
      </c>
      <c r="C130" s="1">
        <v>0.59379999999999999</v>
      </c>
      <c r="D130" s="1">
        <f t="shared" si="5"/>
        <v>1.8000000000000238E-3</v>
      </c>
      <c r="E130" s="13">
        <v>395.21</v>
      </c>
      <c r="F130" s="13">
        <f t="shared" si="6"/>
        <v>-0.78000000000002956</v>
      </c>
      <c r="G130" s="1">
        <v>7.4999999999999997E-2</v>
      </c>
      <c r="H130" s="1">
        <f t="shared" si="7"/>
        <v>-3.0000000000000027E-3</v>
      </c>
      <c r="I130" s="14">
        <v>4887877</v>
      </c>
      <c r="J130">
        <f t="shared" si="8"/>
        <v>8.3945937053564196E-3</v>
      </c>
      <c r="K130" s="13">
        <f t="shared" si="9"/>
        <v>40860</v>
      </c>
    </row>
    <row r="131" spans="1:11" x14ac:dyDescent="0.3">
      <c r="A131">
        <v>130</v>
      </c>
      <c r="B131" t="s">
        <v>129</v>
      </c>
      <c r="C131" s="1">
        <v>0.59199999999999997</v>
      </c>
      <c r="D131" s="1">
        <f t="shared" ref="D131:D185" si="10">C131-C132</f>
        <v>6.2999999999999723E-3</v>
      </c>
      <c r="E131" s="13">
        <v>395.99</v>
      </c>
      <c r="F131" s="13">
        <f t="shared" ref="F131:F186" si="11">E131-E132</f>
        <v>-22.550000000000011</v>
      </c>
      <c r="G131" s="1">
        <v>7.8E-2</v>
      </c>
      <c r="H131" s="1">
        <f t="shared" ref="H131:H185" si="12">G131-G132</f>
        <v>-2.0000000000000018E-3</v>
      </c>
      <c r="I131" s="14">
        <v>4847017</v>
      </c>
      <c r="J131">
        <f t="shared" ref="J131:J185" si="13">LN(I131/I132)</f>
        <v>1.4617719666306499E-2</v>
      </c>
      <c r="K131" s="13">
        <f t="shared" ref="K131:K186" si="14">I131-I132</f>
        <v>70337</v>
      </c>
    </row>
    <row r="132" spans="1:11" x14ac:dyDescent="0.3">
      <c r="A132">
        <v>131</v>
      </c>
      <c r="B132" t="s">
        <v>130</v>
      </c>
      <c r="C132" s="1">
        <v>0.5857</v>
      </c>
      <c r="D132" s="1">
        <f t="shared" si="10"/>
        <v>3.4999999999999476E-3</v>
      </c>
      <c r="E132" s="13">
        <v>418.54</v>
      </c>
      <c r="F132" s="13">
        <f t="shared" si="11"/>
        <v>-4.3499999999999659</v>
      </c>
      <c r="G132" s="1">
        <v>0.08</v>
      </c>
      <c r="H132" s="1">
        <f t="shared" si="12"/>
        <v>-3.0000000000000027E-3</v>
      </c>
      <c r="I132" s="14">
        <v>4776680</v>
      </c>
      <c r="J132">
        <f t="shared" si="13"/>
        <v>1.5773957862401235E-2</v>
      </c>
      <c r="K132" s="13">
        <f t="shared" si="14"/>
        <v>74756</v>
      </c>
    </row>
    <row r="133" spans="1:11" x14ac:dyDescent="0.3">
      <c r="A133">
        <v>132</v>
      </c>
      <c r="B133" t="s">
        <v>131</v>
      </c>
      <c r="C133" s="1">
        <v>0.58220000000000005</v>
      </c>
      <c r="D133" s="1">
        <f t="shared" si="10"/>
        <v>3.6000000000000476E-3</v>
      </c>
      <c r="E133" s="13">
        <v>422.89</v>
      </c>
      <c r="F133" s="13">
        <f t="shared" si="11"/>
        <v>-6.0099999999999909</v>
      </c>
      <c r="G133" s="1">
        <v>8.3000000000000004E-2</v>
      </c>
      <c r="H133" s="1">
        <f t="shared" si="12"/>
        <v>0</v>
      </c>
      <c r="I133" s="14">
        <v>4701924</v>
      </c>
      <c r="J133">
        <f t="shared" si="13"/>
        <v>-1.3549096499111968E-3</v>
      </c>
      <c r="K133" s="13">
        <f t="shared" si="14"/>
        <v>-6375</v>
      </c>
    </row>
    <row r="134" spans="1:11" x14ac:dyDescent="0.3">
      <c r="A134">
        <v>133</v>
      </c>
      <c r="B134" t="s">
        <v>132</v>
      </c>
      <c r="C134" s="1">
        <v>0.5786</v>
      </c>
      <c r="D134" s="1">
        <f t="shared" si="10"/>
        <v>4.8000000000000265E-3</v>
      </c>
      <c r="E134" s="13">
        <v>428.9</v>
      </c>
      <c r="F134" s="13">
        <f t="shared" si="11"/>
        <v>21.199999999999989</v>
      </c>
      <c r="G134" s="1">
        <v>8.3000000000000004E-2</v>
      </c>
      <c r="H134" s="1">
        <f t="shared" si="12"/>
        <v>0</v>
      </c>
      <c r="I134" s="14">
        <v>4708299</v>
      </c>
      <c r="J134">
        <f t="shared" si="13"/>
        <v>2.1440546259050015E-2</v>
      </c>
      <c r="K134" s="13">
        <f t="shared" si="14"/>
        <v>99874</v>
      </c>
    </row>
    <row r="135" spans="1:11" x14ac:dyDescent="0.3">
      <c r="A135">
        <v>134</v>
      </c>
      <c r="B135" t="s">
        <v>133</v>
      </c>
      <c r="C135" s="1">
        <v>0.57379999999999998</v>
      </c>
      <c r="D135" s="1">
        <f t="shared" si="10"/>
        <v>3.0999999999999917E-3</v>
      </c>
      <c r="E135" s="13">
        <v>407.7</v>
      </c>
      <c r="F135" s="13">
        <f t="shared" si="11"/>
        <v>-16.699999999999989</v>
      </c>
      <c r="G135" s="1">
        <v>8.3000000000000004E-2</v>
      </c>
      <c r="H135" s="1">
        <f t="shared" si="12"/>
        <v>0</v>
      </c>
      <c r="I135" s="14">
        <v>4608425</v>
      </c>
      <c r="J135">
        <f t="shared" si="13"/>
        <v>9.4566831538913845E-3</v>
      </c>
      <c r="K135" s="13">
        <f t="shared" si="14"/>
        <v>43375</v>
      </c>
    </row>
    <row r="136" spans="1:11" x14ac:dyDescent="0.3">
      <c r="A136">
        <v>135</v>
      </c>
      <c r="B136" t="s">
        <v>134</v>
      </c>
      <c r="C136" s="1">
        <v>0.57069999999999999</v>
      </c>
      <c r="D136" s="1">
        <f t="shared" si="10"/>
        <v>1.1999999999999789E-3</v>
      </c>
      <c r="E136" s="13">
        <v>424.4</v>
      </c>
      <c r="F136" s="13">
        <f t="shared" si="11"/>
        <v>3.3499999999999659</v>
      </c>
      <c r="G136" s="1">
        <v>8.3000000000000004E-2</v>
      </c>
      <c r="H136" s="1">
        <f t="shared" si="12"/>
        <v>0</v>
      </c>
      <c r="I136" s="14">
        <v>4565050</v>
      </c>
      <c r="J136">
        <f t="shared" si="13"/>
        <v>8.8373044251703267E-3</v>
      </c>
      <c r="K136" s="13">
        <f t="shared" si="14"/>
        <v>40165</v>
      </c>
    </row>
    <row r="137" spans="1:11" x14ac:dyDescent="0.3">
      <c r="A137">
        <v>136</v>
      </c>
      <c r="B137" t="s">
        <v>135</v>
      </c>
      <c r="C137" s="1">
        <v>0.56950000000000001</v>
      </c>
      <c r="D137" s="1">
        <f t="shared" si="10"/>
        <v>-6.9000000000000172E-3</v>
      </c>
      <c r="E137" s="13">
        <v>421.05</v>
      </c>
      <c r="F137" s="13">
        <f t="shared" si="11"/>
        <v>-11.620000000000005</v>
      </c>
      <c r="G137" s="1">
        <v>8.3000000000000004E-2</v>
      </c>
      <c r="H137" s="1">
        <f t="shared" si="12"/>
        <v>-2.0000000000000018E-3</v>
      </c>
      <c r="I137" s="14">
        <v>4524885</v>
      </c>
      <c r="J137">
        <f t="shared" si="13"/>
        <v>1.0949730611324902E-2</v>
      </c>
      <c r="K137" s="13">
        <f t="shared" si="14"/>
        <v>49276</v>
      </c>
    </row>
    <row r="138" spans="1:11" x14ac:dyDescent="0.3">
      <c r="A138">
        <v>137</v>
      </c>
      <c r="B138" t="s">
        <v>136</v>
      </c>
      <c r="C138" s="1">
        <v>0.57640000000000002</v>
      </c>
      <c r="D138" s="1">
        <f t="shared" si="10"/>
        <v>8.600000000000052E-3</v>
      </c>
      <c r="E138" s="13">
        <v>432.67</v>
      </c>
      <c r="F138" s="13">
        <f t="shared" si="11"/>
        <v>22.590000000000032</v>
      </c>
      <c r="G138" s="1">
        <v>8.5000000000000006E-2</v>
      </c>
      <c r="H138" s="1">
        <f t="shared" si="12"/>
        <v>0</v>
      </c>
      <c r="I138" s="14">
        <v>4475609</v>
      </c>
      <c r="J138">
        <f t="shared" si="13"/>
        <v>-4.1407945125874653E-3</v>
      </c>
      <c r="K138" s="13">
        <f t="shared" si="14"/>
        <v>-18571</v>
      </c>
    </row>
    <row r="139" spans="1:11" x14ac:dyDescent="0.3">
      <c r="A139">
        <v>138</v>
      </c>
      <c r="B139" t="s">
        <v>137</v>
      </c>
      <c r="C139" s="1">
        <v>0.56779999999999997</v>
      </c>
      <c r="D139" s="1">
        <f t="shared" si="10"/>
        <v>1.0799999999999921E-2</v>
      </c>
      <c r="E139" s="13">
        <v>410.08</v>
      </c>
      <c r="F139" s="13">
        <f t="shared" si="11"/>
        <v>16.389999999999986</v>
      </c>
      <c r="G139" s="1">
        <v>8.5000000000000006E-2</v>
      </c>
      <c r="H139" s="1">
        <f t="shared" si="12"/>
        <v>0</v>
      </c>
      <c r="I139" s="14">
        <v>4494180</v>
      </c>
      <c r="J139">
        <f t="shared" si="13"/>
        <v>2.1021425080131242E-2</v>
      </c>
      <c r="K139" s="13">
        <f t="shared" si="14"/>
        <v>93488</v>
      </c>
    </row>
    <row r="140" spans="1:11" x14ac:dyDescent="0.3">
      <c r="A140">
        <v>139</v>
      </c>
      <c r="B140" t="s">
        <v>138</v>
      </c>
      <c r="C140" s="1">
        <v>0.55700000000000005</v>
      </c>
      <c r="D140" s="1">
        <f t="shared" si="10"/>
        <v>7.9000000000000181E-3</v>
      </c>
      <c r="E140" s="13">
        <v>393.69</v>
      </c>
      <c r="F140" s="13">
        <f t="shared" si="11"/>
        <v>10.110000000000014</v>
      </c>
      <c r="G140" s="1">
        <v>8.5000000000000006E-2</v>
      </c>
      <c r="H140" s="1">
        <f t="shared" si="12"/>
        <v>-1.1999999999999927E-3</v>
      </c>
      <c r="I140" s="14">
        <v>4400692</v>
      </c>
      <c r="J140">
        <f t="shared" si="13"/>
        <v>4.2472082609670843E-2</v>
      </c>
      <c r="K140" s="13">
        <f t="shared" si="14"/>
        <v>182993</v>
      </c>
    </row>
    <row r="141" spans="1:11" x14ac:dyDescent="0.3">
      <c r="A141">
        <v>140</v>
      </c>
      <c r="B141" t="s">
        <v>139</v>
      </c>
      <c r="C141" s="1">
        <v>0.54910000000000003</v>
      </c>
      <c r="D141" s="1">
        <f t="shared" si="10"/>
        <v>5.1999999999999824E-3</v>
      </c>
      <c r="E141" s="13">
        <v>383.58</v>
      </c>
      <c r="F141" s="13">
        <f t="shared" si="11"/>
        <v>-52.900000000000034</v>
      </c>
      <c r="G141" s="1">
        <v>8.6199999999999999E-2</v>
      </c>
      <c r="H141" s="1">
        <f t="shared" si="12"/>
        <v>-3.7999999999999978E-3</v>
      </c>
      <c r="I141" s="14">
        <v>4217699</v>
      </c>
      <c r="J141">
        <f t="shared" si="13"/>
        <v>1.9254777168702795E-2</v>
      </c>
      <c r="K141" s="13">
        <f t="shared" si="14"/>
        <v>80434</v>
      </c>
    </row>
    <row r="142" spans="1:11" x14ac:dyDescent="0.3">
      <c r="A142">
        <v>141</v>
      </c>
      <c r="B142" t="s">
        <v>140</v>
      </c>
      <c r="C142" s="1">
        <v>0.54390000000000005</v>
      </c>
      <c r="D142" s="1">
        <f t="shared" si="10"/>
        <v>7.6000000000000512E-3</v>
      </c>
      <c r="E142" s="13">
        <v>436.48</v>
      </c>
      <c r="F142" s="13">
        <f t="shared" si="11"/>
        <v>14.770000000000039</v>
      </c>
      <c r="G142" s="1">
        <v>0.09</v>
      </c>
      <c r="H142" s="1">
        <f t="shared" si="12"/>
        <v>0</v>
      </c>
      <c r="I142" s="14">
        <v>4137265</v>
      </c>
      <c r="J142">
        <f t="shared" si="13"/>
        <v>1.2591800737239122E-2</v>
      </c>
      <c r="K142" s="13">
        <f t="shared" si="14"/>
        <v>51769</v>
      </c>
    </row>
    <row r="143" spans="1:11" x14ac:dyDescent="0.3">
      <c r="A143">
        <v>142</v>
      </c>
      <c r="B143" t="s">
        <v>141</v>
      </c>
      <c r="C143" s="1">
        <v>0.5363</v>
      </c>
      <c r="D143" s="1">
        <f t="shared" si="10"/>
        <v>1.6100000000000003E-2</v>
      </c>
      <c r="E143" s="13">
        <v>421.71</v>
      </c>
      <c r="F143" s="13">
        <f t="shared" si="11"/>
        <v>-7.8900000000000432</v>
      </c>
      <c r="G143" s="1">
        <v>0.09</v>
      </c>
      <c r="H143" s="1">
        <f t="shared" si="12"/>
        <v>0</v>
      </c>
      <c r="I143" s="14">
        <v>4085496</v>
      </c>
      <c r="J143">
        <f t="shared" si="13"/>
        <v>1.1260331899596677E-2</v>
      </c>
      <c r="K143" s="13">
        <f t="shared" si="14"/>
        <v>45746</v>
      </c>
    </row>
    <row r="144" spans="1:11" x14ac:dyDescent="0.3">
      <c r="A144">
        <v>143</v>
      </c>
      <c r="B144" t="s">
        <v>142</v>
      </c>
      <c r="C144" s="1">
        <v>0.5202</v>
      </c>
      <c r="D144" s="1">
        <f t="shared" si="10"/>
        <v>1.2499999999999956E-2</v>
      </c>
      <c r="E144" s="13">
        <v>429.6</v>
      </c>
      <c r="F144" s="13">
        <f t="shared" si="11"/>
        <v>53.631000000000029</v>
      </c>
      <c r="G144" s="1">
        <v>0.09</v>
      </c>
      <c r="H144" s="1">
        <f t="shared" si="12"/>
        <v>0</v>
      </c>
      <c r="I144" s="14">
        <v>4039750</v>
      </c>
      <c r="J144">
        <f t="shared" si="13"/>
        <v>1.462037568330299E-2</v>
      </c>
      <c r="K144" s="13">
        <f t="shared" si="14"/>
        <v>58633</v>
      </c>
    </row>
    <row r="145" spans="1:11" x14ac:dyDescent="0.3">
      <c r="A145">
        <v>144</v>
      </c>
      <c r="B145" t="s">
        <v>143</v>
      </c>
      <c r="C145" s="1">
        <v>0.50770000000000004</v>
      </c>
      <c r="D145" s="1">
        <f t="shared" si="10"/>
        <v>4.0000000000000036E-3</v>
      </c>
      <c r="E145" s="13">
        <v>375.96899999999999</v>
      </c>
      <c r="F145" s="13">
        <f t="shared" si="11"/>
        <v>14.194000000000017</v>
      </c>
      <c r="G145" s="1">
        <v>0.09</v>
      </c>
      <c r="H145" s="1">
        <f t="shared" si="12"/>
        <v>-1.0000000000000009E-2</v>
      </c>
      <c r="I145" s="14">
        <v>3981117</v>
      </c>
      <c r="J145">
        <f t="shared" si="13"/>
        <v>1.9279499032775233E-3</v>
      </c>
      <c r="K145" s="13">
        <f t="shared" si="14"/>
        <v>7668</v>
      </c>
    </row>
    <row r="146" spans="1:11" x14ac:dyDescent="0.3">
      <c r="A146">
        <v>145</v>
      </c>
      <c r="B146" t="s">
        <v>144</v>
      </c>
      <c r="C146" s="1">
        <v>0.50370000000000004</v>
      </c>
      <c r="D146" s="1">
        <f t="shared" si="10"/>
        <v>8.0000000000002292E-4</v>
      </c>
      <c r="E146" s="13">
        <v>361.77499999999998</v>
      </c>
      <c r="F146" s="13">
        <f t="shared" si="11"/>
        <v>-4.7400000000000091</v>
      </c>
      <c r="G146" s="1">
        <v>0.1</v>
      </c>
      <c r="H146" s="1">
        <f t="shared" si="12"/>
        <v>-9.999999999999995E-3</v>
      </c>
      <c r="I146" s="14">
        <v>3973449</v>
      </c>
      <c r="J146">
        <f t="shared" si="13"/>
        <v>1.8873850893142845E-2</v>
      </c>
      <c r="K146" s="13">
        <f t="shared" si="14"/>
        <v>74291</v>
      </c>
    </row>
    <row r="147" spans="1:11" x14ac:dyDescent="0.3">
      <c r="A147">
        <v>146</v>
      </c>
      <c r="B147" t="s">
        <v>145</v>
      </c>
      <c r="C147" s="1">
        <v>0.50290000000000001</v>
      </c>
      <c r="D147" s="1">
        <f t="shared" si="10"/>
        <v>-9.000000000000119E-4</v>
      </c>
      <c r="E147" s="13">
        <v>366.51499999999999</v>
      </c>
      <c r="F147" s="13">
        <f t="shared" si="11"/>
        <v>-91.848000000000013</v>
      </c>
      <c r="G147" s="1">
        <v>0.11</v>
      </c>
      <c r="H147" s="1">
        <f t="shared" si="12"/>
        <v>5.0000000000000044E-3</v>
      </c>
      <c r="I147" s="14">
        <v>3899158</v>
      </c>
      <c r="J147">
        <f t="shared" si="13"/>
        <v>8.4745527796446906E-3</v>
      </c>
      <c r="K147" s="13">
        <f t="shared" si="14"/>
        <v>32904</v>
      </c>
    </row>
    <row r="148" spans="1:11" x14ac:dyDescent="0.3">
      <c r="A148">
        <v>147</v>
      </c>
      <c r="B148" t="s">
        <v>146</v>
      </c>
      <c r="C148" s="1">
        <v>0.50380000000000003</v>
      </c>
      <c r="D148" s="1">
        <f t="shared" si="10"/>
        <v>3.0000000000007798E-4</v>
      </c>
      <c r="E148" s="13">
        <v>458.363</v>
      </c>
      <c r="F148" s="13">
        <f t="shared" si="11"/>
        <v>35.048999999999978</v>
      </c>
      <c r="G148" s="1">
        <v>0.105</v>
      </c>
      <c r="H148" s="1">
        <f t="shared" si="12"/>
        <v>-7.0000000000000062E-3</v>
      </c>
      <c r="I148" s="14">
        <v>3866254</v>
      </c>
      <c r="J148">
        <f t="shared" si="13"/>
        <v>6.1834429231434297E-3</v>
      </c>
      <c r="K148" s="13">
        <f t="shared" si="14"/>
        <v>23833</v>
      </c>
    </row>
    <row r="149" spans="1:11" x14ac:dyDescent="0.3">
      <c r="A149">
        <v>148</v>
      </c>
      <c r="B149" t="s">
        <v>147</v>
      </c>
      <c r="C149" s="1">
        <v>0.50349999999999995</v>
      </c>
      <c r="D149" s="1">
        <f t="shared" si="10"/>
        <v>-2.9000000000000137E-3</v>
      </c>
      <c r="E149" s="13">
        <v>423.31400000000002</v>
      </c>
      <c r="F149" s="13">
        <f t="shared" si="11"/>
        <v>-101.42199999999997</v>
      </c>
      <c r="G149" s="1">
        <v>0.112</v>
      </c>
      <c r="H149" s="1">
        <f t="shared" si="12"/>
        <v>-7.9999999999999932E-3</v>
      </c>
      <c r="I149" s="14">
        <v>3842421</v>
      </c>
      <c r="J149">
        <f t="shared" si="13"/>
        <v>1.4649171046816359E-2</v>
      </c>
      <c r="K149" s="13">
        <f t="shared" si="14"/>
        <v>55878</v>
      </c>
    </row>
    <row r="150" spans="1:11" x14ac:dyDescent="0.3">
      <c r="A150">
        <v>149</v>
      </c>
      <c r="B150" t="s">
        <v>148</v>
      </c>
      <c r="C150" s="1">
        <v>0.50639999999999996</v>
      </c>
      <c r="D150" s="1">
        <f t="shared" si="10"/>
        <v>1.969999999999994E-2</v>
      </c>
      <c r="E150" s="13">
        <v>524.73599999999999</v>
      </c>
      <c r="F150" s="13">
        <f t="shared" si="11"/>
        <v>-16.552000000000021</v>
      </c>
      <c r="G150" s="1">
        <v>0.12</v>
      </c>
      <c r="H150" s="1">
        <f t="shared" si="12"/>
        <v>0</v>
      </c>
      <c r="I150" s="14">
        <v>3786543</v>
      </c>
      <c r="J150">
        <f t="shared" si="13"/>
        <v>5.3625025646277229E-3</v>
      </c>
      <c r="K150" s="13">
        <f t="shared" si="14"/>
        <v>20251</v>
      </c>
    </row>
    <row r="151" spans="1:11" x14ac:dyDescent="0.3">
      <c r="A151">
        <v>150</v>
      </c>
      <c r="B151" t="s">
        <v>149</v>
      </c>
      <c r="C151" s="1">
        <v>0.48670000000000002</v>
      </c>
      <c r="D151" s="1">
        <f t="shared" si="10"/>
        <v>1.8300000000000038E-2</v>
      </c>
      <c r="E151" s="13">
        <v>541.28800000000001</v>
      </c>
      <c r="F151" s="13">
        <f t="shared" si="11"/>
        <v>1.7540000000000191</v>
      </c>
      <c r="G151" s="1">
        <v>0.12</v>
      </c>
      <c r="H151" s="1">
        <f t="shared" si="12"/>
        <v>2.5000000000000022E-3</v>
      </c>
      <c r="I151" s="14">
        <v>3766292</v>
      </c>
      <c r="J151">
        <f t="shared" si="13"/>
        <v>1.6983578614010435E-2</v>
      </c>
      <c r="K151" s="13">
        <f t="shared" si="14"/>
        <v>63425</v>
      </c>
    </row>
    <row r="152" spans="1:11" x14ac:dyDescent="0.3">
      <c r="A152">
        <v>151</v>
      </c>
      <c r="B152" t="s">
        <v>150</v>
      </c>
      <c r="C152" s="1">
        <v>0.46839999999999998</v>
      </c>
      <c r="D152" s="1">
        <f t="shared" si="10"/>
        <v>4.0000000000000036E-3</v>
      </c>
      <c r="E152" s="13">
        <v>539.53399999999999</v>
      </c>
      <c r="F152" s="13">
        <f t="shared" si="11"/>
        <v>-20.72199999999998</v>
      </c>
      <c r="G152" s="1">
        <v>0.11749999999999999</v>
      </c>
      <c r="H152" s="1">
        <f t="shared" si="12"/>
        <v>-5.0000000000000044E-3</v>
      </c>
      <c r="I152" s="14">
        <v>3702867</v>
      </c>
      <c r="J152">
        <f t="shared" si="13"/>
        <v>5.0823683294188564E-2</v>
      </c>
      <c r="K152" s="13">
        <f t="shared" si="14"/>
        <v>183491</v>
      </c>
    </row>
    <row r="153" spans="1:11" x14ac:dyDescent="0.3">
      <c r="A153">
        <v>152</v>
      </c>
      <c r="B153" t="s">
        <v>151</v>
      </c>
      <c r="C153" s="1">
        <v>0.46439999999999998</v>
      </c>
      <c r="D153" s="1">
        <f t="shared" si="10"/>
        <v>6.7999999999999727E-3</v>
      </c>
      <c r="E153" s="13">
        <v>560.25599999999997</v>
      </c>
      <c r="F153" s="13">
        <f t="shared" si="11"/>
        <v>3.8410000000000082</v>
      </c>
      <c r="G153" s="1">
        <v>0.1225</v>
      </c>
      <c r="H153" s="1">
        <f t="shared" si="12"/>
        <v>-7.5000000000000067E-3</v>
      </c>
      <c r="I153" s="14">
        <v>3519376</v>
      </c>
      <c r="J153">
        <f t="shared" si="13"/>
        <v>2.2267320133456919E-2</v>
      </c>
      <c r="K153" s="13">
        <f t="shared" si="14"/>
        <v>77501</v>
      </c>
    </row>
    <row r="154" spans="1:11" x14ac:dyDescent="0.3">
      <c r="A154">
        <v>153</v>
      </c>
      <c r="B154" t="s">
        <v>152</v>
      </c>
      <c r="C154" s="1">
        <v>0.45760000000000001</v>
      </c>
      <c r="D154" s="1">
        <f t="shared" si="10"/>
        <v>1.2300000000000033E-2</v>
      </c>
      <c r="E154" s="13">
        <v>556.41499999999996</v>
      </c>
      <c r="F154" s="13">
        <f t="shared" si="11"/>
        <v>-15.100999999999999</v>
      </c>
      <c r="G154" s="1">
        <v>0.13</v>
      </c>
      <c r="H154" s="1">
        <f t="shared" si="12"/>
        <v>6.6999999999999976E-3</v>
      </c>
      <c r="I154" s="14">
        <v>3441875</v>
      </c>
      <c r="J154">
        <f t="shared" si="13"/>
        <v>9.6334694919353262E-3</v>
      </c>
      <c r="K154" s="13">
        <f t="shared" si="14"/>
        <v>32998</v>
      </c>
    </row>
    <row r="155" spans="1:11" x14ac:dyDescent="0.3">
      <c r="A155">
        <v>154</v>
      </c>
      <c r="B155" t="s">
        <v>153</v>
      </c>
      <c r="C155" s="1">
        <v>0.44529999999999997</v>
      </c>
      <c r="D155" s="1">
        <f t="shared" si="10"/>
        <v>3.1099999999999961E-2</v>
      </c>
      <c r="E155" s="13">
        <v>571.51599999999996</v>
      </c>
      <c r="F155" s="13">
        <f t="shared" si="11"/>
        <v>32.271999999999935</v>
      </c>
      <c r="G155" s="1">
        <v>0.12330000000000001</v>
      </c>
      <c r="H155" s="1">
        <f t="shared" si="12"/>
        <v>3.3000000000000113E-3</v>
      </c>
      <c r="I155" s="14">
        <v>3408877</v>
      </c>
      <c r="J155">
        <f t="shared" si="13"/>
        <v>1.0980376166377823E-2</v>
      </c>
      <c r="K155" s="13">
        <f t="shared" si="14"/>
        <v>37226</v>
      </c>
    </row>
    <row r="156" spans="1:11" x14ac:dyDescent="0.3">
      <c r="A156">
        <v>155</v>
      </c>
      <c r="B156" t="s">
        <v>154</v>
      </c>
      <c r="C156" s="1">
        <v>0.41420000000000001</v>
      </c>
      <c r="D156" s="1">
        <f t="shared" si="10"/>
        <v>8.900000000000019E-3</v>
      </c>
      <c r="E156" s="13">
        <v>539.24400000000003</v>
      </c>
      <c r="F156" s="13">
        <f t="shared" si="11"/>
        <v>11.527000000000044</v>
      </c>
      <c r="G156" s="1">
        <v>0.12</v>
      </c>
      <c r="H156" s="1">
        <f t="shared" si="12"/>
        <v>0</v>
      </c>
      <c r="I156" s="14">
        <v>3371651</v>
      </c>
      <c r="J156">
        <f t="shared" si="13"/>
        <v>9.7838861963527955E-3</v>
      </c>
      <c r="K156" s="13">
        <f t="shared" si="14"/>
        <v>32827</v>
      </c>
    </row>
    <row r="157" spans="1:11" x14ac:dyDescent="0.3">
      <c r="A157">
        <v>156</v>
      </c>
      <c r="B157" t="s">
        <v>155</v>
      </c>
      <c r="C157" s="1">
        <v>0.40529999999999999</v>
      </c>
      <c r="D157" s="1">
        <f t="shared" si="10"/>
        <v>-4.0999999999999925E-3</v>
      </c>
      <c r="E157" s="13">
        <v>527.71699999999998</v>
      </c>
      <c r="F157" s="13">
        <f t="shared" si="11"/>
        <v>14.439999999999941</v>
      </c>
      <c r="G157" s="1">
        <v>0.12</v>
      </c>
      <c r="H157" s="1">
        <f t="shared" si="12"/>
        <v>4.9999999999999906E-3</v>
      </c>
      <c r="I157" s="14">
        <v>3338824</v>
      </c>
      <c r="J157">
        <f t="shared" si="13"/>
        <v>9.684568992093294E-3</v>
      </c>
      <c r="K157" s="13">
        <f t="shared" si="14"/>
        <v>32179</v>
      </c>
    </row>
    <row r="158" spans="1:11" x14ac:dyDescent="0.3">
      <c r="A158">
        <v>157</v>
      </c>
      <c r="B158" t="s">
        <v>156</v>
      </c>
      <c r="C158" s="1">
        <v>0.40939999999999999</v>
      </c>
      <c r="D158" s="1">
        <f t="shared" si="10"/>
        <v>-3.7000000000000366E-3</v>
      </c>
      <c r="E158" s="13">
        <v>513.27700000000004</v>
      </c>
      <c r="F158" s="13">
        <f t="shared" si="11"/>
        <v>8.2450000000000614</v>
      </c>
      <c r="G158" s="1">
        <v>0.115</v>
      </c>
      <c r="H158" s="1">
        <f t="shared" si="12"/>
        <v>-4.9999999999999906E-3</v>
      </c>
      <c r="I158" s="14">
        <v>3306645</v>
      </c>
      <c r="J158">
        <f t="shared" si="13"/>
        <v>1.8144997102437894E-2</v>
      </c>
      <c r="K158" s="13">
        <f t="shared" si="14"/>
        <v>59458</v>
      </c>
    </row>
    <row r="159" spans="1:11" x14ac:dyDescent="0.3">
      <c r="A159">
        <v>158</v>
      </c>
      <c r="B159" t="s">
        <v>157</v>
      </c>
      <c r="C159" s="1">
        <v>0.41310000000000002</v>
      </c>
      <c r="D159" s="1">
        <f t="shared" si="10"/>
        <v>2.5000000000000022E-3</v>
      </c>
      <c r="E159" s="13">
        <v>505.03199999999998</v>
      </c>
      <c r="F159" s="13">
        <f t="shared" si="11"/>
        <v>-29.97399999999999</v>
      </c>
      <c r="G159" s="1">
        <v>0.12</v>
      </c>
      <c r="H159" s="1">
        <f t="shared" si="12"/>
        <v>-2.5000000000000022E-3</v>
      </c>
      <c r="I159" s="14">
        <v>3247187</v>
      </c>
      <c r="J159">
        <f t="shared" si="13"/>
        <v>1.938514687861527E-2</v>
      </c>
      <c r="K159" s="13">
        <f t="shared" si="14"/>
        <v>62341</v>
      </c>
    </row>
    <row r="160" spans="1:11" x14ac:dyDescent="0.3">
      <c r="A160">
        <v>159</v>
      </c>
      <c r="B160" t="s">
        <v>158</v>
      </c>
      <c r="C160" s="1">
        <v>0.41060000000000002</v>
      </c>
      <c r="D160" s="1">
        <f t="shared" si="10"/>
        <v>8.0000000000002292E-4</v>
      </c>
      <c r="E160" s="13">
        <v>535.00599999999997</v>
      </c>
      <c r="F160" s="13">
        <f t="shared" si="11"/>
        <v>-6.0610000000000355</v>
      </c>
      <c r="G160" s="1">
        <v>0.1225</v>
      </c>
      <c r="H160" s="1">
        <f t="shared" si="12"/>
        <v>-7.5000000000000067E-3</v>
      </c>
      <c r="I160" s="14">
        <v>3184846</v>
      </c>
      <c r="J160">
        <f t="shared" si="13"/>
        <v>9.8066119065415874E-2</v>
      </c>
      <c r="K160" s="13">
        <f t="shared" si="14"/>
        <v>297499.7804200002</v>
      </c>
    </row>
    <row r="161" spans="1:11" x14ac:dyDescent="0.3">
      <c r="A161">
        <v>160</v>
      </c>
      <c r="B161" t="s">
        <v>159</v>
      </c>
      <c r="C161" s="1">
        <v>0.4098</v>
      </c>
      <c r="D161" s="1">
        <f t="shared" si="10"/>
        <v>0.39610000000000001</v>
      </c>
      <c r="E161" s="13">
        <v>541.06700000000001</v>
      </c>
      <c r="F161" s="13">
        <f t="shared" si="11"/>
        <v>-34.302999999999997</v>
      </c>
      <c r="G161" s="1">
        <v>0.13</v>
      </c>
      <c r="H161" s="1">
        <f t="shared" si="12"/>
        <v>-1.0000000000000009E-2</v>
      </c>
      <c r="I161" s="27">
        <v>2887346.2195799998</v>
      </c>
      <c r="J161">
        <f t="shared" si="13"/>
        <v>1.9003462842572229E-2</v>
      </c>
      <c r="K161" s="13">
        <f t="shared" si="14"/>
        <v>54351.507509999909</v>
      </c>
    </row>
    <row r="162" spans="1:11" x14ac:dyDescent="0.3">
      <c r="A162">
        <v>161</v>
      </c>
      <c r="B162" t="s">
        <v>160</v>
      </c>
      <c r="C162" s="1">
        <v>1.37E-2</v>
      </c>
      <c r="D162" s="1">
        <f t="shared" si="10"/>
        <v>-0.37490000000000001</v>
      </c>
      <c r="E162" s="13">
        <v>575.37</v>
      </c>
      <c r="F162" s="13">
        <f t="shared" si="11"/>
        <v>62.77800000000002</v>
      </c>
      <c r="G162" s="1">
        <v>0.14000000000000001</v>
      </c>
      <c r="H162" s="1">
        <f t="shared" si="12"/>
        <v>0</v>
      </c>
      <c r="I162" s="27">
        <v>2832994.7120699999</v>
      </c>
      <c r="J162">
        <f t="shared" si="13"/>
        <v>-1.0570718660086918E-3</v>
      </c>
      <c r="K162" s="13">
        <f t="shared" si="14"/>
        <v>-2996.2623600005172</v>
      </c>
    </row>
    <row r="163" spans="1:11" x14ac:dyDescent="0.3">
      <c r="A163">
        <v>162</v>
      </c>
      <c r="B163" t="s">
        <v>161</v>
      </c>
      <c r="C163" s="1">
        <v>0.3886</v>
      </c>
      <c r="D163" s="1">
        <f t="shared" si="10"/>
        <v>1.3799999999999979E-2</v>
      </c>
      <c r="E163" s="13">
        <v>512.59199999999998</v>
      </c>
      <c r="F163" s="13">
        <f t="shared" si="11"/>
        <v>6.1510000000000105</v>
      </c>
      <c r="G163" s="1">
        <v>0.14000000000000001</v>
      </c>
      <c r="H163" s="1">
        <f t="shared" si="12"/>
        <v>0</v>
      </c>
      <c r="I163" s="27">
        <v>2835990.9744300004</v>
      </c>
      <c r="J163">
        <f t="shared" si="13"/>
        <v>6.137394503016709E-3</v>
      </c>
      <c r="K163" s="13">
        <f t="shared" si="14"/>
        <v>17352.292018000036</v>
      </c>
    </row>
    <row r="164" spans="1:11" x14ac:dyDescent="0.3">
      <c r="A164">
        <v>163</v>
      </c>
      <c r="B164" t="s">
        <v>162</v>
      </c>
      <c r="C164" s="1">
        <v>0.37480000000000002</v>
      </c>
      <c r="D164" s="1">
        <f t="shared" si="10"/>
        <v>7.2000000000000397E-3</v>
      </c>
      <c r="E164" s="13">
        <v>506.44099999999997</v>
      </c>
      <c r="F164" s="13">
        <f t="shared" si="11"/>
        <v>-50.588999999999999</v>
      </c>
      <c r="G164" s="1">
        <v>0.14000000000000001</v>
      </c>
      <c r="H164" s="1">
        <f t="shared" si="12"/>
        <v>0</v>
      </c>
      <c r="I164" s="27">
        <v>2818638.6824120004</v>
      </c>
      <c r="J164">
        <f t="shared" si="13"/>
        <v>4.372983413927041E-2</v>
      </c>
      <c r="K164" s="13">
        <f t="shared" si="14"/>
        <v>120602.42175800027</v>
      </c>
    </row>
    <row r="165" spans="1:11" x14ac:dyDescent="0.3">
      <c r="A165">
        <v>164</v>
      </c>
      <c r="B165" t="s">
        <v>163</v>
      </c>
      <c r="C165" s="1">
        <v>0.36759999999999998</v>
      </c>
      <c r="D165" s="1">
        <f t="shared" si="10"/>
        <v>5.2999999999999714E-3</v>
      </c>
      <c r="E165" s="13">
        <v>557.03</v>
      </c>
      <c r="F165" s="13">
        <f t="shared" si="11"/>
        <v>-8.6270000000000664</v>
      </c>
      <c r="G165" s="1">
        <v>0.14000000000000001</v>
      </c>
      <c r="H165" s="1">
        <f t="shared" si="12"/>
        <v>0</v>
      </c>
      <c r="I165" s="27">
        <v>2698036.2606540001</v>
      </c>
      <c r="J165">
        <f t="shared" si="13"/>
        <v>6.5562002411795276E-3</v>
      </c>
      <c r="K165" s="13">
        <f t="shared" si="14"/>
        <v>17631.006624000147</v>
      </c>
    </row>
    <row r="166" spans="1:11" x14ac:dyDescent="0.3">
      <c r="A166">
        <v>165</v>
      </c>
      <c r="B166" t="s">
        <v>164</v>
      </c>
      <c r="C166" s="1">
        <v>0.36230000000000001</v>
      </c>
      <c r="D166" s="1">
        <f t="shared" si="10"/>
        <v>4.9000000000000155E-3</v>
      </c>
      <c r="E166" s="13">
        <v>565.65700000000004</v>
      </c>
      <c r="F166" s="13">
        <f t="shared" si="11"/>
        <v>39.081999999999994</v>
      </c>
      <c r="G166" s="1">
        <v>0.14000000000000001</v>
      </c>
      <c r="H166" s="1">
        <f t="shared" si="12"/>
        <v>0</v>
      </c>
      <c r="I166" s="27">
        <v>2680405.25403</v>
      </c>
      <c r="J166">
        <f t="shared" si="13"/>
        <v>-2.3027017354822096E-2</v>
      </c>
      <c r="K166" s="13">
        <f t="shared" si="14"/>
        <v>-62437.85821000021</v>
      </c>
    </row>
    <row r="167" spans="1:11" x14ac:dyDescent="0.3">
      <c r="A167">
        <v>166</v>
      </c>
      <c r="B167" t="s">
        <v>165</v>
      </c>
      <c r="C167" s="1">
        <v>0.3574</v>
      </c>
      <c r="D167" s="1">
        <f t="shared" si="10"/>
        <v>1.1099999999999999E-2</v>
      </c>
      <c r="E167" s="13">
        <v>526.57500000000005</v>
      </c>
      <c r="F167" s="13">
        <f t="shared" si="11"/>
        <v>-59.035999999999945</v>
      </c>
      <c r="G167" s="1">
        <v>0.14000000000000001</v>
      </c>
      <c r="H167" s="1">
        <f t="shared" si="12"/>
        <v>0</v>
      </c>
      <c r="I167" s="27">
        <v>2742843.1122400002</v>
      </c>
      <c r="J167">
        <f t="shared" si="13"/>
        <v>-1.770547187378866E-2</v>
      </c>
      <c r="K167" s="13">
        <f t="shared" si="14"/>
        <v>-48995.798502000049</v>
      </c>
    </row>
    <row r="168" spans="1:11" x14ac:dyDescent="0.3">
      <c r="A168">
        <v>167</v>
      </c>
      <c r="B168" t="s">
        <v>166</v>
      </c>
      <c r="C168" s="1">
        <v>0.3463</v>
      </c>
      <c r="D168" s="1">
        <f t="shared" si="10"/>
        <v>1.2400000000000022E-2</v>
      </c>
      <c r="E168" s="13">
        <v>585.61099999999999</v>
      </c>
      <c r="F168" s="13">
        <f t="shared" si="11"/>
        <v>60.143000000000029</v>
      </c>
      <c r="G168" s="1">
        <v>0.14000000000000001</v>
      </c>
      <c r="H168" s="1">
        <f t="shared" si="12"/>
        <v>0</v>
      </c>
      <c r="I168" s="27">
        <v>2791838.9107420002</v>
      </c>
      <c r="J168">
        <f t="shared" si="13"/>
        <v>5.2212593949012252E-2</v>
      </c>
      <c r="K168" s="13">
        <f t="shared" si="14"/>
        <v>142029.03462999966</v>
      </c>
    </row>
    <row r="169" spans="1:11" x14ac:dyDescent="0.3">
      <c r="A169">
        <v>168</v>
      </c>
      <c r="B169" t="s">
        <v>167</v>
      </c>
      <c r="C169" s="1">
        <v>0.33389999999999997</v>
      </c>
      <c r="D169" s="1">
        <f t="shared" si="10"/>
        <v>1.5399999999999969E-2</v>
      </c>
      <c r="E169" s="13">
        <v>525.46799999999996</v>
      </c>
      <c r="F169" s="13">
        <f t="shared" si="11"/>
        <v>35.91799999999995</v>
      </c>
      <c r="G169" s="1">
        <v>0.14000000000000001</v>
      </c>
      <c r="H169" s="1">
        <f t="shared" si="12"/>
        <v>0</v>
      </c>
      <c r="I169" s="27">
        <v>2649809.8761120006</v>
      </c>
      <c r="J169">
        <f t="shared" si="13"/>
        <v>1.44646115174907E-2</v>
      </c>
      <c r="K169" s="13">
        <f t="shared" si="14"/>
        <v>38052.598962000571</v>
      </c>
    </row>
    <row r="170" spans="1:11" x14ac:dyDescent="0.3">
      <c r="A170">
        <v>169</v>
      </c>
      <c r="B170" t="s">
        <v>168</v>
      </c>
      <c r="C170" s="1">
        <v>0.31850000000000001</v>
      </c>
      <c r="D170" s="1">
        <f t="shared" si="10"/>
        <v>1.419999999999999E-2</v>
      </c>
      <c r="E170" s="13">
        <v>489.55</v>
      </c>
      <c r="F170" s="13">
        <f t="shared" si="11"/>
        <v>-10.072000000000003</v>
      </c>
      <c r="G170" s="1">
        <v>0.14000000000000001</v>
      </c>
      <c r="H170" s="1">
        <f t="shared" si="12"/>
        <v>0</v>
      </c>
      <c r="I170" s="27">
        <v>2611757.27715</v>
      </c>
      <c r="J170">
        <f t="shared" si="13"/>
        <v>2.4835624757007731E-2</v>
      </c>
      <c r="K170" s="13">
        <f t="shared" si="14"/>
        <v>64065.773939999752</v>
      </c>
    </row>
    <row r="171" spans="1:11" x14ac:dyDescent="0.3">
      <c r="A171">
        <v>170</v>
      </c>
      <c r="B171" t="s">
        <v>169</v>
      </c>
      <c r="C171" s="1">
        <v>0.30430000000000001</v>
      </c>
      <c r="D171" s="1">
        <f t="shared" si="10"/>
        <v>2.8200000000000003E-2</v>
      </c>
      <c r="E171" s="13">
        <v>499.62200000000001</v>
      </c>
      <c r="F171" s="13">
        <f t="shared" si="11"/>
        <v>2.1550000000000296</v>
      </c>
      <c r="G171" s="1">
        <v>0.14000000000000001</v>
      </c>
      <c r="H171" s="1">
        <f t="shared" si="12"/>
        <v>0</v>
      </c>
      <c r="I171" s="27">
        <v>2547691.5032100002</v>
      </c>
      <c r="J171">
        <f t="shared" si="13"/>
        <v>3.189924442051646E-3</v>
      </c>
      <c r="K171" s="13">
        <f t="shared" si="14"/>
        <v>8113.9950010003522</v>
      </c>
    </row>
    <row r="172" spans="1:11" x14ac:dyDescent="0.3">
      <c r="A172">
        <v>171</v>
      </c>
      <c r="B172" t="s">
        <v>170</v>
      </c>
      <c r="C172" s="1">
        <v>0.27610000000000001</v>
      </c>
      <c r="D172" s="1">
        <f t="shared" si="10"/>
        <v>4.1000000000000009E-2</v>
      </c>
      <c r="E172" s="13">
        <v>497.46699999999998</v>
      </c>
      <c r="F172" s="13">
        <f t="shared" si="11"/>
        <v>36.087999999999965</v>
      </c>
      <c r="G172" s="1">
        <v>0.14000000000000001</v>
      </c>
      <c r="H172" s="1">
        <f t="shared" si="12"/>
        <v>0</v>
      </c>
      <c r="I172" s="27">
        <v>2539577.5082089999</v>
      </c>
      <c r="J172">
        <f t="shared" si="13"/>
        <v>-4.3413382012519146E-3</v>
      </c>
      <c r="K172" s="13">
        <f t="shared" si="14"/>
        <v>-11049.13150600018</v>
      </c>
    </row>
    <row r="173" spans="1:11" x14ac:dyDescent="0.3">
      <c r="A173">
        <v>172</v>
      </c>
      <c r="B173" t="s">
        <v>171</v>
      </c>
      <c r="C173" s="1">
        <v>0.2351</v>
      </c>
      <c r="D173" s="1">
        <f t="shared" si="10"/>
        <v>2.6200000000000001E-2</v>
      </c>
      <c r="E173" s="13">
        <v>461.37900000000002</v>
      </c>
      <c r="F173" s="13">
        <f t="shared" si="11"/>
        <v>4.2050000000000409</v>
      </c>
      <c r="G173" s="1">
        <v>0.14000000000000001</v>
      </c>
      <c r="H173" s="1">
        <f t="shared" si="12"/>
        <v>0</v>
      </c>
      <c r="I173" s="27">
        <v>2550626.6397150001</v>
      </c>
      <c r="J173">
        <f t="shared" si="13"/>
        <v>-8.4483437087930352E-3</v>
      </c>
      <c r="K173" s="13">
        <f t="shared" si="14"/>
        <v>-21639.852269000374</v>
      </c>
    </row>
    <row r="174" spans="1:11" x14ac:dyDescent="0.3">
      <c r="A174">
        <v>173</v>
      </c>
      <c r="B174" t="s">
        <v>172</v>
      </c>
      <c r="C174" s="1">
        <v>0.2089</v>
      </c>
      <c r="D174" s="1">
        <f t="shared" si="10"/>
        <v>2.4799999999999989E-2</v>
      </c>
      <c r="E174" s="13">
        <v>457.17399999999998</v>
      </c>
      <c r="F174" s="13">
        <f t="shared" si="11"/>
        <v>22.099999999999966</v>
      </c>
      <c r="G174" s="1">
        <v>0.14000000000000001</v>
      </c>
      <c r="H174" s="1">
        <f t="shared" si="12"/>
        <v>0</v>
      </c>
      <c r="I174" s="27">
        <v>2572266.4919840004</v>
      </c>
      <c r="J174">
        <f t="shared" si="13"/>
        <v>-7.6425456564046174E-2</v>
      </c>
      <c r="K174" s="13">
        <f t="shared" si="14"/>
        <v>-204293.83818199998</v>
      </c>
    </row>
    <row r="175" spans="1:11" x14ac:dyDescent="0.3">
      <c r="A175">
        <v>174</v>
      </c>
      <c r="B175" t="s">
        <v>173</v>
      </c>
      <c r="C175" s="1">
        <v>0.18410000000000001</v>
      </c>
      <c r="D175" s="1">
        <f t="shared" si="10"/>
        <v>2.0200000000000023E-2</v>
      </c>
      <c r="E175" s="13">
        <v>435.07400000000001</v>
      </c>
      <c r="F175" s="13">
        <f t="shared" si="11"/>
        <v>-24.495999999999981</v>
      </c>
      <c r="G175" s="1">
        <v>0.14000000000000001</v>
      </c>
      <c r="H175" s="1">
        <f t="shared" si="12"/>
        <v>2.5000000000000022E-3</v>
      </c>
      <c r="I175" s="27">
        <v>2776560.3301660004</v>
      </c>
      <c r="J175">
        <f t="shared" si="13"/>
        <v>8.3065209056666048E-2</v>
      </c>
      <c r="K175" s="13">
        <f t="shared" si="14"/>
        <v>221316.4754460007</v>
      </c>
    </row>
    <row r="176" spans="1:11" x14ac:dyDescent="0.3">
      <c r="A176">
        <v>175</v>
      </c>
      <c r="B176" t="s">
        <v>174</v>
      </c>
      <c r="C176" s="1">
        <v>0.16389999999999999</v>
      </c>
      <c r="D176" s="1">
        <f t="shared" si="10"/>
        <v>2.2599999999999981E-2</v>
      </c>
      <c r="E176" s="13">
        <v>459.57</v>
      </c>
      <c r="F176" s="13">
        <f t="shared" si="11"/>
        <v>16.064999999999998</v>
      </c>
      <c r="G176" s="1">
        <v>0.13750000000000001</v>
      </c>
      <c r="H176" s="1">
        <f t="shared" si="12"/>
        <v>1.7500000000000016E-2</v>
      </c>
      <c r="I176" s="27">
        <v>2555243.8547199997</v>
      </c>
      <c r="J176">
        <f t="shared" si="13"/>
        <v>4.9447574227873908E-2</v>
      </c>
      <c r="K176" s="13">
        <f t="shared" si="14"/>
        <v>123277.60351999989</v>
      </c>
    </row>
    <row r="177" spans="1:11" x14ac:dyDescent="0.3">
      <c r="A177">
        <v>176</v>
      </c>
      <c r="B177" t="s">
        <v>175</v>
      </c>
      <c r="C177" s="1">
        <v>0.14130000000000001</v>
      </c>
      <c r="D177" s="1">
        <f t="shared" si="10"/>
        <v>2.0900000000000016E-2</v>
      </c>
      <c r="E177" s="13">
        <v>443.505</v>
      </c>
      <c r="F177" s="13">
        <f t="shared" si="11"/>
        <v>11.37700000000001</v>
      </c>
      <c r="G177" s="1">
        <v>0.12</v>
      </c>
      <c r="H177" s="1">
        <f t="shared" si="12"/>
        <v>9.1999999999999998E-3</v>
      </c>
      <c r="I177" s="27">
        <v>2431966.2511999998</v>
      </c>
      <c r="J177">
        <f t="shared" si="13"/>
        <v>9.7672834248886797E-3</v>
      </c>
      <c r="K177" s="13">
        <f t="shared" si="14"/>
        <v>23638.075840000063</v>
      </c>
    </row>
    <row r="178" spans="1:11" x14ac:dyDescent="0.3">
      <c r="A178">
        <v>177</v>
      </c>
      <c r="B178" t="s">
        <v>176</v>
      </c>
      <c r="C178" s="1">
        <v>0.12039999999999999</v>
      </c>
      <c r="D178" s="1">
        <f t="shared" si="10"/>
        <v>1.1599999999999999E-2</v>
      </c>
      <c r="E178" s="13">
        <v>432.12799999999999</v>
      </c>
      <c r="F178" s="13">
        <f t="shared" si="11"/>
        <v>6.2280000000000086</v>
      </c>
      <c r="G178" s="1">
        <v>0.1108</v>
      </c>
      <c r="H178" s="1">
        <f t="shared" si="12"/>
        <v>-1.2000000000000066E-3</v>
      </c>
      <c r="I178" s="27">
        <v>2408328.1753599998</v>
      </c>
      <c r="J178">
        <f t="shared" si="13"/>
        <v>4.6172622634868248E-3</v>
      </c>
      <c r="K178" s="13">
        <f t="shared" si="14"/>
        <v>11094.250559999608</v>
      </c>
    </row>
    <row r="179" spans="1:11" x14ac:dyDescent="0.3">
      <c r="A179">
        <v>178</v>
      </c>
      <c r="B179" t="s">
        <v>177</v>
      </c>
      <c r="C179" s="1">
        <v>0.10879999999999999</v>
      </c>
      <c r="D179" s="1">
        <f t="shared" si="10"/>
        <v>1.4399999999999996E-2</v>
      </c>
      <c r="E179" s="13">
        <v>425.9</v>
      </c>
      <c r="F179" s="13">
        <f t="shared" si="11"/>
        <v>23.605999999999995</v>
      </c>
      <c r="G179" s="1">
        <v>0.112</v>
      </c>
      <c r="H179" s="1">
        <f t="shared" si="12"/>
        <v>0</v>
      </c>
      <c r="I179" s="27">
        <v>2397233.9248000002</v>
      </c>
      <c r="J179">
        <f t="shared" si="13"/>
        <v>2.9539105444795374E-2</v>
      </c>
      <c r="K179" s="13">
        <f t="shared" si="14"/>
        <v>69776.504320000298</v>
      </c>
    </row>
    <row r="180" spans="1:11" x14ac:dyDescent="0.3">
      <c r="A180">
        <v>179</v>
      </c>
      <c r="B180" t="s">
        <v>178</v>
      </c>
      <c r="C180" s="1">
        <v>9.4399999999999998E-2</v>
      </c>
      <c r="D180" s="1">
        <f t="shared" si="10"/>
        <v>2.5000000000000022E-3</v>
      </c>
      <c r="E180" s="13">
        <v>402.29399999999998</v>
      </c>
      <c r="F180" s="13">
        <f t="shared" si="11"/>
        <v>22.964999999999975</v>
      </c>
      <c r="G180" s="1">
        <v>0.112</v>
      </c>
      <c r="H180" s="1">
        <f t="shared" si="12"/>
        <v>0</v>
      </c>
      <c r="I180" s="27">
        <v>2327457.4204799999</v>
      </c>
      <c r="J180">
        <f t="shared" si="13"/>
        <v>1.675142858570404E-2</v>
      </c>
      <c r="K180" s="13">
        <f t="shared" si="14"/>
        <v>38663.498240000103</v>
      </c>
    </row>
    <row r="181" spans="1:11" x14ac:dyDescent="0.3">
      <c r="A181">
        <v>180</v>
      </c>
      <c r="B181" t="s">
        <v>179</v>
      </c>
      <c r="C181" s="1">
        <v>9.1899999999999996E-2</v>
      </c>
      <c r="D181" s="1">
        <f t="shared" si="10"/>
        <v>5.9999999999998943E-4</v>
      </c>
      <c r="E181" s="13">
        <v>379.32900000000001</v>
      </c>
      <c r="F181" s="13">
        <f t="shared" si="11"/>
        <v>-23.550999999999988</v>
      </c>
      <c r="G181" s="1">
        <v>0.112</v>
      </c>
      <c r="H181" s="1">
        <f t="shared" si="12"/>
        <v>-3.0000000000000027E-3</v>
      </c>
      <c r="I181" s="27">
        <v>2288793.9222399998</v>
      </c>
      <c r="J181">
        <f t="shared" si="13"/>
        <v>3.5766271433334009E-3</v>
      </c>
      <c r="K181" s="13">
        <f t="shared" si="14"/>
        <v>8171.5404799999669</v>
      </c>
    </row>
    <row r="182" spans="1:11" x14ac:dyDescent="0.3">
      <c r="A182">
        <v>181</v>
      </c>
      <c r="B182" t="s">
        <v>180</v>
      </c>
      <c r="C182" s="1">
        <v>9.1300000000000006E-2</v>
      </c>
      <c r="D182" s="1">
        <f t="shared" si="10"/>
        <v>2.3999999999999994E-3</v>
      </c>
      <c r="E182" s="13">
        <v>402.88</v>
      </c>
      <c r="F182" s="13">
        <f t="shared" si="11"/>
        <v>7.86099999999999</v>
      </c>
      <c r="G182" s="1">
        <v>0.115</v>
      </c>
      <c r="H182" s="1">
        <f t="shared" si="12"/>
        <v>0</v>
      </c>
      <c r="I182" s="27">
        <v>2280622.3817599998</v>
      </c>
      <c r="J182">
        <f t="shared" si="13"/>
        <v>4.2654487991043565E-2</v>
      </c>
      <c r="K182" s="13">
        <f t="shared" si="14"/>
        <v>95233.278079999611</v>
      </c>
    </row>
    <row r="183" spans="1:11" x14ac:dyDescent="0.3">
      <c r="A183">
        <v>182</v>
      </c>
      <c r="B183" t="s">
        <v>181</v>
      </c>
      <c r="C183" s="1">
        <v>8.8900000000000007E-2</v>
      </c>
      <c r="D183" s="1">
        <f t="shared" si="10"/>
        <v>3.0000000000000027E-3</v>
      </c>
      <c r="E183" s="13">
        <v>395.01900000000001</v>
      </c>
      <c r="F183" s="13">
        <f t="shared" si="11"/>
        <v>15.739000000000033</v>
      </c>
      <c r="G183" s="1">
        <v>0.115</v>
      </c>
      <c r="H183" s="1">
        <f t="shared" si="12"/>
        <v>2.0000000000000018E-3</v>
      </c>
      <c r="I183" s="27">
        <v>2185389.1036800002</v>
      </c>
      <c r="J183">
        <f t="shared" si="13"/>
        <v>2.601781039722479E-2</v>
      </c>
      <c r="K183" s="13">
        <f t="shared" si="14"/>
        <v>56125.738880000077</v>
      </c>
    </row>
    <row r="184" spans="1:11" x14ac:dyDescent="0.3">
      <c r="A184">
        <v>183</v>
      </c>
      <c r="B184" t="s">
        <v>182</v>
      </c>
      <c r="C184" s="1">
        <v>8.5900000000000004E-2</v>
      </c>
      <c r="D184" s="1">
        <f t="shared" si="10"/>
        <v>1.5000000000000013E-3</v>
      </c>
      <c r="E184" s="13">
        <v>379.28</v>
      </c>
      <c r="F184" s="13">
        <f t="shared" si="11"/>
        <v>18.262</v>
      </c>
      <c r="G184" s="1">
        <v>0.113</v>
      </c>
      <c r="H184" s="1">
        <f t="shared" si="12"/>
        <v>8.10000000000001E-3</v>
      </c>
      <c r="I184" s="27">
        <v>2129263.3648000001</v>
      </c>
      <c r="J184">
        <f t="shared" si="13"/>
        <v>2.0180244413633263E-2</v>
      </c>
      <c r="K184" s="13">
        <f t="shared" si="14"/>
        <v>42538.393920000177</v>
      </c>
    </row>
    <row r="185" spans="1:11" x14ac:dyDescent="0.3">
      <c r="A185">
        <v>184</v>
      </c>
      <c r="B185" t="s">
        <v>183</v>
      </c>
      <c r="C185" s="1">
        <v>8.4400000000000003E-2</v>
      </c>
      <c r="D185" s="1">
        <f t="shared" si="10"/>
        <v>8.0000000000000071E-3</v>
      </c>
      <c r="E185" s="13">
        <v>361.01799999999997</v>
      </c>
      <c r="F185" s="13">
        <f t="shared" si="11"/>
        <v>0.47199999999997999</v>
      </c>
      <c r="G185" s="1">
        <v>0.10489999999999999</v>
      </c>
      <c r="H185" s="1">
        <f t="shared" si="12"/>
        <v>0</v>
      </c>
      <c r="I185" s="27">
        <v>2086724.9708799999</v>
      </c>
      <c r="J185">
        <f t="shared" si="13"/>
        <v>1.7375474772092055E-2</v>
      </c>
      <c r="K185" s="13">
        <f t="shared" si="14"/>
        <v>35944.655039999867</v>
      </c>
    </row>
    <row r="186" spans="1:11" x14ac:dyDescent="0.3">
      <c r="A186">
        <v>185</v>
      </c>
      <c r="B186" t="s">
        <v>184</v>
      </c>
      <c r="C186" s="1">
        <v>7.6399999999999996E-2</v>
      </c>
      <c r="D186" s="1">
        <f>C186-C187</f>
        <v>2.0699999999999996E-2</v>
      </c>
      <c r="E186" s="13">
        <v>360.54599999999999</v>
      </c>
      <c r="F186" s="13">
        <f t="shared" si="11"/>
        <v>6.8190000000000168</v>
      </c>
      <c r="G186" s="1">
        <v>0.10489999999999999</v>
      </c>
      <c r="H186" s="1">
        <f>G186-G187</f>
        <v>0</v>
      </c>
      <c r="I186" s="27">
        <v>2050780.3158400001</v>
      </c>
      <c r="J186">
        <f>LN(I186/I187)</f>
        <v>-1.4357479997746449E-2</v>
      </c>
      <c r="K186" s="13">
        <f t="shared" si="14"/>
        <v>-29656.423680000007</v>
      </c>
    </row>
    <row r="187" spans="1:11" x14ac:dyDescent="0.3">
      <c r="A187">
        <v>186</v>
      </c>
      <c r="B187" t="s">
        <v>185</v>
      </c>
      <c r="C187" s="1">
        <v>5.57E-2</v>
      </c>
      <c r="D187" s="16">
        <f>C187-C188</f>
        <v>1.4200000000000004E-2</v>
      </c>
      <c r="E187" s="13">
        <v>353.72699999999998</v>
      </c>
      <c r="F187" s="13">
        <f>E187-E188</f>
        <v>-2.3269999999999982</v>
      </c>
      <c r="G187" s="1">
        <v>0.10489999999999999</v>
      </c>
      <c r="H187" s="1">
        <f>G187-G188</f>
        <v>0</v>
      </c>
      <c r="I187" s="27">
        <v>2080436.7395200001</v>
      </c>
      <c r="J187">
        <f>LN(I187/I188)</f>
        <v>5.6162337601535009E-2</v>
      </c>
      <c r="K187" s="13"/>
    </row>
    <row r="188" spans="1:11" x14ac:dyDescent="0.3">
      <c r="C188" s="16">
        <v>4.1499999999999995E-2</v>
      </c>
      <c r="D188" s="16"/>
      <c r="E188" s="13">
        <v>356.05399999999997</v>
      </c>
      <c r="G188" s="1">
        <v>0.10489999999999999</v>
      </c>
      <c r="I188">
        <v>1966815.0430060001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AD18-6F5A-4AE8-83CE-99B8FB4959A3}">
  <dimension ref="A1:H4018"/>
  <sheetViews>
    <sheetView showGridLines="0" zoomScale="71" workbookViewId="0">
      <selection activeCell="H4016" sqref="H4016"/>
    </sheetView>
  </sheetViews>
  <sheetFormatPr defaultColWidth="8.77734375" defaultRowHeight="14.4" x14ac:dyDescent="0.3"/>
  <cols>
    <col min="1" max="1" width="5.44140625" bestFit="1" customWidth="1"/>
    <col min="2" max="2" width="11.109375" bestFit="1" customWidth="1"/>
    <col min="3" max="4" width="13.44140625" style="13" customWidth="1"/>
    <col min="5" max="5" width="15.6640625" style="14" bestFit="1" customWidth="1"/>
    <col min="6" max="6" width="15.6640625" style="14" customWidth="1"/>
    <col min="7" max="7" width="10.44140625" style="14" bestFit="1" customWidth="1"/>
  </cols>
  <sheetData>
    <row r="1" spans="1:8" s="9" customFormat="1" ht="28.8" x14ac:dyDescent="0.3">
      <c r="A1" s="3" t="s">
        <v>250</v>
      </c>
      <c r="B1" s="3" t="s">
        <v>251</v>
      </c>
      <c r="C1" s="11" t="s">
        <v>256</v>
      </c>
      <c r="D1" s="18" t="s">
        <v>267</v>
      </c>
      <c r="E1" s="12" t="s">
        <v>249</v>
      </c>
      <c r="F1" s="19" t="s">
        <v>268</v>
      </c>
      <c r="G1" s="12" t="s">
        <v>253</v>
      </c>
      <c r="H1" s="20" t="s">
        <v>269</v>
      </c>
    </row>
    <row r="2" spans="1:8" x14ac:dyDescent="0.3">
      <c r="A2">
        <v>1</v>
      </c>
      <c r="B2" s="2">
        <v>45838</v>
      </c>
      <c r="C2" s="13">
        <v>65.11</v>
      </c>
      <c r="D2" s="13">
        <f>C2-C3</f>
        <v>-0.40999999999999659</v>
      </c>
      <c r="E2" s="14">
        <v>26120.5</v>
      </c>
      <c r="F2" s="14">
        <f>E2-E3</f>
        <v>25.5</v>
      </c>
      <c r="G2" s="14">
        <v>1376.07</v>
      </c>
      <c r="H2" s="13">
        <f>G2-G3</f>
        <v>4.6299999999998818</v>
      </c>
    </row>
    <row r="3" spans="1:8" x14ac:dyDescent="0.3">
      <c r="A3">
        <v>2</v>
      </c>
      <c r="B3" s="2">
        <v>45835</v>
      </c>
      <c r="C3" s="13">
        <v>65.52</v>
      </c>
      <c r="D3" s="13">
        <f t="shared" ref="D3:D66" si="0">C3-C4</f>
        <v>0.28000000000000114</v>
      </c>
      <c r="E3" s="14">
        <v>26095</v>
      </c>
      <c r="F3" s="14">
        <f t="shared" ref="F3:F66" si="1">E3-E4</f>
        <v>-25</v>
      </c>
      <c r="G3" s="14">
        <v>1371.44</v>
      </c>
      <c r="H3" s="13">
        <f t="shared" ref="H3:H66" si="2">G3-G4</f>
        <v>5.7699999999999818</v>
      </c>
    </row>
    <row r="4" spans="1:8" x14ac:dyDescent="0.3">
      <c r="A4">
        <v>3</v>
      </c>
      <c r="B4" s="2">
        <v>45834</v>
      </c>
      <c r="C4" s="13">
        <v>65.239999999999995</v>
      </c>
      <c r="D4" s="13">
        <f t="shared" si="0"/>
        <v>0.31999999999999318</v>
      </c>
      <c r="E4" s="14">
        <v>26120</v>
      </c>
      <c r="F4" s="14">
        <f t="shared" si="1"/>
        <v>-35</v>
      </c>
      <c r="G4" s="14">
        <v>1365.67</v>
      </c>
      <c r="H4" s="13">
        <f t="shared" si="2"/>
        <v>-1.0799999999999272</v>
      </c>
    </row>
    <row r="5" spans="1:8" x14ac:dyDescent="0.3">
      <c r="A5">
        <v>4</v>
      </c>
      <c r="B5" s="2">
        <v>45833</v>
      </c>
      <c r="C5" s="13">
        <v>64.92</v>
      </c>
      <c r="D5" s="13">
        <f t="shared" si="0"/>
        <v>0.54999999999999716</v>
      </c>
      <c r="E5" s="14">
        <v>26155</v>
      </c>
      <c r="F5" s="14">
        <f t="shared" si="1"/>
        <v>-15</v>
      </c>
      <c r="G5" s="14">
        <v>1366.75</v>
      </c>
      <c r="H5" s="13">
        <f t="shared" si="2"/>
        <v>-1.999999999998181E-2</v>
      </c>
    </row>
    <row r="6" spans="1:8" x14ac:dyDescent="0.3">
      <c r="A6">
        <v>5</v>
      </c>
      <c r="B6" s="2">
        <v>45832</v>
      </c>
      <c r="C6" s="13">
        <v>64.37</v>
      </c>
      <c r="D6" s="13">
        <f t="shared" si="0"/>
        <v>-4.1400000000000006</v>
      </c>
      <c r="E6" s="14">
        <v>26170</v>
      </c>
      <c r="F6" s="14">
        <f t="shared" si="1"/>
        <v>-45</v>
      </c>
      <c r="G6" s="14">
        <v>1366.77</v>
      </c>
      <c r="H6" s="13">
        <f t="shared" si="2"/>
        <v>8.5899999999999181</v>
      </c>
    </row>
    <row r="7" spans="1:8" x14ac:dyDescent="0.3">
      <c r="A7">
        <v>6</v>
      </c>
      <c r="B7" s="2">
        <v>45831</v>
      </c>
      <c r="C7" s="13">
        <v>68.510000000000005</v>
      </c>
      <c r="D7" s="13">
        <f t="shared" si="0"/>
        <v>-6.4200000000000017</v>
      </c>
      <c r="E7" s="14">
        <v>26215</v>
      </c>
      <c r="F7" s="14">
        <f t="shared" si="1"/>
        <v>86.5</v>
      </c>
      <c r="G7" s="14">
        <v>1358.18</v>
      </c>
      <c r="H7" s="13">
        <f t="shared" si="2"/>
        <v>8.8300000000001546</v>
      </c>
    </row>
    <row r="8" spans="1:8" x14ac:dyDescent="0.3">
      <c r="A8">
        <v>7</v>
      </c>
      <c r="B8" s="2">
        <v>45828</v>
      </c>
      <c r="C8" s="13">
        <v>74.930000000000007</v>
      </c>
      <c r="D8" s="13">
        <f t="shared" si="0"/>
        <v>1.1100000000000136</v>
      </c>
      <c r="E8" s="14">
        <v>26128.5</v>
      </c>
      <c r="F8" s="14">
        <f t="shared" si="1"/>
        <v>0.5</v>
      </c>
      <c r="G8" s="14">
        <v>1349.35</v>
      </c>
      <c r="H8" s="13">
        <f t="shared" si="2"/>
        <v>-2.6900000000000546</v>
      </c>
    </row>
    <row r="9" spans="1:8" x14ac:dyDescent="0.3">
      <c r="A9">
        <v>8</v>
      </c>
      <c r="B9" s="2">
        <v>45827</v>
      </c>
      <c r="C9" s="13">
        <v>73.819999999999993</v>
      </c>
      <c r="D9" s="13">
        <f t="shared" si="0"/>
        <v>-1.3200000000000074</v>
      </c>
      <c r="E9" s="14">
        <v>26128</v>
      </c>
      <c r="F9" s="14">
        <f t="shared" si="1"/>
        <v>26.5</v>
      </c>
      <c r="G9" s="14">
        <v>1352.04</v>
      </c>
      <c r="H9" s="13">
        <f t="shared" si="2"/>
        <v>5.2100000000000364</v>
      </c>
    </row>
    <row r="10" spans="1:8" x14ac:dyDescent="0.3">
      <c r="A10">
        <v>9</v>
      </c>
      <c r="B10" s="2">
        <v>45826</v>
      </c>
      <c r="C10" s="13">
        <v>75.14</v>
      </c>
      <c r="D10" s="13">
        <f t="shared" si="0"/>
        <v>0.29999999999999716</v>
      </c>
      <c r="E10" s="14">
        <v>26101.5</v>
      </c>
      <c r="F10" s="14">
        <f t="shared" si="1"/>
        <v>20</v>
      </c>
      <c r="G10" s="14">
        <v>1346.83</v>
      </c>
      <c r="H10" s="13">
        <f t="shared" si="2"/>
        <v>-0.86000000000012733</v>
      </c>
    </row>
    <row r="11" spans="1:8" x14ac:dyDescent="0.3">
      <c r="A11">
        <v>10</v>
      </c>
      <c r="B11" s="2">
        <v>45825</v>
      </c>
      <c r="C11" s="13">
        <v>74.84</v>
      </c>
      <c r="D11" s="13">
        <f t="shared" si="0"/>
        <v>4.5900000000000034</v>
      </c>
      <c r="E11" s="14">
        <v>26081.5</v>
      </c>
      <c r="F11" s="14">
        <f t="shared" si="1"/>
        <v>20</v>
      </c>
      <c r="G11" s="14">
        <v>1347.69</v>
      </c>
      <c r="H11" s="13">
        <f t="shared" si="2"/>
        <v>9.5800000000001546</v>
      </c>
    </row>
    <row r="12" spans="1:8" x14ac:dyDescent="0.3">
      <c r="A12">
        <v>11</v>
      </c>
      <c r="B12" s="2">
        <v>45824</v>
      </c>
      <c r="C12" s="13">
        <v>70.25</v>
      </c>
      <c r="D12" s="13">
        <f t="shared" si="0"/>
        <v>-1.0400000000000063</v>
      </c>
      <c r="E12" s="14">
        <v>26061.5</v>
      </c>
      <c r="F12" s="14">
        <f t="shared" si="1"/>
        <v>-13.5</v>
      </c>
      <c r="G12" s="14">
        <v>1338.11</v>
      </c>
      <c r="H12" s="13">
        <f t="shared" si="2"/>
        <v>22.619999999999891</v>
      </c>
    </row>
    <row r="13" spans="1:8" x14ac:dyDescent="0.3">
      <c r="A13">
        <v>12</v>
      </c>
      <c r="B13" s="2">
        <v>45821</v>
      </c>
      <c r="C13" s="13">
        <v>71.290000000000006</v>
      </c>
      <c r="D13" s="13">
        <f t="shared" si="0"/>
        <v>4.6500000000000057</v>
      </c>
      <c r="E13" s="14">
        <v>26075</v>
      </c>
      <c r="F13" s="14">
        <f t="shared" si="1"/>
        <v>37.5</v>
      </c>
      <c r="G13" s="14">
        <v>1315.49</v>
      </c>
      <c r="H13" s="13">
        <f t="shared" si="2"/>
        <v>-7.5</v>
      </c>
    </row>
    <row r="14" spans="1:8" x14ac:dyDescent="0.3">
      <c r="A14">
        <v>13</v>
      </c>
      <c r="B14" s="2">
        <v>45820</v>
      </c>
      <c r="C14" s="13">
        <v>66.64</v>
      </c>
      <c r="D14" s="13">
        <f t="shared" si="0"/>
        <v>-0.26000000000000512</v>
      </c>
      <c r="E14" s="14">
        <v>26037.5</v>
      </c>
      <c r="F14" s="14">
        <f t="shared" si="1"/>
        <v>7.5</v>
      </c>
      <c r="G14" s="14">
        <v>1322.99</v>
      </c>
      <c r="H14" s="13">
        <f t="shared" si="2"/>
        <v>7.7899999999999636</v>
      </c>
    </row>
    <row r="15" spans="1:8" x14ac:dyDescent="0.3">
      <c r="A15">
        <v>14</v>
      </c>
      <c r="B15" s="2">
        <v>45819</v>
      </c>
      <c r="C15" s="13">
        <v>66.900000000000006</v>
      </c>
      <c r="D15" s="13">
        <f t="shared" si="0"/>
        <v>2.9900000000000091</v>
      </c>
      <c r="E15" s="14">
        <v>26030</v>
      </c>
      <c r="F15" s="14">
        <f t="shared" si="1"/>
        <v>17.5</v>
      </c>
      <c r="G15" s="14">
        <v>1315.2</v>
      </c>
      <c r="H15" s="13">
        <f t="shared" si="2"/>
        <v>-1.0299999999999727</v>
      </c>
    </row>
    <row r="16" spans="1:8" x14ac:dyDescent="0.3">
      <c r="A16">
        <v>15</v>
      </c>
      <c r="B16" s="2">
        <v>45818</v>
      </c>
      <c r="C16" s="13">
        <v>63.91</v>
      </c>
      <c r="D16" s="13">
        <f t="shared" si="0"/>
        <v>-1.3800000000000097</v>
      </c>
      <c r="E16" s="14">
        <v>26012.5</v>
      </c>
      <c r="F16" s="14">
        <f t="shared" si="1"/>
        <v>-30</v>
      </c>
      <c r="G16" s="14">
        <v>1316.23</v>
      </c>
      <c r="H16" s="13">
        <f t="shared" si="2"/>
        <v>5.6600000000000819</v>
      </c>
    </row>
    <row r="17" spans="1:8" x14ac:dyDescent="0.3">
      <c r="A17">
        <v>16</v>
      </c>
      <c r="B17" s="2">
        <v>45817</v>
      </c>
      <c r="C17" s="13">
        <v>65.290000000000006</v>
      </c>
      <c r="D17" s="13">
        <f t="shared" si="0"/>
        <v>0.71000000000000796</v>
      </c>
      <c r="E17" s="14">
        <v>26042.5</v>
      </c>
      <c r="F17" s="14">
        <f t="shared" si="1"/>
        <v>-11.5</v>
      </c>
      <c r="G17" s="14">
        <v>1310.57</v>
      </c>
      <c r="H17" s="13">
        <f t="shared" si="2"/>
        <v>-19.320000000000164</v>
      </c>
    </row>
    <row r="18" spans="1:8" x14ac:dyDescent="0.3">
      <c r="A18">
        <v>17</v>
      </c>
      <c r="B18" s="2">
        <v>45814</v>
      </c>
      <c r="C18" s="13">
        <v>64.58</v>
      </c>
      <c r="D18" s="13">
        <f t="shared" si="0"/>
        <v>1.2100000000000009</v>
      </c>
      <c r="E18" s="14">
        <v>26054</v>
      </c>
      <c r="F18" s="14">
        <f t="shared" si="1"/>
        <v>-28.5</v>
      </c>
      <c r="G18" s="14">
        <v>1329.89</v>
      </c>
      <c r="H18" s="13">
        <f t="shared" si="2"/>
        <v>-12.199999999999818</v>
      </c>
    </row>
    <row r="19" spans="1:8" x14ac:dyDescent="0.3">
      <c r="A19">
        <v>18</v>
      </c>
      <c r="B19" s="2">
        <v>45813</v>
      </c>
      <c r="C19" s="13">
        <v>63.37</v>
      </c>
      <c r="D19" s="13">
        <f t="shared" si="0"/>
        <v>0.51999999999999602</v>
      </c>
      <c r="E19" s="14">
        <v>26082.5</v>
      </c>
      <c r="F19" s="14">
        <f t="shared" si="1"/>
        <v>-1.5</v>
      </c>
      <c r="G19" s="14">
        <v>1342.09</v>
      </c>
      <c r="H19" s="13">
        <f t="shared" si="2"/>
        <v>-3.6500000000000909</v>
      </c>
    </row>
    <row r="20" spans="1:8" x14ac:dyDescent="0.3">
      <c r="A20">
        <v>19</v>
      </c>
      <c r="B20" s="2">
        <v>45812</v>
      </c>
      <c r="C20" s="13">
        <v>62.85</v>
      </c>
      <c r="D20" s="13">
        <f t="shared" si="0"/>
        <v>-0.55999999999999517</v>
      </c>
      <c r="E20" s="14">
        <v>26084</v>
      </c>
      <c r="F20" s="14">
        <f t="shared" si="1"/>
        <v>29</v>
      </c>
      <c r="G20" s="14">
        <v>1345.74</v>
      </c>
      <c r="H20" s="13">
        <f t="shared" si="2"/>
        <v>-1.5099999999999909</v>
      </c>
    </row>
    <row r="21" spans="1:8" x14ac:dyDescent="0.3">
      <c r="A21">
        <v>20</v>
      </c>
      <c r="B21" s="2">
        <v>45811</v>
      </c>
      <c r="C21" s="13">
        <v>63.41</v>
      </c>
      <c r="D21" s="13">
        <f t="shared" si="0"/>
        <v>0.88999999999999346</v>
      </c>
      <c r="E21" s="14">
        <v>26055</v>
      </c>
      <c r="F21" s="14">
        <f t="shared" si="1"/>
        <v>26</v>
      </c>
      <c r="G21" s="14">
        <v>1347.25</v>
      </c>
      <c r="H21" s="13">
        <f t="shared" si="2"/>
        <v>10.950000000000045</v>
      </c>
    </row>
    <row r="22" spans="1:8" x14ac:dyDescent="0.3">
      <c r="A22">
        <v>21</v>
      </c>
      <c r="B22" s="2">
        <v>45810</v>
      </c>
      <c r="C22" s="13">
        <v>62.52</v>
      </c>
      <c r="D22" s="13">
        <f t="shared" si="0"/>
        <v>1.730000000000004</v>
      </c>
      <c r="E22" s="14">
        <v>26029</v>
      </c>
      <c r="F22" s="14">
        <f t="shared" si="1"/>
        <v>7.5</v>
      </c>
      <c r="G22" s="14">
        <v>1336.3</v>
      </c>
      <c r="H22" s="13">
        <f t="shared" si="2"/>
        <v>3.7000000000000455</v>
      </c>
    </row>
    <row r="23" spans="1:8" x14ac:dyDescent="0.3">
      <c r="A23">
        <v>22</v>
      </c>
      <c r="B23" s="2">
        <v>45807</v>
      </c>
      <c r="C23" s="13">
        <v>60.79</v>
      </c>
      <c r="D23" s="13">
        <f t="shared" si="0"/>
        <v>-0.14999999999999858</v>
      </c>
      <c r="E23" s="14">
        <v>26021.5</v>
      </c>
      <c r="F23" s="14">
        <f t="shared" si="1"/>
        <v>-3.5</v>
      </c>
      <c r="G23" s="14">
        <v>1332.6</v>
      </c>
      <c r="H23" s="13">
        <f t="shared" si="2"/>
        <v>-9.2599999999999909</v>
      </c>
    </row>
    <row r="24" spans="1:8" x14ac:dyDescent="0.3">
      <c r="A24">
        <v>23</v>
      </c>
      <c r="B24" s="2">
        <v>45806</v>
      </c>
      <c r="C24" s="13">
        <v>60.94</v>
      </c>
      <c r="D24" s="13">
        <f t="shared" si="0"/>
        <v>-0.90000000000000568</v>
      </c>
      <c r="E24" s="14">
        <v>26025</v>
      </c>
      <c r="F24" s="14">
        <f t="shared" si="1"/>
        <v>55</v>
      </c>
      <c r="G24" s="14">
        <v>1341.86</v>
      </c>
      <c r="H24" s="13">
        <f t="shared" si="2"/>
        <v>-9.9999999999909051E-3</v>
      </c>
    </row>
    <row r="25" spans="1:8" x14ac:dyDescent="0.3">
      <c r="A25">
        <v>24</v>
      </c>
      <c r="B25" s="2">
        <v>45805</v>
      </c>
      <c r="C25" s="13">
        <v>61.84</v>
      </c>
      <c r="D25" s="13">
        <f t="shared" si="0"/>
        <v>0.95000000000000284</v>
      </c>
      <c r="E25" s="14">
        <v>25970</v>
      </c>
      <c r="F25" s="14">
        <f t="shared" si="1"/>
        <v>52.5</v>
      </c>
      <c r="G25" s="14">
        <v>1341.87</v>
      </c>
      <c r="H25" s="13">
        <f t="shared" si="2"/>
        <v>2.0599999999999454</v>
      </c>
    </row>
    <row r="26" spans="1:8" x14ac:dyDescent="0.3">
      <c r="A26">
        <v>25</v>
      </c>
      <c r="B26" s="2">
        <v>45804</v>
      </c>
      <c r="C26" s="13">
        <v>60.89</v>
      </c>
      <c r="D26" s="13">
        <f t="shared" si="0"/>
        <v>-0.60000000000000142</v>
      </c>
      <c r="E26" s="14">
        <v>25917.5</v>
      </c>
      <c r="F26" s="14">
        <f t="shared" si="1"/>
        <v>5</v>
      </c>
      <c r="G26" s="14">
        <v>1339.81</v>
      </c>
      <c r="H26" s="13">
        <f t="shared" si="2"/>
        <v>7.2999999999999545</v>
      </c>
    </row>
    <row r="27" spans="1:8" x14ac:dyDescent="0.3">
      <c r="A27">
        <v>26</v>
      </c>
      <c r="B27" s="2">
        <v>45803</v>
      </c>
      <c r="C27" s="13">
        <v>61.49</v>
      </c>
      <c r="D27" s="13">
        <f t="shared" si="0"/>
        <v>-3.9999999999999147E-2</v>
      </c>
      <c r="E27" s="14">
        <v>25912.5</v>
      </c>
      <c r="F27" s="14">
        <f t="shared" si="1"/>
        <v>-41.5</v>
      </c>
      <c r="G27" s="14">
        <v>1332.51</v>
      </c>
      <c r="H27" s="13">
        <f t="shared" si="2"/>
        <v>18.049999999999955</v>
      </c>
    </row>
    <row r="28" spans="1:8" x14ac:dyDescent="0.3">
      <c r="A28">
        <v>27</v>
      </c>
      <c r="B28" s="2">
        <v>45800</v>
      </c>
      <c r="C28" s="13">
        <v>61.53</v>
      </c>
      <c r="D28" s="13">
        <f t="shared" si="0"/>
        <v>0.32999999999999829</v>
      </c>
      <c r="E28" s="14">
        <v>25954</v>
      </c>
      <c r="F28" s="14">
        <f t="shared" si="1"/>
        <v>-22.5</v>
      </c>
      <c r="G28" s="14">
        <v>1314.46</v>
      </c>
      <c r="H28" s="13">
        <f t="shared" si="2"/>
        <v>0.62000000000011823</v>
      </c>
    </row>
    <row r="29" spans="1:8" x14ac:dyDescent="0.3">
      <c r="A29">
        <v>28</v>
      </c>
      <c r="B29" s="2">
        <v>45799</v>
      </c>
      <c r="C29" s="13">
        <v>61.2</v>
      </c>
      <c r="D29" s="13">
        <f t="shared" si="0"/>
        <v>-0.36999999999999744</v>
      </c>
      <c r="E29" s="14">
        <v>25976.5</v>
      </c>
      <c r="F29" s="14">
        <f t="shared" si="1"/>
        <v>3.5</v>
      </c>
      <c r="G29" s="14">
        <v>1313.84</v>
      </c>
      <c r="H29" s="13">
        <f t="shared" si="2"/>
        <v>-9.2100000000000364</v>
      </c>
    </row>
    <row r="30" spans="1:8" x14ac:dyDescent="0.3">
      <c r="A30">
        <v>29</v>
      </c>
      <c r="B30" s="2">
        <v>45798</v>
      </c>
      <c r="C30" s="13">
        <v>61.57</v>
      </c>
      <c r="D30" s="13">
        <f t="shared" si="0"/>
        <v>-0.99000000000000199</v>
      </c>
      <c r="E30" s="14">
        <v>25973</v>
      </c>
      <c r="F30" s="14">
        <f t="shared" si="1"/>
        <v>3</v>
      </c>
      <c r="G30" s="14">
        <v>1323.05</v>
      </c>
      <c r="H30" s="13">
        <f t="shared" si="2"/>
        <v>7.8999999999998636</v>
      </c>
    </row>
    <row r="31" spans="1:8" x14ac:dyDescent="0.3">
      <c r="A31">
        <v>30</v>
      </c>
      <c r="B31" s="2">
        <v>45797</v>
      </c>
      <c r="C31" s="13">
        <v>62.56</v>
      </c>
      <c r="D31" s="13">
        <f t="shared" si="0"/>
        <v>0.42000000000000171</v>
      </c>
      <c r="E31" s="14">
        <v>25970</v>
      </c>
      <c r="F31" s="14">
        <f t="shared" si="1"/>
        <v>22.5</v>
      </c>
      <c r="G31" s="14">
        <v>1315.15</v>
      </c>
      <c r="H31" s="13">
        <f t="shared" si="2"/>
        <v>18.860000000000127</v>
      </c>
    </row>
    <row r="32" spans="1:8" x14ac:dyDescent="0.3">
      <c r="A32">
        <v>31</v>
      </c>
      <c r="B32" s="2">
        <v>45796</v>
      </c>
      <c r="C32" s="13">
        <v>62.14</v>
      </c>
      <c r="D32" s="13">
        <f t="shared" si="0"/>
        <v>0.17000000000000171</v>
      </c>
      <c r="E32" s="14">
        <v>25947.5</v>
      </c>
      <c r="F32" s="14">
        <f t="shared" si="1"/>
        <v>26</v>
      </c>
      <c r="G32" s="14">
        <v>1296.29</v>
      </c>
      <c r="H32" s="13">
        <f t="shared" si="2"/>
        <v>-5.1000000000001364</v>
      </c>
    </row>
    <row r="33" spans="1:8" x14ac:dyDescent="0.3">
      <c r="A33">
        <v>32</v>
      </c>
      <c r="B33" s="2">
        <v>45793</v>
      </c>
      <c r="C33" s="13">
        <v>61.97</v>
      </c>
      <c r="D33" s="13">
        <f t="shared" si="0"/>
        <v>0.82000000000000028</v>
      </c>
      <c r="E33" s="14">
        <v>25921.5</v>
      </c>
      <c r="F33" s="14">
        <f t="shared" si="1"/>
        <v>-26</v>
      </c>
      <c r="G33" s="14">
        <v>1301.3900000000001</v>
      </c>
      <c r="H33" s="13">
        <f t="shared" si="2"/>
        <v>-11.809999999999945</v>
      </c>
    </row>
    <row r="34" spans="1:8" x14ac:dyDescent="0.3">
      <c r="A34">
        <v>33</v>
      </c>
      <c r="B34" s="2">
        <v>45792</v>
      </c>
      <c r="C34" s="13">
        <v>61.15</v>
      </c>
      <c r="D34" s="13">
        <f t="shared" si="0"/>
        <v>-1.5300000000000011</v>
      </c>
      <c r="E34" s="14">
        <v>25947.5</v>
      </c>
      <c r="F34" s="14">
        <f t="shared" si="1"/>
        <v>17.5</v>
      </c>
      <c r="G34" s="14">
        <v>1313.2</v>
      </c>
      <c r="H34" s="13">
        <f t="shared" si="2"/>
        <v>3.4700000000000273</v>
      </c>
    </row>
    <row r="35" spans="1:8" x14ac:dyDescent="0.3">
      <c r="A35">
        <v>34</v>
      </c>
      <c r="B35" s="2">
        <v>45791</v>
      </c>
      <c r="C35" s="13">
        <v>62.68</v>
      </c>
      <c r="D35" s="13">
        <f t="shared" si="0"/>
        <v>-0.99000000000000199</v>
      </c>
      <c r="E35" s="14">
        <v>25930</v>
      </c>
      <c r="F35" s="14">
        <f t="shared" si="1"/>
        <v>-31.5</v>
      </c>
      <c r="G35" s="14">
        <v>1309.73</v>
      </c>
      <c r="H35" s="13">
        <f t="shared" si="2"/>
        <v>16.299999999999955</v>
      </c>
    </row>
    <row r="36" spans="1:8" x14ac:dyDescent="0.3">
      <c r="A36">
        <v>35</v>
      </c>
      <c r="B36" s="2">
        <v>45790</v>
      </c>
      <c r="C36" s="13">
        <v>63.67</v>
      </c>
      <c r="D36" s="13">
        <f t="shared" si="0"/>
        <v>1.7199999999999989</v>
      </c>
      <c r="E36" s="14">
        <v>25961.5</v>
      </c>
      <c r="F36" s="14">
        <f t="shared" si="1"/>
        <v>-9.5</v>
      </c>
      <c r="G36" s="14">
        <v>1293.43</v>
      </c>
      <c r="H36" s="13">
        <f t="shared" si="2"/>
        <v>10.170000000000073</v>
      </c>
    </row>
    <row r="37" spans="1:8" x14ac:dyDescent="0.3">
      <c r="A37">
        <v>36</v>
      </c>
      <c r="B37" s="2">
        <v>45789</v>
      </c>
      <c r="C37" s="13">
        <v>61.95</v>
      </c>
      <c r="D37" s="13">
        <f t="shared" si="0"/>
        <v>0.92999999999999972</v>
      </c>
      <c r="E37" s="14">
        <v>25971</v>
      </c>
      <c r="F37" s="14">
        <f t="shared" si="1"/>
        <v>-7.5</v>
      </c>
      <c r="G37" s="14">
        <v>1283.26</v>
      </c>
      <c r="H37" s="13">
        <f t="shared" si="2"/>
        <v>15.960000000000036</v>
      </c>
    </row>
    <row r="38" spans="1:8" x14ac:dyDescent="0.3">
      <c r="A38">
        <v>37</v>
      </c>
      <c r="B38" s="2">
        <v>45786</v>
      </c>
      <c r="C38" s="13">
        <v>61.02</v>
      </c>
      <c r="D38" s="13">
        <f t="shared" si="0"/>
        <v>1.1100000000000065</v>
      </c>
      <c r="E38" s="14">
        <v>25978.5</v>
      </c>
      <c r="F38" s="14">
        <f t="shared" si="1"/>
        <v>15</v>
      </c>
      <c r="G38" s="14">
        <v>1267.3</v>
      </c>
      <c r="H38" s="13">
        <f t="shared" si="2"/>
        <v>-2.5</v>
      </c>
    </row>
    <row r="39" spans="1:8" x14ac:dyDescent="0.3">
      <c r="A39">
        <v>38</v>
      </c>
      <c r="B39" s="2">
        <v>45785</v>
      </c>
      <c r="C39" s="13">
        <v>59.91</v>
      </c>
      <c r="D39" s="13">
        <f t="shared" si="0"/>
        <v>1.8399999999999963</v>
      </c>
      <c r="E39" s="14">
        <v>25963.5</v>
      </c>
      <c r="F39" s="14">
        <f t="shared" si="1"/>
        <v>1</v>
      </c>
      <c r="G39" s="14">
        <v>1269.8</v>
      </c>
      <c r="H39" s="13">
        <f t="shared" si="2"/>
        <v>19.430000000000064</v>
      </c>
    </row>
    <row r="40" spans="1:8" x14ac:dyDescent="0.3">
      <c r="A40">
        <v>39</v>
      </c>
      <c r="B40" s="2">
        <v>45784</v>
      </c>
      <c r="C40" s="13">
        <v>58.07</v>
      </c>
      <c r="D40" s="13">
        <f t="shared" si="0"/>
        <v>-1.0200000000000031</v>
      </c>
      <c r="E40" s="14">
        <v>25962.5</v>
      </c>
      <c r="F40" s="14">
        <f t="shared" si="1"/>
        <v>-1</v>
      </c>
      <c r="G40" s="14">
        <v>1250.3699999999999</v>
      </c>
      <c r="H40" s="13">
        <f t="shared" si="2"/>
        <v>8.4199999999998454</v>
      </c>
    </row>
    <row r="41" spans="1:8" x14ac:dyDescent="0.3">
      <c r="A41">
        <v>40</v>
      </c>
      <c r="B41" s="2">
        <v>45783</v>
      </c>
      <c r="C41" s="13">
        <v>59.09</v>
      </c>
      <c r="D41" s="13">
        <f t="shared" si="0"/>
        <v>1.9600000000000009</v>
      </c>
      <c r="E41" s="14">
        <v>25963.5</v>
      </c>
      <c r="F41" s="14">
        <f t="shared" si="1"/>
        <v>6</v>
      </c>
      <c r="G41" s="14">
        <v>1241.95</v>
      </c>
      <c r="H41" s="13">
        <f t="shared" si="2"/>
        <v>1.9000000000000909</v>
      </c>
    </row>
    <row r="42" spans="1:8" x14ac:dyDescent="0.3">
      <c r="A42">
        <v>41</v>
      </c>
      <c r="B42" s="2">
        <v>45782</v>
      </c>
      <c r="C42" s="13">
        <v>57.13</v>
      </c>
      <c r="D42" s="13">
        <f t="shared" si="0"/>
        <v>-1.1599999999999966</v>
      </c>
      <c r="E42" s="14">
        <v>25957.5</v>
      </c>
      <c r="F42" s="14">
        <f t="shared" si="1"/>
        <v>-47.5</v>
      </c>
      <c r="G42" s="14">
        <v>1240.05</v>
      </c>
      <c r="H42" s="13">
        <f t="shared" si="2"/>
        <v>18.239416909621013</v>
      </c>
    </row>
    <row r="43" spans="1:8" x14ac:dyDescent="0.3">
      <c r="A43">
        <v>42</v>
      </c>
      <c r="B43" s="2">
        <v>45779</v>
      </c>
      <c r="C43" s="13">
        <v>58.29</v>
      </c>
      <c r="D43" s="13">
        <f t="shared" si="0"/>
        <v>-0.95000000000000284</v>
      </c>
      <c r="E43" s="14">
        <v>26005</v>
      </c>
      <c r="F43" s="14">
        <f t="shared" si="1"/>
        <v>0</v>
      </c>
      <c r="G43" s="14">
        <v>1221.8105830903789</v>
      </c>
      <c r="H43" s="13">
        <f t="shared" si="2"/>
        <v>3.0850728862974393</v>
      </c>
    </row>
    <row r="44" spans="1:8" x14ac:dyDescent="0.3">
      <c r="A44">
        <v>43</v>
      </c>
      <c r="B44" s="2">
        <v>45778</v>
      </c>
      <c r="C44" s="13">
        <v>59.24</v>
      </c>
      <c r="D44" s="13">
        <f t="shared" si="0"/>
        <v>1.0300000000000011</v>
      </c>
      <c r="E44" s="14">
        <v>26005</v>
      </c>
      <c r="F44" s="14">
        <f t="shared" si="1"/>
        <v>0</v>
      </c>
      <c r="G44" s="14">
        <v>1218.7255102040815</v>
      </c>
      <c r="H44" s="13">
        <f t="shared" si="2"/>
        <v>1.4569387755100252</v>
      </c>
    </row>
    <row r="45" spans="1:8" x14ac:dyDescent="0.3">
      <c r="A45">
        <v>44</v>
      </c>
      <c r="B45" s="2">
        <v>45777</v>
      </c>
      <c r="C45" s="13">
        <v>58.21</v>
      </c>
      <c r="D45" s="13">
        <f t="shared" si="0"/>
        <v>-2.2100000000000009</v>
      </c>
      <c r="E45" s="14">
        <v>26005</v>
      </c>
      <c r="F45" s="14">
        <f t="shared" si="1"/>
        <v>0</v>
      </c>
      <c r="G45" s="14">
        <v>1217.2685714285715</v>
      </c>
      <c r="H45" s="13">
        <f t="shared" si="2"/>
        <v>-9.0314285714284779</v>
      </c>
    </row>
    <row r="46" spans="1:8" x14ac:dyDescent="0.3">
      <c r="A46">
        <v>45</v>
      </c>
      <c r="B46" s="2">
        <v>45776</v>
      </c>
      <c r="C46" s="13">
        <v>60.42</v>
      </c>
      <c r="D46" s="13">
        <f t="shared" si="0"/>
        <v>-1.6299999999999955</v>
      </c>
      <c r="E46" s="14">
        <v>26005</v>
      </c>
      <c r="F46" s="14">
        <f t="shared" si="1"/>
        <v>5</v>
      </c>
      <c r="G46" s="14">
        <v>1226.3</v>
      </c>
      <c r="H46" s="13">
        <f t="shared" si="2"/>
        <v>-0.5</v>
      </c>
    </row>
    <row r="47" spans="1:8" x14ac:dyDescent="0.3">
      <c r="A47">
        <v>46</v>
      </c>
      <c r="B47" s="2">
        <v>45775</v>
      </c>
      <c r="C47" s="13">
        <v>62.05</v>
      </c>
      <c r="D47" s="13">
        <f t="shared" si="0"/>
        <v>-0.97000000000000597</v>
      </c>
      <c r="E47" s="14">
        <v>26000</v>
      </c>
      <c r="F47" s="14">
        <f t="shared" si="1"/>
        <v>-21.5</v>
      </c>
      <c r="G47" s="14">
        <v>1226.8</v>
      </c>
      <c r="H47" s="13">
        <f t="shared" si="2"/>
        <v>-2.4300000000000637</v>
      </c>
    </row>
    <row r="48" spans="1:8" x14ac:dyDescent="0.3">
      <c r="A48">
        <v>47</v>
      </c>
      <c r="B48" s="2">
        <v>45772</v>
      </c>
      <c r="C48" s="13">
        <v>63.02</v>
      </c>
      <c r="D48" s="13">
        <f t="shared" si="0"/>
        <v>0.23000000000000398</v>
      </c>
      <c r="E48" s="14">
        <v>26021.5</v>
      </c>
      <c r="F48" s="14">
        <f t="shared" si="1"/>
        <v>-7.5</v>
      </c>
      <c r="G48" s="14">
        <v>1229.23</v>
      </c>
      <c r="H48" s="13">
        <f t="shared" si="2"/>
        <v>5.8800000000001091</v>
      </c>
    </row>
    <row r="49" spans="1:8" x14ac:dyDescent="0.3">
      <c r="A49">
        <v>48</v>
      </c>
      <c r="B49" s="2">
        <v>45771</v>
      </c>
      <c r="C49" s="13">
        <v>62.79</v>
      </c>
      <c r="D49" s="13">
        <f t="shared" si="0"/>
        <v>0.51999999999999602</v>
      </c>
      <c r="E49" s="14">
        <v>26029</v>
      </c>
      <c r="F49" s="14">
        <f t="shared" si="1"/>
        <v>34</v>
      </c>
      <c r="G49" s="14">
        <v>1223.3499999999999</v>
      </c>
      <c r="H49" s="13">
        <f t="shared" si="2"/>
        <v>12.349999999999909</v>
      </c>
    </row>
    <row r="50" spans="1:8" x14ac:dyDescent="0.3">
      <c r="A50">
        <v>49</v>
      </c>
      <c r="B50" s="2">
        <v>45770</v>
      </c>
      <c r="C50" s="13">
        <v>62.27</v>
      </c>
      <c r="D50" s="13">
        <f t="shared" si="0"/>
        <v>-2.0399999999999991</v>
      </c>
      <c r="E50" s="14">
        <v>25995</v>
      </c>
      <c r="F50" s="14">
        <f t="shared" si="1"/>
        <v>30</v>
      </c>
      <c r="G50" s="14">
        <v>1211</v>
      </c>
      <c r="H50" s="13">
        <f t="shared" si="2"/>
        <v>13.869999999999891</v>
      </c>
    </row>
    <row r="51" spans="1:8" x14ac:dyDescent="0.3">
      <c r="A51">
        <v>50</v>
      </c>
      <c r="B51" s="2">
        <v>45769</v>
      </c>
      <c r="C51" s="13">
        <v>64.31</v>
      </c>
      <c r="D51" s="13">
        <f t="shared" si="0"/>
        <v>1.230000000000004</v>
      </c>
      <c r="E51" s="14">
        <v>25965</v>
      </c>
      <c r="F51" s="14">
        <f t="shared" si="1"/>
        <v>94</v>
      </c>
      <c r="G51" s="14">
        <v>1197.1300000000001</v>
      </c>
      <c r="H51" s="13">
        <f t="shared" si="2"/>
        <v>-9.9399999999998272</v>
      </c>
    </row>
    <row r="52" spans="1:8" x14ac:dyDescent="0.3">
      <c r="A52">
        <v>51</v>
      </c>
      <c r="B52" s="2">
        <v>45768</v>
      </c>
      <c r="C52" s="13">
        <v>63.08</v>
      </c>
      <c r="D52" s="13">
        <f t="shared" si="0"/>
        <v>1.2414285714285711</v>
      </c>
      <c r="E52" s="14">
        <v>25871</v>
      </c>
      <c r="F52" s="14">
        <f t="shared" si="1"/>
        <v>-54</v>
      </c>
      <c r="G52" s="14">
        <v>1207.07</v>
      </c>
      <c r="H52" s="13">
        <f t="shared" si="2"/>
        <v>-12.049999999999955</v>
      </c>
    </row>
    <row r="53" spans="1:8" x14ac:dyDescent="0.3">
      <c r="A53">
        <v>52</v>
      </c>
      <c r="B53" s="2">
        <v>45765</v>
      </c>
      <c r="C53" s="13">
        <v>61.838571428571427</v>
      </c>
      <c r="D53" s="13">
        <f t="shared" si="0"/>
        <v>-2.8414285714285796</v>
      </c>
      <c r="E53" s="14">
        <v>25925</v>
      </c>
      <c r="F53" s="14">
        <f t="shared" si="1"/>
        <v>88</v>
      </c>
      <c r="G53" s="14">
        <v>1219.1199999999999</v>
      </c>
      <c r="H53" s="13">
        <f t="shared" si="2"/>
        <v>1.8699999999998909</v>
      </c>
    </row>
    <row r="54" spans="1:8" x14ac:dyDescent="0.3">
      <c r="A54">
        <v>53</v>
      </c>
      <c r="B54" s="2">
        <v>45764</v>
      </c>
      <c r="C54" s="13">
        <v>64.680000000000007</v>
      </c>
      <c r="D54" s="13">
        <f t="shared" si="0"/>
        <v>2.210000000000008</v>
      </c>
      <c r="E54" s="14">
        <v>25837</v>
      </c>
      <c r="F54" s="14">
        <f t="shared" si="1"/>
        <v>7</v>
      </c>
      <c r="G54" s="14">
        <v>1217.25</v>
      </c>
      <c r="H54" s="13">
        <f t="shared" si="2"/>
        <v>6.9500000000000455</v>
      </c>
    </row>
    <row r="55" spans="1:8" x14ac:dyDescent="0.3">
      <c r="A55">
        <v>54</v>
      </c>
      <c r="B55" s="2">
        <v>45763</v>
      </c>
      <c r="C55" s="13">
        <v>62.47</v>
      </c>
      <c r="D55" s="13">
        <f t="shared" si="0"/>
        <v>1.7199999999999989</v>
      </c>
      <c r="E55" s="14">
        <v>25830</v>
      </c>
      <c r="F55" s="14">
        <f t="shared" si="1"/>
        <v>40</v>
      </c>
      <c r="G55" s="14">
        <v>1210.3</v>
      </c>
      <c r="H55" s="13">
        <f t="shared" si="2"/>
        <v>-17.490000000000009</v>
      </c>
    </row>
    <row r="56" spans="1:8" x14ac:dyDescent="0.3">
      <c r="A56">
        <v>55</v>
      </c>
      <c r="B56" s="2">
        <v>45762</v>
      </c>
      <c r="C56" s="13">
        <v>60.75</v>
      </c>
      <c r="D56" s="13">
        <f t="shared" si="0"/>
        <v>-0.29999999999999716</v>
      </c>
      <c r="E56" s="14">
        <v>25790</v>
      </c>
      <c r="F56" s="14">
        <f t="shared" si="1"/>
        <v>-34</v>
      </c>
      <c r="G56" s="14">
        <v>1227.79</v>
      </c>
      <c r="H56" s="13">
        <f t="shared" si="2"/>
        <v>-13.650000000000091</v>
      </c>
    </row>
    <row r="57" spans="1:8" x14ac:dyDescent="0.3">
      <c r="A57">
        <v>56</v>
      </c>
      <c r="B57" s="2">
        <v>45761</v>
      </c>
      <c r="C57" s="13">
        <v>61.05</v>
      </c>
      <c r="D57" s="13">
        <f t="shared" si="0"/>
        <v>-0.45000000000000284</v>
      </c>
      <c r="E57" s="14">
        <v>25824</v>
      </c>
      <c r="F57" s="14">
        <f t="shared" si="1"/>
        <v>109</v>
      </c>
      <c r="G57" s="14">
        <v>1241.44</v>
      </c>
      <c r="H57" s="13">
        <f t="shared" si="2"/>
        <v>18.980000000000018</v>
      </c>
    </row>
    <row r="58" spans="1:8" x14ac:dyDescent="0.3">
      <c r="A58">
        <v>57</v>
      </c>
      <c r="B58" s="2">
        <v>45758</v>
      </c>
      <c r="C58" s="13">
        <v>61.5</v>
      </c>
      <c r="D58" s="13">
        <f t="shared" si="0"/>
        <v>1.4299999999999997</v>
      </c>
      <c r="E58" s="14">
        <v>25715</v>
      </c>
      <c r="F58" s="14">
        <f t="shared" si="1"/>
        <v>-25</v>
      </c>
      <c r="G58" s="14">
        <v>1222.46</v>
      </c>
      <c r="H58" s="13">
        <f t="shared" si="2"/>
        <v>54.120000000000118</v>
      </c>
    </row>
    <row r="59" spans="1:8" x14ac:dyDescent="0.3">
      <c r="A59">
        <v>58</v>
      </c>
      <c r="B59" s="2">
        <v>45757</v>
      </c>
      <c r="C59" s="13">
        <v>60.07</v>
      </c>
      <c r="D59" s="13">
        <f t="shared" si="0"/>
        <v>-2.2800000000000011</v>
      </c>
      <c r="E59" s="14">
        <v>25740</v>
      </c>
      <c r="F59" s="14">
        <f t="shared" si="1"/>
        <v>-220</v>
      </c>
      <c r="G59" s="14">
        <v>1168.3399999999999</v>
      </c>
      <c r="H59" s="13">
        <f t="shared" si="2"/>
        <v>74.039999999999964</v>
      </c>
    </row>
    <row r="60" spans="1:8" x14ac:dyDescent="0.3">
      <c r="A60">
        <v>59</v>
      </c>
      <c r="B60" s="2">
        <v>45756</v>
      </c>
      <c r="C60" s="13">
        <v>62.35</v>
      </c>
      <c r="D60" s="13">
        <f t="shared" si="0"/>
        <v>2.7700000000000031</v>
      </c>
      <c r="E60" s="14">
        <v>25960</v>
      </c>
      <c r="F60" s="14">
        <f t="shared" si="1"/>
        <v>-35</v>
      </c>
      <c r="G60" s="14">
        <v>1094.3</v>
      </c>
      <c r="H60" s="13">
        <f t="shared" si="2"/>
        <v>-38.490000000000009</v>
      </c>
    </row>
    <row r="61" spans="1:8" x14ac:dyDescent="0.3">
      <c r="A61">
        <v>60</v>
      </c>
      <c r="B61" s="2">
        <v>45755</v>
      </c>
      <c r="C61" s="13">
        <v>59.58</v>
      </c>
      <c r="D61" s="13">
        <f t="shared" si="0"/>
        <v>-1.1200000000000045</v>
      </c>
      <c r="E61" s="14">
        <v>25995</v>
      </c>
      <c r="F61" s="14">
        <f t="shared" si="1"/>
        <v>215</v>
      </c>
      <c r="G61" s="14">
        <v>1132.79</v>
      </c>
      <c r="H61" s="13">
        <f t="shared" si="2"/>
        <v>-156.32428571428568</v>
      </c>
    </row>
    <row r="62" spans="1:8" x14ac:dyDescent="0.3">
      <c r="A62">
        <v>61</v>
      </c>
      <c r="B62" s="2">
        <v>45754</v>
      </c>
      <c r="C62" s="13">
        <v>60.7</v>
      </c>
      <c r="D62" s="13">
        <f t="shared" si="0"/>
        <v>-1.2899999999999991</v>
      </c>
      <c r="E62" s="14">
        <v>25780</v>
      </c>
      <c r="F62" s="14">
        <f t="shared" si="1"/>
        <v>0</v>
      </c>
      <c r="G62" s="14">
        <v>1289.1142857142856</v>
      </c>
      <c r="H62" s="13">
        <f t="shared" si="2"/>
        <v>78.44428571428557</v>
      </c>
    </row>
    <row r="63" spans="1:8" x14ac:dyDescent="0.3">
      <c r="A63">
        <v>62</v>
      </c>
      <c r="B63" s="2">
        <v>45751</v>
      </c>
      <c r="C63" s="13">
        <v>61.99</v>
      </c>
      <c r="D63" s="13">
        <f t="shared" si="0"/>
        <v>-4.9600000000000009</v>
      </c>
      <c r="E63" s="14">
        <v>25780</v>
      </c>
      <c r="F63" s="14">
        <f t="shared" si="1"/>
        <v>-10</v>
      </c>
      <c r="G63" s="14">
        <v>1210.67</v>
      </c>
      <c r="H63" s="13">
        <f t="shared" si="2"/>
        <v>-19.169999999999845</v>
      </c>
    </row>
    <row r="64" spans="1:8" x14ac:dyDescent="0.3">
      <c r="A64">
        <v>63</v>
      </c>
      <c r="B64" s="2">
        <v>45750</v>
      </c>
      <c r="C64" s="13">
        <v>66.95</v>
      </c>
      <c r="D64" s="13">
        <f t="shared" si="0"/>
        <v>-4.7599999999999909</v>
      </c>
      <c r="E64" s="14">
        <v>25790</v>
      </c>
      <c r="F64" s="14">
        <f t="shared" si="1"/>
        <v>190</v>
      </c>
      <c r="G64" s="14">
        <v>1229.8399999999999</v>
      </c>
      <c r="H64" s="13">
        <f t="shared" si="2"/>
        <v>-87.990000000000009</v>
      </c>
    </row>
    <row r="65" spans="1:8" x14ac:dyDescent="0.3">
      <c r="A65">
        <v>64</v>
      </c>
      <c r="B65" s="2">
        <v>45749</v>
      </c>
      <c r="C65" s="13">
        <v>71.709999999999994</v>
      </c>
      <c r="D65" s="13">
        <f t="shared" si="0"/>
        <v>0.50999999999999091</v>
      </c>
      <c r="E65" s="14">
        <v>25600</v>
      </c>
      <c r="F65" s="14">
        <f t="shared" si="1"/>
        <v>-20</v>
      </c>
      <c r="G65" s="14">
        <v>1317.83</v>
      </c>
      <c r="H65" s="13">
        <f t="shared" si="2"/>
        <v>0.5</v>
      </c>
    </row>
    <row r="66" spans="1:8" x14ac:dyDescent="0.3">
      <c r="A66">
        <v>65</v>
      </c>
      <c r="B66" s="2">
        <v>45748</v>
      </c>
      <c r="C66" s="13">
        <v>71.2</v>
      </c>
      <c r="D66" s="13">
        <f t="shared" si="0"/>
        <v>-0.28000000000000114</v>
      </c>
      <c r="E66" s="14">
        <v>25620</v>
      </c>
      <c r="F66" s="14">
        <f t="shared" si="1"/>
        <v>55</v>
      </c>
      <c r="G66" s="14">
        <v>1317.33</v>
      </c>
      <c r="H66" s="13">
        <f t="shared" si="2"/>
        <v>10.470000000000027</v>
      </c>
    </row>
    <row r="67" spans="1:8" x14ac:dyDescent="0.3">
      <c r="A67">
        <v>66</v>
      </c>
      <c r="B67" s="2">
        <v>45747</v>
      </c>
      <c r="C67" s="13">
        <v>71.48</v>
      </c>
      <c r="D67" s="13">
        <f t="shared" ref="D67:D130" si="3">C67-C68</f>
        <v>2.1200000000000045</v>
      </c>
      <c r="E67" s="14">
        <v>25565</v>
      </c>
      <c r="F67" s="14">
        <f t="shared" ref="F67:F130" si="4">E67-E68</f>
        <v>15</v>
      </c>
      <c r="G67" s="14">
        <v>1306.8599999999999</v>
      </c>
      <c r="H67" s="13">
        <f t="shared" ref="H67:H130" si="5">G67-G68</f>
        <v>-10.600000000000136</v>
      </c>
    </row>
    <row r="68" spans="1:8" x14ac:dyDescent="0.3">
      <c r="A68">
        <v>67</v>
      </c>
      <c r="B68" s="2">
        <v>45744</v>
      </c>
      <c r="C68" s="13">
        <v>69.36</v>
      </c>
      <c r="D68" s="13">
        <f t="shared" si="3"/>
        <v>-0.56000000000000227</v>
      </c>
      <c r="E68" s="14">
        <v>25550</v>
      </c>
      <c r="F68" s="14">
        <f t="shared" si="4"/>
        <v>-10</v>
      </c>
      <c r="G68" s="14">
        <v>1317.46</v>
      </c>
      <c r="H68" s="13">
        <f t="shared" si="5"/>
        <v>-6.3499999999999091</v>
      </c>
    </row>
    <row r="69" spans="1:8" x14ac:dyDescent="0.3">
      <c r="A69">
        <v>68</v>
      </c>
      <c r="B69" s="2">
        <v>45743</v>
      </c>
      <c r="C69" s="13">
        <v>69.92</v>
      </c>
      <c r="D69" s="13">
        <f t="shared" si="3"/>
        <v>0.26999999999999602</v>
      </c>
      <c r="E69" s="14">
        <v>25560</v>
      </c>
      <c r="F69" s="14">
        <f t="shared" si="4"/>
        <v>5</v>
      </c>
      <c r="G69" s="14">
        <v>1323.81</v>
      </c>
      <c r="H69" s="13">
        <f t="shared" si="5"/>
        <v>-2.2799999999999727</v>
      </c>
    </row>
    <row r="70" spans="1:8" x14ac:dyDescent="0.3">
      <c r="A70">
        <v>69</v>
      </c>
      <c r="B70" s="2">
        <v>45742</v>
      </c>
      <c r="C70" s="13">
        <v>69.650000000000006</v>
      </c>
      <c r="D70" s="13">
        <f t="shared" si="3"/>
        <v>0.65000000000000568</v>
      </c>
      <c r="E70" s="14">
        <v>25555</v>
      </c>
      <c r="F70" s="14">
        <f t="shared" si="4"/>
        <v>-45</v>
      </c>
      <c r="G70" s="14">
        <v>1326.09</v>
      </c>
      <c r="H70" s="13">
        <f t="shared" si="5"/>
        <v>-5.8300000000001546</v>
      </c>
    </row>
    <row r="71" spans="1:8" x14ac:dyDescent="0.3">
      <c r="A71">
        <v>70</v>
      </c>
      <c r="B71" s="2">
        <v>45741</v>
      </c>
      <c r="C71" s="13">
        <v>69</v>
      </c>
      <c r="D71" s="13">
        <f t="shared" si="3"/>
        <v>-0.10999999999999943</v>
      </c>
      <c r="E71" s="14">
        <v>25600</v>
      </c>
      <c r="F71" s="14">
        <f t="shared" si="4"/>
        <v>-20</v>
      </c>
      <c r="G71" s="14">
        <v>1331.92</v>
      </c>
      <c r="H71" s="13">
        <f t="shared" si="5"/>
        <v>1.6000000000001364</v>
      </c>
    </row>
    <row r="72" spans="1:8" x14ac:dyDescent="0.3">
      <c r="A72">
        <v>71</v>
      </c>
      <c r="B72" s="2">
        <v>45740</v>
      </c>
      <c r="C72" s="13">
        <v>69.11</v>
      </c>
      <c r="D72" s="13">
        <f t="shared" si="3"/>
        <v>0.82999999999999829</v>
      </c>
      <c r="E72" s="14">
        <v>25620</v>
      </c>
      <c r="F72" s="14">
        <f t="shared" si="4"/>
        <v>35</v>
      </c>
      <c r="G72" s="14">
        <v>1330.32</v>
      </c>
      <c r="H72" s="13">
        <f t="shared" si="5"/>
        <v>8.4399999999998272</v>
      </c>
    </row>
    <row r="73" spans="1:8" x14ac:dyDescent="0.3">
      <c r="A73">
        <v>72</v>
      </c>
      <c r="B73" s="2">
        <v>45737</v>
      </c>
      <c r="C73" s="13">
        <v>68.28</v>
      </c>
      <c r="D73" s="13">
        <f t="shared" si="3"/>
        <v>1.9999999999996021E-2</v>
      </c>
      <c r="E73" s="14">
        <v>25585</v>
      </c>
      <c r="F73" s="14">
        <f t="shared" si="4"/>
        <v>40</v>
      </c>
      <c r="G73" s="14">
        <v>1321.88</v>
      </c>
      <c r="H73" s="13">
        <f t="shared" si="5"/>
        <v>-2.0499999999999545</v>
      </c>
    </row>
    <row r="74" spans="1:8" x14ac:dyDescent="0.3">
      <c r="A74">
        <v>73</v>
      </c>
      <c r="B74" s="2">
        <v>45736</v>
      </c>
      <c r="C74" s="13">
        <v>68.260000000000005</v>
      </c>
      <c r="D74" s="13">
        <f t="shared" si="3"/>
        <v>1.1000000000000085</v>
      </c>
      <c r="E74" s="14">
        <v>25545</v>
      </c>
      <c r="F74" s="14">
        <f t="shared" si="4"/>
        <v>10</v>
      </c>
      <c r="G74" s="14">
        <v>1323.93</v>
      </c>
      <c r="H74" s="13">
        <f t="shared" si="5"/>
        <v>-0.70000000000004547</v>
      </c>
    </row>
    <row r="75" spans="1:8" x14ac:dyDescent="0.3">
      <c r="A75">
        <v>74</v>
      </c>
      <c r="B75" s="2">
        <v>45735</v>
      </c>
      <c r="C75" s="13">
        <v>67.16</v>
      </c>
      <c r="D75" s="13">
        <f t="shared" si="3"/>
        <v>0.40999999999999659</v>
      </c>
      <c r="E75" s="14">
        <v>25535</v>
      </c>
      <c r="F75" s="14">
        <f t="shared" si="4"/>
        <v>25</v>
      </c>
      <c r="G75" s="14">
        <v>1324.63</v>
      </c>
      <c r="H75" s="13">
        <f t="shared" si="5"/>
        <v>-6.3399999999999181</v>
      </c>
    </row>
    <row r="76" spans="1:8" x14ac:dyDescent="0.3">
      <c r="A76">
        <v>75</v>
      </c>
      <c r="B76" s="2">
        <v>45734</v>
      </c>
      <c r="C76" s="13">
        <v>66.75</v>
      </c>
      <c r="D76" s="13">
        <f t="shared" si="3"/>
        <v>-0.62000000000000455</v>
      </c>
      <c r="E76" s="14">
        <v>25510</v>
      </c>
      <c r="F76" s="14">
        <f t="shared" si="4"/>
        <v>0</v>
      </c>
      <c r="G76" s="14">
        <v>1330.97</v>
      </c>
      <c r="H76" s="13">
        <f t="shared" si="5"/>
        <v>-5.2899999999999636</v>
      </c>
    </row>
    <row r="77" spans="1:8" x14ac:dyDescent="0.3">
      <c r="A77">
        <v>76</v>
      </c>
      <c r="B77" s="2">
        <v>45733</v>
      </c>
      <c r="C77" s="13">
        <v>67.37</v>
      </c>
      <c r="D77" s="13">
        <f t="shared" si="3"/>
        <v>0.46000000000000796</v>
      </c>
      <c r="E77" s="14">
        <v>25510</v>
      </c>
      <c r="F77" s="14">
        <f t="shared" si="4"/>
        <v>10</v>
      </c>
      <c r="G77" s="14">
        <v>1336.26</v>
      </c>
      <c r="H77" s="13">
        <f t="shared" si="5"/>
        <v>10.1099999999999</v>
      </c>
    </row>
    <row r="78" spans="1:8" x14ac:dyDescent="0.3">
      <c r="A78">
        <v>77</v>
      </c>
      <c r="B78" s="2">
        <v>45730</v>
      </c>
      <c r="C78" s="13">
        <v>66.91</v>
      </c>
      <c r="D78" s="13">
        <f t="shared" si="3"/>
        <v>0.64000000000000057</v>
      </c>
      <c r="E78" s="14">
        <v>25500</v>
      </c>
      <c r="F78" s="14">
        <f t="shared" si="4"/>
        <v>10</v>
      </c>
      <c r="G78" s="14">
        <v>1326.15</v>
      </c>
      <c r="H78" s="13">
        <f t="shared" si="5"/>
        <v>-0.11999999999989086</v>
      </c>
    </row>
    <row r="79" spans="1:8" x14ac:dyDescent="0.3">
      <c r="A79">
        <v>78</v>
      </c>
      <c r="B79" s="2">
        <v>45729</v>
      </c>
      <c r="C79" s="13">
        <v>66.27</v>
      </c>
      <c r="D79" s="13">
        <f t="shared" si="3"/>
        <v>-1.1099999999999994</v>
      </c>
      <c r="E79" s="14">
        <v>25490</v>
      </c>
      <c r="F79" s="14">
        <f t="shared" si="4"/>
        <v>45</v>
      </c>
      <c r="G79" s="14">
        <v>1326.27</v>
      </c>
      <c r="H79" s="13">
        <f t="shared" si="5"/>
        <v>-8.1400000000001</v>
      </c>
    </row>
    <row r="80" spans="1:8" x14ac:dyDescent="0.3">
      <c r="A80">
        <v>79</v>
      </c>
      <c r="B80" s="2">
        <v>45728</v>
      </c>
      <c r="C80" s="13">
        <v>67.38</v>
      </c>
      <c r="D80" s="13">
        <f t="shared" si="3"/>
        <v>1.1299999999999955</v>
      </c>
      <c r="E80" s="14">
        <v>25445</v>
      </c>
      <c r="F80" s="14">
        <f t="shared" si="4"/>
        <v>-5</v>
      </c>
      <c r="G80" s="14">
        <v>1334.41</v>
      </c>
      <c r="H80" s="13">
        <f t="shared" si="5"/>
        <v>1.8700000000001182</v>
      </c>
    </row>
    <row r="81" spans="1:8" x14ac:dyDescent="0.3">
      <c r="A81">
        <v>80</v>
      </c>
      <c r="B81" s="2">
        <v>45727</v>
      </c>
      <c r="C81" s="13">
        <v>66.25</v>
      </c>
      <c r="D81" s="13">
        <f t="shared" si="3"/>
        <v>0.21999999999999886</v>
      </c>
      <c r="E81" s="14">
        <v>25450</v>
      </c>
      <c r="F81" s="14">
        <f t="shared" si="4"/>
        <v>-75</v>
      </c>
      <c r="G81" s="14">
        <v>1332.54</v>
      </c>
      <c r="H81" s="13">
        <f t="shared" si="5"/>
        <v>2.2599999999999909</v>
      </c>
    </row>
    <row r="82" spans="1:8" x14ac:dyDescent="0.3">
      <c r="A82">
        <v>81</v>
      </c>
      <c r="B82" s="2">
        <v>45726</v>
      </c>
      <c r="C82" s="13">
        <v>66.03</v>
      </c>
      <c r="D82" s="13">
        <f t="shared" si="3"/>
        <v>-1.0100000000000051</v>
      </c>
      <c r="E82" s="14">
        <v>25525</v>
      </c>
      <c r="F82" s="14">
        <f t="shared" si="4"/>
        <v>45</v>
      </c>
      <c r="G82" s="14">
        <v>1330.28</v>
      </c>
      <c r="H82" s="13">
        <f t="shared" si="5"/>
        <v>4.2300000000000182</v>
      </c>
    </row>
    <row r="83" spans="1:8" x14ac:dyDescent="0.3">
      <c r="A83">
        <v>82</v>
      </c>
      <c r="B83" s="2">
        <v>45723</v>
      </c>
      <c r="C83" s="13">
        <v>67.040000000000006</v>
      </c>
      <c r="D83" s="13">
        <f t="shared" si="3"/>
        <v>0.68000000000000682</v>
      </c>
      <c r="E83" s="14">
        <v>25480</v>
      </c>
      <c r="F83" s="14">
        <f t="shared" si="4"/>
        <v>-5</v>
      </c>
      <c r="G83" s="14">
        <v>1326.05</v>
      </c>
      <c r="H83" s="13">
        <f t="shared" si="5"/>
        <v>7.8299999999999272</v>
      </c>
    </row>
    <row r="84" spans="1:8" x14ac:dyDescent="0.3">
      <c r="A84">
        <v>83</v>
      </c>
      <c r="B84" s="2">
        <v>45722</v>
      </c>
      <c r="C84" s="13">
        <v>66.36</v>
      </c>
      <c r="D84" s="13">
        <f t="shared" si="3"/>
        <v>4.9999999999997158E-2</v>
      </c>
      <c r="E84" s="14">
        <v>25485</v>
      </c>
      <c r="F84" s="14">
        <f t="shared" si="4"/>
        <v>-5</v>
      </c>
      <c r="G84" s="14">
        <v>1318.22</v>
      </c>
      <c r="H84" s="13">
        <f t="shared" si="5"/>
        <v>13.509999999999991</v>
      </c>
    </row>
    <row r="85" spans="1:8" x14ac:dyDescent="0.3">
      <c r="A85">
        <v>84</v>
      </c>
      <c r="B85" s="2">
        <v>45721</v>
      </c>
      <c r="C85" s="13">
        <v>66.31</v>
      </c>
      <c r="D85" s="13">
        <f t="shared" si="3"/>
        <v>-1.9500000000000028</v>
      </c>
      <c r="E85" s="14">
        <v>25490</v>
      </c>
      <c r="F85" s="14">
        <f t="shared" si="4"/>
        <v>-50</v>
      </c>
      <c r="G85" s="14">
        <v>1304.71</v>
      </c>
      <c r="H85" s="13">
        <f t="shared" si="5"/>
        <v>-7.2000000000000455</v>
      </c>
    </row>
    <row r="86" spans="1:8" x14ac:dyDescent="0.3">
      <c r="A86">
        <v>85</v>
      </c>
      <c r="B86" s="2">
        <v>45720</v>
      </c>
      <c r="C86" s="13">
        <v>68.260000000000005</v>
      </c>
      <c r="D86" s="13">
        <f t="shared" si="3"/>
        <v>-0.10999999999999943</v>
      </c>
      <c r="E86" s="14">
        <v>25540</v>
      </c>
      <c r="F86" s="14">
        <f t="shared" si="4"/>
        <v>-35</v>
      </c>
      <c r="G86" s="14">
        <v>1311.91</v>
      </c>
      <c r="H86" s="13">
        <f t="shared" si="5"/>
        <v>2.540000000000191</v>
      </c>
    </row>
    <row r="87" spans="1:8" x14ac:dyDescent="0.3">
      <c r="A87">
        <v>86</v>
      </c>
      <c r="B87" s="2">
        <v>45719</v>
      </c>
      <c r="C87" s="13">
        <v>68.37</v>
      </c>
      <c r="D87" s="13">
        <f t="shared" si="3"/>
        <v>-1.3900000000000006</v>
      </c>
      <c r="E87" s="14">
        <v>25575</v>
      </c>
      <c r="F87" s="14">
        <f t="shared" si="4"/>
        <v>45</v>
      </c>
      <c r="G87" s="14">
        <v>1309.3699999999999</v>
      </c>
      <c r="H87" s="13">
        <f t="shared" si="5"/>
        <v>4.0099999999999909</v>
      </c>
    </row>
    <row r="88" spans="1:8" x14ac:dyDescent="0.3">
      <c r="A88">
        <v>87</v>
      </c>
      <c r="B88" s="2">
        <v>45716</v>
      </c>
      <c r="C88" s="13">
        <v>69.760000000000005</v>
      </c>
      <c r="D88" s="13">
        <f t="shared" si="3"/>
        <v>-0.5899999999999892</v>
      </c>
      <c r="E88" s="14">
        <v>25530</v>
      </c>
      <c r="F88" s="14">
        <f t="shared" si="4"/>
        <v>10</v>
      </c>
      <c r="G88" s="14">
        <v>1305.3599999999999</v>
      </c>
      <c r="H88" s="13">
        <f t="shared" si="5"/>
        <v>-2.4400000000000546</v>
      </c>
    </row>
    <row r="89" spans="1:8" x14ac:dyDescent="0.3">
      <c r="A89">
        <v>88</v>
      </c>
      <c r="B89" s="2">
        <v>45715</v>
      </c>
      <c r="C89" s="13">
        <v>70.349999999999994</v>
      </c>
      <c r="D89" s="13">
        <f t="shared" si="3"/>
        <v>1.7299999999999898</v>
      </c>
      <c r="E89" s="14">
        <v>25520</v>
      </c>
      <c r="F89" s="14">
        <f t="shared" si="4"/>
        <v>-15</v>
      </c>
      <c r="G89" s="14">
        <v>1307.8</v>
      </c>
      <c r="H89" s="13">
        <f t="shared" si="5"/>
        <v>4.8399999999999181</v>
      </c>
    </row>
    <row r="90" spans="1:8" x14ac:dyDescent="0.3">
      <c r="A90">
        <v>89</v>
      </c>
      <c r="B90" s="2">
        <v>45714</v>
      </c>
      <c r="C90" s="13">
        <v>68.62</v>
      </c>
      <c r="D90" s="13">
        <f t="shared" si="3"/>
        <v>-0.31000000000000227</v>
      </c>
      <c r="E90" s="14">
        <v>25535</v>
      </c>
      <c r="F90" s="14">
        <f t="shared" si="4"/>
        <v>15</v>
      </c>
      <c r="G90" s="14">
        <v>1302.96</v>
      </c>
      <c r="H90" s="13">
        <f t="shared" si="5"/>
        <v>-0.20000000000004547</v>
      </c>
    </row>
    <row r="91" spans="1:8" x14ac:dyDescent="0.3">
      <c r="A91">
        <v>90</v>
      </c>
      <c r="B91" s="2">
        <v>45713</v>
      </c>
      <c r="C91" s="13">
        <v>68.930000000000007</v>
      </c>
      <c r="D91" s="13">
        <f t="shared" si="3"/>
        <v>-1.769999999999996</v>
      </c>
      <c r="E91" s="14">
        <v>25520</v>
      </c>
      <c r="F91" s="14">
        <f t="shared" si="4"/>
        <v>52</v>
      </c>
      <c r="G91" s="14">
        <v>1303.1600000000001</v>
      </c>
      <c r="H91" s="13">
        <f t="shared" si="5"/>
        <v>-1.3999999999998636</v>
      </c>
    </row>
    <row r="92" spans="1:8" x14ac:dyDescent="0.3">
      <c r="A92">
        <v>91</v>
      </c>
      <c r="B92" s="2">
        <v>45712</v>
      </c>
      <c r="C92" s="13">
        <v>70.7</v>
      </c>
      <c r="D92" s="13">
        <f t="shared" si="3"/>
        <v>0.29999999999999716</v>
      </c>
      <c r="E92" s="14">
        <v>25468</v>
      </c>
      <c r="F92" s="14">
        <f t="shared" si="4"/>
        <v>-42</v>
      </c>
      <c r="G92" s="14">
        <v>1304.56</v>
      </c>
      <c r="H92" s="13">
        <f t="shared" si="5"/>
        <v>7.8099999999999454</v>
      </c>
    </row>
    <row r="93" spans="1:8" x14ac:dyDescent="0.3">
      <c r="A93">
        <v>92</v>
      </c>
      <c r="B93" s="2">
        <v>45709</v>
      </c>
      <c r="C93" s="13">
        <v>70.400000000000006</v>
      </c>
      <c r="D93" s="13">
        <f t="shared" si="3"/>
        <v>-2.1699999999999875</v>
      </c>
      <c r="E93" s="14">
        <v>25510</v>
      </c>
      <c r="F93" s="14">
        <f t="shared" si="4"/>
        <v>10</v>
      </c>
      <c r="G93" s="14">
        <v>1296.75</v>
      </c>
      <c r="H93" s="13">
        <f t="shared" si="5"/>
        <v>3.7699999999999818</v>
      </c>
    </row>
    <row r="94" spans="1:8" x14ac:dyDescent="0.3">
      <c r="A94">
        <v>93</v>
      </c>
      <c r="B94" s="2">
        <v>45708</v>
      </c>
      <c r="C94" s="13">
        <v>72.569999999999993</v>
      </c>
      <c r="D94" s="13">
        <f t="shared" si="3"/>
        <v>0.31999999999999318</v>
      </c>
      <c r="E94" s="14">
        <v>25500</v>
      </c>
      <c r="F94" s="14">
        <f t="shared" si="4"/>
        <v>-15</v>
      </c>
      <c r="G94" s="14">
        <v>1292.98</v>
      </c>
      <c r="H94" s="13">
        <f t="shared" si="5"/>
        <v>4.4200000000000728</v>
      </c>
    </row>
    <row r="95" spans="1:8" x14ac:dyDescent="0.3">
      <c r="A95">
        <v>94</v>
      </c>
      <c r="B95" s="2">
        <v>45707</v>
      </c>
      <c r="C95" s="13">
        <v>72.25</v>
      </c>
      <c r="D95" s="13">
        <f t="shared" si="3"/>
        <v>0.42000000000000171</v>
      </c>
      <c r="E95" s="14">
        <v>25515</v>
      </c>
      <c r="F95" s="14">
        <f t="shared" si="4"/>
        <v>15</v>
      </c>
      <c r="G95" s="14">
        <v>1288.56</v>
      </c>
      <c r="H95" s="13">
        <f t="shared" si="5"/>
        <v>10.419999999999845</v>
      </c>
    </row>
    <row r="96" spans="1:8" x14ac:dyDescent="0.3">
      <c r="A96">
        <v>95</v>
      </c>
      <c r="B96" s="2">
        <v>45706</v>
      </c>
      <c r="C96" s="13">
        <v>71.83</v>
      </c>
      <c r="D96" s="13">
        <f t="shared" si="3"/>
        <v>0.59999999999999432</v>
      </c>
      <c r="E96" s="14">
        <v>25500</v>
      </c>
      <c r="F96" s="14">
        <f t="shared" si="4"/>
        <v>30</v>
      </c>
      <c r="G96" s="14">
        <v>1278.1400000000001</v>
      </c>
      <c r="H96" s="13">
        <f t="shared" si="5"/>
        <v>5.4200000000000728</v>
      </c>
    </row>
    <row r="97" spans="1:8" x14ac:dyDescent="0.3">
      <c r="A97">
        <v>96</v>
      </c>
      <c r="B97" s="2">
        <v>45705</v>
      </c>
      <c r="C97" s="13">
        <v>71.23</v>
      </c>
      <c r="D97" s="13">
        <f t="shared" si="3"/>
        <v>0.52000000000001023</v>
      </c>
      <c r="E97" s="14">
        <v>25470</v>
      </c>
      <c r="F97" s="14">
        <f t="shared" si="4"/>
        <v>100</v>
      </c>
      <c r="G97" s="14">
        <v>1272.72</v>
      </c>
      <c r="H97" s="13">
        <f t="shared" si="5"/>
        <v>-3.3599999999999</v>
      </c>
    </row>
    <row r="98" spans="1:8" x14ac:dyDescent="0.3">
      <c r="A98">
        <v>97</v>
      </c>
      <c r="B98" s="2">
        <v>45702</v>
      </c>
      <c r="C98" s="13">
        <v>70.709999999999994</v>
      </c>
      <c r="D98" s="13">
        <f t="shared" si="3"/>
        <v>-0.43000000000000682</v>
      </c>
      <c r="E98" s="14">
        <v>25370</v>
      </c>
      <c r="F98" s="14">
        <f t="shared" si="4"/>
        <v>-70</v>
      </c>
      <c r="G98" s="14">
        <v>1276.08</v>
      </c>
      <c r="H98" s="13">
        <f t="shared" si="5"/>
        <v>5.7300000000000182</v>
      </c>
    </row>
    <row r="99" spans="1:8" x14ac:dyDescent="0.3">
      <c r="A99">
        <v>98</v>
      </c>
      <c r="B99" s="2">
        <v>45701</v>
      </c>
      <c r="C99" s="13">
        <v>71.14</v>
      </c>
      <c r="D99" s="13">
        <f t="shared" si="3"/>
        <v>-9.9999999999994316E-2</v>
      </c>
      <c r="E99" s="14">
        <v>25440</v>
      </c>
      <c r="F99" s="14">
        <f t="shared" si="4"/>
        <v>-110</v>
      </c>
      <c r="G99" s="14">
        <v>1270.3499999999999</v>
      </c>
      <c r="H99" s="13">
        <f t="shared" si="5"/>
        <v>3.4399999999998272</v>
      </c>
    </row>
    <row r="100" spans="1:8" x14ac:dyDescent="0.3">
      <c r="A100">
        <v>99</v>
      </c>
      <c r="B100" s="2">
        <v>45700</v>
      </c>
      <c r="C100" s="13">
        <v>71.239999999999995</v>
      </c>
      <c r="D100" s="13">
        <f t="shared" si="3"/>
        <v>-2.0799999999999983</v>
      </c>
      <c r="E100" s="14">
        <v>25550</v>
      </c>
      <c r="F100" s="14">
        <f t="shared" si="4"/>
        <v>20</v>
      </c>
      <c r="G100" s="14">
        <v>1266.9100000000001</v>
      </c>
      <c r="H100" s="13">
        <f t="shared" si="5"/>
        <v>-1.5399999999999636</v>
      </c>
    </row>
    <row r="101" spans="1:8" x14ac:dyDescent="0.3">
      <c r="A101">
        <v>100</v>
      </c>
      <c r="B101" s="2">
        <v>45699</v>
      </c>
      <c r="C101" s="13">
        <v>73.319999999999993</v>
      </c>
      <c r="D101" s="13">
        <f t="shared" si="3"/>
        <v>1</v>
      </c>
      <c r="E101" s="14">
        <v>25530</v>
      </c>
      <c r="F101" s="14">
        <f t="shared" si="4"/>
        <v>150</v>
      </c>
      <c r="G101" s="14">
        <v>1268.45</v>
      </c>
      <c r="H101" s="13">
        <f t="shared" si="5"/>
        <v>5.1900000000000546</v>
      </c>
    </row>
    <row r="102" spans="1:8" x14ac:dyDescent="0.3">
      <c r="A102">
        <v>101</v>
      </c>
      <c r="B102" s="2">
        <v>45698</v>
      </c>
      <c r="C102" s="13">
        <v>72.319999999999993</v>
      </c>
      <c r="D102" s="13">
        <f t="shared" si="3"/>
        <v>1.3199999999999932</v>
      </c>
      <c r="E102" s="14">
        <v>25380</v>
      </c>
      <c r="F102" s="14">
        <f t="shared" si="4"/>
        <v>90</v>
      </c>
      <c r="G102" s="14">
        <v>1263.26</v>
      </c>
      <c r="H102" s="13">
        <f t="shared" si="5"/>
        <v>-11.940000000000055</v>
      </c>
    </row>
    <row r="103" spans="1:8" x14ac:dyDescent="0.3">
      <c r="A103">
        <v>102</v>
      </c>
      <c r="B103" s="2">
        <v>45695</v>
      </c>
      <c r="C103" s="13">
        <v>71</v>
      </c>
      <c r="D103" s="13">
        <f t="shared" si="3"/>
        <v>0.39000000000000057</v>
      </c>
      <c r="E103" s="14">
        <v>25290</v>
      </c>
      <c r="F103" s="14">
        <f t="shared" si="4"/>
        <v>30</v>
      </c>
      <c r="G103" s="14">
        <v>1275.2</v>
      </c>
      <c r="H103" s="13">
        <f t="shared" si="5"/>
        <v>3.7200000000000273</v>
      </c>
    </row>
    <row r="104" spans="1:8" x14ac:dyDescent="0.3">
      <c r="A104">
        <v>103</v>
      </c>
      <c r="B104" s="2">
        <v>45694</v>
      </c>
      <c r="C104" s="13">
        <v>70.61</v>
      </c>
      <c r="D104" s="13">
        <f t="shared" si="3"/>
        <v>-0.42000000000000171</v>
      </c>
      <c r="E104" s="14">
        <v>25260</v>
      </c>
      <c r="F104" s="14">
        <f t="shared" si="4"/>
        <v>115</v>
      </c>
      <c r="G104" s="14">
        <v>1271.48</v>
      </c>
      <c r="H104" s="13">
        <f t="shared" si="5"/>
        <v>1.8700000000001182</v>
      </c>
    </row>
    <row r="105" spans="1:8" x14ac:dyDescent="0.3">
      <c r="A105">
        <v>104</v>
      </c>
      <c r="B105" s="2">
        <v>45693</v>
      </c>
      <c r="C105" s="13">
        <v>71.03</v>
      </c>
      <c r="D105" s="13">
        <f t="shared" si="3"/>
        <v>-1.6700000000000017</v>
      </c>
      <c r="E105" s="14">
        <v>25145</v>
      </c>
      <c r="F105" s="14">
        <f t="shared" si="4"/>
        <v>-15</v>
      </c>
      <c r="G105" s="14">
        <v>1269.6099999999999</v>
      </c>
      <c r="H105" s="13">
        <f t="shared" si="5"/>
        <v>4.9299999999998363</v>
      </c>
    </row>
    <row r="106" spans="1:8" x14ac:dyDescent="0.3">
      <c r="A106">
        <v>105</v>
      </c>
      <c r="B106" s="2">
        <v>45692</v>
      </c>
      <c r="C106" s="13">
        <v>72.7</v>
      </c>
      <c r="D106" s="13">
        <f t="shared" si="3"/>
        <v>-0.45999999999999375</v>
      </c>
      <c r="E106" s="14">
        <v>25160</v>
      </c>
      <c r="F106" s="14">
        <f t="shared" si="4"/>
        <v>-120</v>
      </c>
      <c r="G106" s="14">
        <v>1264.68</v>
      </c>
      <c r="H106" s="13">
        <f t="shared" si="5"/>
        <v>11.650000000000091</v>
      </c>
    </row>
    <row r="107" spans="1:8" x14ac:dyDescent="0.3">
      <c r="A107">
        <v>106</v>
      </c>
      <c r="B107" s="2">
        <v>45691</v>
      </c>
      <c r="C107" s="13">
        <v>73.16</v>
      </c>
      <c r="D107" s="13">
        <f t="shared" si="3"/>
        <v>0.62999999999999545</v>
      </c>
      <c r="E107" s="14">
        <v>25280</v>
      </c>
      <c r="F107" s="14">
        <f t="shared" si="4"/>
        <v>220</v>
      </c>
      <c r="G107" s="14">
        <v>1253.03</v>
      </c>
      <c r="H107" s="13">
        <f t="shared" si="5"/>
        <v>-0.45011126316444461</v>
      </c>
    </row>
    <row r="108" spans="1:8" x14ac:dyDescent="0.3">
      <c r="A108">
        <v>107</v>
      </c>
      <c r="B108" s="2">
        <v>45688</v>
      </c>
      <c r="C108" s="13">
        <v>72.53</v>
      </c>
      <c r="D108" s="13">
        <f t="shared" si="3"/>
        <v>-0.20000000000000284</v>
      </c>
      <c r="E108" s="14">
        <v>25060</v>
      </c>
      <c r="F108" s="14">
        <f t="shared" si="4"/>
        <v>0</v>
      </c>
      <c r="G108" s="14">
        <v>1253.4801112631644</v>
      </c>
      <c r="H108" s="13">
        <f t="shared" si="5"/>
        <v>0.92376390789581819</v>
      </c>
    </row>
    <row r="109" spans="1:8" x14ac:dyDescent="0.3">
      <c r="A109">
        <v>108</v>
      </c>
      <c r="B109" s="2">
        <v>45687</v>
      </c>
      <c r="C109" s="13">
        <v>72.73</v>
      </c>
      <c r="D109" s="13">
        <f t="shared" si="3"/>
        <v>0.10999999999999943</v>
      </c>
      <c r="E109" s="14">
        <v>25060</v>
      </c>
      <c r="F109" s="14">
        <f t="shared" si="4"/>
        <v>0</v>
      </c>
      <c r="G109" s="14">
        <v>1252.5563473552686</v>
      </c>
      <c r="H109" s="13">
        <f t="shared" si="5"/>
        <v>0.37579341940863742</v>
      </c>
    </row>
    <row r="110" spans="1:8" x14ac:dyDescent="0.3">
      <c r="A110">
        <v>109</v>
      </c>
      <c r="B110" s="2">
        <v>45686</v>
      </c>
      <c r="C110" s="13">
        <v>72.62</v>
      </c>
      <c r="D110" s="13">
        <f t="shared" si="3"/>
        <v>-1.1499999999999915</v>
      </c>
      <c r="E110" s="14">
        <v>25060</v>
      </c>
      <c r="F110" s="14">
        <f t="shared" si="4"/>
        <v>0</v>
      </c>
      <c r="G110" s="14">
        <v>1252.18055393586</v>
      </c>
      <c r="H110" s="13">
        <f t="shared" si="5"/>
        <v>0.38381924198256456</v>
      </c>
    </row>
    <row r="111" spans="1:8" x14ac:dyDescent="0.3">
      <c r="A111">
        <v>110</v>
      </c>
      <c r="B111" s="2">
        <v>45685</v>
      </c>
      <c r="C111" s="13">
        <v>73.77</v>
      </c>
      <c r="D111" s="13">
        <f t="shared" si="3"/>
        <v>0.59999999999999432</v>
      </c>
      <c r="E111" s="14">
        <v>25060</v>
      </c>
      <c r="F111" s="14">
        <f t="shared" si="4"/>
        <v>0</v>
      </c>
      <c r="G111" s="14">
        <v>1251.7967346938774</v>
      </c>
      <c r="H111" s="13">
        <f t="shared" si="5"/>
        <v>1.1795918367345166</v>
      </c>
    </row>
    <row r="112" spans="1:8" x14ac:dyDescent="0.3">
      <c r="A112">
        <v>111</v>
      </c>
      <c r="B112" s="2">
        <v>45684</v>
      </c>
      <c r="C112" s="13">
        <v>73.17</v>
      </c>
      <c r="D112" s="13">
        <f t="shared" si="3"/>
        <v>-1.4899999999999949</v>
      </c>
      <c r="E112" s="14">
        <v>25060</v>
      </c>
      <c r="F112" s="14">
        <f t="shared" si="4"/>
        <v>0</v>
      </c>
      <c r="G112" s="14">
        <v>1250.6171428571429</v>
      </c>
      <c r="H112" s="13">
        <f t="shared" si="5"/>
        <v>-14.432857142857074</v>
      </c>
    </row>
    <row r="113" spans="1:8" x14ac:dyDescent="0.3">
      <c r="A113">
        <v>112</v>
      </c>
      <c r="B113" s="2">
        <v>45681</v>
      </c>
      <c r="C113" s="13">
        <v>74.66</v>
      </c>
      <c r="D113" s="13">
        <f t="shared" si="3"/>
        <v>3.9999999999992042E-2</v>
      </c>
      <c r="E113" s="14">
        <v>25060</v>
      </c>
      <c r="F113" s="14">
        <f t="shared" si="4"/>
        <v>-20</v>
      </c>
      <c r="G113" s="14">
        <v>1265.05</v>
      </c>
      <c r="H113" s="13">
        <f t="shared" si="5"/>
        <v>5.4199999999998454</v>
      </c>
    </row>
    <row r="114" spans="1:8" x14ac:dyDescent="0.3">
      <c r="A114">
        <v>113</v>
      </c>
      <c r="B114" s="2">
        <v>45680</v>
      </c>
      <c r="C114" s="13">
        <v>74.62</v>
      </c>
      <c r="D114" s="13">
        <f t="shared" si="3"/>
        <v>-0.81999999999999318</v>
      </c>
      <c r="E114" s="14">
        <v>25080</v>
      </c>
      <c r="F114" s="14">
        <f t="shared" si="4"/>
        <v>30</v>
      </c>
      <c r="G114" s="14">
        <v>1259.6300000000001</v>
      </c>
      <c r="H114" s="13">
        <f t="shared" si="5"/>
        <v>17.100000000000136</v>
      </c>
    </row>
    <row r="115" spans="1:8" x14ac:dyDescent="0.3">
      <c r="A115">
        <v>114</v>
      </c>
      <c r="B115" s="2">
        <v>45679</v>
      </c>
      <c r="C115" s="13">
        <v>75.44</v>
      </c>
      <c r="D115" s="13">
        <f t="shared" si="3"/>
        <v>-0.45000000000000284</v>
      </c>
      <c r="E115" s="14">
        <v>25050</v>
      </c>
      <c r="F115" s="14">
        <f t="shared" si="4"/>
        <v>-210</v>
      </c>
      <c r="G115" s="14">
        <v>1242.53</v>
      </c>
      <c r="H115" s="13">
        <f t="shared" si="5"/>
        <v>-3.5599999999999454</v>
      </c>
    </row>
    <row r="116" spans="1:8" x14ac:dyDescent="0.3">
      <c r="A116">
        <v>115</v>
      </c>
      <c r="B116" s="2">
        <v>45678</v>
      </c>
      <c r="C116" s="13">
        <v>75.89</v>
      </c>
      <c r="D116" s="13">
        <f t="shared" si="3"/>
        <v>-0.5</v>
      </c>
      <c r="E116" s="14">
        <v>25260</v>
      </c>
      <c r="F116" s="14">
        <f t="shared" si="4"/>
        <v>-55</v>
      </c>
      <c r="G116" s="14">
        <v>1246.0899999999999</v>
      </c>
      <c r="H116" s="13">
        <f t="shared" si="5"/>
        <v>-3.4600000000000364</v>
      </c>
    </row>
    <row r="117" spans="1:8" x14ac:dyDescent="0.3">
      <c r="A117">
        <v>116</v>
      </c>
      <c r="B117" s="2">
        <v>45677</v>
      </c>
      <c r="C117" s="13">
        <v>76.39</v>
      </c>
      <c r="D117" s="13">
        <f t="shared" si="3"/>
        <v>-1.4899999999999949</v>
      </c>
      <c r="E117" s="14">
        <v>25315</v>
      </c>
      <c r="F117" s="14">
        <f t="shared" si="4"/>
        <v>0</v>
      </c>
      <c r="G117" s="14">
        <v>1249.55</v>
      </c>
      <c r="H117" s="13">
        <f t="shared" si="5"/>
        <v>0.44000000000005457</v>
      </c>
    </row>
    <row r="118" spans="1:8" x14ac:dyDescent="0.3">
      <c r="A118">
        <v>117</v>
      </c>
      <c r="B118" s="2">
        <v>45674</v>
      </c>
      <c r="C118" s="13">
        <v>77.88</v>
      </c>
      <c r="D118" s="13">
        <f t="shared" si="3"/>
        <v>-0.80000000000001137</v>
      </c>
      <c r="E118" s="14">
        <v>25315</v>
      </c>
      <c r="F118" s="14">
        <f t="shared" si="4"/>
        <v>-55</v>
      </c>
      <c r="G118" s="14">
        <v>1249.1099999999999</v>
      </c>
      <c r="H118" s="13">
        <f t="shared" si="5"/>
        <v>6.75</v>
      </c>
    </row>
    <row r="119" spans="1:8" x14ac:dyDescent="0.3">
      <c r="A119">
        <v>118</v>
      </c>
      <c r="B119" s="2">
        <v>45673</v>
      </c>
      <c r="C119" s="13">
        <v>78.680000000000007</v>
      </c>
      <c r="D119" s="13">
        <f t="shared" si="3"/>
        <v>-2.9999999999986926E-2</v>
      </c>
      <c r="E119" s="14">
        <v>25370</v>
      </c>
      <c r="F119" s="14">
        <f t="shared" si="4"/>
        <v>-5</v>
      </c>
      <c r="G119" s="14">
        <v>1242.3599999999999</v>
      </c>
      <c r="H119" s="13">
        <f t="shared" si="5"/>
        <v>6.1799999999998363</v>
      </c>
    </row>
    <row r="120" spans="1:8" x14ac:dyDescent="0.3">
      <c r="A120">
        <v>119</v>
      </c>
      <c r="B120" s="2">
        <v>45672</v>
      </c>
      <c r="C120" s="13">
        <v>78.709999999999994</v>
      </c>
      <c r="D120" s="13">
        <f t="shared" si="3"/>
        <v>2.3399999999999892</v>
      </c>
      <c r="E120" s="14">
        <v>25375</v>
      </c>
      <c r="F120" s="14">
        <f t="shared" si="4"/>
        <v>-5</v>
      </c>
      <c r="G120" s="14">
        <v>1236.18</v>
      </c>
      <c r="H120" s="13">
        <f t="shared" si="5"/>
        <v>7.1100000000001273</v>
      </c>
    </row>
    <row r="121" spans="1:8" x14ac:dyDescent="0.3">
      <c r="A121">
        <v>120</v>
      </c>
      <c r="B121" s="2">
        <v>45671</v>
      </c>
      <c r="C121" s="13">
        <v>76.37</v>
      </c>
      <c r="D121" s="13">
        <f t="shared" si="3"/>
        <v>-0.92999999999999261</v>
      </c>
      <c r="E121" s="14">
        <v>25380</v>
      </c>
      <c r="F121" s="14">
        <f t="shared" si="4"/>
        <v>-10</v>
      </c>
      <c r="G121" s="14">
        <v>1229.07</v>
      </c>
      <c r="H121" s="13">
        <f t="shared" si="5"/>
        <v>-6.5800000000001546</v>
      </c>
    </row>
    <row r="122" spans="1:8" x14ac:dyDescent="0.3">
      <c r="A122">
        <v>121</v>
      </c>
      <c r="B122" s="2">
        <v>45670</v>
      </c>
      <c r="C122" s="13">
        <v>77.3</v>
      </c>
      <c r="D122" s="13">
        <f t="shared" si="3"/>
        <v>1.5499999999999972</v>
      </c>
      <c r="E122" s="14">
        <v>25390</v>
      </c>
      <c r="F122" s="14">
        <f t="shared" si="4"/>
        <v>30</v>
      </c>
      <c r="G122" s="14">
        <v>1235.6500000000001</v>
      </c>
      <c r="H122" s="13">
        <f t="shared" si="5"/>
        <v>5.1700000000000728</v>
      </c>
    </row>
    <row r="123" spans="1:8" x14ac:dyDescent="0.3">
      <c r="A123">
        <v>122</v>
      </c>
      <c r="B123" s="2">
        <v>45667</v>
      </c>
      <c r="C123" s="13">
        <v>75.75</v>
      </c>
      <c r="D123" s="13">
        <f t="shared" si="3"/>
        <v>2.5100000000000051</v>
      </c>
      <c r="E123" s="14">
        <v>25360</v>
      </c>
      <c r="F123" s="14">
        <f t="shared" si="4"/>
        <v>-15</v>
      </c>
      <c r="G123" s="14">
        <v>1230.48</v>
      </c>
      <c r="H123" s="13">
        <f t="shared" si="5"/>
        <v>-15.289999999999964</v>
      </c>
    </row>
    <row r="124" spans="1:8" x14ac:dyDescent="0.3">
      <c r="A124">
        <v>123</v>
      </c>
      <c r="B124" s="2">
        <v>45666</v>
      </c>
      <c r="C124" s="13">
        <v>73.239999999999995</v>
      </c>
      <c r="D124" s="13">
        <f t="shared" si="3"/>
        <v>0.56999999999999318</v>
      </c>
      <c r="E124" s="14">
        <v>25375</v>
      </c>
      <c r="F124" s="14">
        <f t="shared" si="4"/>
        <v>5</v>
      </c>
      <c r="G124" s="14">
        <v>1245.77</v>
      </c>
      <c r="H124" s="13">
        <f t="shared" si="5"/>
        <v>-5.25</v>
      </c>
    </row>
    <row r="125" spans="1:8" x14ac:dyDescent="0.3">
      <c r="A125">
        <v>124</v>
      </c>
      <c r="B125" s="2">
        <v>45665</v>
      </c>
      <c r="C125" s="13">
        <v>72.67</v>
      </c>
      <c r="D125" s="13">
        <f t="shared" si="3"/>
        <v>-1.5799999999999983</v>
      </c>
      <c r="E125" s="14">
        <v>25370</v>
      </c>
      <c r="F125" s="14">
        <f t="shared" si="4"/>
        <v>10</v>
      </c>
      <c r="G125" s="14">
        <v>1251.02</v>
      </c>
      <c r="H125" s="13">
        <f t="shared" si="5"/>
        <v>4.0699999999999363</v>
      </c>
    </row>
    <row r="126" spans="1:8" x14ac:dyDescent="0.3">
      <c r="A126">
        <v>125</v>
      </c>
      <c r="B126" s="2">
        <v>45664</v>
      </c>
      <c r="C126" s="13">
        <v>74.25</v>
      </c>
      <c r="D126" s="13">
        <f t="shared" si="3"/>
        <v>0.68999999999999773</v>
      </c>
      <c r="E126" s="14">
        <v>25360</v>
      </c>
      <c r="F126" s="14">
        <f t="shared" si="4"/>
        <v>-10</v>
      </c>
      <c r="G126" s="14">
        <v>1246.95</v>
      </c>
      <c r="H126" s="13">
        <f t="shared" si="5"/>
        <v>0.60000000000013642</v>
      </c>
    </row>
    <row r="127" spans="1:8" x14ac:dyDescent="0.3">
      <c r="A127">
        <v>126</v>
      </c>
      <c r="B127" s="2">
        <v>45663</v>
      </c>
      <c r="C127" s="13">
        <v>73.56</v>
      </c>
      <c r="D127" s="13">
        <f t="shared" si="3"/>
        <v>-0.39999999999999147</v>
      </c>
      <c r="E127" s="14">
        <v>25370</v>
      </c>
      <c r="F127" s="14">
        <f t="shared" si="4"/>
        <v>-30</v>
      </c>
      <c r="G127" s="14">
        <v>1246.3499999999999</v>
      </c>
      <c r="H127" s="13">
        <f t="shared" si="5"/>
        <v>-8.2400000000000091</v>
      </c>
    </row>
    <row r="128" spans="1:8" x14ac:dyDescent="0.3">
      <c r="A128">
        <v>127</v>
      </c>
      <c r="B128" s="2">
        <v>45660</v>
      </c>
      <c r="C128" s="13">
        <v>73.959999999999994</v>
      </c>
      <c r="D128" s="13">
        <f t="shared" si="3"/>
        <v>0.82999999999999829</v>
      </c>
      <c r="E128" s="14">
        <v>25400</v>
      </c>
      <c r="F128" s="14">
        <f t="shared" si="4"/>
        <v>-50</v>
      </c>
      <c r="G128" s="14">
        <v>1254.5899999999999</v>
      </c>
      <c r="H128" s="13">
        <f t="shared" si="5"/>
        <v>-15.120000000000118</v>
      </c>
    </row>
    <row r="129" spans="1:8" x14ac:dyDescent="0.3">
      <c r="A129">
        <v>128</v>
      </c>
      <c r="B129" s="2">
        <v>45659</v>
      </c>
      <c r="C129" s="13">
        <v>73.13</v>
      </c>
      <c r="D129" s="13">
        <f t="shared" si="3"/>
        <v>1.4099999999999966</v>
      </c>
      <c r="E129" s="14">
        <v>25450</v>
      </c>
      <c r="F129" s="14">
        <f t="shared" si="4"/>
        <v>-30</v>
      </c>
      <c r="G129" s="14">
        <v>1269.71</v>
      </c>
      <c r="H129" s="13">
        <f t="shared" si="5"/>
        <v>2.9300000000000637</v>
      </c>
    </row>
    <row r="130" spans="1:8" x14ac:dyDescent="0.3">
      <c r="A130">
        <v>129</v>
      </c>
      <c r="B130" s="2">
        <v>45657</v>
      </c>
      <c r="C130" s="13">
        <v>71.72</v>
      </c>
      <c r="D130" s="13">
        <f t="shared" si="3"/>
        <v>0.73000000000000398</v>
      </c>
      <c r="E130" s="14">
        <v>25480</v>
      </c>
      <c r="F130" s="14">
        <f t="shared" si="4"/>
        <v>4</v>
      </c>
      <c r="G130" s="14">
        <v>1266.78</v>
      </c>
      <c r="H130" s="13">
        <f t="shared" si="5"/>
        <v>-5.2400000000000091</v>
      </c>
    </row>
    <row r="131" spans="1:8" x14ac:dyDescent="0.3">
      <c r="A131">
        <v>130</v>
      </c>
      <c r="B131" s="2">
        <v>45656</v>
      </c>
      <c r="C131" s="13">
        <v>70.989999999999995</v>
      </c>
      <c r="D131" s="13">
        <f t="shared" ref="D131:D194" si="6">C131-C132</f>
        <v>0.39000000000000057</v>
      </c>
      <c r="E131" s="14">
        <v>25476</v>
      </c>
      <c r="F131" s="14">
        <f t="shared" ref="F131:F194" si="7">E131-E132</f>
        <v>31</v>
      </c>
      <c r="G131" s="14">
        <v>1272.02</v>
      </c>
      <c r="H131" s="13">
        <f t="shared" ref="H131:H194" si="8">G131-G132</f>
        <v>-3.1200000000001182</v>
      </c>
    </row>
    <row r="132" spans="1:8" x14ac:dyDescent="0.3">
      <c r="A132">
        <v>131</v>
      </c>
      <c r="B132" s="2">
        <v>45653</v>
      </c>
      <c r="C132" s="13">
        <v>70.599999999999994</v>
      </c>
      <c r="D132" s="13">
        <f t="shared" si="6"/>
        <v>0.97999999999998977</v>
      </c>
      <c r="E132" s="14">
        <v>25445</v>
      </c>
      <c r="F132" s="14">
        <f t="shared" si="7"/>
        <v>20</v>
      </c>
      <c r="G132" s="14">
        <v>1275.1400000000001</v>
      </c>
      <c r="H132" s="13">
        <f t="shared" si="8"/>
        <v>2.2700000000002092</v>
      </c>
    </row>
    <row r="133" spans="1:8" x14ac:dyDescent="0.3">
      <c r="A133">
        <v>132</v>
      </c>
      <c r="B133" s="2">
        <v>45652</v>
      </c>
      <c r="C133" s="13">
        <v>69.62</v>
      </c>
      <c r="D133" s="13">
        <f t="shared" si="6"/>
        <v>-0.62999999999999545</v>
      </c>
      <c r="E133" s="14">
        <v>25425</v>
      </c>
      <c r="F133" s="14">
        <f t="shared" si="7"/>
        <v>5</v>
      </c>
      <c r="G133" s="14">
        <v>1272.8699999999999</v>
      </c>
      <c r="H133" s="13">
        <f t="shared" si="8"/>
        <v>-1.1700000000000728</v>
      </c>
    </row>
    <row r="134" spans="1:8" x14ac:dyDescent="0.3">
      <c r="A134">
        <v>133</v>
      </c>
      <c r="B134" s="2">
        <v>45651</v>
      </c>
      <c r="C134" s="13">
        <v>70.25</v>
      </c>
      <c r="D134" s="13">
        <f t="shared" si="6"/>
        <v>0.15000000000000568</v>
      </c>
      <c r="E134" s="14">
        <v>25420</v>
      </c>
      <c r="F134" s="14">
        <f t="shared" si="7"/>
        <v>-5</v>
      </c>
      <c r="G134" s="14">
        <v>1274.04</v>
      </c>
      <c r="H134" s="13">
        <f t="shared" si="8"/>
        <v>13.680000000000064</v>
      </c>
    </row>
    <row r="135" spans="1:8" x14ac:dyDescent="0.3">
      <c r="A135">
        <v>134</v>
      </c>
      <c r="B135" s="2">
        <v>45650</v>
      </c>
      <c r="C135" s="13">
        <v>70.099999999999994</v>
      </c>
      <c r="D135" s="13">
        <f t="shared" si="6"/>
        <v>0.85999999999999943</v>
      </c>
      <c r="E135" s="14">
        <v>25425</v>
      </c>
      <c r="F135" s="14">
        <f t="shared" si="7"/>
        <v>-15</v>
      </c>
      <c r="G135" s="14">
        <v>1260.3599999999999</v>
      </c>
      <c r="H135" s="13">
        <f t="shared" si="8"/>
        <v>-2.4000000000000909</v>
      </c>
    </row>
    <row r="136" spans="1:8" x14ac:dyDescent="0.3">
      <c r="A136">
        <v>135</v>
      </c>
      <c r="B136" s="2">
        <v>45649</v>
      </c>
      <c r="C136" s="13">
        <v>69.239999999999995</v>
      </c>
      <c r="D136" s="13">
        <f t="shared" si="6"/>
        <v>-0.21999999999999886</v>
      </c>
      <c r="E136" s="14">
        <v>25440</v>
      </c>
      <c r="F136" s="14">
        <f t="shared" si="7"/>
        <v>-5</v>
      </c>
      <c r="G136" s="14">
        <v>1262.76</v>
      </c>
      <c r="H136" s="13">
        <f t="shared" si="8"/>
        <v>5.2599999999999909</v>
      </c>
    </row>
    <row r="137" spans="1:8" x14ac:dyDescent="0.3">
      <c r="A137">
        <v>136</v>
      </c>
      <c r="B137" s="2">
        <v>45646</v>
      </c>
      <c r="C137" s="13">
        <v>69.459999999999994</v>
      </c>
      <c r="D137" s="13">
        <f t="shared" si="6"/>
        <v>-0.45000000000000284</v>
      </c>
      <c r="E137" s="14">
        <v>25445</v>
      </c>
      <c r="F137" s="14">
        <f t="shared" si="7"/>
        <v>-5</v>
      </c>
      <c r="G137" s="14">
        <v>1257.5</v>
      </c>
      <c r="H137" s="13">
        <f t="shared" si="8"/>
        <v>2.8299999999999272</v>
      </c>
    </row>
    <row r="138" spans="1:8" x14ac:dyDescent="0.3">
      <c r="A138">
        <v>137</v>
      </c>
      <c r="B138" s="2">
        <v>45645</v>
      </c>
      <c r="C138" s="13">
        <v>69.91</v>
      </c>
      <c r="D138" s="13">
        <f t="shared" si="6"/>
        <v>-0.67000000000000171</v>
      </c>
      <c r="E138" s="14">
        <v>25450</v>
      </c>
      <c r="F138" s="14">
        <f t="shared" si="7"/>
        <v>5</v>
      </c>
      <c r="G138" s="14">
        <v>1254.67</v>
      </c>
      <c r="H138" s="13">
        <f t="shared" si="8"/>
        <v>-11.329999999999927</v>
      </c>
    </row>
    <row r="139" spans="1:8" x14ac:dyDescent="0.3">
      <c r="A139">
        <v>138</v>
      </c>
      <c r="B139" s="2">
        <v>45644</v>
      </c>
      <c r="C139" s="13">
        <v>70.58</v>
      </c>
      <c r="D139" s="13">
        <f t="shared" si="6"/>
        <v>0.5</v>
      </c>
      <c r="E139" s="14">
        <v>25445</v>
      </c>
      <c r="F139" s="14">
        <f t="shared" si="7"/>
        <v>15</v>
      </c>
      <c r="G139" s="14">
        <v>1266</v>
      </c>
      <c r="H139" s="13">
        <f t="shared" si="8"/>
        <v>4.2799999999999727</v>
      </c>
    </row>
    <row r="140" spans="1:8" x14ac:dyDescent="0.3">
      <c r="A140">
        <v>139</v>
      </c>
      <c r="B140" s="2">
        <v>45643</v>
      </c>
      <c r="C140" s="13">
        <v>70.08</v>
      </c>
      <c r="D140" s="13">
        <f t="shared" si="6"/>
        <v>-0.62999999999999545</v>
      </c>
      <c r="E140" s="14">
        <v>25430</v>
      </c>
      <c r="F140" s="14">
        <f t="shared" si="7"/>
        <v>45</v>
      </c>
      <c r="G140" s="14">
        <v>1261.72</v>
      </c>
      <c r="H140" s="13">
        <f t="shared" si="8"/>
        <v>-2.0699999999999363</v>
      </c>
    </row>
    <row r="141" spans="1:8" x14ac:dyDescent="0.3">
      <c r="A141">
        <v>140</v>
      </c>
      <c r="B141" s="2">
        <v>45642</v>
      </c>
      <c r="C141" s="13">
        <v>70.709999999999994</v>
      </c>
      <c r="D141" s="13">
        <f t="shared" si="6"/>
        <v>-0.58000000000001251</v>
      </c>
      <c r="E141" s="14">
        <v>25385</v>
      </c>
      <c r="F141" s="14">
        <f t="shared" si="7"/>
        <v>-15</v>
      </c>
      <c r="G141" s="14">
        <v>1263.79</v>
      </c>
      <c r="H141" s="13">
        <f t="shared" si="8"/>
        <v>1.2200000000000273</v>
      </c>
    </row>
    <row r="142" spans="1:8" x14ac:dyDescent="0.3">
      <c r="A142">
        <v>141</v>
      </c>
      <c r="B142" s="2">
        <v>45639</v>
      </c>
      <c r="C142" s="13">
        <v>71.290000000000006</v>
      </c>
      <c r="D142" s="13">
        <f t="shared" si="6"/>
        <v>1.2700000000000102</v>
      </c>
      <c r="E142" s="14">
        <v>25400</v>
      </c>
      <c r="F142" s="14">
        <f t="shared" si="7"/>
        <v>6</v>
      </c>
      <c r="G142" s="14">
        <v>1262.57</v>
      </c>
      <c r="H142" s="13">
        <f t="shared" si="8"/>
        <v>-4.7799999999999727</v>
      </c>
    </row>
    <row r="143" spans="1:8" x14ac:dyDescent="0.3">
      <c r="A143">
        <v>142</v>
      </c>
      <c r="B143" s="2">
        <v>45638</v>
      </c>
      <c r="C143" s="13">
        <v>70.02</v>
      </c>
      <c r="D143" s="13">
        <f t="shared" si="6"/>
        <v>-0.27000000000001023</v>
      </c>
      <c r="E143" s="14">
        <v>25394</v>
      </c>
      <c r="F143" s="14">
        <f t="shared" si="7"/>
        <v>14</v>
      </c>
      <c r="G143" s="14">
        <v>1267.3499999999999</v>
      </c>
      <c r="H143" s="13">
        <f t="shared" si="8"/>
        <v>-1.5099999999999909</v>
      </c>
    </row>
    <row r="144" spans="1:8" x14ac:dyDescent="0.3">
      <c r="A144">
        <v>143</v>
      </c>
      <c r="B144" s="2">
        <v>45637</v>
      </c>
      <c r="C144" s="13">
        <v>70.290000000000006</v>
      </c>
      <c r="D144" s="13">
        <f t="shared" si="6"/>
        <v>1.7000000000000028</v>
      </c>
      <c r="E144" s="14">
        <v>25380</v>
      </c>
      <c r="F144" s="14">
        <f t="shared" si="7"/>
        <v>20</v>
      </c>
      <c r="G144" s="14">
        <v>1268.8599999999999</v>
      </c>
      <c r="H144" s="13">
        <f t="shared" si="8"/>
        <v>-3.2100000000000364</v>
      </c>
    </row>
    <row r="145" spans="1:8" x14ac:dyDescent="0.3">
      <c r="A145">
        <v>144</v>
      </c>
      <c r="B145" s="2">
        <v>45636</v>
      </c>
      <c r="C145" s="13">
        <v>68.59</v>
      </c>
      <c r="D145" s="13">
        <f t="shared" si="6"/>
        <v>0.21999999999999886</v>
      </c>
      <c r="E145" s="14">
        <v>25360</v>
      </c>
      <c r="F145" s="14">
        <f t="shared" si="7"/>
        <v>-10</v>
      </c>
      <c r="G145" s="14">
        <v>1272.07</v>
      </c>
      <c r="H145" s="13">
        <f t="shared" si="8"/>
        <v>-1.7699999999999818</v>
      </c>
    </row>
    <row r="146" spans="1:8" x14ac:dyDescent="0.3">
      <c r="A146">
        <v>145</v>
      </c>
      <c r="B146" s="2">
        <v>45635</v>
      </c>
      <c r="C146" s="13">
        <v>68.37</v>
      </c>
      <c r="D146" s="13">
        <f t="shared" si="6"/>
        <v>1.1700000000000017</v>
      </c>
      <c r="E146" s="14">
        <v>25370</v>
      </c>
      <c r="F146" s="14">
        <f t="shared" si="7"/>
        <v>-5</v>
      </c>
      <c r="G146" s="14">
        <v>1273.8399999999999</v>
      </c>
      <c r="H146" s="13">
        <f t="shared" si="8"/>
        <v>3.6999999999998181</v>
      </c>
    </row>
    <row r="147" spans="1:8" x14ac:dyDescent="0.3">
      <c r="A147">
        <v>146</v>
      </c>
      <c r="B147" s="2">
        <v>45632</v>
      </c>
      <c r="C147" s="13">
        <v>67.2</v>
      </c>
      <c r="D147" s="13">
        <f t="shared" si="6"/>
        <v>-1.0999999999999943</v>
      </c>
      <c r="E147" s="14">
        <v>25375</v>
      </c>
      <c r="F147" s="14">
        <f t="shared" si="7"/>
        <v>-5</v>
      </c>
      <c r="G147" s="14">
        <v>1270.1400000000001</v>
      </c>
      <c r="H147" s="13">
        <f t="shared" si="8"/>
        <v>2.6100000000001273</v>
      </c>
    </row>
    <row r="148" spans="1:8" x14ac:dyDescent="0.3">
      <c r="A148">
        <v>147</v>
      </c>
      <c r="B148" s="2">
        <v>45631</v>
      </c>
      <c r="C148" s="13">
        <v>68.3</v>
      </c>
      <c r="D148" s="13">
        <f t="shared" si="6"/>
        <v>-0.24000000000000909</v>
      </c>
      <c r="E148" s="14">
        <v>25380</v>
      </c>
      <c r="F148" s="14">
        <f t="shared" si="7"/>
        <v>-20</v>
      </c>
      <c r="G148" s="14">
        <v>1267.53</v>
      </c>
      <c r="H148" s="13">
        <f t="shared" si="8"/>
        <v>27.119999999999891</v>
      </c>
    </row>
    <row r="149" spans="1:8" x14ac:dyDescent="0.3">
      <c r="A149">
        <v>148</v>
      </c>
      <c r="B149" s="2">
        <v>45630</v>
      </c>
      <c r="C149" s="13">
        <v>68.540000000000006</v>
      </c>
      <c r="D149" s="13">
        <f t="shared" si="6"/>
        <v>-1.3999999999999915</v>
      </c>
      <c r="E149" s="14">
        <v>25400</v>
      </c>
      <c r="F149" s="14">
        <f t="shared" si="7"/>
        <v>5</v>
      </c>
      <c r="G149" s="14">
        <v>1240.4100000000001</v>
      </c>
      <c r="H149" s="13">
        <f t="shared" si="8"/>
        <v>-9.4199999999998454</v>
      </c>
    </row>
    <row r="150" spans="1:8" x14ac:dyDescent="0.3">
      <c r="A150">
        <v>149</v>
      </c>
      <c r="B150" s="2">
        <v>45629</v>
      </c>
      <c r="C150" s="13">
        <v>69.94</v>
      </c>
      <c r="D150" s="13">
        <f t="shared" si="6"/>
        <v>1.8400000000000034</v>
      </c>
      <c r="E150" s="14">
        <v>25395</v>
      </c>
      <c r="F150" s="14">
        <f t="shared" si="7"/>
        <v>21</v>
      </c>
      <c r="G150" s="14">
        <v>1249.83</v>
      </c>
      <c r="H150" s="13">
        <f t="shared" si="8"/>
        <v>-1.3800000000001091</v>
      </c>
    </row>
    <row r="151" spans="1:8" x14ac:dyDescent="0.3">
      <c r="A151">
        <v>150</v>
      </c>
      <c r="B151" s="2">
        <v>45628</v>
      </c>
      <c r="C151" s="13">
        <v>68.099999999999994</v>
      </c>
      <c r="D151" s="13">
        <f t="shared" si="6"/>
        <v>9.9999999999994316E-2</v>
      </c>
      <c r="E151" s="14">
        <v>25374</v>
      </c>
      <c r="F151" s="14">
        <f t="shared" si="7"/>
        <v>30</v>
      </c>
      <c r="G151" s="14">
        <v>1251.21</v>
      </c>
      <c r="H151" s="13">
        <f t="shared" si="8"/>
        <v>0.75</v>
      </c>
    </row>
    <row r="152" spans="1:8" x14ac:dyDescent="0.3">
      <c r="A152">
        <v>151</v>
      </c>
      <c r="B152" s="2">
        <v>45625</v>
      </c>
      <c r="C152" s="13">
        <v>68</v>
      </c>
      <c r="D152" s="13">
        <f t="shared" si="6"/>
        <v>-0.85999999999999943</v>
      </c>
      <c r="E152" s="14">
        <v>25344</v>
      </c>
      <c r="F152" s="14">
        <f t="shared" si="7"/>
        <v>-14</v>
      </c>
      <c r="G152" s="14">
        <v>1250.46</v>
      </c>
      <c r="H152" s="13">
        <f t="shared" si="8"/>
        <v>8.3500000000001364</v>
      </c>
    </row>
    <row r="153" spans="1:8" x14ac:dyDescent="0.3">
      <c r="A153">
        <v>152</v>
      </c>
      <c r="B153" s="2">
        <v>45624</v>
      </c>
      <c r="C153" s="13">
        <v>68.86</v>
      </c>
      <c r="D153" s="13">
        <f t="shared" si="6"/>
        <v>0.14000000000000057</v>
      </c>
      <c r="E153" s="14">
        <v>25358</v>
      </c>
      <c r="F153" s="14">
        <f t="shared" si="7"/>
        <v>-17</v>
      </c>
      <c r="G153" s="14">
        <v>1242.1099999999999</v>
      </c>
      <c r="H153" s="13">
        <f t="shared" si="8"/>
        <v>0.13999999999987267</v>
      </c>
    </row>
    <row r="154" spans="1:8" x14ac:dyDescent="0.3">
      <c r="A154">
        <v>153</v>
      </c>
      <c r="B154" s="2">
        <v>45623</v>
      </c>
      <c r="C154" s="13">
        <v>68.72</v>
      </c>
      <c r="D154" s="13">
        <f t="shared" si="6"/>
        <v>-4.9999999999997158E-2</v>
      </c>
      <c r="E154" s="14">
        <v>25375</v>
      </c>
      <c r="F154" s="14">
        <f t="shared" si="7"/>
        <v>-30</v>
      </c>
      <c r="G154" s="14">
        <v>1241.97</v>
      </c>
      <c r="H154" s="13">
        <f t="shared" si="8"/>
        <v>-0.16000000000008185</v>
      </c>
    </row>
    <row r="155" spans="1:8" x14ac:dyDescent="0.3">
      <c r="A155">
        <v>154</v>
      </c>
      <c r="B155" s="2">
        <v>45622</v>
      </c>
      <c r="C155" s="13">
        <v>68.77</v>
      </c>
      <c r="D155" s="13">
        <f t="shared" si="6"/>
        <v>-0.17000000000000171</v>
      </c>
      <c r="E155" s="14">
        <v>25405</v>
      </c>
      <c r="F155" s="14">
        <f t="shared" si="7"/>
        <v>-5</v>
      </c>
      <c r="G155" s="14">
        <v>1242.1300000000001</v>
      </c>
      <c r="H155" s="13">
        <f t="shared" si="8"/>
        <v>7.4300000000000637</v>
      </c>
    </row>
    <row r="156" spans="1:8" x14ac:dyDescent="0.3">
      <c r="A156">
        <v>155</v>
      </c>
      <c r="B156" s="2">
        <v>45621</v>
      </c>
      <c r="C156" s="13">
        <v>68.94</v>
      </c>
      <c r="D156" s="13">
        <f t="shared" si="6"/>
        <v>-2.2999999999999972</v>
      </c>
      <c r="E156" s="14">
        <v>25410</v>
      </c>
      <c r="F156" s="14">
        <f t="shared" si="7"/>
        <v>-7</v>
      </c>
      <c r="G156" s="14">
        <v>1234.7</v>
      </c>
      <c r="H156" s="13">
        <f t="shared" si="8"/>
        <v>6.6000000000001364</v>
      </c>
    </row>
    <row r="157" spans="1:8" x14ac:dyDescent="0.3">
      <c r="A157">
        <v>156</v>
      </c>
      <c r="B157" s="2">
        <v>45618</v>
      </c>
      <c r="C157" s="13">
        <v>71.239999999999995</v>
      </c>
      <c r="D157" s="13">
        <f t="shared" si="6"/>
        <v>1.1400000000000006</v>
      </c>
      <c r="E157" s="14">
        <v>25417</v>
      </c>
      <c r="F157" s="14">
        <f t="shared" si="7"/>
        <v>2</v>
      </c>
      <c r="G157" s="14">
        <v>1228.0999999999999</v>
      </c>
      <c r="H157" s="13">
        <f t="shared" si="8"/>
        <v>-0.23000000000001819</v>
      </c>
    </row>
    <row r="158" spans="1:8" x14ac:dyDescent="0.3">
      <c r="A158">
        <v>157</v>
      </c>
      <c r="B158" s="2">
        <v>45617</v>
      </c>
      <c r="C158" s="13">
        <v>70.099999999999994</v>
      </c>
      <c r="D158" s="13">
        <f t="shared" si="6"/>
        <v>1.2299999999999898</v>
      </c>
      <c r="E158" s="14">
        <v>25415</v>
      </c>
      <c r="F158" s="14">
        <f t="shared" si="7"/>
        <v>0</v>
      </c>
      <c r="G158" s="14">
        <v>1228.33</v>
      </c>
      <c r="H158" s="13">
        <f t="shared" si="8"/>
        <v>11.789999999999964</v>
      </c>
    </row>
    <row r="159" spans="1:8" x14ac:dyDescent="0.3">
      <c r="A159">
        <v>158</v>
      </c>
      <c r="B159" s="2">
        <v>45616</v>
      </c>
      <c r="C159" s="13">
        <v>68.87</v>
      </c>
      <c r="D159" s="13">
        <f t="shared" si="6"/>
        <v>-0.36999999999999034</v>
      </c>
      <c r="E159" s="14">
        <v>25415</v>
      </c>
      <c r="F159" s="14">
        <f t="shared" si="7"/>
        <v>20</v>
      </c>
      <c r="G159" s="14">
        <v>1216.54</v>
      </c>
      <c r="H159" s="13">
        <f t="shared" si="8"/>
        <v>11.389999999999873</v>
      </c>
    </row>
    <row r="160" spans="1:8" x14ac:dyDescent="0.3">
      <c r="A160">
        <v>159</v>
      </c>
      <c r="B160" s="2">
        <v>45615</v>
      </c>
      <c r="C160" s="13">
        <v>69.239999999999995</v>
      </c>
      <c r="D160" s="13">
        <f t="shared" si="6"/>
        <v>6.9999999999993179E-2</v>
      </c>
      <c r="E160" s="14">
        <v>25395</v>
      </c>
      <c r="F160" s="14">
        <f t="shared" si="7"/>
        <v>-10</v>
      </c>
      <c r="G160" s="14">
        <v>1205.1500000000001</v>
      </c>
      <c r="H160" s="13">
        <f t="shared" si="8"/>
        <v>-11.9699999999998</v>
      </c>
    </row>
    <row r="161" spans="1:8" x14ac:dyDescent="0.3">
      <c r="A161">
        <v>160</v>
      </c>
      <c r="B161" s="2">
        <v>45614</v>
      </c>
      <c r="C161" s="13">
        <v>69.17</v>
      </c>
      <c r="D161" s="13">
        <f t="shared" si="6"/>
        <v>2.25</v>
      </c>
      <c r="E161" s="14">
        <v>25405</v>
      </c>
      <c r="F161" s="14">
        <f t="shared" si="7"/>
        <v>25</v>
      </c>
      <c r="G161" s="14">
        <v>1217.1199999999999</v>
      </c>
      <c r="H161" s="13">
        <f t="shared" si="8"/>
        <v>-1.4500000000000455</v>
      </c>
    </row>
    <row r="162" spans="1:8" x14ac:dyDescent="0.3">
      <c r="A162">
        <v>161</v>
      </c>
      <c r="B162" s="2">
        <v>45611</v>
      </c>
      <c r="C162" s="13">
        <v>66.92</v>
      </c>
      <c r="D162" s="13">
        <f t="shared" si="6"/>
        <v>-1.6099999999999994</v>
      </c>
      <c r="E162" s="14">
        <v>25380</v>
      </c>
      <c r="F162" s="14">
        <f t="shared" si="7"/>
        <v>-10</v>
      </c>
      <c r="G162" s="14">
        <v>1218.57</v>
      </c>
      <c r="H162" s="13">
        <f t="shared" si="8"/>
        <v>-13.320000000000164</v>
      </c>
    </row>
    <row r="163" spans="1:8" x14ac:dyDescent="0.3">
      <c r="A163">
        <v>162</v>
      </c>
      <c r="B163" s="2">
        <v>45610</v>
      </c>
      <c r="C163" s="13">
        <v>68.53</v>
      </c>
      <c r="D163" s="13">
        <f t="shared" si="6"/>
        <v>0.26999999999999602</v>
      </c>
      <c r="E163" s="14">
        <v>25390</v>
      </c>
      <c r="F163" s="14">
        <f t="shared" si="7"/>
        <v>60</v>
      </c>
      <c r="G163" s="14">
        <v>1231.8900000000001</v>
      </c>
      <c r="H163" s="13">
        <f t="shared" si="8"/>
        <v>-14.149999999999864</v>
      </c>
    </row>
    <row r="164" spans="1:8" x14ac:dyDescent="0.3">
      <c r="A164">
        <v>163</v>
      </c>
      <c r="B164" s="2">
        <v>45609</v>
      </c>
      <c r="C164" s="13">
        <v>68.260000000000005</v>
      </c>
      <c r="D164" s="13">
        <f t="shared" si="6"/>
        <v>0.14000000000000057</v>
      </c>
      <c r="E164" s="14">
        <v>25330</v>
      </c>
      <c r="F164" s="14">
        <f t="shared" si="7"/>
        <v>-10</v>
      </c>
      <c r="G164" s="14">
        <v>1246.04</v>
      </c>
      <c r="H164" s="13">
        <f t="shared" si="8"/>
        <v>1.2200000000000273</v>
      </c>
    </row>
    <row r="165" spans="1:8" x14ac:dyDescent="0.3">
      <c r="A165">
        <v>164</v>
      </c>
      <c r="B165" s="2">
        <v>45608</v>
      </c>
      <c r="C165" s="13">
        <v>68.12</v>
      </c>
      <c r="D165" s="13">
        <f t="shared" si="6"/>
        <v>7.9999999999998295E-2</v>
      </c>
      <c r="E165" s="14">
        <v>25340</v>
      </c>
      <c r="F165" s="14">
        <f t="shared" si="7"/>
        <v>30</v>
      </c>
      <c r="G165" s="14">
        <v>1244.82</v>
      </c>
      <c r="H165" s="13">
        <f t="shared" si="8"/>
        <v>-5.5</v>
      </c>
    </row>
    <row r="166" spans="1:8" x14ac:dyDescent="0.3">
      <c r="A166">
        <v>165</v>
      </c>
      <c r="B166" s="2">
        <v>45607</v>
      </c>
      <c r="C166" s="13">
        <v>68.040000000000006</v>
      </c>
      <c r="D166" s="13">
        <f t="shared" si="6"/>
        <v>-2.3399999999999892</v>
      </c>
      <c r="E166" s="14">
        <v>25310</v>
      </c>
      <c r="F166" s="14">
        <f t="shared" si="7"/>
        <v>50</v>
      </c>
      <c r="G166" s="14">
        <v>1250.32</v>
      </c>
      <c r="H166" s="13">
        <f t="shared" si="8"/>
        <v>-2.2400000000000091</v>
      </c>
    </row>
    <row r="167" spans="1:8" x14ac:dyDescent="0.3">
      <c r="A167">
        <v>166</v>
      </c>
      <c r="B167" s="2">
        <v>45604</v>
      </c>
      <c r="C167" s="13">
        <v>70.38</v>
      </c>
      <c r="D167" s="13">
        <f t="shared" si="6"/>
        <v>-1.980000000000004</v>
      </c>
      <c r="E167" s="14">
        <v>25260</v>
      </c>
      <c r="F167" s="14">
        <f t="shared" si="7"/>
        <v>-90</v>
      </c>
      <c r="G167" s="14">
        <v>1252.56</v>
      </c>
      <c r="H167" s="13">
        <f t="shared" si="8"/>
        <v>-7.1900000000000546</v>
      </c>
    </row>
    <row r="168" spans="1:8" x14ac:dyDescent="0.3">
      <c r="A168">
        <v>167</v>
      </c>
      <c r="B168" s="2">
        <v>45603</v>
      </c>
      <c r="C168" s="13">
        <v>72.36</v>
      </c>
      <c r="D168" s="13">
        <f t="shared" si="6"/>
        <v>0.67000000000000171</v>
      </c>
      <c r="E168" s="14">
        <v>25350</v>
      </c>
      <c r="F168" s="14">
        <f t="shared" si="7"/>
        <v>-20</v>
      </c>
      <c r="G168" s="14">
        <v>1259.75</v>
      </c>
      <c r="H168" s="13">
        <f t="shared" si="8"/>
        <v>-1.5299999999999727</v>
      </c>
    </row>
    <row r="169" spans="1:8" x14ac:dyDescent="0.3">
      <c r="A169">
        <v>168</v>
      </c>
      <c r="B169" s="2">
        <v>45602</v>
      </c>
      <c r="C169" s="13">
        <v>71.69</v>
      </c>
      <c r="D169" s="13">
        <f t="shared" si="6"/>
        <v>-0.29999999999999716</v>
      </c>
      <c r="E169" s="14">
        <v>25370</v>
      </c>
      <c r="F169" s="14">
        <f t="shared" si="7"/>
        <v>40</v>
      </c>
      <c r="G169" s="14">
        <v>1261.28</v>
      </c>
      <c r="H169" s="13">
        <f t="shared" si="8"/>
        <v>15.519999999999982</v>
      </c>
    </row>
    <row r="170" spans="1:8" x14ac:dyDescent="0.3">
      <c r="A170">
        <v>169</v>
      </c>
      <c r="B170" s="2">
        <v>45601</v>
      </c>
      <c r="C170" s="13">
        <v>71.989999999999995</v>
      </c>
      <c r="D170" s="13">
        <f t="shared" si="6"/>
        <v>0.51999999999999602</v>
      </c>
      <c r="E170" s="14">
        <v>25330</v>
      </c>
      <c r="F170" s="14">
        <f t="shared" si="7"/>
        <v>20</v>
      </c>
      <c r="G170" s="14">
        <v>1245.76</v>
      </c>
      <c r="H170" s="13">
        <f t="shared" si="8"/>
        <v>1.0499999999999545</v>
      </c>
    </row>
    <row r="171" spans="1:8" x14ac:dyDescent="0.3">
      <c r="A171">
        <v>170</v>
      </c>
      <c r="B171" s="2">
        <v>45600</v>
      </c>
      <c r="C171" s="13">
        <v>71.47</v>
      </c>
      <c r="D171" s="13">
        <f t="shared" si="6"/>
        <v>1.980000000000004</v>
      </c>
      <c r="E171" s="14">
        <v>25310</v>
      </c>
      <c r="F171" s="14">
        <f t="shared" si="7"/>
        <v>30</v>
      </c>
      <c r="G171" s="14">
        <v>1244.71</v>
      </c>
      <c r="H171" s="13">
        <f t="shared" si="8"/>
        <v>-10.180000000000064</v>
      </c>
    </row>
    <row r="172" spans="1:8" x14ac:dyDescent="0.3">
      <c r="A172">
        <v>171</v>
      </c>
      <c r="B172" s="2">
        <v>45597</v>
      </c>
      <c r="C172" s="13">
        <v>69.489999999999995</v>
      </c>
      <c r="D172" s="13">
        <f t="shared" si="6"/>
        <v>0.22999999999998977</v>
      </c>
      <c r="E172" s="14">
        <v>25280</v>
      </c>
      <c r="F172" s="14">
        <f t="shared" si="7"/>
        <v>10</v>
      </c>
      <c r="G172" s="14">
        <v>1254.8900000000001</v>
      </c>
      <c r="H172" s="13">
        <f t="shared" si="8"/>
        <v>-9.5899999999999181</v>
      </c>
    </row>
    <row r="173" spans="1:8" x14ac:dyDescent="0.3">
      <c r="A173">
        <v>172</v>
      </c>
      <c r="B173" s="2">
        <v>45596</v>
      </c>
      <c r="C173" s="13">
        <v>69.260000000000005</v>
      </c>
      <c r="D173" s="13">
        <f t="shared" si="6"/>
        <v>0.65000000000000568</v>
      </c>
      <c r="E173" s="14">
        <v>25270</v>
      </c>
      <c r="F173" s="14">
        <f t="shared" si="7"/>
        <v>-10</v>
      </c>
      <c r="G173" s="14">
        <v>1264.48</v>
      </c>
      <c r="H173" s="13">
        <f t="shared" si="8"/>
        <v>5.8499999999999091</v>
      </c>
    </row>
    <row r="174" spans="1:8" x14ac:dyDescent="0.3">
      <c r="A174">
        <v>173</v>
      </c>
      <c r="B174" s="2">
        <v>45595</v>
      </c>
      <c r="C174" s="13">
        <v>68.61</v>
      </c>
      <c r="D174" s="13">
        <f t="shared" si="6"/>
        <v>1.4000000000000057</v>
      </c>
      <c r="E174" s="14">
        <v>25280</v>
      </c>
      <c r="F174" s="14">
        <f t="shared" si="7"/>
        <v>-15</v>
      </c>
      <c r="G174" s="14">
        <v>1258.6300000000001</v>
      </c>
      <c r="H174" s="13">
        <f t="shared" si="8"/>
        <v>-3.1499999999998636</v>
      </c>
    </row>
    <row r="175" spans="1:8" x14ac:dyDescent="0.3">
      <c r="A175">
        <v>174</v>
      </c>
      <c r="B175" s="2">
        <v>45594</v>
      </c>
      <c r="C175" s="13">
        <v>67.209999999999994</v>
      </c>
      <c r="D175" s="13">
        <f t="shared" si="6"/>
        <v>-0.17000000000000171</v>
      </c>
      <c r="E175" s="14">
        <v>25295</v>
      </c>
      <c r="F175" s="14">
        <f t="shared" si="7"/>
        <v>-50</v>
      </c>
      <c r="G175" s="14">
        <v>1261.78</v>
      </c>
      <c r="H175" s="13">
        <f t="shared" si="8"/>
        <v>7.0099999999999909</v>
      </c>
    </row>
    <row r="176" spans="1:8" x14ac:dyDescent="0.3">
      <c r="A176">
        <v>175</v>
      </c>
      <c r="B176" s="2">
        <v>45593</v>
      </c>
      <c r="C176" s="13">
        <v>67.38</v>
      </c>
      <c r="D176" s="13">
        <f t="shared" si="6"/>
        <v>-4.4000000000000057</v>
      </c>
      <c r="E176" s="14">
        <v>25345</v>
      </c>
      <c r="F176" s="14">
        <f t="shared" si="7"/>
        <v>-10</v>
      </c>
      <c r="G176" s="14">
        <v>1254.77</v>
      </c>
      <c r="H176" s="13">
        <f t="shared" si="8"/>
        <v>2.0499999999999545</v>
      </c>
    </row>
    <row r="177" spans="1:8" x14ac:dyDescent="0.3">
      <c r="A177">
        <v>176</v>
      </c>
      <c r="B177" s="2">
        <v>45590</v>
      </c>
      <c r="C177" s="13">
        <v>71.78</v>
      </c>
      <c r="D177" s="13">
        <f t="shared" si="6"/>
        <v>1.5900000000000034</v>
      </c>
      <c r="E177" s="14">
        <v>25355</v>
      </c>
      <c r="F177" s="14">
        <f t="shared" si="7"/>
        <v>-30</v>
      </c>
      <c r="G177" s="14">
        <v>1252.72</v>
      </c>
      <c r="H177" s="13">
        <f t="shared" si="8"/>
        <v>-4.6900000000000546</v>
      </c>
    </row>
    <row r="178" spans="1:8" x14ac:dyDescent="0.3">
      <c r="A178">
        <v>177</v>
      </c>
      <c r="B178" s="2">
        <v>45589</v>
      </c>
      <c r="C178" s="13">
        <v>70.19</v>
      </c>
      <c r="D178" s="13">
        <f t="shared" si="6"/>
        <v>-0.57999999999999829</v>
      </c>
      <c r="E178" s="14">
        <v>25385</v>
      </c>
      <c r="F178" s="14">
        <f t="shared" si="7"/>
        <v>-15</v>
      </c>
      <c r="G178" s="14">
        <v>1257.4100000000001</v>
      </c>
      <c r="H178" s="13">
        <f t="shared" si="8"/>
        <v>-13.490000000000009</v>
      </c>
    </row>
    <row r="179" spans="1:8" x14ac:dyDescent="0.3">
      <c r="A179">
        <v>178</v>
      </c>
      <c r="B179" s="2">
        <v>45588</v>
      </c>
      <c r="C179" s="13">
        <v>70.77</v>
      </c>
      <c r="D179" s="13">
        <f t="shared" si="6"/>
        <v>-0.96999999999999886</v>
      </c>
      <c r="E179" s="14">
        <v>25400</v>
      </c>
      <c r="F179" s="14">
        <f t="shared" si="7"/>
        <v>10</v>
      </c>
      <c r="G179" s="14">
        <v>1270.9000000000001</v>
      </c>
      <c r="H179" s="13">
        <f t="shared" si="8"/>
        <v>1.0099999999999909</v>
      </c>
    </row>
    <row r="180" spans="1:8" x14ac:dyDescent="0.3">
      <c r="A180">
        <v>179</v>
      </c>
      <c r="B180" s="2">
        <v>45587</v>
      </c>
      <c r="C180" s="13">
        <v>71.739999999999995</v>
      </c>
      <c r="D180" s="13">
        <f t="shared" si="6"/>
        <v>1.6999999999999886</v>
      </c>
      <c r="E180" s="14">
        <v>25390</v>
      </c>
      <c r="F180" s="14">
        <f t="shared" si="7"/>
        <v>105</v>
      </c>
      <c r="G180" s="14">
        <v>1269.8900000000001</v>
      </c>
      <c r="H180" s="13">
        <f t="shared" si="8"/>
        <v>-9.8799999999998818</v>
      </c>
    </row>
    <row r="181" spans="1:8" x14ac:dyDescent="0.3">
      <c r="A181">
        <v>180</v>
      </c>
      <c r="B181" s="2">
        <v>45586</v>
      </c>
      <c r="C181" s="13">
        <v>70.040000000000006</v>
      </c>
      <c r="D181" s="13">
        <f t="shared" si="6"/>
        <v>1.3500000000000085</v>
      </c>
      <c r="E181" s="14">
        <v>25285</v>
      </c>
      <c r="F181" s="14">
        <f t="shared" si="7"/>
        <v>135</v>
      </c>
      <c r="G181" s="14">
        <v>1279.77</v>
      </c>
      <c r="H181" s="13">
        <f t="shared" si="8"/>
        <v>-5.6900000000000546</v>
      </c>
    </row>
    <row r="182" spans="1:8" x14ac:dyDescent="0.3">
      <c r="A182">
        <v>181</v>
      </c>
      <c r="B182" s="2">
        <v>45583</v>
      </c>
      <c r="C182" s="13">
        <v>68.69</v>
      </c>
      <c r="D182" s="13">
        <f t="shared" si="6"/>
        <v>-1.4000000000000057</v>
      </c>
      <c r="E182" s="14">
        <v>25150</v>
      </c>
      <c r="F182" s="14">
        <f t="shared" si="7"/>
        <v>-30</v>
      </c>
      <c r="G182" s="14">
        <v>1285.46</v>
      </c>
      <c r="H182" s="13">
        <f t="shared" si="8"/>
        <v>-1.0599999999999454</v>
      </c>
    </row>
    <row r="183" spans="1:8" x14ac:dyDescent="0.3">
      <c r="A183">
        <v>182</v>
      </c>
      <c r="B183" s="2">
        <v>45582</v>
      </c>
      <c r="C183" s="13">
        <v>70.09</v>
      </c>
      <c r="D183" s="13">
        <f t="shared" si="6"/>
        <v>0.27000000000001023</v>
      </c>
      <c r="E183" s="14">
        <v>25180</v>
      </c>
      <c r="F183" s="14">
        <f t="shared" si="7"/>
        <v>210</v>
      </c>
      <c r="G183" s="14">
        <v>1286.52</v>
      </c>
      <c r="H183" s="13">
        <f t="shared" si="8"/>
        <v>7.0399999999999636</v>
      </c>
    </row>
    <row r="184" spans="1:8" x14ac:dyDescent="0.3">
      <c r="A184">
        <v>183</v>
      </c>
      <c r="B184" s="2">
        <v>45581</v>
      </c>
      <c r="C184" s="13">
        <v>69.819999999999993</v>
      </c>
      <c r="D184" s="13">
        <f t="shared" si="6"/>
        <v>-0.76000000000000512</v>
      </c>
      <c r="E184" s="14">
        <v>24970</v>
      </c>
      <c r="F184" s="14">
        <f t="shared" si="7"/>
        <v>45</v>
      </c>
      <c r="G184" s="14">
        <v>1279.48</v>
      </c>
      <c r="H184" s="13">
        <f t="shared" si="8"/>
        <v>-1.5999999999999091</v>
      </c>
    </row>
    <row r="185" spans="1:8" x14ac:dyDescent="0.3">
      <c r="A185">
        <v>184</v>
      </c>
      <c r="B185" s="2">
        <v>45580</v>
      </c>
      <c r="C185" s="13">
        <v>70.58</v>
      </c>
      <c r="D185" s="13">
        <f t="shared" si="6"/>
        <v>-3.25</v>
      </c>
      <c r="E185" s="14">
        <v>24925</v>
      </c>
      <c r="F185" s="14">
        <f t="shared" si="7"/>
        <v>85</v>
      </c>
      <c r="G185" s="14">
        <v>1281.08</v>
      </c>
      <c r="H185" s="13">
        <f t="shared" si="8"/>
        <v>-5.2599999999999909</v>
      </c>
    </row>
    <row r="186" spans="1:8" x14ac:dyDescent="0.3">
      <c r="A186">
        <v>185</v>
      </c>
      <c r="B186" s="2">
        <v>45579</v>
      </c>
      <c r="C186" s="13">
        <v>73.83</v>
      </c>
      <c r="D186" s="13">
        <f t="shared" si="6"/>
        <v>-1.730000000000004</v>
      </c>
      <c r="E186" s="14">
        <v>24840</v>
      </c>
      <c r="F186" s="14">
        <f t="shared" si="7"/>
        <v>35</v>
      </c>
      <c r="G186" s="14">
        <v>1286.3399999999999</v>
      </c>
      <c r="H186" s="13">
        <f t="shared" si="8"/>
        <v>-2.0500000000001819</v>
      </c>
    </row>
    <row r="187" spans="1:8" x14ac:dyDescent="0.3">
      <c r="A187">
        <v>186</v>
      </c>
      <c r="B187" s="2">
        <v>45576</v>
      </c>
      <c r="C187" s="13">
        <v>75.56</v>
      </c>
      <c r="D187" s="13">
        <f t="shared" si="6"/>
        <v>-0.28999999999999204</v>
      </c>
      <c r="E187" s="14">
        <v>24805</v>
      </c>
      <c r="F187" s="14">
        <f t="shared" si="7"/>
        <v>-25</v>
      </c>
      <c r="G187" s="14">
        <v>1288.3900000000001</v>
      </c>
      <c r="H187" s="13">
        <f t="shared" si="8"/>
        <v>2.0300000000002001</v>
      </c>
    </row>
    <row r="188" spans="1:8" x14ac:dyDescent="0.3">
      <c r="A188">
        <v>187</v>
      </c>
      <c r="B188" s="2">
        <v>45575</v>
      </c>
      <c r="C188" s="13">
        <v>75.849999999999994</v>
      </c>
      <c r="D188" s="13">
        <f t="shared" si="6"/>
        <v>2.6099999999999994</v>
      </c>
      <c r="E188" s="14">
        <v>24830</v>
      </c>
      <c r="F188" s="14">
        <f t="shared" si="7"/>
        <v>0</v>
      </c>
      <c r="G188" s="14">
        <v>1286.3599999999999</v>
      </c>
      <c r="H188" s="13">
        <f t="shared" si="8"/>
        <v>4.5099999999999909</v>
      </c>
    </row>
    <row r="189" spans="1:8" x14ac:dyDescent="0.3">
      <c r="A189">
        <v>188</v>
      </c>
      <c r="B189" s="2">
        <v>45574</v>
      </c>
      <c r="C189" s="13">
        <v>73.239999999999995</v>
      </c>
      <c r="D189" s="13">
        <f t="shared" si="6"/>
        <v>-0.32999999999999829</v>
      </c>
      <c r="E189" s="14">
        <v>24830</v>
      </c>
      <c r="F189" s="14">
        <f t="shared" si="7"/>
        <v>-5</v>
      </c>
      <c r="G189" s="14">
        <v>1281.8499999999999</v>
      </c>
      <c r="H189" s="13">
        <f t="shared" si="8"/>
        <v>9.8699999999998909</v>
      </c>
    </row>
    <row r="190" spans="1:8" x14ac:dyDescent="0.3">
      <c r="A190">
        <v>189</v>
      </c>
      <c r="B190" s="2">
        <v>45573</v>
      </c>
      <c r="C190" s="13">
        <v>73.569999999999993</v>
      </c>
      <c r="D190" s="13">
        <f t="shared" si="6"/>
        <v>-3.5700000000000074</v>
      </c>
      <c r="E190" s="14">
        <v>24835</v>
      </c>
      <c r="F190" s="14">
        <f t="shared" si="7"/>
        <v>-5</v>
      </c>
      <c r="G190" s="14">
        <v>1271.98</v>
      </c>
      <c r="H190" s="13">
        <f t="shared" si="8"/>
        <v>2.0499999999999545</v>
      </c>
    </row>
    <row r="191" spans="1:8" x14ac:dyDescent="0.3">
      <c r="A191">
        <v>190</v>
      </c>
      <c r="B191" s="2">
        <v>45572</v>
      </c>
      <c r="C191" s="13">
        <v>77.14</v>
      </c>
      <c r="D191" s="13">
        <f t="shared" si="6"/>
        <v>2.7600000000000051</v>
      </c>
      <c r="E191" s="14">
        <v>24840</v>
      </c>
      <c r="F191" s="14">
        <f t="shared" si="7"/>
        <v>85</v>
      </c>
      <c r="G191" s="14">
        <v>1269.93</v>
      </c>
      <c r="H191" s="13">
        <f t="shared" si="8"/>
        <v>-0.66999999999984539</v>
      </c>
    </row>
    <row r="192" spans="1:8" x14ac:dyDescent="0.3">
      <c r="A192">
        <v>191</v>
      </c>
      <c r="B192" s="2">
        <v>45569</v>
      </c>
      <c r="C192" s="13">
        <v>74.38</v>
      </c>
      <c r="D192" s="13">
        <f t="shared" si="6"/>
        <v>0.67000000000000171</v>
      </c>
      <c r="E192" s="14">
        <v>24755</v>
      </c>
      <c r="F192" s="14">
        <f t="shared" si="7"/>
        <v>10</v>
      </c>
      <c r="G192" s="14">
        <v>1270.5999999999999</v>
      </c>
      <c r="H192" s="13">
        <f t="shared" si="8"/>
        <v>-7.5</v>
      </c>
    </row>
    <row r="193" spans="1:8" x14ac:dyDescent="0.3">
      <c r="A193">
        <v>192</v>
      </c>
      <c r="B193" s="2">
        <v>45568</v>
      </c>
      <c r="C193" s="13">
        <v>73.709999999999994</v>
      </c>
      <c r="D193" s="13">
        <f t="shared" si="6"/>
        <v>3.6099999999999994</v>
      </c>
      <c r="E193" s="14">
        <v>24745</v>
      </c>
      <c r="F193" s="14">
        <f t="shared" si="7"/>
        <v>93</v>
      </c>
      <c r="G193" s="14">
        <v>1278.0999999999999</v>
      </c>
      <c r="H193" s="13">
        <f t="shared" si="8"/>
        <v>-9.7400000000000091</v>
      </c>
    </row>
    <row r="194" spans="1:8" x14ac:dyDescent="0.3">
      <c r="A194">
        <v>193</v>
      </c>
      <c r="B194" s="2">
        <v>45567</v>
      </c>
      <c r="C194" s="13">
        <v>70.099999999999994</v>
      </c>
      <c r="D194" s="13">
        <f t="shared" si="6"/>
        <v>0.26999999999999602</v>
      </c>
      <c r="E194" s="14">
        <v>24652</v>
      </c>
      <c r="F194" s="14">
        <f t="shared" si="7"/>
        <v>57</v>
      </c>
      <c r="G194" s="14">
        <v>1287.8399999999999</v>
      </c>
      <c r="H194" s="13">
        <f t="shared" si="8"/>
        <v>-4.3600000000001273</v>
      </c>
    </row>
    <row r="195" spans="1:8" x14ac:dyDescent="0.3">
      <c r="A195">
        <v>194</v>
      </c>
      <c r="B195" s="2">
        <v>45566</v>
      </c>
      <c r="C195" s="13">
        <v>69.83</v>
      </c>
      <c r="D195" s="13">
        <f t="shared" ref="D195:D258" si="9">C195-C196</f>
        <v>1.6599999999999966</v>
      </c>
      <c r="E195" s="14">
        <v>24595</v>
      </c>
      <c r="F195" s="14">
        <f t="shared" ref="F195:F258" si="10">E195-E196</f>
        <v>40</v>
      </c>
      <c r="G195" s="14">
        <v>1292.2</v>
      </c>
      <c r="H195" s="13">
        <f t="shared" ref="H195:H258" si="11">G195-G196</f>
        <v>4.2599999999999909</v>
      </c>
    </row>
    <row r="196" spans="1:8" x14ac:dyDescent="0.3">
      <c r="A196">
        <v>195</v>
      </c>
      <c r="B196" s="2">
        <v>45565</v>
      </c>
      <c r="C196" s="13">
        <v>68.17</v>
      </c>
      <c r="D196" s="13">
        <f t="shared" si="9"/>
        <v>-1.0000000000005116E-2</v>
      </c>
      <c r="E196" s="14">
        <v>24555</v>
      </c>
      <c r="F196" s="14">
        <f t="shared" si="10"/>
        <v>-35</v>
      </c>
      <c r="G196" s="14">
        <v>1287.94</v>
      </c>
      <c r="H196" s="13">
        <f t="shared" si="11"/>
        <v>-2.9800000000000182</v>
      </c>
    </row>
    <row r="197" spans="1:8" x14ac:dyDescent="0.3">
      <c r="A197">
        <v>196</v>
      </c>
      <c r="B197" s="2">
        <v>45562</v>
      </c>
      <c r="C197" s="13">
        <v>68.180000000000007</v>
      </c>
      <c r="D197" s="13">
        <f t="shared" si="9"/>
        <v>0.51000000000000512</v>
      </c>
      <c r="E197" s="14">
        <v>24590</v>
      </c>
      <c r="F197" s="14">
        <f t="shared" si="10"/>
        <v>-25</v>
      </c>
      <c r="G197" s="14">
        <v>1290.92</v>
      </c>
      <c r="H197" s="13">
        <f t="shared" si="11"/>
        <v>-0.56999999999993634</v>
      </c>
    </row>
    <row r="198" spans="1:8" x14ac:dyDescent="0.3">
      <c r="A198">
        <v>197</v>
      </c>
      <c r="B198" s="2">
        <v>45561</v>
      </c>
      <c r="C198" s="13">
        <v>67.67</v>
      </c>
      <c r="D198" s="13">
        <f t="shared" si="9"/>
        <v>-2.019999999999996</v>
      </c>
      <c r="E198" s="14">
        <v>24615</v>
      </c>
      <c r="F198" s="14">
        <f t="shared" si="10"/>
        <v>35</v>
      </c>
      <c r="G198" s="14">
        <v>1291.49</v>
      </c>
      <c r="H198" s="13">
        <f t="shared" si="11"/>
        <v>4.0099999999999909</v>
      </c>
    </row>
    <row r="199" spans="1:8" x14ac:dyDescent="0.3">
      <c r="A199">
        <v>198</v>
      </c>
      <c r="B199" s="2">
        <v>45560</v>
      </c>
      <c r="C199" s="13">
        <v>69.69</v>
      </c>
      <c r="D199" s="13">
        <f t="shared" si="9"/>
        <v>-1.8700000000000045</v>
      </c>
      <c r="E199" s="14">
        <v>24580</v>
      </c>
      <c r="F199" s="14">
        <f t="shared" si="10"/>
        <v>-10</v>
      </c>
      <c r="G199" s="14">
        <v>1287.48</v>
      </c>
      <c r="H199" s="13">
        <f t="shared" si="11"/>
        <v>10.490000000000009</v>
      </c>
    </row>
    <row r="200" spans="1:8" x14ac:dyDescent="0.3">
      <c r="A200">
        <v>199</v>
      </c>
      <c r="B200" s="2">
        <v>45559</v>
      </c>
      <c r="C200" s="13">
        <v>71.56</v>
      </c>
      <c r="D200" s="13">
        <f t="shared" si="9"/>
        <v>1.1899999999999977</v>
      </c>
      <c r="E200" s="14">
        <v>24590</v>
      </c>
      <c r="F200" s="14">
        <f t="shared" si="10"/>
        <v>-25</v>
      </c>
      <c r="G200" s="14">
        <v>1276.99</v>
      </c>
      <c r="H200" s="13">
        <f t="shared" si="11"/>
        <v>8.5099999999999909</v>
      </c>
    </row>
    <row r="201" spans="1:8" x14ac:dyDescent="0.3">
      <c r="A201">
        <v>200</v>
      </c>
      <c r="B201" s="2">
        <v>45558</v>
      </c>
      <c r="C201" s="13">
        <v>70.37</v>
      </c>
      <c r="D201" s="13">
        <f t="shared" si="9"/>
        <v>-1.5499999999999972</v>
      </c>
      <c r="E201" s="14">
        <v>24615</v>
      </c>
      <c r="F201" s="14">
        <f t="shared" si="10"/>
        <v>25</v>
      </c>
      <c r="G201" s="14">
        <v>1268.48</v>
      </c>
      <c r="H201" s="13">
        <f t="shared" si="11"/>
        <v>-3.5599999999999454</v>
      </c>
    </row>
    <row r="202" spans="1:8" x14ac:dyDescent="0.3">
      <c r="A202">
        <v>201</v>
      </c>
      <c r="B202" s="2">
        <v>45555</v>
      </c>
      <c r="C202" s="13">
        <v>71.92</v>
      </c>
      <c r="D202" s="13">
        <f t="shared" si="9"/>
        <v>-3.0000000000001137E-2</v>
      </c>
      <c r="E202" s="14">
        <v>24590</v>
      </c>
      <c r="F202" s="14">
        <f t="shared" si="10"/>
        <v>25</v>
      </c>
      <c r="G202" s="14">
        <v>1272.04</v>
      </c>
      <c r="H202" s="13">
        <f t="shared" si="11"/>
        <v>0.76999999999998181</v>
      </c>
    </row>
    <row r="203" spans="1:8" x14ac:dyDescent="0.3">
      <c r="A203">
        <v>202</v>
      </c>
      <c r="B203" s="2">
        <v>45554</v>
      </c>
      <c r="C203" s="13">
        <v>71.95</v>
      </c>
      <c r="D203" s="13">
        <f t="shared" si="9"/>
        <v>1.0400000000000063</v>
      </c>
      <c r="E203" s="14">
        <v>24565</v>
      </c>
      <c r="F203" s="14">
        <f t="shared" si="10"/>
        <v>-35</v>
      </c>
      <c r="G203" s="14">
        <v>1271.27</v>
      </c>
      <c r="H203" s="13">
        <f t="shared" si="11"/>
        <v>6.3699999999998909</v>
      </c>
    </row>
    <row r="204" spans="1:8" x14ac:dyDescent="0.3">
      <c r="A204">
        <v>203</v>
      </c>
      <c r="B204" s="2">
        <v>45553</v>
      </c>
      <c r="C204" s="13">
        <v>70.91</v>
      </c>
      <c r="D204" s="13">
        <f t="shared" si="9"/>
        <v>0.95000000000000284</v>
      </c>
      <c r="E204" s="14">
        <v>24600</v>
      </c>
      <c r="F204" s="14">
        <f t="shared" si="10"/>
        <v>-20</v>
      </c>
      <c r="G204" s="14">
        <v>1264.9000000000001</v>
      </c>
      <c r="H204" s="13">
        <f t="shared" si="11"/>
        <v>5.9500000000000455</v>
      </c>
    </row>
    <row r="205" spans="1:8" x14ac:dyDescent="0.3">
      <c r="A205">
        <v>204</v>
      </c>
      <c r="B205" s="2">
        <v>45552</v>
      </c>
      <c r="C205" s="13">
        <v>69.959999999999994</v>
      </c>
      <c r="D205" s="13">
        <f t="shared" si="9"/>
        <v>0.93999999999999773</v>
      </c>
      <c r="E205" s="14">
        <v>24620</v>
      </c>
      <c r="F205" s="14">
        <f t="shared" si="10"/>
        <v>90</v>
      </c>
      <c r="G205" s="14">
        <v>1258.95</v>
      </c>
      <c r="H205" s="13">
        <f t="shared" si="11"/>
        <v>19.690000000000055</v>
      </c>
    </row>
    <row r="206" spans="1:8" x14ac:dyDescent="0.3">
      <c r="A206">
        <v>205</v>
      </c>
      <c r="B206" s="2">
        <v>45551</v>
      </c>
      <c r="C206" s="13">
        <v>69.02</v>
      </c>
      <c r="D206" s="13">
        <f t="shared" si="9"/>
        <v>1.269999999999996</v>
      </c>
      <c r="E206" s="14">
        <v>24530</v>
      </c>
      <c r="F206" s="14">
        <f t="shared" si="10"/>
        <v>0</v>
      </c>
      <c r="G206" s="14">
        <v>1239.26</v>
      </c>
      <c r="H206" s="13">
        <f t="shared" si="11"/>
        <v>-12.450000000000045</v>
      </c>
    </row>
    <row r="207" spans="1:8" x14ac:dyDescent="0.3">
      <c r="A207">
        <v>206</v>
      </c>
      <c r="B207" s="2">
        <v>45548</v>
      </c>
      <c r="C207" s="13">
        <v>67.75</v>
      </c>
      <c r="D207" s="13">
        <f t="shared" si="9"/>
        <v>-0.40000000000000568</v>
      </c>
      <c r="E207" s="14">
        <v>24530</v>
      </c>
      <c r="F207" s="14">
        <f t="shared" si="10"/>
        <v>-45</v>
      </c>
      <c r="G207" s="14">
        <v>1251.71</v>
      </c>
      <c r="H207" s="13">
        <f t="shared" si="11"/>
        <v>-4.6399999999998727</v>
      </c>
    </row>
    <row r="208" spans="1:8" x14ac:dyDescent="0.3">
      <c r="A208">
        <v>207</v>
      </c>
      <c r="B208" s="2">
        <v>45547</v>
      </c>
      <c r="C208" s="13">
        <v>68.150000000000006</v>
      </c>
      <c r="D208" s="13">
        <f t="shared" si="9"/>
        <v>1.5500000000000114</v>
      </c>
      <c r="E208" s="14">
        <v>24575</v>
      </c>
      <c r="F208" s="14">
        <f t="shared" si="10"/>
        <v>25</v>
      </c>
      <c r="G208" s="14">
        <v>1256.3499999999999</v>
      </c>
      <c r="H208" s="13">
        <f t="shared" si="11"/>
        <v>3.0799999999999272</v>
      </c>
    </row>
    <row r="209" spans="1:8" x14ac:dyDescent="0.3">
      <c r="A209">
        <v>208</v>
      </c>
      <c r="B209" s="2">
        <v>45546</v>
      </c>
      <c r="C209" s="13">
        <v>66.599999999999994</v>
      </c>
      <c r="D209" s="13">
        <f t="shared" si="9"/>
        <v>0.84999999999999432</v>
      </c>
      <c r="E209" s="14">
        <v>24550</v>
      </c>
      <c r="F209" s="14">
        <f t="shared" si="10"/>
        <v>-110</v>
      </c>
      <c r="G209" s="14">
        <v>1253.27</v>
      </c>
      <c r="H209" s="13">
        <f t="shared" si="11"/>
        <v>-1.9600000000000364</v>
      </c>
    </row>
    <row r="210" spans="1:8" x14ac:dyDescent="0.3">
      <c r="A210">
        <v>209</v>
      </c>
      <c r="B210" s="2">
        <v>45545</v>
      </c>
      <c r="C210" s="13">
        <v>65.75</v>
      </c>
      <c r="D210" s="13">
        <f t="shared" si="9"/>
        <v>-2.9599999999999937</v>
      </c>
      <c r="E210" s="14">
        <v>24660</v>
      </c>
      <c r="F210" s="14">
        <f t="shared" si="10"/>
        <v>-20</v>
      </c>
      <c r="G210" s="14">
        <v>1255.23</v>
      </c>
      <c r="H210" s="13">
        <f t="shared" si="11"/>
        <v>-12.5</v>
      </c>
    </row>
    <row r="211" spans="1:8" x14ac:dyDescent="0.3">
      <c r="A211">
        <v>210</v>
      </c>
      <c r="B211" s="2">
        <v>45544</v>
      </c>
      <c r="C211" s="13">
        <v>68.709999999999994</v>
      </c>
      <c r="D211" s="13">
        <f t="shared" si="9"/>
        <v>1.039999999999992</v>
      </c>
      <c r="E211" s="14">
        <v>24680</v>
      </c>
      <c r="F211" s="14">
        <f t="shared" si="10"/>
        <v>80</v>
      </c>
      <c r="G211" s="14">
        <v>1267.73</v>
      </c>
      <c r="H211" s="13">
        <f t="shared" si="11"/>
        <v>-6.2300000000000182</v>
      </c>
    </row>
    <row r="212" spans="1:8" x14ac:dyDescent="0.3">
      <c r="A212">
        <v>211</v>
      </c>
      <c r="B212" s="2">
        <v>45541</v>
      </c>
      <c r="C212" s="13">
        <v>67.67</v>
      </c>
      <c r="D212" s="13">
        <f t="shared" si="9"/>
        <v>-1.480000000000004</v>
      </c>
      <c r="E212" s="14">
        <v>24600</v>
      </c>
      <c r="F212" s="14">
        <f t="shared" si="10"/>
        <v>-130</v>
      </c>
      <c r="G212" s="14">
        <v>1273.96</v>
      </c>
      <c r="H212" s="13">
        <f t="shared" si="11"/>
        <v>5.75</v>
      </c>
    </row>
    <row r="213" spans="1:8" x14ac:dyDescent="0.3">
      <c r="A213">
        <v>212</v>
      </c>
      <c r="B213" s="2">
        <v>45540</v>
      </c>
      <c r="C213" s="13">
        <v>69.150000000000006</v>
      </c>
      <c r="D213" s="13">
        <f t="shared" si="9"/>
        <v>-4.9999999999997158E-2</v>
      </c>
      <c r="E213" s="14">
        <v>24730</v>
      </c>
      <c r="F213" s="14">
        <f t="shared" si="10"/>
        <v>-122</v>
      </c>
      <c r="G213" s="14">
        <v>1268.21</v>
      </c>
      <c r="H213" s="13">
        <f t="shared" si="11"/>
        <v>-7.5899999999999181</v>
      </c>
    </row>
    <row r="214" spans="1:8" x14ac:dyDescent="0.3">
      <c r="A214">
        <v>213</v>
      </c>
      <c r="B214" s="2">
        <v>45539</v>
      </c>
      <c r="C214" s="13">
        <v>69.2</v>
      </c>
      <c r="D214" s="13">
        <f t="shared" si="9"/>
        <v>-1.1400000000000006</v>
      </c>
      <c r="E214" s="14">
        <v>24852</v>
      </c>
      <c r="F214" s="14">
        <f t="shared" si="10"/>
        <v>-8</v>
      </c>
      <c r="G214" s="14">
        <v>1275.8</v>
      </c>
      <c r="H214" s="13">
        <f t="shared" si="11"/>
        <v>-6.4085714285715767</v>
      </c>
    </row>
    <row r="215" spans="1:8" x14ac:dyDescent="0.3">
      <c r="A215">
        <v>214</v>
      </c>
      <c r="B215" s="2">
        <v>45538</v>
      </c>
      <c r="C215" s="13">
        <v>70.34</v>
      </c>
      <c r="D215" s="13">
        <f t="shared" si="9"/>
        <v>-3.2099999999999937</v>
      </c>
      <c r="E215" s="14">
        <v>24860</v>
      </c>
      <c r="F215" s="14">
        <f t="shared" si="10"/>
        <v>0</v>
      </c>
      <c r="G215" s="14">
        <v>1282.2085714285715</v>
      </c>
      <c r="H215" s="13">
        <f t="shared" si="11"/>
        <v>-1.6614285714283596</v>
      </c>
    </row>
    <row r="216" spans="1:8" x14ac:dyDescent="0.3">
      <c r="A216">
        <v>215</v>
      </c>
      <c r="B216" s="2">
        <v>45534</v>
      </c>
      <c r="C216" s="13">
        <v>73.55</v>
      </c>
      <c r="D216" s="13">
        <f t="shared" si="9"/>
        <v>-2.3599999999999994</v>
      </c>
      <c r="E216" s="14">
        <v>24860</v>
      </c>
      <c r="F216" s="14">
        <f t="shared" si="10"/>
        <v>-10</v>
      </c>
      <c r="G216" s="14">
        <v>1283.8699999999999</v>
      </c>
      <c r="H216" s="13">
        <f t="shared" si="11"/>
        <v>2.3999999999998636</v>
      </c>
    </row>
    <row r="217" spans="1:8" x14ac:dyDescent="0.3">
      <c r="A217">
        <v>216</v>
      </c>
      <c r="B217" s="2">
        <v>45533</v>
      </c>
      <c r="C217" s="13">
        <v>75.91</v>
      </c>
      <c r="D217" s="13">
        <f t="shared" si="9"/>
        <v>1.3900000000000006</v>
      </c>
      <c r="E217" s="14">
        <v>24870</v>
      </c>
      <c r="F217" s="14">
        <f t="shared" si="10"/>
        <v>15</v>
      </c>
      <c r="G217" s="14">
        <v>1281.47</v>
      </c>
      <c r="H217" s="13">
        <f t="shared" si="11"/>
        <v>2.9999999999972715E-2</v>
      </c>
    </row>
    <row r="218" spans="1:8" x14ac:dyDescent="0.3">
      <c r="A218">
        <v>217</v>
      </c>
      <c r="B218" s="2">
        <v>45532</v>
      </c>
      <c r="C218" s="13">
        <v>74.52</v>
      </c>
      <c r="D218" s="13">
        <f t="shared" si="9"/>
        <v>-1.0100000000000051</v>
      </c>
      <c r="E218" s="14">
        <v>24855</v>
      </c>
      <c r="F218" s="14">
        <f t="shared" si="10"/>
        <v>35</v>
      </c>
      <c r="G218" s="14">
        <v>1281.44</v>
      </c>
      <c r="H218" s="13">
        <f t="shared" si="11"/>
        <v>0.88000000000010914</v>
      </c>
    </row>
    <row r="219" spans="1:8" x14ac:dyDescent="0.3">
      <c r="A219">
        <v>218</v>
      </c>
      <c r="B219" s="2">
        <v>45531</v>
      </c>
      <c r="C219" s="13">
        <v>75.53</v>
      </c>
      <c r="D219" s="13">
        <f t="shared" si="9"/>
        <v>-1.8900000000000006</v>
      </c>
      <c r="E219" s="14">
        <v>24820</v>
      </c>
      <c r="F219" s="14">
        <f t="shared" si="10"/>
        <v>-40</v>
      </c>
      <c r="G219" s="14">
        <v>1280.56</v>
      </c>
      <c r="H219" s="13">
        <f t="shared" si="11"/>
        <v>0.53999999999996362</v>
      </c>
    </row>
    <row r="220" spans="1:8" x14ac:dyDescent="0.3">
      <c r="A220">
        <v>219</v>
      </c>
      <c r="B220" s="2">
        <v>45530</v>
      </c>
      <c r="C220" s="13">
        <v>77.42</v>
      </c>
      <c r="D220" s="13">
        <f t="shared" si="9"/>
        <v>2.5900000000000034</v>
      </c>
      <c r="E220" s="14">
        <v>24860</v>
      </c>
      <c r="F220" s="14">
        <f t="shared" si="10"/>
        <v>-105</v>
      </c>
      <c r="G220" s="14">
        <v>1280.02</v>
      </c>
      <c r="H220" s="13">
        <f t="shared" si="11"/>
        <v>-5.2999999999999545</v>
      </c>
    </row>
    <row r="221" spans="1:8" x14ac:dyDescent="0.3">
      <c r="A221">
        <v>220</v>
      </c>
      <c r="B221" s="2">
        <v>45527</v>
      </c>
      <c r="C221" s="13">
        <v>74.83</v>
      </c>
      <c r="D221" s="13">
        <f t="shared" si="9"/>
        <v>1.8199999999999932</v>
      </c>
      <c r="E221" s="14">
        <v>24965</v>
      </c>
      <c r="F221" s="14">
        <f t="shared" si="10"/>
        <v>5</v>
      </c>
      <c r="G221" s="14">
        <v>1285.32</v>
      </c>
      <c r="H221" s="13">
        <f t="shared" si="11"/>
        <v>2.5399999999999636</v>
      </c>
    </row>
    <row r="222" spans="1:8" x14ac:dyDescent="0.3">
      <c r="A222">
        <v>221</v>
      </c>
      <c r="B222" s="2">
        <v>45526</v>
      </c>
      <c r="C222" s="13">
        <v>73.010000000000005</v>
      </c>
      <c r="D222" s="13">
        <f t="shared" si="9"/>
        <v>1.0799999999999983</v>
      </c>
      <c r="E222" s="14">
        <v>24960</v>
      </c>
      <c r="F222" s="14">
        <f t="shared" si="10"/>
        <v>30</v>
      </c>
      <c r="G222" s="14">
        <v>1282.78</v>
      </c>
      <c r="H222" s="13">
        <f t="shared" si="11"/>
        <v>-1.2699999999999818</v>
      </c>
    </row>
    <row r="223" spans="1:8" x14ac:dyDescent="0.3">
      <c r="A223">
        <v>222</v>
      </c>
      <c r="B223" s="2">
        <v>45525</v>
      </c>
      <c r="C223" s="13">
        <v>71.930000000000007</v>
      </c>
      <c r="D223" s="13">
        <f t="shared" si="9"/>
        <v>-2.1099999999999994</v>
      </c>
      <c r="E223" s="14">
        <v>24930</v>
      </c>
      <c r="F223" s="14">
        <f t="shared" si="10"/>
        <v>15</v>
      </c>
      <c r="G223" s="14">
        <v>1284.05</v>
      </c>
      <c r="H223" s="13">
        <f t="shared" si="11"/>
        <v>11.5</v>
      </c>
    </row>
    <row r="224" spans="1:8" x14ac:dyDescent="0.3">
      <c r="A224">
        <v>223</v>
      </c>
      <c r="B224" s="2">
        <v>45524</v>
      </c>
      <c r="C224" s="13">
        <v>74.040000000000006</v>
      </c>
      <c r="D224" s="13">
        <f t="shared" si="9"/>
        <v>-0.32999999999999829</v>
      </c>
      <c r="E224" s="14">
        <v>24915</v>
      </c>
      <c r="F224" s="14">
        <f t="shared" si="10"/>
        <v>-45</v>
      </c>
      <c r="G224" s="14">
        <v>1272.55</v>
      </c>
      <c r="H224" s="13">
        <f t="shared" si="11"/>
        <v>10.930000000000064</v>
      </c>
    </row>
    <row r="225" spans="1:8" x14ac:dyDescent="0.3">
      <c r="A225">
        <v>224</v>
      </c>
      <c r="B225" s="2">
        <v>45523</v>
      </c>
      <c r="C225" s="13">
        <v>74.37</v>
      </c>
      <c r="D225" s="13">
        <f t="shared" si="9"/>
        <v>-2.2800000000000011</v>
      </c>
      <c r="E225" s="14">
        <v>24960</v>
      </c>
      <c r="F225" s="14">
        <f t="shared" si="10"/>
        <v>-90</v>
      </c>
      <c r="G225" s="14">
        <v>1261.6199999999999</v>
      </c>
      <c r="H225" s="13">
        <f t="shared" si="11"/>
        <v>9.3899999999998727</v>
      </c>
    </row>
    <row r="226" spans="1:8" x14ac:dyDescent="0.3">
      <c r="A226">
        <v>225</v>
      </c>
      <c r="B226" s="2">
        <v>45520</v>
      </c>
      <c r="C226" s="13">
        <v>76.650000000000006</v>
      </c>
      <c r="D226" s="13">
        <f t="shared" si="9"/>
        <v>-1.5099999999999909</v>
      </c>
      <c r="E226" s="14">
        <v>25050</v>
      </c>
      <c r="F226" s="14">
        <f t="shared" si="10"/>
        <v>15</v>
      </c>
      <c r="G226" s="14">
        <v>1252.23</v>
      </c>
      <c r="H226" s="13">
        <f t="shared" si="11"/>
        <v>28.670000000000073</v>
      </c>
    </row>
    <row r="227" spans="1:8" x14ac:dyDescent="0.3">
      <c r="A227">
        <v>226</v>
      </c>
      <c r="B227" s="2">
        <v>45519</v>
      </c>
      <c r="C227" s="13">
        <v>78.16</v>
      </c>
      <c r="D227" s="13">
        <f t="shared" si="9"/>
        <v>2.3199999999999932</v>
      </c>
      <c r="E227" s="14">
        <v>25035</v>
      </c>
      <c r="F227" s="14">
        <f t="shared" si="10"/>
        <v>15</v>
      </c>
      <c r="G227" s="14">
        <v>1223.56</v>
      </c>
      <c r="H227" s="13">
        <f t="shared" si="11"/>
        <v>-6.7999999999999545</v>
      </c>
    </row>
    <row r="228" spans="1:8" x14ac:dyDescent="0.3">
      <c r="A228">
        <v>227</v>
      </c>
      <c r="B228" s="2">
        <v>45518</v>
      </c>
      <c r="C228" s="13">
        <v>75.84</v>
      </c>
      <c r="D228" s="13">
        <f t="shared" si="9"/>
        <v>-2.5099999999999909</v>
      </c>
      <c r="E228" s="14">
        <v>25020</v>
      </c>
      <c r="F228" s="14">
        <f t="shared" si="10"/>
        <v>-95</v>
      </c>
      <c r="G228" s="14">
        <v>1230.3599999999999</v>
      </c>
      <c r="H228" s="13">
        <f t="shared" si="11"/>
        <v>-6.0000000000172804E-2</v>
      </c>
    </row>
    <row r="229" spans="1:8" x14ac:dyDescent="0.3">
      <c r="A229">
        <v>228</v>
      </c>
      <c r="B229" s="2">
        <v>45517</v>
      </c>
      <c r="C229" s="13">
        <v>78.349999999999994</v>
      </c>
      <c r="D229" s="13">
        <f t="shared" si="9"/>
        <v>-1.710000000000008</v>
      </c>
      <c r="E229" s="14">
        <v>25115</v>
      </c>
      <c r="F229" s="14">
        <f t="shared" si="10"/>
        <v>-5</v>
      </c>
      <c r="G229" s="14">
        <v>1230.42</v>
      </c>
      <c r="H229" s="13">
        <f t="shared" si="11"/>
        <v>0.14000000000010004</v>
      </c>
    </row>
    <row r="230" spans="1:8" x14ac:dyDescent="0.3">
      <c r="A230">
        <v>229</v>
      </c>
      <c r="B230" s="2">
        <v>45516</v>
      </c>
      <c r="C230" s="13">
        <v>80.06</v>
      </c>
      <c r="D230" s="13">
        <f t="shared" si="9"/>
        <v>3.2199999999999989</v>
      </c>
      <c r="E230" s="14">
        <v>25120</v>
      </c>
      <c r="F230" s="14">
        <f t="shared" si="10"/>
        <v>30</v>
      </c>
      <c r="G230" s="14">
        <v>1230.28</v>
      </c>
      <c r="H230" s="13">
        <f t="shared" si="11"/>
        <v>6.6399999999998727</v>
      </c>
    </row>
    <row r="231" spans="1:8" x14ac:dyDescent="0.3">
      <c r="A231">
        <v>230</v>
      </c>
      <c r="B231" s="2">
        <v>45513</v>
      </c>
      <c r="C231" s="13">
        <v>76.84</v>
      </c>
      <c r="D231" s="13">
        <f t="shared" si="9"/>
        <v>0.65000000000000568</v>
      </c>
      <c r="E231" s="14">
        <v>25090</v>
      </c>
      <c r="F231" s="14">
        <f t="shared" si="10"/>
        <v>-45</v>
      </c>
      <c r="G231" s="14">
        <v>1223.6400000000001</v>
      </c>
      <c r="H231" s="13">
        <f t="shared" si="11"/>
        <v>15.320000000000164</v>
      </c>
    </row>
    <row r="232" spans="1:8" x14ac:dyDescent="0.3">
      <c r="A232">
        <v>231</v>
      </c>
      <c r="B232" s="2">
        <v>45512</v>
      </c>
      <c r="C232" s="13">
        <v>76.19</v>
      </c>
      <c r="D232" s="13">
        <f t="shared" si="9"/>
        <v>0.95999999999999375</v>
      </c>
      <c r="E232" s="14">
        <v>25135</v>
      </c>
      <c r="F232" s="14">
        <f t="shared" si="10"/>
        <v>-20</v>
      </c>
      <c r="G232" s="14">
        <v>1208.32</v>
      </c>
      <c r="H232" s="13">
        <f t="shared" si="11"/>
        <v>-7.5600000000001728</v>
      </c>
    </row>
    <row r="233" spans="1:8" x14ac:dyDescent="0.3">
      <c r="A233">
        <v>232</v>
      </c>
      <c r="B233" s="2">
        <v>45511</v>
      </c>
      <c r="C233" s="13">
        <v>75.23</v>
      </c>
      <c r="D233" s="13">
        <f t="shared" si="9"/>
        <v>2.0300000000000011</v>
      </c>
      <c r="E233" s="14">
        <v>25155</v>
      </c>
      <c r="F233" s="14">
        <f t="shared" si="10"/>
        <v>25</v>
      </c>
      <c r="G233" s="14">
        <v>1215.8800000000001</v>
      </c>
      <c r="H233" s="13">
        <f t="shared" si="11"/>
        <v>5.6000000000001364</v>
      </c>
    </row>
    <row r="234" spans="1:8" x14ac:dyDescent="0.3">
      <c r="A234">
        <v>233</v>
      </c>
      <c r="B234" s="2">
        <v>45510</v>
      </c>
      <c r="C234" s="13">
        <v>73.2</v>
      </c>
      <c r="D234" s="13">
        <f t="shared" si="9"/>
        <v>0.26000000000000512</v>
      </c>
      <c r="E234" s="14">
        <v>25130</v>
      </c>
      <c r="F234" s="14">
        <f t="shared" si="10"/>
        <v>50</v>
      </c>
      <c r="G234" s="14">
        <v>1210.28</v>
      </c>
      <c r="H234" s="13">
        <f t="shared" si="11"/>
        <v>22.210000000000036</v>
      </c>
    </row>
    <row r="235" spans="1:8" x14ac:dyDescent="0.3">
      <c r="A235">
        <v>234</v>
      </c>
      <c r="B235" s="2">
        <v>45509</v>
      </c>
      <c r="C235" s="13">
        <v>72.94</v>
      </c>
      <c r="D235" s="13">
        <f t="shared" si="9"/>
        <v>-0.57999999999999829</v>
      </c>
      <c r="E235" s="14">
        <v>25080</v>
      </c>
      <c r="F235" s="14">
        <f t="shared" si="10"/>
        <v>-125</v>
      </c>
      <c r="G235" s="14">
        <v>1188.07</v>
      </c>
      <c r="H235" s="13">
        <f t="shared" si="11"/>
        <v>-48.529999999999973</v>
      </c>
    </row>
    <row r="236" spans="1:8" x14ac:dyDescent="0.3">
      <c r="A236">
        <v>235</v>
      </c>
      <c r="B236" s="2">
        <v>45506</v>
      </c>
      <c r="C236" s="13">
        <v>73.52</v>
      </c>
      <c r="D236" s="13">
        <f t="shared" si="9"/>
        <v>-2.7900000000000063</v>
      </c>
      <c r="E236" s="14">
        <v>25205</v>
      </c>
      <c r="F236" s="14">
        <f t="shared" si="10"/>
        <v>-10</v>
      </c>
      <c r="G236" s="14">
        <v>1236.5999999999999</v>
      </c>
      <c r="H236" s="13">
        <f t="shared" si="11"/>
        <v>9.6399999999998727</v>
      </c>
    </row>
    <row r="237" spans="1:8" x14ac:dyDescent="0.3">
      <c r="A237">
        <v>236</v>
      </c>
      <c r="B237" s="2">
        <v>45505</v>
      </c>
      <c r="C237" s="13">
        <v>76.31</v>
      </c>
      <c r="D237" s="13">
        <f t="shared" si="9"/>
        <v>-1.5999999999999943</v>
      </c>
      <c r="E237" s="14">
        <v>25215</v>
      </c>
      <c r="F237" s="14">
        <f t="shared" si="10"/>
        <v>-20</v>
      </c>
      <c r="G237" s="14">
        <v>1226.96</v>
      </c>
      <c r="H237" s="13">
        <f t="shared" si="11"/>
        <v>-24.549999999999955</v>
      </c>
    </row>
    <row r="238" spans="1:8" x14ac:dyDescent="0.3">
      <c r="A238">
        <v>237</v>
      </c>
      <c r="B238" s="2">
        <v>45504</v>
      </c>
      <c r="C238" s="13">
        <v>77.91</v>
      </c>
      <c r="D238" s="13">
        <f t="shared" si="9"/>
        <v>3.1799999999999926</v>
      </c>
      <c r="E238" s="14">
        <v>25235</v>
      </c>
      <c r="F238" s="14">
        <f t="shared" si="10"/>
        <v>-40</v>
      </c>
      <c r="G238" s="14">
        <v>1251.51</v>
      </c>
      <c r="H238" s="13">
        <f t="shared" si="11"/>
        <v>6.4500000000000455</v>
      </c>
    </row>
    <row r="239" spans="1:8" x14ac:dyDescent="0.3">
      <c r="A239">
        <v>238</v>
      </c>
      <c r="B239" s="2">
        <v>45503</v>
      </c>
      <c r="C239" s="13">
        <v>74.73</v>
      </c>
      <c r="D239" s="13">
        <f t="shared" si="9"/>
        <v>-1.0799999999999983</v>
      </c>
      <c r="E239" s="14">
        <v>25275</v>
      </c>
      <c r="F239" s="14">
        <f t="shared" si="10"/>
        <v>0</v>
      </c>
      <c r="G239" s="14">
        <v>1245.06</v>
      </c>
      <c r="H239" s="13">
        <f t="shared" si="11"/>
        <v>-1.5399999999999636</v>
      </c>
    </row>
    <row r="240" spans="1:8" x14ac:dyDescent="0.3">
      <c r="A240">
        <v>239</v>
      </c>
      <c r="B240" s="2">
        <v>45502</v>
      </c>
      <c r="C240" s="13">
        <v>75.81</v>
      </c>
      <c r="D240" s="13">
        <f t="shared" si="9"/>
        <v>-1.3499999999999943</v>
      </c>
      <c r="E240" s="14">
        <v>25275</v>
      </c>
      <c r="F240" s="14">
        <f t="shared" si="10"/>
        <v>-25</v>
      </c>
      <c r="G240" s="14">
        <v>1246.5999999999999</v>
      </c>
      <c r="H240" s="13">
        <f t="shared" si="11"/>
        <v>4.4900000000000091</v>
      </c>
    </row>
    <row r="241" spans="1:8" x14ac:dyDescent="0.3">
      <c r="A241">
        <v>240</v>
      </c>
      <c r="B241" s="2">
        <v>45499</v>
      </c>
      <c r="C241" s="13">
        <v>77.16</v>
      </c>
      <c r="D241" s="13">
        <f t="shared" si="9"/>
        <v>-1.1200000000000045</v>
      </c>
      <c r="E241" s="14">
        <v>25300</v>
      </c>
      <c r="F241" s="14">
        <f t="shared" si="10"/>
        <v>15</v>
      </c>
      <c r="G241" s="14">
        <v>1242.1099999999999</v>
      </c>
      <c r="H241" s="13">
        <f t="shared" si="11"/>
        <v>8.9199999999998454</v>
      </c>
    </row>
    <row r="242" spans="1:8" x14ac:dyDescent="0.3">
      <c r="A242">
        <v>241</v>
      </c>
      <c r="B242" s="2">
        <v>45498</v>
      </c>
      <c r="C242" s="13">
        <v>78.28</v>
      </c>
      <c r="D242" s="13">
        <f t="shared" si="9"/>
        <v>0.68999999999999773</v>
      </c>
      <c r="E242" s="14">
        <v>25285</v>
      </c>
      <c r="F242" s="14">
        <f t="shared" si="10"/>
        <v>-65</v>
      </c>
      <c r="G242" s="14">
        <v>1233.19</v>
      </c>
      <c r="H242" s="13">
        <f t="shared" si="11"/>
        <v>-5.2799999999999727</v>
      </c>
    </row>
    <row r="243" spans="1:8" x14ac:dyDescent="0.3">
      <c r="A243">
        <v>242</v>
      </c>
      <c r="B243" s="2">
        <v>45497</v>
      </c>
      <c r="C243" s="13">
        <v>77.59</v>
      </c>
      <c r="D243" s="13">
        <f t="shared" si="9"/>
        <v>0.63000000000000966</v>
      </c>
      <c r="E243" s="14">
        <v>25350</v>
      </c>
      <c r="F243" s="14">
        <f t="shared" si="10"/>
        <v>-5</v>
      </c>
      <c r="G243" s="14">
        <v>1238.47</v>
      </c>
      <c r="H243" s="13">
        <f t="shared" si="11"/>
        <v>6.6600000000000819</v>
      </c>
    </row>
    <row r="244" spans="1:8" x14ac:dyDescent="0.3">
      <c r="A244">
        <v>243</v>
      </c>
      <c r="B244" s="2">
        <v>45496</v>
      </c>
      <c r="C244" s="13">
        <v>76.959999999999994</v>
      </c>
      <c r="D244" s="13">
        <f t="shared" si="9"/>
        <v>-2.8200000000000074</v>
      </c>
      <c r="E244" s="14">
        <v>25355</v>
      </c>
      <c r="F244" s="14">
        <f t="shared" si="10"/>
        <v>30</v>
      </c>
      <c r="G244" s="14">
        <v>1231.81</v>
      </c>
      <c r="H244" s="13">
        <f t="shared" si="11"/>
        <v>-22.830000000000155</v>
      </c>
    </row>
    <row r="245" spans="1:8" x14ac:dyDescent="0.3">
      <c r="A245">
        <v>244</v>
      </c>
      <c r="B245" s="2">
        <v>45495</v>
      </c>
      <c r="C245" s="13">
        <v>79.78</v>
      </c>
      <c r="D245" s="13">
        <f t="shared" si="9"/>
        <v>-0.34999999999999432</v>
      </c>
      <c r="E245" s="14">
        <v>25325</v>
      </c>
      <c r="F245" s="14">
        <f t="shared" si="10"/>
        <v>10</v>
      </c>
      <c r="G245" s="14">
        <v>1254.6400000000001</v>
      </c>
      <c r="H245" s="13">
        <f t="shared" si="11"/>
        <v>-10.139999999999873</v>
      </c>
    </row>
    <row r="246" spans="1:8" x14ac:dyDescent="0.3">
      <c r="A246">
        <v>245</v>
      </c>
      <c r="B246" s="2">
        <v>45492</v>
      </c>
      <c r="C246" s="13">
        <v>80.13</v>
      </c>
      <c r="D246" s="13">
        <f t="shared" si="9"/>
        <v>-2.6899999999999977</v>
      </c>
      <c r="E246" s="14">
        <v>25315</v>
      </c>
      <c r="F246" s="14">
        <f t="shared" si="10"/>
        <v>5</v>
      </c>
      <c r="G246" s="14">
        <v>1264.78</v>
      </c>
      <c r="H246" s="13">
        <f t="shared" si="11"/>
        <v>-9.6600000000000819</v>
      </c>
    </row>
    <row r="247" spans="1:8" x14ac:dyDescent="0.3">
      <c r="A247">
        <v>246</v>
      </c>
      <c r="B247" s="2">
        <v>45491</v>
      </c>
      <c r="C247" s="13">
        <v>82.82</v>
      </c>
      <c r="D247" s="13">
        <f t="shared" si="9"/>
        <v>-3.0000000000001137E-2</v>
      </c>
      <c r="E247" s="14">
        <v>25310</v>
      </c>
      <c r="F247" s="14">
        <f t="shared" si="10"/>
        <v>-5</v>
      </c>
      <c r="G247" s="14">
        <v>1274.44</v>
      </c>
      <c r="H247" s="13">
        <f t="shared" si="11"/>
        <v>5.7799999999999727</v>
      </c>
    </row>
    <row r="248" spans="1:8" x14ac:dyDescent="0.3">
      <c r="A248">
        <v>247</v>
      </c>
      <c r="B248" s="2">
        <v>45490</v>
      </c>
      <c r="C248" s="13">
        <v>82.85</v>
      </c>
      <c r="D248" s="13">
        <f t="shared" si="9"/>
        <v>3.1400000000000006</v>
      </c>
      <c r="E248" s="14">
        <v>25315</v>
      </c>
      <c r="F248" s="14">
        <f t="shared" si="10"/>
        <v>-60</v>
      </c>
      <c r="G248" s="14">
        <v>1268.6600000000001</v>
      </c>
      <c r="H248" s="13">
        <f t="shared" si="11"/>
        <v>-12.519999999999982</v>
      </c>
    </row>
    <row r="249" spans="1:8" x14ac:dyDescent="0.3">
      <c r="A249">
        <v>248</v>
      </c>
      <c r="B249" s="2">
        <v>45489</v>
      </c>
      <c r="C249" s="13">
        <v>79.709999999999994</v>
      </c>
      <c r="D249" s="13">
        <f t="shared" si="9"/>
        <v>-1.1300000000000097</v>
      </c>
      <c r="E249" s="14">
        <v>25375</v>
      </c>
      <c r="F249" s="14">
        <f t="shared" si="10"/>
        <v>15</v>
      </c>
      <c r="G249" s="14">
        <v>1281.18</v>
      </c>
      <c r="H249" s="13">
        <f t="shared" si="11"/>
        <v>1.3600000000001273</v>
      </c>
    </row>
    <row r="250" spans="1:8" x14ac:dyDescent="0.3">
      <c r="A250">
        <v>249</v>
      </c>
      <c r="B250" s="2">
        <v>45488</v>
      </c>
      <c r="C250" s="13">
        <v>80.84</v>
      </c>
      <c r="D250" s="13">
        <f t="shared" si="9"/>
        <v>-0.17999999999999261</v>
      </c>
      <c r="E250" s="14">
        <v>25360</v>
      </c>
      <c r="F250" s="14">
        <f t="shared" si="10"/>
        <v>-50</v>
      </c>
      <c r="G250" s="14">
        <v>1279.82</v>
      </c>
      <c r="H250" s="13">
        <f t="shared" si="11"/>
        <v>-0.93000000000006366</v>
      </c>
    </row>
    <row r="251" spans="1:8" x14ac:dyDescent="0.3">
      <c r="A251">
        <v>250</v>
      </c>
      <c r="B251" s="2">
        <v>45485</v>
      </c>
      <c r="C251" s="13">
        <v>81.02</v>
      </c>
      <c r="D251" s="13">
        <f t="shared" si="9"/>
        <v>-0.35999999999999943</v>
      </c>
      <c r="E251" s="14">
        <v>25410</v>
      </c>
      <c r="F251" s="14">
        <f t="shared" si="10"/>
        <v>-13</v>
      </c>
      <c r="G251" s="14">
        <v>1280.75</v>
      </c>
      <c r="H251" s="13">
        <f t="shared" si="11"/>
        <v>-3.0499999999999545</v>
      </c>
    </row>
    <row r="252" spans="1:8" x14ac:dyDescent="0.3">
      <c r="A252">
        <v>251</v>
      </c>
      <c r="B252" s="2">
        <v>45484</v>
      </c>
      <c r="C252" s="13">
        <v>81.38</v>
      </c>
      <c r="D252" s="13">
        <f t="shared" si="9"/>
        <v>0.31000000000000227</v>
      </c>
      <c r="E252" s="14">
        <v>25423</v>
      </c>
      <c r="F252" s="14">
        <f t="shared" si="10"/>
        <v>8</v>
      </c>
      <c r="G252" s="14">
        <v>1283.8</v>
      </c>
      <c r="H252" s="13">
        <f t="shared" si="11"/>
        <v>-2.1400000000001</v>
      </c>
    </row>
    <row r="253" spans="1:8" x14ac:dyDescent="0.3">
      <c r="A253">
        <v>252</v>
      </c>
      <c r="B253" s="2">
        <v>45483</v>
      </c>
      <c r="C253" s="13">
        <v>81.069999999999993</v>
      </c>
      <c r="D253" s="13">
        <f t="shared" si="9"/>
        <v>-0.34000000000000341</v>
      </c>
      <c r="E253" s="14">
        <v>25415</v>
      </c>
      <c r="F253" s="14">
        <f t="shared" si="10"/>
        <v>2</v>
      </c>
      <c r="G253" s="14">
        <v>1285.94</v>
      </c>
      <c r="H253" s="13">
        <f t="shared" si="11"/>
        <v>-7.7699999999999818</v>
      </c>
    </row>
    <row r="254" spans="1:8" x14ac:dyDescent="0.3">
      <c r="A254">
        <v>253</v>
      </c>
      <c r="B254" s="2">
        <v>45482</v>
      </c>
      <c r="C254" s="13">
        <v>81.41</v>
      </c>
      <c r="D254" s="13">
        <f t="shared" si="9"/>
        <v>-0.92000000000000171</v>
      </c>
      <c r="E254" s="14">
        <v>25413</v>
      </c>
      <c r="F254" s="14">
        <f t="shared" si="10"/>
        <v>-2</v>
      </c>
      <c r="G254" s="14">
        <v>1293.71</v>
      </c>
      <c r="H254" s="13">
        <f t="shared" si="11"/>
        <v>10.150000000000091</v>
      </c>
    </row>
    <row r="255" spans="1:8" x14ac:dyDescent="0.3">
      <c r="A255">
        <v>254</v>
      </c>
      <c r="B255" s="2">
        <v>45481</v>
      </c>
      <c r="C255" s="13">
        <v>82.33</v>
      </c>
      <c r="D255" s="13">
        <f t="shared" si="9"/>
        <v>-0.82999999999999829</v>
      </c>
      <c r="E255" s="14">
        <v>25415</v>
      </c>
      <c r="F255" s="14">
        <f t="shared" si="10"/>
        <v>3</v>
      </c>
      <c r="G255" s="14">
        <v>1283.56</v>
      </c>
      <c r="H255" s="13">
        <f t="shared" si="11"/>
        <v>0.51999999999998181</v>
      </c>
    </row>
    <row r="256" spans="1:8" x14ac:dyDescent="0.3">
      <c r="A256">
        <v>255</v>
      </c>
      <c r="B256" s="2">
        <v>45478</v>
      </c>
      <c r="C256" s="13">
        <v>83.16</v>
      </c>
      <c r="D256" s="13">
        <f t="shared" si="9"/>
        <v>-0.78000000000000114</v>
      </c>
      <c r="E256" s="14">
        <v>25412</v>
      </c>
      <c r="F256" s="14">
        <f t="shared" si="10"/>
        <v>-38</v>
      </c>
      <c r="G256" s="14">
        <v>1283.04</v>
      </c>
      <c r="H256" s="13">
        <f t="shared" si="11"/>
        <v>3.1499999999998636</v>
      </c>
    </row>
    <row r="257" spans="1:8" x14ac:dyDescent="0.3">
      <c r="A257">
        <v>256</v>
      </c>
      <c r="B257" s="2">
        <v>45477</v>
      </c>
      <c r="C257" s="13">
        <v>83.94</v>
      </c>
      <c r="D257" s="13">
        <f t="shared" si="9"/>
        <v>6.0000000000002274E-2</v>
      </c>
      <c r="E257" s="14">
        <v>25450</v>
      </c>
      <c r="F257" s="14">
        <f t="shared" si="10"/>
        <v>0</v>
      </c>
      <c r="G257" s="14">
        <v>1279.8900000000001</v>
      </c>
      <c r="H257" s="13">
        <f t="shared" si="11"/>
        <v>3.040000000000191</v>
      </c>
    </row>
    <row r="258" spans="1:8" x14ac:dyDescent="0.3">
      <c r="A258">
        <v>257</v>
      </c>
      <c r="B258" s="2">
        <v>45476</v>
      </c>
      <c r="C258" s="13">
        <v>83.88</v>
      </c>
      <c r="D258" s="13">
        <f t="shared" si="9"/>
        <v>1.0699999999999932</v>
      </c>
      <c r="E258" s="14">
        <v>25450</v>
      </c>
      <c r="F258" s="14">
        <f t="shared" si="10"/>
        <v>0</v>
      </c>
      <c r="G258" s="14">
        <v>1276.8499999999999</v>
      </c>
      <c r="H258" s="13">
        <f t="shared" si="11"/>
        <v>7.0599999999999454</v>
      </c>
    </row>
    <row r="259" spans="1:8" x14ac:dyDescent="0.3">
      <c r="A259">
        <v>258</v>
      </c>
      <c r="B259" s="2">
        <v>45475</v>
      </c>
      <c r="C259" s="13">
        <v>82.81</v>
      </c>
      <c r="D259" s="13">
        <f t="shared" ref="D259:D322" si="12">C259-C260</f>
        <v>-0.56999999999999318</v>
      </c>
      <c r="E259" s="14">
        <v>25450</v>
      </c>
      <c r="F259" s="14">
        <f t="shared" ref="F259:F322" si="13">E259-E260</f>
        <v>0</v>
      </c>
      <c r="G259" s="14">
        <v>1269.79</v>
      </c>
      <c r="H259" s="13">
        <f t="shared" ref="H259:H322" si="14">G259-G260</f>
        <v>15.230000000000018</v>
      </c>
    </row>
    <row r="260" spans="1:8" x14ac:dyDescent="0.3">
      <c r="A260">
        <v>259</v>
      </c>
      <c r="B260" s="2">
        <v>45474</v>
      </c>
      <c r="C260" s="13">
        <v>83.38</v>
      </c>
      <c r="D260" s="13">
        <f t="shared" si="12"/>
        <v>1.8399999999999892</v>
      </c>
      <c r="E260" s="14">
        <v>25450</v>
      </c>
      <c r="F260" s="14">
        <f t="shared" si="13"/>
        <v>5</v>
      </c>
      <c r="G260" s="14">
        <v>1254.56</v>
      </c>
      <c r="H260" s="13">
        <f t="shared" si="14"/>
        <v>9.2400000000000091</v>
      </c>
    </row>
    <row r="261" spans="1:8" x14ac:dyDescent="0.3">
      <c r="A261">
        <v>260</v>
      </c>
      <c r="B261" s="2">
        <v>45471</v>
      </c>
      <c r="C261" s="13">
        <v>81.540000000000006</v>
      </c>
      <c r="D261" s="13">
        <f t="shared" si="12"/>
        <v>-0.19999999999998863</v>
      </c>
      <c r="E261" s="14">
        <v>25445</v>
      </c>
      <c r="F261" s="14">
        <f t="shared" si="13"/>
        <v>-10</v>
      </c>
      <c r="G261" s="14">
        <v>1245.32</v>
      </c>
      <c r="H261" s="13">
        <f t="shared" si="14"/>
        <v>-13.769999999999982</v>
      </c>
    </row>
    <row r="262" spans="1:8" x14ac:dyDescent="0.3">
      <c r="A262">
        <v>261</v>
      </c>
      <c r="B262" s="2">
        <v>45470</v>
      </c>
      <c r="C262" s="13">
        <v>81.739999999999995</v>
      </c>
      <c r="D262" s="13">
        <f t="shared" si="12"/>
        <v>0.8399999999999892</v>
      </c>
      <c r="E262" s="14">
        <v>25455</v>
      </c>
      <c r="F262" s="14">
        <f t="shared" si="13"/>
        <v>-10</v>
      </c>
      <c r="G262" s="14">
        <v>1259.0899999999999</v>
      </c>
      <c r="H262" s="13">
        <f t="shared" si="14"/>
        <v>-2.1500000000000909</v>
      </c>
    </row>
    <row r="263" spans="1:8" x14ac:dyDescent="0.3">
      <c r="A263">
        <v>262</v>
      </c>
      <c r="B263" s="2">
        <v>45469</v>
      </c>
      <c r="C263" s="13">
        <v>80.900000000000006</v>
      </c>
      <c r="D263" s="13">
        <f t="shared" si="12"/>
        <v>7.000000000000739E-2</v>
      </c>
      <c r="E263" s="14">
        <v>25465</v>
      </c>
      <c r="F263" s="14">
        <f t="shared" si="13"/>
        <v>10</v>
      </c>
      <c r="G263" s="14">
        <v>1261.24</v>
      </c>
      <c r="H263" s="13">
        <f t="shared" si="14"/>
        <v>4.6800000000000637</v>
      </c>
    </row>
    <row r="264" spans="1:8" x14ac:dyDescent="0.3">
      <c r="A264">
        <v>263</v>
      </c>
      <c r="B264" s="2">
        <v>45468</v>
      </c>
      <c r="C264" s="13">
        <v>80.83</v>
      </c>
      <c r="D264" s="13">
        <f t="shared" si="12"/>
        <v>-0.79999999999999716</v>
      </c>
      <c r="E264" s="14">
        <v>25455</v>
      </c>
      <c r="F264" s="14">
        <f t="shared" si="13"/>
        <v>0</v>
      </c>
      <c r="G264" s="14">
        <v>1256.56</v>
      </c>
      <c r="H264" s="13">
        <f t="shared" si="14"/>
        <v>2.4400000000000546</v>
      </c>
    </row>
    <row r="265" spans="1:8" x14ac:dyDescent="0.3">
      <c r="A265">
        <v>264</v>
      </c>
      <c r="B265" s="2">
        <v>45467</v>
      </c>
      <c r="C265" s="13">
        <v>81.63</v>
      </c>
      <c r="D265" s="13">
        <f t="shared" si="12"/>
        <v>0.89999999999999147</v>
      </c>
      <c r="E265" s="14">
        <v>25455</v>
      </c>
      <c r="F265" s="14">
        <f t="shared" si="13"/>
        <v>5</v>
      </c>
      <c r="G265" s="14">
        <v>1254.1199999999999</v>
      </c>
      <c r="H265" s="13">
        <f t="shared" si="14"/>
        <v>-27.900000000000091</v>
      </c>
    </row>
    <row r="266" spans="1:8" x14ac:dyDescent="0.3">
      <c r="A266">
        <v>265</v>
      </c>
      <c r="B266" s="2">
        <v>45464</v>
      </c>
      <c r="C266" s="13">
        <v>80.73</v>
      </c>
      <c r="D266" s="13">
        <f t="shared" si="12"/>
        <v>-1.4399999999999977</v>
      </c>
      <c r="E266" s="14">
        <v>25450</v>
      </c>
      <c r="F266" s="14">
        <f t="shared" si="13"/>
        <v>0</v>
      </c>
      <c r="G266" s="14">
        <v>1282.02</v>
      </c>
      <c r="H266" s="13">
        <f t="shared" si="14"/>
        <v>-0.27999999999997272</v>
      </c>
    </row>
    <row r="267" spans="1:8" x14ac:dyDescent="0.3">
      <c r="A267">
        <v>266</v>
      </c>
      <c r="B267" s="2">
        <v>45463</v>
      </c>
      <c r="C267" s="13">
        <v>82.17</v>
      </c>
      <c r="D267" s="13">
        <f t="shared" si="12"/>
        <v>1.5799999999999983</v>
      </c>
      <c r="E267" s="14">
        <v>25450</v>
      </c>
      <c r="F267" s="14">
        <f t="shared" si="13"/>
        <v>0</v>
      </c>
      <c r="G267" s="14">
        <v>1282.3</v>
      </c>
      <c r="H267" s="13">
        <f t="shared" si="14"/>
        <v>2.5099999999999909</v>
      </c>
    </row>
    <row r="268" spans="1:8" x14ac:dyDescent="0.3">
      <c r="A268">
        <v>267</v>
      </c>
      <c r="B268" s="2">
        <v>45462</v>
      </c>
      <c r="C268" s="13">
        <v>80.59</v>
      </c>
      <c r="D268" s="13">
        <f t="shared" si="12"/>
        <v>-0.97999999999998977</v>
      </c>
      <c r="E268" s="14">
        <v>25450</v>
      </c>
      <c r="F268" s="14">
        <f t="shared" si="13"/>
        <v>5</v>
      </c>
      <c r="G268" s="14">
        <v>1279.79</v>
      </c>
      <c r="H268" s="13">
        <f t="shared" si="14"/>
        <v>0.28999999999996362</v>
      </c>
    </row>
    <row r="269" spans="1:8" x14ac:dyDescent="0.3">
      <c r="A269">
        <v>268</v>
      </c>
      <c r="B269" s="2">
        <v>45461</v>
      </c>
      <c r="C269" s="13">
        <v>81.569999999999993</v>
      </c>
      <c r="D269" s="13">
        <f t="shared" si="12"/>
        <v>1.2399999999999949</v>
      </c>
      <c r="E269" s="14">
        <v>25445</v>
      </c>
      <c r="F269" s="14">
        <f t="shared" si="13"/>
        <v>-5</v>
      </c>
      <c r="G269" s="14">
        <v>1279.5</v>
      </c>
      <c r="H269" s="13">
        <f t="shared" si="14"/>
        <v>4.7300000000000182</v>
      </c>
    </row>
    <row r="270" spans="1:8" x14ac:dyDescent="0.3">
      <c r="A270">
        <v>269</v>
      </c>
      <c r="B270" s="2">
        <v>45460</v>
      </c>
      <c r="C270" s="13">
        <v>80.33</v>
      </c>
      <c r="D270" s="13">
        <f t="shared" si="12"/>
        <v>2.2800000000000011</v>
      </c>
      <c r="E270" s="14">
        <v>25450</v>
      </c>
      <c r="F270" s="14">
        <f t="shared" si="13"/>
        <v>0</v>
      </c>
      <c r="G270" s="14">
        <v>1274.77</v>
      </c>
      <c r="H270" s="13">
        <f t="shared" si="14"/>
        <v>-5.1400000000001</v>
      </c>
    </row>
    <row r="271" spans="1:8" x14ac:dyDescent="0.3">
      <c r="A271">
        <v>270</v>
      </c>
      <c r="B271" s="2">
        <v>45457</v>
      </c>
      <c r="C271" s="13">
        <v>78.05</v>
      </c>
      <c r="D271" s="13">
        <f t="shared" si="12"/>
        <v>-0.21000000000000796</v>
      </c>
      <c r="E271" s="14">
        <v>25450</v>
      </c>
      <c r="F271" s="14">
        <f t="shared" si="13"/>
        <v>15</v>
      </c>
      <c r="G271" s="14">
        <v>1279.9100000000001</v>
      </c>
      <c r="H271" s="13">
        <f t="shared" si="14"/>
        <v>-21.599999999999909</v>
      </c>
    </row>
    <row r="272" spans="1:8" x14ac:dyDescent="0.3">
      <c r="A272">
        <v>271</v>
      </c>
      <c r="B272" s="2">
        <v>45456</v>
      </c>
      <c r="C272" s="13">
        <v>78.260000000000005</v>
      </c>
      <c r="D272" s="13">
        <f t="shared" si="12"/>
        <v>-0.23999999999999488</v>
      </c>
      <c r="E272" s="14">
        <v>25435</v>
      </c>
      <c r="F272" s="14">
        <f t="shared" si="13"/>
        <v>0</v>
      </c>
      <c r="G272" s="14">
        <v>1301.51</v>
      </c>
      <c r="H272" s="13">
        <f t="shared" si="14"/>
        <v>1.3199999999999363</v>
      </c>
    </row>
    <row r="273" spans="1:8" x14ac:dyDescent="0.3">
      <c r="A273">
        <v>272</v>
      </c>
      <c r="B273" s="2">
        <v>45455</v>
      </c>
      <c r="C273" s="13">
        <v>78.5</v>
      </c>
      <c r="D273" s="13">
        <f t="shared" si="12"/>
        <v>0.59999999999999432</v>
      </c>
      <c r="E273" s="14">
        <v>25435</v>
      </c>
      <c r="F273" s="14">
        <f t="shared" si="13"/>
        <v>0</v>
      </c>
      <c r="G273" s="14">
        <v>1300.19</v>
      </c>
      <c r="H273" s="13">
        <f t="shared" si="14"/>
        <v>15.779999999999973</v>
      </c>
    </row>
    <row r="274" spans="1:8" x14ac:dyDescent="0.3">
      <c r="A274">
        <v>273</v>
      </c>
      <c r="B274" s="2">
        <v>45454</v>
      </c>
      <c r="C274" s="13">
        <v>77.900000000000006</v>
      </c>
      <c r="D274" s="13">
        <f t="shared" si="12"/>
        <v>0.1600000000000108</v>
      </c>
      <c r="E274" s="14">
        <v>25435</v>
      </c>
      <c r="F274" s="14">
        <f t="shared" si="13"/>
        <v>20</v>
      </c>
      <c r="G274" s="14">
        <v>1284.4100000000001</v>
      </c>
      <c r="H274" s="13">
        <f t="shared" si="14"/>
        <v>-6.2599999999999909</v>
      </c>
    </row>
    <row r="275" spans="1:8" x14ac:dyDescent="0.3">
      <c r="A275">
        <v>274</v>
      </c>
      <c r="B275" s="2">
        <v>45453</v>
      </c>
      <c r="C275" s="13">
        <v>77.739999999999995</v>
      </c>
      <c r="D275" s="13">
        <f t="shared" si="12"/>
        <v>2.2099999999999937</v>
      </c>
      <c r="E275" s="14">
        <v>25415</v>
      </c>
      <c r="F275" s="14">
        <f t="shared" si="13"/>
        <v>15</v>
      </c>
      <c r="G275" s="14">
        <v>1290.67</v>
      </c>
      <c r="H275" s="13">
        <f t="shared" si="14"/>
        <v>3.0900000000001455</v>
      </c>
    </row>
    <row r="276" spans="1:8" x14ac:dyDescent="0.3">
      <c r="A276">
        <v>275</v>
      </c>
      <c r="B276" s="2">
        <v>45450</v>
      </c>
      <c r="C276" s="13">
        <v>75.53</v>
      </c>
      <c r="D276" s="13">
        <f t="shared" si="12"/>
        <v>-1.9999999999996021E-2</v>
      </c>
      <c r="E276" s="14">
        <v>25400</v>
      </c>
      <c r="F276" s="14">
        <f t="shared" si="13"/>
        <v>-20</v>
      </c>
      <c r="G276" s="14">
        <v>1287.58</v>
      </c>
      <c r="H276" s="13">
        <f t="shared" si="14"/>
        <v>4.0199999999999818</v>
      </c>
    </row>
    <row r="277" spans="1:8" x14ac:dyDescent="0.3">
      <c r="A277">
        <v>276</v>
      </c>
      <c r="B277" s="2">
        <v>45449</v>
      </c>
      <c r="C277" s="13">
        <v>75.55</v>
      </c>
      <c r="D277" s="13">
        <f t="shared" si="12"/>
        <v>1.480000000000004</v>
      </c>
      <c r="E277" s="14">
        <v>25420</v>
      </c>
      <c r="F277" s="14">
        <f t="shared" si="13"/>
        <v>5</v>
      </c>
      <c r="G277" s="14">
        <v>1283.56</v>
      </c>
      <c r="H277" s="13">
        <f t="shared" si="14"/>
        <v>-0.78999999999996362</v>
      </c>
    </row>
    <row r="278" spans="1:8" x14ac:dyDescent="0.3">
      <c r="A278">
        <v>277</v>
      </c>
      <c r="B278" s="2">
        <v>45448</v>
      </c>
      <c r="C278" s="13">
        <v>74.069999999999993</v>
      </c>
      <c r="D278" s="13">
        <f t="shared" si="12"/>
        <v>0.81999999999999318</v>
      </c>
      <c r="E278" s="14">
        <v>25415</v>
      </c>
      <c r="F278" s="14">
        <f t="shared" si="13"/>
        <v>5</v>
      </c>
      <c r="G278" s="14">
        <v>1284.3499999999999</v>
      </c>
      <c r="H278" s="13">
        <f t="shared" si="14"/>
        <v>0.82999999999992724</v>
      </c>
    </row>
    <row r="279" spans="1:8" x14ac:dyDescent="0.3">
      <c r="A279">
        <v>278</v>
      </c>
      <c r="B279" s="2">
        <v>45447</v>
      </c>
      <c r="C279" s="13">
        <v>73.25</v>
      </c>
      <c r="D279" s="13">
        <f t="shared" si="12"/>
        <v>-0.96999999999999886</v>
      </c>
      <c r="E279" s="14">
        <v>25410</v>
      </c>
      <c r="F279" s="14">
        <f t="shared" si="13"/>
        <v>-22</v>
      </c>
      <c r="G279" s="14">
        <v>1283.52</v>
      </c>
      <c r="H279" s="13">
        <f t="shared" si="14"/>
        <v>3.5199999999999818</v>
      </c>
    </row>
    <row r="280" spans="1:8" x14ac:dyDescent="0.3">
      <c r="A280">
        <v>279</v>
      </c>
      <c r="B280" s="2">
        <v>45446</v>
      </c>
      <c r="C280" s="13">
        <v>74.22</v>
      </c>
      <c r="D280" s="13">
        <f t="shared" si="12"/>
        <v>-2.769999999999996</v>
      </c>
      <c r="E280" s="14">
        <v>25432</v>
      </c>
      <c r="F280" s="14">
        <f t="shared" si="13"/>
        <v>-8</v>
      </c>
      <c r="G280" s="14">
        <v>1280</v>
      </c>
      <c r="H280" s="13">
        <f t="shared" si="14"/>
        <v>18.279999999999973</v>
      </c>
    </row>
    <row r="281" spans="1:8" x14ac:dyDescent="0.3">
      <c r="A281">
        <v>280</v>
      </c>
      <c r="B281" s="2">
        <v>45443</v>
      </c>
      <c r="C281" s="13">
        <v>76.989999999999995</v>
      </c>
      <c r="D281" s="13">
        <f t="shared" si="12"/>
        <v>-0.92000000000000171</v>
      </c>
      <c r="E281" s="14">
        <v>25440</v>
      </c>
      <c r="F281" s="14">
        <f t="shared" si="13"/>
        <v>-10</v>
      </c>
      <c r="G281" s="14">
        <v>1261.72</v>
      </c>
      <c r="H281" s="13">
        <f t="shared" si="14"/>
        <v>-4.5999999999999091</v>
      </c>
    </row>
    <row r="282" spans="1:8" x14ac:dyDescent="0.3">
      <c r="A282">
        <v>281</v>
      </c>
      <c r="B282" s="2">
        <v>45442</v>
      </c>
      <c r="C282" s="13">
        <v>77.91</v>
      </c>
      <c r="D282" s="13">
        <f t="shared" si="12"/>
        <v>-1.3200000000000074</v>
      </c>
      <c r="E282" s="14">
        <v>25450</v>
      </c>
      <c r="F282" s="14">
        <f t="shared" si="13"/>
        <v>0</v>
      </c>
      <c r="G282" s="14">
        <v>1266.32</v>
      </c>
      <c r="H282" s="13">
        <f t="shared" si="14"/>
        <v>-6.3200000000001637</v>
      </c>
    </row>
    <row r="283" spans="1:8" x14ac:dyDescent="0.3">
      <c r="A283">
        <v>282</v>
      </c>
      <c r="B283" s="2">
        <v>45441</v>
      </c>
      <c r="C283" s="13">
        <v>79.23</v>
      </c>
      <c r="D283" s="13">
        <f t="shared" si="12"/>
        <v>-0.59999999999999432</v>
      </c>
      <c r="E283" s="14">
        <v>25450</v>
      </c>
      <c r="F283" s="14">
        <f t="shared" si="13"/>
        <v>2</v>
      </c>
      <c r="G283" s="14">
        <v>1272.6400000000001</v>
      </c>
      <c r="H283" s="13">
        <f t="shared" si="14"/>
        <v>-9.0899999999999181</v>
      </c>
    </row>
    <row r="284" spans="1:8" x14ac:dyDescent="0.3">
      <c r="A284">
        <v>283</v>
      </c>
      <c r="B284" s="2">
        <v>45440</v>
      </c>
      <c r="C284" s="13">
        <v>79.83</v>
      </c>
      <c r="D284" s="13">
        <f t="shared" si="12"/>
        <v>1.1799999999999926</v>
      </c>
      <c r="E284" s="14">
        <v>25448</v>
      </c>
      <c r="F284" s="14">
        <f t="shared" si="13"/>
        <v>3</v>
      </c>
      <c r="G284" s="14">
        <v>1281.73</v>
      </c>
      <c r="H284" s="13">
        <f t="shared" si="14"/>
        <v>14.049999999999955</v>
      </c>
    </row>
    <row r="285" spans="1:8" x14ac:dyDescent="0.3">
      <c r="A285">
        <v>284</v>
      </c>
      <c r="B285" s="2">
        <v>45439</v>
      </c>
      <c r="C285" s="13">
        <v>78.650000000000006</v>
      </c>
      <c r="D285" s="13">
        <f t="shared" si="12"/>
        <v>0.93000000000000682</v>
      </c>
      <c r="E285" s="14">
        <v>25445</v>
      </c>
      <c r="F285" s="14">
        <f t="shared" si="13"/>
        <v>-20</v>
      </c>
      <c r="G285" s="14">
        <v>1267.68</v>
      </c>
      <c r="H285" s="13">
        <f t="shared" si="14"/>
        <v>5.75</v>
      </c>
    </row>
    <row r="286" spans="1:8" x14ac:dyDescent="0.3">
      <c r="A286">
        <v>285</v>
      </c>
      <c r="B286" s="2">
        <v>45436</v>
      </c>
      <c r="C286" s="13">
        <v>77.72</v>
      </c>
      <c r="D286" s="13">
        <f t="shared" si="12"/>
        <v>0.84999999999999432</v>
      </c>
      <c r="E286" s="14">
        <v>25465</v>
      </c>
      <c r="F286" s="14">
        <f t="shared" si="13"/>
        <v>-4</v>
      </c>
      <c r="G286" s="14">
        <v>1261.93</v>
      </c>
      <c r="H286" s="13">
        <f t="shared" si="14"/>
        <v>-19.099999999999909</v>
      </c>
    </row>
    <row r="287" spans="1:8" x14ac:dyDescent="0.3">
      <c r="A287">
        <v>286</v>
      </c>
      <c r="B287" s="2">
        <v>45435</v>
      </c>
      <c r="C287" s="13">
        <v>76.87</v>
      </c>
      <c r="D287" s="13">
        <f t="shared" si="12"/>
        <v>-0.69999999999998863</v>
      </c>
      <c r="E287" s="14">
        <v>25469</v>
      </c>
      <c r="F287" s="14">
        <f t="shared" si="13"/>
        <v>5</v>
      </c>
      <c r="G287" s="14">
        <v>1281.03</v>
      </c>
      <c r="H287" s="13">
        <f t="shared" si="14"/>
        <v>14.119999999999891</v>
      </c>
    </row>
    <row r="288" spans="1:8" x14ac:dyDescent="0.3">
      <c r="A288">
        <v>287</v>
      </c>
      <c r="B288" s="2">
        <v>45434</v>
      </c>
      <c r="C288" s="13">
        <v>77.569999999999993</v>
      </c>
      <c r="D288" s="13">
        <f t="shared" si="12"/>
        <v>-1.6900000000000119</v>
      </c>
      <c r="E288" s="14">
        <v>25464</v>
      </c>
      <c r="F288" s="14">
        <f t="shared" si="13"/>
        <v>3</v>
      </c>
      <c r="G288" s="14">
        <v>1266.9100000000001</v>
      </c>
      <c r="H288" s="13">
        <f t="shared" si="14"/>
        <v>-10.230000000000018</v>
      </c>
    </row>
    <row r="289" spans="1:8" x14ac:dyDescent="0.3">
      <c r="A289">
        <v>288</v>
      </c>
      <c r="B289" s="2">
        <v>45433</v>
      </c>
      <c r="C289" s="13">
        <v>79.260000000000005</v>
      </c>
      <c r="D289" s="13">
        <f t="shared" si="12"/>
        <v>-0.53999999999999204</v>
      </c>
      <c r="E289" s="14">
        <v>25461</v>
      </c>
      <c r="F289" s="14">
        <f t="shared" si="13"/>
        <v>9</v>
      </c>
      <c r="G289" s="14">
        <v>1277.1400000000001</v>
      </c>
      <c r="H289" s="13">
        <f t="shared" si="14"/>
        <v>-0.4399999999998272</v>
      </c>
    </row>
    <row r="290" spans="1:8" x14ac:dyDescent="0.3">
      <c r="A290">
        <v>289</v>
      </c>
      <c r="B290" s="2">
        <v>45432</v>
      </c>
      <c r="C290" s="13">
        <v>79.8</v>
      </c>
      <c r="D290" s="13">
        <f t="shared" si="12"/>
        <v>-0.26000000000000512</v>
      </c>
      <c r="E290" s="14">
        <v>25452</v>
      </c>
      <c r="F290" s="14">
        <f t="shared" si="13"/>
        <v>4</v>
      </c>
      <c r="G290" s="14">
        <v>1277.58</v>
      </c>
      <c r="H290" s="13">
        <f t="shared" si="14"/>
        <v>4.4700000000000273</v>
      </c>
    </row>
    <row r="291" spans="1:8" x14ac:dyDescent="0.3">
      <c r="A291">
        <v>290</v>
      </c>
      <c r="B291" s="2">
        <v>45429</v>
      </c>
      <c r="C291" s="13">
        <v>80.06</v>
      </c>
      <c r="D291" s="13">
        <f t="shared" si="12"/>
        <v>1.3200000000000074</v>
      </c>
      <c r="E291" s="14">
        <v>25448</v>
      </c>
      <c r="F291" s="14">
        <f t="shared" si="13"/>
        <v>17</v>
      </c>
      <c r="G291" s="14">
        <v>1273.1099999999999</v>
      </c>
      <c r="H291" s="13">
        <f t="shared" si="14"/>
        <v>4.3299999999999272</v>
      </c>
    </row>
    <row r="292" spans="1:8" x14ac:dyDescent="0.3">
      <c r="A292">
        <v>291</v>
      </c>
      <c r="B292" s="2">
        <v>45428</v>
      </c>
      <c r="C292" s="13">
        <v>78.739999999999995</v>
      </c>
      <c r="D292" s="13">
        <f t="shared" si="12"/>
        <v>0.57999999999999829</v>
      </c>
      <c r="E292" s="14">
        <v>25431</v>
      </c>
      <c r="F292" s="14">
        <f t="shared" si="13"/>
        <v>-14</v>
      </c>
      <c r="G292" s="14">
        <v>1268.78</v>
      </c>
      <c r="H292" s="13">
        <f t="shared" si="14"/>
        <v>14.389999999999873</v>
      </c>
    </row>
    <row r="293" spans="1:8" x14ac:dyDescent="0.3">
      <c r="A293">
        <v>292</v>
      </c>
      <c r="B293" s="2">
        <v>45427</v>
      </c>
      <c r="C293" s="13">
        <v>78.16</v>
      </c>
      <c r="D293" s="13">
        <f t="shared" si="12"/>
        <v>0.14000000000000057</v>
      </c>
      <c r="E293" s="14">
        <v>25445</v>
      </c>
      <c r="F293" s="14">
        <f t="shared" si="13"/>
        <v>-5</v>
      </c>
      <c r="G293" s="14">
        <v>1254.3900000000001</v>
      </c>
      <c r="H293" s="13">
        <f t="shared" si="14"/>
        <v>11.110000000000127</v>
      </c>
    </row>
    <row r="294" spans="1:8" x14ac:dyDescent="0.3">
      <c r="A294">
        <v>293</v>
      </c>
      <c r="B294" s="2">
        <v>45426</v>
      </c>
      <c r="C294" s="13">
        <v>78.02</v>
      </c>
      <c r="D294" s="13">
        <f t="shared" si="12"/>
        <v>-1.1000000000000085</v>
      </c>
      <c r="E294" s="14">
        <v>25450</v>
      </c>
      <c r="F294" s="14">
        <f t="shared" si="13"/>
        <v>-3</v>
      </c>
      <c r="G294" s="14">
        <v>1243.28</v>
      </c>
      <c r="H294" s="13">
        <f t="shared" si="14"/>
        <v>3.0999999999999091</v>
      </c>
    </row>
    <row r="295" spans="1:8" x14ac:dyDescent="0.3">
      <c r="A295">
        <v>294</v>
      </c>
      <c r="B295" s="2">
        <v>45425</v>
      </c>
      <c r="C295" s="13">
        <v>79.12</v>
      </c>
      <c r="D295" s="13">
        <f t="shared" si="12"/>
        <v>0.85999999999999943</v>
      </c>
      <c r="E295" s="14">
        <v>25453</v>
      </c>
      <c r="F295" s="14">
        <f t="shared" si="13"/>
        <v>3</v>
      </c>
      <c r="G295" s="14">
        <v>1240.18</v>
      </c>
      <c r="H295" s="13">
        <f t="shared" si="14"/>
        <v>-4.5199999999999818</v>
      </c>
    </row>
    <row r="296" spans="1:8" x14ac:dyDescent="0.3">
      <c r="A296">
        <v>295</v>
      </c>
      <c r="B296" s="2">
        <v>45422</v>
      </c>
      <c r="C296" s="13">
        <v>78.260000000000005</v>
      </c>
      <c r="D296" s="13">
        <f t="shared" si="12"/>
        <v>-1</v>
      </c>
      <c r="E296" s="14">
        <v>25450</v>
      </c>
      <c r="F296" s="14">
        <f t="shared" si="13"/>
        <v>10</v>
      </c>
      <c r="G296" s="14">
        <v>1244.7</v>
      </c>
      <c r="H296" s="13">
        <f t="shared" si="14"/>
        <v>-3.9400000000000546</v>
      </c>
    </row>
    <row r="297" spans="1:8" x14ac:dyDescent="0.3">
      <c r="A297">
        <v>296</v>
      </c>
      <c r="B297" s="2">
        <v>45421</v>
      </c>
      <c r="C297" s="13">
        <v>79.260000000000005</v>
      </c>
      <c r="D297" s="13">
        <f t="shared" si="12"/>
        <v>0.27000000000001023</v>
      </c>
      <c r="E297" s="14">
        <v>25440</v>
      </c>
      <c r="F297" s="14">
        <f t="shared" si="13"/>
        <v>15</v>
      </c>
      <c r="G297" s="14">
        <v>1248.6400000000001</v>
      </c>
      <c r="H297" s="13">
        <f t="shared" si="14"/>
        <v>-1.8199999999999363</v>
      </c>
    </row>
    <row r="298" spans="1:8" x14ac:dyDescent="0.3">
      <c r="A298">
        <v>297</v>
      </c>
      <c r="B298" s="2">
        <v>45420</v>
      </c>
      <c r="C298" s="13">
        <v>78.989999999999995</v>
      </c>
      <c r="D298" s="13">
        <f t="shared" si="12"/>
        <v>0.60999999999999943</v>
      </c>
      <c r="E298" s="14">
        <v>25425</v>
      </c>
      <c r="F298" s="14">
        <f t="shared" si="13"/>
        <v>25</v>
      </c>
      <c r="G298" s="14">
        <v>1250.46</v>
      </c>
      <c r="H298" s="13">
        <f t="shared" si="14"/>
        <v>1.8299999999999272</v>
      </c>
    </row>
    <row r="299" spans="1:8" x14ac:dyDescent="0.3">
      <c r="A299">
        <v>298</v>
      </c>
      <c r="B299" s="2">
        <v>45419</v>
      </c>
      <c r="C299" s="13">
        <v>78.38</v>
      </c>
      <c r="D299" s="13">
        <f t="shared" si="12"/>
        <v>-0.10000000000000853</v>
      </c>
      <c r="E299" s="14">
        <v>25400</v>
      </c>
      <c r="F299" s="14">
        <f t="shared" si="13"/>
        <v>30</v>
      </c>
      <c r="G299" s="14">
        <v>1248.6300000000001</v>
      </c>
      <c r="H299" s="13">
        <f t="shared" si="14"/>
        <v>7.0500000000001819</v>
      </c>
    </row>
    <row r="300" spans="1:8" x14ac:dyDescent="0.3">
      <c r="A300">
        <v>299</v>
      </c>
      <c r="B300" s="2">
        <v>45418</v>
      </c>
      <c r="C300" s="13">
        <v>78.48</v>
      </c>
      <c r="D300" s="13">
        <f t="shared" si="12"/>
        <v>0.37000000000000455</v>
      </c>
      <c r="E300" s="14">
        <v>25370</v>
      </c>
      <c r="F300" s="14">
        <f t="shared" si="13"/>
        <v>-30</v>
      </c>
      <c r="G300" s="14">
        <v>1241.58</v>
      </c>
      <c r="H300" s="13">
        <f t="shared" si="14"/>
        <v>20.549999999999955</v>
      </c>
    </row>
    <row r="301" spans="1:8" x14ac:dyDescent="0.3">
      <c r="A301">
        <v>300</v>
      </c>
      <c r="B301" s="2">
        <v>45415</v>
      </c>
      <c r="C301" s="13">
        <v>78.11</v>
      </c>
      <c r="D301" s="13">
        <f t="shared" si="12"/>
        <v>-0.84000000000000341</v>
      </c>
      <c r="E301" s="14">
        <v>25400</v>
      </c>
      <c r="F301" s="14">
        <f t="shared" si="13"/>
        <v>10</v>
      </c>
      <c r="G301" s="14">
        <v>1221.03</v>
      </c>
      <c r="H301" s="13">
        <f t="shared" si="14"/>
        <v>4.6700000000000728</v>
      </c>
    </row>
    <row r="302" spans="1:8" x14ac:dyDescent="0.3">
      <c r="A302">
        <v>301</v>
      </c>
      <c r="B302" s="2">
        <v>45414</v>
      </c>
      <c r="C302" s="13">
        <v>78.95</v>
      </c>
      <c r="D302" s="13">
        <f t="shared" si="12"/>
        <v>-4.9999999999997158E-2</v>
      </c>
      <c r="E302" s="14">
        <v>25390</v>
      </c>
      <c r="F302" s="14">
        <f t="shared" si="13"/>
        <v>60</v>
      </c>
      <c r="G302" s="14">
        <v>1216.3599999999999</v>
      </c>
      <c r="H302" s="13">
        <f t="shared" si="14"/>
        <v>18.813290295710203</v>
      </c>
    </row>
    <row r="303" spans="1:8" x14ac:dyDescent="0.3">
      <c r="A303">
        <v>302</v>
      </c>
      <c r="B303" s="2">
        <v>45413</v>
      </c>
      <c r="C303" s="13">
        <v>79</v>
      </c>
      <c r="D303" s="13">
        <f t="shared" si="12"/>
        <v>-2.9300000000000068</v>
      </c>
      <c r="E303" s="14">
        <v>25330</v>
      </c>
      <c r="F303" s="14">
        <f t="shared" si="13"/>
        <v>0</v>
      </c>
      <c r="G303" s="14">
        <v>1197.5467097042897</v>
      </c>
      <c r="H303" s="13">
        <f t="shared" si="14"/>
        <v>2.8370887130361098</v>
      </c>
    </row>
    <row r="304" spans="1:8" x14ac:dyDescent="0.3">
      <c r="A304">
        <v>303</v>
      </c>
      <c r="B304" s="2">
        <v>45412</v>
      </c>
      <c r="C304" s="13">
        <v>81.93</v>
      </c>
      <c r="D304" s="13">
        <f t="shared" si="12"/>
        <v>-0.69999999999998863</v>
      </c>
      <c r="E304" s="14">
        <v>25330</v>
      </c>
      <c r="F304" s="14">
        <f t="shared" si="13"/>
        <v>0</v>
      </c>
      <c r="G304" s="14">
        <v>1194.7096209912536</v>
      </c>
      <c r="H304" s="13">
        <f t="shared" si="14"/>
        <v>-5.6877259475218125</v>
      </c>
    </row>
    <row r="305" spans="1:8" x14ac:dyDescent="0.3">
      <c r="A305">
        <v>304</v>
      </c>
      <c r="B305" s="2">
        <v>45411</v>
      </c>
      <c r="C305" s="13">
        <v>82.63</v>
      </c>
      <c r="D305" s="13">
        <f t="shared" si="12"/>
        <v>-1.2199999999999989</v>
      </c>
      <c r="E305" s="14">
        <v>25330</v>
      </c>
      <c r="F305" s="14">
        <f t="shared" si="13"/>
        <v>0</v>
      </c>
      <c r="G305" s="14">
        <v>1200.3973469387754</v>
      </c>
      <c r="H305" s="13">
        <f t="shared" si="14"/>
        <v>-9.1226530612245824</v>
      </c>
    </row>
    <row r="306" spans="1:8" x14ac:dyDescent="0.3">
      <c r="A306">
        <v>305</v>
      </c>
      <c r="B306" s="2">
        <v>45408</v>
      </c>
      <c r="C306" s="13">
        <v>83.85</v>
      </c>
      <c r="D306" s="13">
        <f t="shared" si="12"/>
        <v>0.28000000000000114</v>
      </c>
      <c r="E306" s="14">
        <v>25330</v>
      </c>
      <c r="F306" s="14">
        <f t="shared" si="13"/>
        <v>-20</v>
      </c>
      <c r="G306" s="14">
        <v>1209.52</v>
      </c>
      <c r="H306" s="13">
        <f t="shared" si="14"/>
        <v>4.5499999999999545</v>
      </c>
    </row>
    <row r="307" spans="1:8" x14ac:dyDescent="0.3">
      <c r="A307">
        <v>306</v>
      </c>
      <c r="B307" s="2">
        <v>45407</v>
      </c>
      <c r="C307" s="13">
        <v>83.57</v>
      </c>
      <c r="D307" s="13">
        <f t="shared" si="12"/>
        <v>0.75999999999999091</v>
      </c>
      <c r="E307" s="14">
        <v>25350</v>
      </c>
      <c r="F307" s="14">
        <f t="shared" si="13"/>
        <v>-55</v>
      </c>
      <c r="G307" s="14">
        <v>1204.97</v>
      </c>
      <c r="H307" s="13">
        <f t="shared" si="14"/>
        <v>-0.63999999999987267</v>
      </c>
    </row>
    <row r="308" spans="1:8" x14ac:dyDescent="0.3">
      <c r="A308">
        <v>307</v>
      </c>
      <c r="B308" s="2">
        <v>45406</v>
      </c>
      <c r="C308" s="13">
        <v>82.81</v>
      </c>
      <c r="D308" s="13">
        <f t="shared" si="12"/>
        <v>-0.54999999999999716</v>
      </c>
      <c r="E308" s="14">
        <v>25405</v>
      </c>
      <c r="F308" s="14">
        <f t="shared" si="13"/>
        <v>-35</v>
      </c>
      <c r="G308" s="14">
        <v>1205.6099999999999</v>
      </c>
      <c r="H308" s="13">
        <f t="shared" si="14"/>
        <v>28.209999999999809</v>
      </c>
    </row>
    <row r="309" spans="1:8" x14ac:dyDescent="0.3">
      <c r="A309">
        <v>308</v>
      </c>
      <c r="B309" s="2">
        <v>45405</v>
      </c>
      <c r="C309" s="13">
        <v>83.36</v>
      </c>
      <c r="D309" s="13">
        <f t="shared" si="12"/>
        <v>0.51000000000000512</v>
      </c>
      <c r="E309" s="14">
        <v>25440</v>
      </c>
      <c r="F309" s="14">
        <f t="shared" si="13"/>
        <v>-15</v>
      </c>
      <c r="G309" s="14">
        <v>1177.4000000000001</v>
      </c>
      <c r="H309" s="13">
        <f t="shared" si="14"/>
        <v>-12.819999999999936</v>
      </c>
    </row>
    <row r="310" spans="1:8" x14ac:dyDescent="0.3">
      <c r="A310">
        <v>309</v>
      </c>
      <c r="B310" s="2">
        <v>45404</v>
      </c>
      <c r="C310" s="13">
        <v>82.85</v>
      </c>
      <c r="D310" s="13">
        <f t="shared" si="12"/>
        <v>-0.29000000000000625</v>
      </c>
      <c r="E310" s="14">
        <v>25455</v>
      </c>
      <c r="F310" s="14">
        <f t="shared" si="13"/>
        <v>15</v>
      </c>
      <c r="G310" s="14">
        <v>1190.22</v>
      </c>
      <c r="H310" s="13">
        <f t="shared" si="14"/>
        <v>15.370000000000118</v>
      </c>
    </row>
    <row r="311" spans="1:8" x14ac:dyDescent="0.3">
      <c r="A311">
        <v>310</v>
      </c>
      <c r="B311" s="2">
        <v>45401</v>
      </c>
      <c r="C311" s="13">
        <v>83.14</v>
      </c>
      <c r="D311" s="13">
        <f t="shared" si="12"/>
        <v>0.40999999999999659</v>
      </c>
      <c r="E311" s="14">
        <v>25440</v>
      </c>
      <c r="F311" s="14">
        <f t="shared" si="13"/>
        <v>40</v>
      </c>
      <c r="G311" s="14">
        <v>1174.8499999999999</v>
      </c>
      <c r="H311" s="13">
        <f t="shared" si="14"/>
        <v>-65.361428571428632</v>
      </c>
    </row>
    <row r="312" spans="1:8" x14ac:dyDescent="0.3">
      <c r="A312">
        <v>311</v>
      </c>
      <c r="B312" s="2">
        <v>45400</v>
      </c>
      <c r="C312" s="13">
        <v>82.73</v>
      </c>
      <c r="D312" s="13">
        <f t="shared" si="12"/>
        <v>4.0000000000006253E-2</v>
      </c>
      <c r="E312" s="14">
        <v>25400</v>
      </c>
      <c r="F312" s="14">
        <f t="shared" si="13"/>
        <v>0</v>
      </c>
      <c r="G312" s="14">
        <v>1240.2114285714285</v>
      </c>
      <c r="H312" s="13">
        <f t="shared" si="14"/>
        <v>47.201428571428551</v>
      </c>
    </row>
    <row r="313" spans="1:8" x14ac:dyDescent="0.3">
      <c r="A313">
        <v>312</v>
      </c>
      <c r="B313" s="2">
        <v>45399</v>
      </c>
      <c r="C313" s="13">
        <v>82.69</v>
      </c>
      <c r="D313" s="13">
        <f t="shared" si="12"/>
        <v>-2.6700000000000017</v>
      </c>
      <c r="E313" s="14">
        <v>25400</v>
      </c>
      <c r="F313" s="14">
        <f t="shared" si="13"/>
        <v>120</v>
      </c>
      <c r="G313" s="14">
        <v>1193.01</v>
      </c>
      <c r="H313" s="13">
        <f t="shared" si="14"/>
        <v>-22.670000000000073</v>
      </c>
    </row>
    <row r="314" spans="1:8" x14ac:dyDescent="0.3">
      <c r="A314">
        <v>313</v>
      </c>
      <c r="B314" s="2">
        <v>45398</v>
      </c>
      <c r="C314" s="13">
        <v>85.36</v>
      </c>
      <c r="D314" s="13">
        <f t="shared" si="12"/>
        <v>-4.9999999999997158E-2</v>
      </c>
      <c r="E314" s="14">
        <v>25280</v>
      </c>
      <c r="F314" s="14">
        <f t="shared" si="13"/>
        <v>100</v>
      </c>
      <c r="G314" s="14">
        <v>1215.68</v>
      </c>
      <c r="H314" s="13">
        <f t="shared" si="14"/>
        <v>-0.92999999999983629</v>
      </c>
    </row>
    <row r="315" spans="1:8" x14ac:dyDescent="0.3">
      <c r="A315">
        <v>314</v>
      </c>
      <c r="B315" s="2">
        <v>45397</v>
      </c>
      <c r="C315" s="13">
        <v>85.41</v>
      </c>
      <c r="D315" s="13">
        <f t="shared" si="12"/>
        <v>-0.25</v>
      </c>
      <c r="E315" s="14">
        <v>25180</v>
      </c>
      <c r="F315" s="14">
        <f t="shared" si="13"/>
        <v>165</v>
      </c>
      <c r="G315" s="14">
        <v>1216.6099999999999</v>
      </c>
      <c r="H315" s="13">
        <f t="shared" si="14"/>
        <v>-59.990000000000009</v>
      </c>
    </row>
    <row r="316" spans="1:8" x14ac:dyDescent="0.3">
      <c r="A316">
        <v>315</v>
      </c>
      <c r="B316" s="2">
        <v>45394</v>
      </c>
      <c r="C316" s="13">
        <v>85.66</v>
      </c>
      <c r="D316" s="13">
        <f t="shared" si="12"/>
        <v>0.64000000000000057</v>
      </c>
      <c r="E316" s="14">
        <v>25015</v>
      </c>
      <c r="F316" s="14">
        <f t="shared" si="13"/>
        <v>35</v>
      </c>
      <c r="G316" s="14">
        <v>1276.5999999999999</v>
      </c>
      <c r="H316" s="13">
        <f t="shared" si="14"/>
        <v>18.399999999999864</v>
      </c>
    </row>
    <row r="317" spans="1:8" x14ac:dyDescent="0.3">
      <c r="A317">
        <v>316</v>
      </c>
      <c r="B317" s="2">
        <v>45393</v>
      </c>
      <c r="C317" s="13">
        <v>85.02</v>
      </c>
      <c r="D317" s="13">
        <f t="shared" si="12"/>
        <v>-1.1899999999999977</v>
      </c>
      <c r="E317" s="14">
        <v>24980</v>
      </c>
      <c r="F317" s="14">
        <f t="shared" si="13"/>
        <v>45</v>
      </c>
      <c r="G317" s="14">
        <v>1258.2</v>
      </c>
      <c r="H317" s="13">
        <f t="shared" si="14"/>
        <v>-0.35999999999989996</v>
      </c>
    </row>
    <row r="318" spans="1:8" x14ac:dyDescent="0.3">
      <c r="A318">
        <v>317</v>
      </c>
      <c r="B318" s="2">
        <v>45392</v>
      </c>
      <c r="C318" s="13">
        <v>86.21</v>
      </c>
      <c r="D318" s="13">
        <f t="shared" si="12"/>
        <v>0.97999999999998977</v>
      </c>
      <c r="E318" s="14">
        <v>24935</v>
      </c>
      <c r="F318" s="14">
        <f t="shared" si="13"/>
        <v>-10</v>
      </c>
      <c r="G318" s="14">
        <v>1258.56</v>
      </c>
      <c r="H318" s="13">
        <f t="shared" si="14"/>
        <v>-4.2599999999999909</v>
      </c>
    </row>
    <row r="319" spans="1:8" x14ac:dyDescent="0.3">
      <c r="A319">
        <v>318</v>
      </c>
      <c r="B319" s="2">
        <v>45391</v>
      </c>
      <c r="C319" s="13">
        <v>85.23</v>
      </c>
      <c r="D319" s="13">
        <f t="shared" si="12"/>
        <v>-1.2000000000000028</v>
      </c>
      <c r="E319" s="14">
        <v>24945</v>
      </c>
      <c r="F319" s="14">
        <f t="shared" si="13"/>
        <v>-15</v>
      </c>
      <c r="G319" s="14">
        <v>1262.82</v>
      </c>
      <c r="H319" s="13">
        <f t="shared" si="14"/>
        <v>12.470000000000027</v>
      </c>
    </row>
    <row r="320" spans="1:8" x14ac:dyDescent="0.3">
      <c r="A320">
        <v>319</v>
      </c>
      <c r="B320" s="2">
        <v>45390</v>
      </c>
      <c r="C320" s="13">
        <v>86.43</v>
      </c>
      <c r="D320" s="13">
        <f t="shared" si="12"/>
        <v>-0.47999999999998977</v>
      </c>
      <c r="E320" s="14">
        <v>24960</v>
      </c>
      <c r="F320" s="14">
        <f t="shared" si="13"/>
        <v>10</v>
      </c>
      <c r="G320" s="14">
        <v>1250.3499999999999</v>
      </c>
      <c r="H320" s="13">
        <f t="shared" si="14"/>
        <v>-4.7599999999999909</v>
      </c>
    </row>
    <row r="321" spans="1:8" x14ac:dyDescent="0.3">
      <c r="A321">
        <v>320</v>
      </c>
      <c r="B321" s="2">
        <v>45387</v>
      </c>
      <c r="C321" s="13">
        <v>86.91</v>
      </c>
      <c r="D321" s="13">
        <f t="shared" si="12"/>
        <v>0.31999999999999318</v>
      </c>
      <c r="E321" s="14">
        <v>24950</v>
      </c>
      <c r="F321" s="14">
        <f t="shared" si="13"/>
        <v>15</v>
      </c>
      <c r="G321" s="14">
        <v>1255.1099999999999</v>
      </c>
      <c r="H321" s="13">
        <f t="shared" si="14"/>
        <v>-13.1400000000001</v>
      </c>
    </row>
    <row r="322" spans="1:8" x14ac:dyDescent="0.3">
      <c r="A322">
        <v>321</v>
      </c>
      <c r="B322" s="2">
        <v>45386</v>
      </c>
      <c r="C322" s="13">
        <v>86.59</v>
      </c>
      <c r="D322" s="13">
        <f t="shared" si="12"/>
        <v>1.1599999999999966</v>
      </c>
      <c r="E322" s="14">
        <v>24935</v>
      </c>
      <c r="F322" s="14">
        <f t="shared" si="13"/>
        <v>-65</v>
      </c>
      <c r="G322" s="14">
        <v>1268.25</v>
      </c>
      <c r="H322" s="13">
        <f t="shared" si="14"/>
        <v>-3.2200000000000273</v>
      </c>
    </row>
    <row r="323" spans="1:8" x14ac:dyDescent="0.3">
      <c r="A323">
        <v>322</v>
      </c>
      <c r="B323" s="2">
        <v>45385</v>
      </c>
      <c r="C323" s="13">
        <v>85.43</v>
      </c>
      <c r="D323" s="13">
        <f t="shared" ref="D323:D386" si="15">C323-C324</f>
        <v>0.28000000000000114</v>
      </c>
      <c r="E323" s="14">
        <v>25000</v>
      </c>
      <c r="F323" s="14">
        <f t="shared" ref="F323:F386" si="16">E323-E324</f>
        <v>100</v>
      </c>
      <c r="G323" s="14">
        <v>1271.47</v>
      </c>
      <c r="H323" s="13">
        <f t="shared" ref="H323:H386" si="17">G323-G324</f>
        <v>-15.569999999999936</v>
      </c>
    </row>
    <row r="324" spans="1:8" x14ac:dyDescent="0.3">
      <c r="A324">
        <v>323</v>
      </c>
      <c r="B324" s="2">
        <v>45384</v>
      </c>
      <c r="C324" s="13">
        <v>85.15</v>
      </c>
      <c r="D324" s="13">
        <f t="shared" si="15"/>
        <v>1.4400000000000119</v>
      </c>
      <c r="E324" s="14">
        <v>24900</v>
      </c>
      <c r="F324" s="14">
        <f t="shared" si="16"/>
        <v>105</v>
      </c>
      <c r="G324" s="14">
        <v>1287.04</v>
      </c>
      <c r="H324" s="13">
        <f t="shared" si="17"/>
        <v>5.5199999999999818</v>
      </c>
    </row>
    <row r="325" spans="1:8" x14ac:dyDescent="0.3">
      <c r="A325">
        <v>324</v>
      </c>
      <c r="B325" s="2">
        <v>45383</v>
      </c>
      <c r="C325" s="13">
        <v>83.71</v>
      </c>
      <c r="D325" s="13">
        <f t="shared" si="15"/>
        <v>2.0714285714285552</v>
      </c>
      <c r="E325" s="14">
        <v>24795</v>
      </c>
      <c r="F325" s="14">
        <f t="shared" si="16"/>
        <v>-15</v>
      </c>
      <c r="G325" s="14">
        <v>1281.52</v>
      </c>
      <c r="H325" s="13">
        <f t="shared" si="17"/>
        <v>-2.5699999999999363</v>
      </c>
    </row>
    <row r="326" spans="1:8" x14ac:dyDescent="0.3">
      <c r="A326">
        <v>325</v>
      </c>
      <c r="B326" s="2">
        <v>45380</v>
      </c>
      <c r="C326" s="13">
        <v>81.638571428571439</v>
      </c>
      <c r="D326" s="13">
        <f t="shared" si="15"/>
        <v>-1.5314285714285631</v>
      </c>
      <c r="E326" s="14">
        <v>24810</v>
      </c>
      <c r="F326" s="14">
        <f t="shared" si="16"/>
        <v>20</v>
      </c>
      <c r="G326" s="14">
        <v>1284.0899999999999</v>
      </c>
      <c r="H326" s="13">
        <f t="shared" si="17"/>
        <v>-6.0900000000001455</v>
      </c>
    </row>
    <row r="327" spans="1:8" x14ac:dyDescent="0.3">
      <c r="A327">
        <v>326</v>
      </c>
      <c r="B327" s="2">
        <v>45379</v>
      </c>
      <c r="C327" s="13">
        <v>83.17</v>
      </c>
      <c r="D327" s="13">
        <f t="shared" si="15"/>
        <v>1.8200000000000074</v>
      </c>
      <c r="E327" s="14">
        <v>24790</v>
      </c>
      <c r="F327" s="14">
        <f t="shared" si="16"/>
        <v>5</v>
      </c>
      <c r="G327" s="14">
        <v>1290.18</v>
      </c>
      <c r="H327" s="13">
        <f t="shared" si="17"/>
        <v>7.0900000000001455</v>
      </c>
    </row>
    <row r="328" spans="1:8" x14ac:dyDescent="0.3">
      <c r="A328">
        <v>327</v>
      </c>
      <c r="B328" s="2">
        <v>45378</v>
      </c>
      <c r="C328" s="13">
        <v>81.349999999999994</v>
      </c>
      <c r="D328" s="13">
        <f t="shared" si="15"/>
        <v>-0.27000000000001023</v>
      </c>
      <c r="E328" s="14">
        <v>24785</v>
      </c>
      <c r="F328" s="14">
        <f t="shared" si="16"/>
        <v>15</v>
      </c>
      <c r="G328" s="14">
        <v>1283.0899999999999</v>
      </c>
      <c r="H328" s="13">
        <f t="shared" si="17"/>
        <v>0.87999999999988177</v>
      </c>
    </row>
    <row r="329" spans="1:8" x14ac:dyDescent="0.3">
      <c r="A329">
        <v>328</v>
      </c>
      <c r="B329" s="2">
        <v>45377</v>
      </c>
      <c r="C329" s="13">
        <v>81.62</v>
      </c>
      <c r="D329" s="13">
        <f t="shared" si="15"/>
        <v>-0.32999999999999829</v>
      </c>
      <c r="E329" s="14">
        <v>24770</v>
      </c>
      <c r="F329" s="14">
        <f t="shared" si="16"/>
        <v>30</v>
      </c>
      <c r="G329" s="14">
        <v>1282.21</v>
      </c>
      <c r="H329" s="13">
        <f t="shared" si="17"/>
        <v>14.350000000000136</v>
      </c>
    </row>
    <row r="330" spans="1:8" x14ac:dyDescent="0.3">
      <c r="A330">
        <v>329</v>
      </c>
      <c r="B330" s="2">
        <v>45376</v>
      </c>
      <c r="C330" s="13">
        <v>81.95</v>
      </c>
      <c r="D330" s="13">
        <f t="shared" si="15"/>
        <v>1.3200000000000074</v>
      </c>
      <c r="E330" s="14">
        <v>24740</v>
      </c>
      <c r="F330" s="14">
        <f t="shared" si="16"/>
        <v>-28</v>
      </c>
      <c r="G330" s="14">
        <v>1267.8599999999999</v>
      </c>
      <c r="H330" s="13">
        <f t="shared" si="17"/>
        <v>-13.940000000000055</v>
      </c>
    </row>
    <row r="331" spans="1:8" x14ac:dyDescent="0.3">
      <c r="A331">
        <v>330</v>
      </c>
      <c r="B331" s="2">
        <v>45373</v>
      </c>
      <c r="C331" s="13">
        <v>80.63</v>
      </c>
      <c r="D331" s="13">
        <f t="shared" si="15"/>
        <v>-0.43999999999999773</v>
      </c>
      <c r="E331" s="14">
        <v>24768</v>
      </c>
      <c r="F331" s="14">
        <f t="shared" si="16"/>
        <v>-17</v>
      </c>
      <c r="G331" s="14">
        <v>1281.8</v>
      </c>
      <c r="H331" s="13">
        <f t="shared" si="17"/>
        <v>5.3799999999998818</v>
      </c>
    </row>
    <row r="332" spans="1:8" x14ac:dyDescent="0.3">
      <c r="A332">
        <v>331</v>
      </c>
      <c r="B332" s="2">
        <v>45372</v>
      </c>
      <c r="C332" s="13">
        <v>81.069999999999993</v>
      </c>
      <c r="D332" s="13">
        <f t="shared" si="15"/>
        <v>-0.61000000000001364</v>
      </c>
      <c r="E332" s="14">
        <v>24785</v>
      </c>
      <c r="F332" s="14">
        <f t="shared" si="16"/>
        <v>10</v>
      </c>
      <c r="G332" s="14">
        <v>1276.42</v>
      </c>
      <c r="H332" s="13">
        <f t="shared" si="17"/>
        <v>16.340000000000146</v>
      </c>
    </row>
    <row r="333" spans="1:8" x14ac:dyDescent="0.3">
      <c r="A333">
        <v>332</v>
      </c>
      <c r="B333" s="2">
        <v>45371</v>
      </c>
      <c r="C333" s="13">
        <v>81.680000000000007</v>
      </c>
      <c r="D333" s="13">
        <f t="shared" si="15"/>
        <v>-1.789999999999992</v>
      </c>
      <c r="E333" s="14">
        <v>24775</v>
      </c>
      <c r="F333" s="14">
        <f t="shared" si="16"/>
        <v>35</v>
      </c>
      <c r="G333" s="14">
        <v>1260.08</v>
      </c>
      <c r="H333" s="13">
        <f t="shared" si="17"/>
        <v>17.619999999999891</v>
      </c>
    </row>
    <row r="334" spans="1:8" x14ac:dyDescent="0.3">
      <c r="A334">
        <v>333</v>
      </c>
      <c r="B334" s="2">
        <v>45370</v>
      </c>
      <c r="C334" s="13">
        <v>83.47</v>
      </c>
      <c r="D334" s="13">
        <f t="shared" si="15"/>
        <v>0.75</v>
      </c>
      <c r="E334" s="14">
        <v>24740</v>
      </c>
      <c r="F334" s="14">
        <f t="shared" si="16"/>
        <v>25</v>
      </c>
      <c r="G334" s="14">
        <v>1242.46</v>
      </c>
      <c r="H334" s="13">
        <f t="shared" si="17"/>
        <v>-1.0999999999999091</v>
      </c>
    </row>
    <row r="335" spans="1:8" x14ac:dyDescent="0.3">
      <c r="A335">
        <v>334</v>
      </c>
      <c r="B335" s="2">
        <v>45369</v>
      </c>
      <c r="C335" s="13">
        <v>82.72</v>
      </c>
      <c r="D335" s="13">
        <f t="shared" si="15"/>
        <v>1.6799999999999926</v>
      </c>
      <c r="E335" s="14">
        <v>24715</v>
      </c>
      <c r="F335" s="14">
        <f t="shared" si="16"/>
        <v>5</v>
      </c>
      <c r="G335" s="14">
        <v>1243.56</v>
      </c>
      <c r="H335" s="13">
        <f t="shared" si="17"/>
        <v>-20.220000000000027</v>
      </c>
    </row>
    <row r="336" spans="1:8" x14ac:dyDescent="0.3">
      <c r="A336">
        <v>335</v>
      </c>
      <c r="B336" s="2">
        <v>45366</v>
      </c>
      <c r="C336" s="13">
        <v>81.040000000000006</v>
      </c>
      <c r="D336" s="13">
        <f t="shared" si="15"/>
        <v>0.30000000000001137</v>
      </c>
      <c r="E336" s="14">
        <v>24710</v>
      </c>
      <c r="F336" s="14">
        <f t="shared" si="16"/>
        <v>20</v>
      </c>
      <c r="G336" s="14">
        <v>1263.78</v>
      </c>
      <c r="H336" s="13">
        <f t="shared" si="17"/>
        <v>-0.48000000000001819</v>
      </c>
    </row>
    <row r="337" spans="1:8" x14ac:dyDescent="0.3">
      <c r="A337">
        <v>336</v>
      </c>
      <c r="B337" s="2">
        <v>45365</v>
      </c>
      <c r="C337" s="13">
        <v>80.739999999999995</v>
      </c>
      <c r="D337" s="13">
        <f t="shared" si="15"/>
        <v>1.4399999999999977</v>
      </c>
      <c r="E337" s="14">
        <v>24690</v>
      </c>
      <c r="F337" s="14">
        <f t="shared" si="16"/>
        <v>15</v>
      </c>
      <c r="G337" s="14">
        <v>1264.26</v>
      </c>
      <c r="H337" s="13">
        <f t="shared" si="17"/>
        <v>-6.25</v>
      </c>
    </row>
    <row r="338" spans="1:8" x14ac:dyDescent="0.3">
      <c r="A338">
        <v>337</v>
      </c>
      <c r="B338" s="2">
        <v>45364</v>
      </c>
      <c r="C338" s="13">
        <v>79.3</v>
      </c>
      <c r="D338" s="13">
        <f t="shared" si="15"/>
        <v>1.7399999999999949</v>
      </c>
      <c r="E338" s="14">
        <v>24675</v>
      </c>
      <c r="F338" s="14">
        <f t="shared" si="16"/>
        <v>30</v>
      </c>
      <c r="G338" s="14">
        <v>1270.51</v>
      </c>
      <c r="H338" s="13">
        <f t="shared" si="17"/>
        <v>25.509999999999991</v>
      </c>
    </row>
    <row r="339" spans="1:8" x14ac:dyDescent="0.3">
      <c r="A339">
        <v>338</v>
      </c>
      <c r="B339" s="2">
        <v>45363</v>
      </c>
      <c r="C339" s="13">
        <v>77.56</v>
      </c>
      <c r="D339" s="13">
        <f t="shared" si="15"/>
        <v>-0.37000000000000455</v>
      </c>
      <c r="E339" s="14">
        <v>24645</v>
      </c>
      <c r="F339" s="14">
        <f t="shared" si="16"/>
        <v>10</v>
      </c>
      <c r="G339" s="14">
        <v>1245</v>
      </c>
      <c r="H339" s="13">
        <f t="shared" si="17"/>
        <v>9.5099999999999909</v>
      </c>
    </row>
    <row r="340" spans="1:8" x14ac:dyDescent="0.3">
      <c r="A340">
        <v>339</v>
      </c>
      <c r="B340" s="2">
        <v>45362</v>
      </c>
      <c r="C340" s="13">
        <v>77.930000000000007</v>
      </c>
      <c r="D340" s="13">
        <f t="shared" si="15"/>
        <v>-7.9999999999998295E-2</v>
      </c>
      <c r="E340" s="14">
        <v>24635</v>
      </c>
      <c r="F340" s="14">
        <f t="shared" si="16"/>
        <v>-5</v>
      </c>
      <c r="G340" s="14">
        <v>1235.49</v>
      </c>
      <c r="H340" s="13">
        <f t="shared" si="17"/>
        <v>-11.8599999999999</v>
      </c>
    </row>
    <row r="341" spans="1:8" x14ac:dyDescent="0.3">
      <c r="A341">
        <v>340</v>
      </c>
      <c r="B341" s="2">
        <v>45359</v>
      </c>
      <c r="C341" s="13">
        <v>78.010000000000005</v>
      </c>
      <c r="D341" s="13">
        <f t="shared" si="15"/>
        <v>-0.92000000000000171</v>
      </c>
      <c r="E341" s="14">
        <v>24640</v>
      </c>
      <c r="F341" s="14">
        <f t="shared" si="16"/>
        <v>-40</v>
      </c>
      <c r="G341" s="14">
        <v>1247.3499999999999</v>
      </c>
      <c r="H341" s="13">
        <f t="shared" si="17"/>
        <v>-21.110000000000127</v>
      </c>
    </row>
    <row r="342" spans="1:8" x14ac:dyDescent="0.3">
      <c r="A342">
        <v>341</v>
      </c>
      <c r="B342" s="2">
        <v>45358</v>
      </c>
      <c r="C342" s="13">
        <v>78.930000000000007</v>
      </c>
      <c r="D342" s="13">
        <f t="shared" si="15"/>
        <v>-0.19999999999998863</v>
      </c>
      <c r="E342" s="14">
        <v>24680</v>
      </c>
      <c r="F342" s="14">
        <f t="shared" si="16"/>
        <v>15</v>
      </c>
      <c r="G342" s="14">
        <v>1268.46</v>
      </c>
      <c r="H342" s="13">
        <f t="shared" si="17"/>
        <v>5.7300000000000182</v>
      </c>
    </row>
    <row r="343" spans="1:8" x14ac:dyDescent="0.3">
      <c r="A343">
        <v>342</v>
      </c>
      <c r="B343" s="2">
        <v>45357</v>
      </c>
      <c r="C343" s="13">
        <v>79.13</v>
      </c>
      <c r="D343" s="13">
        <f t="shared" si="15"/>
        <v>0.97999999999998977</v>
      </c>
      <c r="E343" s="14">
        <v>24665</v>
      </c>
      <c r="F343" s="14">
        <f t="shared" si="16"/>
        <v>-25</v>
      </c>
      <c r="G343" s="14">
        <v>1262.73</v>
      </c>
      <c r="H343" s="13">
        <f t="shared" si="17"/>
        <v>-7.25</v>
      </c>
    </row>
    <row r="344" spans="1:8" x14ac:dyDescent="0.3">
      <c r="A344">
        <v>343</v>
      </c>
      <c r="B344" s="2">
        <v>45356</v>
      </c>
      <c r="C344" s="13">
        <v>78.150000000000006</v>
      </c>
      <c r="D344" s="13">
        <f t="shared" si="15"/>
        <v>-0.5899999999999892</v>
      </c>
      <c r="E344" s="14">
        <v>24690</v>
      </c>
      <c r="F344" s="14">
        <f t="shared" si="16"/>
        <v>14</v>
      </c>
      <c r="G344" s="14">
        <v>1269.98</v>
      </c>
      <c r="H344" s="13">
        <f t="shared" si="17"/>
        <v>8.5699999999999363</v>
      </c>
    </row>
    <row r="345" spans="1:8" x14ac:dyDescent="0.3">
      <c r="A345">
        <v>344</v>
      </c>
      <c r="B345" s="2">
        <v>45355</v>
      </c>
      <c r="C345" s="13">
        <v>78.739999999999995</v>
      </c>
      <c r="D345" s="13">
        <f t="shared" si="15"/>
        <v>-1.230000000000004</v>
      </c>
      <c r="E345" s="14">
        <v>24676</v>
      </c>
      <c r="F345" s="14">
        <f t="shared" si="16"/>
        <v>36</v>
      </c>
      <c r="G345" s="14">
        <v>1261.4100000000001</v>
      </c>
      <c r="H345" s="13">
        <f t="shared" si="17"/>
        <v>3.1300000000001091</v>
      </c>
    </row>
    <row r="346" spans="1:8" x14ac:dyDescent="0.3">
      <c r="A346">
        <v>345</v>
      </c>
      <c r="B346" s="2">
        <v>45352</v>
      </c>
      <c r="C346" s="13">
        <v>79.97</v>
      </c>
      <c r="D346" s="13">
        <f t="shared" si="15"/>
        <v>1.7099999999999937</v>
      </c>
      <c r="E346" s="14">
        <v>24640</v>
      </c>
      <c r="F346" s="14">
        <f t="shared" si="16"/>
        <v>0</v>
      </c>
      <c r="G346" s="14">
        <v>1258.28</v>
      </c>
      <c r="H346" s="13">
        <f t="shared" si="17"/>
        <v>5.5499999999999545</v>
      </c>
    </row>
    <row r="347" spans="1:8" x14ac:dyDescent="0.3">
      <c r="A347">
        <v>346</v>
      </c>
      <c r="B347" s="2">
        <v>45351</v>
      </c>
      <c r="C347" s="13">
        <v>78.260000000000005</v>
      </c>
      <c r="D347" s="13">
        <f t="shared" si="15"/>
        <v>-0.28000000000000114</v>
      </c>
      <c r="E347" s="14">
        <v>24640</v>
      </c>
      <c r="F347" s="14">
        <f t="shared" si="16"/>
        <v>20</v>
      </c>
      <c r="G347" s="14">
        <v>1252.73</v>
      </c>
      <c r="H347" s="13">
        <f t="shared" si="17"/>
        <v>-1.8199999999999363</v>
      </c>
    </row>
    <row r="348" spans="1:8" x14ac:dyDescent="0.3">
      <c r="A348">
        <v>347</v>
      </c>
      <c r="B348" s="2">
        <v>45350</v>
      </c>
      <c r="C348" s="13">
        <v>78.540000000000006</v>
      </c>
      <c r="D348" s="13">
        <f t="shared" si="15"/>
        <v>-0.32999999999999829</v>
      </c>
      <c r="E348" s="14">
        <v>24620</v>
      </c>
      <c r="F348" s="14">
        <f t="shared" si="16"/>
        <v>-5</v>
      </c>
      <c r="G348" s="14">
        <v>1254.55</v>
      </c>
      <c r="H348" s="13">
        <f t="shared" si="17"/>
        <v>17.089999999999918</v>
      </c>
    </row>
    <row r="349" spans="1:8" x14ac:dyDescent="0.3">
      <c r="A349">
        <v>348</v>
      </c>
      <c r="B349" s="2">
        <v>45349</v>
      </c>
      <c r="C349" s="13">
        <v>78.87</v>
      </c>
      <c r="D349" s="13">
        <f t="shared" si="15"/>
        <v>1.2900000000000063</v>
      </c>
      <c r="E349" s="14">
        <v>24625</v>
      </c>
      <c r="F349" s="14">
        <f t="shared" si="16"/>
        <v>-35</v>
      </c>
      <c r="G349" s="14">
        <v>1237.46</v>
      </c>
      <c r="H349" s="13">
        <f t="shared" si="17"/>
        <v>13.289999999999964</v>
      </c>
    </row>
    <row r="350" spans="1:8" x14ac:dyDescent="0.3">
      <c r="A350">
        <v>349</v>
      </c>
      <c r="B350" s="2">
        <v>45348</v>
      </c>
      <c r="C350" s="13">
        <v>77.58</v>
      </c>
      <c r="D350" s="13">
        <f t="shared" si="15"/>
        <v>1.0900000000000034</v>
      </c>
      <c r="E350" s="14">
        <v>24660</v>
      </c>
      <c r="F350" s="14">
        <f t="shared" si="16"/>
        <v>30</v>
      </c>
      <c r="G350" s="14">
        <v>1224.17</v>
      </c>
      <c r="H350" s="13">
        <f t="shared" si="17"/>
        <v>12.170000000000073</v>
      </c>
    </row>
    <row r="351" spans="1:8" x14ac:dyDescent="0.3">
      <c r="A351">
        <v>350</v>
      </c>
      <c r="B351" s="2">
        <v>45345</v>
      </c>
      <c r="C351" s="13">
        <v>76.489999999999995</v>
      </c>
      <c r="D351" s="13">
        <f t="shared" si="15"/>
        <v>-2.1200000000000045</v>
      </c>
      <c r="E351" s="14">
        <v>24630</v>
      </c>
      <c r="F351" s="14">
        <f t="shared" si="16"/>
        <v>40</v>
      </c>
      <c r="G351" s="14">
        <v>1212</v>
      </c>
      <c r="H351" s="13">
        <f t="shared" si="17"/>
        <v>-15.309999999999945</v>
      </c>
    </row>
    <row r="352" spans="1:8" x14ac:dyDescent="0.3">
      <c r="A352">
        <v>351</v>
      </c>
      <c r="B352" s="2">
        <v>45344</v>
      </c>
      <c r="C352" s="13">
        <v>78.61</v>
      </c>
      <c r="D352" s="13">
        <f t="shared" si="15"/>
        <v>0.70000000000000284</v>
      </c>
      <c r="E352" s="14">
        <v>24590</v>
      </c>
      <c r="F352" s="14">
        <f t="shared" si="16"/>
        <v>65</v>
      </c>
      <c r="G352" s="14">
        <v>1227.31</v>
      </c>
      <c r="H352" s="13">
        <f t="shared" si="17"/>
        <v>-2.7300000000000182</v>
      </c>
    </row>
    <row r="353" spans="1:8" x14ac:dyDescent="0.3">
      <c r="A353">
        <v>352</v>
      </c>
      <c r="B353" s="2">
        <v>45343</v>
      </c>
      <c r="C353" s="13">
        <v>77.91</v>
      </c>
      <c r="D353" s="13">
        <f t="shared" si="15"/>
        <v>-0.27000000000001023</v>
      </c>
      <c r="E353" s="14">
        <v>24525</v>
      </c>
      <c r="F353" s="14">
        <f t="shared" si="16"/>
        <v>0</v>
      </c>
      <c r="G353" s="14">
        <v>1230.04</v>
      </c>
      <c r="H353" s="13">
        <f t="shared" si="17"/>
        <v>-1.999999999998181E-2</v>
      </c>
    </row>
    <row r="354" spans="1:8" x14ac:dyDescent="0.3">
      <c r="A354">
        <v>353</v>
      </c>
      <c r="B354" s="2">
        <v>45342</v>
      </c>
      <c r="C354" s="13">
        <v>78.180000000000007</v>
      </c>
      <c r="D354" s="13">
        <f t="shared" si="15"/>
        <v>7.000000000000739E-2</v>
      </c>
      <c r="E354" s="14">
        <v>24525</v>
      </c>
      <c r="F354" s="14">
        <f t="shared" si="16"/>
        <v>-5</v>
      </c>
      <c r="G354" s="14">
        <v>1230.06</v>
      </c>
      <c r="H354" s="13">
        <f t="shared" si="17"/>
        <v>5.0899999999999181</v>
      </c>
    </row>
    <row r="355" spans="1:8" x14ac:dyDescent="0.3">
      <c r="A355">
        <v>354</v>
      </c>
      <c r="B355" s="2">
        <v>45341</v>
      </c>
      <c r="C355" s="13">
        <v>78.11</v>
      </c>
      <c r="D355" s="13">
        <f t="shared" si="15"/>
        <v>-1.0799999999999983</v>
      </c>
      <c r="E355" s="14">
        <v>24530</v>
      </c>
      <c r="F355" s="14">
        <f t="shared" si="16"/>
        <v>20</v>
      </c>
      <c r="G355" s="14">
        <v>1224.97</v>
      </c>
      <c r="H355" s="13">
        <f t="shared" si="17"/>
        <v>15.269999999999982</v>
      </c>
    </row>
    <row r="356" spans="1:8" x14ac:dyDescent="0.3">
      <c r="A356">
        <v>355</v>
      </c>
      <c r="B356" s="2">
        <v>45338</v>
      </c>
      <c r="C356" s="13">
        <v>79.19</v>
      </c>
      <c r="D356" s="13">
        <f t="shared" si="15"/>
        <v>1.1599999999999966</v>
      </c>
      <c r="E356" s="14">
        <v>24510</v>
      </c>
      <c r="F356" s="14">
        <f t="shared" si="16"/>
        <v>60</v>
      </c>
      <c r="G356" s="14">
        <v>1209.7</v>
      </c>
      <c r="H356" s="13">
        <f t="shared" si="17"/>
        <v>7.2000000000000455</v>
      </c>
    </row>
    <row r="357" spans="1:8" x14ac:dyDescent="0.3">
      <c r="A357">
        <v>356</v>
      </c>
      <c r="B357" s="2">
        <v>45337</v>
      </c>
      <c r="C357" s="13">
        <v>78.03</v>
      </c>
      <c r="D357" s="13">
        <f t="shared" si="15"/>
        <v>1.3900000000000006</v>
      </c>
      <c r="E357" s="14">
        <v>24450</v>
      </c>
      <c r="F357" s="14">
        <f t="shared" si="16"/>
        <v>50</v>
      </c>
      <c r="G357" s="14">
        <v>1202.5</v>
      </c>
      <c r="H357" s="13">
        <f t="shared" si="17"/>
        <v>16.660265960611923</v>
      </c>
    </row>
    <row r="358" spans="1:8" x14ac:dyDescent="0.3">
      <c r="A358">
        <v>357</v>
      </c>
      <c r="B358" s="2">
        <v>45336</v>
      </c>
      <c r="C358" s="13">
        <v>76.64</v>
      </c>
      <c r="D358" s="13">
        <f t="shared" si="15"/>
        <v>-1.230000000000004</v>
      </c>
      <c r="E358" s="14">
        <v>24400</v>
      </c>
      <c r="F358" s="14">
        <f t="shared" si="16"/>
        <v>0</v>
      </c>
      <c r="G358" s="14">
        <v>1185.8397340393881</v>
      </c>
      <c r="H358" s="13">
        <f t="shared" si="17"/>
        <v>1.6612167549235437</v>
      </c>
    </row>
    <row r="359" spans="1:8" x14ac:dyDescent="0.3">
      <c r="A359">
        <v>358</v>
      </c>
      <c r="B359" s="2">
        <v>45335</v>
      </c>
      <c r="C359" s="13">
        <v>77.87</v>
      </c>
      <c r="D359" s="13">
        <f t="shared" si="15"/>
        <v>0.95000000000000284</v>
      </c>
      <c r="E359" s="14">
        <v>24400</v>
      </c>
      <c r="F359" s="14">
        <f t="shared" si="16"/>
        <v>0</v>
      </c>
      <c r="G359" s="14">
        <v>1184.1785172844645</v>
      </c>
      <c r="H359" s="13">
        <f t="shared" si="17"/>
        <v>1.3948146605580405</v>
      </c>
    </row>
    <row r="360" spans="1:8" x14ac:dyDescent="0.3">
      <c r="A360">
        <v>359</v>
      </c>
      <c r="B360" s="2">
        <v>45334</v>
      </c>
      <c r="C360" s="13">
        <v>76.92</v>
      </c>
      <c r="D360" s="13">
        <f t="shared" si="15"/>
        <v>7.9999999999998295E-2</v>
      </c>
      <c r="E360" s="14">
        <v>24400</v>
      </c>
      <c r="F360" s="14">
        <f t="shared" si="16"/>
        <v>0</v>
      </c>
      <c r="G360" s="14">
        <v>1182.7837026239065</v>
      </c>
      <c r="H360" s="13">
        <f t="shared" si="17"/>
        <v>2.3092128279881763</v>
      </c>
    </row>
    <row r="361" spans="1:8" x14ac:dyDescent="0.3">
      <c r="A361">
        <v>360</v>
      </c>
      <c r="B361" s="2">
        <v>45331</v>
      </c>
      <c r="C361" s="13">
        <v>76.84</v>
      </c>
      <c r="D361" s="13">
        <f t="shared" si="15"/>
        <v>0.62000000000000455</v>
      </c>
      <c r="E361" s="14">
        <v>24400</v>
      </c>
      <c r="F361" s="14">
        <f t="shared" si="16"/>
        <v>0</v>
      </c>
      <c r="G361" s="14">
        <v>1180.4744897959183</v>
      </c>
      <c r="H361" s="13">
        <f t="shared" si="17"/>
        <v>0.10306122448992028</v>
      </c>
    </row>
    <row r="362" spans="1:8" x14ac:dyDescent="0.3">
      <c r="A362">
        <v>361</v>
      </c>
      <c r="B362" s="2">
        <v>45330</v>
      </c>
      <c r="C362" s="13">
        <v>76.22</v>
      </c>
      <c r="D362" s="13">
        <f t="shared" si="15"/>
        <v>2.3599999999999994</v>
      </c>
      <c r="E362" s="14">
        <v>24400</v>
      </c>
      <c r="F362" s="14">
        <f t="shared" si="16"/>
        <v>0</v>
      </c>
      <c r="G362" s="14">
        <v>1180.3714285714284</v>
      </c>
      <c r="H362" s="13">
        <f t="shared" si="17"/>
        <v>-18.158571428571577</v>
      </c>
    </row>
    <row r="363" spans="1:8" x14ac:dyDescent="0.3">
      <c r="A363">
        <v>362</v>
      </c>
      <c r="B363" s="2">
        <v>45329</v>
      </c>
      <c r="C363" s="13">
        <v>73.86</v>
      </c>
      <c r="D363" s="13">
        <f t="shared" si="15"/>
        <v>0.54999999999999716</v>
      </c>
      <c r="E363" s="14">
        <v>24400</v>
      </c>
      <c r="F363" s="14">
        <f t="shared" si="16"/>
        <v>45</v>
      </c>
      <c r="G363" s="14">
        <v>1198.53</v>
      </c>
      <c r="H363" s="13">
        <f t="shared" si="17"/>
        <v>10.049999999999955</v>
      </c>
    </row>
    <row r="364" spans="1:8" x14ac:dyDescent="0.3">
      <c r="A364">
        <v>363</v>
      </c>
      <c r="B364" s="2">
        <v>45328</v>
      </c>
      <c r="C364" s="13">
        <v>73.31</v>
      </c>
      <c r="D364" s="13">
        <f t="shared" si="15"/>
        <v>0.53000000000000114</v>
      </c>
      <c r="E364" s="14">
        <v>24355</v>
      </c>
      <c r="F364" s="14">
        <f t="shared" si="16"/>
        <v>-15</v>
      </c>
      <c r="G364" s="14">
        <v>1188.48</v>
      </c>
      <c r="H364" s="13">
        <f t="shared" si="17"/>
        <v>2.4200000000000728</v>
      </c>
    </row>
    <row r="365" spans="1:8" x14ac:dyDescent="0.3">
      <c r="A365">
        <v>364</v>
      </c>
      <c r="B365" s="2">
        <v>45327</v>
      </c>
      <c r="C365" s="13">
        <v>72.78</v>
      </c>
      <c r="D365" s="13">
        <f t="shared" si="15"/>
        <v>0.5</v>
      </c>
      <c r="E365" s="14">
        <v>24370</v>
      </c>
      <c r="F365" s="14">
        <f t="shared" si="16"/>
        <v>35</v>
      </c>
      <c r="G365" s="14">
        <v>1186.06</v>
      </c>
      <c r="H365" s="13">
        <f t="shared" si="17"/>
        <v>13.509999999999991</v>
      </c>
    </row>
    <row r="366" spans="1:8" x14ac:dyDescent="0.3">
      <c r="A366">
        <v>365</v>
      </c>
      <c r="B366" s="2">
        <v>45324</v>
      </c>
      <c r="C366" s="13">
        <v>72.28</v>
      </c>
      <c r="D366" s="13">
        <f t="shared" si="15"/>
        <v>-1.539999999999992</v>
      </c>
      <c r="E366" s="14">
        <v>24335</v>
      </c>
      <c r="F366" s="14">
        <f t="shared" si="16"/>
        <v>-65</v>
      </c>
      <c r="G366" s="14">
        <v>1172.55</v>
      </c>
      <c r="H366" s="13">
        <f t="shared" si="17"/>
        <v>-0.47000000000002728</v>
      </c>
    </row>
    <row r="367" spans="1:8" x14ac:dyDescent="0.3">
      <c r="A367">
        <v>366</v>
      </c>
      <c r="B367" s="2">
        <v>45323</v>
      </c>
      <c r="C367" s="13">
        <v>73.819999999999993</v>
      </c>
      <c r="D367" s="13">
        <f t="shared" si="15"/>
        <v>-2.0300000000000011</v>
      </c>
      <c r="E367" s="14">
        <v>24400</v>
      </c>
      <c r="F367" s="14">
        <f t="shared" si="16"/>
        <v>-15</v>
      </c>
      <c r="G367" s="14">
        <v>1173.02</v>
      </c>
      <c r="H367" s="13">
        <f t="shared" si="17"/>
        <v>8.7100000000000364</v>
      </c>
    </row>
    <row r="368" spans="1:8" x14ac:dyDescent="0.3">
      <c r="A368">
        <v>367</v>
      </c>
      <c r="B368" s="2">
        <v>45322</v>
      </c>
      <c r="C368" s="13">
        <v>75.849999999999994</v>
      </c>
      <c r="D368" s="13">
        <f t="shared" si="15"/>
        <v>-1.9699999999999989</v>
      </c>
      <c r="E368" s="14">
        <v>24415</v>
      </c>
      <c r="F368" s="14">
        <f t="shared" si="16"/>
        <v>20</v>
      </c>
      <c r="G368" s="14">
        <v>1164.31</v>
      </c>
      <c r="H368" s="13">
        <f t="shared" si="17"/>
        <v>-15.340000000000146</v>
      </c>
    </row>
    <row r="369" spans="1:8" x14ac:dyDescent="0.3">
      <c r="A369">
        <v>368</v>
      </c>
      <c r="B369" s="2">
        <v>45321</v>
      </c>
      <c r="C369" s="13">
        <v>77.819999999999993</v>
      </c>
      <c r="D369" s="13">
        <f t="shared" si="15"/>
        <v>1.039999999999992</v>
      </c>
      <c r="E369" s="14">
        <v>24395</v>
      </c>
      <c r="F369" s="14">
        <f t="shared" si="16"/>
        <v>-135</v>
      </c>
      <c r="G369" s="14">
        <v>1179.6500000000001</v>
      </c>
      <c r="H369" s="13">
        <f t="shared" si="17"/>
        <v>3.9600000000000364</v>
      </c>
    </row>
    <row r="370" spans="1:8" x14ac:dyDescent="0.3">
      <c r="A370">
        <v>369</v>
      </c>
      <c r="B370" s="2">
        <v>45320</v>
      </c>
      <c r="C370" s="13">
        <v>76.78</v>
      </c>
      <c r="D370" s="13">
        <f t="shared" si="15"/>
        <v>-1.230000000000004</v>
      </c>
      <c r="E370" s="14">
        <v>24530</v>
      </c>
      <c r="F370" s="14">
        <f t="shared" si="16"/>
        <v>-65</v>
      </c>
      <c r="G370" s="14">
        <v>1175.69</v>
      </c>
      <c r="H370" s="13">
        <f t="shared" si="17"/>
        <v>1.999999999998181E-2</v>
      </c>
    </row>
    <row r="371" spans="1:8" x14ac:dyDescent="0.3">
      <c r="A371">
        <v>370</v>
      </c>
      <c r="B371" s="2">
        <v>45317</v>
      </c>
      <c r="C371" s="13">
        <v>78.010000000000005</v>
      </c>
      <c r="D371" s="13">
        <f t="shared" si="15"/>
        <v>0.65000000000000568</v>
      </c>
      <c r="E371" s="14">
        <v>24595</v>
      </c>
      <c r="F371" s="14">
        <f t="shared" si="16"/>
        <v>-10</v>
      </c>
      <c r="G371" s="14">
        <v>1175.67</v>
      </c>
      <c r="H371" s="13">
        <f t="shared" si="17"/>
        <v>5.3000000000001819</v>
      </c>
    </row>
    <row r="372" spans="1:8" x14ac:dyDescent="0.3">
      <c r="A372">
        <v>371</v>
      </c>
      <c r="B372" s="2">
        <v>45316</v>
      </c>
      <c r="C372" s="13">
        <v>77.36</v>
      </c>
      <c r="D372" s="13">
        <f t="shared" si="15"/>
        <v>2.269999999999996</v>
      </c>
      <c r="E372" s="14">
        <v>24605</v>
      </c>
      <c r="F372" s="14">
        <f t="shared" si="16"/>
        <v>5</v>
      </c>
      <c r="G372" s="14">
        <v>1170.3699999999999</v>
      </c>
      <c r="H372" s="13">
        <f t="shared" si="17"/>
        <v>-2.6000000000001364</v>
      </c>
    </row>
    <row r="373" spans="1:8" x14ac:dyDescent="0.3">
      <c r="A373">
        <v>372</v>
      </c>
      <c r="B373" s="2">
        <v>45315</v>
      </c>
      <c r="C373" s="13">
        <v>75.09</v>
      </c>
      <c r="D373" s="13">
        <f t="shared" si="15"/>
        <v>0.71999999999999886</v>
      </c>
      <c r="E373" s="14">
        <v>24600</v>
      </c>
      <c r="F373" s="14">
        <f t="shared" si="16"/>
        <v>35</v>
      </c>
      <c r="G373" s="14">
        <v>1172.97</v>
      </c>
      <c r="H373" s="13">
        <f t="shared" si="17"/>
        <v>-4.5299999999999727</v>
      </c>
    </row>
    <row r="374" spans="1:8" x14ac:dyDescent="0.3">
      <c r="A374">
        <v>373</v>
      </c>
      <c r="B374" s="2">
        <v>45314</v>
      </c>
      <c r="C374" s="13">
        <v>74.37</v>
      </c>
      <c r="D374" s="13">
        <f t="shared" si="15"/>
        <v>-0.81999999999999318</v>
      </c>
      <c r="E374" s="14">
        <v>24565</v>
      </c>
      <c r="F374" s="14">
        <f t="shared" si="16"/>
        <v>15</v>
      </c>
      <c r="G374" s="14">
        <v>1177.5</v>
      </c>
      <c r="H374" s="13">
        <f t="shared" si="17"/>
        <v>-5.3599999999999</v>
      </c>
    </row>
    <row r="375" spans="1:8" x14ac:dyDescent="0.3">
      <c r="A375">
        <v>374</v>
      </c>
      <c r="B375" s="2">
        <v>45313</v>
      </c>
      <c r="C375" s="13">
        <v>75.19</v>
      </c>
      <c r="D375" s="13">
        <f t="shared" si="15"/>
        <v>1.7800000000000011</v>
      </c>
      <c r="E375" s="14">
        <v>24550</v>
      </c>
      <c r="F375" s="14">
        <f t="shared" si="16"/>
        <v>10</v>
      </c>
      <c r="G375" s="14">
        <v>1182.8599999999999</v>
      </c>
      <c r="H375" s="13">
        <f t="shared" si="17"/>
        <v>1.3599999999999</v>
      </c>
    </row>
    <row r="376" spans="1:8" x14ac:dyDescent="0.3">
      <c r="A376">
        <v>375</v>
      </c>
      <c r="B376" s="2">
        <v>45310</v>
      </c>
      <c r="C376" s="13">
        <v>73.41</v>
      </c>
      <c r="D376" s="13">
        <f t="shared" si="15"/>
        <v>-0.67000000000000171</v>
      </c>
      <c r="E376" s="14">
        <v>24540</v>
      </c>
      <c r="F376" s="14">
        <f t="shared" si="16"/>
        <v>-5</v>
      </c>
      <c r="G376" s="14">
        <v>1181.5</v>
      </c>
      <c r="H376" s="13">
        <f t="shared" si="17"/>
        <v>12.440000000000055</v>
      </c>
    </row>
    <row r="377" spans="1:8" x14ac:dyDescent="0.3">
      <c r="A377">
        <v>376</v>
      </c>
      <c r="B377" s="2">
        <v>45309</v>
      </c>
      <c r="C377" s="13">
        <v>74.08</v>
      </c>
      <c r="D377" s="13">
        <f t="shared" si="15"/>
        <v>1.5999999999999943</v>
      </c>
      <c r="E377" s="14">
        <v>24545</v>
      </c>
      <c r="F377" s="14">
        <f t="shared" si="16"/>
        <v>15</v>
      </c>
      <c r="G377" s="14">
        <v>1169.06</v>
      </c>
      <c r="H377" s="13">
        <f t="shared" si="17"/>
        <v>6.5299999999999727</v>
      </c>
    </row>
    <row r="378" spans="1:8" x14ac:dyDescent="0.3">
      <c r="A378">
        <v>377</v>
      </c>
      <c r="B378" s="2">
        <v>45308</v>
      </c>
      <c r="C378" s="13">
        <v>72.48</v>
      </c>
      <c r="D378" s="13">
        <f t="shared" si="15"/>
        <v>-3.9999999999992042E-2</v>
      </c>
      <c r="E378" s="14">
        <v>24530</v>
      </c>
      <c r="F378" s="14">
        <f t="shared" si="16"/>
        <v>30</v>
      </c>
      <c r="G378" s="14">
        <v>1162.53</v>
      </c>
      <c r="H378" s="13">
        <f t="shared" si="17"/>
        <v>-0.58999999999991815</v>
      </c>
    </row>
    <row r="379" spans="1:8" x14ac:dyDescent="0.3">
      <c r="A379">
        <v>378</v>
      </c>
      <c r="B379" s="2">
        <v>45307</v>
      </c>
      <c r="C379" s="13">
        <v>72.52</v>
      </c>
      <c r="D379" s="13">
        <f t="shared" si="15"/>
        <v>-0.27000000000001023</v>
      </c>
      <c r="E379" s="14">
        <v>24500</v>
      </c>
      <c r="F379" s="14">
        <f t="shared" si="16"/>
        <v>30</v>
      </c>
      <c r="G379" s="14">
        <v>1163.1199999999999</v>
      </c>
      <c r="H379" s="13">
        <f t="shared" si="17"/>
        <v>9</v>
      </c>
    </row>
    <row r="380" spans="1:8" x14ac:dyDescent="0.3">
      <c r="A380">
        <v>379</v>
      </c>
      <c r="B380" s="2">
        <v>45306</v>
      </c>
      <c r="C380" s="13">
        <v>72.790000000000006</v>
      </c>
      <c r="D380" s="13">
        <f t="shared" si="15"/>
        <v>0.10999999999999943</v>
      </c>
      <c r="E380" s="14">
        <v>24470</v>
      </c>
      <c r="F380" s="14">
        <f t="shared" si="16"/>
        <v>-20</v>
      </c>
      <c r="G380" s="14">
        <v>1154.1199999999999</v>
      </c>
      <c r="H380" s="13">
        <f t="shared" si="17"/>
        <v>-0.58000000000015461</v>
      </c>
    </row>
    <row r="381" spans="1:8" x14ac:dyDescent="0.3">
      <c r="A381">
        <v>380</v>
      </c>
      <c r="B381" s="2">
        <v>45303</v>
      </c>
      <c r="C381" s="13">
        <v>72.680000000000007</v>
      </c>
      <c r="D381" s="13">
        <f t="shared" si="15"/>
        <v>0.6600000000000108</v>
      </c>
      <c r="E381" s="14">
        <v>24490</v>
      </c>
      <c r="F381" s="14">
        <f t="shared" si="16"/>
        <v>15</v>
      </c>
      <c r="G381" s="14">
        <v>1154.7</v>
      </c>
      <c r="H381" s="13">
        <f t="shared" si="17"/>
        <v>-7.5199999999999818</v>
      </c>
    </row>
    <row r="382" spans="1:8" x14ac:dyDescent="0.3">
      <c r="A382">
        <v>381</v>
      </c>
      <c r="B382" s="2">
        <v>45302</v>
      </c>
      <c r="C382" s="13">
        <v>72.02</v>
      </c>
      <c r="D382" s="13">
        <f t="shared" si="15"/>
        <v>0.64999999999999147</v>
      </c>
      <c r="E382" s="14">
        <v>24475</v>
      </c>
      <c r="F382" s="14">
        <f t="shared" si="16"/>
        <v>70</v>
      </c>
      <c r="G382" s="14">
        <v>1162.22</v>
      </c>
      <c r="H382" s="13">
        <f t="shared" si="17"/>
        <v>0.68000000000006366</v>
      </c>
    </row>
    <row r="383" spans="1:8" x14ac:dyDescent="0.3">
      <c r="A383">
        <v>382</v>
      </c>
      <c r="B383" s="2">
        <v>45301</v>
      </c>
      <c r="C383" s="13">
        <v>71.37</v>
      </c>
      <c r="D383" s="13">
        <f t="shared" si="15"/>
        <v>-0.86999999999999034</v>
      </c>
      <c r="E383" s="14">
        <v>24405</v>
      </c>
      <c r="F383" s="14">
        <f t="shared" si="16"/>
        <v>45</v>
      </c>
      <c r="G383" s="14">
        <v>1161.54</v>
      </c>
      <c r="H383" s="13">
        <f t="shared" si="17"/>
        <v>2.9500000000000455</v>
      </c>
    </row>
    <row r="384" spans="1:8" x14ac:dyDescent="0.3">
      <c r="A384">
        <v>383</v>
      </c>
      <c r="B384" s="2">
        <v>45300</v>
      </c>
      <c r="C384" s="13">
        <v>72.239999999999995</v>
      </c>
      <c r="D384" s="13">
        <f t="shared" si="15"/>
        <v>1.4699999999999989</v>
      </c>
      <c r="E384" s="14">
        <v>24360</v>
      </c>
      <c r="F384" s="14">
        <f t="shared" si="16"/>
        <v>30</v>
      </c>
      <c r="G384" s="14">
        <v>1158.5899999999999</v>
      </c>
      <c r="H384" s="13">
        <f t="shared" si="17"/>
        <v>-1.6000000000001364</v>
      </c>
    </row>
    <row r="385" spans="1:8" x14ac:dyDescent="0.3">
      <c r="A385">
        <v>384</v>
      </c>
      <c r="B385" s="2">
        <v>45299</v>
      </c>
      <c r="C385" s="13">
        <v>70.77</v>
      </c>
      <c r="D385" s="13">
        <f t="shared" si="15"/>
        <v>-3.0400000000000063</v>
      </c>
      <c r="E385" s="14">
        <v>24330</v>
      </c>
      <c r="F385" s="14">
        <f t="shared" si="16"/>
        <v>-40</v>
      </c>
      <c r="G385" s="14">
        <v>1160.19</v>
      </c>
      <c r="H385" s="13">
        <f t="shared" si="17"/>
        <v>5.5099999999999909</v>
      </c>
    </row>
    <row r="386" spans="1:8" x14ac:dyDescent="0.3">
      <c r="A386">
        <v>385</v>
      </c>
      <c r="B386" s="2">
        <v>45296</v>
      </c>
      <c r="C386" s="13">
        <v>73.81</v>
      </c>
      <c r="D386" s="13">
        <f t="shared" si="15"/>
        <v>1.6200000000000045</v>
      </c>
      <c r="E386" s="14">
        <v>24370</v>
      </c>
      <c r="F386" s="14">
        <f t="shared" si="16"/>
        <v>10</v>
      </c>
      <c r="G386" s="14">
        <v>1154.68</v>
      </c>
      <c r="H386" s="13">
        <f t="shared" si="17"/>
        <v>3.9600000000000364</v>
      </c>
    </row>
    <row r="387" spans="1:8" x14ac:dyDescent="0.3">
      <c r="A387">
        <v>386</v>
      </c>
      <c r="B387" s="2">
        <v>45295</v>
      </c>
      <c r="C387" s="13">
        <v>72.19</v>
      </c>
      <c r="D387" s="13">
        <f t="shared" ref="D387:D450" si="18">C387-C388</f>
        <v>-0.51000000000000512</v>
      </c>
      <c r="E387" s="14">
        <v>24360</v>
      </c>
      <c r="F387" s="14">
        <f t="shared" ref="F387:F450" si="19">E387-E388</f>
        <v>-10</v>
      </c>
      <c r="G387" s="14">
        <v>1150.72</v>
      </c>
      <c r="H387" s="13">
        <f t="shared" ref="H387:H450" si="20">G387-G388</f>
        <v>6.5499999999999545</v>
      </c>
    </row>
    <row r="388" spans="1:8" x14ac:dyDescent="0.3">
      <c r="A388">
        <v>387</v>
      </c>
      <c r="B388" s="2">
        <v>45294</v>
      </c>
      <c r="C388" s="13">
        <v>72.7</v>
      </c>
      <c r="D388" s="13">
        <f t="shared" si="18"/>
        <v>2.3200000000000074</v>
      </c>
      <c r="E388" s="14">
        <v>24370</v>
      </c>
      <c r="F388" s="14">
        <f t="shared" si="19"/>
        <v>45</v>
      </c>
      <c r="G388" s="14">
        <v>1144.17</v>
      </c>
      <c r="H388" s="13">
        <f t="shared" si="20"/>
        <v>12.450000000000045</v>
      </c>
    </row>
    <row r="389" spans="1:8" x14ac:dyDescent="0.3">
      <c r="A389">
        <v>388</v>
      </c>
      <c r="B389" s="2">
        <v>45293</v>
      </c>
      <c r="C389" s="13">
        <v>70.38</v>
      </c>
      <c r="D389" s="13">
        <f t="shared" si="18"/>
        <v>-1.2700000000000102</v>
      </c>
      <c r="E389" s="14">
        <v>24325</v>
      </c>
      <c r="F389" s="14">
        <f t="shared" si="19"/>
        <v>65</v>
      </c>
      <c r="G389" s="14">
        <v>1131.72</v>
      </c>
      <c r="H389" s="13">
        <f t="shared" si="20"/>
        <v>1.7899999999999636</v>
      </c>
    </row>
    <row r="390" spans="1:8" x14ac:dyDescent="0.3">
      <c r="A390">
        <v>389</v>
      </c>
      <c r="B390" s="2">
        <v>45289</v>
      </c>
      <c r="C390" s="13">
        <v>71.650000000000006</v>
      </c>
      <c r="D390" s="13">
        <f t="shared" si="18"/>
        <v>-0.11999999999999034</v>
      </c>
      <c r="E390" s="14">
        <v>24260</v>
      </c>
      <c r="F390" s="14">
        <f t="shared" si="19"/>
        <v>25</v>
      </c>
      <c r="G390" s="14">
        <v>1129.93</v>
      </c>
      <c r="H390" s="13">
        <f t="shared" si="20"/>
        <v>1</v>
      </c>
    </row>
    <row r="391" spans="1:8" x14ac:dyDescent="0.3">
      <c r="A391">
        <v>390</v>
      </c>
      <c r="B391" s="2">
        <v>45288</v>
      </c>
      <c r="C391" s="13">
        <v>71.77</v>
      </c>
      <c r="D391" s="13">
        <f t="shared" si="18"/>
        <v>-2.3400000000000034</v>
      </c>
      <c r="E391" s="14">
        <v>24235</v>
      </c>
      <c r="F391" s="14">
        <f t="shared" si="19"/>
        <v>-110</v>
      </c>
      <c r="G391" s="14">
        <v>1128.93</v>
      </c>
      <c r="H391" s="13">
        <f t="shared" si="20"/>
        <v>6.9400000000000546</v>
      </c>
    </row>
    <row r="392" spans="1:8" x14ac:dyDescent="0.3">
      <c r="A392">
        <v>391</v>
      </c>
      <c r="B392" s="2">
        <v>45287</v>
      </c>
      <c r="C392" s="13">
        <v>74.11</v>
      </c>
      <c r="D392" s="13">
        <f t="shared" si="18"/>
        <v>-1.4599999999999937</v>
      </c>
      <c r="E392" s="14">
        <v>24345</v>
      </c>
      <c r="F392" s="14">
        <f t="shared" si="19"/>
        <v>20</v>
      </c>
      <c r="G392" s="14">
        <v>1121.99</v>
      </c>
      <c r="H392" s="13">
        <f t="shared" si="20"/>
        <v>-0.25999999999999091</v>
      </c>
    </row>
    <row r="393" spans="1:8" x14ac:dyDescent="0.3">
      <c r="A393">
        <v>392</v>
      </c>
      <c r="B393" s="2">
        <v>45286</v>
      </c>
      <c r="C393" s="13">
        <v>75.569999999999993</v>
      </c>
      <c r="D393" s="13">
        <f t="shared" si="18"/>
        <v>1.7799999999999869</v>
      </c>
      <c r="E393" s="14">
        <v>24325</v>
      </c>
      <c r="F393" s="14">
        <f t="shared" si="19"/>
        <v>95</v>
      </c>
      <c r="G393" s="14">
        <v>1122.25</v>
      </c>
      <c r="H393" s="13">
        <f t="shared" si="20"/>
        <v>4.5899999999999181</v>
      </c>
    </row>
    <row r="394" spans="1:8" x14ac:dyDescent="0.3">
      <c r="A394">
        <v>393</v>
      </c>
      <c r="B394" s="2">
        <v>45285</v>
      </c>
      <c r="C394" s="13">
        <v>73.790000000000006</v>
      </c>
      <c r="D394" s="13">
        <f t="shared" si="18"/>
        <v>0.23000000000000398</v>
      </c>
      <c r="E394" s="14">
        <v>24230</v>
      </c>
      <c r="F394" s="14">
        <f t="shared" si="19"/>
        <v>-5</v>
      </c>
      <c r="G394" s="14">
        <v>1117.6600000000001</v>
      </c>
      <c r="H394" s="13">
        <f t="shared" si="20"/>
        <v>14.600000000000136</v>
      </c>
    </row>
    <row r="395" spans="1:8" x14ac:dyDescent="0.3">
      <c r="A395">
        <v>394</v>
      </c>
      <c r="B395" s="2">
        <v>45282</v>
      </c>
      <c r="C395" s="13">
        <v>73.56</v>
      </c>
      <c r="D395" s="13">
        <f t="shared" si="18"/>
        <v>-0.32999999999999829</v>
      </c>
      <c r="E395" s="14">
        <v>24235</v>
      </c>
      <c r="F395" s="14">
        <f t="shared" si="19"/>
        <v>-85</v>
      </c>
      <c r="G395" s="14">
        <v>1103.06</v>
      </c>
      <c r="H395" s="13">
        <f t="shared" si="20"/>
        <v>0.62999999999988177</v>
      </c>
    </row>
    <row r="396" spans="1:8" x14ac:dyDescent="0.3">
      <c r="A396">
        <v>395</v>
      </c>
      <c r="B396" s="2">
        <v>45281</v>
      </c>
      <c r="C396" s="13">
        <v>73.89</v>
      </c>
      <c r="D396" s="13">
        <f t="shared" si="18"/>
        <v>-0.32999999999999829</v>
      </c>
      <c r="E396" s="14">
        <v>24320</v>
      </c>
      <c r="F396" s="14">
        <f t="shared" si="19"/>
        <v>-15</v>
      </c>
      <c r="G396" s="14">
        <v>1102.43</v>
      </c>
      <c r="H396" s="13">
        <f t="shared" si="20"/>
        <v>1.6700000000000728</v>
      </c>
    </row>
    <row r="397" spans="1:8" x14ac:dyDescent="0.3">
      <c r="A397">
        <v>396</v>
      </c>
      <c r="B397" s="2">
        <v>45280</v>
      </c>
      <c r="C397" s="13">
        <v>74.22</v>
      </c>
      <c r="D397" s="13">
        <f t="shared" si="18"/>
        <v>0.78000000000000114</v>
      </c>
      <c r="E397" s="14">
        <v>24335</v>
      </c>
      <c r="F397" s="14">
        <f t="shared" si="19"/>
        <v>-15</v>
      </c>
      <c r="G397" s="14">
        <v>1100.76</v>
      </c>
      <c r="H397" s="13">
        <f t="shared" si="20"/>
        <v>4.4600000000000364</v>
      </c>
    </row>
    <row r="398" spans="1:8" x14ac:dyDescent="0.3">
      <c r="A398">
        <v>397</v>
      </c>
      <c r="B398" s="2">
        <v>45279</v>
      </c>
      <c r="C398" s="13">
        <v>73.44</v>
      </c>
      <c r="D398" s="13">
        <f t="shared" si="18"/>
        <v>0.96999999999999886</v>
      </c>
      <c r="E398" s="14">
        <v>24350</v>
      </c>
      <c r="F398" s="14">
        <f t="shared" si="19"/>
        <v>0</v>
      </c>
      <c r="G398" s="14">
        <v>1096.3</v>
      </c>
      <c r="H398" s="13">
        <f t="shared" si="20"/>
        <v>4.4199999999998454</v>
      </c>
    </row>
    <row r="399" spans="1:8" x14ac:dyDescent="0.3">
      <c r="A399">
        <v>398</v>
      </c>
      <c r="B399" s="2">
        <v>45278</v>
      </c>
      <c r="C399" s="13">
        <v>72.47</v>
      </c>
      <c r="D399" s="13">
        <f t="shared" si="18"/>
        <v>1.039999999999992</v>
      </c>
      <c r="E399" s="14">
        <v>24350</v>
      </c>
      <c r="F399" s="14">
        <f t="shared" si="19"/>
        <v>90</v>
      </c>
      <c r="G399" s="14">
        <v>1091.8800000000001</v>
      </c>
      <c r="H399" s="13">
        <f t="shared" si="20"/>
        <v>-10.419999999999845</v>
      </c>
    </row>
    <row r="400" spans="1:8" x14ac:dyDescent="0.3">
      <c r="A400">
        <v>399</v>
      </c>
      <c r="B400" s="2">
        <v>45275</v>
      </c>
      <c r="C400" s="13">
        <v>71.430000000000007</v>
      </c>
      <c r="D400" s="13">
        <f t="shared" si="18"/>
        <v>-0.14999999999999147</v>
      </c>
      <c r="E400" s="14">
        <v>24260</v>
      </c>
      <c r="F400" s="14">
        <f t="shared" si="19"/>
        <v>15</v>
      </c>
      <c r="G400" s="14">
        <v>1102.3</v>
      </c>
      <c r="H400" s="13">
        <f t="shared" si="20"/>
        <v>-7.8300000000001546</v>
      </c>
    </row>
    <row r="401" spans="1:8" x14ac:dyDescent="0.3">
      <c r="A401">
        <v>400</v>
      </c>
      <c r="B401" s="2">
        <v>45274</v>
      </c>
      <c r="C401" s="13">
        <v>71.58</v>
      </c>
      <c r="D401" s="13">
        <f t="shared" si="18"/>
        <v>2.1099999999999994</v>
      </c>
      <c r="E401" s="14">
        <v>24245</v>
      </c>
      <c r="F401" s="14">
        <f t="shared" si="19"/>
        <v>-34</v>
      </c>
      <c r="G401" s="14">
        <v>1110.1300000000001</v>
      </c>
      <c r="H401" s="13">
        <f t="shared" si="20"/>
        <v>-4.0699999999999363</v>
      </c>
    </row>
    <row r="402" spans="1:8" x14ac:dyDescent="0.3">
      <c r="A402">
        <v>401</v>
      </c>
      <c r="B402" s="2">
        <v>45273</v>
      </c>
      <c r="C402" s="13">
        <v>69.47</v>
      </c>
      <c r="D402" s="13">
        <f t="shared" si="18"/>
        <v>0.85999999999999943</v>
      </c>
      <c r="E402" s="14">
        <v>24279</v>
      </c>
      <c r="F402" s="14">
        <f t="shared" si="19"/>
        <v>19</v>
      </c>
      <c r="G402" s="14">
        <v>1114.2</v>
      </c>
      <c r="H402" s="13">
        <f t="shared" si="20"/>
        <v>-13.430000000000064</v>
      </c>
    </row>
    <row r="403" spans="1:8" x14ac:dyDescent="0.3">
      <c r="A403">
        <v>402</v>
      </c>
      <c r="B403" s="2">
        <v>45272</v>
      </c>
      <c r="C403" s="13">
        <v>68.61</v>
      </c>
      <c r="D403" s="13">
        <f t="shared" si="18"/>
        <v>-2.7099999999999937</v>
      </c>
      <c r="E403" s="14">
        <v>24260</v>
      </c>
      <c r="F403" s="14">
        <f t="shared" si="19"/>
        <v>10</v>
      </c>
      <c r="G403" s="14">
        <v>1127.6300000000001</v>
      </c>
      <c r="H403" s="13">
        <f t="shared" si="20"/>
        <v>2.1300000000001091</v>
      </c>
    </row>
    <row r="404" spans="1:8" x14ac:dyDescent="0.3">
      <c r="A404">
        <v>403</v>
      </c>
      <c r="B404" s="2">
        <v>45271</v>
      </c>
      <c r="C404" s="13">
        <v>71.319999999999993</v>
      </c>
      <c r="D404" s="13">
        <f t="shared" si="18"/>
        <v>8.99999999999892E-2</v>
      </c>
      <c r="E404" s="14">
        <v>24250</v>
      </c>
      <c r="F404" s="14">
        <f t="shared" si="19"/>
        <v>30</v>
      </c>
      <c r="G404" s="14">
        <v>1125.5</v>
      </c>
      <c r="H404" s="13">
        <f t="shared" si="20"/>
        <v>1.0599999999999454</v>
      </c>
    </row>
    <row r="405" spans="1:8" x14ac:dyDescent="0.3">
      <c r="A405">
        <v>404</v>
      </c>
      <c r="B405" s="2">
        <v>45268</v>
      </c>
      <c r="C405" s="13">
        <v>71.23</v>
      </c>
      <c r="D405" s="13">
        <f t="shared" si="18"/>
        <v>1.8900000000000006</v>
      </c>
      <c r="E405" s="14">
        <v>24220</v>
      </c>
      <c r="F405" s="14">
        <f t="shared" si="19"/>
        <v>-55</v>
      </c>
      <c r="G405" s="14">
        <v>1124.44</v>
      </c>
      <c r="H405" s="13">
        <f t="shared" si="20"/>
        <v>2.9500000000000455</v>
      </c>
    </row>
    <row r="406" spans="1:8" x14ac:dyDescent="0.3">
      <c r="A406">
        <v>405</v>
      </c>
      <c r="B406" s="2">
        <v>45267</v>
      </c>
      <c r="C406" s="13">
        <v>69.34</v>
      </c>
      <c r="D406" s="13">
        <f t="shared" si="18"/>
        <v>-3.9999999999992042E-2</v>
      </c>
      <c r="E406" s="14">
        <v>24275</v>
      </c>
      <c r="F406" s="14">
        <f t="shared" si="19"/>
        <v>1</v>
      </c>
      <c r="G406" s="14">
        <v>1121.49</v>
      </c>
      <c r="H406" s="13">
        <f t="shared" si="20"/>
        <v>-4.9400000000000546</v>
      </c>
    </row>
    <row r="407" spans="1:8" x14ac:dyDescent="0.3">
      <c r="A407">
        <v>406</v>
      </c>
      <c r="B407" s="2">
        <v>45266</v>
      </c>
      <c r="C407" s="13">
        <v>69.38</v>
      </c>
      <c r="D407" s="13">
        <f t="shared" si="18"/>
        <v>-2.9399999999999977</v>
      </c>
      <c r="E407" s="14">
        <v>24274</v>
      </c>
      <c r="F407" s="14">
        <f t="shared" si="19"/>
        <v>8</v>
      </c>
      <c r="G407" s="14">
        <v>1126.43</v>
      </c>
      <c r="H407" s="13">
        <f t="shared" si="20"/>
        <v>10.460000000000036</v>
      </c>
    </row>
    <row r="408" spans="1:8" x14ac:dyDescent="0.3">
      <c r="A408">
        <v>407</v>
      </c>
      <c r="B408" s="2">
        <v>45265</v>
      </c>
      <c r="C408" s="13">
        <v>72.319999999999993</v>
      </c>
      <c r="D408" s="13">
        <f t="shared" si="18"/>
        <v>-0.72000000000001307</v>
      </c>
      <c r="E408" s="14">
        <v>24266</v>
      </c>
      <c r="F408" s="14">
        <f t="shared" si="19"/>
        <v>16</v>
      </c>
      <c r="G408" s="14">
        <v>1115.97</v>
      </c>
      <c r="H408" s="13">
        <f t="shared" si="20"/>
        <v>-4.5199999999999818</v>
      </c>
    </row>
    <row r="409" spans="1:8" x14ac:dyDescent="0.3">
      <c r="A409">
        <v>408</v>
      </c>
      <c r="B409" s="2">
        <v>45264</v>
      </c>
      <c r="C409" s="13">
        <v>73.040000000000006</v>
      </c>
      <c r="D409" s="13">
        <f t="shared" si="18"/>
        <v>-1.0299999999999869</v>
      </c>
      <c r="E409" s="14">
        <v>24250</v>
      </c>
      <c r="F409" s="14">
        <f t="shared" si="19"/>
        <v>-40</v>
      </c>
      <c r="G409" s="14">
        <v>1120.49</v>
      </c>
      <c r="H409" s="13">
        <f t="shared" si="20"/>
        <v>18.329999999999927</v>
      </c>
    </row>
    <row r="410" spans="1:8" x14ac:dyDescent="0.3">
      <c r="A410">
        <v>409</v>
      </c>
      <c r="B410" s="2">
        <v>45261</v>
      </c>
      <c r="C410" s="13">
        <v>74.069999999999993</v>
      </c>
      <c r="D410" s="13">
        <f t="shared" si="18"/>
        <v>-1.8900000000000006</v>
      </c>
      <c r="E410" s="14">
        <v>24290</v>
      </c>
      <c r="F410" s="14">
        <f t="shared" si="19"/>
        <v>40</v>
      </c>
      <c r="G410" s="14">
        <v>1102.1600000000001</v>
      </c>
      <c r="H410" s="13">
        <f t="shared" si="20"/>
        <v>8.0299999999999727</v>
      </c>
    </row>
    <row r="411" spans="1:8" x14ac:dyDescent="0.3">
      <c r="A411">
        <v>410</v>
      </c>
      <c r="B411" s="2">
        <v>45260</v>
      </c>
      <c r="C411" s="13">
        <v>75.959999999999994</v>
      </c>
      <c r="D411" s="13">
        <f t="shared" si="18"/>
        <v>-1.9000000000000057</v>
      </c>
      <c r="E411" s="14">
        <v>24250</v>
      </c>
      <c r="F411" s="14">
        <f t="shared" si="19"/>
        <v>-10</v>
      </c>
      <c r="G411" s="14">
        <v>1094.1300000000001</v>
      </c>
      <c r="H411" s="13">
        <f t="shared" si="20"/>
        <v>-8.6699999999998454</v>
      </c>
    </row>
    <row r="412" spans="1:8" x14ac:dyDescent="0.3">
      <c r="A412">
        <v>411</v>
      </c>
      <c r="B412" s="2">
        <v>45259</v>
      </c>
      <c r="C412" s="13">
        <v>77.86</v>
      </c>
      <c r="D412" s="13">
        <f t="shared" si="18"/>
        <v>1.4500000000000028</v>
      </c>
      <c r="E412" s="14">
        <v>24260</v>
      </c>
      <c r="F412" s="14">
        <f t="shared" si="19"/>
        <v>30</v>
      </c>
      <c r="G412" s="14">
        <v>1102.8</v>
      </c>
      <c r="H412" s="13">
        <f t="shared" si="20"/>
        <v>7.3699999999998909</v>
      </c>
    </row>
    <row r="413" spans="1:8" x14ac:dyDescent="0.3">
      <c r="A413">
        <v>412</v>
      </c>
      <c r="B413" s="2">
        <v>45258</v>
      </c>
      <c r="C413" s="13">
        <v>76.41</v>
      </c>
      <c r="D413" s="13">
        <f t="shared" si="18"/>
        <v>1.5499999999999972</v>
      </c>
      <c r="E413" s="14">
        <v>24230</v>
      </c>
      <c r="F413" s="14">
        <f t="shared" si="19"/>
        <v>0</v>
      </c>
      <c r="G413" s="14">
        <v>1095.43</v>
      </c>
      <c r="H413" s="13">
        <f t="shared" si="20"/>
        <v>7.3700000000001182</v>
      </c>
    </row>
    <row r="414" spans="1:8" x14ac:dyDescent="0.3">
      <c r="A414">
        <v>413</v>
      </c>
      <c r="B414" s="2">
        <v>45257</v>
      </c>
      <c r="C414" s="13">
        <v>74.86</v>
      </c>
      <c r="D414" s="13">
        <f t="shared" si="18"/>
        <v>-0.68000000000000682</v>
      </c>
      <c r="E414" s="14">
        <v>24230</v>
      </c>
      <c r="F414" s="14">
        <f t="shared" si="19"/>
        <v>-30</v>
      </c>
      <c r="G414" s="14">
        <v>1088.06</v>
      </c>
      <c r="H414" s="13">
        <f t="shared" si="20"/>
        <v>-7.5499999999999545</v>
      </c>
    </row>
    <row r="415" spans="1:8" x14ac:dyDescent="0.3">
      <c r="A415">
        <v>414</v>
      </c>
      <c r="B415" s="2">
        <v>45254</v>
      </c>
      <c r="C415" s="13">
        <v>75.540000000000006</v>
      </c>
      <c r="D415" s="13">
        <f t="shared" si="18"/>
        <v>-0.79999999999999716</v>
      </c>
      <c r="E415" s="14">
        <v>24260</v>
      </c>
      <c r="F415" s="14">
        <f t="shared" si="19"/>
        <v>20</v>
      </c>
      <c r="G415" s="14">
        <v>1095.6099999999999</v>
      </c>
      <c r="H415" s="13">
        <f t="shared" si="20"/>
        <v>7.1199999999998909</v>
      </c>
    </row>
    <row r="416" spans="1:8" x14ac:dyDescent="0.3">
      <c r="A416">
        <v>415</v>
      </c>
      <c r="B416" s="2">
        <v>45253</v>
      </c>
      <c r="C416" s="13">
        <v>76.34</v>
      </c>
      <c r="D416" s="13">
        <f t="shared" si="18"/>
        <v>-0.75999999999999091</v>
      </c>
      <c r="E416" s="14">
        <v>24240</v>
      </c>
      <c r="F416" s="14">
        <f t="shared" si="19"/>
        <v>35</v>
      </c>
      <c r="G416" s="14">
        <v>1088.49</v>
      </c>
      <c r="H416" s="13">
        <f t="shared" si="20"/>
        <v>-25.329999999999927</v>
      </c>
    </row>
    <row r="417" spans="1:8" x14ac:dyDescent="0.3">
      <c r="A417">
        <v>416</v>
      </c>
      <c r="B417" s="2">
        <v>45252</v>
      </c>
      <c r="C417" s="13">
        <v>77.099999999999994</v>
      </c>
      <c r="D417" s="13">
        <f t="shared" si="18"/>
        <v>-0.67000000000000171</v>
      </c>
      <c r="E417" s="14">
        <v>24205</v>
      </c>
      <c r="F417" s="14">
        <f t="shared" si="19"/>
        <v>75</v>
      </c>
      <c r="G417" s="14">
        <v>1113.82</v>
      </c>
      <c r="H417" s="13">
        <f t="shared" si="20"/>
        <v>3.3599999999999</v>
      </c>
    </row>
    <row r="418" spans="1:8" x14ac:dyDescent="0.3">
      <c r="A418">
        <v>417</v>
      </c>
      <c r="B418" s="2">
        <v>45251</v>
      </c>
      <c r="C418" s="13">
        <v>77.77</v>
      </c>
      <c r="D418" s="13">
        <f t="shared" si="18"/>
        <v>0.17000000000000171</v>
      </c>
      <c r="E418" s="14">
        <v>24130</v>
      </c>
      <c r="F418" s="14">
        <f t="shared" si="19"/>
        <v>-40</v>
      </c>
      <c r="G418" s="14">
        <v>1110.46</v>
      </c>
      <c r="H418" s="13">
        <f t="shared" si="20"/>
        <v>6.7999999999999545</v>
      </c>
    </row>
    <row r="419" spans="1:8" x14ac:dyDescent="0.3">
      <c r="A419">
        <v>418</v>
      </c>
      <c r="B419" s="2">
        <v>45250</v>
      </c>
      <c r="C419" s="13">
        <v>77.599999999999994</v>
      </c>
      <c r="D419" s="13">
        <f t="shared" si="18"/>
        <v>1.7099999999999937</v>
      </c>
      <c r="E419" s="14">
        <v>24170</v>
      </c>
      <c r="F419" s="14">
        <f t="shared" si="19"/>
        <v>-80</v>
      </c>
      <c r="G419" s="14">
        <v>1103.6600000000001</v>
      </c>
      <c r="H419" s="13">
        <f t="shared" si="20"/>
        <v>2.4700000000000273</v>
      </c>
    </row>
    <row r="420" spans="1:8" x14ac:dyDescent="0.3">
      <c r="A420">
        <v>419</v>
      </c>
      <c r="B420" s="2">
        <v>45247</v>
      </c>
      <c r="C420" s="13">
        <v>75.89</v>
      </c>
      <c r="D420" s="13">
        <f t="shared" si="18"/>
        <v>2.9899999999999949</v>
      </c>
      <c r="E420" s="14">
        <v>24250</v>
      </c>
      <c r="F420" s="14">
        <f t="shared" si="19"/>
        <v>-38</v>
      </c>
      <c r="G420" s="14">
        <v>1101.19</v>
      </c>
      <c r="H420" s="13">
        <f t="shared" si="20"/>
        <v>-24.339999999999918</v>
      </c>
    </row>
    <row r="421" spans="1:8" x14ac:dyDescent="0.3">
      <c r="A421">
        <v>420</v>
      </c>
      <c r="B421" s="2">
        <v>45246</v>
      </c>
      <c r="C421" s="13">
        <v>72.900000000000006</v>
      </c>
      <c r="D421" s="13">
        <f t="shared" si="18"/>
        <v>-3.7599999999999909</v>
      </c>
      <c r="E421" s="14">
        <v>24288</v>
      </c>
      <c r="F421" s="14">
        <f t="shared" si="19"/>
        <v>-2</v>
      </c>
      <c r="G421" s="14">
        <v>1125.53</v>
      </c>
      <c r="H421" s="13">
        <f t="shared" si="20"/>
        <v>3.0299999999999727</v>
      </c>
    </row>
    <row r="422" spans="1:8" x14ac:dyDescent="0.3">
      <c r="A422">
        <v>421</v>
      </c>
      <c r="B422" s="2">
        <v>45245</v>
      </c>
      <c r="C422" s="13">
        <v>76.66</v>
      </c>
      <c r="D422" s="13">
        <f t="shared" si="18"/>
        <v>-1.6000000000000085</v>
      </c>
      <c r="E422" s="14">
        <v>24290</v>
      </c>
      <c r="F422" s="14">
        <f t="shared" si="19"/>
        <v>-65</v>
      </c>
      <c r="G422" s="14">
        <v>1122.5</v>
      </c>
      <c r="H422" s="13">
        <f t="shared" si="20"/>
        <v>12.769999999999982</v>
      </c>
    </row>
    <row r="423" spans="1:8" x14ac:dyDescent="0.3">
      <c r="A423">
        <v>422</v>
      </c>
      <c r="B423" s="2">
        <v>45244</v>
      </c>
      <c r="C423" s="13">
        <v>78.260000000000005</v>
      </c>
      <c r="D423" s="13">
        <f t="shared" si="18"/>
        <v>0</v>
      </c>
      <c r="E423" s="14">
        <v>24355</v>
      </c>
      <c r="F423" s="14">
        <f t="shared" si="19"/>
        <v>-28</v>
      </c>
      <c r="G423" s="14">
        <v>1109.73</v>
      </c>
      <c r="H423" s="13">
        <f t="shared" si="20"/>
        <v>9.6600000000000819</v>
      </c>
    </row>
    <row r="424" spans="1:8" x14ac:dyDescent="0.3">
      <c r="A424">
        <v>423</v>
      </c>
      <c r="B424" s="2">
        <v>45243</v>
      </c>
      <c r="C424" s="13">
        <v>78.260000000000005</v>
      </c>
      <c r="D424" s="13">
        <f t="shared" si="18"/>
        <v>1.0900000000000034</v>
      </c>
      <c r="E424" s="14">
        <v>24383</v>
      </c>
      <c r="F424" s="14">
        <f t="shared" si="19"/>
        <v>68</v>
      </c>
      <c r="G424" s="14">
        <v>1100.07</v>
      </c>
      <c r="H424" s="13">
        <f t="shared" si="20"/>
        <v>-1.6100000000001273</v>
      </c>
    </row>
    <row r="425" spans="1:8" x14ac:dyDescent="0.3">
      <c r="A425">
        <v>424</v>
      </c>
      <c r="B425" s="2">
        <v>45240</v>
      </c>
      <c r="C425" s="13">
        <v>77.17</v>
      </c>
      <c r="D425" s="13">
        <f t="shared" si="18"/>
        <v>1.4300000000000068</v>
      </c>
      <c r="E425" s="14">
        <v>24315</v>
      </c>
      <c r="F425" s="14">
        <f t="shared" si="19"/>
        <v>-25</v>
      </c>
      <c r="G425" s="14">
        <v>1101.68</v>
      </c>
      <c r="H425" s="13">
        <f t="shared" si="20"/>
        <v>-12.210000000000036</v>
      </c>
    </row>
    <row r="426" spans="1:8" x14ac:dyDescent="0.3">
      <c r="A426">
        <v>425</v>
      </c>
      <c r="B426" s="2">
        <v>45239</v>
      </c>
      <c r="C426" s="13">
        <v>75.739999999999995</v>
      </c>
      <c r="D426" s="13">
        <f t="shared" si="18"/>
        <v>0.40999999999999659</v>
      </c>
      <c r="E426" s="14">
        <v>24340</v>
      </c>
      <c r="F426" s="14">
        <f t="shared" si="19"/>
        <v>-30</v>
      </c>
      <c r="G426" s="14">
        <v>1113.8900000000001</v>
      </c>
      <c r="H426" s="13">
        <f t="shared" si="20"/>
        <v>0.46000000000003638</v>
      </c>
    </row>
    <row r="427" spans="1:8" x14ac:dyDescent="0.3">
      <c r="A427">
        <v>426</v>
      </c>
      <c r="B427" s="2">
        <v>45238</v>
      </c>
      <c r="C427" s="13">
        <v>75.33</v>
      </c>
      <c r="D427" s="13">
        <f t="shared" si="18"/>
        <v>-2.0400000000000063</v>
      </c>
      <c r="E427" s="14">
        <v>24370</v>
      </c>
      <c r="F427" s="14">
        <f t="shared" si="19"/>
        <v>60</v>
      </c>
      <c r="G427" s="14">
        <v>1113.43</v>
      </c>
      <c r="H427" s="13">
        <f t="shared" si="20"/>
        <v>33.1400000000001</v>
      </c>
    </row>
    <row r="428" spans="1:8" x14ac:dyDescent="0.3">
      <c r="A428">
        <v>427</v>
      </c>
      <c r="B428" s="2">
        <v>45237</v>
      </c>
      <c r="C428" s="13">
        <v>77.37</v>
      </c>
      <c r="D428" s="13">
        <f t="shared" si="18"/>
        <v>-3.4499999999999886</v>
      </c>
      <c r="E428" s="14">
        <v>24310</v>
      </c>
      <c r="F428" s="14">
        <f t="shared" si="19"/>
        <v>-25</v>
      </c>
      <c r="G428" s="14">
        <v>1080.29</v>
      </c>
      <c r="H428" s="13">
        <f t="shared" si="20"/>
        <v>-9.3700000000001182</v>
      </c>
    </row>
    <row r="429" spans="1:8" x14ac:dyDescent="0.3">
      <c r="A429">
        <v>428</v>
      </c>
      <c r="B429" s="2">
        <v>45236</v>
      </c>
      <c r="C429" s="13">
        <v>80.819999999999993</v>
      </c>
      <c r="D429" s="13">
        <f t="shared" si="18"/>
        <v>0.30999999999998806</v>
      </c>
      <c r="E429" s="14">
        <v>24335</v>
      </c>
      <c r="F429" s="14">
        <f t="shared" si="19"/>
        <v>-185</v>
      </c>
      <c r="G429" s="14">
        <v>1089.6600000000001</v>
      </c>
      <c r="H429" s="13">
        <f t="shared" si="20"/>
        <v>12.880000000000109</v>
      </c>
    </row>
    <row r="430" spans="1:8" x14ac:dyDescent="0.3">
      <c r="A430">
        <v>429</v>
      </c>
      <c r="B430" s="2">
        <v>45233</v>
      </c>
      <c r="C430" s="13">
        <v>80.510000000000005</v>
      </c>
      <c r="D430" s="13">
        <f t="shared" si="18"/>
        <v>-1.9499999999999886</v>
      </c>
      <c r="E430" s="14">
        <v>24520</v>
      </c>
      <c r="F430" s="14">
        <f t="shared" si="19"/>
        <v>-50</v>
      </c>
      <c r="G430" s="14">
        <v>1076.78</v>
      </c>
      <c r="H430" s="13">
        <f t="shared" si="20"/>
        <v>1.3099999999999454</v>
      </c>
    </row>
    <row r="431" spans="1:8" x14ac:dyDescent="0.3">
      <c r="A431">
        <v>430</v>
      </c>
      <c r="B431" s="2">
        <v>45232</v>
      </c>
      <c r="C431" s="13">
        <v>82.46</v>
      </c>
      <c r="D431" s="13">
        <f t="shared" si="18"/>
        <v>2.019999999999996</v>
      </c>
      <c r="E431" s="14">
        <v>24570</v>
      </c>
      <c r="F431" s="14">
        <f t="shared" si="19"/>
        <v>-15</v>
      </c>
      <c r="G431" s="14">
        <v>1075.47</v>
      </c>
      <c r="H431" s="13">
        <f t="shared" si="20"/>
        <v>35.809999999999945</v>
      </c>
    </row>
    <row r="432" spans="1:8" x14ac:dyDescent="0.3">
      <c r="A432">
        <v>431</v>
      </c>
      <c r="B432" s="2">
        <v>45231</v>
      </c>
      <c r="C432" s="13">
        <v>80.44</v>
      </c>
      <c r="D432" s="13">
        <f t="shared" si="18"/>
        <v>-0.57999999999999829</v>
      </c>
      <c r="E432" s="14">
        <v>24585</v>
      </c>
      <c r="F432" s="14">
        <f t="shared" si="19"/>
        <v>25</v>
      </c>
      <c r="G432" s="14">
        <v>1039.6600000000001</v>
      </c>
      <c r="H432" s="13">
        <f t="shared" si="20"/>
        <v>11.470000000000027</v>
      </c>
    </row>
    <row r="433" spans="1:8" x14ac:dyDescent="0.3">
      <c r="A433">
        <v>432</v>
      </c>
      <c r="B433" s="2">
        <v>45230</v>
      </c>
      <c r="C433" s="13">
        <v>81.02</v>
      </c>
      <c r="D433" s="13">
        <f t="shared" si="18"/>
        <v>-1.2900000000000063</v>
      </c>
      <c r="E433" s="14">
        <v>24560</v>
      </c>
      <c r="F433" s="14">
        <f t="shared" si="19"/>
        <v>2</v>
      </c>
      <c r="G433" s="14">
        <v>1028.19</v>
      </c>
      <c r="H433" s="13">
        <f t="shared" si="20"/>
        <v>-14.210000000000036</v>
      </c>
    </row>
    <row r="434" spans="1:8" x14ac:dyDescent="0.3">
      <c r="A434">
        <v>433</v>
      </c>
      <c r="B434" s="2">
        <v>45229</v>
      </c>
      <c r="C434" s="13">
        <v>82.31</v>
      </c>
      <c r="D434" s="13">
        <f t="shared" si="18"/>
        <v>-3.230000000000004</v>
      </c>
      <c r="E434" s="14">
        <v>24558</v>
      </c>
      <c r="F434" s="14">
        <f t="shared" si="19"/>
        <v>-12</v>
      </c>
      <c r="G434" s="14">
        <v>1042.4000000000001</v>
      </c>
      <c r="H434" s="13">
        <f t="shared" si="20"/>
        <v>-18.2199999999998</v>
      </c>
    </row>
    <row r="435" spans="1:8" x14ac:dyDescent="0.3">
      <c r="A435">
        <v>434</v>
      </c>
      <c r="B435" s="2">
        <v>45226</v>
      </c>
      <c r="C435" s="13">
        <v>85.54</v>
      </c>
      <c r="D435" s="13">
        <f t="shared" si="18"/>
        <v>2.3300000000000125</v>
      </c>
      <c r="E435" s="14">
        <v>24570</v>
      </c>
      <c r="F435" s="14">
        <f t="shared" si="19"/>
        <v>-20</v>
      </c>
      <c r="G435" s="14">
        <v>1060.6199999999999</v>
      </c>
      <c r="H435" s="13">
        <f t="shared" si="20"/>
        <v>5.1699999999998454</v>
      </c>
    </row>
    <row r="436" spans="1:8" x14ac:dyDescent="0.3">
      <c r="A436">
        <v>435</v>
      </c>
      <c r="B436" s="2">
        <v>45225</v>
      </c>
      <c r="C436" s="13">
        <v>83.21</v>
      </c>
      <c r="D436" s="13">
        <f t="shared" si="18"/>
        <v>-2.1800000000000068</v>
      </c>
      <c r="E436" s="14">
        <v>24590</v>
      </c>
      <c r="F436" s="14">
        <f t="shared" si="19"/>
        <v>30</v>
      </c>
      <c r="G436" s="14">
        <v>1055.45</v>
      </c>
      <c r="H436" s="13">
        <f t="shared" si="20"/>
        <v>-46.210000000000036</v>
      </c>
    </row>
    <row r="437" spans="1:8" x14ac:dyDescent="0.3">
      <c r="A437">
        <v>436</v>
      </c>
      <c r="B437" s="2">
        <v>45224</v>
      </c>
      <c r="C437" s="13">
        <v>85.39</v>
      </c>
      <c r="D437" s="13">
        <f t="shared" si="18"/>
        <v>1.6500000000000057</v>
      </c>
      <c r="E437" s="14">
        <v>24560</v>
      </c>
      <c r="F437" s="14">
        <f t="shared" si="19"/>
        <v>10</v>
      </c>
      <c r="G437" s="14">
        <v>1101.6600000000001</v>
      </c>
      <c r="H437" s="13">
        <f t="shared" si="20"/>
        <v>-4.2400000000000091</v>
      </c>
    </row>
    <row r="438" spans="1:8" x14ac:dyDescent="0.3">
      <c r="A438">
        <v>437</v>
      </c>
      <c r="B438" s="2">
        <v>45223</v>
      </c>
      <c r="C438" s="13">
        <v>83.74</v>
      </c>
      <c r="D438" s="13">
        <f t="shared" si="18"/>
        <v>-1.75</v>
      </c>
      <c r="E438" s="14">
        <v>24550</v>
      </c>
      <c r="F438" s="14">
        <f t="shared" si="19"/>
        <v>-40</v>
      </c>
      <c r="G438" s="14">
        <v>1105.9000000000001</v>
      </c>
      <c r="H438" s="13">
        <f t="shared" si="20"/>
        <v>12.370000000000118</v>
      </c>
    </row>
    <row r="439" spans="1:8" x14ac:dyDescent="0.3">
      <c r="A439">
        <v>438</v>
      </c>
      <c r="B439" s="2">
        <v>45222</v>
      </c>
      <c r="C439" s="13">
        <v>85.49</v>
      </c>
      <c r="D439" s="13">
        <f t="shared" si="18"/>
        <v>-3.2600000000000051</v>
      </c>
      <c r="E439" s="14">
        <v>24590</v>
      </c>
      <c r="F439" s="14">
        <f t="shared" si="19"/>
        <v>70</v>
      </c>
      <c r="G439" s="14">
        <v>1093.53</v>
      </c>
      <c r="H439" s="13">
        <f t="shared" si="20"/>
        <v>-14.5</v>
      </c>
    </row>
    <row r="440" spans="1:8" x14ac:dyDescent="0.3">
      <c r="A440">
        <v>439</v>
      </c>
      <c r="B440" s="2">
        <v>45219</v>
      </c>
      <c r="C440" s="13">
        <v>88.75</v>
      </c>
      <c r="D440" s="13">
        <f t="shared" si="18"/>
        <v>-0.62000000000000455</v>
      </c>
      <c r="E440" s="14">
        <v>24520</v>
      </c>
      <c r="F440" s="14">
        <f t="shared" si="19"/>
        <v>-30</v>
      </c>
      <c r="G440" s="14">
        <v>1108.03</v>
      </c>
      <c r="H440" s="13">
        <f t="shared" si="20"/>
        <v>20.180000000000064</v>
      </c>
    </row>
    <row r="441" spans="1:8" x14ac:dyDescent="0.3">
      <c r="A441">
        <v>440</v>
      </c>
      <c r="B441" s="2">
        <v>45218</v>
      </c>
      <c r="C441" s="13">
        <v>89.37</v>
      </c>
      <c r="D441" s="13">
        <f t="shared" si="18"/>
        <v>1.0500000000000114</v>
      </c>
      <c r="E441" s="14">
        <v>24550</v>
      </c>
      <c r="F441" s="14">
        <f t="shared" si="19"/>
        <v>-5</v>
      </c>
      <c r="G441" s="14">
        <v>1087.8499999999999</v>
      </c>
      <c r="H441" s="13">
        <f t="shared" si="20"/>
        <v>-15.550000000000182</v>
      </c>
    </row>
    <row r="442" spans="1:8" x14ac:dyDescent="0.3">
      <c r="A442">
        <v>441</v>
      </c>
      <c r="B442" s="2">
        <v>45217</v>
      </c>
      <c r="C442" s="13">
        <v>88.32</v>
      </c>
      <c r="D442" s="13">
        <f t="shared" si="18"/>
        <v>2.8799999999999955</v>
      </c>
      <c r="E442" s="14">
        <v>24555</v>
      </c>
      <c r="F442" s="14">
        <f t="shared" si="19"/>
        <v>65</v>
      </c>
      <c r="G442" s="14">
        <v>1103.4000000000001</v>
      </c>
      <c r="H442" s="13">
        <f t="shared" si="20"/>
        <v>-18.25</v>
      </c>
    </row>
    <row r="443" spans="1:8" x14ac:dyDescent="0.3">
      <c r="A443">
        <v>442</v>
      </c>
      <c r="B443" s="2">
        <v>45216</v>
      </c>
      <c r="C443" s="13">
        <v>85.44</v>
      </c>
      <c r="D443" s="13">
        <f t="shared" si="18"/>
        <v>0.17999999999999261</v>
      </c>
      <c r="E443" s="14">
        <v>24490</v>
      </c>
      <c r="F443" s="14">
        <f t="shared" si="19"/>
        <v>30</v>
      </c>
      <c r="G443" s="14">
        <v>1121.6500000000001</v>
      </c>
      <c r="H443" s="13">
        <f t="shared" si="20"/>
        <v>-19.769999999999982</v>
      </c>
    </row>
    <row r="444" spans="1:8" x14ac:dyDescent="0.3">
      <c r="A444">
        <v>443</v>
      </c>
      <c r="B444" s="2">
        <v>45215</v>
      </c>
      <c r="C444" s="13">
        <v>85.26</v>
      </c>
      <c r="D444" s="13">
        <f t="shared" si="18"/>
        <v>-2.4299999999999926</v>
      </c>
      <c r="E444" s="14">
        <v>24460</v>
      </c>
      <c r="F444" s="14">
        <f t="shared" si="19"/>
        <v>20</v>
      </c>
      <c r="G444" s="14">
        <v>1141.42</v>
      </c>
      <c r="H444" s="13">
        <f t="shared" si="20"/>
        <v>-13.309999999999945</v>
      </c>
    </row>
    <row r="445" spans="1:8" x14ac:dyDescent="0.3">
      <c r="A445">
        <v>444</v>
      </c>
      <c r="B445" s="2">
        <v>45212</v>
      </c>
      <c r="C445" s="13">
        <v>87.69</v>
      </c>
      <c r="D445" s="13">
        <f t="shared" si="18"/>
        <v>4.2199999999999989</v>
      </c>
      <c r="E445" s="14">
        <v>24440</v>
      </c>
      <c r="F445" s="14">
        <f t="shared" si="19"/>
        <v>5</v>
      </c>
      <c r="G445" s="14">
        <v>1154.73</v>
      </c>
      <c r="H445" s="13">
        <f t="shared" si="20"/>
        <v>3.1200000000001182</v>
      </c>
    </row>
    <row r="446" spans="1:8" x14ac:dyDescent="0.3">
      <c r="A446">
        <v>445</v>
      </c>
      <c r="B446" s="2">
        <v>45211</v>
      </c>
      <c r="C446" s="13">
        <v>83.47</v>
      </c>
      <c r="D446" s="13">
        <f t="shared" si="18"/>
        <v>-1.9999999999996021E-2</v>
      </c>
      <c r="E446" s="14">
        <v>24435</v>
      </c>
      <c r="F446" s="14">
        <f t="shared" si="19"/>
        <v>-5</v>
      </c>
      <c r="G446" s="14">
        <v>1151.6099999999999</v>
      </c>
      <c r="H446" s="13">
        <f t="shared" si="20"/>
        <v>0.79999999999995453</v>
      </c>
    </row>
    <row r="447" spans="1:8" x14ac:dyDescent="0.3">
      <c r="A447">
        <v>446</v>
      </c>
      <c r="B447" s="2">
        <v>45210</v>
      </c>
      <c r="C447" s="13">
        <v>83.49</v>
      </c>
      <c r="D447" s="13">
        <f t="shared" si="18"/>
        <v>-2.480000000000004</v>
      </c>
      <c r="E447" s="14">
        <v>24440</v>
      </c>
      <c r="F447" s="14">
        <f t="shared" si="19"/>
        <v>50</v>
      </c>
      <c r="G447" s="14">
        <v>1150.81</v>
      </c>
      <c r="H447" s="13">
        <f t="shared" si="20"/>
        <v>7.1199999999998909</v>
      </c>
    </row>
    <row r="448" spans="1:8" x14ac:dyDescent="0.3">
      <c r="A448">
        <v>447</v>
      </c>
      <c r="B448" s="2">
        <v>45209</v>
      </c>
      <c r="C448" s="13">
        <v>85.97</v>
      </c>
      <c r="D448" s="13">
        <f t="shared" si="18"/>
        <v>-0.40999999999999659</v>
      </c>
      <c r="E448" s="14">
        <v>24390</v>
      </c>
      <c r="F448" s="14">
        <f t="shared" si="19"/>
        <v>20</v>
      </c>
      <c r="G448" s="14">
        <v>1143.69</v>
      </c>
      <c r="H448" s="13">
        <f t="shared" si="20"/>
        <v>6.3300000000001546</v>
      </c>
    </row>
    <row r="449" spans="1:8" x14ac:dyDescent="0.3">
      <c r="A449">
        <v>448</v>
      </c>
      <c r="B449" s="2">
        <v>45208</v>
      </c>
      <c r="C449" s="13">
        <v>86.38</v>
      </c>
      <c r="D449" s="13">
        <f t="shared" si="18"/>
        <v>3.5899999999999892</v>
      </c>
      <c r="E449" s="14">
        <v>24370</v>
      </c>
      <c r="F449" s="14">
        <f t="shared" si="19"/>
        <v>10</v>
      </c>
      <c r="G449" s="14">
        <v>1137.3599999999999</v>
      </c>
      <c r="H449" s="13">
        <f t="shared" si="20"/>
        <v>8.8199999999999363</v>
      </c>
    </row>
    <row r="450" spans="1:8" x14ac:dyDescent="0.3">
      <c r="A450">
        <v>449</v>
      </c>
      <c r="B450" s="2">
        <v>45205</v>
      </c>
      <c r="C450" s="13">
        <v>82.79</v>
      </c>
      <c r="D450" s="13">
        <f t="shared" si="18"/>
        <v>0.48000000000000398</v>
      </c>
      <c r="E450" s="14">
        <v>24360</v>
      </c>
      <c r="F450" s="14">
        <f t="shared" si="19"/>
        <v>-20</v>
      </c>
      <c r="G450" s="14">
        <v>1128.54</v>
      </c>
      <c r="H450" s="13">
        <f t="shared" si="20"/>
        <v>14.649999999999864</v>
      </c>
    </row>
    <row r="451" spans="1:8" x14ac:dyDescent="0.3">
      <c r="A451">
        <v>450</v>
      </c>
      <c r="B451" s="2">
        <v>45204</v>
      </c>
      <c r="C451" s="13">
        <v>82.31</v>
      </c>
      <c r="D451" s="13">
        <f t="shared" ref="D451:D514" si="21">C451-C452</f>
        <v>-1.9099999999999966</v>
      </c>
      <c r="E451" s="14">
        <v>24380</v>
      </c>
      <c r="F451" s="14">
        <f t="shared" ref="F451:F514" si="22">E451-E452</f>
        <v>-40</v>
      </c>
      <c r="G451" s="14">
        <v>1113.8900000000001</v>
      </c>
      <c r="H451" s="13">
        <f t="shared" ref="H451:H514" si="23">G451-G452</f>
        <v>-14.779999999999973</v>
      </c>
    </row>
    <row r="452" spans="1:8" x14ac:dyDescent="0.3">
      <c r="A452">
        <v>451</v>
      </c>
      <c r="B452" s="2">
        <v>45203</v>
      </c>
      <c r="C452" s="13">
        <v>84.22</v>
      </c>
      <c r="D452" s="13">
        <f t="shared" si="21"/>
        <v>-5.0100000000000051</v>
      </c>
      <c r="E452" s="14">
        <v>24420</v>
      </c>
      <c r="F452" s="14">
        <f t="shared" si="22"/>
        <v>35</v>
      </c>
      <c r="G452" s="14">
        <v>1128.67</v>
      </c>
      <c r="H452" s="13">
        <f t="shared" si="23"/>
        <v>10.570000000000164</v>
      </c>
    </row>
    <row r="453" spans="1:8" x14ac:dyDescent="0.3">
      <c r="A453">
        <v>452</v>
      </c>
      <c r="B453" s="2">
        <v>45202</v>
      </c>
      <c r="C453" s="13">
        <v>89.23</v>
      </c>
      <c r="D453" s="13">
        <f t="shared" si="21"/>
        <v>0.4100000000000108</v>
      </c>
      <c r="E453" s="14">
        <v>24385</v>
      </c>
      <c r="F453" s="14">
        <f t="shared" si="22"/>
        <v>45</v>
      </c>
      <c r="G453" s="14">
        <v>1118.0999999999999</v>
      </c>
      <c r="H453" s="13">
        <f t="shared" si="23"/>
        <v>-37.150000000000091</v>
      </c>
    </row>
    <row r="454" spans="1:8" x14ac:dyDescent="0.3">
      <c r="A454">
        <v>453</v>
      </c>
      <c r="B454" s="2">
        <v>45201</v>
      </c>
      <c r="C454" s="13">
        <v>88.82</v>
      </c>
      <c r="D454" s="13">
        <f t="shared" si="21"/>
        <v>-1.9700000000000131</v>
      </c>
      <c r="E454" s="14">
        <v>24340</v>
      </c>
      <c r="F454" s="14">
        <f t="shared" si="22"/>
        <v>60</v>
      </c>
      <c r="G454" s="14">
        <v>1155.25</v>
      </c>
      <c r="H454" s="13">
        <f t="shared" si="23"/>
        <v>1.0999999999999091</v>
      </c>
    </row>
    <row r="455" spans="1:8" x14ac:dyDescent="0.3">
      <c r="A455">
        <v>454</v>
      </c>
      <c r="B455" s="2">
        <v>45198</v>
      </c>
      <c r="C455" s="13">
        <v>90.79</v>
      </c>
      <c r="D455" s="13">
        <f t="shared" si="21"/>
        <v>-0.91999999999998749</v>
      </c>
      <c r="E455" s="14">
        <v>24280</v>
      </c>
      <c r="F455" s="14">
        <f t="shared" si="22"/>
        <v>-105</v>
      </c>
      <c r="G455" s="14">
        <v>1154.1500000000001</v>
      </c>
      <c r="H455" s="13">
        <f t="shared" si="23"/>
        <v>1.7200000000000273</v>
      </c>
    </row>
    <row r="456" spans="1:8" x14ac:dyDescent="0.3">
      <c r="A456">
        <v>455</v>
      </c>
      <c r="B456" s="2">
        <v>45197</v>
      </c>
      <c r="C456" s="13">
        <v>91.71</v>
      </c>
      <c r="D456" s="13">
        <f t="shared" si="21"/>
        <v>-1.9700000000000131</v>
      </c>
      <c r="E456" s="14">
        <v>24385</v>
      </c>
      <c r="F456" s="14">
        <f t="shared" si="22"/>
        <v>0</v>
      </c>
      <c r="G456" s="14">
        <v>1152.43</v>
      </c>
      <c r="H456" s="13">
        <f t="shared" si="23"/>
        <v>-1.4199999999998454</v>
      </c>
    </row>
    <row r="457" spans="1:8" x14ac:dyDescent="0.3">
      <c r="A457">
        <v>456</v>
      </c>
      <c r="B457" s="2">
        <v>45196</v>
      </c>
      <c r="C457" s="13">
        <v>93.68</v>
      </c>
      <c r="D457" s="13">
        <f t="shared" si="21"/>
        <v>3.2900000000000063</v>
      </c>
      <c r="E457" s="14">
        <v>24385</v>
      </c>
      <c r="F457" s="14">
        <f t="shared" si="22"/>
        <v>5</v>
      </c>
      <c r="G457" s="14">
        <v>1153.8499999999999</v>
      </c>
      <c r="H457" s="13">
        <f t="shared" si="23"/>
        <v>15.889999999999873</v>
      </c>
    </row>
    <row r="458" spans="1:8" x14ac:dyDescent="0.3">
      <c r="A458">
        <v>457</v>
      </c>
      <c r="B458" s="2">
        <v>45195</v>
      </c>
      <c r="C458" s="13">
        <v>90.39</v>
      </c>
      <c r="D458" s="13">
        <f t="shared" si="21"/>
        <v>0.70999999999999375</v>
      </c>
      <c r="E458" s="14">
        <v>24380</v>
      </c>
      <c r="F458" s="14">
        <f t="shared" si="22"/>
        <v>0</v>
      </c>
      <c r="G458" s="14">
        <v>1137.96</v>
      </c>
      <c r="H458" s="13">
        <f t="shared" si="23"/>
        <v>-15.240000000000009</v>
      </c>
    </row>
    <row r="459" spans="1:8" x14ac:dyDescent="0.3">
      <c r="A459">
        <v>458</v>
      </c>
      <c r="B459" s="2">
        <v>45194</v>
      </c>
      <c r="C459" s="13">
        <v>89.68</v>
      </c>
      <c r="D459" s="13">
        <f t="shared" si="21"/>
        <v>-0.34999999999999432</v>
      </c>
      <c r="E459" s="14">
        <v>24380</v>
      </c>
      <c r="F459" s="14">
        <f t="shared" si="22"/>
        <v>20</v>
      </c>
      <c r="G459" s="14">
        <v>1153.2</v>
      </c>
      <c r="H459" s="13">
        <f t="shared" si="23"/>
        <v>-39.849999999999909</v>
      </c>
    </row>
    <row r="460" spans="1:8" x14ac:dyDescent="0.3">
      <c r="A460">
        <v>459</v>
      </c>
      <c r="B460" s="2">
        <v>45191</v>
      </c>
      <c r="C460" s="13">
        <v>90.03</v>
      </c>
      <c r="D460" s="13">
        <f t="shared" si="21"/>
        <v>0.40000000000000568</v>
      </c>
      <c r="E460" s="14">
        <v>24360</v>
      </c>
      <c r="F460" s="14">
        <f t="shared" si="22"/>
        <v>50</v>
      </c>
      <c r="G460" s="14">
        <v>1193.05</v>
      </c>
      <c r="H460" s="13">
        <f t="shared" si="23"/>
        <v>-19.690000000000055</v>
      </c>
    </row>
    <row r="461" spans="1:8" x14ac:dyDescent="0.3">
      <c r="A461">
        <v>460</v>
      </c>
      <c r="B461" s="2">
        <v>45190</v>
      </c>
      <c r="C461" s="13">
        <v>89.63</v>
      </c>
      <c r="D461" s="13">
        <f t="shared" si="21"/>
        <v>-0.65000000000000568</v>
      </c>
      <c r="E461" s="14">
        <v>24310</v>
      </c>
      <c r="F461" s="14">
        <f t="shared" si="22"/>
        <v>40</v>
      </c>
      <c r="G461" s="14">
        <v>1212.74</v>
      </c>
      <c r="H461" s="13">
        <f t="shared" si="23"/>
        <v>-13.369999999999891</v>
      </c>
    </row>
    <row r="462" spans="1:8" x14ac:dyDescent="0.3">
      <c r="A462">
        <v>461</v>
      </c>
      <c r="B462" s="2">
        <v>45189</v>
      </c>
      <c r="C462" s="13">
        <v>90.28</v>
      </c>
      <c r="D462" s="13">
        <f t="shared" si="21"/>
        <v>-0.92000000000000171</v>
      </c>
      <c r="E462" s="14">
        <v>24270</v>
      </c>
      <c r="F462" s="14">
        <f t="shared" si="22"/>
        <v>-100</v>
      </c>
      <c r="G462" s="14">
        <v>1226.1099999999999</v>
      </c>
      <c r="H462" s="13">
        <f t="shared" si="23"/>
        <v>14.6099999999999</v>
      </c>
    </row>
    <row r="463" spans="1:8" x14ac:dyDescent="0.3">
      <c r="A463">
        <v>462</v>
      </c>
      <c r="B463" s="2">
        <v>45188</v>
      </c>
      <c r="C463" s="13">
        <v>91.2</v>
      </c>
      <c r="D463" s="13">
        <f t="shared" si="21"/>
        <v>-0.28000000000000114</v>
      </c>
      <c r="E463" s="14">
        <v>24370</v>
      </c>
      <c r="F463" s="14">
        <f t="shared" si="22"/>
        <v>0</v>
      </c>
      <c r="G463" s="14">
        <v>1211.5</v>
      </c>
      <c r="H463" s="13">
        <f t="shared" si="23"/>
        <v>-0.30999999999994543</v>
      </c>
    </row>
    <row r="464" spans="1:8" x14ac:dyDescent="0.3">
      <c r="A464">
        <v>463</v>
      </c>
      <c r="B464" s="2">
        <v>45187</v>
      </c>
      <c r="C464" s="13">
        <v>91.48</v>
      </c>
      <c r="D464" s="13">
        <f t="shared" si="21"/>
        <v>0.71000000000000796</v>
      </c>
      <c r="E464" s="14">
        <v>24370</v>
      </c>
      <c r="F464" s="14">
        <f t="shared" si="22"/>
        <v>120</v>
      </c>
      <c r="G464" s="14">
        <v>1211.81</v>
      </c>
      <c r="H464" s="13">
        <f t="shared" si="23"/>
        <v>-15.549999999999955</v>
      </c>
    </row>
    <row r="465" spans="1:8" x14ac:dyDescent="0.3">
      <c r="A465">
        <v>464</v>
      </c>
      <c r="B465" s="2">
        <v>45184</v>
      </c>
      <c r="C465" s="13">
        <v>90.77</v>
      </c>
      <c r="D465" s="13">
        <f t="shared" si="21"/>
        <v>0.60999999999999943</v>
      </c>
      <c r="E465" s="14">
        <v>24250</v>
      </c>
      <c r="F465" s="14">
        <f t="shared" si="22"/>
        <v>30</v>
      </c>
      <c r="G465" s="14">
        <v>1227.3599999999999</v>
      </c>
      <c r="H465" s="13">
        <f t="shared" si="23"/>
        <v>3.5499999999999545</v>
      </c>
    </row>
    <row r="466" spans="1:8" x14ac:dyDescent="0.3">
      <c r="A466">
        <v>465</v>
      </c>
      <c r="B466" s="2">
        <v>45183</v>
      </c>
      <c r="C466" s="13">
        <v>90.16</v>
      </c>
      <c r="D466" s="13">
        <f t="shared" si="21"/>
        <v>1.6400000000000006</v>
      </c>
      <c r="E466" s="14">
        <v>24220</v>
      </c>
      <c r="F466" s="14">
        <f t="shared" si="22"/>
        <v>65</v>
      </c>
      <c r="G466" s="14">
        <v>1223.81</v>
      </c>
      <c r="H466" s="13">
        <f t="shared" si="23"/>
        <v>-14.580000000000155</v>
      </c>
    </row>
    <row r="467" spans="1:8" x14ac:dyDescent="0.3">
      <c r="A467">
        <v>466</v>
      </c>
      <c r="B467" s="2">
        <v>45182</v>
      </c>
      <c r="C467" s="13">
        <v>88.52</v>
      </c>
      <c r="D467" s="13">
        <f t="shared" si="21"/>
        <v>-0.32000000000000739</v>
      </c>
      <c r="E467" s="14">
        <v>24155</v>
      </c>
      <c r="F467" s="14">
        <f t="shared" si="22"/>
        <v>55</v>
      </c>
      <c r="G467" s="14">
        <v>1238.3900000000001</v>
      </c>
      <c r="H467" s="13">
        <f t="shared" si="23"/>
        <v>-7.0499999999999545</v>
      </c>
    </row>
    <row r="468" spans="1:8" x14ac:dyDescent="0.3">
      <c r="A468">
        <v>467</v>
      </c>
      <c r="B468" s="2">
        <v>45181</v>
      </c>
      <c r="C468" s="13">
        <v>88.84</v>
      </c>
      <c r="D468" s="13">
        <f t="shared" si="21"/>
        <v>1.5499999999999972</v>
      </c>
      <c r="E468" s="14">
        <v>24100</v>
      </c>
      <c r="F468" s="14">
        <f t="shared" si="22"/>
        <v>25</v>
      </c>
      <c r="G468" s="14">
        <v>1245.44</v>
      </c>
      <c r="H468" s="13">
        <f t="shared" si="23"/>
        <v>21.809999999999945</v>
      </c>
    </row>
    <row r="469" spans="1:8" x14ac:dyDescent="0.3">
      <c r="A469">
        <v>468</v>
      </c>
      <c r="B469" s="2">
        <v>45180</v>
      </c>
      <c r="C469" s="13">
        <v>87.29</v>
      </c>
      <c r="D469" s="13">
        <f t="shared" si="21"/>
        <v>-0.21999999999999886</v>
      </c>
      <c r="E469" s="14">
        <v>24075</v>
      </c>
      <c r="F469" s="14">
        <f t="shared" si="22"/>
        <v>20</v>
      </c>
      <c r="G469" s="14">
        <v>1223.6300000000001</v>
      </c>
      <c r="H469" s="13">
        <f t="shared" si="23"/>
        <v>-17.849999999999909</v>
      </c>
    </row>
    <row r="470" spans="1:8" x14ac:dyDescent="0.3">
      <c r="A470">
        <v>469</v>
      </c>
      <c r="B470" s="2">
        <v>45177</v>
      </c>
      <c r="C470" s="13">
        <v>87.51</v>
      </c>
      <c r="D470" s="13">
        <f t="shared" si="21"/>
        <v>0.64000000000000057</v>
      </c>
      <c r="E470" s="14">
        <v>24055</v>
      </c>
      <c r="F470" s="14">
        <f t="shared" si="22"/>
        <v>-5</v>
      </c>
      <c r="G470" s="14">
        <v>1241.48</v>
      </c>
      <c r="H470" s="13">
        <f t="shared" si="23"/>
        <v>-1.6600000000000819</v>
      </c>
    </row>
    <row r="471" spans="1:8" x14ac:dyDescent="0.3">
      <c r="A471">
        <v>470</v>
      </c>
      <c r="B471" s="2">
        <v>45176</v>
      </c>
      <c r="C471" s="13">
        <v>86.87</v>
      </c>
      <c r="D471" s="13">
        <f t="shared" si="21"/>
        <v>-0.67000000000000171</v>
      </c>
      <c r="E471" s="14">
        <v>24060</v>
      </c>
      <c r="F471" s="14">
        <f t="shared" si="22"/>
        <v>5</v>
      </c>
      <c r="G471" s="14">
        <v>1243.1400000000001</v>
      </c>
      <c r="H471" s="13">
        <f t="shared" si="23"/>
        <v>-2.3599999999999</v>
      </c>
    </row>
    <row r="472" spans="1:8" x14ac:dyDescent="0.3">
      <c r="A472">
        <v>471</v>
      </c>
      <c r="B472" s="2">
        <v>45175</v>
      </c>
      <c r="C472" s="13">
        <v>87.54</v>
      </c>
      <c r="D472" s="13">
        <f t="shared" si="21"/>
        <v>0.85000000000000853</v>
      </c>
      <c r="E472" s="14">
        <v>24055</v>
      </c>
      <c r="F472" s="14">
        <f t="shared" si="22"/>
        <v>5</v>
      </c>
      <c r="G472" s="14">
        <v>1245.5</v>
      </c>
      <c r="H472" s="13">
        <f t="shared" si="23"/>
        <v>10.519999999999982</v>
      </c>
    </row>
    <row r="473" spans="1:8" x14ac:dyDescent="0.3">
      <c r="A473">
        <v>472</v>
      </c>
      <c r="B473" s="2">
        <v>45174</v>
      </c>
      <c r="C473" s="13">
        <v>86.69</v>
      </c>
      <c r="D473" s="13">
        <f t="shared" si="21"/>
        <v>1.1400000000000006</v>
      </c>
      <c r="E473" s="14">
        <v>24050</v>
      </c>
      <c r="F473" s="14">
        <f t="shared" si="22"/>
        <v>-10</v>
      </c>
      <c r="G473" s="14">
        <v>1234.98</v>
      </c>
      <c r="H473" s="13">
        <f t="shared" si="23"/>
        <v>36.597142857142899</v>
      </c>
    </row>
    <row r="474" spans="1:8" x14ac:dyDescent="0.3">
      <c r="A474">
        <v>473</v>
      </c>
      <c r="B474" s="2">
        <v>45170</v>
      </c>
      <c r="C474" s="13">
        <v>85.55</v>
      </c>
      <c r="D474" s="13">
        <f t="shared" si="21"/>
        <v>1.9200000000000017</v>
      </c>
      <c r="E474" s="14">
        <v>24060</v>
      </c>
      <c r="F474" s="14">
        <f t="shared" si="22"/>
        <v>0</v>
      </c>
      <c r="G474" s="14">
        <v>1198.3828571428571</v>
      </c>
      <c r="H474" s="13">
        <f t="shared" si="23"/>
        <v>-25.667142857142835</v>
      </c>
    </row>
    <row r="475" spans="1:8" x14ac:dyDescent="0.3">
      <c r="A475">
        <v>474</v>
      </c>
      <c r="B475" s="2">
        <v>45169</v>
      </c>
      <c r="C475" s="13">
        <v>83.63</v>
      </c>
      <c r="D475" s="13">
        <f t="shared" si="21"/>
        <v>2</v>
      </c>
      <c r="E475" s="14">
        <v>24060</v>
      </c>
      <c r="F475" s="14">
        <f t="shared" si="22"/>
        <v>-50</v>
      </c>
      <c r="G475" s="14">
        <v>1224.05</v>
      </c>
      <c r="H475" s="13">
        <f t="shared" si="23"/>
        <v>10.889999999999873</v>
      </c>
    </row>
    <row r="476" spans="1:8" x14ac:dyDescent="0.3">
      <c r="A476">
        <v>475</v>
      </c>
      <c r="B476" s="2">
        <v>45168</v>
      </c>
      <c r="C476" s="13">
        <v>81.63</v>
      </c>
      <c r="D476" s="13">
        <f t="shared" si="21"/>
        <v>0.46999999999999886</v>
      </c>
      <c r="E476" s="14">
        <v>24110</v>
      </c>
      <c r="F476" s="14">
        <f t="shared" si="22"/>
        <v>-70</v>
      </c>
      <c r="G476" s="14">
        <v>1213.1600000000001</v>
      </c>
      <c r="H476" s="13">
        <f t="shared" si="23"/>
        <v>8.7300000000000182</v>
      </c>
    </row>
    <row r="477" spans="1:8" x14ac:dyDescent="0.3">
      <c r="A477">
        <v>476</v>
      </c>
      <c r="B477" s="2">
        <v>45167</v>
      </c>
      <c r="C477" s="13">
        <v>81.16</v>
      </c>
      <c r="D477" s="13">
        <f t="shared" si="21"/>
        <v>1.0600000000000023</v>
      </c>
      <c r="E477" s="14">
        <v>24180</v>
      </c>
      <c r="F477" s="14">
        <f t="shared" si="22"/>
        <v>100</v>
      </c>
      <c r="G477" s="14">
        <v>1204.43</v>
      </c>
      <c r="H477" s="13">
        <f t="shared" si="23"/>
        <v>2.7100000000000364</v>
      </c>
    </row>
    <row r="478" spans="1:8" x14ac:dyDescent="0.3">
      <c r="A478">
        <v>477</v>
      </c>
      <c r="B478" s="2">
        <v>45166</v>
      </c>
      <c r="C478" s="13">
        <v>80.099999999999994</v>
      </c>
      <c r="D478" s="13">
        <f t="shared" si="21"/>
        <v>0.26999999999999602</v>
      </c>
      <c r="E478" s="14">
        <v>24080</v>
      </c>
      <c r="F478" s="14">
        <f t="shared" si="22"/>
        <v>56</v>
      </c>
      <c r="G478" s="14">
        <v>1201.72</v>
      </c>
      <c r="H478" s="13">
        <f t="shared" si="23"/>
        <v>18.350000000000136</v>
      </c>
    </row>
    <row r="479" spans="1:8" x14ac:dyDescent="0.3">
      <c r="A479">
        <v>478</v>
      </c>
      <c r="B479" s="2">
        <v>45163</v>
      </c>
      <c r="C479" s="13">
        <v>79.83</v>
      </c>
      <c r="D479" s="13">
        <f t="shared" si="21"/>
        <v>0.78000000000000114</v>
      </c>
      <c r="E479" s="14">
        <v>24024</v>
      </c>
      <c r="F479" s="14">
        <f t="shared" si="22"/>
        <v>29</v>
      </c>
      <c r="G479" s="14">
        <v>1183.3699999999999</v>
      </c>
      <c r="H479" s="13">
        <f t="shared" si="23"/>
        <v>-6.0200000000002092</v>
      </c>
    </row>
    <row r="480" spans="1:8" x14ac:dyDescent="0.3">
      <c r="A480">
        <v>479</v>
      </c>
      <c r="B480" s="2">
        <v>45162</v>
      </c>
      <c r="C480" s="13">
        <v>79.05</v>
      </c>
      <c r="D480" s="13">
        <f t="shared" si="21"/>
        <v>0.15999999999999659</v>
      </c>
      <c r="E480" s="14">
        <v>23995</v>
      </c>
      <c r="F480" s="14">
        <f t="shared" si="22"/>
        <v>10</v>
      </c>
      <c r="G480" s="14">
        <v>1189.3900000000001</v>
      </c>
      <c r="H480" s="13">
        <f t="shared" si="23"/>
        <v>16.830000000000155</v>
      </c>
    </row>
    <row r="481" spans="1:8" x14ac:dyDescent="0.3">
      <c r="A481">
        <v>480</v>
      </c>
      <c r="B481" s="2">
        <v>45161</v>
      </c>
      <c r="C481" s="13">
        <v>78.89</v>
      </c>
      <c r="D481" s="13">
        <f t="shared" si="21"/>
        <v>-1.4599999999999937</v>
      </c>
      <c r="E481" s="14">
        <v>23985</v>
      </c>
      <c r="F481" s="14">
        <f t="shared" si="22"/>
        <v>65</v>
      </c>
      <c r="G481" s="14">
        <v>1172.56</v>
      </c>
      <c r="H481" s="13">
        <f t="shared" si="23"/>
        <v>-7.9300000000000637</v>
      </c>
    </row>
    <row r="482" spans="1:8" x14ac:dyDescent="0.3">
      <c r="A482">
        <v>481</v>
      </c>
      <c r="B482" s="2">
        <v>45160</v>
      </c>
      <c r="C482" s="13">
        <v>80.349999999999994</v>
      </c>
      <c r="D482" s="13">
        <f t="shared" si="21"/>
        <v>-0.37000000000000455</v>
      </c>
      <c r="E482" s="14">
        <v>23920</v>
      </c>
      <c r="F482" s="14">
        <f t="shared" si="22"/>
        <v>115</v>
      </c>
      <c r="G482" s="14">
        <v>1180.49</v>
      </c>
      <c r="H482" s="13">
        <f t="shared" si="23"/>
        <v>0.73000000000001819</v>
      </c>
    </row>
    <row r="483" spans="1:8" x14ac:dyDescent="0.3">
      <c r="A483">
        <v>482</v>
      </c>
      <c r="B483" s="2">
        <v>45159</v>
      </c>
      <c r="C483" s="13">
        <v>80.72</v>
      </c>
      <c r="D483" s="13">
        <f t="shared" si="21"/>
        <v>-0.53000000000000114</v>
      </c>
      <c r="E483" s="14">
        <v>23805</v>
      </c>
      <c r="F483" s="14">
        <f t="shared" si="22"/>
        <v>0</v>
      </c>
      <c r="G483" s="14">
        <v>1179.76</v>
      </c>
      <c r="H483" s="13">
        <f t="shared" si="23"/>
        <v>1.7699999999999818</v>
      </c>
    </row>
    <row r="484" spans="1:8" x14ac:dyDescent="0.3">
      <c r="A484">
        <v>483</v>
      </c>
      <c r="B484" s="2">
        <v>45156</v>
      </c>
      <c r="C484" s="13">
        <v>81.25</v>
      </c>
      <c r="D484" s="13">
        <f t="shared" si="21"/>
        <v>0.85999999999999943</v>
      </c>
      <c r="E484" s="14">
        <v>23805</v>
      </c>
      <c r="F484" s="14">
        <f t="shared" si="22"/>
        <v>-45</v>
      </c>
      <c r="G484" s="14">
        <v>1177.99</v>
      </c>
      <c r="H484" s="13">
        <f t="shared" si="23"/>
        <v>-55.490000000000009</v>
      </c>
    </row>
    <row r="485" spans="1:8" x14ac:dyDescent="0.3">
      <c r="A485">
        <v>484</v>
      </c>
      <c r="B485" s="2">
        <v>45155</v>
      </c>
      <c r="C485" s="13">
        <v>80.39</v>
      </c>
      <c r="D485" s="13">
        <f t="shared" si="21"/>
        <v>1.0100000000000051</v>
      </c>
      <c r="E485" s="14">
        <v>23850</v>
      </c>
      <c r="F485" s="14">
        <f t="shared" si="22"/>
        <v>-85</v>
      </c>
      <c r="G485" s="14">
        <v>1233.48</v>
      </c>
      <c r="H485" s="13">
        <f t="shared" si="23"/>
        <v>-9.7799999999999727</v>
      </c>
    </row>
    <row r="486" spans="1:8" x14ac:dyDescent="0.3">
      <c r="A486">
        <v>485</v>
      </c>
      <c r="B486" s="2">
        <v>45154</v>
      </c>
      <c r="C486" s="13">
        <v>79.38</v>
      </c>
      <c r="D486" s="13">
        <f t="shared" si="21"/>
        <v>-1.6099999999999994</v>
      </c>
      <c r="E486" s="14">
        <v>23935</v>
      </c>
      <c r="F486" s="14">
        <f t="shared" si="22"/>
        <v>-30</v>
      </c>
      <c r="G486" s="14">
        <v>1243.26</v>
      </c>
      <c r="H486" s="13">
        <f t="shared" si="23"/>
        <v>9.2100000000000364</v>
      </c>
    </row>
    <row r="487" spans="1:8" x14ac:dyDescent="0.3">
      <c r="A487">
        <v>486</v>
      </c>
      <c r="B487" s="2">
        <v>45153</v>
      </c>
      <c r="C487" s="13">
        <v>80.989999999999995</v>
      </c>
      <c r="D487" s="13">
        <f t="shared" si="21"/>
        <v>-1.5200000000000102</v>
      </c>
      <c r="E487" s="14">
        <v>23965</v>
      </c>
      <c r="F487" s="14">
        <f t="shared" si="22"/>
        <v>150</v>
      </c>
      <c r="G487" s="14">
        <v>1234.05</v>
      </c>
      <c r="H487" s="13">
        <f t="shared" si="23"/>
        <v>-2.7899999999999636</v>
      </c>
    </row>
    <row r="488" spans="1:8" x14ac:dyDescent="0.3">
      <c r="A488">
        <v>487</v>
      </c>
      <c r="B488" s="2">
        <v>45152</v>
      </c>
      <c r="C488" s="13">
        <v>82.51</v>
      </c>
      <c r="D488" s="13">
        <f t="shared" si="21"/>
        <v>-0.67999999999999261</v>
      </c>
      <c r="E488" s="14">
        <v>23815</v>
      </c>
      <c r="F488" s="14">
        <f t="shared" si="22"/>
        <v>65</v>
      </c>
      <c r="G488" s="14">
        <v>1236.8399999999999</v>
      </c>
      <c r="H488" s="13">
        <f t="shared" si="23"/>
        <v>4.6299999999998818</v>
      </c>
    </row>
    <row r="489" spans="1:8" x14ac:dyDescent="0.3">
      <c r="A489">
        <v>488</v>
      </c>
      <c r="B489" s="2">
        <v>45149</v>
      </c>
      <c r="C489" s="13">
        <v>83.19</v>
      </c>
      <c r="D489" s="13">
        <f t="shared" si="21"/>
        <v>0.37000000000000455</v>
      </c>
      <c r="E489" s="14">
        <v>23750</v>
      </c>
      <c r="F489" s="14">
        <f t="shared" si="22"/>
        <v>10</v>
      </c>
      <c r="G489" s="14">
        <v>1232.21</v>
      </c>
      <c r="H489" s="13">
        <f t="shared" si="23"/>
        <v>11.600000000000136</v>
      </c>
    </row>
    <row r="490" spans="1:8" x14ac:dyDescent="0.3">
      <c r="A490">
        <v>489</v>
      </c>
      <c r="B490" s="2">
        <v>45148</v>
      </c>
      <c r="C490" s="13">
        <v>82.82</v>
      </c>
      <c r="D490" s="13">
        <f t="shared" si="21"/>
        <v>-1.5800000000000125</v>
      </c>
      <c r="E490" s="14">
        <v>23740</v>
      </c>
      <c r="F490" s="14">
        <f t="shared" si="22"/>
        <v>5</v>
      </c>
      <c r="G490" s="14">
        <v>1220.6099999999999</v>
      </c>
      <c r="H490" s="13">
        <f t="shared" si="23"/>
        <v>-13.380000000000109</v>
      </c>
    </row>
    <row r="491" spans="1:8" x14ac:dyDescent="0.3">
      <c r="A491">
        <v>490</v>
      </c>
      <c r="B491" s="2">
        <v>45147</v>
      </c>
      <c r="C491" s="13">
        <v>84.4</v>
      </c>
      <c r="D491" s="13">
        <f t="shared" si="21"/>
        <v>1.480000000000004</v>
      </c>
      <c r="E491" s="14">
        <v>23735</v>
      </c>
      <c r="F491" s="14">
        <f t="shared" si="22"/>
        <v>5</v>
      </c>
      <c r="G491" s="14">
        <v>1233.99</v>
      </c>
      <c r="H491" s="13">
        <f t="shared" si="23"/>
        <v>-8.2400000000000091</v>
      </c>
    </row>
    <row r="492" spans="1:8" x14ac:dyDescent="0.3">
      <c r="A492">
        <v>491</v>
      </c>
      <c r="B492" s="2">
        <v>45146</v>
      </c>
      <c r="C492" s="13">
        <v>82.92</v>
      </c>
      <c r="D492" s="13">
        <f t="shared" si="21"/>
        <v>0.98000000000000398</v>
      </c>
      <c r="E492" s="14">
        <v>23730</v>
      </c>
      <c r="F492" s="14">
        <f t="shared" si="22"/>
        <v>10</v>
      </c>
      <c r="G492" s="14">
        <v>1242.23</v>
      </c>
      <c r="H492" s="13">
        <f t="shared" si="23"/>
        <v>0.80999999999994543</v>
      </c>
    </row>
    <row r="493" spans="1:8" x14ac:dyDescent="0.3">
      <c r="A493">
        <v>492</v>
      </c>
      <c r="B493" s="2">
        <v>45145</v>
      </c>
      <c r="C493" s="13">
        <v>81.94</v>
      </c>
      <c r="D493" s="13">
        <f t="shared" si="21"/>
        <v>-0.87999999999999545</v>
      </c>
      <c r="E493" s="14">
        <v>23720</v>
      </c>
      <c r="F493" s="14">
        <f t="shared" si="22"/>
        <v>-5</v>
      </c>
      <c r="G493" s="14">
        <v>1241.42</v>
      </c>
      <c r="H493" s="13">
        <f t="shared" si="23"/>
        <v>15.440000000000055</v>
      </c>
    </row>
    <row r="494" spans="1:8" x14ac:dyDescent="0.3">
      <c r="A494">
        <v>493</v>
      </c>
      <c r="B494" s="2">
        <v>45142</v>
      </c>
      <c r="C494" s="13">
        <v>82.82</v>
      </c>
      <c r="D494" s="13">
        <f t="shared" si="21"/>
        <v>1.269999999999996</v>
      </c>
      <c r="E494" s="14">
        <v>23725</v>
      </c>
      <c r="F494" s="14">
        <f t="shared" si="22"/>
        <v>-25</v>
      </c>
      <c r="G494" s="14">
        <v>1225.98</v>
      </c>
      <c r="H494" s="13">
        <f t="shared" si="23"/>
        <v>15.029999999999973</v>
      </c>
    </row>
    <row r="495" spans="1:8" x14ac:dyDescent="0.3">
      <c r="A495">
        <v>494</v>
      </c>
      <c r="B495" s="2">
        <v>45141</v>
      </c>
      <c r="C495" s="13">
        <v>81.55</v>
      </c>
      <c r="D495" s="13">
        <f t="shared" si="21"/>
        <v>2.0600000000000023</v>
      </c>
      <c r="E495" s="14">
        <v>23750</v>
      </c>
      <c r="F495" s="14">
        <f t="shared" si="22"/>
        <v>15</v>
      </c>
      <c r="G495" s="14">
        <v>1210.95</v>
      </c>
      <c r="H495" s="13">
        <f t="shared" si="23"/>
        <v>-9.4800000000000182</v>
      </c>
    </row>
    <row r="496" spans="1:8" x14ac:dyDescent="0.3">
      <c r="A496">
        <v>495</v>
      </c>
      <c r="B496" s="2">
        <v>45140</v>
      </c>
      <c r="C496" s="13">
        <v>79.489999999999995</v>
      </c>
      <c r="D496" s="13">
        <f t="shared" si="21"/>
        <v>-1.8800000000000097</v>
      </c>
      <c r="E496" s="14">
        <v>23735</v>
      </c>
      <c r="F496" s="14">
        <f t="shared" si="22"/>
        <v>55</v>
      </c>
      <c r="G496" s="14">
        <v>1220.43</v>
      </c>
      <c r="H496" s="13">
        <f t="shared" si="23"/>
        <v>2.8700000000001182</v>
      </c>
    </row>
    <row r="497" spans="1:8" x14ac:dyDescent="0.3">
      <c r="A497">
        <v>496</v>
      </c>
      <c r="B497" s="2">
        <v>45139</v>
      </c>
      <c r="C497" s="13">
        <v>81.37</v>
      </c>
      <c r="D497" s="13">
        <f t="shared" si="21"/>
        <v>-0.42999999999999261</v>
      </c>
      <c r="E497" s="14">
        <v>23680</v>
      </c>
      <c r="F497" s="14">
        <f t="shared" si="22"/>
        <v>0</v>
      </c>
      <c r="G497" s="14">
        <v>1217.56</v>
      </c>
      <c r="H497" s="13">
        <f t="shared" si="23"/>
        <v>-5.3400000000001455</v>
      </c>
    </row>
    <row r="498" spans="1:8" x14ac:dyDescent="0.3">
      <c r="A498">
        <v>497</v>
      </c>
      <c r="B498" s="2">
        <v>45138</v>
      </c>
      <c r="C498" s="13">
        <v>81.8</v>
      </c>
      <c r="D498" s="13">
        <f t="shared" si="21"/>
        <v>1.2199999999999989</v>
      </c>
      <c r="E498" s="14">
        <v>23680</v>
      </c>
      <c r="F498" s="14">
        <f t="shared" si="22"/>
        <v>-5</v>
      </c>
      <c r="G498" s="14">
        <v>1222.9000000000001</v>
      </c>
      <c r="H498" s="13">
        <f t="shared" si="23"/>
        <v>15.230000000000018</v>
      </c>
    </row>
    <row r="499" spans="1:8" x14ac:dyDescent="0.3">
      <c r="A499">
        <v>498</v>
      </c>
      <c r="B499" s="2">
        <v>45135</v>
      </c>
      <c r="C499" s="13">
        <v>80.58</v>
      </c>
      <c r="D499" s="13">
        <f t="shared" si="21"/>
        <v>0.48999999999999488</v>
      </c>
      <c r="E499" s="14">
        <v>23685</v>
      </c>
      <c r="F499" s="14">
        <f t="shared" si="22"/>
        <v>24</v>
      </c>
      <c r="G499" s="14">
        <v>1207.67</v>
      </c>
      <c r="H499" s="13">
        <f t="shared" si="23"/>
        <v>10.340000000000146</v>
      </c>
    </row>
    <row r="500" spans="1:8" x14ac:dyDescent="0.3">
      <c r="A500">
        <v>499</v>
      </c>
      <c r="B500" s="2">
        <v>45134</v>
      </c>
      <c r="C500" s="13">
        <v>80.09</v>
      </c>
      <c r="D500" s="13">
        <f t="shared" si="21"/>
        <v>1.3100000000000023</v>
      </c>
      <c r="E500" s="14">
        <v>23661</v>
      </c>
      <c r="F500" s="14">
        <f t="shared" si="22"/>
        <v>-4</v>
      </c>
      <c r="G500" s="14">
        <v>1197.33</v>
      </c>
      <c r="H500" s="13">
        <f t="shared" si="23"/>
        <v>-3.5099999999999909</v>
      </c>
    </row>
    <row r="501" spans="1:8" x14ac:dyDescent="0.3">
      <c r="A501">
        <v>500</v>
      </c>
      <c r="B501" s="2">
        <v>45133</v>
      </c>
      <c r="C501" s="13">
        <v>78.78</v>
      </c>
      <c r="D501" s="13">
        <f t="shared" si="21"/>
        <v>-0.84999999999999432</v>
      </c>
      <c r="E501" s="14">
        <v>23665</v>
      </c>
      <c r="F501" s="14">
        <f t="shared" si="22"/>
        <v>10</v>
      </c>
      <c r="G501" s="14">
        <v>1200.8399999999999</v>
      </c>
      <c r="H501" s="13">
        <f t="shared" si="23"/>
        <v>4.9399999999998272</v>
      </c>
    </row>
    <row r="502" spans="1:8" x14ac:dyDescent="0.3">
      <c r="A502">
        <v>501</v>
      </c>
      <c r="B502" s="2">
        <v>45132</v>
      </c>
      <c r="C502" s="13">
        <v>79.63</v>
      </c>
      <c r="D502" s="13">
        <f t="shared" si="21"/>
        <v>0.89000000000000057</v>
      </c>
      <c r="E502" s="14">
        <v>23655</v>
      </c>
      <c r="F502" s="14">
        <f t="shared" si="22"/>
        <v>-10</v>
      </c>
      <c r="G502" s="14">
        <v>1195.9000000000001</v>
      </c>
      <c r="H502" s="13">
        <f t="shared" si="23"/>
        <v>5.1800000000000637</v>
      </c>
    </row>
    <row r="503" spans="1:8" x14ac:dyDescent="0.3">
      <c r="A503">
        <v>502</v>
      </c>
      <c r="B503" s="2">
        <v>45131</v>
      </c>
      <c r="C503" s="13">
        <v>78.739999999999995</v>
      </c>
      <c r="D503" s="13">
        <f t="shared" si="21"/>
        <v>1.6700000000000017</v>
      </c>
      <c r="E503" s="14">
        <v>23665</v>
      </c>
      <c r="F503" s="14">
        <f t="shared" si="22"/>
        <v>9</v>
      </c>
      <c r="G503" s="14">
        <v>1190.72</v>
      </c>
      <c r="H503" s="13">
        <f t="shared" si="23"/>
        <v>4.8199999999999363</v>
      </c>
    </row>
    <row r="504" spans="1:8" x14ac:dyDescent="0.3">
      <c r="A504">
        <v>503</v>
      </c>
      <c r="B504" s="2">
        <v>45128</v>
      </c>
      <c r="C504" s="13">
        <v>77.069999999999993</v>
      </c>
      <c r="D504" s="13">
        <f t="shared" si="21"/>
        <v>1.4399999999999977</v>
      </c>
      <c r="E504" s="14">
        <v>23656</v>
      </c>
      <c r="F504" s="14">
        <f t="shared" si="22"/>
        <v>9</v>
      </c>
      <c r="G504" s="14">
        <v>1185.9000000000001</v>
      </c>
      <c r="H504" s="13">
        <f t="shared" si="23"/>
        <v>13.090000000000146</v>
      </c>
    </row>
    <row r="505" spans="1:8" x14ac:dyDescent="0.3">
      <c r="A505">
        <v>504</v>
      </c>
      <c r="B505" s="2">
        <v>45127</v>
      </c>
      <c r="C505" s="13">
        <v>75.63</v>
      </c>
      <c r="D505" s="13">
        <f t="shared" si="21"/>
        <v>0.28000000000000114</v>
      </c>
      <c r="E505" s="14">
        <v>23647</v>
      </c>
      <c r="F505" s="14">
        <f t="shared" si="22"/>
        <v>17</v>
      </c>
      <c r="G505" s="14">
        <v>1172.81</v>
      </c>
      <c r="H505" s="13">
        <f t="shared" si="23"/>
        <v>-0.17000000000007276</v>
      </c>
    </row>
    <row r="506" spans="1:8" x14ac:dyDescent="0.3">
      <c r="A506">
        <v>505</v>
      </c>
      <c r="B506" s="2">
        <v>45126</v>
      </c>
      <c r="C506" s="13">
        <v>75.349999999999994</v>
      </c>
      <c r="D506" s="13">
        <f t="shared" si="21"/>
        <v>-0.40000000000000568</v>
      </c>
      <c r="E506" s="14">
        <v>23630</v>
      </c>
      <c r="F506" s="14">
        <f t="shared" si="22"/>
        <v>-5</v>
      </c>
      <c r="G506" s="14">
        <v>1172.98</v>
      </c>
      <c r="H506" s="13">
        <f t="shared" si="23"/>
        <v>-1.1099999999999</v>
      </c>
    </row>
    <row r="507" spans="1:8" x14ac:dyDescent="0.3">
      <c r="A507">
        <v>506</v>
      </c>
      <c r="B507" s="2">
        <v>45125</v>
      </c>
      <c r="C507" s="13">
        <v>75.75</v>
      </c>
      <c r="D507" s="13">
        <f t="shared" si="21"/>
        <v>1.5999999999999943</v>
      </c>
      <c r="E507" s="14">
        <v>23635</v>
      </c>
      <c r="F507" s="14">
        <f t="shared" si="22"/>
        <v>5</v>
      </c>
      <c r="G507" s="14">
        <v>1174.0899999999999</v>
      </c>
      <c r="H507" s="13">
        <f t="shared" si="23"/>
        <v>0.95999999999980901</v>
      </c>
    </row>
    <row r="508" spans="1:8" x14ac:dyDescent="0.3">
      <c r="A508">
        <v>507</v>
      </c>
      <c r="B508" s="2">
        <v>45124</v>
      </c>
      <c r="C508" s="13">
        <v>74.150000000000006</v>
      </c>
      <c r="D508" s="13">
        <f t="shared" si="21"/>
        <v>-1.269999999999996</v>
      </c>
      <c r="E508" s="14">
        <v>23630</v>
      </c>
      <c r="F508" s="14">
        <f t="shared" si="22"/>
        <v>0</v>
      </c>
      <c r="G508" s="14">
        <v>1173.1300000000001</v>
      </c>
      <c r="H508" s="13">
        <f t="shared" si="23"/>
        <v>4.7300000000000182</v>
      </c>
    </row>
    <row r="509" spans="1:8" x14ac:dyDescent="0.3">
      <c r="A509">
        <v>508</v>
      </c>
      <c r="B509" s="2">
        <v>45121</v>
      </c>
      <c r="C509" s="13">
        <v>75.42</v>
      </c>
      <c r="D509" s="13">
        <f t="shared" si="21"/>
        <v>-1.4699999999999989</v>
      </c>
      <c r="E509" s="14">
        <v>23630</v>
      </c>
      <c r="F509" s="14">
        <f t="shared" si="22"/>
        <v>-35</v>
      </c>
      <c r="G509" s="14">
        <v>1168.4000000000001</v>
      </c>
      <c r="H509" s="13">
        <f t="shared" si="23"/>
        <v>2.9800000000000182</v>
      </c>
    </row>
    <row r="510" spans="1:8" x14ac:dyDescent="0.3">
      <c r="A510">
        <v>509</v>
      </c>
      <c r="B510" s="2">
        <v>45120</v>
      </c>
      <c r="C510" s="13">
        <v>76.89</v>
      </c>
      <c r="D510" s="13">
        <f t="shared" si="21"/>
        <v>1.1400000000000006</v>
      </c>
      <c r="E510" s="14">
        <v>23665</v>
      </c>
      <c r="F510" s="14">
        <f t="shared" si="22"/>
        <v>5</v>
      </c>
      <c r="G510" s="14">
        <v>1165.42</v>
      </c>
      <c r="H510" s="13">
        <f t="shared" si="23"/>
        <v>11.220000000000027</v>
      </c>
    </row>
    <row r="511" spans="1:8" x14ac:dyDescent="0.3">
      <c r="A511">
        <v>510</v>
      </c>
      <c r="B511" s="2">
        <v>45119</v>
      </c>
      <c r="C511" s="13">
        <v>75.75</v>
      </c>
      <c r="D511" s="13">
        <f t="shared" si="21"/>
        <v>0.92000000000000171</v>
      </c>
      <c r="E511" s="14">
        <v>23660</v>
      </c>
      <c r="F511" s="14">
        <f t="shared" si="22"/>
        <v>-30</v>
      </c>
      <c r="G511" s="14">
        <v>1154.2</v>
      </c>
      <c r="H511" s="13">
        <f t="shared" si="23"/>
        <v>2.4300000000000637</v>
      </c>
    </row>
    <row r="512" spans="1:8" x14ac:dyDescent="0.3">
      <c r="A512">
        <v>511</v>
      </c>
      <c r="B512" s="2">
        <v>45118</v>
      </c>
      <c r="C512" s="13">
        <v>74.83</v>
      </c>
      <c r="D512" s="13">
        <f t="shared" si="21"/>
        <v>1.8400000000000034</v>
      </c>
      <c r="E512" s="14">
        <v>23690</v>
      </c>
      <c r="F512" s="14">
        <f t="shared" si="22"/>
        <v>50</v>
      </c>
      <c r="G512" s="14">
        <v>1151.77</v>
      </c>
      <c r="H512" s="13">
        <f t="shared" si="23"/>
        <v>2.75</v>
      </c>
    </row>
    <row r="513" spans="1:8" x14ac:dyDescent="0.3">
      <c r="A513">
        <v>512</v>
      </c>
      <c r="B513" s="2">
        <v>45117</v>
      </c>
      <c r="C513" s="13">
        <v>72.989999999999995</v>
      </c>
      <c r="D513" s="13">
        <f t="shared" si="21"/>
        <v>-0.87000000000000455</v>
      </c>
      <c r="E513" s="14">
        <v>23640</v>
      </c>
      <c r="F513" s="14">
        <f t="shared" si="22"/>
        <v>5</v>
      </c>
      <c r="G513" s="14">
        <v>1149.02</v>
      </c>
      <c r="H513" s="13">
        <f t="shared" si="23"/>
        <v>10.950000000000045</v>
      </c>
    </row>
    <row r="514" spans="1:8" x14ac:dyDescent="0.3">
      <c r="A514">
        <v>513</v>
      </c>
      <c r="B514" s="2">
        <v>45114</v>
      </c>
      <c r="C514" s="13">
        <v>73.86</v>
      </c>
      <c r="D514" s="13">
        <f t="shared" si="21"/>
        <v>2.0600000000000023</v>
      </c>
      <c r="E514" s="14">
        <v>23635</v>
      </c>
      <c r="F514" s="14">
        <f t="shared" si="22"/>
        <v>-75</v>
      </c>
      <c r="G514" s="14">
        <v>1138.07</v>
      </c>
      <c r="H514" s="13">
        <f t="shared" si="23"/>
        <v>11.849999999999909</v>
      </c>
    </row>
    <row r="515" spans="1:8" x14ac:dyDescent="0.3">
      <c r="A515">
        <v>514</v>
      </c>
      <c r="B515" s="2">
        <v>45113</v>
      </c>
      <c r="C515" s="13">
        <v>71.8</v>
      </c>
      <c r="D515" s="13">
        <f t="shared" ref="D515:D578" si="24">C515-C516</f>
        <v>9.9999999999909051E-3</v>
      </c>
      <c r="E515" s="14">
        <v>23710</v>
      </c>
      <c r="F515" s="14">
        <f t="shared" ref="F515:F578" si="25">E515-E516</f>
        <v>-35</v>
      </c>
      <c r="G515" s="14">
        <v>1126.22</v>
      </c>
      <c r="H515" s="13">
        <f t="shared" ref="H515:H578" si="26">G515-G516</f>
        <v>-8.3999999999998636</v>
      </c>
    </row>
    <row r="516" spans="1:8" x14ac:dyDescent="0.3">
      <c r="A516">
        <v>515</v>
      </c>
      <c r="B516" s="2">
        <v>45112</v>
      </c>
      <c r="C516" s="13">
        <v>71.790000000000006</v>
      </c>
      <c r="D516" s="13">
        <f t="shared" si="24"/>
        <v>0.73000000000000398</v>
      </c>
      <c r="E516" s="14">
        <v>23745</v>
      </c>
      <c r="F516" s="14">
        <f t="shared" si="25"/>
        <v>45</v>
      </c>
      <c r="G516" s="14">
        <v>1134.6199999999999</v>
      </c>
      <c r="H516" s="13">
        <f t="shared" si="26"/>
        <v>2.6199999999998909</v>
      </c>
    </row>
    <row r="517" spans="1:8" x14ac:dyDescent="0.3">
      <c r="A517">
        <v>516</v>
      </c>
      <c r="B517" s="2">
        <v>45111</v>
      </c>
      <c r="C517" s="13">
        <v>71.06</v>
      </c>
      <c r="D517" s="13">
        <f t="shared" si="24"/>
        <v>1.269999999999996</v>
      </c>
      <c r="E517" s="14">
        <v>23700</v>
      </c>
      <c r="F517" s="14">
        <f t="shared" si="25"/>
        <v>5</v>
      </c>
      <c r="G517" s="14">
        <v>1132</v>
      </c>
      <c r="H517" s="13">
        <f t="shared" si="26"/>
        <v>6.5</v>
      </c>
    </row>
    <row r="518" spans="1:8" x14ac:dyDescent="0.3">
      <c r="A518">
        <v>517</v>
      </c>
      <c r="B518" s="2">
        <v>45110</v>
      </c>
      <c r="C518" s="13">
        <v>69.790000000000006</v>
      </c>
      <c r="D518" s="13">
        <f t="shared" si="24"/>
        <v>-0.84999999999999432</v>
      </c>
      <c r="E518" s="14">
        <v>23695</v>
      </c>
      <c r="F518" s="14">
        <f t="shared" si="25"/>
        <v>120</v>
      </c>
      <c r="G518" s="14">
        <v>1125.5</v>
      </c>
      <c r="H518" s="13">
        <f t="shared" si="26"/>
        <v>5.3199999999999363</v>
      </c>
    </row>
    <row r="519" spans="1:8" x14ac:dyDescent="0.3">
      <c r="A519">
        <v>518</v>
      </c>
      <c r="B519" s="2">
        <v>45107</v>
      </c>
      <c r="C519" s="13">
        <v>70.64</v>
      </c>
      <c r="D519" s="13">
        <f t="shared" si="24"/>
        <v>0.78000000000000114</v>
      </c>
      <c r="E519" s="14">
        <v>23575</v>
      </c>
      <c r="F519" s="14">
        <f t="shared" si="25"/>
        <v>6</v>
      </c>
      <c r="G519" s="14">
        <v>1120.18</v>
      </c>
      <c r="H519" s="13">
        <f t="shared" si="26"/>
        <v>-5.2100000000000364</v>
      </c>
    </row>
    <row r="520" spans="1:8" x14ac:dyDescent="0.3">
      <c r="A520">
        <v>519</v>
      </c>
      <c r="B520" s="2">
        <v>45106</v>
      </c>
      <c r="C520" s="13">
        <v>69.86</v>
      </c>
      <c r="D520" s="13">
        <f t="shared" si="24"/>
        <v>0.29999999999999716</v>
      </c>
      <c r="E520" s="14">
        <v>23569</v>
      </c>
      <c r="F520" s="14">
        <f t="shared" si="25"/>
        <v>14</v>
      </c>
      <c r="G520" s="14">
        <v>1125.3900000000001</v>
      </c>
      <c r="H520" s="13">
        <f t="shared" si="26"/>
        <v>-12.959999999999809</v>
      </c>
    </row>
    <row r="521" spans="1:8" x14ac:dyDescent="0.3">
      <c r="A521">
        <v>520</v>
      </c>
      <c r="B521" s="2">
        <v>45105</v>
      </c>
      <c r="C521" s="13">
        <v>69.56</v>
      </c>
      <c r="D521" s="13">
        <f t="shared" si="24"/>
        <v>1.8599999999999994</v>
      </c>
      <c r="E521" s="14">
        <v>23555</v>
      </c>
      <c r="F521" s="14">
        <f t="shared" si="25"/>
        <v>35</v>
      </c>
      <c r="G521" s="14">
        <v>1138.3499999999999</v>
      </c>
      <c r="H521" s="13">
        <f t="shared" si="26"/>
        <v>4.0199999999999818</v>
      </c>
    </row>
    <row r="522" spans="1:8" x14ac:dyDescent="0.3">
      <c r="A522">
        <v>521</v>
      </c>
      <c r="B522" s="2">
        <v>45104</v>
      </c>
      <c r="C522" s="13">
        <v>67.7</v>
      </c>
      <c r="D522" s="13">
        <f t="shared" si="24"/>
        <v>-1.6700000000000017</v>
      </c>
      <c r="E522" s="14">
        <v>23520</v>
      </c>
      <c r="F522" s="14">
        <f t="shared" si="25"/>
        <v>-10</v>
      </c>
      <c r="G522" s="14">
        <v>1134.33</v>
      </c>
      <c r="H522" s="13">
        <f t="shared" si="26"/>
        <v>2.2999999999999545</v>
      </c>
    </row>
    <row r="523" spans="1:8" x14ac:dyDescent="0.3">
      <c r="A523">
        <v>522</v>
      </c>
      <c r="B523" s="2">
        <v>45103</v>
      </c>
      <c r="C523" s="13">
        <v>69.37</v>
      </c>
      <c r="D523" s="13">
        <f t="shared" si="24"/>
        <v>0.21000000000000796</v>
      </c>
      <c r="E523" s="14">
        <v>23530</v>
      </c>
      <c r="F523" s="14">
        <f t="shared" si="25"/>
        <v>15</v>
      </c>
      <c r="G523" s="14">
        <v>1132.03</v>
      </c>
      <c r="H523" s="13">
        <f t="shared" si="26"/>
        <v>2.6499999999998636</v>
      </c>
    </row>
    <row r="524" spans="1:8" x14ac:dyDescent="0.3">
      <c r="A524">
        <v>523</v>
      </c>
      <c r="B524" s="2">
        <v>45100</v>
      </c>
      <c r="C524" s="13">
        <v>69.16</v>
      </c>
      <c r="D524" s="13">
        <f t="shared" si="24"/>
        <v>-0.35000000000000853</v>
      </c>
      <c r="E524" s="14">
        <v>23515</v>
      </c>
      <c r="F524" s="14">
        <f t="shared" si="25"/>
        <v>0</v>
      </c>
      <c r="G524" s="14">
        <v>1129.3800000000001</v>
      </c>
      <c r="H524" s="13">
        <f t="shared" si="26"/>
        <v>4.0800000000001546</v>
      </c>
    </row>
    <row r="525" spans="1:8" x14ac:dyDescent="0.3">
      <c r="A525">
        <v>524</v>
      </c>
      <c r="B525" s="2">
        <v>45099</v>
      </c>
      <c r="C525" s="13">
        <v>69.510000000000005</v>
      </c>
      <c r="D525" s="13">
        <f t="shared" si="24"/>
        <v>-3.019999999999996</v>
      </c>
      <c r="E525" s="14">
        <v>23515</v>
      </c>
      <c r="F525" s="14">
        <f t="shared" si="25"/>
        <v>10</v>
      </c>
      <c r="G525" s="14">
        <v>1125.3</v>
      </c>
      <c r="H525" s="13">
        <f t="shared" si="26"/>
        <v>6.8399999999999181</v>
      </c>
    </row>
    <row r="526" spans="1:8" x14ac:dyDescent="0.3">
      <c r="A526">
        <v>525</v>
      </c>
      <c r="B526" s="2">
        <v>45098</v>
      </c>
      <c r="C526" s="13">
        <v>72.53</v>
      </c>
      <c r="D526" s="13">
        <f t="shared" si="24"/>
        <v>2.0300000000000011</v>
      </c>
      <c r="E526" s="14">
        <v>23505</v>
      </c>
      <c r="F526" s="14">
        <f t="shared" si="25"/>
        <v>-15</v>
      </c>
      <c r="G526" s="14">
        <v>1118.46</v>
      </c>
      <c r="H526" s="13">
        <f t="shared" si="26"/>
        <v>6.7400000000000091</v>
      </c>
    </row>
    <row r="527" spans="1:8" x14ac:dyDescent="0.3">
      <c r="A527">
        <v>526</v>
      </c>
      <c r="B527" s="2">
        <v>45097</v>
      </c>
      <c r="C527" s="13">
        <v>70.5</v>
      </c>
      <c r="D527" s="13">
        <f t="shared" si="24"/>
        <v>-0.81000000000000227</v>
      </c>
      <c r="E527" s="14">
        <v>23520</v>
      </c>
      <c r="F527" s="14">
        <f t="shared" si="25"/>
        <v>0</v>
      </c>
      <c r="G527" s="14">
        <v>1111.72</v>
      </c>
      <c r="H527" s="13">
        <f t="shared" si="26"/>
        <v>6.3199999999999363</v>
      </c>
    </row>
    <row r="528" spans="1:8" x14ac:dyDescent="0.3">
      <c r="A528">
        <v>527</v>
      </c>
      <c r="B528" s="2">
        <v>45096</v>
      </c>
      <c r="C528" s="13">
        <v>71.31</v>
      </c>
      <c r="D528" s="13">
        <f t="shared" si="24"/>
        <v>-0.46999999999999886</v>
      </c>
      <c r="E528" s="14">
        <v>23520</v>
      </c>
      <c r="F528" s="14">
        <f t="shared" si="25"/>
        <v>0</v>
      </c>
      <c r="G528" s="14">
        <v>1105.4000000000001</v>
      </c>
      <c r="H528" s="13">
        <f t="shared" si="26"/>
        <v>-9.8199999999999363</v>
      </c>
    </row>
    <row r="529" spans="1:8" x14ac:dyDescent="0.3">
      <c r="A529">
        <v>528</v>
      </c>
      <c r="B529" s="2">
        <v>45093</v>
      </c>
      <c r="C529" s="13">
        <v>71.78</v>
      </c>
      <c r="D529" s="13">
        <f t="shared" si="24"/>
        <v>1.1599999999999966</v>
      </c>
      <c r="E529" s="14">
        <v>23520</v>
      </c>
      <c r="F529" s="14">
        <f t="shared" si="25"/>
        <v>-5</v>
      </c>
      <c r="G529" s="14">
        <v>1115.22</v>
      </c>
      <c r="H529" s="13">
        <f t="shared" si="26"/>
        <v>-1.75</v>
      </c>
    </row>
    <row r="530" spans="1:8" x14ac:dyDescent="0.3">
      <c r="A530">
        <v>529</v>
      </c>
      <c r="B530" s="2">
        <v>45092</v>
      </c>
      <c r="C530" s="13">
        <v>70.62</v>
      </c>
      <c r="D530" s="13">
        <f t="shared" si="24"/>
        <v>2.3500000000000085</v>
      </c>
      <c r="E530" s="14">
        <v>23525</v>
      </c>
      <c r="F530" s="14">
        <f t="shared" si="25"/>
        <v>25</v>
      </c>
      <c r="G530" s="14">
        <v>1116.97</v>
      </c>
      <c r="H530" s="13">
        <f t="shared" si="26"/>
        <v>-0.45000000000004547</v>
      </c>
    </row>
    <row r="531" spans="1:8" x14ac:dyDescent="0.3">
      <c r="A531">
        <v>530</v>
      </c>
      <c r="B531" s="2">
        <v>45091</v>
      </c>
      <c r="C531" s="13">
        <v>68.27</v>
      </c>
      <c r="D531" s="13">
        <f t="shared" si="24"/>
        <v>-1.1500000000000057</v>
      </c>
      <c r="E531" s="14">
        <v>23500</v>
      </c>
      <c r="F531" s="14">
        <f t="shared" si="25"/>
        <v>5</v>
      </c>
      <c r="G531" s="14">
        <v>1117.42</v>
      </c>
      <c r="H531" s="13">
        <f t="shared" si="26"/>
        <v>-5.0399999999999636</v>
      </c>
    </row>
    <row r="532" spans="1:8" x14ac:dyDescent="0.3">
      <c r="A532">
        <v>531</v>
      </c>
      <c r="B532" s="2">
        <v>45090</v>
      </c>
      <c r="C532" s="13">
        <v>69.42</v>
      </c>
      <c r="D532" s="13">
        <f t="shared" si="24"/>
        <v>2.2999999999999972</v>
      </c>
      <c r="E532" s="14">
        <v>23495</v>
      </c>
      <c r="F532" s="14">
        <f t="shared" si="25"/>
        <v>15</v>
      </c>
      <c r="G532" s="14">
        <v>1122.46</v>
      </c>
      <c r="H532" s="13">
        <f t="shared" si="26"/>
        <v>6.4400000000000546</v>
      </c>
    </row>
    <row r="533" spans="1:8" x14ac:dyDescent="0.3">
      <c r="A533">
        <v>532</v>
      </c>
      <c r="B533" s="2">
        <v>45089</v>
      </c>
      <c r="C533" s="13">
        <v>67.12</v>
      </c>
      <c r="D533" s="13">
        <f t="shared" si="24"/>
        <v>-3.0499999999999972</v>
      </c>
      <c r="E533" s="14">
        <v>23480</v>
      </c>
      <c r="F533" s="14">
        <f t="shared" si="25"/>
        <v>10</v>
      </c>
      <c r="G533" s="14">
        <v>1116.02</v>
      </c>
      <c r="H533" s="13">
        <f t="shared" si="26"/>
        <v>8.4900000000000091</v>
      </c>
    </row>
    <row r="534" spans="1:8" x14ac:dyDescent="0.3">
      <c r="A534">
        <v>533</v>
      </c>
      <c r="B534" s="2">
        <v>45086</v>
      </c>
      <c r="C534" s="13">
        <v>70.17</v>
      </c>
      <c r="D534" s="13">
        <f t="shared" si="24"/>
        <v>-1.1200000000000045</v>
      </c>
      <c r="E534" s="14">
        <v>23470</v>
      </c>
      <c r="F534" s="14">
        <f t="shared" si="25"/>
        <v>-20</v>
      </c>
      <c r="G534" s="14">
        <v>1107.53</v>
      </c>
      <c r="H534" s="13">
        <f t="shared" si="26"/>
        <v>6.2100000000000364</v>
      </c>
    </row>
    <row r="535" spans="1:8" x14ac:dyDescent="0.3">
      <c r="A535">
        <v>534</v>
      </c>
      <c r="B535" s="2">
        <v>45085</v>
      </c>
      <c r="C535" s="13">
        <v>71.290000000000006</v>
      </c>
      <c r="D535" s="13">
        <f t="shared" si="24"/>
        <v>-1.2399999999999949</v>
      </c>
      <c r="E535" s="14">
        <v>23490</v>
      </c>
      <c r="F535" s="14">
        <f t="shared" si="25"/>
        <v>5</v>
      </c>
      <c r="G535" s="14">
        <v>1101.32</v>
      </c>
      <c r="H535" s="13">
        <f t="shared" si="26"/>
        <v>-8.2200000000000273</v>
      </c>
    </row>
    <row r="536" spans="1:8" x14ac:dyDescent="0.3">
      <c r="A536">
        <v>535</v>
      </c>
      <c r="B536" s="2">
        <v>45084</v>
      </c>
      <c r="C536" s="13">
        <v>72.53</v>
      </c>
      <c r="D536" s="13">
        <f t="shared" si="24"/>
        <v>0.79000000000000625</v>
      </c>
      <c r="E536" s="14">
        <v>23485</v>
      </c>
      <c r="F536" s="14">
        <f t="shared" si="25"/>
        <v>0</v>
      </c>
      <c r="G536" s="14">
        <v>1109.54</v>
      </c>
      <c r="H536" s="13">
        <f t="shared" si="26"/>
        <v>1.2300000000000182</v>
      </c>
    </row>
    <row r="537" spans="1:8" x14ac:dyDescent="0.3">
      <c r="A537">
        <v>536</v>
      </c>
      <c r="B537" s="2">
        <v>45083</v>
      </c>
      <c r="C537" s="13">
        <v>71.739999999999995</v>
      </c>
      <c r="D537" s="13">
        <f t="shared" si="24"/>
        <v>-0.4100000000000108</v>
      </c>
      <c r="E537" s="14">
        <v>23485</v>
      </c>
      <c r="F537" s="14">
        <f t="shared" si="25"/>
        <v>-10</v>
      </c>
      <c r="G537" s="14">
        <v>1108.31</v>
      </c>
      <c r="H537" s="13">
        <f t="shared" si="26"/>
        <v>10.490000000000009</v>
      </c>
    </row>
    <row r="538" spans="1:8" x14ac:dyDescent="0.3">
      <c r="A538">
        <v>537</v>
      </c>
      <c r="B538" s="2">
        <v>45082</v>
      </c>
      <c r="C538" s="13">
        <v>72.150000000000006</v>
      </c>
      <c r="D538" s="13">
        <f t="shared" si="24"/>
        <v>0.4100000000000108</v>
      </c>
      <c r="E538" s="14">
        <v>23495</v>
      </c>
      <c r="F538" s="14">
        <f t="shared" si="25"/>
        <v>20</v>
      </c>
      <c r="G538" s="14">
        <v>1097.82</v>
      </c>
      <c r="H538" s="13">
        <f t="shared" si="26"/>
        <v>6.9800000000000182</v>
      </c>
    </row>
    <row r="539" spans="1:8" x14ac:dyDescent="0.3">
      <c r="A539">
        <v>538</v>
      </c>
      <c r="B539" s="2">
        <v>45079</v>
      </c>
      <c r="C539" s="13">
        <v>71.739999999999995</v>
      </c>
      <c r="D539" s="13">
        <f t="shared" si="24"/>
        <v>1.6400000000000006</v>
      </c>
      <c r="E539" s="14">
        <v>23475</v>
      </c>
      <c r="F539" s="14">
        <f t="shared" si="25"/>
        <v>-10</v>
      </c>
      <c r="G539" s="14">
        <v>1090.8399999999999</v>
      </c>
      <c r="H539" s="13">
        <f t="shared" si="26"/>
        <v>12.449999999999818</v>
      </c>
    </row>
    <row r="540" spans="1:8" x14ac:dyDescent="0.3">
      <c r="A540">
        <v>539</v>
      </c>
      <c r="B540" s="2">
        <v>45078</v>
      </c>
      <c r="C540" s="13">
        <v>70.099999999999994</v>
      </c>
      <c r="D540" s="13">
        <f t="shared" si="24"/>
        <v>2.0099999999999909</v>
      </c>
      <c r="E540" s="14">
        <v>23485</v>
      </c>
      <c r="F540" s="14">
        <f t="shared" si="25"/>
        <v>0</v>
      </c>
      <c r="G540" s="14">
        <v>1078.3900000000001</v>
      </c>
      <c r="H540" s="13">
        <f t="shared" si="26"/>
        <v>3.2200000000000273</v>
      </c>
    </row>
    <row r="541" spans="1:8" x14ac:dyDescent="0.3">
      <c r="A541">
        <v>540</v>
      </c>
      <c r="B541" s="2">
        <v>45077</v>
      </c>
      <c r="C541" s="13">
        <v>68.09</v>
      </c>
      <c r="D541" s="13">
        <f t="shared" si="24"/>
        <v>-1.3699999999999903</v>
      </c>
      <c r="E541" s="14">
        <v>23485</v>
      </c>
      <c r="F541" s="14">
        <f t="shared" si="25"/>
        <v>5</v>
      </c>
      <c r="G541" s="14">
        <v>1075.17</v>
      </c>
      <c r="H541" s="13">
        <f t="shared" si="26"/>
        <v>-2.8799999999998818</v>
      </c>
    </row>
    <row r="542" spans="1:8" x14ac:dyDescent="0.3">
      <c r="A542">
        <v>541</v>
      </c>
      <c r="B542" s="2">
        <v>45076</v>
      </c>
      <c r="C542" s="13">
        <v>69.459999999999994</v>
      </c>
      <c r="D542" s="13">
        <f t="shared" si="24"/>
        <v>-3.4100000000000108</v>
      </c>
      <c r="E542" s="14">
        <v>23480</v>
      </c>
      <c r="F542" s="14">
        <f t="shared" si="25"/>
        <v>15</v>
      </c>
      <c r="G542" s="14">
        <v>1078.05</v>
      </c>
      <c r="H542" s="13">
        <f t="shared" si="26"/>
        <v>3.0699999999999363</v>
      </c>
    </row>
    <row r="543" spans="1:8" x14ac:dyDescent="0.3">
      <c r="A543">
        <v>542</v>
      </c>
      <c r="B543" s="2">
        <v>45075</v>
      </c>
      <c r="C543" s="13">
        <v>72.87</v>
      </c>
      <c r="D543" s="13">
        <f t="shared" si="24"/>
        <v>0.20000000000000284</v>
      </c>
      <c r="E543" s="14">
        <v>23465</v>
      </c>
      <c r="F543" s="14">
        <f t="shared" si="25"/>
        <v>-10</v>
      </c>
      <c r="G543" s="14">
        <v>1074.98</v>
      </c>
      <c r="H543" s="13">
        <f t="shared" si="26"/>
        <v>11.220000000000027</v>
      </c>
    </row>
    <row r="544" spans="1:8" x14ac:dyDescent="0.3">
      <c r="A544">
        <v>543</v>
      </c>
      <c r="B544" s="2">
        <v>45072</v>
      </c>
      <c r="C544" s="13">
        <v>72.67</v>
      </c>
      <c r="D544" s="13">
        <f t="shared" si="24"/>
        <v>0.84000000000000341</v>
      </c>
      <c r="E544" s="14">
        <v>23475</v>
      </c>
      <c r="F544" s="14">
        <f t="shared" si="25"/>
        <v>5</v>
      </c>
      <c r="G544" s="14">
        <v>1063.76</v>
      </c>
      <c r="H544" s="13">
        <f t="shared" si="26"/>
        <v>-0.87000000000011823</v>
      </c>
    </row>
    <row r="545" spans="1:8" x14ac:dyDescent="0.3">
      <c r="A545">
        <v>544</v>
      </c>
      <c r="B545" s="2">
        <v>45071</v>
      </c>
      <c r="C545" s="13">
        <v>71.83</v>
      </c>
      <c r="D545" s="13">
        <f t="shared" si="24"/>
        <v>-2.5100000000000051</v>
      </c>
      <c r="E545" s="14">
        <v>23470</v>
      </c>
      <c r="F545" s="14">
        <f t="shared" si="25"/>
        <v>0</v>
      </c>
      <c r="G545" s="14">
        <v>1064.6300000000001</v>
      </c>
      <c r="H545" s="13">
        <f t="shared" si="26"/>
        <v>2.8400000000001455</v>
      </c>
    </row>
    <row r="546" spans="1:8" x14ac:dyDescent="0.3">
      <c r="A546">
        <v>545</v>
      </c>
      <c r="B546" s="2">
        <v>45070</v>
      </c>
      <c r="C546" s="13">
        <v>74.34</v>
      </c>
      <c r="D546" s="13">
        <f t="shared" si="24"/>
        <v>1.4300000000000068</v>
      </c>
      <c r="E546" s="14">
        <v>23470</v>
      </c>
      <c r="F546" s="14">
        <f t="shared" si="25"/>
        <v>0</v>
      </c>
      <c r="G546" s="14">
        <v>1061.79</v>
      </c>
      <c r="H546" s="13">
        <f t="shared" si="26"/>
        <v>-4.0599999999999454</v>
      </c>
    </row>
    <row r="547" spans="1:8" x14ac:dyDescent="0.3">
      <c r="A547">
        <v>546</v>
      </c>
      <c r="B547" s="2">
        <v>45069</v>
      </c>
      <c r="C547" s="13">
        <v>72.91</v>
      </c>
      <c r="D547" s="13">
        <f t="shared" si="24"/>
        <v>0.92000000000000171</v>
      </c>
      <c r="E547" s="14">
        <v>23470</v>
      </c>
      <c r="F547" s="14">
        <f t="shared" si="25"/>
        <v>32</v>
      </c>
      <c r="G547" s="14">
        <v>1065.8499999999999</v>
      </c>
      <c r="H547" s="13">
        <f t="shared" si="26"/>
        <v>-4.790000000000191</v>
      </c>
    </row>
    <row r="548" spans="1:8" x14ac:dyDescent="0.3">
      <c r="A548">
        <v>547</v>
      </c>
      <c r="B548" s="2">
        <v>45068</v>
      </c>
      <c r="C548" s="13">
        <v>71.989999999999995</v>
      </c>
      <c r="D548" s="13">
        <f t="shared" si="24"/>
        <v>0.43999999999999773</v>
      </c>
      <c r="E548" s="14">
        <v>23438</v>
      </c>
      <c r="F548" s="14">
        <f t="shared" si="25"/>
        <v>-22</v>
      </c>
      <c r="G548" s="14">
        <v>1070.6400000000001</v>
      </c>
      <c r="H548" s="13">
        <f t="shared" si="26"/>
        <v>3.5700000000001637</v>
      </c>
    </row>
    <row r="549" spans="1:8" x14ac:dyDescent="0.3">
      <c r="A549">
        <v>548</v>
      </c>
      <c r="B549" s="2">
        <v>45065</v>
      </c>
      <c r="C549" s="13">
        <v>71.55</v>
      </c>
      <c r="D549" s="13">
        <f t="shared" si="24"/>
        <v>-0.31000000000000227</v>
      </c>
      <c r="E549" s="14">
        <v>23460</v>
      </c>
      <c r="F549" s="14">
        <f t="shared" si="25"/>
        <v>10</v>
      </c>
      <c r="G549" s="14">
        <v>1067.07</v>
      </c>
      <c r="H549" s="13">
        <f t="shared" si="26"/>
        <v>-1.2400000000000091</v>
      </c>
    </row>
    <row r="550" spans="1:8" x14ac:dyDescent="0.3">
      <c r="A550">
        <v>549</v>
      </c>
      <c r="B550" s="2">
        <v>45064</v>
      </c>
      <c r="C550" s="13">
        <v>71.86</v>
      </c>
      <c r="D550" s="13">
        <f t="shared" si="24"/>
        <v>-0.96999999999999886</v>
      </c>
      <c r="E550" s="14">
        <v>23450</v>
      </c>
      <c r="F550" s="14">
        <f t="shared" si="25"/>
        <v>0</v>
      </c>
      <c r="G550" s="14">
        <v>1068.31</v>
      </c>
      <c r="H550" s="13">
        <f t="shared" si="26"/>
        <v>7.8699999999998909</v>
      </c>
    </row>
    <row r="551" spans="1:8" x14ac:dyDescent="0.3">
      <c r="A551">
        <v>550</v>
      </c>
      <c r="B551" s="2">
        <v>45063</v>
      </c>
      <c r="C551" s="13">
        <v>72.83</v>
      </c>
      <c r="D551" s="13">
        <f t="shared" si="24"/>
        <v>1.9699999999999989</v>
      </c>
      <c r="E551" s="14">
        <v>23450</v>
      </c>
      <c r="F551" s="14">
        <f t="shared" si="25"/>
        <v>0</v>
      </c>
      <c r="G551" s="14">
        <v>1060.44</v>
      </c>
      <c r="H551" s="13">
        <f t="shared" si="26"/>
        <v>-5.4700000000000273</v>
      </c>
    </row>
    <row r="552" spans="1:8" x14ac:dyDescent="0.3">
      <c r="A552">
        <v>551</v>
      </c>
      <c r="B552" s="2">
        <v>45062</v>
      </c>
      <c r="C552" s="13">
        <v>70.86</v>
      </c>
      <c r="D552" s="13">
        <f t="shared" si="24"/>
        <v>-0.25</v>
      </c>
      <c r="E552" s="14">
        <v>23450</v>
      </c>
      <c r="F552" s="14">
        <f t="shared" si="25"/>
        <v>-8</v>
      </c>
      <c r="G552" s="14">
        <v>1065.9100000000001</v>
      </c>
      <c r="H552" s="13">
        <f t="shared" si="26"/>
        <v>0.20000000000004547</v>
      </c>
    </row>
    <row r="553" spans="1:8" x14ac:dyDescent="0.3">
      <c r="A553">
        <v>552</v>
      </c>
      <c r="B553" s="2">
        <v>45061</v>
      </c>
      <c r="C553" s="13">
        <v>71.11</v>
      </c>
      <c r="D553" s="13">
        <f t="shared" si="24"/>
        <v>1.0699999999999932</v>
      </c>
      <c r="E553" s="14">
        <v>23458</v>
      </c>
      <c r="F553" s="14">
        <f t="shared" si="25"/>
        <v>8</v>
      </c>
      <c r="G553" s="14">
        <v>1065.71</v>
      </c>
      <c r="H553" s="13">
        <f t="shared" si="26"/>
        <v>-1.1900000000000546</v>
      </c>
    </row>
    <row r="554" spans="1:8" x14ac:dyDescent="0.3">
      <c r="A554">
        <v>553</v>
      </c>
      <c r="B554" s="2">
        <v>45058</v>
      </c>
      <c r="C554" s="13">
        <v>70.040000000000006</v>
      </c>
      <c r="D554" s="13">
        <f t="shared" si="24"/>
        <v>-0.82999999999999829</v>
      </c>
      <c r="E554" s="14">
        <v>23450</v>
      </c>
      <c r="F554" s="14">
        <f t="shared" si="25"/>
        <v>-15</v>
      </c>
      <c r="G554" s="14">
        <v>1066.9000000000001</v>
      </c>
      <c r="H554" s="13">
        <f t="shared" si="26"/>
        <v>9.7800000000002001</v>
      </c>
    </row>
    <row r="555" spans="1:8" x14ac:dyDescent="0.3">
      <c r="A555">
        <v>554</v>
      </c>
      <c r="B555" s="2">
        <v>45057</v>
      </c>
      <c r="C555" s="13">
        <v>70.87</v>
      </c>
      <c r="D555" s="13">
        <f t="shared" si="24"/>
        <v>-1.6899999999999977</v>
      </c>
      <c r="E555" s="14">
        <v>23465</v>
      </c>
      <c r="F555" s="14">
        <f t="shared" si="25"/>
        <v>0</v>
      </c>
      <c r="G555" s="14">
        <v>1057.1199999999999</v>
      </c>
      <c r="H555" s="13">
        <f t="shared" si="26"/>
        <v>-1.1400000000001</v>
      </c>
    </row>
    <row r="556" spans="1:8" x14ac:dyDescent="0.3">
      <c r="A556">
        <v>555</v>
      </c>
      <c r="B556" s="2">
        <v>45056</v>
      </c>
      <c r="C556" s="13">
        <v>72.56</v>
      </c>
      <c r="D556" s="13">
        <f t="shared" si="24"/>
        <v>-1.1499999999999915</v>
      </c>
      <c r="E556" s="14">
        <v>23465</v>
      </c>
      <c r="F556" s="14">
        <f t="shared" si="25"/>
        <v>5</v>
      </c>
      <c r="G556" s="14">
        <v>1058.26</v>
      </c>
      <c r="H556" s="13">
        <f t="shared" si="26"/>
        <v>4.4900000000000091</v>
      </c>
    </row>
    <row r="557" spans="1:8" x14ac:dyDescent="0.3">
      <c r="A557">
        <v>556</v>
      </c>
      <c r="B557" s="2">
        <v>45055</v>
      </c>
      <c r="C557" s="13">
        <v>73.709999999999994</v>
      </c>
      <c r="D557" s="13">
        <f t="shared" si="24"/>
        <v>0.54999999999999716</v>
      </c>
      <c r="E557" s="14">
        <v>23460</v>
      </c>
      <c r="F557" s="14">
        <f t="shared" si="25"/>
        <v>17</v>
      </c>
      <c r="G557" s="14">
        <v>1053.77</v>
      </c>
      <c r="H557" s="13">
        <f t="shared" si="26"/>
        <v>0.32999999999992724</v>
      </c>
    </row>
    <row r="558" spans="1:8" x14ac:dyDescent="0.3">
      <c r="A558">
        <v>557</v>
      </c>
      <c r="B558" s="2">
        <v>45054</v>
      </c>
      <c r="C558" s="13">
        <v>73.16</v>
      </c>
      <c r="D558" s="13">
        <f t="shared" si="24"/>
        <v>1.8199999999999932</v>
      </c>
      <c r="E558" s="14">
        <v>23443</v>
      </c>
      <c r="F558" s="14">
        <f t="shared" si="25"/>
        <v>3</v>
      </c>
      <c r="G558" s="14">
        <v>1053.44</v>
      </c>
      <c r="H558" s="13">
        <f t="shared" si="26"/>
        <v>13.130000000000109</v>
      </c>
    </row>
    <row r="559" spans="1:8" x14ac:dyDescent="0.3">
      <c r="A559">
        <v>558</v>
      </c>
      <c r="B559" s="2">
        <v>45051</v>
      </c>
      <c r="C559" s="13">
        <v>71.34</v>
      </c>
      <c r="D559" s="13">
        <f t="shared" si="24"/>
        <v>2.7800000000000011</v>
      </c>
      <c r="E559" s="14">
        <v>23440</v>
      </c>
      <c r="F559" s="14">
        <f t="shared" si="25"/>
        <v>-5</v>
      </c>
      <c r="G559" s="14">
        <v>1040.31</v>
      </c>
      <c r="H559" s="13">
        <f t="shared" si="26"/>
        <v>-0.29999999999995453</v>
      </c>
    </row>
    <row r="560" spans="1:8" x14ac:dyDescent="0.3">
      <c r="A560">
        <v>559</v>
      </c>
      <c r="B560" s="2">
        <v>45050</v>
      </c>
      <c r="C560" s="13">
        <v>68.56</v>
      </c>
      <c r="D560" s="13">
        <f t="shared" si="24"/>
        <v>-3.9999999999992042E-2</v>
      </c>
      <c r="E560" s="14">
        <v>23445</v>
      </c>
      <c r="F560" s="14">
        <f t="shared" si="25"/>
        <v>-5</v>
      </c>
      <c r="G560" s="14">
        <v>1040.6099999999999</v>
      </c>
      <c r="H560" s="13">
        <f t="shared" si="26"/>
        <v>-0.80775510204080092</v>
      </c>
    </row>
    <row r="561" spans="1:8" x14ac:dyDescent="0.3">
      <c r="A561">
        <v>560</v>
      </c>
      <c r="B561" s="2">
        <v>45049</v>
      </c>
      <c r="C561" s="13">
        <v>68.599999999999994</v>
      </c>
      <c r="D561" s="13">
        <f t="shared" si="24"/>
        <v>-3.0600000000000023</v>
      </c>
      <c r="E561" s="14">
        <v>23450</v>
      </c>
      <c r="F561" s="14">
        <f t="shared" si="25"/>
        <v>0</v>
      </c>
      <c r="G561" s="14">
        <v>1041.4177551020407</v>
      </c>
      <c r="H561" s="13">
        <f t="shared" si="26"/>
        <v>-0.18653061224472367</v>
      </c>
    </row>
    <row r="562" spans="1:8" x14ac:dyDescent="0.3">
      <c r="A562">
        <v>561</v>
      </c>
      <c r="B562" s="2">
        <v>45048</v>
      </c>
      <c r="C562" s="13">
        <v>71.66</v>
      </c>
      <c r="D562" s="13">
        <f t="shared" si="24"/>
        <v>-4</v>
      </c>
      <c r="E562" s="14">
        <v>23450</v>
      </c>
      <c r="F562" s="14">
        <f t="shared" si="25"/>
        <v>0</v>
      </c>
      <c r="G562" s="14">
        <v>1041.6042857142854</v>
      </c>
      <c r="H562" s="13">
        <f t="shared" si="26"/>
        <v>-0.95571428571452088</v>
      </c>
    </row>
    <row r="563" spans="1:8" x14ac:dyDescent="0.3">
      <c r="A563">
        <v>562</v>
      </c>
      <c r="B563" s="2">
        <v>45047</v>
      </c>
      <c r="C563" s="13">
        <v>75.66</v>
      </c>
      <c r="D563" s="13">
        <f t="shared" si="24"/>
        <v>-1.1200000000000045</v>
      </c>
      <c r="E563" s="14">
        <v>23450</v>
      </c>
      <c r="F563" s="14">
        <f t="shared" si="25"/>
        <v>0</v>
      </c>
      <c r="G563" s="14">
        <v>1042.56</v>
      </c>
      <c r="H563" s="13">
        <f t="shared" si="26"/>
        <v>-6.5599999999999454</v>
      </c>
    </row>
    <row r="564" spans="1:8" x14ac:dyDescent="0.3">
      <c r="A564">
        <v>563</v>
      </c>
      <c r="B564" s="2">
        <v>45044</v>
      </c>
      <c r="C564" s="13">
        <v>76.78</v>
      </c>
      <c r="D564" s="13">
        <f t="shared" si="24"/>
        <v>2.019999999999996</v>
      </c>
      <c r="E564" s="14">
        <v>23450</v>
      </c>
      <c r="F564" s="14">
        <f t="shared" si="25"/>
        <v>5</v>
      </c>
      <c r="G564" s="14">
        <v>1049.1199999999999</v>
      </c>
      <c r="H564" s="13">
        <f t="shared" si="26"/>
        <v>9.4899999999997817</v>
      </c>
    </row>
    <row r="565" spans="1:8" x14ac:dyDescent="0.3">
      <c r="A565">
        <v>564</v>
      </c>
      <c r="B565" s="2">
        <v>45043</v>
      </c>
      <c r="C565" s="13">
        <v>74.760000000000005</v>
      </c>
      <c r="D565" s="13">
        <f t="shared" si="24"/>
        <v>0.46000000000000796</v>
      </c>
      <c r="E565" s="14">
        <v>23445</v>
      </c>
      <c r="F565" s="14">
        <f t="shared" si="25"/>
        <v>-20</v>
      </c>
      <c r="G565" s="14">
        <v>1039.6300000000001</v>
      </c>
      <c r="H565" s="13">
        <f t="shared" si="26"/>
        <v>-1.1699999999998454</v>
      </c>
    </row>
    <row r="566" spans="1:8" x14ac:dyDescent="0.3">
      <c r="A566">
        <v>565</v>
      </c>
      <c r="B566" s="2">
        <v>45042</v>
      </c>
      <c r="C566" s="13">
        <v>74.3</v>
      </c>
      <c r="D566" s="13">
        <f t="shared" si="24"/>
        <v>-2.769999999999996</v>
      </c>
      <c r="E566" s="14">
        <v>23465</v>
      </c>
      <c r="F566" s="14">
        <f t="shared" si="25"/>
        <v>-8</v>
      </c>
      <c r="G566" s="14">
        <v>1040.8</v>
      </c>
      <c r="H566" s="13">
        <f t="shared" si="26"/>
        <v>5.9500000000000455</v>
      </c>
    </row>
    <row r="567" spans="1:8" x14ac:dyDescent="0.3">
      <c r="A567">
        <v>566</v>
      </c>
      <c r="B567" s="2">
        <v>45041</v>
      </c>
      <c r="C567" s="13">
        <v>77.069999999999993</v>
      </c>
      <c r="D567" s="13">
        <f t="shared" si="24"/>
        <v>-1.6900000000000119</v>
      </c>
      <c r="E567" s="14">
        <v>23473</v>
      </c>
      <c r="F567" s="14">
        <f t="shared" si="25"/>
        <v>-21</v>
      </c>
      <c r="G567" s="14">
        <v>1034.8499999999999</v>
      </c>
      <c r="H567" s="13">
        <f t="shared" si="26"/>
        <v>-6.5099999999999909</v>
      </c>
    </row>
    <row r="568" spans="1:8" x14ac:dyDescent="0.3">
      <c r="A568">
        <v>567</v>
      </c>
      <c r="B568" s="2">
        <v>45040</v>
      </c>
      <c r="C568" s="13">
        <v>78.760000000000005</v>
      </c>
      <c r="D568" s="13">
        <f t="shared" si="24"/>
        <v>0.89000000000000057</v>
      </c>
      <c r="E568" s="14">
        <v>23494</v>
      </c>
      <c r="F568" s="14">
        <f t="shared" si="25"/>
        <v>9</v>
      </c>
      <c r="G568" s="14">
        <v>1041.3599999999999</v>
      </c>
      <c r="H568" s="13">
        <f t="shared" si="26"/>
        <v>-1.5500000000001819</v>
      </c>
    </row>
    <row r="569" spans="1:8" x14ac:dyDescent="0.3">
      <c r="A569">
        <v>568</v>
      </c>
      <c r="B569" s="2">
        <v>45037</v>
      </c>
      <c r="C569" s="13">
        <v>77.87</v>
      </c>
      <c r="D569" s="13">
        <f t="shared" si="24"/>
        <v>0.57999999999999829</v>
      </c>
      <c r="E569" s="14">
        <v>23485</v>
      </c>
      <c r="F569" s="14">
        <f t="shared" si="25"/>
        <v>-3</v>
      </c>
      <c r="G569" s="14">
        <v>1042.9100000000001</v>
      </c>
      <c r="H569" s="13">
        <f t="shared" si="26"/>
        <v>-6.3399999999999181</v>
      </c>
    </row>
    <row r="570" spans="1:8" x14ac:dyDescent="0.3">
      <c r="A570">
        <v>569</v>
      </c>
      <c r="B570" s="2">
        <v>45036</v>
      </c>
      <c r="C570" s="13">
        <v>77.290000000000006</v>
      </c>
      <c r="D570" s="13">
        <f t="shared" si="24"/>
        <v>-1.8699999999999903</v>
      </c>
      <c r="E570" s="14">
        <v>23488</v>
      </c>
      <c r="F570" s="14">
        <f t="shared" si="25"/>
        <v>-23</v>
      </c>
      <c r="G570" s="14">
        <v>1049.25</v>
      </c>
      <c r="H570" s="13">
        <f t="shared" si="26"/>
        <v>0.26999999999998181</v>
      </c>
    </row>
    <row r="571" spans="1:8" x14ac:dyDescent="0.3">
      <c r="A571">
        <v>570</v>
      </c>
      <c r="B571" s="2">
        <v>45035</v>
      </c>
      <c r="C571" s="13">
        <v>79.16</v>
      </c>
      <c r="D571" s="13">
        <f t="shared" si="24"/>
        <v>-1.7000000000000028</v>
      </c>
      <c r="E571" s="14">
        <v>23511</v>
      </c>
      <c r="F571" s="14">
        <f t="shared" si="25"/>
        <v>6</v>
      </c>
      <c r="G571" s="14">
        <v>1048.98</v>
      </c>
      <c r="H571" s="13">
        <f t="shared" si="26"/>
        <v>-6.0399999999999636</v>
      </c>
    </row>
    <row r="572" spans="1:8" x14ac:dyDescent="0.3">
      <c r="A572">
        <v>571</v>
      </c>
      <c r="B572" s="2">
        <v>45034</v>
      </c>
      <c r="C572" s="13">
        <v>80.86</v>
      </c>
      <c r="D572" s="13">
        <f t="shared" si="24"/>
        <v>3.0000000000001137E-2</v>
      </c>
      <c r="E572" s="14">
        <v>23505</v>
      </c>
      <c r="F572" s="14">
        <f t="shared" si="25"/>
        <v>20</v>
      </c>
      <c r="G572" s="14">
        <v>1055.02</v>
      </c>
      <c r="H572" s="13">
        <f t="shared" si="26"/>
        <v>1.2100000000000364</v>
      </c>
    </row>
    <row r="573" spans="1:8" x14ac:dyDescent="0.3">
      <c r="A573">
        <v>572</v>
      </c>
      <c r="B573" s="2">
        <v>45033</v>
      </c>
      <c r="C573" s="13">
        <v>80.83</v>
      </c>
      <c r="D573" s="13">
        <f t="shared" si="24"/>
        <v>-1.6899999999999977</v>
      </c>
      <c r="E573" s="14">
        <v>23485</v>
      </c>
      <c r="F573" s="14">
        <f t="shared" si="25"/>
        <v>45</v>
      </c>
      <c r="G573" s="14">
        <v>1053.81</v>
      </c>
      <c r="H573" s="13">
        <f t="shared" si="26"/>
        <v>0.91999999999984539</v>
      </c>
    </row>
    <row r="574" spans="1:8" x14ac:dyDescent="0.3">
      <c r="A574">
        <v>573</v>
      </c>
      <c r="B574" s="2">
        <v>45030</v>
      </c>
      <c r="C574" s="13">
        <v>82.52</v>
      </c>
      <c r="D574" s="13">
        <f t="shared" si="24"/>
        <v>0.35999999999999943</v>
      </c>
      <c r="E574" s="14">
        <v>23440</v>
      </c>
      <c r="F574" s="14">
        <f t="shared" si="25"/>
        <v>0</v>
      </c>
      <c r="G574" s="14">
        <v>1052.8900000000001</v>
      </c>
      <c r="H574" s="13">
        <f t="shared" si="26"/>
        <v>-11.409999999999854</v>
      </c>
    </row>
    <row r="575" spans="1:8" x14ac:dyDescent="0.3">
      <c r="A575">
        <v>574</v>
      </c>
      <c r="B575" s="2">
        <v>45029</v>
      </c>
      <c r="C575" s="13">
        <v>82.16</v>
      </c>
      <c r="D575" s="13">
        <f t="shared" si="24"/>
        <v>-1.1000000000000085</v>
      </c>
      <c r="E575" s="14">
        <v>23440</v>
      </c>
      <c r="F575" s="14">
        <f t="shared" si="25"/>
        <v>-2</v>
      </c>
      <c r="G575" s="14">
        <v>1064.3</v>
      </c>
      <c r="H575" s="13">
        <f t="shared" si="26"/>
        <v>-5.1500000000000909</v>
      </c>
    </row>
    <row r="576" spans="1:8" x14ac:dyDescent="0.3">
      <c r="A576">
        <v>575</v>
      </c>
      <c r="B576" s="2">
        <v>45028</v>
      </c>
      <c r="C576" s="13">
        <v>83.26</v>
      </c>
      <c r="D576" s="13">
        <f t="shared" si="24"/>
        <v>1.730000000000004</v>
      </c>
      <c r="E576" s="14">
        <v>23442</v>
      </c>
      <c r="F576" s="14">
        <f t="shared" si="25"/>
        <v>-3</v>
      </c>
      <c r="G576" s="14">
        <v>1069.45</v>
      </c>
      <c r="H576" s="13">
        <f t="shared" si="26"/>
        <v>-9.9999999999909051E-3</v>
      </c>
    </row>
    <row r="577" spans="1:8" x14ac:dyDescent="0.3">
      <c r="A577">
        <v>576</v>
      </c>
      <c r="B577" s="2">
        <v>45027</v>
      </c>
      <c r="C577" s="13">
        <v>81.53</v>
      </c>
      <c r="D577" s="13">
        <f t="shared" si="24"/>
        <v>1.7900000000000063</v>
      </c>
      <c r="E577" s="14">
        <v>23445</v>
      </c>
      <c r="F577" s="14">
        <f t="shared" si="25"/>
        <v>5</v>
      </c>
      <c r="G577" s="14">
        <v>1069.46</v>
      </c>
      <c r="H577" s="13">
        <f t="shared" si="26"/>
        <v>4.1100000000001273</v>
      </c>
    </row>
    <row r="578" spans="1:8" x14ac:dyDescent="0.3">
      <c r="A578">
        <v>577</v>
      </c>
      <c r="B578" s="2">
        <v>45026</v>
      </c>
      <c r="C578" s="13">
        <v>79.739999999999995</v>
      </c>
      <c r="D578" s="13">
        <f t="shared" si="24"/>
        <v>1.818571428571417</v>
      </c>
      <c r="E578" s="14">
        <v>23440</v>
      </c>
      <c r="F578" s="14">
        <f t="shared" si="25"/>
        <v>-2</v>
      </c>
      <c r="G578" s="14">
        <v>1065.3499999999999</v>
      </c>
      <c r="H578" s="13">
        <f t="shared" si="26"/>
        <v>-4.3600000000001273</v>
      </c>
    </row>
    <row r="579" spans="1:8" x14ac:dyDescent="0.3">
      <c r="A579">
        <v>578</v>
      </c>
      <c r="B579" s="2">
        <v>45023</v>
      </c>
      <c r="C579" s="13">
        <v>77.921428571428578</v>
      </c>
      <c r="D579" s="13">
        <f t="shared" ref="D579:D642" si="27">C579-C580</f>
        <v>-2.7785714285714249</v>
      </c>
      <c r="E579" s="14">
        <v>23442</v>
      </c>
      <c r="F579" s="14">
        <f t="shared" ref="F579:F642" si="28">E579-E580</f>
        <v>-9</v>
      </c>
      <c r="G579" s="14">
        <v>1069.71</v>
      </c>
      <c r="H579" s="13">
        <f t="shared" ref="H579:H642" si="29">G579-G580</f>
        <v>-1.2000000000000455</v>
      </c>
    </row>
    <row r="580" spans="1:8" x14ac:dyDescent="0.3">
      <c r="A580">
        <v>579</v>
      </c>
      <c r="B580" s="2">
        <v>45022</v>
      </c>
      <c r="C580" s="13">
        <v>80.7</v>
      </c>
      <c r="D580" s="13">
        <f t="shared" si="27"/>
        <v>9.0000000000003411E-2</v>
      </c>
      <c r="E580" s="14">
        <v>23451</v>
      </c>
      <c r="F580" s="14">
        <f t="shared" si="28"/>
        <v>-14</v>
      </c>
      <c r="G580" s="14">
        <v>1070.9100000000001</v>
      </c>
      <c r="H580" s="13">
        <f t="shared" si="29"/>
        <v>-9.9499999999998181</v>
      </c>
    </row>
    <row r="581" spans="1:8" x14ac:dyDescent="0.3">
      <c r="A581">
        <v>580</v>
      </c>
      <c r="B581" s="2">
        <v>45021</v>
      </c>
      <c r="C581" s="13">
        <v>80.61</v>
      </c>
      <c r="D581" s="13">
        <f t="shared" si="27"/>
        <v>-9.9999999999994316E-2</v>
      </c>
      <c r="E581" s="14">
        <v>23465</v>
      </c>
      <c r="F581" s="14">
        <f t="shared" si="28"/>
        <v>5</v>
      </c>
      <c r="G581" s="14">
        <v>1080.8599999999999</v>
      </c>
      <c r="H581" s="13">
        <f t="shared" si="29"/>
        <v>2.4099999999998545</v>
      </c>
    </row>
    <row r="582" spans="1:8" x14ac:dyDescent="0.3">
      <c r="A582">
        <v>581</v>
      </c>
      <c r="B582" s="2">
        <v>45020</v>
      </c>
      <c r="C582" s="13">
        <v>80.709999999999994</v>
      </c>
      <c r="D582" s="13">
        <f t="shared" si="27"/>
        <v>0.28999999999999204</v>
      </c>
      <c r="E582" s="14">
        <v>23460</v>
      </c>
      <c r="F582" s="14">
        <f t="shared" si="28"/>
        <v>-10</v>
      </c>
      <c r="G582" s="14">
        <v>1078.45</v>
      </c>
      <c r="H582" s="13">
        <f t="shared" si="29"/>
        <v>-0.82999999999992724</v>
      </c>
    </row>
    <row r="583" spans="1:8" x14ac:dyDescent="0.3">
      <c r="A583">
        <v>582</v>
      </c>
      <c r="B583" s="2">
        <v>45019</v>
      </c>
      <c r="C583" s="13">
        <v>80.42</v>
      </c>
      <c r="D583" s="13">
        <f t="shared" si="27"/>
        <v>4.75</v>
      </c>
      <c r="E583" s="14">
        <v>23470</v>
      </c>
      <c r="F583" s="14">
        <f t="shared" si="28"/>
        <v>20</v>
      </c>
      <c r="G583" s="14">
        <v>1079.28</v>
      </c>
      <c r="H583" s="13">
        <f t="shared" si="29"/>
        <v>14.639999999999873</v>
      </c>
    </row>
    <row r="584" spans="1:8" x14ac:dyDescent="0.3">
      <c r="A584">
        <v>583</v>
      </c>
      <c r="B584" s="2">
        <v>45016</v>
      </c>
      <c r="C584" s="13">
        <v>75.67</v>
      </c>
      <c r="D584" s="13">
        <f t="shared" si="27"/>
        <v>1.2999999999999972</v>
      </c>
      <c r="E584" s="14">
        <v>23450</v>
      </c>
      <c r="F584" s="14">
        <f t="shared" si="28"/>
        <v>-20</v>
      </c>
      <c r="G584" s="14">
        <v>1064.6400000000001</v>
      </c>
      <c r="H584" s="13">
        <f t="shared" si="29"/>
        <v>5.2000000000000455</v>
      </c>
    </row>
    <row r="585" spans="1:8" x14ac:dyDescent="0.3">
      <c r="A585">
        <v>584</v>
      </c>
      <c r="B585" s="2">
        <v>45015</v>
      </c>
      <c r="C585" s="13">
        <v>74.37</v>
      </c>
      <c r="D585" s="13">
        <f t="shared" si="27"/>
        <v>1.4000000000000057</v>
      </c>
      <c r="E585" s="14">
        <v>23470</v>
      </c>
      <c r="F585" s="14">
        <f t="shared" si="28"/>
        <v>-10</v>
      </c>
      <c r="G585" s="14">
        <v>1059.44</v>
      </c>
      <c r="H585" s="13">
        <f t="shared" si="29"/>
        <v>3.1100000000001273</v>
      </c>
    </row>
    <row r="586" spans="1:8" x14ac:dyDescent="0.3">
      <c r="A586">
        <v>585</v>
      </c>
      <c r="B586" s="2">
        <v>45014</v>
      </c>
      <c r="C586" s="13">
        <v>72.97</v>
      </c>
      <c r="D586" s="13">
        <f t="shared" si="27"/>
        <v>-0.23000000000000398</v>
      </c>
      <c r="E586" s="14">
        <v>23480</v>
      </c>
      <c r="F586" s="14">
        <f t="shared" si="28"/>
        <v>0</v>
      </c>
      <c r="G586" s="14">
        <v>1056.33</v>
      </c>
      <c r="H586" s="13">
        <f t="shared" si="29"/>
        <v>2.0399999999999636</v>
      </c>
    </row>
    <row r="587" spans="1:8" x14ac:dyDescent="0.3">
      <c r="A587">
        <v>586</v>
      </c>
      <c r="B587" s="2">
        <v>45013</v>
      </c>
      <c r="C587" s="13">
        <v>73.2</v>
      </c>
      <c r="D587" s="13">
        <f t="shared" si="27"/>
        <v>0.39000000000000057</v>
      </c>
      <c r="E587" s="14">
        <v>23480</v>
      </c>
      <c r="F587" s="14">
        <f t="shared" si="28"/>
        <v>-20</v>
      </c>
      <c r="G587" s="14">
        <v>1054.29</v>
      </c>
      <c r="H587" s="13">
        <f t="shared" si="29"/>
        <v>2.0399999999999636</v>
      </c>
    </row>
    <row r="588" spans="1:8" x14ac:dyDescent="0.3">
      <c r="A588">
        <v>587</v>
      </c>
      <c r="B588" s="2">
        <v>45012</v>
      </c>
      <c r="C588" s="13">
        <v>72.81</v>
      </c>
      <c r="D588" s="13">
        <f t="shared" si="27"/>
        <v>3.5499999999999972</v>
      </c>
      <c r="E588" s="14">
        <v>23500</v>
      </c>
      <c r="F588" s="14">
        <f t="shared" si="28"/>
        <v>-10</v>
      </c>
      <c r="G588" s="14">
        <v>1052.25</v>
      </c>
      <c r="H588" s="13">
        <f t="shared" si="29"/>
        <v>5.4600000000000364</v>
      </c>
    </row>
    <row r="589" spans="1:8" x14ac:dyDescent="0.3">
      <c r="A589">
        <v>588</v>
      </c>
      <c r="B589" s="2">
        <v>45009</v>
      </c>
      <c r="C589" s="13">
        <v>69.260000000000005</v>
      </c>
      <c r="D589" s="13">
        <f t="shared" si="27"/>
        <v>-0.69999999999998863</v>
      </c>
      <c r="E589" s="14">
        <v>23510</v>
      </c>
      <c r="F589" s="14">
        <f t="shared" si="28"/>
        <v>20</v>
      </c>
      <c r="G589" s="14">
        <v>1046.79</v>
      </c>
      <c r="H589" s="13">
        <f t="shared" si="29"/>
        <v>1.6900000000000546</v>
      </c>
    </row>
    <row r="590" spans="1:8" x14ac:dyDescent="0.3">
      <c r="A590">
        <v>589</v>
      </c>
      <c r="B590" s="2">
        <v>45008</v>
      </c>
      <c r="C590" s="13">
        <v>69.959999999999994</v>
      </c>
      <c r="D590" s="13">
        <f t="shared" si="27"/>
        <v>-0.94000000000001194</v>
      </c>
      <c r="E590" s="14">
        <v>23490</v>
      </c>
      <c r="F590" s="14">
        <f t="shared" si="28"/>
        <v>-20</v>
      </c>
      <c r="G590" s="14">
        <v>1045.0999999999999</v>
      </c>
      <c r="H590" s="13">
        <f t="shared" si="29"/>
        <v>4.5599999999999454</v>
      </c>
    </row>
    <row r="591" spans="1:8" x14ac:dyDescent="0.3">
      <c r="A591">
        <v>590</v>
      </c>
      <c r="B591" s="2">
        <v>45007</v>
      </c>
      <c r="C591" s="13">
        <v>70.900000000000006</v>
      </c>
      <c r="D591" s="13">
        <f t="shared" si="27"/>
        <v>1.5700000000000074</v>
      </c>
      <c r="E591" s="14">
        <v>23510</v>
      </c>
      <c r="F591" s="14">
        <f t="shared" si="28"/>
        <v>-60</v>
      </c>
      <c r="G591" s="14">
        <v>1040.54</v>
      </c>
      <c r="H591" s="13">
        <f t="shared" si="29"/>
        <v>8.1099999999999</v>
      </c>
    </row>
    <row r="592" spans="1:8" x14ac:dyDescent="0.3">
      <c r="A592">
        <v>591</v>
      </c>
      <c r="B592" s="2">
        <v>45006</v>
      </c>
      <c r="C592" s="13">
        <v>69.33</v>
      </c>
      <c r="D592" s="13">
        <f t="shared" si="27"/>
        <v>1.6899999999999977</v>
      </c>
      <c r="E592" s="14">
        <v>23570</v>
      </c>
      <c r="F592" s="14">
        <f t="shared" si="28"/>
        <v>0</v>
      </c>
      <c r="G592" s="14">
        <v>1032.43</v>
      </c>
      <c r="H592" s="13">
        <f t="shared" si="29"/>
        <v>9.3300000000000409</v>
      </c>
    </row>
    <row r="593" spans="1:8" x14ac:dyDescent="0.3">
      <c r="A593">
        <v>592</v>
      </c>
      <c r="B593" s="2">
        <v>45005</v>
      </c>
      <c r="C593" s="13">
        <v>67.64</v>
      </c>
      <c r="D593" s="13">
        <f t="shared" si="27"/>
        <v>0.90000000000000568</v>
      </c>
      <c r="E593" s="14">
        <v>23570</v>
      </c>
      <c r="F593" s="14">
        <f t="shared" si="28"/>
        <v>0</v>
      </c>
      <c r="G593" s="14">
        <v>1023.1</v>
      </c>
      <c r="H593" s="13">
        <f t="shared" si="29"/>
        <v>-22.040000000000077</v>
      </c>
    </row>
    <row r="594" spans="1:8" x14ac:dyDescent="0.3">
      <c r="A594">
        <v>593</v>
      </c>
      <c r="B594" s="2">
        <v>45002</v>
      </c>
      <c r="C594" s="13">
        <v>66.739999999999995</v>
      </c>
      <c r="D594" s="13">
        <f t="shared" si="27"/>
        <v>-1.6099999999999994</v>
      </c>
      <c r="E594" s="14">
        <v>23570</v>
      </c>
      <c r="F594" s="14">
        <f t="shared" si="28"/>
        <v>10</v>
      </c>
      <c r="G594" s="14">
        <v>1045.1400000000001</v>
      </c>
      <c r="H594" s="13">
        <f t="shared" si="29"/>
        <v>-2.2599999999999909</v>
      </c>
    </row>
    <row r="595" spans="1:8" x14ac:dyDescent="0.3">
      <c r="A595">
        <v>594</v>
      </c>
      <c r="B595" s="2">
        <v>45001</v>
      </c>
      <c r="C595" s="13">
        <v>68.349999999999994</v>
      </c>
      <c r="D595" s="13">
        <f t="shared" si="27"/>
        <v>0.73999999999999488</v>
      </c>
      <c r="E595" s="14">
        <v>23560</v>
      </c>
      <c r="F595" s="14">
        <f t="shared" si="28"/>
        <v>-5</v>
      </c>
      <c r="G595" s="14">
        <v>1047.4000000000001</v>
      </c>
      <c r="H595" s="13">
        <f t="shared" si="29"/>
        <v>-14.789999999999964</v>
      </c>
    </row>
    <row r="596" spans="1:8" x14ac:dyDescent="0.3">
      <c r="A596">
        <v>595</v>
      </c>
      <c r="B596" s="2">
        <v>45000</v>
      </c>
      <c r="C596" s="13">
        <v>67.61</v>
      </c>
      <c r="D596" s="13">
        <f t="shared" si="27"/>
        <v>-3.7199999999999989</v>
      </c>
      <c r="E596" s="14">
        <v>23565</v>
      </c>
      <c r="F596" s="14">
        <f t="shared" si="28"/>
        <v>-5</v>
      </c>
      <c r="G596" s="14">
        <v>1062.19</v>
      </c>
      <c r="H596" s="13">
        <f t="shared" si="29"/>
        <v>22.059999999999945</v>
      </c>
    </row>
    <row r="597" spans="1:8" x14ac:dyDescent="0.3">
      <c r="A597">
        <v>596</v>
      </c>
      <c r="B597" s="2">
        <v>44999</v>
      </c>
      <c r="C597" s="13">
        <v>71.33</v>
      </c>
      <c r="D597" s="13">
        <f t="shared" si="27"/>
        <v>-3.4699999999999989</v>
      </c>
      <c r="E597" s="14">
        <v>23570</v>
      </c>
      <c r="F597" s="14">
        <f t="shared" si="28"/>
        <v>0</v>
      </c>
      <c r="G597" s="14">
        <v>1040.1300000000001</v>
      </c>
      <c r="H597" s="13">
        <f t="shared" si="29"/>
        <v>-12.669999999999845</v>
      </c>
    </row>
    <row r="598" spans="1:8" x14ac:dyDescent="0.3">
      <c r="A598">
        <v>597</v>
      </c>
      <c r="B598" s="2">
        <v>44998</v>
      </c>
      <c r="C598" s="13">
        <v>74.8</v>
      </c>
      <c r="D598" s="13">
        <f t="shared" si="27"/>
        <v>-1.8800000000000097</v>
      </c>
      <c r="E598" s="14">
        <v>23570</v>
      </c>
      <c r="F598" s="14">
        <f t="shared" si="28"/>
        <v>-90</v>
      </c>
      <c r="G598" s="14">
        <v>1052.8</v>
      </c>
      <c r="H598" s="13">
        <f t="shared" si="29"/>
        <v>-0.20000000000004547</v>
      </c>
    </row>
    <row r="599" spans="1:8" x14ac:dyDescent="0.3">
      <c r="A599">
        <v>598</v>
      </c>
      <c r="B599" s="2">
        <v>44995</v>
      </c>
      <c r="C599" s="13">
        <v>76.680000000000007</v>
      </c>
      <c r="D599" s="13">
        <f t="shared" si="27"/>
        <v>0.96000000000000796</v>
      </c>
      <c r="E599" s="14">
        <v>23660</v>
      </c>
      <c r="F599" s="14">
        <f t="shared" si="28"/>
        <v>-20</v>
      </c>
      <c r="G599" s="14">
        <v>1053</v>
      </c>
      <c r="H599" s="13">
        <f t="shared" si="29"/>
        <v>-2.9500000000000455</v>
      </c>
    </row>
    <row r="600" spans="1:8" x14ac:dyDescent="0.3">
      <c r="A600">
        <v>599</v>
      </c>
      <c r="B600" s="2">
        <v>44994</v>
      </c>
      <c r="C600" s="13">
        <v>75.72</v>
      </c>
      <c r="D600" s="13">
        <f t="shared" si="27"/>
        <v>-0.93999999999999773</v>
      </c>
      <c r="E600" s="14">
        <v>23680</v>
      </c>
      <c r="F600" s="14">
        <f t="shared" si="28"/>
        <v>-30</v>
      </c>
      <c r="G600" s="14">
        <v>1055.95</v>
      </c>
      <c r="H600" s="13">
        <f t="shared" si="29"/>
        <v>6.7699999999999818</v>
      </c>
    </row>
    <row r="601" spans="1:8" x14ac:dyDescent="0.3">
      <c r="A601">
        <v>600</v>
      </c>
      <c r="B601" s="2">
        <v>44993</v>
      </c>
      <c r="C601" s="13">
        <v>76.66</v>
      </c>
      <c r="D601" s="13">
        <f t="shared" si="27"/>
        <v>-0.92000000000000171</v>
      </c>
      <c r="E601" s="14">
        <v>23710</v>
      </c>
      <c r="F601" s="14">
        <f t="shared" si="28"/>
        <v>70</v>
      </c>
      <c r="G601" s="14">
        <v>1049.18</v>
      </c>
      <c r="H601" s="13">
        <f t="shared" si="29"/>
        <v>11.340000000000146</v>
      </c>
    </row>
    <row r="602" spans="1:8" x14ac:dyDescent="0.3">
      <c r="A602">
        <v>601</v>
      </c>
      <c r="B602" s="2">
        <v>44992</v>
      </c>
      <c r="C602" s="13">
        <v>77.58</v>
      </c>
      <c r="D602" s="13">
        <f t="shared" si="27"/>
        <v>-2.8799999999999955</v>
      </c>
      <c r="E602" s="14">
        <v>23640</v>
      </c>
      <c r="F602" s="14">
        <f t="shared" si="28"/>
        <v>-10</v>
      </c>
      <c r="G602" s="14">
        <v>1037.8399999999999</v>
      </c>
      <c r="H602" s="13">
        <f t="shared" si="29"/>
        <v>10.659999999999854</v>
      </c>
    </row>
    <row r="603" spans="1:8" x14ac:dyDescent="0.3">
      <c r="A603">
        <v>602</v>
      </c>
      <c r="B603" s="2">
        <v>44991</v>
      </c>
      <c r="C603" s="13">
        <v>80.459999999999994</v>
      </c>
      <c r="D603" s="13">
        <f t="shared" si="27"/>
        <v>0.77999999999998693</v>
      </c>
      <c r="E603" s="14">
        <v>23650</v>
      </c>
      <c r="F603" s="14">
        <f t="shared" si="28"/>
        <v>-60</v>
      </c>
      <c r="G603" s="14">
        <v>1027.18</v>
      </c>
      <c r="H603" s="13">
        <f t="shared" si="29"/>
        <v>2.4100000000000819</v>
      </c>
    </row>
    <row r="604" spans="1:8" x14ac:dyDescent="0.3">
      <c r="A604">
        <v>603</v>
      </c>
      <c r="B604" s="2">
        <v>44988</v>
      </c>
      <c r="C604" s="13">
        <v>79.680000000000007</v>
      </c>
      <c r="D604" s="13">
        <f t="shared" si="27"/>
        <v>1.5200000000000102</v>
      </c>
      <c r="E604" s="14">
        <v>23710</v>
      </c>
      <c r="F604" s="14">
        <f t="shared" si="28"/>
        <v>10</v>
      </c>
      <c r="G604" s="14">
        <v>1024.77</v>
      </c>
      <c r="H604" s="13">
        <f t="shared" si="29"/>
        <v>-12.839999999999918</v>
      </c>
    </row>
    <row r="605" spans="1:8" x14ac:dyDescent="0.3">
      <c r="A605">
        <v>604</v>
      </c>
      <c r="B605" s="2">
        <v>44987</v>
      </c>
      <c r="C605" s="13">
        <v>78.16</v>
      </c>
      <c r="D605" s="13">
        <f t="shared" si="27"/>
        <v>0.46999999999999886</v>
      </c>
      <c r="E605" s="14">
        <v>23700</v>
      </c>
      <c r="F605" s="14">
        <f t="shared" si="28"/>
        <v>-10</v>
      </c>
      <c r="G605" s="14">
        <v>1037.6099999999999</v>
      </c>
      <c r="H605" s="13">
        <f t="shared" si="29"/>
        <v>-2.9400000000000546</v>
      </c>
    </row>
    <row r="606" spans="1:8" x14ac:dyDescent="0.3">
      <c r="A606">
        <v>605</v>
      </c>
      <c r="B606" s="2">
        <v>44986</v>
      </c>
      <c r="C606" s="13">
        <v>77.69</v>
      </c>
      <c r="D606" s="13">
        <f t="shared" si="27"/>
        <v>0.64000000000000057</v>
      </c>
      <c r="E606" s="14">
        <v>23710</v>
      </c>
      <c r="F606" s="14">
        <f t="shared" si="28"/>
        <v>-30</v>
      </c>
      <c r="G606" s="14">
        <v>1040.55</v>
      </c>
      <c r="H606" s="13">
        <f t="shared" si="29"/>
        <v>15.869999999999891</v>
      </c>
    </row>
    <row r="607" spans="1:8" x14ac:dyDescent="0.3">
      <c r="A607">
        <v>606</v>
      </c>
      <c r="B607" s="2">
        <v>44985</v>
      </c>
      <c r="C607" s="13">
        <v>77.05</v>
      </c>
      <c r="D607" s="13">
        <f t="shared" si="27"/>
        <v>1.3699999999999903</v>
      </c>
      <c r="E607" s="14">
        <v>23740</v>
      </c>
      <c r="F607" s="14">
        <f t="shared" si="28"/>
        <v>-65</v>
      </c>
      <c r="G607" s="14">
        <v>1024.68</v>
      </c>
      <c r="H607" s="13">
        <f t="shared" si="29"/>
        <v>3.4300000000000637</v>
      </c>
    </row>
    <row r="608" spans="1:8" x14ac:dyDescent="0.3">
      <c r="A608">
        <v>607</v>
      </c>
      <c r="B608" s="2">
        <v>44984</v>
      </c>
      <c r="C608" s="13">
        <v>75.680000000000007</v>
      </c>
      <c r="D608" s="13">
        <f t="shared" si="27"/>
        <v>-0.63999999999998636</v>
      </c>
      <c r="E608" s="14">
        <v>23805</v>
      </c>
      <c r="F608" s="14">
        <f t="shared" si="28"/>
        <v>25</v>
      </c>
      <c r="G608" s="14">
        <v>1021.25</v>
      </c>
      <c r="H608" s="13">
        <f t="shared" si="29"/>
        <v>-18.309999999999945</v>
      </c>
    </row>
    <row r="609" spans="1:8" x14ac:dyDescent="0.3">
      <c r="A609">
        <v>608</v>
      </c>
      <c r="B609" s="2">
        <v>44981</v>
      </c>
      <c r="C609" s="13">
        <v>76.319999999999993</v>
      </c>
      <c r="D609" s="13">
        <f t="shared" si="27"/>
        <v>0.92999999999999261</v>
      </c>
      <c r="E609" s="14">
        <v>23780</v>
      </c>
      <c r="F609" s="14">
        <f t="shared" si="28"/>
        <v>-35</v>
      </c>
      <c r="G609" s="14">
        <v>1039.56</v>
      </c>
      <c r="H609" s="13">
        <f t="shared" si="29"/>
        <v>-14.100000000000136</v>
      </c>
    </row>
    <row r="610" spans="1:8" x14ac:dyDescent="0.3">
      <c r="A610">
        <v>609</v>
      </c>
      <c r="B610" s="2">
        <v>44980</v>
      </c>
      <c r="C610" s="13">
        <v>75.39</v>
      </c>
      <c r="D610" s="13">
        <f t="shared" si="27"/>
        <v>1.4399999999999977</v>
      </c>
      <c r="E610" s="14">
        <v>23815</v>
      </c>
      <c r="F610" s="14">
        <f t="shared" si="28"/>
        <v>35</v>
      </c>
      <c r="G610" s="14">
        <v>1053.6600000000001</v>
      </c>
      <c r="H610" s="13">
        <f t="shared" si="29"/>
        <v>-0.61999999999989086</v>
      </c>
    </row>
    <row r="611" spans="1:8" x14ac:dyDescent="0.3">
      <c r="A611">
        <v>610</v>
      </c>
      <c r="B611" s="2">
        <v>44979</v>
      </c>
      <c r="C611" s="13">
        <v>73.95</v>
      </c>
      <c r="D611" s="13">
        <f t="shared" si="27"/>
        <v>-2.2099999999999937</v>
      </c>
      <c r="E611" s="14">
        <v>23780</v>
      </c>
      <c r="F611" s="14">
        <f t="shared" si="28"/>
        <v>75</v>
      </c>
      <c r="G611" s="14">
        <v>1054.28</v>
      </c>
      <c r="H611" s="13">
        <f t="shared" si="29"/>
        <v>-27.950000000000045</v>
      </c>
    </row>
    <row r="612" spans="1:8" x14ac:dyDescent="0.3">
      <c r="A612">
        <v>611</v>
      </c>
      <c r="B612" s="2">
        <v>44978</v>
      </c>
      <c r="C612" s="13">
        <v>76.16</v>
      </c>
      <c r="D612" s="13">
        <f t="shared" si="27"/>
        <v>-1.1400000000000006</v>
      </c>
      <c r="E612" s="14">
        <v>23705</v>
      </c>
      <c r="F612" s="14">
        <f t="shared" si="28"/>
        <v>-20</v>
      </c>
      <c r="G612" s="14">
        <v>1082.23</v>
      </c>
      <c r="H612" s="13">
        <f t="shared" si="29"/>
        <v>-4.4600000000000364</v>
      </c>
    </row>
    <row r="613" spans="1:8" x14ac:dyDescent="0.3">
      <c r="A613">
        <v>612</v>
      </c>
      <c r="B613" s="2">
        <v>44977</v>
      </c>
      <c r="C613" s="13">
        <v>77.3</v>
      </c>
      <c r="D613" s="13">
        <f t="shared" si="27"/>
        <v>0.98999999999999488</v>
      </c>
      <c r="E613" s="14">
        <v>23725</v>
      </c>
      <c r="F613" s="14">
        <f t="shared" si="28"/>
        <v>-85</v>
      </c>
      <c r="G613" s="14">
        <v>1086.69</v>
      </c>
      <c r="H613" s="13">
        <f t="shared" si="29"/>
        <v>27.380000000000109</v>
      </c>
    </row>
    <row r="614" spans="1:8" x14ac:dyDescent="0.3">
      <c r="A614">
        <v>613</v>
      </c>
      <c r="B614" s="2">
        <v>44974</v>
      </c>
      <c r="C614" s="13">
        <v>76.31</v>
      </c>
      <c r="D614" s="13">
        <f t="shared" si="27"/>
        <v>-1.5099999999999909</v>
      </c>
      <c r="E614" s="14">
        <v>23810</v>
      </c>
      <c r="F614" s="14">
        <f t="shared" si="28"/>
        <v>130</v>
      </c>
      <c r="G614" s="14">
        <v>1059.31</v>
      </c>
      <c r="H614" s="13">
        <f t="shared" si="29"/>
        <v>1.0199999999999818</v>
      </c>
    </row>
    <row r="615" spans="1:8" x14ac:dyDescent="0.3">
      <c r="A615">
        <v>614</v>
      </c>
      <c r="B615" s="2">
        <v>44973</v>
      </c>
      <c r="C615" s="13">
        <v>77.819999999999993</v>
      </c>
      <c r="D615" s="13">
        <f t="shared" si="27"/>
        <v>-0.73000000000000398</v>
      </c>
      <c r="E615" s="14">
        <v>23680</v>
      </c>
      <c r="F615" s="14">
        <f t="shared" si="28"/>
        <v>65</v>
      </c>
      <c r="G615" s="14">
        <v>1058.29</v>
      </c>
      <c r="H615" s="13">
        <f t="shared" si="29"/>
        <v>10.089999999999918</v>
      </c>
    </row>
    <row r="616" spans="1:8" x14ac:dyDescent="0.3">
      <c r="A616">
        <v>615</v>
      </c>
      <c r="B616" s="2">
        <v>44972</v>
      </c>
      <c r="C616" s="13">
        <v>78.55</v>
      </c>
      <c r="D616" s="13">
        <f t="shared" si="27"/>
        <v>-0.28000000000000114</v>
      </c>
      <c r="E616" s="14">
        <v>23615</v>
      </c>
      <c r="F616" s="14">
        <f t="shared" si="28"/>
        <v>15</v>
      </c>
      <c r="G616" s="14">
        <v>1048.2</v>
      </c>
      <c r="H616" s="13">
        <f t="shared" si="29"/>
        <v>9.5599999999999454</v>
      </c>
    </row>
    <row r="617" spans="1:8" x14ac:dyDescent="0.3">
      <c r="A617">
        <v>616</v>
      </c>
      <c r="B617" s="2">
        <v>44971</v>
      </c>
      <c r="C617" s="13">
        <v>78.83</v>
      </c>
      <c r="D617" s="13">
        <f t="shared" si="27"/>
        <v>-0.40000000000000568</v>
      </c>
      <c r="E617" s="14">
        <v>23600</v>
      </c>
      <c r="F617" s="14">
        <f t="shared" si="28"/>
        <v>5</v>
      </c>
      <c r="G617" s="14">
        <v>1038.6400000000001</v>
      </c>
      <c r="H617" s="13">
        <f t="shared" si="29"/>
        <v>-5.0599999999999454</v>
      </c>
    </row>
    <row r="618" spans="1:8" x14ac:dyDescent="0.3">
      <c r="A618">
        <v>617</v>
      </c>
      <c r="B618" s="2">
        <v>44970</v>
      </c>
      <c r="C618" s="13">
        <v>79.23</v>
      </c>
      <c r="D618" s="13">
        <f t="shared" si="27"/>
        <v>-0.51999999999999602</v>
      </c>
      <c r="E618" s="14">
        <v>23595</v>
      </c>
      <c r="F618" s="14">
        <f t="shared" si="28"/>
        <v>30</v>
      </c>
      <c r="G618" s="14">
        <v>1043.7</v>
      </c>
      <c r="H618" s="13">
        <f t="shared" si="29"/>
        <v>-11.599999999999909</v>
      </c>
    </row>
    <row r="619" spans="1:8" x14ac:dyDescent="0.3">
      <c r="A619">
        <v>618</v>
      </c>
      <c r="B619" s="2">
        <v>44967</v>
      </c>
      <c r="C619" s="13">
        <v>79.75</v>
      </c>
      <c r="D619" s="13">
        <f t="shared" si="27"/>
        <v>2.0699999999999932</v>
      </c>
      <c r="E619" s="14">
        <v>23565</v>
      </c>
      <c r="F619" s="14">
        <f t="shared" si="28"/>
        <v>5</v>
      </c>
      <c r="G619" s="14">
        <v>1055.3</v>
      </c>
      <c r="H619" s="13">
        <f t="shared" si="29"/>
        <v>-8.7300000000000182</v>
      </c>
    </row>
    <row r="620" spans="1:8" x14ac:dyDescent="0.3">
      <c r="A620">
        <v>619</v>
      </c>
      <c r="B620" s="2">
        <v>44966</v>
      </c>
      <c r="C620" s="13">
        <v>77.680000000000007</v>
      </c>
      <c r="D620" s="13">
        <f t="shared" si="27"/>
        <v>-0.79999999999999716</v>
      </c>
      <c r="E620" s="14">
        <v>23560</v>
      </c>
      <c r="F620" s="14">
        <f t="shared" si="28"/>
        <v>-30</v>
      </c>
      <c r="G620" s="14">
        <v>1064.03</v>
      </c>
      <c r="H620" s="13">
        <f t="shared" si="29"/>
        <v>-8.1900000000000546</v>
      </c>
    </row>
    <row r="621" spans="1:8" x14ac:dyDescent="0.3">
      <c r="A621">
        <v>620</v>
      </c>
      <c r="B621" s="2">
        <v>44965</v>
      </c>
      <c r="C621" s="13">
        <v>78.48</v>
      </c>
      <c r="D621" s="13">
        <f t="shared" si="27"/>
        <v>0.95000000000000284</v>
      </c>
      <c r="E621" s="14">
        <v>23590</v>
      </c>
      <c r="F621" s="14">
        <f t="shared" si="28"/>
        <v>-10</v>
      </c>
      <c r="G621" s="14">
        <v>1072.22</v>
      </c>
      <c r="H621" s="13">
        <f t="shared" si="29"/>
        <v>6.3800000000001091</v>
      </c>
    </row>
    <row r="622" spans="1:8" x14ac:dyDescent="0.3">
      <c r="A622">
        <v>621</v>
      </c>
      <c r="B622" s="2">
        <v>44964</v>
      </c>
      <c r="C622" s="13">
        <v>77.53</v>
      </c>
      <c r="D622" s="13">
        <f t="shared" si="27"/>
        <v>3.0100000000000051</v>
      </c>
      <c r="E622" s="14">
        <v>23600</v>
      </c>
      <c r="F622" s="14">
        <f t="shared" si="28"/>
        <v>120</v>
      </c>
      <c r="G622" s="14">
        <v>1065.8399999999999</v>
      </c>
      <c r="H622" s="13">
        <f t="shared" si="29"/>
        <v>-23.450000000000045</v>
      </c>
    </row>
    <row r="623" spans="1:8" x14ac:dyDescent="0.3">
      <c r="A623">
        <v>622</v>
      </c>
      <c r="B623" s="2">
        <v>44963</v>
      </c>
      <c r="C623" s="13">
        <v>74.52</v>
      </c>
      <c r="D623" s="13">
        <f t="shared" si="27"/>
        <v>1.3199999999999932</v>
      </c>
      <c r="E623" s="14">
        <v>23480</v>
      </c>
      <c r="F623" s="14">
        <f t="shared" si="28"/>
        <v>40</v>
      </c>
      <c r="G623" s="14">
        <v>1089.29</v>
      </c>
      <c r="H623" s="13">
        <f t="shared" si="29"/>
        <v>12.139999999999873</v>
      </c>
    </row>
    <row r="624" spans="1:8" x14ac:dyDescent="0.3">
      <c r="A624">
        <v>623</v>
      </c>
      <c r="B624" s="2">
        <v>44960</v>
      </c>
      <c r="C624" s="13">
        <v>73.2</v>
      </c>
      <c r="D624" s="13">
        <f t="shared" si="27"/>
        <v>-2.769999999999996</v>
      </c>
      <c r="E624" s="14">
        <v>23440</v>
      </c>
      <c r="F624" s="14">
        <f t="shared" si="28"/>
        <v>-9</v>
      </c>
      <c r="G624" s="14">
        <v>1077.1500000000001</v>
      </c>
      <c r="H624" s="13">
        <f t="shared" si="29"/>
        <v>-0.4399999999998272</v>
      </c>
    </row>
    <row r="625" spans="1:8" x14ac:dyDescent="0.3">
      <c r="A625">
        <v>624</v>
      </c>
      <c r="B625" s="2">
        <v>44959</v>
      </c>
      <c r="C625" s="13">
        <v>75.97</v>
      </c>
      <c r="D625" s="13">
        <f t="shared" si="27"/>
        <v>-0.84000000000000341</v>
      </c>
      <c r="E625" s="14">
        <v>23449</v>
      </c>
      <c r="F625" s="14">
        <f t="shared" si="28"/>
        <v>9</v>
      </c>
      <c r="G625" s="14">
        <v>1077.5899999999999</v>
      </c>
      <c r="H625" s="13">
        <f t="shared" si="29"/>
        <v>1.6199999999998909</v>
      </c>
    </row>
    <row r="626" spans="1:8" x14ac:dyDescent="0.3">
      <c r="A626">
        <v>625</v>
      </c>
      <c r="B626" s="2">
        <v>44958</v>
      </c>
      <c r="C626" s="13">
        <v>76.81</v>
      </c>
      <c r="D626" s="13">
        <f t="shared" si="27"/>
        <v>-2.3400000000000034</v>
      </c>
      <c r="E626" s="14">
        <v>23440</v>
      </c>
      <c r="F626" s="14">
        <f t="shared" si="28"/>
        <v>-5</v>
      </c>
      <c r="G626" s="14">
        <v>1075.97</v>
      </c>
      <c r="H626" s="13">
        <f t="shared" si="29"/>
        <v>-35.210000000000036</v>
      </c>
    </row>
    <row r="627" spans="1:8" x14ac:dyDescent="0.3">
      <c r="A627">
        <v>626</v>
      </c>
      <c r="B627" s="2">
        <v>44957</v>
      </c>
      <c r="C627" s="13">
        <v>79.150000000000006</v>
      </c>
      <c r="D627" s="13">
        <f t="shared" si="27"/>
        <v>1.2000000000000028</v>
      </c>
      <c r="E627" s="14">
        <v>23445</v>
      </c>
      <c r="F627" s="14">
        <f t="shared" si="28"/>
        <v>-25</v>
      </c>
      <c r="G627" s="14">
        <v>1111.18</v>
      </c>
      <c r="H627" s="13">
        <f t="shared" si="29"/>
        <v>8.6100000000001273</v>
      </c>
    </row>
    <row r="628" spans="1:8" x14ac:dyDescent="0.3">
      <c r="A628">
        <v>627</v>
      </c>
      <c r="B628" s="2">
        <v>44956</v>
      </c>
      <c r="C628" s="13">
        <v>77.95</v>
      </c>
      <c r="D628" s="13">
        <f t="shared" si="27"/>
        <v>-1.4599999999999937</v>
      </c>
      <c r="E628" s="14">
        <v>23470</v>
      </c>
      <c r="F628" s="14">
        <f t="shared" si="28"/>
        <v>10</v>
      </c>
      <c r="G628" s="14">
        <v>1102.57</v>
      </c>
      <c r="H628" s="13">
        <f t="shared" si="29"/>
        <v>-14.529999999999973</v>
      </c>
    </row>
    <row r="629" spans="1:8" x14ac:dyDescent="0.3">
      <c r="A629">
        <v>628</v>
      </c>
      <c r="B629" s="2">
        <v>44953</v>
      </c>
      <c r="C629" s="13">
        <v>79.41</v>
      </c>
      <c r="D629" s="13">
        <f t="shared" si="27"/>
        <v>-1.7400000000000091</v>
      </c>
      <c r="E629" s="14">
        <v>23460</v>
      </c>
      <c r="F629" s="14">
        <f t="shared" si="28"/>
        <v>20</v>
      </c>
      <c r="G629" s="14">
        <v>1117.0999999999999</v>
      </c>
      <c r="H629" s="13">
        <f t="shared" si="29"/>
        <v>28.806886416374027</v>
      </c>
    </row>
    <row r="630" spans="1:8" x14ac:dyDescent="0.3">
      <c r="A630">
        <v>629</v>
      </c>
      <c r="B630" s="2">
        <v>44952</v>
      </c>
      <c r="C630" s="13">
        <v>81.150000000000006</v>
      </c>
      <c r="D630" s="13">
        <f t="shared" si="27"/>
        <v>0.63000000000000966</v>
      </c>
      <c r="E630" s="14">
        <v>23440</v>
      </c>
      <c r="F630" s="14">
        <f t="shared" si="28"/>
        <v>0</v>
      </c>
      <c r="G630" s="14">
        <v>1088.2931135836259</v>
      </c>
      <c r="H630" s="13">
        <f t="shared" si="29"/>
        <v>2.7016391979532273</v>
      </c>
    </row>
    <row r="631" spans="1:8" x14ac:dyDescent="0.3">
      <c r="A631">
        <v>630</v>
      </c>
      <c r="B631" s="2">
        <v>44951</v>
      </c>
      <c r="C631" s="13">
        <v>80.52</v>
      </c>
      <c r="D631" s="13">
        <f t="shared" si="27"/>
        <v>0.34999999999999432</v>
      </c>
      <c r="E631" s="14">
        <v>23440</v>
      </c>
      <c r="F631" s="14">
        <f t="shared" si="28"/>
        <v>0</v>
      </c>
      <c r="G631" s="14">
        <v>1085.5914743856727</v>
      </c>
      <c r="H631" s="13">
        <f t="shared" si="29"/>
        <v>3.1776842982089875</v>
      </c>
    </row>
    <row r="632" spans="1:8" x14ac:dyDescent="0.3">
      <c r="A632">
        <v>631</v>
      </c>
      <c r="B632" s="2">
        <v>44950</v>
      </c>
      <c r="C632" s="13">
        <v>80.17</v>
      </c>
      <c r="D632" s="13">
        <f t="shared" si="27"/>
        <v>-1.4399999999999977</v>
      </c>
      <c r="E632" s="14">
        <v>23440</v>
      </c>
      <c r="F632" s="14">
        <f t="shared" si="28"/>
        <v>0</v>
      </c>
      <c r="G632" s="14">
        <v>1082.4137900874637</v>
      </c>
      <c r="H632" s="13">
        <f t="shared" si="29"/>
        <v>3.2529737609329459</v>
      </c>
    </row>
    <row r="633" spans="1:8" x14ac:dyDescent="0.3">
      <c r="A633">
        <v>632</v>
      </c>
      <c r="B633" s="2">
        <v>44949</v>
      </c>
      <c r="C633" s="13">
        <v>81.61</v>
      </c>
      <c r="D633" s="13">
        <f t="shared" si="27"/>
        <v>-3.0000000000001137E-2</v>
      </c>
      <c r="E633" s="14">
        <v>23440</v>
      </c>
      <c r="F633" s="14">
        <f t="shared" si="28"/>
        <v>0</v>
      </c>
      <c r="G633" s="14">
        <v>1079.1608163265307</v>
      </c>
      <c r="H633" s="13">
        <f t="shared" si="29"/>
        <v>2.925102040816455</v>
      </c>
    </row>
    <row r="634" spans="1:8" x14ac:dyDescent="0.3">
      <c r="A634">
        <v>633</v>
      </c>
      <c r="B634" s="2">
        <v>44946</v>
      </c>
      <c r="C634" s="13">
        <v>81.64</v>
      </c>
      <c r="D634" s="13">
        <f t="shared" si="27"/>
        <v>1.0300000000000011</v>
      </c>
      <c r="E634" s="14">
        <v>23440</v>
      </c>
      <c r="F634" s="14">
        <f t="shared" si="28"/>
        <v>0</v>
      </c>
      <c r="G634" s="14">
        <v>1076.2357142857143</v>
      </c>
      <c r="H634" s="13">
        <f t="shared" si="29"/>
        <v>-31.844285714285661</v>
      </c>
    </row>
    <row r="635" spans="1:8" x14ac:dyDescent="0.3">
      <c r="A635">
        <v>634</v>
      </c>
      <c r="B635" s="2">
        <v>44945</v>
      </c>
      <c r="C635" s="13">
        <v>80.61</v>
      </c>
      <c r="D635" s="13">
        <f t="shared" si="27"/>
        <v>0.81000000000000227</v>
      </c>
      <c r="E635" s="14">
        <v>23440</v>
      </c>
      <c r="F635" s="14">
        <f t="shared" si="28"/>
        <v>3</v>
      </c>
      <c r="G635" s="14">
        <v>1108.08</v>
      </c>
      <c r="H635" s="13">
        <f t="shared" si="29"/>
        <v>9.7999999999999545</v>
      </c>
    </row>
    <row r="636" spans="1:8" x14ac:dyDescent="0.3">
      <c r="A636">
        <v>635</v>
      </c>
      <c r="B636" s="2">
        <v>44944</v>
      </c>
      <c r="C636" s="13">
        <v>79.8</v>
      </c>
      <c r="D636" s="13">
        <f t="shared" si="27"/>
        <v>-0.65000000000000568</v>
      </c>
      <c r="E636" s="14">
        <v>23437</v>
      </c>
      <c r="F636" s="14">
        <f t="shared" si="28"/>
        <v>10</v>
      </c>
      <c r="G636" s="14">
        <v>1098.28</v>
      </c>
      <c r="H636" s="13">
        <f t="shared" si="29"/>
        <v>9.9900000000000091</v>
      </c>
    </row>
    <row r="637" spans="1:8" x14ac:dyDescent="0.3">
      <c r="A637">
        <v>636</v>
      </c>
      <c r="B637" s="2">
        <v>44943</v>
      </c>
      <c r="C637" s="13">
        <v>80.45</v>
      </c>
      <c r="D637" s="13">
        <f t="shared" si="27"/>
        <v>1.4099999999999966</v>
      </c>
      <c r="E637" s="14">
        <v>23427</v>
      </c>
      <c r="F637" s="14">
        <f t="shared" si="28"/>
        <v>-18</v>
      </c>
      <c r="G637" s="14">
        <v>1088.29</v>
      </c>
      <c r="H637" s="13">
        <f t="shared" si="29"/>
        <v>21.6099999999999</v>
      </c>
    </row>
    <row r="638" spans="1:8" x14ac:dyDescent="0.3">
      <c r="A638">
        <v>637</v>
      </c>
      <c r="B638" s="2">
        <v>44942</v>
      </c>
      <c r="C638" s="13">
        <v>79.040000000000006</v>
      </c>
      <c r="D638" s="13">
        <f t="shared" si="27"/>
        <v>-1.039999999999992</v>
      </c>
      <c r="E638" s="14">
        <v>23445</v>
      </c>
      <c r="F638" s="14">
        <f t="shared" si="28"/>
        <v>10</v>
      </c>
      <c r="G638" s="14">
        <v>1066.68</v>
      </c>
      <c r="H638" s="13">
        <f t="shared" si="29"/>
        <v>6.5099999999999909</v>
      </c>
    </row>
    <row r="639" spans="1:8" x14ac:dyDescent="0.3">
      <c r="A639">
        <v>638</v>
      </c>
      <c r="B639" s="2">
        <v>44939</v>
      </c>
      <c r="C639" s="13">
        <v>80.08</v>
      </c>
      <c r="D639" s="13">
        <f t="shared" si="27"/>
        <v>1.7399999999999949</v>
      </c>
      <c r="E639" s="14">
        <v>23435</v>
      </c>
      <c r="F639" s="14">
        <f t="shared" si="28"/>
        <v>-3</v>
      </c>
      <c r="G639" s="14">
        <v>1060.17</v>
      </c>
      <c r="H639" s="13">
        <f t="shared" si="29"/>
        <v>3.7799999999999727</v>
      </c>
    </row>
    <row r="640" spans="1:8" x14ac:dyDescent="0.3">
      <c r="A640">
        <v>639</v>
      </c>
      <c r="B640" s="2">
        <v>44938</v>
      </c>
      <c r="C640" s="13">
        <v>78.34</v>
      </c>
      <c r="D640" s="13">
        <f t="shared" si="27"/>
        <v>0.63000000000000966</v>
      </c>
      <c r="E640" s="14">
        <v>23438</v>
      </c>
      <c r="F640" s="14">
        <f t="shared" si="28"/>
        <v>-2</v>
      </c>
      <c r="G640" s="14">
        <v>1056.3900000000001</v>
      </c>
      <c r="H640" s="13">
        <f t="shared" si="29"/>
        <v>0.63000000000010914</v>
      </c>
    </row>
    <row r="641" spans="1:8" x14ac:dyDescent="0.3">
      <c r="A641">
        <v>640</v>
      </c>
      <c r="B641" s="2">
        <v>44937</v>
      </c>
      <c r="C641" s="13">
        <v>77.709999999999994</v>
      </c>
      <c r="D641" s="13">
        <f t="shared" si="27"/>
        <v>3.1199999999999903</v>
      </c>
      <c r="E641" s="14">
        <v>23440</v>
      </c>
      <c r="F641" s="14">
        <f t="shared" si="28"/>
        <v>-5</v>
      </c>
      <c r="G641" s="14">
        <v>1055.76</v>
      </c>
      <c r="H641" s="13">
        <f t="shared" si="29"/>
        <v>2.4100000000000819</v>
      </c>
    </row>
    <row r="642" spans="1:8" x14ac:dyDescent="0.3">
      <c r="A642">
        <v>641</v>
      </c>
      <c r="B642" s="2">
        <v>44936</v>
      </c>
      <c r="C642" s="13">
        <v>74.59</v>
      </c>
      <c r="D642" s="13">
        <f t="shared" si="27"/>
        <v>-9.9999999999994316E-2</v>
      </c>
      <c r="E642" s="14">
        <v>23445</v>
      </c>
      <c r="F642" s="14">
        <f t="shared" si="28"/>
        <v>-2</v>
      </c>
      <c r="G642" s="14">
        <v>1053.3499999999999</v>
      </c>
      <c r="H642" s="13">
        <f t="shared" si="29"/>
        <v>-0.86000000000012733</v>
      </c>
    </row>
    <row r="643" spans="1:8" x14ac:dyDescent="0.3">
      <c r="A643">
        <v>642</v>
      </c>
      <c r="B643" s="2">
        <v>44935</v>
      </c>
      <c r="C643" s="13">
        <v>74.69</v>
      </c>
      <c r="D643" s="13">
        <f t="shared" ref="D643:D706" si="30">C643-C644</f>
        <v>1</v>
      </c>
      <c r="E643" s="14">
        <v>23447</v>
      </c>
      <c r="F643" s="14">
        <f t="shared" ref="F643:F706" si="31">E643-E644</f>
        <v>-13</v>
      </c>
      <c r="G643" s="14">
        <v>1054.21</v>
      </c>
      <c r="H643" s="13">
        <f t="shared" ref="H643:H706" si="32">G643-G644</f>
        <v>2.7699999999999818</v>
      </c>
    </row>
    <row r="644" spans="1:8" x14ac:dyDescent="0.3">
      <c r="A644">
        <v>643</v>
      </c>
      <c r="B644" s="2">
        <v>44932</v>
      </c>
      <c r="C644" s="13">
        <v>73.69</v>
      </c>
      <c r="D644" s="13">
        <f t="shared" si="30"/>
        <v>-0.28000000000000114</v>
      </c>
      <c r="E644" s="14">
        <v>23460</v>
      </c>
      <c r="F644" s="14">
        <f t="shared" si="31"/>
        <v>-15</v>
      </c>
      <c r="G644" s="14">
        <v>1051.44</v>
      </c>
      <c r="H644" s="13">
        <f t="shared" si="32"/>
        <v>-4.3799999999998818</v>
      </c>
    </row>
    <row r="645" spans="1:8" x14ac:dyDescent="0.3">
      <c r="A645">
        <v>644</v>
      </c>
      <c r="B645" s="2">
        <v>44931</v>
      </c>
      <c r="C645" s="13">
        <v>73.97</v>
      </c>
      <c r="D645" s="13">
        <f t="shared" si="30"/>
        <v>0.59000000000000341</v>
      </c>
      <c r="E645" s="14">
        <v>23475</v>
      </c>
      <c r="F645" s="14">
        <f t="shared" si="31"/>
        <v>-35</v>
      </c>
      <c r="G645" s="14">
        <v>1055.82</v>
      </c>
      <c r="H645" s="13">
        <f t="shared" si="32"/>
        <v>9.4700000000000273</v>
      </c>
    </row>
    <row r="646" spans="1:8" x14ac:dyDescent="0.3">
      <c r="A646">
        <v>645</v>
      </c>
      <c r="B646" s="2">
        <v>44930</v>
      </c>
      <c r="C646" s="13">
        <v>73.38</v>
      </c>
      <c r="D646" s="13">
        <f t="shared" si="30"/>
        <v>-3.710000000000008</v>
      </c>
      <c r="E646" s="14">
        <v>23510</v>
      </c>
      <c r="F646" s="14">
        <f t="shared" si="31"/>
        <v>-5</v>
      </c>
      <c r="G646" s="14">
        <v>1046.3499999999999</v>
      </c>
      <c r="H646" s="13">
        <f t="shared" si="32"/>
        <v>2.4499999999998181</v>
      </c>
    </row>
    <row r="647" spans="1:8" x14ac:dyDescent="0.3">
      <c r="A647">
        <v>646</v>
      </c>
      <c r="B647" s="2">
        <v>44929</v>
      </c>
      <c r="C647" s="13">
        <v>77.09</v>
      </c>
      <c r="D647" s="13">
        <f t="shared" si="30"/>
        <v>-3.3799999999999955</v>
      </c>
      <c r="E647" s="14">
        <v>23515</v>
      </c>
      <c r="F647" s="14">
        <f t="shared" si="31"/>
        <v>-95</v>
      </c>
      <c r="G647" s="14">
        <v>1043.9000000000001</v>
      </c>
      <c r="H647" s="13">
        <f t="shared" si="32"/>
        <v>36.810000000000059</v>
      </c>
    </row>
    <row r="648" spans="1:8" x14ac:dyDescent="0.3">
      <c r="A648">
        <v>647</v>
      </c>
      <c r="B648" s="2">
        <v>44925</v>
      </c>
      <c r="C648" s="13">
        <v>80.47</v>
      </c>
      <c r="D648" s="13">
        <f t="shared" si="30"/>
        <v>1.8599999999999994</v>
      </c>
      <c r="E648" s="14">
        <v>23610</v>
      </c>
      <c r="F648" s="14">
        <f t="shared" si="31"/>
        <v>10</v>
      </c>
      <c r="G648" s="14">
        <v>1007.09</v>
      </c>
      <c r="H648" s="13">
        <f t="shared" si="32"/>
        <v>-2.1999999999999318</v>
      </c>
    </row>
    <row r="649" spans="1:8" x14ac:dyDescent="0.3">
      <c r="A649">
        <v>648</v>
      </c>
      <c r="B649" s="2">
        <v>44924</v>
      </c>
      <c r="C649" s="13">
        <v>78.61</v>
      </c>
      <c r="D649" s="13">
        <f t="shared" si="30"/>
        <v>1.0000000000005116E-2</v>
      </c>
      <c r="E649" s="14">
        <v>23600</v>
      </c>
      <c r="F649" s="14">
        <f t="shared" si="31"/>
        <v>-20</v>
      </c>
      <c r="G649" s="14">
        <v>1009.29</v>
      </c>
      <c r="H649" s="13">
        <f t="shared" si="32"/>
        <v>-6.3700000000000045</v>
      </c>
    </row>
    <row r="650" spans="1:8" x14ac:dyDescent="0.3">
      <c r="A650">
        <v>649</v>
      </c>
      <c r="B650" s="2">
        <v>44923</v>
      </c>
      <c r="C650" s="13">
        <v>78.599999999999994</v>
      </c>
      <c r="D650" s="13">
        <f t="shared" si="30"/>
        <v>-1.1700000000000017</v>
      </c>
      <c r="E650" s="14">
        <v>23620</v>
      </c>
      <c r="F650" s="14">
        <f t="shared" si="31"/>
        <v>40</v>
      </c>
      <c r="G650" s="14">
        <v>1015.66</v>
      </c>
      <c r="H650" s="13">
        <f t="shared" si="32"/>
        <v>11.089999999999918</v>
      </c>
    </row>
    <row r="651" spans="1:8" x14ac:dyDescent="0.3">
      <c r="A651">
        <v>650</v>
      </c>
      <c r="B651" s="2">
        <v>44922</v>
      </c>
      <c r="C651" s="13">
        <v>79.77</v>
      </c>
      <c r="D651" s="13">
        <f t="shared" si="30"/>
        <v>-1.2000000000000028</v>
      </c>
      <c r="E651" s="14">
        <v>23580</v>
      </c>
      <c r="F651" s="14">
        <f t="shared" si="31"/>
        <v>-10</v>
      </c>
      <c r="G651" s="14">
        <v>1004.57</v>
      </c>
      <c r="H651" s="13">
        <f t="shared" si="32"/>
        <v>19.360000000000014</v>
      </c>
    </row>
    <row r="652" spans="1:8" x14ac:dyDescent="0.3">
      <c r="A652">
        <v>651</v>
      </c>
      <c r="B652" s="2">
        <v>44921</v>
      </c>
      <c r="C652" s="13">
        <v>80.97</v>
      </c>
      <c r="D652" s="13">
        <f t="shared" si="30"/>
        <v>1.6299999999999955</v>
      </c>
      <c r="E652" s="14">
        <v>23590</v>
      </c>
      <c r="F652" s="14">
        <f t="shared" si="31"/>
        <v>30</v>
      </c>
      <c r="G652" s="14">
        <v>985.21</v>
      </c>
      <c r="H652" s="13">
        <f t="shared" si="32"/>
        <v>-35.129999999999995</v>
      </c>
    </row>
    <row r="653" spans="1:8" x14ac:dyDescent="0.3">
      <c r="A653">
        <v>652</v>
      </c>
      <c r="B653" s="2">
        <v>44918</v>
      </c>
      <c r="C653" s="13">
        <v>79.34</v>
      </c>
      <c r="D653" s="13">
        <f t="shared" si="30"/>
        <v>0.89000000000000057</v>
      </c>
      <c r="E653" s="14">
        <v>23560</v>
      </c>
      <c r="F653" s="14">
        <f t="shared" si="31"/>
        <v>-70</v>
      </c>
      <c r="G653" s="14">
        <v>1020.34</v>
      </c>
      <c r="H653" s="13">
        <f t="shared" si="32"/>
        <v>-2.2699999999999818</v>
      </c>
    </row>
    <row r="654" spans="1:8" x14ac:dyDescent="0.3">
      <c r="A654">
        <v>653</v>
      </c>
      <c r="B654" s="2">
        <v>44917</v>
      </c>
      <c r="C654" s="13">
        <v>78.45</v>
      </c>
      <c r="D654" s="13">
        <f t="shared" si="30"/>
        <v>0.21000000000000796</v>
      </c>
      <c r="E654" s="14">
        <v>23630</v>
      </c>
      <c r="F654" s="14">
        <f t="shared" si="31"/>
        <v>-70</v>
      </c>
      <c r="G654" s="14">
        <v>1022.61</v>
      </c>
      <c r="H654" s="13">
        <f t="shared" si="32"/>
        <v>3.7300000000000182</v>
      </c>
    </row>
    <row r="655" spans="1:8" x14ac:dyDescent="0.3">
      <c r="A655">
        <v>654</v>
      </c>
      <c r="B655" s="2">
        <v>44916</v>
      </c>
      <c r="C655" s="13">
        <v>78.239999999999995</v>
      </c>
      <c r="D655" s="13">
        <f t="shared" si="30"/>
        <v>2.0099999999999909</v>
      </c>
      <c r="E655" s="14">
        <v>23700</v>
      </c>
      <c r="F655" s="14">
        <f t="shared" si="31"/>
        <v>-30</v>
      </c>
      <c r="G655" s="14">
        <v>1018.88</v>
      </c>
      <c r="H655" s="13">
        <f t="shared" si="32"/>
        <v>-4.25</v>
      </c>
    </row>
    <row r="656" spans="1:8" x14ac:dyDescent="0.3">
      <c r="A656">
        <v>655</v>
      </c>
      <c r="B656" s="2">
        <v>44915</v>
      </c>
      <c r="C656" s="13">
        <v>76.23</v>
      </c>
      <c r="D656" s="13">
        <f t="shared" si="30"/>
        <v>0.34000000000000341</v>
      </c>
      <c r="E656" s="14">
        <v>23730</v>
      </c>
      <c r="F656" s="14">
        <f t="shared" si="31"/>
        <v>30</v>
      </c>
      <c r="G656" s="14">
        <v>1023.13</v>
      </c>
      <c r="H656" s="13">
        <f t="shared" si="32"/>
        <v>-15.270000000000095</v>
      </c>
    </row>
    <row r="657" spans="1:8" x14ac:dyDescent="0.3">
      <c r="A657">
        <v>656</v>
      </c>
      <c r="B657" s="2">
        <v>44914</v>
      </c>
      <c r="C657" s="13">
        <v>75.89</v>
      </c>
      <c r="D657" s="13">
        <f t="shared" si="30"/>
        <v>1.4399999999999977</v>
      </c>
      <c r="E657" s="14">
        <v>23700</v>
      </c>
      <c r="F657" s="14">
        <f t="shared" si="31"/>
        <v>120</v>
      </c>
      <c r="G657" s="14">
        <v>1038.4000000000001</v>
      </c>
      <c r="H657" s="13">
        <f t="shared" si="32"/>
        <v>-14.079999999999927</v>
      </c>
    </row>
    <row r="658" spans="1:8" x14ac:dyDescent="0.3">
      <c r="A658">
        <v>657</v>
      </c>
      <c r="B658" s="2">
        <v>44911</v>
      </c>
      <c r="C658" s="13">
        <v>74.45</v>
      </c>
      <c r="D658" s="13">
        <f t="shared" si="30"/>
        <v>-1.7999999999999972</v>
      </c>
      <c r="E658" s="14">
        <v>23580</v>
      </c>
      <c r="F658" s="14">
        <f t="shared" si="31"/>
        <v>80</v>
      </c>
      <c r="G658" s="14">
        <v>1052.48</v>
      </c>
      <c r="H658" s="13">
        <f t="shared" si="32"/>
        <v>-2.8399999999999181</v>
      </c>
    </row>
    <row r="659" spans="1:8" x14ac:dyDescent="0.3">
      <c r="A659">
        <v>658</v>
      </c>
      <c r="B659" s="2">
        <v>44910</v>
      </c>
      <c r="C659" s="13">
        <v>76.25</v>
      </c>
      <c r="D659" s="13">
        <f t="shared" si="30"/>
        <v>-1.019999999999996</v>
      </c>
      <c r="E659" s="14">
        <v>23500</v>
      </c>
      <c r="F659" s="14">
        <f t="shared" si="31"/>
        <v>-20</v>
      </c>
      <c r="G659" s="14">
        <v>1055.32</v>
      </c>
      <c r="H659" s="13">
        <f t="shared" si="32"/>
        <v>4.8899999999998727</v>
      </c>
    </row>
    <row r="660" spans="1:8" x14ac:dyDescent="0.3">
      <c r="A660">
        <v>659</v>
      </c>
      <c r="B660" s="2">
        <v>44909</v>
      </c>
      <c r="C660" s="13">
        <v>77.27</v>
      </c>
      <c r="D660" s="13">
        <f t="shared" si="30"/>
        <v>2.0799999999999983</v>
      </c>
      <c r="E660" s="14">
        <v>23520</v>
      </c>
      <c r="F660" s="14">
        <f t="shared" si="31"/>
        <v>-80</v>
      </c>
      <c r="G660" s="14">
        <v>1050.43</v>
      </c>
      <c r="H660" s="13">
        <f t="shared" si="32"/>
        <v>2.9800000000000182</v>
      </c>
    </row>
    <row r="661" spans="1:8" x14ac:dyDescent="0.3">
      <c r="A661">
        <v>660</v>
      </c>
      <c r="B661" s="2">
        <v>44908</v>
      </c>
      <c r="C661" s="13">
        <v>75.19</v>
      </c>
      <c r="D661" s="13">
        <f t="shared" si="30"/>
        <v>1.75</v>
      </c>
      <c r="E661" s="14">
        <v>23600</v>
      </c>
      <c r="F661" s="14">
        <f t="shared" si="31"/>
        <v>-80</v>
      </c>
      <c r="G661" s="14">
        <v>1047.45</v>
      </c>
      <c r="H661" s="13">
        <f t="shared" si="32"/>
        <v>15.380000000000109</v>
      </c>
    </row>
    <row r="662" spans="1:8" x14ac:dyDescent="0.3">
      <c r="A662">
        <v>661</v>
      </c>
      <c r="B662" s="2">
        <v>44907</v>
      </c>
      <c r="C662" s="13">
        <v>73.44</v>
      </c>
      <c r="D662" s="13">
        <f t="shared" si="30"/>
        <v>1.9399999999999977</v>
      </c>
      <c r="E662" s="14">
        <v>23680</v>
      </c>
      <c r="F662" s="14">
        <f t="shared" si="31"/>
        <v>130</v>
      </c>
      <c r="G662" s="14">
        <v>1032.07</v>
      </c>
      <c r="H662" s="13">
        <f t="shared" si="32"/>
        <v>-19.740000000000009</v>
      </c>
    </row>
    <row r="663" spans="1:8" x14ac:dyDescent="0.3">
      <c r="A663">
        <v>662</v>
      </c>
      <c r="B663" s="2">
        <v>44904</v>
      </c>
      <c r="C663" s="13">
        <v>71.5</v>
      </c>
      <c r="D663" s="13">
        <f t="shared" si="30"/>
        <v>-0.56000000000000227</v>
      </c>
      <c r="E663" s="14">
        <v>23550</v>
      </c>
      <c r="F663" s="14">
        <f t="shared" si="31"/>
        <v>-230</v>
      </c>
      <c r="G663" s="14">
        <v>1051.81</v>
      </c>
      <c r="H663" s="13">
        <f t="shared" si="32"/>
        <v>1.2799999999999727</v>
      </c>
    </row>
    <row r="664" spans="1:8" x14ac:dyDescent="0.3">
      <c r="A664">
        <v>663</v>
      </c>
      <c r="B664" s="2">
        <v>44903</v>
      </c>
      <c r="C664" s="13">
        <v>72.06</v>
      </c>
      <c r="D664" s="13">
        <f t="shared" si="30"/>
        <v>-0.51999999999999602</v>
      </c>
      <c r="E664" s="14">
        <v>23780</v>
      </c>
      <c r="F664" s="14">
        <f t="shared" si="31"/>
        <v>-120</v>
      </c>
      <c r="G664" s="14">
        <v>1050.53</v>
      </c>
      <c r="H664" s="13">
        <f t="shared" si="32"/>
        <v>9.5099999999999909</v>
      </c>
    </row>
    <row r="665" spans="1:8" x14ac:dyDescent="0.3">
      <c r="A665">
        <v>664</v>
      </c>
      <c r="B665" s="2">
        <v>44902</v>
      </c>
      <c r="C665" s="13">
        <v>72.58</v>
      </c>
      <c r="D665" s="13">
        <f t="shared" si="30"/>
        <v>-1.8900000000000006</v>
      </c>
      <c r="E665" s="14">
        <v>23900</v>
      </c>
      <c r="F665" s="14">
        <f t="shared" si="31"/>
        <v>-80</v>
      </c>
      <c r="G665" s="14">
        <v>1041.02</v>
      </c>
      <c r="H665" s="13">
        <f t="shared" si="32"/>
        <v>-7.6700000000000728</v>
      </c>
    </row>
    <row r="666" spans="1:8" x14ac:dyDescent="0.3">
      <c r="A666">
        <v>665</v>
      </c>
      <c r="B666" s="2">
        <v>44901</v>
      </c>
      <c r="C666" s="13">
        <v>74.47</v>
      </c>
      <c r="D666" s="13">
        <f t="shared" si="30"/>
        <v>-2.9300000000000068</v>
      </c>
      <c r="E666" s="14">
        <v>23980</v>
      </c>
      <c r="F666" s="14">
        <f t="shared" si="31"/>
        <v>0</v>
      </c>
      <c r="G666" s="14">
        <v>1048.69</v>
      </c>
      <c r="H666" s="13">
        <f t="shared" si="32"/>
        <v>-44.980000000000018</v>
      </c>
    </row>
    <row r="667" spans="1:8" x14ac:dyDescent="0.3">
      <c r="A667">
        <v>666</v>
      </c>
      <c r="B667" s="2">
        <v>44900</v>
      </c>
      <c r="C667" s="13">
        <v>77.400000000000006</v>
      </c>
      <c r="D667" s="13">
        <f t="shared" si="30"/>
        <v>-2.8999999999999915</v>
      </c>
      <c r="E667" s="14">
        <v>23980</v>
      </c>
      <c r="F667" s="14">
        <f t="shared" si="31"/>
        <v>-370</v>
      </c>
      <c r="G667" s="14">
        <v>1093.67</v>
      </c>
      <c r="H667" s="13">
        <f t="shared" si="32"/>
        <v>13.660000000000082</v>
      </c>
    </row>
    <row r="668" spans="1:8" x14ac:dyDescent="0.3">
      <c r="A668">
        <v>667</v>
      </c>
      <c r="B668" s="2">
        <v>44897</v>
      </c>
      <c r="C668" s="13">
        <v>80.3</v>
      </c>
      <c r="D668" s="13">
        <f t="shared" si="30"/>
        <v>-1.0300000000000011</v>
      </c>
      <c r="E668" s="14">
        <v>24350</v>
      </c>
      <c r="F668" s="14">
        <f t="shared" si="31"/>
        <v>-150</v>
      </c>
      <c r="G668" s="14">
        <v>1080.01</v>
      </c>
      <c r="H668" s="13">
        <f t="shared" si="32"/>
        <v>43.730000000000018</v>
      </c>
    </row>
    <row r="669" spans="1:8" x14ac:dyDescent="0.3">
      <c r="A669">
        <v>668</v>
      </c>
      <c r="B669" s="2">
        <v>44896</v>
      </c>
      <c r="C669" s="13">
        <v>81.33</v>
      </c>
      <c r="D669" s="13">
        <f t="shared" si="30"/>
        <v>0.76999999999999602</v>
      </c>
      <c r="E669" s="14">
        <v>24500</v>
      </c>
      <c r="F669" s="14">
        <f t="shared" si="31"/>
        <v>-130</v>
      </c>
      <c r="G669" s="14">
        <v>1036.28</v>
      </c>
      <c r="H669" s="13">
        <f t="shared" si="32"/>
        <v>-12.1400000000001</v>
      </c>
    </row>
    <row r="670" spans="1:8" x14ac:dyDescent="0.3">
      <c r="A670">
        <v>669</v>
      </c>
      <c r="B670" s="2">
        <v>44895</v>
      </c>
      <c r="C670" s="13">
        <v>80.56</v>
      </c>
      <c r="D670" s="13">
        <f t="shared" si="30"/>
        <v>2.3599999999999994</v>
      </c>
      <c r="E670" s="14">
        <v>24630</v>
      </c>
      <c r="F670" s="14">
        <f t="shared" si="31"/>
        <v>-120</v>
      </c>
      <c r="G670" s="14">
        <v>1048.42</v>
      </c>
      <c r="H670" s="13">
        <f t="shared" si="32"/>
        <v>16.259999999999991</v>
      </c>
    </row>
    <row r="671" spans="1:8" x14ac:dyDescent="0.3">
      <c r="A671">
        <v>670</v>
      </c>
      <c r="B671" s="2">
        <v>44894</v>
      </c>
      <c r="C671" s="13">
        <v>78.2</v>
      </c>
      <c r="D671" s="13">
        <f t="shared" si="30"/>
        <v>0.96000000000000796</v>
      </c>
      <c r="E671" s="14">
        <v>24750</v>
      </c>
      <c r="F671" s="14">
        <f t="shared" si="31"/>
        <v>-20</v>
      </c>
      <c r="G671" s="14">
        <v>1032.1600000000001</v>
      </c>
      <c r="H671" s="13">
        <f t="shared" si="32"/>
        <v>26.470000000000027</v>
      </c>
    </row>
    <row r="672" spans="1:8" x14ac:dyDescent="0.3">
      <c r="A672">
        <v>671</v>
      </c>
      <c r="B672" s="2">
        <v>44893</v>
      </c>
      <c r="C672" s="13">
        <v>77.239999999999995</v>
      </c>
      <c r="D672" s="13">
        <f t="shared" si="30"/>
        <v>0.75999999999999091</v>
      </c>
      <c r="E672" s="14">
        <v>24770</v>
      </c>
      <c r="F672" s="14">
        <f t="shared" si="31"/>
        <v>10</v>
      </c>
      <c r="G672" s="14">
        <v>1005.69</v>
      </c>
      <c r="H672" s="13">
        <f t="shared" si="32"/>
        <v>34.230000000000018</v>
      </c>
    </row>
    <row r="673" spans="1:8" x14ac:dyDescent="0.3">
      <c r="A673">
        <v>672</v>
      </c>
      <c r="B673" s="2">
        <v>44890</v>
      </c>
      <c r="C673" s="13">
        <v>76.48</v>
      </c>
      <c r="D673" s="13">
        <f t="shared" si="30"/>
        <v>-1.4699999999999989</v>
      </c>
      <c r="E673" s="14">
        <v>24760</v>
      </c>
      <c r="F673" s="14">
        <f t="shared" si="31"/>
        <v>-73</v>
      </c>
      <c r="G673" s="14">
        <v>971.46</v>
      </c>
      <c r="H673" s="13">
        <f t="shared" si="32"/>
        <v>23.75</v>
      </c>
    </row>
    <row r="674" spans="1:8" x14ac:dyDescent="0.3">
      <c r="A674">
        <v>673</v>
      </c>
      <c r="B674" s="2">
        <v>44889</v>
      </c>
      <c r="C674" s="13">
        <v>77.95</v>
      </c>
      <c r="D674" s="13">
        <f t="shared" si="30"/>
        <v>0.43000000000000682</v>
      </c>
      <c r="E674" s="14">
        <v>24833</v>
      </c>
      <c r="F674" s="14">
        <f t="shared" si="31"/>
        <v>-11</v>
      </c>
      <c r="G674" s="14">
        <v>947.71</v>
      </c>
      <c r="H674" s="13">
        <f t="shared" si="32"/>
        <v>1.7100000000000364</v>
      </c>
    </row>
    <row r="675" spans="1:8" x14ac:dyDescent="0.3">
      <c r="A675">
        <v>674</v>
      </c>
      <c r="B675" s="2">
        <v>44888</v>
      </c>
      <c r="C675" s="13">
        <v>77.52</v>
      </c>
      <c r="D675" s="13">
        <f t="shared" si="30"/>
        <v>-3.7900000000000063</v>
      </c>
      <c r="E675" s="14">
        <v>24844</v>
      </c>
      <c r="F675" s="14">
        <f t="shared" si="31"/>
        <v>-6</v>
      </c>
      <c r="G675" s="14">
        <v>946</v>
      </c>
      <c r="H675" s="13">
        <f t="shared" si="32"/>
        <v>-6.1200000000000045</v>
      </c>
    </row>
    <row r="676" spans="1:8" x14ac:dyDescent="0.3">
      <c r="A676">
        <v>675</v>
      </c>
      <c r="B676" s="2">
        <v>44887</v>
      </c>
      <c r="C676" s="13">
        <v>81.31</v>
      </c>
      <c r="D676" s="13">
        <f t="shared" si="30"/>
        <v>1.5799999999999983</v>
      </c>
      <c r="E676" s="14">
        <v>24850</v>
      </c>
      <c r="F676" s="14">
        <f t="shared" si="31"/>
        <v>15</v>
      </c>
      <c r="G676" s="14">
        <v>952.12</v>
      </c>
      <c r="H676" s="13">
        <f t="shared" si="32"/>
        <v>-8.5299999999999727</v>
      </c>
    </row>
    <row r="677" spans="1:8" x14ac:dyDescent="0.3">
      <c r="A677">
        <v>676</v>
      </c>
      <c r="B677" s="2">
        <v>44886</v>
      </c>
      <c r="C677" s="13">
        <v>79.73</v>
      </c>
      <c r="D677" s="13">
        <f t="shared" si="30"/>
        <v>-0.34999999999999432</v>
      </c>
      <c r="E677" s="14">
        <v>24835</v>
      </c>
      <c r="F677" s="14">
        <f t="shared" si="31"/>
        <v>35</v>
      </c>
      <c r="G677" s="14">
        <v>960.65</v>
      </c>
      <c r="H677" s="13">
        <f t="shared" si="32"/>
        <v>-8.6800000000000637</v>
      </c>
    </row>
    <row r="678" spans="1:8" x14ac:dyDescent="0.3">
      <c r="A678">
        <v>677</v>
      </c>
      <c r="B678" s="2">
        <v>44883</v>
      </c>
      <c r="C678" s="13">
        <v>80.08</v>
      </c>
      <c r="D678" s="13">
        <f t="shared" si="30"/>
        <v>-1.5600000000000023</v>
      </c>
      <c r="E678" s="14">
        <v>24800</v>
      </c>
      <c r="F678" s="14">
        <f t="shared" si="31"/>
        <v>-5</v>
      </c>
      <c r="G678" s="14">
        <v>969.33</v>
      </c>
      <c r="H678" s="13">
        <f t="shared" si="32"/>
        <v>7.0000000000050022E-2</v>
      </c>
    </row>
    <row r="679" spans="1:8" x14ac:dyDescent="0.3">
      <c r="A679">
        <v>678</v>
      </c>
      <c r="B679" s="2">
        <v>44882</v>
      </c>
      <c r="C679" s="13">
        <v>81.64</v>
      </c>
      <c r="D679" s="13">
        <f t="shared" si="30"/>
        <v>-3.9500000000000028</v>
      </c>
      <c r="E679" s="14">
        <v>24805</v>
      </c>
      <c r="F679" s="14">
        <f t="shared" si="31"/>
        <v>30</v>
      </c>
      <c r="G679" s="14">
        <v>969.26</v>
      </c>
      <c r="H679" s="13">
        <f t="shared" si="32"/>
        <v>26.360000000000014</v>
      </c>
    </row>
    <row r="680" spans="1:8" x14ac:dyDescent="0.3">
      <c r="A680">
        <v>679</v>
      </c>
      <c r="B680" s="2">
        <v>44881</v>
      </c>
      <c r="C680" s="13">
        <v>85.59</v>
      </c>
      <c r="D680" s="13">
        <f t="shared" si="30"/>
        <v>-1.3299999999999983</v>
      </c>
      <c r="E680" s="14">
        <v>24775</v>
      </c>
      <c r="F680" s="14">
        <f t="shared" si="31"/>
        <v>10</v>
      </c>
      <c r="G680" s="14">
        <v>942.9</v>
      </c>
      <c r="H680" s="13">
        <f t="shared" si="32"/>
        <v>31</v>
      </c>
    </row>
    <row r="681" spans="1:8" x14ac:dyDescent="0.3">
      <c r="A681">
        <v>680</v>
      </c>
      <c r="B681" s="2">
        <v>44880</v>
      </c>
      <c r="C681" s="13">
        <v>86.92</v>
      </c>
      <c r="D681" s="13">
        <f t="shared" si="30"/>
        <v>1.0499999999999972</v>
      </c>
      <c r="E681" s="14">
        <v>24765</v>
      </c>
      <c r="F681" s="14">
        <f t="shared" si="31"/>
        <v>30</v>
      </c>
      <c r="G681" s="14">
        <v>911.9</v>
      </c>
      <c r="H681" s="13">
        <f t="shared" si="32"/>
        <v>-29.139999999999986</v>
      </c>
    </row>
    <row r="682" spans="1:8" x14ac:dyDescent="0.3">
      <c r="A682">
        <v>681</v>
      </c>
      <c r="B682" s="2">
        <v>44879</v>
      </c>
      <c r="C682" s="13">
        <v>85.87</v>
      </c>
      <c r="D682" s="13">
        <f t="shared" si="30"/>
        <v>-3.0899999999999892</v>
      </c>
      <c r="E682" s="14">
        <v>24735</v>
      </c>
      <c r="F682" s="14">
        <f t="shared" si="31"/>
        <v>-70</v>
      </c>
      <c r="G682" s="14">
        <v>941.04</v>
      </c>
      <c r="H682" s="13">
        <f t="shared" si="32"/>
        <v>-13.490000000000009</v>
      </c>
    </row>
    <row r="683" spans="1:8" x14ac:dyDescent="0.3">
      <c r="A683">
        <v>682</v>
      </c>
      <c r="B683" s="2">
        <v>44876</v>
      </c>
      <c r="C683" s="13">
        <v>88.96</v>
      </c>
      <c r="D683" s="13">
        <f t="shared" si="30"/>
        <v>2.4899999999999949</v>
      </c>
      <c r="E683" s="14">
        <v>24805</v>
      </c>
      <c r="F683" s="14">
        <f t="shared" si="31"/>
        <v>-60</v>
      </c>
      <c r="G683" s="14">
        <v>954.53</v>
      </c>
      <c r="H683" s="13">
        <f t="shared" si="32"/>
        <v>7.2899999999999636</v>
      </c>
    </row>
    <row r="684" spans="1:8" x14ac:dyDescent="0.3">
      <c r="A684">
        <v>683</v>
      </c>
      <c r="B684" s="2">
        <v>44875</v>
      </c>
      <c r="C684" s="13">
        <v>86.47</v>
      </c>
      <c r="D684" s="13">
        <f t="shared" si="30"/>
        <v>0.64000000000000057</v>
      </c>
      <c r="E684" s="14">
        <v>24865</v>
      </c>
      <c r="F684" s="14">
        <f t="shared" si="31"/>
        <v>3</v>
      </c>
      <c r="G684" s="14">
        <v>947.24</v>
      </c>
      <c r="H684" s="13">
        <f t="shared" si="32"/>
        <v>-38.350000000000023</v>
      </c>
    </row>
    <row r="685" spans="1:8" x14ac:dyDescent="0.3">
      <c r="A685">
        <v>684</v>
      </c>
      <c r="B685" s="2">
        <v>44874</v>
      </c>
      <c r="C685" s="13">
        <v>85.83</v>
      </c>
      <c r="D685" s="13">
        <f t="shared" si="30"/>
        <v>-3.0799999999999983</v>
      </c>
      <c r="E685" s="14">
        <v>24862</v>
      </c>
      <c r="F685" s="14">
        <f t="shared" si="31"/>
        <v>-9</v>
      </c>
      <c r="G685" s="14">
        <v>985.59</v>
      </c>
      <c r="H685" s="13">
        <f t="shared" si="32"/>
        <v>3.9400000000000546</v>
      </c>
    </row>
    <row r="686" spans="1:8" x14ac:dyDescent="0.3">
      <c r="A686">
        <v>685</v>
      </c>
      <c r="B686" s="2">
        <v>44873</v>
      </c>
      <c r="C686" s="13">
        <v>88.91</v>
      </c>
      <c r="D686" s="13">
        <f t="shared" si="30"/>
        <v>-2.8800000000000097</v>
      </c>
      <c r="E686" s="14">
        <v>24871</v>
      </c>
      <c r="F686" s="14">
        <f t="shared" si="31"/>
        <v>1</v>
      </c>
      <c r="G686" s="14">
        <v>981.65</v>
      </c>
      <c r="H686" s="13">
        <f t="shared" si="32"/>
        <v>6.4599999999999227</v>
      </c>
    </row>
    <row r="687" spans="1:8" x14ac:dyDescent="0.3">
      <c r="A687">
        <v>686</v>
      </c>
      <c r="B687" s="2">
        <v>44872</v>
      </c>
      <c r="C687" s="13">
        <v>91.79</v>
      </c>
      <c r="D687" s="13">
        <f t="shared" si="30"/>
        <v>-0.81999999999999318</v>
      </c>
      <c r="E687" s="14">
        <v>24870</v>
      </c>
      <c r="F687" s="14">
        <f t="shared" si="31"/>
        <v>0</v>
      </c>
      <c r="G687" s="14">
        <v>975.19</v>
      </c>
      <c r="H687" s="13">
        <f t="shared" si="32"/>
        <v>-21.959999999999923</v>
      </c>
    </row>
    <row r="688" spans="1:8" x14ac:dyDescent="0.3">
      <c r="A688">
        <v>687</v>
      </c>
      <c r="B688" s="2">
        <v>44869</v>
      </c>
      <c r="C688" s="13">
        <v>92.61</v>
      </c>
      <c r="D688" s="13">
        <f t="shared" si="30"/>
        <v>4.4399999999999977</v>
      </c>
      <c r="E688" s="14">
        <v>24870</v>
      </c>
      <c r="F688" s="14">
        <f t="shared" si="31"/>
        <v>10</v>
      </c>
      <c r="G688" s="14">
        <v>997.15</v>
      </c>
      <c r="H688" s="13">
        <f t="shared" si="32"/>
        <v>-22.659999999999968</v>
      </c>
    </row>
    <row r="689" spans="1:8" x14ac:dyDescent="0.3">
      <c r="A689">
        <v>688</v>
      </c>
      <c r="B689" s="2">
        <v>44868</v>
      </c>
      <c r="C689" s="13">
        <v>88.17</v>
      </c>
      <c r="D689" s="13">
        <f t="shared" si="30"/>
        <v>-1.8299999999999983</v>
      </c>
      <c r="E689" s="14">
        <v>24860</v>
      </c>
      <c r="F689" s="14">
        <f t="shared" si="31"/>
        <v>25</v>
      </c>
      <c r="G689" s="14">
        <v>1019.81</v>
      </c>
      <c r="H689" s="13">
        <f t="shared" si="32"/>
        <v>-3.3800000000001091</v>
      </c>
    </row>
    <row r="690" spans="1:8" x14ac:dyDescent="0.3">
      <c r="A690">
        <v>689</v>
      </c>
      <c r="B690" s="2">
        <v>44867</v>
      </c>
      <c r="C690" s="13">
        <v>90</v>
      </c>
      <c r="D690" s="13">
        <f t="shared" si="30"/>
        <v>1.6299999999999955</v>
      </c>
      <c r="E690" s="14">
        <v>24835</v>
      </c>
      <c r="F690" s="14">
        <f t="shared" si="31"/>
        <v>-15</v>
      </c>
      <c r="G690" s="14">
        <v>1023.19</v>
      </c>
      <c r="H690" s="13">
        <f t="shared" si="32"/>
        <v>-10.559999999999945</v>
      </c>
    </row>
    <row r="691" spans="1:8" x14ac:dyDescent="0.3">
      <c r="A691">
        <v>690</v>
      </c>
      <c r="B691" s="2">
        <v>44866</v>
      </c>
      <c r="C691" s="13">
        <v>88.37</v>
      </c>
      <c r="D691" s="13">
        <f t="shared" si="30"/>
        <v>1.8400000000000034</v>
      </c>
      <c r="E691" s="14">
        <v>24850</v>
      </c>
      <c r="F691" s="14">
        <f t="shared" si="31"/>
        <v>10</v>
      </c>
      <c r="G691" s="14">
        <v>1033.75</v>
      </c>
      <c r="H691" s="13">
        <f t="shared" si="32"/>
        <v>5.8099999999999454</v>
      </c>
    </row>
    <row r="692" spans="1:8" x14ac:dyDescent="0.3">
      <c r="A692">
        <v>691</v>
      </c>
      <c r="B692" s="2">
        <v>44865</v>
      </c>
      <c r="C692" s="13">
        <v>86.53</v>
      </c>
      <c r="D692" s="13">
        <f t="shared" si="30"/>
        <v>-1.3700000000000045</v>
      </c>
      <c r="E692" s="14">
        <v>24840</v>
      </c>
      <c r="F692" s="14">
        <f t="shared" si="31"/>
        <v>20</v>
      </c>
      <c r="G692" s="14">
        <v>1027.94</v>
      </c>
      <c r="H692" s="13">
        <f t="shared" si="32"/>
        <v>0.58000000000015461</v>
      </c>
    </row>
    <row r="693" spans="1:8" x14ac:dyDescent="0.3">
      <c r="A693">
        <v>692</v>
      </c>
      <c r="B693" s="2">
        <v>44862</v>
      </c>
      <c r="C693" s="13">
        <v>87.9</v>
      </c>
      <c r="D693" s="13">
        <f t="shared" si="30"/>
        <v>-1.1799999999999926</v>
      </c>
      <c r="E693" s="14">
        <v>24820</v>
      </c>
      <c r="F693" s="14">
        <f t="shared" si="31"/>
        <v>-10</v>
      </c>
      <c r="G693" s="14">
        <v>1027.3599999999999</v>
      </c>
      <c r="H693" s="13">
        <f t="shared" si="32"/>
        <v>-0.65000000000009095</v>
      </c>
    </row>
    <row r="694" spans="1:8" x14ac:dyDescent="0.3">
      <c r="A694">
        <v>693</v>
      </c>
      <c r="B694" s="2">
        <v>44861</v>
      </c>
      <c r="C694" s="13">
        <v>89.08</v>
      </c>
      <c r="D694" s="13">
        <f t="shared" si="30"/>
        <v>1.1700000000000017</v>
      </c>
      <c r="E694" s="14">
        <v>24830</v>
      </c>
      <c r="F694" s="14">
        <f t="shared" si="31"/>
        <v>0</v>
      </c>
      <c r="G694" s="14">
        <v>1028.01</v>
      </c>
      <c r="H694" s="13">
        <f t="shared" si="32"/>
        <v>34.649999999999977</v>
      </c>
    </row>
    <row r="695" spans="1:8" x14ac:dyDescent="0.3">
      <c r="A695">
        <v>694</v>
      </c>
      <c r="B695" s="2">
        <v>44860</v>
      </c>
      <c r="C695" s="13">
        <v>87.91</v>
      </c>
      <c r="D695" s="13">
        <f t="shared" si="30"/>
        <v>2.5900000000000034</v>
      </c>
      <c r="E695" s="14">
        <v>24830</v>
      </c>
      <c r="F695" s="14">
        <f t="shared" si="31"/>
        <v>-10</v>
      </c>
      <c r="G695" s="14">
        <v>993.36</v>
      </c>
      <c r="H695" s="13">
        <f t="shared" si="32"/>
        <v>-4.3400000000000318</v>
      </c>
    </row>
    <row r="696" spans="1:8" x14ac:dyDescent="0.3">
      <c r="A696">
        <v>695</v>
      </c>
      <c r="B696" s="2">
        <v>44859</v>
      </c>
      <c r="C696" s="13">
        <v>85.32</v>
      </c>
      <c r="D696" s="13">
        <f t="shared" si="30"/>
        <v>0.73999999999999488</v>
      </c>
      <c r="E696" s="14">
        <v>24840</v>
      </c>
      <c r="F696" s="14">
        <f t="shared" si="31"/>
        <v>10</v>
      </c>
      <c r="G696" s="14">
        <v>997.7</v>
      </c>
      <c r="H696" s="13">
        <f t="shared" si="32"/>
        <v>11.550000000000068</v>
      </c>
    </row>
    <row r="697" spans="1:8" x14ac:dyDescent="0.3">
      <c r="A697">
        <v>696</v>
      </c>
      <c r="B697" s="2">
        <v>44858</v>
      </c>
      <c r="C697" s="13">
        <v>84.58</v>
      </c>
      <c r="D697" s="13">
        <f t="shared" si="30"/>
        <v>-0.46999999999999886</v>
      </c>
      <c r="E697" s="14">
        <v>24830</v>
      </c>
      <c r="F697" s="14">
        <f t="shared" si="31"/>
        <v>10</v>
      </c>
      <c r="G697" s="14">
        <v>986.15</v>
      </c>
      <c r="H697" s="13">
        <f t="shared" si="32"/>
        <v>-33.670000000000073</v>
      </c>
    </row>
    <row r="698" spans="1:8" x14ac:dyDescent="0.3">
      <c r="A698">
        <v>697</v>
      </c>
      <c r="B698" s="2">
        <v>44855</v>
      </c>
      <c r="C698" s="13">
        <v>85.05</v>
      </c>
      <c r="D698" s="13">
        <f t="shared" si="30"/>
        <v>-0.93000000000000682</v>
      </c>
      <c r="E698" s="14">
        <v>24820</v>
      </c>
      <c r="F698" s="14">
        <f t="shared" si="31"/>
        <v>290</v>
      </c>
      <c r="G698" s="14">
        <v>1019.82</v>
      </c>
      <c r="H698" s="13">
        <f t="shared" si="32"/>
        <v>-38.629999999999995</v>
      </c>
    </row>
    <row r="699" spans="1:8" x14ac:dyDescent="0.3">
      <c r="A699">
        <v>698</v>
      </c>
      <c r="B699" s="2">
        <v>44854</v>
      </c>
      <c r="C699" s="13">
        <v>85.98</v>
      </c>
      <c r="D699" s="13">
        <f t="shared" si="30"/>
        <v>0.43000000000000682</v>
      </c>
      <c r="E699" s="14">
        <v>24530</v>
      </c>
      <c r="F699" s="14">
        <f t="shared" si="31"/>
        <v>80</v>
      </c>
      <c r="G699" s="14">
        <v>1058.45</v>
      </c>
      <c r="H699" s="13">
        <f t="shared" si="32"/>
        <v>-1.6199999999998909</v>
      </c>
    </row>
    <row r="700" spans="1:8" x14ac:dyDescent="0.3">
      <c r="A700">
        <v>699</v>
      </c>
      <c r="B700" s="2">
        <v>44853</v>
      </c>
      <c r="C700" s="13">
        <v>85.55</v>
      </c>
      <c r="D700" s="13">
        <f t="shared" si="30"/>
        <v>3.480000000000004</v>
      </c>
      <c r="E700" s="14">
        <v>24450</v>
      </c>
      <c r="F700" s="14">
        <f t="shared" si="31"/>
        <v>20</v>
      </c>
      <c r="G700" s="14">
        <v>1060.07</v>
      </c>
      <c r="H700" s="13">
        <f t="shared" si="32"/>
        <v>-3.5900000000001455</v>
      </c>
    </row>
    <row r="701" spans="1:8" x14ac:dyDescent="0.3">
      <c r="A701">
        <v>700</v>
      </c>
      <c r="B701" s="2">
        <v>44852</v>
      </c>
      <c r="C701" s="13">
        <v>82.07</v>
      </c>
      <c r="D701" s="13">
        <f t="shared" si="30"/>
        <v>-2.460000000000008</v>
      </c>
      <c r="E701" s="14">
        <v>24430</v>
      </c>
      <c r="F701" s="14">
        <f t="shared" si="31"/>
        <v>120</v>
      </c>
      <c r="G701" s="14">
        <v>1063.6600000000001</v>
      </c>
      <c r="H701" s="13">
        <f t="shared" si="32"/>
        <v>12.080000000000155</v>
      </c>
    </row>
    <row r="702" spans="1:8" x14ac:dyDescent="0.3">
      <c r="A702">
        <v>701</v>
      </c>
      <c r="B702" s="2">
        <v>44851</v>
      </c>
      <c r="C702" s="13">
        <v>84.53</v>
      </c>
      <c r="D702" s="13">
        <f t="shared" si="30"/>
        <v>-1.0799999999999983</v>
      </c>
      <c r="E702" s="14">
        <v>24310</v>
      </c>
      <c r="F702" s="14">
        <f t="shared" si="31"/>
        <v>200</v>
      </c>
      <c r="G702" s="14">
        <v>1051.58</v>
      </c>
      <c r="H702" s="13">
        <f t="shared" si="32"/>
        <v>-10.269999999999982</v>
      </c>
    </row>
    <row r="703" spans="1:8" x14ac:dyDescent="0.3">
      <c r="A703">
        <v>702</v>
      </c>
      <c r="B703" s="2">
        <v>44848</v>
      </c>
      <c r="C703" s="13">
        <v>85.61</v>
      </c>
      <c r="D703" s="13">
        <f t="shared" si="30"/>
        <v>-3.5</v>
      </c>
      <c r="E703" s="14">
        <v>24110</v>
      </c>
      <c r="F703" s="14">
        <f t="shared" si="31"/>
        <v>-10</v>
      </c>
      <c r="G703" s="14">
        <v>1061.8499999999999</v>
      </c>
      <c r="H703" s="13">
        <f t="shared" si="32"/>
        <v>10.8599999999999</v>
      </c>
    </row>
    <row r="704" spans="1:8" x14ac:dyDescent="0.3">
      <c r="A704">
        <v>703</v>
      </c>
      <c r="B704" s="2">
        <v>44847</v>
      </c>
      <c r="C704" s="13">
        <v>89.11</v>
      </c>
      <c r="D704" s="13">
        <f t="shared" si="30"/>
        <v>1.8400000000000034</v>
      </c>
      <c r="E704" s="14">
        <v>24120</v>
      </c>
      <c r="F704" s="14">
        <f t="shared" si="31"/>
        <v>175</v>
      </c>
      <c r="G704" s="14">
        <v>1050.99</v>
      </c>
      <c r="H704" s="13">
        <f t="shared" si="32"/>
        <v>16.180000000000064</v>
      </c>
    </row>
    <row r="705" spans="1:8" x14ac:dyDescent="0.3">
      <c r="A705">
        <v>704</v>
      </c>
      <c r="B705" s="2">
        <v>44846</v>
      </c>
      <c r="C705" s="13">
        <v>87.27</v>
      </c>
      <c r="D705" s="13">
        <f t="shared" si="30"/>
        <v>-2.0799999999999983</v>
      </c>
      <c r="E705" s="14">
        <v>23945</v>
      </c>
      <c r="F705" s="14">
        <f t="shared" si="31"/>
        <v>20</v>
      </c>
      <c r="G705" s="14">
        <v>1034.81</v>
      </c>
      <c r="H705" s="13">
        <f t="shared" si="32"/>
        <v>28.6099999999999</v>
      </c>
    </row>
    <row r="706" spans="1:8" x14ac:dyDescent="0.3">
      <c r="A706">
        <v>705</v>
      </c>
      <c r="B706" s="2">
        <v>44845</v>
      </c>
      <c r="C706" s="13">
        <v>89.35</v>
      </c>
      <c r="D706" s="13">
        <f t="shared" si="30"/>
        <v>-1.7800000000000011</v>
      </c>
      <c r="E706" s="14">
        <v>23925</v>
      </c>
      <c r="F706" s="14">
        <f t="shared" si="31"/>
        <v>55</v>
      </c>
      <c r="G706" s="14">
        <v>1006.2</v>
      </c>
      <c r="H706" s="13">
        <f t="shared" si="32"/>
        <v>-36.279999999999973</v>
      </c>
    </row>
    <row r="707" spans="1:8" x14ac:dyDescent="0.3">
      <c r="A707">
        <v>706</v>
      </c>
      <c r="B707" s="2">
        <v>44844</v>
      </c>
      <c r="C707" s="13">
        <v>91.13</v>
      </c>
      <c r="D707" s="13">
        <f t="shared" ref="D707:D770" si="33">C707-C708</f>
        <v>-1.5100000000000051</v>
      </c>
      <c r="E707" s="14">
        <v>23870</v>
      </c>
      <c r="F707" s="14">
        <f t="shared" ref="F707:F770" si="34">E707-E708</f>
        <v>-5</v>
      </c>
      <c r="G707" s="14">
        <v>1042.48</v>
      </c>
      <c r="H707" s="13">
        <f t="shared" ref="H707:H770" si="35">G707-G708</f>
        <v>6.5699999999999363</v>
      </c>
    </row>
    <row r="708" spans="1:8" x14ac:dyDescent="0.3">
      <c r="A708">
        <v>707</v>
      </c>
      <c r="B708" s="2">
        <v>44841</v>
      </c>
      <c r="C708" s="13">
        <v>92.64</v>
      </c>
      <c r="D708" s="13">
        <f t="shared" si="33"/>
        <v>4.1899999999999977</v>
      </c>
      <c r="E708" s="14">
        <v>23875</v>
      </c>
      <c r="F708" s="14">
        <f t="shared" si="34"/>
        <v>5</v>
      </c>
      <c r="G708" s="14">
        <v>1035.9100000000001</v>
      </c>
      <c r="H708" s="13">
        <f t="shared" si="35"/>
        <v>-38.6099999999999</v>
      </c>
    </row>
    <row r="709" spans="1:8" x14ac:dyDescent="0.3">
      <c r="A709">
        <v>708</v>
      </c>
      <c r="B709" s="2">
        <v>44840</v>
      </c>
      <c r="C709" s="13">
        <v>88.45</v>
      </c>
      <c r="D709" s="13">
        <f t="shared" si="33"/>
        <v>0.68999999999999773</v>
      </c>
      <c r="E709" s="14">
        <v>23870</v>
      </c>
      <c r="F709" s="14">
        <f t="shared" si="34"/>
        <v>5</v>
      </c>
      <c r="G709" s="14">
        <v>1074.52</v>
      </c>
      <c r="H709" s="13">
        <f t="shared" si="35"/>
        <v>-29.740000000000009</v>
      </c>
    </row>
    <row r="710" spans="1:8" x14ac:dyDescent="0.3">
      <c r="A710">
        <v>709</v>
      </c>
      <c r="B710" s="2">
        <v>44839</v>
      </c>
      <c r="C710" s="13">
        <v>87.76</v>
      </c>
      <c r="D710" s="13">
        <f t="shared" si="33"/>
        <v>1.2400000000000091</v>
      </c>
      <c r="E710" s="14">
        <v>23865</v>
      </c>
      <c r="F710" s="14">
        <f t="shared" si="34"/>
        <v>-10</v>
      </c>
      <c r="G710" s="14">
        <v>1104.26</v>
      </c>
      <c r="H710" s="13">
        <f t="shared" si="35"/>
        <v>26.119999999999891</v>
      </c>
    </row>
    <row r="711" spans="1:8" x14ac:dyDescent="0.3">
      <c r="A711">
        <v>710</v>
      </c>
      <c r="B711" s="2">
        <v>44838</v>
      </c>
      <c r="C711" s="13">
        <v>86.52</v>
      </c>
      <c r="D711" s="13">
        <f t="shared" si="33"/>
        <v>2.8900000000000006</v>
      </c>
      <c r="E711" s="14">
        <v>23875</v>
      </c>
      <c r="F711" s="14">
        <f t="shared" si="34"/>
        <v>-5</v>
      </c>
      <c r="G711" s="14">
        <v>1078.1400000000001</v>
      </c>
      <c r="H711" s="13">
        <f t="shared" si="35"/>
        <v>-8.2999999999999545</v>
      </c>
    </row>
    <row r="712" spans="1:8" x14ac:dyDescent="0.3">
      <c r="A712">
        <v>711</v>
      </c>
      <c r="B712" s="2">
        <v>44837</v>
      </c>
      <c r="C712" s="13">
        <v>83.63</v>
      </c>
      <c r="D712" s="13">
        <f t="shared" si="33"/>
        <v>4.1400000000000006</v>
      </c>
      <c r="E712" s="14">
        <v>23880</v>
      </c>
      <c r="F712" s="14">
        <f t="shared" si="34"/>
        <v>25</v>
      </c>
      <c r="G712" s="14">
        <v>1086.44</v>
      </c>
      <c r="H712" s="13">
        <f t="shared" si="35"/>
        <v>-45.669999999999845</v>
      </c>
    </row>
    <row r="713" spans="1:8" x14ac:dyDescent="0.3">
      <c r="A713">
        <v>712</v>
      </c>
      <c r="B713" s="2">
        <v>44834</v>
      </c>
      <c r="C713" s="13">
        <v>79.489999999999995</v>
      </c>
      <c r="D713" s="13">
        <f t="shared" si="33"/>
        <v>-1.7400000000000091</v>
      </c>
      <c r="E713" s="14">
        <v>23855</v>
      </c>
      <c r="F713" s="14">
        <f t="shared" si="34"/>
        <v>35</v>
      </c>
      <c r="G713" s="14">
        <v>1132.1099999999999</v>
      </c>
      <c r="H713" s="13">
        <f t="shared" si="35"/>
        <v>6.0399999999999636</v>
      </c>
    </row>
    <row r="714" spans="1:8" x14ac:dyDescent="0.3">
      <c r="A714">
        <v>713</v>
      </c>
      <c r="B714" s="2">
        <v>44833</v>
      </c>
      <c r="C714" s="13">
        <v>81.23</v>
      </c>
      <c r="D714" s="13">
        <f t="shared" si="33"/>
        <v>-0.92000000000000171</v>
      </c>
      <c r="E714" s="14">
        <v>23820</v>
      </c>
      <c r="F714" s="14">
        <f t="shared" si="34"/>
        <v>90</v>
      </c>
      <c r="G714" s="14">
        <v>1126.07</v>
      </c>
      <c r="H714" s="13">
        <f t="shared" si="35"/>
        <v>-17.549999999999955</v>
      </c>
    </row>
    <row r="715" spans="1:8" x14ac:dyDescent="0.3">
      <c r="A715">
        <v>714</v>
      </c>
      <c r="B715" s="2">
        <v>44832</v>
      </c>
      <c r="C715" s="13">
        <v>82.15</v>
      </c>
      <c r="D715" s="13">
        <f t="shared" si="33"/>
        <v>3.6500000000000057</v>
      </c>
      <c r="E715" s="14">
        <v>23730</v>
      </c>
      <c r="F715" s="14">
        <f t="shared" si="34"/>
        <v>0</v>
      </c>
      <c r="G715" s="14">
        <v>1143.6199999999999</v>
      </c>
      <c r="H715" s="13">
        <f t="shared" si="35"/>
        <v>-22.920000000000073</v>
      </c>
    </row>
    <row r="716" spans="1:8" x14ac:dyDescent="0.3">
      <c r="A716">
        <v>715</v>
      </c>
      <c r="B716" s="2">
        <v>44831</v>
      </c>
      <c r="C716" s="13">
        <v>78.5</v>
      </c>
      <c r="D716" s="13">
        <f t="shared" si="33"/>
        <v>1.7900000000000063</v>
      </c>
      <c r="E716" s="14">
        <v>23730</v>
      </c>
      <c r="F716" s="14">
        <f t="shared" si="34"/>
        <v>15</v>
      </c>
      <c r="G716" s="14">
        <v>1166.54</v>
      </c>
      <c r="H716" s="13">
        <f t="shared" si="35"/>
        <v>-7.8099999999999454</v>
      </c>
    </row>
    <row r="717" spans="1:8" x14ac:dyDescent="0.3">
      <c r="A717">
        <v>716</v>
      </c>
      <c r="B717" s="2">
        <v>44830</v>
      </c>
      <c r="C717" s="13">
        <v>76.709999999999994</v>
      </c>
      <c r="D717" s="13">
        <f t="shared" si="33"/>
        <v>-2.0300000000000011</v>
      </c>
      <c r="E717" s="14">
        <v>23715</v>
      </c>
      <c r="F717" s="14">
        <f t="shared" si="34"/>
        <v>15</v>
      </c>
      <c r="G717" s="14">
        <v>1174.3499999999999</v>
      </c>
      <c r="H717" s="13">
        <f t="shared" si="35"/>
        <v>-28.930000000000064</v>
      </c>
    </row>
    <row r="718" spans="1:8" x14ac:dyDescent="0.3">
      <c r="A718">
        <v>717</v>
      </c>
      <c r="B718" s="2">
        <v>44827</v>
      </c>
      <c r="C718" s="13">
        <v>78.739999999999995</v>
      </c>
      <c r="D718" s="13">
        <f t="shared" si="33"/>
        <v>-4.75</v>
      </c>
      <c r="E718" s="14">
        <v>23700</v>
      </c>
      <c r="F718" s="14">
        <f t="shared" si="34"/>
        <v>0</v>
      </c>
      <c r="G718" s="14">
        <v>1203.28</v>
      </c>
      <c r="H718" s="13">
        <f t="shared" si="35"/>
        <v>-11.420000000000073</v>
      </c>
    </row>
    <row r="719" spans="1:8" x14ac:dyDescent="0.3">
      <c r="A719">
        <v>718</v>
      </c>
      <c r="B719" s="2">
        <v>44826</v>
      </c>
      <c r="C719" s="13">
        <v>83.49</v>
      </c>
      <c r="D719" s="13">
        <f t="shared" si="33"/>
        <v>0.54999999999999716</v>
      </c>
      <c r="E719" s="14">
        <v>23700</v>
      </c>
      <c r="F719" s="14">
        <f t="shared" si="34"/>
        <v>10</v>
      </c>
      <c r="G719" s="14">
        <v>1214.7</v>
      </c>
      <c r="H719" s="13">
        <f t="shared" si="35"/>
        <v>4.1500000000000909</v>
      </c>
    </row>
    <row r="720" spans="1:8" x14ac:dyDescent="0.3">
      <c r="A720">
        <v>719</v>
      </c>
      <c r="B720" s="2">
        <v>44825</v>
      </c>
      <c r="C720" s="13">
        <v>82.94</v>
      </c>
      <c r="D720" s="13">
        <f t="shared" si="33"/>
        <v>-1.5100000000000051</v>
      </c>
      <c r="E720" s="14">
        <v>23690</v>
      </c>
      <c r="F720" s="14">
        <f t="shared" si="34"/>
        <v>20</v>
      </c>
      <c r="G720" s="14">
        <v>1210.55</v>
      </c>
      <c r="H720" s="13">
        <f t="shared" si="35"/>
        <v>-8.3800000000001091</v>
      </c>
    </row>
    <row r="721" spans="1:8" x14ac:dyDescent="0.3">
      <c r="A721">
        <v>720</v>
      </c>
      <c r="B721" s="2">
        <v>44824</v>
      </c>
      <c r="C721" s="13">
        <v>84.45</v>
      </c>
      <c r="D721" s="13">
        <f t="shared" si="33"/>
        <v>-1.2800000000000011</v>
      </c>
      <c r="E721" s="14">
        <v>23670</v>
      </c>
      <c r="F721" s="14">
        <f t="shared" si="34"/>
        <v>0</v>
      </c>
      <c r="G721" s="14">
        <v>1218.93</v>
      </c>
      <c r="H721" s="13">
        <f t="shared" si="35"/>
        <v>13.5</v>
      </c>
    </row>
    <row r="722" spans="1:8" x14ac:dyDescent="0.3">
      <c r="A722">
        <v>721</v>
      </c>
      <c r="B722" s="2">
        <v>44823</v>
      </c>
      <c r="C722" s="13">
        <v>85.73</v>
      </c>
      <c r="D722" s="13">
        <f t="shared" si="33"/>
        <v>0.62000000000000455</v>
      </c>
      <c r="E722" s="14">
        <v>23670</v>
      </c>
      <c r="F722" s="14">
        <f t="shared" si="34"/>
        <v>20</v>
      </c>
      <c r="G722" s="14">
        <v>1205.43</v>
      </c>
      <c r="H722" s="13">
        <f t="shared" si="35"/>
        <v>-28.599999999999909</v>
      </c>
    </row>
    <row r="723" spans="1:8" x14ac:dyDescent="0.3">
      <c r="A723">
        <v>722</v>
      </c>
      <c r="B723" s="2">
        <v>44820</v>
      </c>
      <c r="C723" s="13">
        <v>85.11</v>
      </c>
      <c r="D723" s="13">
        <f t="shared" si="33"/>
        <v>1.0000000000005116E-2</v>
      </c>
      <c r="E723" s="14">
        <v>23650</v>
      </c>
      <c r="F723" s="14">
        <f t="shared" si="34"/>
        <v>30</v>
      </c>
      <c r="G723" s="14">
        <v>1234.03</v>
      </c>
      <c r="H723" s="13">
        <f t="shared" si="35"/>
        <v>-11.630000000000109</v>
      </c>
    </row>
    <row r="724" spans="1:8" x14ac:dyDescent="0.3">
      <c r="A724">
        <v>723</v>
      </c>
      <c r="B724" s="2">
        <v>44819</v>
      </c>
      <c r="C724" s="13">
        <v>85.1</v>
      </c>
      <c r="D724" s="13">
        <f t="shared" si="33"/>
        <v>-3.3800000000000097</v>
      </c>
      <c r="E724" s="14">
        <v>23620</v>
      </c>
      <c r="F724" s="14">
        <f t="shared" si="34"/>
        <v>30</v>
      </c>
      <c r="G724" s="14">
        <v>1245.6600000000001</v>
      </c>
      <c r="H724" s="13">
        <f t="shared" si="35"/>
        <v>4.8900000000001</v>
      </c>
    </row>
    <row r="725" spans="1:8" x14ac:dyDescent="0.3">
      <c r="A725">
        <v>724</v>
      </c>
      <c r="B725" s="2">
        <v>44818</v>
      </c>
      <c r="C725" s="13">
        <v>88.48</v>
      </c>
      <c r="D725" s="13">
        <f t="shared" si="33"/>
        <v>1.1700000000000017</v>
      </c>
      <c r="E725" s="14">
        <v>23590</v>
      </c>
      <c r="F725" s="14">
        <f t="shared" si="34"/>
        <v>37</v>
      </c>
      <c r="G725" s="14">
        <v>1240.77</v>
      </c>
      <c r="H725" s="13">
        <f t="shared" si="35"/>
        <v>-7.6300000000001091</v>
      </c>
    </row>
    <row r="726" spans="1:8" x14ac:dyDescent="0.3">
      <c r="A726">
        <v>725</v>
      </c>
      <c r="B726" s="2">
        <v>44817</v>
      </c>
      <c r="C726" s="13">
        <v>87.31</v>
      </c>
      <c r="D726" s="13">
        <f t="shared" si="33"/>
        <v>-0.46999999999999886</v>
      </c>
      <c r="E726" s="14">
        <v>23553</v>
      </c>
      <c r="F726" s="14">
        <f t="shared" si="34"/>
        <v>33</v>
      </c>
      <c r="G726" s="14">
        <v>1248.4000000000001</v>
      </c>
      <c r="H726" s="13">
        <f t="shared" si="35"/>
        <v>-1.2199999999997999</v>
      </c>
    </row>
    <row r="727" spans="1:8" x14ac:dyDescent="0.3">
      <c r="A727">
        <v>726</v>
      </c>
      <c r="B727" s="2">
        <v>44816</v>
      </c>
      <c r="C727" s="13">
        <v>87.78</v>
      </c>
      <c r="D727" s="13">
        <f t="shared" si="33"/>
        <v>0.98999999999999488</v>
      </c>
      <c r="E727" s="14">
        <v>23520</v>
      </c>
      <c r="F727" s="14">
        <f t="shared" si="34"/>
        <v>5</v>
      </c>
      <c r="G727" s="14">
        <v>1249.6199999999999</v>
      </c>
      <c r="H727" s="13">
        <f t="shared" si="35"/>
        <v>0.83999999999991815</v>
      </c>
    </row>
    <row r="728" spans="1:8" x14ac:dyDescent="0.3">
      <c r="A728">
        <v>727</v>
      </c>
      <c r="B728" s="2">
        <v>44813</v>
      </c>
      <c r="C728" s="13">
        <v>86.79</v>
      </c>
      <c r="D728" s="13">
        <f t="shared" si="33"/>
        <v>3.8100000000000023</v>
      </c>
      <c r="E728" s="14">
        <v>23515</v>
      </c>
      <c r="F728" s="14">
        <f t="shared" si="34"/>
        <v>-27</v>
      </c>
      <c r="G728" s="14">
        <v>1248.78</v>
      </c>
      <c r="H728" s="13">
        <f t="shared" si="35"/>
        <v>14.180000000000064</v>
      </c>
    </row>
    <row r="729" spans="1:8" x14ac:dyDescent="0.3">
      <c r="A729">
        <v>728</v>
      </c>
      <c r="B729" s="2">
        <v>44812</v>
      </c>
      <c r="C729" s="13">
        <v>82.98</v>
      </c>
      <c r="D729" s="13">
        <f t="shared" si="33"/>
        <v>1.0400000000000063</v>
      </c>
      <c r="E729" s="14">
        <v>23542</v>
      </c>
      <c r="F729" s="14">
        <f t="shared" si="34"/>
        <v>-38</v>
      </c>
      <c r="G729" s="14">
        <v>1234.5999999999999</v>
      </c>
      <c r="H729" s="13">
        <f t="shared" si="35"/>
        <v>-8.5700000000001637</v>
      </c>
    </row>
    <row r="730" spans="1:8" x14ac:dyDescent="0.3">
      <c r="A730">
        <v>729</v>
      </c>
      <c r="B730" s="2">
        <v>44811</v>
      </c>
      <c r="C730" s="13">
        <v>81.94</v>
      </c>
      <c r="D730" s="13">
        <f t="shared" si="33"/>
        <v>-4.9399999999999977</v>
      </c>
      <c r="E730" s="14">
        <v>23580</v>
      </c>
      <c r="F730" s="14">
        <f t="shared" si="34"/>
        <v>60</v>
      </c>
      <c r="G730" s="14">
        <v>1243.17</v>
      </c>
      <c r="H730" s="13">
        <f t="shared" si="35"/>
        <v>-34.230000000000018</v>
      </c>
    </row>
    <row r="731" spans="1:8" x14ac:dyDescent="0.3">
      <c r="A731">
        <v>730</v>
      </c>
      <c r="B731" s="2">
        <v>44810</v>
      </c>
      <c r="C731" s="13">
        <v>86.88</v>
      </c>
      <c r="D731" s="13">
        <f t="shared" si="33"/>
        <v>-2.0799999999999983</v>
      </c>
      <c r="E731" s="14">
        <v>23520</v>
      </c>
      <c r="F731" s="14">
        <f t="shared" si="34"/>
        <v>15</v>
      </c>
      <c r="G731" s="14">
        <v>1277.4000000000001</v>
      </c>
      <c r="H731" s="13">
        <f t="shared" si="35"/>
        <v>5.0000000000181899E-2</v>
      </c>
    </row>
    <row r="732" spans="1:8" x14ac:dyDescent="0.3">
      <c r="A732">
        <v>731</v>
      </c>
      <c r="B732" s="2">
        <v>44809</v>
      </c>
      <c r="C732" s="13">
        <v>88.96</v>
      </c>
      <c r="D732" s="13">
        <f t="shared" si="33"/>
        <v>2.0899999999999892</v>
      </c>
      <c r="E732" s="14">
        <v>23505</v>
      </c>
      <c r="F732" s="14">
        <f t="shared" si="34"/>
        <v>55</v>
      </c>
      <c r="G732" s="14">
        <v>1277.3499999999999</v>
      </c>
      <c r="H732" s="13">
        <f t="shared" si="35"/>
        <v>-2.3497959183675903</v>
      </c>
    </row>
    <row r="733" spans="1:8" x14ac:dyDescent="0.3">
      <c r="A733">
        <v>732</v>
      </c>
      <c r="B733" s="2">
        <v>44806</v>
      </c>
      <c r="C733" s="13">
        <v>86.87</v>
      </c>
      <c r="D733" s="13">
        <f t="shared" si="33"/>
        <v>0.26000000000000512</v>
      </c>
      <c r="E733" s="14">
        <v>23450</v>
      </c>
      <c r="F733" s="14">
        <f t="shared" si="34"/>
        <v>0</v>
      </c>
      <c r="G733" s="14">
        <v>1279.6997959183675</v>
      </c>
      <c r="H733" s="13">
        <f t="shared" si="35"/>
        <v>1.1112244897963137</v>
      </c>
    </row>
    <row r="734" spans="1:8" x14ac:dyDescent="0.3">
      <c r="A734">
        <v>733</v>
      </c>
      <c r="B734" s="2">
        <v>44805</v>
      </c>
      <c r="C734" s="13">
        <v>86.61</v>
      </c>
      <c r="D734" s="13">
        <f t="shared" si="33"/>
        <v>-2.9399999999999977</v>
      </c>
      <c r="E734" s="14">
        <v>23450</v>
      </c>
      <c r="F734" s="14">
        <f t="shared" si="34"/>
        <v>0</v>
      </c>
      <c r="G734" s="14">
        <v>1278.5885714285712</v>
      </c>
      <c r="H734" s="13">
        <f t="shared" si="35"/>
        <v>-1.9214285714288053</v>
      </c>
    </row>
    <row r="735" spans="1:8" x14ac:dyDescent="0.3">
      <c r="A735">
        <v>734</v>
      </c>
      <c r="B735" s="2">
        <v>44804</v>
      </c>
      <c r="C735" s="13">
        <v>89.55</v>
      </c>
      <c r="D735" s="13">
        <f t="shared" si="33"/>
        <v>-2.0900000000000034</v>
      </c>
      <c r="E735" s="14">
        <v>23450</v>
      </c>
      <c r="F735" s="14">
        <f t="shared" si="34"/>
        <v>35</v>
      </c>
      <c r="G735" s="14">
        <v>1280.51</v>
      </c>
      <c r="H735" s="13">
        <f t="shared" si="35"/>
        <v>1.1199999999998909</v>
      </c>
    </row>
    <row r="736" spans="1:8" x14ac:dyDescent="0.3">
      <c r="A736">
        <v>735</v>
      </c>
      <c r="B736" s="2">
        <v>44803</v>
      </c>
      <c r="C736" s="13">
        <v>91.64</v>
      </c>
      <c r="D736" s="13">
        <f t="shared" si="33"/>
        <v>-5.3700000000000045</v>
      </c>
      <c r="E736" s="14">
        <v>23415</v>
      </c>
      <c r="F736" s="14">
        <f t="shared" si="34"/>
        <v>-15</v>
      </c>
      <c r="G736" s="14">
        <v>1279.3900000000001</v>
      </c>
      <c r="H736" s="13">
        <f t="shared" si="35"/>
        <v>8.5900000000001455</v>
      </c>
    </row>
    <row r="737" spans="1:8" x14ac:dyDescent="0.3">
      <c r="A737">
        <v>736</v>
      </c>
      <c r="B737" s="2">
        <v>44802</v>
      </c>
      <c r="C737" s="13">
        <v>97.01</v>
      </c>
      <c r="D737" s="13">
        <f t="shared" si="33"/>
        <v>3.9500000000000028</v>
      </c>
      <c r="E737" s="14">
        <v>23430</v>
      </c>
      <c r="F737" s="14">
        <f t="shared" si="34"/>
        <v>18</v>
      </c>
      <c r="G737" s="14">
        <v>1270.8</v>
      </c>
      <c r="H737" s="13">
        <f t="shared" si="35"/>
        <v>-11.769999999999982</v>
      </c>
    </row>
    <row r="738" spans="1:8" x14ac:dyDescent="0.3">
      <c r="A738">
        <v>737</v>
      </c>
      <c r="B738" s="2">
        <v>44799</v>
      </c>
      <c r="C738" s="13">
        <v>93.06</v>
      </c>
      <c r="D738" s="13">
        <f t="shared" si="33"/>
        <v>0.54000000000000625</v>
      </c>
      <c r="E738" s="14">
        <v>23412</v>
      </c>
      <c r="F738" s="14">
        <f t="shared" si="34"/>
        <v>-11</v>
      </c>
      <c r="G738" s="14">
        <v>1282.57</v>
      </c>
      <c r="H738" s="13">
        <f t="shared" si="35"/>
        <v>-6.3100000000001728</v>
      </c>
    </row>
    <row r="739" spans="1:8" x14ac:dyDescent="0.3">
      <c r="A739">
        <v>738</v>
      </c>
      <c r="B739" s="2">
        <v>44798</v>
      </c>
      <c r="C739" s="13">
        <v>92.52</v>
      </c>
      <c r="D739" s="13">
        <f t="shared" si="33"/>
        <v>-2.3700000000000045</v>
      </c>
      <c r="E739" s="14">
        <v>23423</v>
      </c>
      <c r="F739" s="14">
        <f t="shared" si="34"/>
        <v>-2</v>
      </c>
      <c r="G739" s="14">
        <v>1288.8800000000001</v>
      </c>
      <c r="H739" s="13">
        <f t="shared" si="35"/>
        <v>11.720000000000027</v>
      </c>
    </row>
    <row r="740" spans="1:8" x14ac:dyDescent="0.3">
      <c r="A740">
        <v>739</v>
      </c>
      <c r="B740" s="2">
        <v>44797</v>
      </c>
      <c r="C740" s="13">
        <v>94.89</v>
      </c>
      <c r="D740" s="13">
        <f t="shared" si="33"/>
        <v>1.1500000000000057</v>
      </c>
      <c r="E740" s="14">
        <v>23425</v>
      </c>
      <c r="F740" s="14">
        <f t="shared" si="34"/>
        <v>-5</v>
      </c>
      <c r="G740" s="14">
        <v>1277.1600000000001</v>
      </c>
      <c r="H740" s="13">
        <f t="shared" si="35"/>
        <v>6.3500000000001364</v>
      </c>
    </row>
    <row r="741" spans="1:8" x14ac:dyDescent="0.3">
      <c r="A741">
        <v>740</v>
      </c>
      <c r="B741" s="2">
        <v>44796</v>
      </c>
      <c r="C741" s="13">
        <v>93.74</v>
      </c>
      <c r="D741" s="13">
        <f t="shared" si="33"/>
        <v>3.5099999999999909</v>
      </c>
      <c r="E741" s="14">
        <v>23430</v>
      </c>
      <c r="F741" s="14">
        <f t="shared" si="34"/>
        <v>20</v>
      </c>
      <c r="G741" s="14">
        <v>1270.81</v>
      </c>
      <c r="H741" s="13">
        <f t="shared" si="35"/>
        <v>10.379999999999882</v>
      </c>
    </row>
    <row r="742" spans="1:8" x14ac:dyDescent="0.3">
      <c r="A742">
        <v>741</v>
      </c>
      <c r="B742" s="2">
        <v>44795</v>
      </c>
      <c r="C742" s="13">
        <v>90.23</v>
      </c>
      <c r="D742" s="13">
        <f t="shared" si="33"/>
        <v>-0.53999999999999204</v>
      </c>
      <c r="E742" s="14">
        <v>23410</v>
      </c>
      <c r="F742" s="14">
        <f t="shared" si="34"/>
        <v>10</v>
      </c>
      <c r="G742" s="14">
        <v>1260.43</v>
      </c>
      <c r="H742" s="13">
        <f t="shared" si="35"/>
        <v>-8.75</v>
      </c>
    </row>
    <row r="743" spans="1:8" x14ac:dyDescent="0.3">
      <c r="A743">
        <v>742</v>
      </c>
      <c r="B743" s="2">
        <v>44792</v>
      </c>
      <c r="C743" s="13">
        <v>90.77</v>
      </c>
      <c r="D743" s="13">
        <f t="shared" si="33"/>
        <v>0.26999999999999602</v>
      </c>
      <c r="E743" s="14">
        <v>23400</v>
      </c>
      <c r="F743" s="14">
        <f t="shared" si="34"/>
        <v>-1</v>
      </c>
      <c r="G743" s="14">
        <v>1269.18</v>
      </c>
      <c r="H743" s="13">
        <f t="shared" si="35"/>
        <v>-4.4800000000000182</v>
      </c>
    </row>
    <row r="744" spans="1:8" x14ac:dyDescent="0.3">
      <c r="A744">
        <v>743</v>
      </c>
      <c r="B744" s="2">
        <v>44791</v>
      </c>
      <c r="C744" s="13">
        <v>90.5</v>
      </c>
      <c r="D744" s="13">
        <f t="shared" si="33"/>
        <v>2.3900000000000006</v>
      </c>
      <c r="E744" s="14">
        <v>23401</v>
      </c>
      <c r="F744" s="14">
        <f t="shared" si="34"/>
        <v>0</v>
      </c>
      <c r="G744" s="14">
        <v>1273.6600000000001</v>
      </c>
      <c r="H744" s="13">
        <f t="shared" si="35"/>
        <v>-1.6199999999998909</v>
      </c>
    </row>
    <row r="745" spans="1:8" x14ac:dyDescent="0.3">
      <c r="A745">
        <v>744</v>
      </c>
      <c r="B745" s="2">
        <v>44790</v>
      </c>
      <c r="C745" s="13">
        <v>88.11</v>
      </c>
      <c r="D745" s="13">
        <f t="shared" si="33"/>
        <v>1.5799999999999983</v>
      </c>
      <c r="E745" s="14">
        <v>23401</v>
      </c>
      <c r="F745" s="14">
        <f t="shared" si="34"/>
        <v>-2</v>
      </c>
      <c r="G745" s="14">
        <v>1275.28</v>
      </c>
      <c r="H745" s="13">
        <f t="shared" si="35"/>
        <v>0.58999999999991815</v>
      </c>
    </row>
    <row r="746" spans="1:8" x14ac:dyDescent="0.3">
      <c r="A746">
        <v>745</v>
      </c>
      <c r="B746" s="2">
        <v>44789</v>
      </c>
      <c r="C746" s="13">
        <v>86.53</v>
      </c>
      <c r="D746" s="13">
        <f t="shared" si="33"/>
        <v>-2.8799999999999955</v>
      </c>
      <c r="E746" s="14">
        <v>23403</v>
      </c>
      <c r="F746" s="14">
        <f t="shared" si="34"/>
        <v>3</v>
      </c>
      <c r="G746" s="14">
        <v>1274.69</v>
      </c>
      <c r="H746" s="13">
        <f t="shared" si="35"/>
        <v>0.49000000000000909</v>
      </c>
    </row>
    <row r="747" spans="1:8" x14ac:dyDescent="0.3">
      <c r="A747">
        <v>746</v>
      </c>
      <c r="B747" s="2">
        <v>44788</v>
      </c>
      <c r="C747" s="13">
        <v>89.41</v>
      </c>
      <c r="D747" s="13">
        <f t="shared" si="33"/>
        <v>-2.6800000000000068</v>
      </c>
      <c r="E747" s="14">
        <v>23400</v>
      </c>
      <c r="F747" s="14">
        <f t="shared" si="34"/>
        <v>8</v>
      </c>
      <c r="G747" s="14">
        <v>1274.2</v>
      </c>
      <c r="H747" s="13">
        <f t="shared" si="35"/>
        <v>11.870000000000118</v>
      </c>
    </row>
    <row r="748" spans="1:8" x14ac:dyDescent="0.3">
      <c r="A748">
        <v>747</v>
      </c>
      <c r="B748" s="2">
        <v>44785</v>
      </c>
      <c r="C748" s="13">
        <v>92.09</v>
      </c>
      <c r="D748" s="13">
        <f t="shared" si="33"/>
        <v>-2.25</v>
      </c>
      <c r="E748" s="14">
        <v>23392</v>
      </c>
      <c r="F748" s="14">
        <f t="shared" si="34"/>
        <v>2</v>
      </c>
      <c r="G748" s="14">
        <v>1262.33</v>
      </c>
      <c r="H748" s="13">
        <f t="shared" si="35"/>
        <v>10.259999999999991</v>
      </c>
    </row>
    <row r="749" spans="1:8" x14ac:dyDescent="0.3">
      <c r="A749">
        <v>748</v>
      </c>
      <c r="B749" s="2">
        <v>44784</v>
      </c>
      <c r="C749" s="13">
        <v>94.34</v>
      </c>
      <c r="D749" s="13">
        <f t="shared" si="33"/>
        <v>2.4099999999999966</v>
      </c>
      <c r="E749" s="14">
        <v>23390</v>
      </c>
      <c r="F749" s="14">
        <f t="shared" si="34"/>
        <v>5</v>
      </c>
      <c r="G749" s="14">
        <v>1252.07</v>
      </c>
      <c r="H749" s="13">
        <f t="shared" si="35"/>
        <v>-4.4300000000000637</v>
      </c>
    </row>
    <row r="750" spans="1:8" x14ac:dyDescent="0.3">
      <c r="A750">
        <v>749</v>
      </c>
      <c r="B750" s="2">
        <v>44783</v>
      </c>
      <c r="C750" s="13">
        <v>91.93</v>
      </c>
      <c r="D750" s="13">
        <f t="shared" si="33"/>
        <v>1.4300000000000068</v>
      </c>
      <c r="E750" s="14">
        <v>23385</v>
      </c>
      <c r="F750" s="14">
        <f t="shared" si="34"/>
        <v>0</v>
      </c>
      <c r="G750" s="14">
        <v>1256.5</v>
      </c>
      <c r="H750" s="13">
        <f t="shared" si="35"/>
        <v>-2.3499999999999091</v>
      </c>
    </row>
    <row r="751" spans="1:8" x14ac:dyDescent="0.3">
      <c r="A751">
        <v>750</v>
      </c>
      <c r="B751" s="2">
        <v>44782</v>
      </c>
      <c r="C751" s="13">
        <v>90.5</v>
      </c>
      <c r="D751" s="13">
        <f t="shared" si="33"/>
        <v>-0.26000000000000512</v>
      </c>
      <c r="E751" s="14">
        <v>23385</v>
      </c>
      <c r="F751" s="14">
        <f t="shared" si="34"/>
        <v>-3</v>
      </c>
      <c r="G751" s="14">
        <v>1258.8499999999999</v>
      </c>
      <c r="H751" s="13">
        <f t="shared" si="35"/>
        <v>2.0999999999999091</v>
      </c>
    </row>
    <row r="752" spans="1:8" x14ac:dyDescent="0.3">
      <c r="A752">
        <v>751</v>
      </c>
      <c r="B752" s="2">
        <v>44781</v>
      </c>
      <c r="C752" s="13">
        <v>90.76</v>
      </c>
      <c r="D752" s="13">
        <f t="shared" si="33"/>
        <v>1.75</v>
      </c>
      <c r="E752" s="14">
        <v>23388</v>
      </c>
      <c r="F752" s="14">
        <f t="shared" si="34"/>
        <v>3</v>
      </c>
      <c r="G752" s="14">
        <v>1256.75</v>
      </c>
      <c r="H752" s="13">
        <f t="shared" si="35"/>
        <v>4.0099999999999909</v>
      </c>
    </row>
    <row r="753" spans="1:8" x14ac:dyDescent="0.3">
      <c r="A753">
        <v>752</v>
      </c>
      <c r="B753" s="2">
        <v>44778</v>
      </c>
      <c r="C753" s="13">
        <v>89.01</v>
      </c>
      <c r="D753" s="13">
        <f t="shared" si="33"/>
        <v>-1.6599999999999966</v>
      </c>
      <c r="E753" s="14">
        <v>23385</v>
      </c>
      <c r="F753" s="14">
        <f t="shared" si="34"/>
        <v>-8</v>
      </c>
      <c r="G753" s="14">
        <v>1252.74</v>
      </c>
      <c r="H753" s="13">
        <f t="shared" si="35"/>
        <v>-1.4100000000000819</v>
      </c>
    </row>
    <row r="754" spans="1:8" x14ac:dyDescent="0.3">
      <c r="A754">
        <v>753</v>
      </c>
      <c r="B754" s="2">
        <v>44777</v>
      </c>
      <c r="C754" s="13">
        <v>90.67</v>
      </c>
      <c r="D754" s="13">
        <f t="shared" si="33"/>
        <v>1.0000000000005116E-2</v>
      </c>
      <c r="E754" s="14">
        <v>23393</v>
      </c>
      <c r="F754" s="14">
        <f t="shared" si="34"/>
        <v>-1</v>
      </c>
      <c r="G754" s="14">
        <v>1254.1500000000001</v>
      </c>
      <c r="H754" s="13">
        <f t="shared" si="35"/>
        <v>4.3900000000001</v>
      </c>
    </row>
    <row r="755" spans="1:8" x14ac:dyDescent="0.3">
      <c r="A755">
        <v>754</v>
      </c>
      <c r="B755" s="2">
        <v>44776</v>
      </c>
      <c r="C755" s="13">
        <v>90.66</v>
      </c>
      <c r="D755" s="13">
        <f t="shared" si="33"/>
        <v>-3.7600000000000051</v>
      </c>
      <c r="E755" s="14">
        <v>23394</v>
      </c>
      <c r="F755" s="14">
        <f t="shared" si="34"/>
        <v>41</v>
      </c>
      <c r="G755" s="14">
        <v>1249.76</v>
      </c>
      <c r="H755" s="13">
        <f t="shared" si="35"/>
        <v>8.1400000000001</v>
      </c>
    </row>
    <row r="756" spans="1:8" x14ac:dyDescent="0.3">
      <c r="A756">
        <v>755</v>
      </c>
      <c r="B756" s="2">
        <v>44775</v>
      </c>
      <c r="C756" s="13">
        <v>94.42</v>
      </c>
      <c r="D756" s="13">
        <f t="shared" si="33"/>
        <v>0.53000000000000114</v>
      </c>
      <c r="E756" s="14">
        <v>23353</v>
      </c>
      <c r="F756" s="14">
        <f t="shared" si="34"/>
        <v>-2</v>
      </c>
      <c r="G756" s="14">
        <v>1241.6199999999999</v>
      </c>
      <c r="H756" s="13">
        <f t="shared" si="35"/>
        <v>10.269999999999982</v>
      </c>
    </row>
    <row r="757" spans="1:8" x14ac:dyDescent="0.3">
      <c r="A757">
        <v>756</v>
      </c>
      <c r="B757" s="2">
        <v>44774</v>
      </c>
      <c r="C757" s="13">
        <v>93.89</v>
      </c>
      <c r="D757" s="13">
        <f t="shared" si="33"/>
        <v>-4.730000000000004</v>
      </c>
      <c r="E757" s="14">
        <v>23355</v>
      </c>
      <c r="F757" s="14">
        <f t="shared" si="34"/>
        <v>20</v>
      </c>
      <c r="G757" s="14">
        <v>1231.3499999999999</v>
      </c>
      <c r="H757" s="13">
        <f t="shared" si="35"/>
        <v>25.019999999999982</v>
      </c>
    </row>
    <row r="758" spans="1:8" x14ac:dyDescent="0.3">
      <c r="A758">
        <v>757</v>
      </c>
      <c r="B758" s="2">
        <v>44771</v>
      </c>
      <c r="C758" s="13">
        <v>98.62</v>
      </c>
      <c r="D758" s="13">
        <f t="shared" si="33"/>
        <v>2.2000000000000028</v>
      </c>
      <c r="E758" s="14">
        <v>23335</v>
      </c>
      <c r="F758" s="14">
        <f t="shared" si="34"/>
        <v>-23</v>
      </c>
      <c r="G758" s="14">
        <v>1206.33</v>
      </c>
      <c r="H758" s="13">
        <f t="shared" si="35"/>
        <v>-1.7899999999999636</v>
      </c>
    </row>
    <row r="759" spans="1:8" x14ac:dyDescent="0.3">
      <c r="A759">
        <v>758</v>
      </c>
      <c r="B759" s="2">
        <v>44770</v>
      </c>
      <c r="C759" s="13">
        <v>96.42</v>
      </c>
      <c r="D759" s="13">
        <f t="shared" si="33"/>
        <v>-0.84000000000000341</v>
      </c>
      <c r="E759" s="14">
        <v>23358</v>
      </c>
      <c r="F759" s="14">
        <f t="shared" si="34"/>
        <v>-17</v>
      </c>
      <c r="G759" s="14">
        <v>1208.1199999999999</v>
      </c>
      <c r="H759" s="13">
        <f t="shared" si="35"/>
        <v>17.079999999999927</v>
      </c>
    </row>
    <row r="760" spans="1:8" x14ac:dyDescent="0.3">
      <c r="A760">
        <v>759</v>
      </c>
      <c r="B760" s="2">
        <v>44769</v>
      </c>
      <c r="C760" s="13">
        <v>97.26</v>
      </c>
      <c r="D760" s="13">
        <f t="shared" si="33"/>
        <v>2.2800000000000011</v>
      </c>
      <c r="E760" s="14">
        <v>23375</v>
      </c>
      <c r="F760" s="14">
        <f t="shared" si="34"/>
        <v>5</v>
      </c>
      <c r="G760" s="14">
        <v>1191.04</v>
      </c>
      <c r="H760" s="13">
        <f t="shared" si="35"/>
        <v>5.9700000000000273</v>
      </c>
    </row>
    <row r="761" spans="1:8" x14ac:dyDescent="0.3">
      <c r="A761">
        <v>760</v>
      </c>
      <c r="B761" s="2">
        <v>44768</v>
      </c>
      <c r="C761" s="13">
        <v>94.98</v>
      </c>
      <c r="D761" s="13">
        <f t="shared" si="33"/>
        <v>-1.7199999999999989</v>
      </c>
      <c r="E761" s="14">
        <v>23370</v>
      </c>
      <c r="F761" s="14">
        <f t="shared" si="34"/>
        <v>-15</v>
      </c>
      <c r="G761" s="14">
        <v>1185.07</v>
      </c>
      <c r="H761" s="13">
        <f t="shared" si="35"/>
        <v>-3.4300000000000637</v>
      </c>
    </row>
    <row r="762" spans="1:8" x14ac:dyDescent="0.3">
      <c r="A762">
        <v>761</v>
      </c>
      <c r="B762" s="2">
        <v>44767</v>
      </c>
      <c r="C762" s="13">
        <v>96.7</v>
      </c>
      <c r="D762" s="13">
        <f t="shared" si="33"/>
        <v>2</v>
      </c>
      <c r="E762" s="14">
        <v>23385</v>
      </c>
      <c r="F762" s="14">
        <f t="shared" si="34"/>
        <v>-15</v>
      </c>
      <c r="G762" s="14">
        <v>1188.5</v>
      </c>
      <c r="H762" s="13">
        <f t="shared" si="35"/>
        <v>-6.2599999999999909</v>
      </c>
    </row>
    <row r="763" spans="1:8" x14ac:dyDescent="0.3">
      <c r="A763">
        <v>762</v>
      </c>
      <c r="B763" s="2">
        <v>44764</v>
      </c>
      <c r="C763" s="13">
        <v>94.7</v>
      </c>
      <c r="D763" s="13">
        <f t="shared" si="33"/>
        <v>0.92000000000000171</v>
      </c>
      <c r="E763" s="14">
        <v>23400</v>
      </c>
      <c r="F763" s="14">
        <f t="shared" si="34"/>
        <v>-10</v>
      </c>
      <c r="G763" s="14">
        <v>1194.76</v>
      </c>
      <c r="H763" s="13">
        <f t="shared" si="35"/>
        <v>-3.7100000000000364</v>
      </c>
    </row>
    <row r="764" spans="1:8" x14ac:dyDescent="0.3">
      <c r="A764">
        <v>763</v>
      </c>
      <c r="B764" s="2">
        <v>44763</v>
      </c>
      <c r="C764" s="13">
        <v>93.78</v>
      </c>
      <c r="D764" s="13">
        <f t="shared" si="33"/>
        <v>-6.0999999999999943</v>
      </c>
      <c r="E764" s="14">
        <v>23410</v>
      </c>
      <c r="F764" s="14">
        <f t="shared" si="34"/>
        <v>0</v>
      </c>
      <c r="G764" s="14">
        <v>1198.47</v>
      </c>
      <c r="H764" s="13">
        <f t="shared" si="35"/>
        <v>4.3299999999999272</v>
      </c>
    </row>
    <row r="765" spans="1:8" x14ac:dyDescent="0.3">
      <c r="A765">
        <v>764</v>
      </c>
      <c r="B765" s="2">
        <v>44762</v>
      </c>
      <c r="C765" s="13">
        <v>99.88</v>
      </c>
      <c r="D765" s="13">
        <f t="shared" si="33"/>
        <v>-0.85999999999999943</v>
      </c>
      <c r="E765" s="14">
        <v>23410</v>
      </c>
      <c r="F765" s="14">
        <f t="shared" si="34"/>
        <v>-2</v>
      </c>
      <c r="G765" s="14">
        <v>1194.1400000000001</v>
      </c>
      <c r="H765" s="13">
        <f t="shared" si="35"/>
        <v>15.810000000000173</v>
      </c>
    </row>
    <row r="766" spans="1:8" x14ac:dyDescent="0.3">
      <c r="A766">
        <v>765</v>
      </c>
      <c r="B766" s="2">
        <v>44761</v>
      </c>
      <c r="C766" s="13">
        <v>100.74</v>
      </c>
      <c r="D766" s="13">
        <f t="shared" si="33"/>
        <v>1.3199999999999932</v>
      </c>
      <c r="E766" s="14">
        <v>23412</v>
      </c>
      <c r="F766" s="14">
        <f t="shared" si="34"/>
        <v>-28</v>
      </c>
      <c r="G766" s="14">
        <v>1178.33</v>
      </c>
      <c r="H766" s="13">
        <f t="shared" si="35"/>
        <v>1.8399999999999181</v>
      </c>
    </row>
    <row r="767" spans="1:8" x14ac:dyDescent="0.3">
      <c r="A767">
        <v>766</v>
      </c>
      <c r="B767" s="2">
        <v>44760</v>
      </c>
      <c r="C767" s="13">
        <v>99.42</v>
      </c>
      <c r="D767" s="13">
        <f t="shared" si="33"/>
        <v>1.8299999999999983</v>
      </c>
      <c r="E767" s="14">
        <v>23440</v>
      </c>
      <c r="F767" s="14">
        <f t="shared" si="34"/>
        <v>-10</v>
      </c>
      <c r="G767" s="14">
        <v>1176.49</v>
      </c>
      <c r="H767" s="13">
        <f t="shared" si="35"/>
        <v>-2.7599999999999909</v>
      </c>
    </row>
    <row r="768" spans="1:8" x14ac:dyDescent="0.3">
      <c r="A768">
        <v>767</v>
      </c>
      <c r="B768" s="2">
        <v>44757</v>
      </c>
      <c r="C768" s="13">
        <v>97.59</v>
      </c>
      <c r="D768" s="13">
        <f t="shared" si="33"/>
        <v>0.93999999999999773</v>
      </c>
      <c r="E768" s="14">
        <v>23450</v>
      </c>
      <c r="F768" s="14">
        <f t="shared" si="34"/>
        <v>35</v>
      </c>
      <c r="G768" s="14">
        <v>1179.25</v>
      </c>
      <c r="H768" s="13">
        <f t="shared" si="35"/>
        <v>-2.9200000000000728</v>
      </c>
    </row>
    <row r="769" spans="1:8" x14ac:dyDescent="0.3">
      <c r="A769">
        <v>768</v>
      </c>
      <c r="B769" s="2">
        <v>44756</v>
      </c>
      <c r="C769" s="13">
        <v>96.65</v>
      </c>
      <c r="D769" s="13">
        <f t="shared" si="33"/>
        <v>0.75</v>
      </c>
      <c r="E769" s="14">
        <v>23415</v>
      </c>
      <c r="F769" s="14">
        <f t="shared" si="34"/>
        <v>27</v>
      </c>
      <c r="G769" s="14">
        <v>1182.17</v>
      </c>
      <c r="H769" s="13">
        <f t="shared" si="35"/>
        <v>8.25</v>
      </c>
    </row>
    <row r="770" spans="1:8" x14ac:dyDescent="0.3">
      <c r="A770">
        <v>769</v>
      </c>
      <c r="B770" s="2">
        <v>44755</v>
      </c>
      <c r="C770" s="13">
        <v>95.9</v>
      </c>
      <c r="D770" s="13">
        <f t="shared" si="33"/>
        <v>1.4900000000000091</v>
      </c>
      <c r="E770" s="14">
        <v>23388</v>
      </c>
      <c r="F770" s="14">
        <f t="shared" si="34"/>
        <v>-1</v>
      </c>
      <c r="G770" s="14">
        <v>1173.92</v>
      </c>
      <c r="H770" s="13">
        <f t="shared" si="35"/>
        <v>-0.89999999999986358</v>
      </c>
    </row>
    <row r="771" spans="1:8" x14ac:dyDescent="0.3">
      <c r="A771">
        <v>770</v>
      </c>
      <c r="B771" s="2">
        <v>44754</v>
      </c>
      <c r="C771" s="13">
        <v>94.41</v>
      </c>
      <c r="D771" s="13">
        <f t="shared" ref="D771:D834" si="36">C771-C772</f>
        <v>-8.75</v>
      </c>
      <c r="E771" s="14">
        <v>23389</v>
      </c>
      <c r="F771" s="14">
        <f t="shared" ref="F771:F834" si="37">E771-E772</f>
        <v>42</v>
      </c>
      <c r="G771" s="14">
        <v>1174.82</v>
      </c>
      <c r="H771" s="13">
        <f t="shared" ref="H771:H834" si="38">G771-G772</f>
        <v>19.529999999999973</v>
      </c>
    </row>
    <row r="772" spans="1:8" x14ac:dyDescent="0.3">
      <c r="A772">
        <v>771</v>
      </c>
      <c r="B772" s="2">
        <v>44753</v>
      </c>
      <c r="C772" s="13">
        <v>103.16</v>
      </c>
      <c r="D772" s="13">
        <f t="shared" si="36"/>
        <v>-1.6300000000000097</v>
      </c>
      <c r="E772" s="14">
        <v>23347</v>
      </c>
      <c r="F772" s="14">
        <f t="shared" si="37"/>
        <v>-8</v>
      </c>
      <c r="G772" s="14">
        <v>1155.29</v>
      </c>
      <c r="H772" s="13">
        <f t="shared" si="38"/>
        <v>-16.019999999999982</v>
      </c>
    </row>
    <row r="773" spans="1:8" x14ac:dyDescent="0.3">
      <c r="A773">
        <v>772</v>
      </c>
      <c r="B773" s="2">
        <v>44750</v>
      </c>
      <c r="C773" s="13">
        <v>104.79</v>
      </c>
      <c r="D773" s="13">
        <f t="shared" si="36"/>
        <v>2.0600000000000023</v>
      </c>
      <c r="E773" s="14">
        <v>23355</v>
      </c>
      <c r="F773" s="14">
        <f t="shared" si="37"/>
        <v>5</v>
      </c>
      <c r="G773" s="14">
        <v>1171.31</v>
      </c>
      <c r="H773" s="13">
        <f t="shared" si="38"/>
        <v>4.8299999999999272</v>
      </c>
    </row>
    <row r="774" spans="1:8" x14ac:dyDescent="0.3">
      <c r="A774">
        <v>773</v>
      </c>
      <c r="B774" s="2">
        <v>44749</v>
      </c>
      <c r="C774" s="13">
        <v>102.73</v>
      </c>
      <c r="D774" s="13">
        <f t="shared" si="36"/>
        <v>4.2000000000000028</v>
      </c>
      <c r="E774" s="14">
        <v>23350</v>
      </c>
      <c r="F774" s="14">
        <f t="shared" si="37"/>
        <v>-23</v>
      </c>
      <c r="G774" s="14">
        <v>1166.48</v>
      </c>
      <c r="H774" s="13">
        <f t="shared" si="38"/>
        <v>16.870000000000118</v>
      </c>
    </row>
    <row r="775" spans="1:8" x14ac:dyDescent="0.3">
      <c r="A775">
        <v>774</v>
      </c>
      <c r="B775" s="2">
        <v>44748</v>
      </c>
      <c r="C775" s="13">
        <v>98.53</v>
      </c>
      <c r="D775" s="13">
        <f t="shared" si="36"/>
        <v>-0.96999999999999886</v>
      </c>
      <c r="E775" s="14">
        <v>23373</v>
      </c>
      <c r="F775" s="14">
        <f t="shared" si="37"/>
        <v>13</v>
      </c>
      <c r="G775" s="14">
        <v>1149.6099999999999</v>
      </c>
      <c r="H775" s="13">
        <f t="shared" si="38"/>
        <v>-31.680000000000064</v>
      </c>
    </row>
    <row r="776" spans="1:8" x14ac:dyDescent="0.3">
      <c r="A776">
        <v>775</v>
      </c>
      <c r="B776" s="2">
        <v>44747</v>
      </c>
      <c r="C776" s="13">
        <v>99.5</v>
      </c>
      <c r="D776" s="13">
        <f t="shared" si="36"/>
        <v>-10.900000000000006</v>
      </c>
      <c r="E776" s="14">
        <v>23360</v>
      </c>
      <c r="F776" s="14">
        <f t="shared" si="37"/>
        <v>25</v>
      </c>
      <c r="G776" s="14">
        <v>1181.29</v>
      </c>
      <c r="H776" s="13">
        <f t="shared" si="38"/>
        <v>-14.240000000000009</v>
      </c>
    </row>
    <row r="777" spans="1:8" x14ac:dyDescent="0.3">
      <c r="A777">
        <v>776</v>
      </c>
      <c r="B777" s="2">
        <v>44746</v>
      </c>
      <c r="C777" s="13">
        <v>110.4</v>
      </c>
      <c r="D777" s="13">
        <f t="shared" si="36"/>
        <v>1.9699999999999989</v>
      </c>
      <c r="E777" s="14">
        <v>23335</v>
      </c>
      <c r="F777" s="14">
        <f t="shared" si="37"/>
        <v>35</v>
      </c>
      <c r="G777" s="14">
        <v>1195.53</v>
      </c>
      <c r="H777" s="13">
        <f t="shared" si="38"/>
        <v>-3.3700000000001182</v>
      </c>
    </row>
    <row r="778" spans="1:8" x14ac:dyDescent="0.3">
      <c r="A778">
        <v>777</v>
      </c>
      <c r="B778" s="2">
        <v>44743</v>
      </c>
      <c r="C778" s="13">
        <v>108.43</v>
      </c>
      <c r="D778" s="13">
        <f t="shared" si="36"/>
        <v>2.6700000000000017</v>
      </c>
      <c r="E778" s="14">
        <v>23300</v>
      </c>
      <c r="F778" s="14">
        <f t="shared" si="37"/>
        <v>45</v>
      </c>
      <c r="G778" s="14">
        <v>1198.9000000000001</v>
      </c>
      <c r="H778" s="13">
        <f t="shared" si="38"/>
        <v>1.3000000000001819</v>
      </c>
    </row>
    <row r="779" spans="1:8" x14ac:dyDescent="0.3">
      <c r="A779">
        <v>778</v>
      </c>
      <c r="B779" s="2">
        <v>44742</v>
      </c>
      <c r="C779" s="13">
        <v>105.76</v>
      </c>
      <c r="D779" s="13">
        <f t="shared" si="36"/>
        <v>-4.019999999999996</v>
      </c>
      <c r="E779" s="14">
        <v>23255</v>
      </c>
      <c r="F779" s="14">
        <f t="shared" si="37"/>
        <v>-10</v>
      </c>
      <c r="G779" s="14">
        <v>1197.5999999999999</v>
      </c>
      <c r="H779" s="13">
        <f t="shared" si="38"/>
        <v>-20.490000000000009</v>
      </c>
    </row>
    <row r="780" spans="1:8" x14ac:dyDescent="0.3">
      <c r="A780">
        <v>779</v>
      </c>
      <c r="B780" s="2">
        <v>44741</v>
      </c>
      <c r="C780" s="13">
        <v>109.78</v>
      </c>
      <c r="D780" s="13">
        <f t="shared" si="36"/>
        <v>-1.980000000000004</v>
      </c>
      <c r="E780" s="14">
        <v>23265</v>
      </c>
      <c r="F780" s="14">
        <f t="shared" si="37"/>
        <v>10</v>
      </c>
      <c r="G780" s="14">
        <v>1218.0899999999999</v>
      </c>
      <c r="H780" s="13">
        <f t="shared" si="38"/>
        <v>-9.9999999999909051E-3</v>
      </c>
    </row>
    <row r="781" spans="1:8" x14ac:dyDescent="0.3">
      <c r="A781">
        <v>780</v>
      </c>
      <c r="B781" s="2">
        <v>44740</v>
      </c>
      <c r="C781" s="13">
        <v>111.76</v>
      </c>
      <c r="D781" s="13">
        <f t="shared" si="36"/>
        <v>2.1900000000000119</v>
      </c>
      <c r="E781" s="14">
        <v>23255</v>
      </c>
      <c r="F781" s="14">
        <f t="shared" si="37"/>
        <v>10</v>
      </c>
      <c r="G781" s="14">
        <v>1218.0999999999999</v>
      </c>
      <c r="H781" s="13">
        <f t="shared" si="38"/>
        <v>15.279999999999973</v>
      </c>
    </row>
    <row r="782" spans="1:8" x14ac:dyDescent="0.3">
      <c r="A782">
        <v>781</v>
      </c>
      <c r="B782" s="2">
        <v>44739</v>
      </c>
      <c r="C782" s="13">
        <v>109.57</v>
      </c>
      <c r="D782" s="13">
        <f t="shared" si="36"/>
        <v>1.9499999999999886</v>
      </c>
      <c r="E782" s="14">
        <v>23245</v>
      </c>
      <c r="F782" s="14">
        <f t="shared" si="37"/>
        <v>-2</v>
      </c>
      <c r="G782" s="14">
        <v>1202.82</v>
      </c>
      <c r="H782" s="13">
        <f t="shared" si="38"/>
        <v>17.339999999999918</v>
      </c>
    </row>
    <row r="783" spans="1:8" x14ac:dyDescent="0.3">
      <c r="A783">
        <v>782</v>
      </c>
      <c r="B783" s="2">
        <v>44736</v>
      </c>
      <c r="C783" s="13">
        <v>107.62</v>
      </c>
      <c r="D783" s="13">
        <f t="shared" si="36"/>
        <v>3.3500000000000085</v>
      </c>
      <c r="E783" s="14">
        <v>23247</v>
      </c>
      <c r="F783" s="14">
        <f t="shared" si="37"/>
        <v>3</v>
      </c>
      <c r="G783" s="14">
        <v>1185.48</v>
      </c>
      <c r="H783" s="13">
        <f t="shared" si="38"/>
        <v>-3.4000000000000909</v>
      </c>
    </row>
    <row r="784" spans="1:8" x14ac:dyDescent="0.3">
      <c r="A784">
        <v>783</v>
      </c>
      <c r="B784" s="2">
        <v>44735</v>
      </c>
      <c r="C784" s="13">
        <v>104.27</v>
      </c>
      <c r="D784" s="13">
        <f t="shared" si="36"/>
        <v>-1.9200000000000017</v>
      </c>
      <c r="E784" s="14">
        <v>23244</v>
      </c>
      <c r="F784" s="14">
        <f t="shared" si="37"/>
        <v>9</v>
      </c>
      <c r="G784" s="14">
        <v>1188.8800000000001</v>
      </c>
      <c r="H784" s="13">
        <f t="shared" si="38"/>
        <v>19.610000000000127</v>
      </c>
    </row>
    <row r="785" spans="1:8" x14ac:dyDescent="0.3">
      <c r="A785">
        <v>784</v>
      </c>
      <c r="B785" s="2">
        <v>44734</v>
      </c>
      <c r="C785" s="13">
        <v>106.19</v>
      </c>
      <c r="D785" s="13">
        <f t="shared" si="36"/>
        <v>-4.460000000000008</v>
      </c>
      <c r="E785" s="14">
        <v>23235</v>
      </c>
      <c r="F785" s="14">
        <f t="shared" si="37"/>
        <v>9</v>
      </c>
      <c r="G785" s="14">
        <v>1169.27</v>
      </c>
      <c r="H785" s="13">
        <f t="shared" si="38"/>
        <v>-3.2000000000000455</v>
      </c>
    </row>
    <row r="786" spans="1:8" x14ac:dyDescent="0.3">
      <c r="A786">
        <v>785</v>
      </c>
      <c r="B786" s="2">
        <v>44733</v>
      </c>
      <c r="C786" s="13">
        <v>110.65</v>
      </c>
      <c r="D786" s="13">
        <f t="shared" si="36"/>
        <v>1.8100000000000023</v>
      </c>
      <c r="E786" s="14">
        <v>23226</v>
      </c>
      <c r="F786" s="14">
        <f t="shared" si="37"/>
        <v>-4</v>
      </c>
      <c r="G786" s="14">
        <v>1172.47</v>
      </c>
      <c r="H786" s="13">
        <f t="shared" si="38"/>
        <v>-7.9300000000000637</v>
      </c>
    </row>
    <row r="787" spans="1:8" x14ac:dyDescent="0.3">
      <c r="A787">
        <v>786</v>
      </c>
      <c r="B787" s="2">
        <v>44732</v>
      </c>
      <c r="C787" s="13">
        <v>108.84</v>
      </c>
      <c r="D787" s="13">
        <f t="shared" si="36"/>
        <v>-0.71999999999999886</v>
      </c>
      <c r="E787" s="14">
        <v>23230</v>
      </c>
      <c r="F787" s="14">
        <f t="shared" si="37"/>
        <v>10</v>
      </c>
      <c r="G787" s="14">
        <v>1180.4000000000001</v>
      </c>
      <c r="H787" s="13">
        <f t="shared" si="38"/>
        <v>-36.899999999999864</v>
      </c>
    </row>
    <row r="788" spans="1:8" x14ac:dyDescent="0.3">
      <c r="A788">
        <v>787</v>
      </c>
      <c r="B788" s="2">
        <v>44729</v>
      </c>
      <c r="C788" s="13">
        <v>109.56</v>
      </c>
      <c r="D788" s="13">
        <f t="shared" si="36"/>
        <v>-8.0300000000000011</v>
      </c>
      <c r="E788" s="14">
        <v>23220</v>
      </c>
      <c r="F788" s="14">
        <f t="shared" si="37"/>
        <v>-12</v>
      </c>
      <c r="G788" s="14">
        <v>1217.3</v>
      </c>
      <c r="H788" s="13">
        <f t="shared" si="38"/>
        <v>-19.330000000000155</v>
      </c>
    </row>
    <row r="789" spans="1:8" x14ac:dyDescent="0.3">
      <c r="A789">
        <v>788</v>
      </c>
      <c r="B789" s="2">
        <v>44728</v>
      </c>
      <c r="C789" s="13">
        <v>117.59</v>
      </c>
      <c r="D789" s="13">
        <f t="shared" si="36"/>
        <v>2.2800000000000011</v>
      </c>
      <c r="E789" s="14">
        <v>23232</v>
      </c>
      <c r="F789" s="14">
        <f t="shared" si="37"/>
        <v>2</v>
      </c>
      <c r="G789" s="14">
        <v>1236.6300000000001</v>
      </c>
      <c r="H789" s="13">
        <f t="shared" si="38"/>
        <v>22.700000000000045</v>
      </c>
    </row>
    <row r="790" spans="1:8" x14ac:dyDescent="0.3">
      <c r="A790">
        <v>789</v>
      </c>
      <c r="B790" s="2">
        <v>44727</v>
      </c>
      <c r="C790" s="13">
        <v>115.31</v>
      </c>
      <c r="D790" s="13">
        <f t="shared" si="36"/>
        <v>-3.6200000000000045</v>
      </c>
      <c r="E790" s="14">
        <v>23230</v>
      </c>
      <c r="F790" s="14">
        <f t="shared" si="37"/>
        <v>20</v>
      </c>
      <c r="G790" s="14">
        <v>1213.93</v>
      </c>
      <c r="H790" s="13">
        <f t="shared" si="38"/>
        <v>-16.379999999999882</v>
      </c>
    </row>
    <row r="791" spans="1:8" x14ac:dyDescent="0.3">
      <c r="A791">
        <v>790</v>
      </c>
      <c r="B791" s="2">
        <v>44726</v>
      </c>
      <c r="C791" s="13">
        <v>118.93</v>
      </c>
      <c r="D791" s="13">
        <f t="shared" si="36"/>
        <v>-2</v>
      </c>
      <c r="E791" s="14">
        <v>23210</v>
      </c>
      <c r="F791" s="14">
        <f t="shared" si="37"/>
        <v>15</v>
      </c>
      <c r="G791" s="14">
        <v>1230.31</v>
      </c>
      <c r="H791" s="13">
        <f t="shared" si="38"/>
        <v>3.2699999999999818</v>
      </c>
    </row>
    <row r="792" spans="1:8" x14ac:dyDescent="0.3">
      <c r="A792">
        <v>791</v>
      </c>
      <c r="B792" s="2">
        <v>44725</v>
      </c>
      <c r="C792" s="13">
        <v>120.93</v>
      </c>
      <c r="D792" s="13">
        <f t="shared" si="36"/>
        <v>0.26000000000000512</v>
      </c>
      <c r="E792" s="14">
        <v>23195</v>
      </c>
      <c r="F792" s="14">
        <f t="shared" si="37"/>
        <v>18</v>
      </c>
      <c r="G792" s="14">
        <v>1227.04</v>
      </c>
      <c r="H792" s="13">
        <f t="shared" si="38"/>
        <v>-57.039999999999964</v>
      </c>
    </row>
    <row r="793" spans="1:8" x14ac:dyDescent="0.3">
      <c r="A793">
        <v>792</v>
      </c>
      <c r="B793" s="2">
        <v>44722</v>
      </c>
      <c r="C793" s="13">
        <v>120.67</v>
      </c>
      <c r="D793" s="13">
        <f t="shared" si="36"/>
        <v>-0.84000000000000341</v>
      </c>
      <c r="E793" s="14">
        <v>23177</v>
      </c>
      <c r="F793" s="14">
        <f t="shared" si="37"/>
        <v>22</v>
      </c>
      <c r="G793" s="14">
        <v>1284.08</v>
      </c>
      <c r="H793" s="13">
        <f t="shared" si="38"/>
        <v>-23.720000000000027</v>
      </c>
    </row>
    <row r="794" spans="1:8" x14ac:dyDescent="0.3">
      <c r="A794">
        <v>793</v>
      </c>
      <c r="B794" s="2">
        <v>44721</v>
      </c>
      <c r="C794" s="13">
        <v>121.51</v>
      </c>
      <c r="D794" s="13">
        <f t="shared" si="36"/>
        <v>-0.59999999999999432</v>
      </c>
      <c r="E794" s="14">
        <v>23155</v>
      </c>
      <c r="F794" s="14">
        <f t="shared" si="37"/>
        <v>-32</v>
      </c>
      <c r="G794" s="14">
        <v>1307.8</v>
      </c>
      <c r="H794" s="13">
        <f t="shared" si="38"/>
        <v>-0.11000000000012733</v>
      </c>
    </row>
    <row r="795" spans="1:8" x14ac:dyDescent="0.3">
      <c r="A795">
        <v>794</v>
      </c>
      <c r="B795" s="2">
        <v>44720</v>
      </c>
      <c r="C795" s="13">
        <v>122.11</v>
      </c>
      <c r="D795" s="13">
        <f t="shared" si="36"/>
        <v>2.7000000000000028</v>
      </c>
      <c r="E795" s="14">
        <v>23187</v>
      </c>
      <c r="F795" s="14">
        <f t="shared" si="37"/>
        <v>2</v>
      </c>
      <c r="G795" s="14">
        <v>1307.9100000000001</v>
      </c>
      <c r="H795" s="13">
        <f t="shared" si="38"/>
        <v>16.560000000000173</v>
      </c>
    </row>
    <row r="796" spans="1:8" x14ac:dyDescent="0.3">
      <c r="A796">
        <v>795</v>
      </c>
      <c r="B796" s="2">
        <v>44719</v>
      </c>
      <c r="C796" s="13">
        <v>119.41</v>
      </c>
      <c r="D796" s="13">
        <f t="shared" si="36"/>
        <v>0.90999999999999659</v>
      </c>
      <c r="E796" s="14">
        <v>23185</v>
      </c>
      <c r="F796" s="14">
        <f t="shared" si="37"/>
        <v>5</v>
      </c>
      <c r="G796" s="14">
        <v>1291.3499999999999</v>
      </c>
      <c r="H796" s="13">
        <f t="shared" si="38"/>
        <v>1.3399999999999181</v>
      </c>
    </row>
    <row r="797" spans="1:8" x14ac:dyDescent="0.3">
      <c r="A797">
        <v>796</v>
      </c>
      <c r="B797" s="2">
        <v>44718</v>
      </c>
      <c r="C797" s="13">
        <v>118.5</v>
      </c>
      <c r="D797" s="13">
        <f t="shared" si="36"/>
        <v>-0.37000000000000455</v>
      </c>
      <c r="E797" s="14">
        <v>23180</v>
      </c>
      <c r="F797" s="14">
        <f t="shared" si="37"/>
        <v>-7</v>
      </c>
      <c r="G797" s="14">
        <v>1290.01</v>
      </c>
      <c r="H797" s="13">
        <f t="shared" si="38"/>
        <v>2.0299999999999727</v>
      </c>
    </row>
    <row r="798" spans="1:8" x14ac:dyDescent="0.3">
      <c r="A798">
        <v>797</v>
      </c>
      <c r="B798" s="2">
        <v>44715</v>
      </c>
      <c r="C798" s="13">
        <v>118.87</v>
      </c>
      <c r="D798" s="13">
        <f t="shared" si="36"/>
        <v>2</v>
      </c>
      <c r="E798" s="14">
        <v>23187</v>
      </c>
      <c r="F798" s="14">
        <f t="shared" si="37"/>
        <v>-6</v>
      </c>
      <c r="G798" s="14">
        <v>1287.98</v>
      </c>
      <c r="H798" s="13">
        <f t="shared" si="38"/>
        <v>-0.63999999999987267</v>
      </c>
    </row>
    <row r="799" spans="1:8" x14ac:dyDescent="0.3">
      <c r="A799">
        <v>798</v>
      </c>
      <c r="B799" s="2">
        <v>44714</v>
      </c>
      <c r="C799" s="13">
        <v>116.87</v>
      </c>
      <c r="D799" s="13">
        <f t="shared" si="36"/>
        <v>1.6099999999999994</v>
      </c>
      <c r="E799" s="14">
        <v>23193</v>
      </c>
      <c r="F799" s="14">
        <f t="shared" si="37"/>
        <v>-3</v>
      </c>
      <c r="G799" s="14">
        <v>1288.6199999999999</v>
      </c>
      <c r="H799" s="13">
        <f t="shared" si="38"/>
        <v>-10.900000000000091</v>
      </c>
    </row>
    <row r="800" spans="1:8" x14ac:dyDescent="0.3">
      <c r="A800">
        <v>799</v>
      </c>
      <c r="B800" s="2">
        <v>44713</v>
      </c>
      <c r="C800" s="13">
        <v>115.26</v>
      </c>
      <c r="D800" s="13">
        <f t="shared" si="36"/>
        <v>0.59000000000000341</v>
      </c>
      <c r="E800" s="14">
        <v>23196</v>
      </c>
      <c r="F800" s="14">
        <f t="shared" si="37"/>
        <v>11</v>
      </c>
      <c r="G800" s="14">
        <v>1299.52</v>
      </c>
      <c r="H800" s="13">
        <f t="shared" si="38"/>
        <v>6.8399999999999181</v>
      </c>
    </row>
    <row r="801" spans="1:8" x14ac:dyDescent="0.3">
      <c r="A801">
        <v>800</v>
      </c>
      <c r="B801" s="2">
        <v>44712</v>
      </c>
      <c r="C801" s="13">
        <v>114.67</v>
      </c>
      <c r="D801" s="13">
        <f t="shared" si="36"/>
        <v>-2.9399999999999977</v>
      </c>
      <c r="E801" s="14">
        <v>23185</v>
      </c>
      <c r="F801" s="14">
        <f t="shared" si="37"/>
        <v>9</v>
      </c>
      <c r="G801" s="14">
        <v>1292.68</v>
      </c>
      <c r="H801" s="13">
        <f t="shared" si="38"/>
        <v>-1.2400000000000091</v>
      </c>
    </row>
    <row r="802" spans="1:8" x14ac:dyDescent="0.3">
      <c r="A802">
        <v>801</v>
      </c>
      <c r="B802" s="2">
        <v>44711</v>
      </c>
      <c r="C802" s="13">
        <v>117.61</v>
      </c>
      <c r="D802" s="13">
        <f t="shared" si="36"/>
        <v>2.5400000000000063</v>
      </c>
      <c r="E802" s="14">
        <v>23176</v>
      </c>
      <c r="F802" s="14">
        <f t="shared" si="37"/>
        <v>-19</v>
      </c>
      <c r="G802" s="14">
        <v>1293.92</v>
      </c>
      <c r="H802" s="13">
        <f t="shared" si="38"/>
        <v>8.4700000000000273</v>
      </c>
    </row>
    <row r="803" spans="1:8" x14ac:dyDescent="0.3">
      <c r="A803">
        <v>802</v>
      </c>
      <c r="B803" s="2">
        <v>44708</v>
      </c>
      <c r="C803" s="13">
        <v>115.07</v>
      </c>
      <c r="D803" s="13">
        <f t="shared" si="36"/>
        <v>0.97999999999998977</v>
      </c>
      <c r="E803" s="14">
        <v>23195</v>
      </c>
      <c r="F803" s="14">
        <f t="shared" si="37"/>
        <v>-10</v>
      </c>
      <c r="G803" s="14">
        <v>1285.45</v>
      </c>
      <c r="H803" s="13">
        <f t="shared" si="38"/>
        <v>16.880000000000109</v>
      </c>
    </row>
    <row r="804" spans="1:8" x14ac:dyDescent="0.3">
      <c r="A804">
        <v>803</v>
      </c>
      <c r="B804" s="2">
        <v>44707</v>
      </c>
      <c r="C804" s="13">
        <v>114.09</v>
      </c>
      <c r="D804" s="13">
        <f t="shared" si="36"/>
        <v>3.7600000000000051</v>
      </c>
      <c r="E804" s="14">
        <v>23205</v>
      </c>
      <c r="F804" s="14">
        <f t="shared" si="37"/>
        <v>15</v>
      </c>
      <c r="G804" s="14">
        <v>1268.57</v>
      </c>
      <c r="H804" s="13">
        <f t="shared" si="38"/>
        <v>0.13999999999987267</v>
      </c>
    </row>
    <row r="805" spans="1:8" x14ac:dyDescent="0.3">
      <c r="A805">
        <v>804</v>
      </c>
      <c r="B805" s="2">
        <v>44706</v>
      </c>
      <c r="C805" s="13">
        <v>110.33</v>
      </c>
      <c r="D805" s="13">
        <f t="shared" si="36"/>
        <v>0.56000000000000227</v>
      </c>
      <c r="E805" s="14">
        <v>23190</v>
      </c>
      <c r="F805" s="14">
        <f t="shared" si="37"/>
        <v>-20</v>
      </c>
      <c r="G805" s="14">
        <v>1268.43</v>
      </c>
      <c r="H805" s="13">
        <f t="shared" si="38"/>
        <v>35.049999999999955</v>
      </c>
    </row>
    <row r="806" spans="1:8" x14ac:dyDescent="0.3">
      <c r="A806">
        <v>805</v>
      </c>
      <c r="B806" s="2">
        <v>44705</v>
      </c>
      <c r="C806" s="13">
        <v>109.77</v>
      </c>
      <c r="D806" s="13">
        <f t="shared" si="36"/>
        <v>-0.52000000000001023</v>
      </c>
      <c r="E806" s="14">
        <v>23210</v>
      </c>
      <c r="F806" s="14">
        <f t="shared" si="37"/>
        <v>40</v>
      </c>
      <c r="G806" s="14">
        <v>1233.3800000000001</v>
      </c>
      <c r="H806" s="13">
        <f t="shared" si="38"/>
        <v>14.570000000000164</v>
      </c>
    </row>
    <row r="807" spans="1:8" x14ac:dyDescent="0.3">
      <c r="A807">
        <v>806</v>
      </c>
      <c r="B807" s="2">
        <v>44704</v>
      </c>
      <c r="C807" s="13">
        <v>110.29</v>
      </c>
      <c r="D807" s="13">
        <f t="shared" si="36"/>
        <v>1.0000000000005116E-2</v>
      </c>
      <c r="E807" s="14">
        <v>23170</v>
      </c>
      <c r="F807" s="14">
        <f t="shared" si="37"/>
        <v>10</v>
      </c>
      <c r="G807" s="14">
        <v>1218.81</v>
      </c>
      <c r="H807" s="13">
        <f t="shared" si="38"/>
        <v>-21.900000000000091</v>
      </c>
    </row>
    <row r="808" spans="1:8" x14ac:dyDescent="0.3">
      <c r="A808">
        <v>807</v>
      </c>
      <c r="B808" s="2">
        <v>44701</v>
      </c>
      <c r="C808" s="13">
        <v>110.28</v>
      </c>
      <c r="D808" s="13">
        <f t="shared" si="36"/>
        <v>-1.9299999999999926</v>
      </c>
      <c r="E808" s="14">
        <v>23160</v>
      </c>
      <c r="F808" s="14">
        <f t="shared" si="37"/>
        <v>20</v>
      </c>
      <c r="G808" s="14">
        <v>1240.71</v>
      </c>
      <c r="H808" s="13">
        <f t="shared" si="38"/>
        <v>-0.93000000000006366</v>
      </c>
    </row>
    <row r="809" spans="1:8" x14ac:dyDescent="0.3">
      <c r="A809">
        <v>808</v>
      </c>
      <c r="B809" s="2">
        <v>44700</v>
      </c>
      <c r="C809" s="13">
        <v>112.21</v>
      </c>
      <c r="D809" s="13">
        <f t="shared" si="36"/>
        <v>2.6199999999999903</v>
      </c>
      <c r="E809" s="14">
        <v>23140</v>
      </c>
      <c r="F809" s="14">
        <f t="shared" si="37"/>
        <v>1</v>
      </c>
      <c r="G809" s="14">
        <v>1241.6400000000001</v>
      </c>
      <c r="H809" s="13">
        <f t="shared" si="38"/>
        <v>0.88000000000010914</v>
      </c>
    </row>
    <row r="810" spans="1:8" x14ac:dyDescent="0.3">
      <c r="A810">
        <v>809</v>
      </c>
      <c r="B810" s="2">
        <v>44699</v>
      </c>
      <c r="C810" s="13">
        <v>109.59</v>
      </c>
      <c r="D810" s="13">
        <f t="shared" si="36"/>
        <v>-2.8100000000000023</v>
      </c>
      <c r="E810" s="14">
        <v>23139</v>
      </c>
      <c r="F810" s="14">
        <f t="shared" si="37"/>
        <v>19</v>
      </c>
      <c r="G810" s="14">
        <v>1240.76</v>
      </c>
      <c r="H810" s="13">
        <f t="shared" si="38"/>
        <v>12.3900000000001</v>
      </c>
    </row>
    <row r="811" spans="1:8" x14ac:dyDescent="0.3">
      <c r="A811">
        <v>810</v>
      </c>
      <c r="B811" s="2">
        <v>44698</v>
      </c>
      <c r="C811" s="13">
        <v>112.4</v>
      </c>
      <c r="D811" s="13">
        <f t="shared" si="36"/>
        <v>-1.7999999999999972</v>
      </c>
      <c r="E811" s="14">
        <v>23120</v>
      </c>
      <c r="F811" s="14">
        <f t="shared" si="37"/>
        <v>25</v>
      </c>
      <c r="G811" s="14">
        <v>1228.3699999999999</v>
      </c>
      <c r="H811" s="13">
        <f t="shared" si="38"/>
        <v>56.419999999999845</v>
      </c>
    </row>
    <row r="812" spans="1:8" x14ac:dyDescent="0.3">
      <c r="A812">
        <v>811</v>
      </c>
      <c r="B812" s="2">
        <v>44697</v>
      </c>
      <c r="C812" s="13">
        <v>114.2</v>
      </c>
      <c r="D812" s="13">
        <f t="shared" si="36"/>
        <v>3.710000000000008</v>
      </c>
      <c r="E812" s="14">
        <v>23095</v>
      </c>
      <c r="F812" s="14">
        <f t="shared" si="37"/>
        <v>9</v>
      </c>
      <c r="G812" s="14">
        <v>1171.95</v>
      </c>
      <c r="H812" s="13">
        <f t="shared" si="38"/>
        <v>-10.819999999999936</v>
      </c>
    </row>
    <row r="813" spans="1:8" x14ac:dyDescent="0.3">
      <c r="A813">
        <v>812</v>
      </c>
      <c r="B813" s="2">
        <v>44694</v>
      </c>
      <c r="C813" s="13">
        <v>110.49</v>
      </c>
      <c r="D813" s="13">
        <f t="shared" si="36"/>
        <v>4.3599999999999994</v>
      </c>
      <c r="E813" s="14">
        <v>23086</v>
      </c>
      <c r="F813" s="14">
        <f t="shared" si="37"/>
        <v>-10</v>
      </c>
      <c r="G813" s="14">
        <v>1182.77</v>
      </c>
      <c r="H813" s="13">
        <f t="shared" si="38"/>
        <v>-56.069999999999936</v>
      </c>
    </row>
    <row r="814" spans="1:8" x14ac:dyDescent="0.3">
      <c r="A814">
        <v>813</v>
      </c>
      <c r="B814" s="2">
        <v>44693</v>
      </c>
      <c r="C814" s="13">
        <v>106.13</v>
      </c>
      <c r="D814" s="13">
        <f t="shared" si="36"/>
        <v>0.42000000000000171</v>
      </c>
      <c r="E814" s="14">
        <v>23096</v>
      </c>
      <c r="F814" s="14">
        <f t="shared" si="37"/>
        <v>46</v>
      </c>
      <c r="G814" s="14">
        <v>1238.8399999999999</v>
      </c>
      <c r="H814" s="13">
        <f t="shared" si="38"/>
        <v>-62.690000000000055</v>
      </c>
    </row>
    <row r="815" spans="1:8" x14ac:dyDescent="0.3">
      <c r="A815">
        <v>814</v>
      </c>
      <c r="B815" s="2">
        <v>44692</v>
      </c>
      <c r="C815" s="13">
        <v>105.71</v>
      </c>
      <c r="D815" s="13">
        <f t="shared" si="36"/>
        <v>5.9499999999999886</v>
      </c>
      <c r="E815" s="14">
        <v>23050</v>
      </c>
      <c r="F815" s="14">
        <f t="shared" si="37"/>
        <v>109</v>
      </c>
      <c r="G815" s="14">
        <v>1301.53</v>
      </c>
      <c r="H815" s="13">
        <f t="shared" si="38"/>
        <v>7.9700000000000273</v>
      </c>
    </row>
    <row r="816" spans="1:8" x14ac:dyDescent="0.3">
      <c r="A816">
        <v>815</v>
      </c>
      <c r="B816" s="2">
        <v>44691</v>
      </c>
      <c r="C816" s="13">
        <v>99.76</v>
      </c>
      <c r="D816" s="13">
        <f t="shared" si="36"/>
        <v>-3.3299999999999983</v>
      </c>
      <c r="E816" s="14">
        <v>22941</v>
      </c>
      <c r="F816" s="14">
        <f t="shared" si="37"/>
        <v>-9</v>
      </c>
      <c r="G816" s="14">
        <v>1293.56</v>
      </c>
      <c r="H816" s="13">
        <f t="shared" si="38"/>
        <v>23.940000000000055</v>
      </c>
    </row>
    <row r="817" spans="1:8" x14ac:dyDescent="0.3">
      <c r="A817">
        <v>816</v>
      </c>
      <c r="B817" s="2">
        <v>44690</v>
      </c>
      <c r="C817" s="13">
        <v>103.09</v>
      </c>
      <c r="D817" s="13">
        <f t="shared" si="36"/>
        <v>-6.6799999999999926</v>
      </c>
      <c r="E817" s="14">
        <v>22950</v>
      </c>
      <c r="F817" s="14">
        <f t="shared" si="37"/>
        <v>-5</v>
      </c>
      <c r="G817" s="14">
        <v>1269.6199999999999</v>
      </c>
      <c r="H817" s="13">
        <f t="shared" si="38"/>
        <v>-59.6400000000001</v>
      </c>
    </row>
    <row r="818" spans="1:8" x14ac:dyDescent="0.3">
      <c r="A818">
        <v>817</v>
      </c>
      <c r="B818" s="2">
        <v>44687</v>
      </c>
      <c r="C818" s="13">
        <v>109.77</v>
      </c>
      <c r="D818" s="13">
        <f t="shared" si="36"/>
        <v>1.5099999999999909</v>
      </c>
      <c r="E818" s="14">
        <v>22955</v>
      </c>
      <c r="F818" s="14">
        <f t="shared" si="37"/>
        <v>0</v>
      </c>
      <c r="G818" s="14">
        <v>1329.26</v>
      </c>
      <c r="H818" s="13">
        <f t="shared" si="38"/>
        <v>-31.420000000000073</v>
      </c>
    </row>
    <row r="819" spans="1:8" x14ac:dyDescent="0.3">
      <c r="A819">
        <v>818</v>
      </c>
      <c r="B819" s="2">
        <v>44686</v>
      </c>
      <c r="C819" s="13">
        <v>108.26</v>
      </c>
      <c r="D819" s="13">
        <f t="shared" si="36"/>
        <v>0.45000000000000284</v>
      </c>
      <c r="E819" s="14">
        <v>22955</v>
      </c>
      <c r="F819" s="14">
        <f t="shared" si="37"/>
        <v>-11</v>
      </c>
      <c r="G819" s="14">
        <v>1360.68</v>
      </c>
      <c r="H819" s="13">
        <f t="shared" si="38"/>
        <v>12</v>
      </c>
    </row>
    <row r="820" spans="1:8" x14ac:dyDescent="0.3">
      <c r="A820">
        <v>819</v>
      </c>
      <c r="B820" s="2">
        <v>44685</v>
      </c>
      <c r="C820" s="13">
        <v>107.81</v>
      </c>
      <c r="D820" s="13">
        <f t="shared" si="36"/>
        <v>5.4000000000000057</v>
      </c>
      <c r="E820" s="14">
        <v>22966</v>
      </c>
      <c r="F820" s="14">
        <f t="shared" si="37"/>
        <v>4</v>
      </c>
      <c r="G820" s="14">
        <v>1348.68</v>
      </c>
      <c r="H820" s="13">
        <f t="shared" si="38"/>
        <v>-2.2304081632651105</v>
      </c>
    </row>
    <row r="821" spans="1:8" x14ac:dyDescent="0.3">
      <c r="A821">
        <v>820</v>
      </c>
      <c r="B821" s="2">
        <v>44684</v>
      </c>
      <c r="C821" s="13">
        <v>102.41</v>
      </c>
      <c r="D821" s="13">
        <f t="shared" si="36"/>
        <v>-2.7600000000000051</v>
      </c>
      <c r="E821" s="14">
        <v>22962</v>
      </c>
      <c r="F821" s="14">
        <f t="shared" si="37"/>
        <v>0</v>
      </c>
      <c r="G821" s="14">
        <v>1350.9104081632652</v>
      </c>
      <c r="H821" s="13">
        <f t="shared" si="38"/>
        <v>-2.4124489795917725</v>
      </c>
    </row>
    <row r="822" spans="1:8" x14ac:dyDescent="0.3">
      <c r="A822">
        <v>821</v>
      </c>
      <c r="B822" s="2">
        <v>44683</v>
      </c>
      <c r="C822" s="13">
        <v>105.17</v>
      </c>
      <c r="D822" s="13">
        <f t="shared" si="36"/>
        <v>0.48000000000000398</v>
      </c>
      <c r="E822" s="14">
        <v>22962</v>
      </c>
      <c r="F822" s="14">
        <f t="shared" si="37"/>
        <v>0</v>
      </c>
      <c r="G822" s="14">
        <v>1353.3228571428569</v>
      </c>
      <c r="H822" s="13">
        <f t="shared" si="38"/>
        <v>-13.477142857143008</v>
      </c>
    </row>
    <row r="823" spans="1:8" x14ac:dyDescent="0.3">
      <c r="A823">
        <v>822</v>
      </c>
      <c r="B823" s="2">
        <v>44680</v>
      </c>
      <c r="C823" s="13">
        <v>104.69</v>
      </c>
      <c r="D823" s="13">
        <f t="shared" si="36"/>
        <v>-0.67000000000000171</v>
      </c>
      <c r="E823" s="14">
        <v>22962</v>
      </c>
      <c r="F823" s="14">
        <f t="shared" si="37"/>
        <v>6</v>
      </c>
      <c r="G823" s="14">
        <v>1366.8</v>
      </c>
      <c r="H823" s="13">
        <f t="shared" si="38"/>
        <v>15.809999999999945</v>
      </c>
    </row>
    <row r="824" spans="1:8" x14ac:dyDescent="0.3">
      <c r="A824">
        <v>823</v>
      </c>
      <c r="B824" s="2">
        <v>44679</v>
      </c>
      <c r="C824" s="13">
        <v>105.36</v>
      </c>
      <c r="D824" s="13">
        <f t="shared" si="36"/>
        <v>3.3400000000000034</v>
      </c>
      <c r="E824" s="14">
        <v>22956</v>
      </c>
      <c r="F824" s="14">
        <f t="shared" si="37"/>
        <v>-9</v>
      </c>
      <c r="G824" s="14">
        <v>1350.99</v>
      </c>
      <c r="H824" s="13">
        <f t="shared" si="38"/>
        <v>-2.7799999999999727</v>
      </c>
    </row>
    <row r="825" spans="1:8" x14ac:dyDescent="0.3">
      <c r="A825">
        <v>824</v>
      </c>
      <c r="B825" s="2">
        <v>44678</v>
      </c>
      <c r="C825" s="13">
        <v>102.02</v>
      </c>
      <c r="D825" s="13">
        <f t="shared" si="36"/>
        <v>0.31999999999999318</v>
      </c>
      <c r="E825" s="14">
        <v>22965</v>
      </c>
      <c r="F825" s="14">
        <f t="shared" si="37"/>
        <v>-5</v>
      </c>
      <c r="G825" s="14">
        <v>1353.77</v>
      </c>
      <c r="H825" s="13">
        <f t="shared" si="38"/>
        <v>12.430000000000064</v>
      </c>
    </row>
    <row r="826" spans="1:8" x14ac:dyDescent="0.3">
      <c r="A826">
        <v>825</v>
      </c>
      <c r="B826" s="2">
        <v>44677</v>
      </c>
      <c r="C826" s="13">
        <v>101.7</v>
      </c>
      <c r="D826" s="13">
        <f t="shared" si="36"/>
        <v>3.1599999999999966</v>
      </c>
      <c r="E826" s="14">
        <v>22970</v>
      </c>
      <c r="F826" s="14">
        <f t="shared" si="37"/>
        <v>-13</v>
      </c>
      <c r="G826" s="14">
        <v>1341.34</v>
      </c>
      <c r="H826" s="13">
        <f t="shared" si="38"/>
        <v>30.419999999999845</v>
      </c>
    </row>
    <row r="827" spans="1:8" x14ac:dyDescent="0.3">
      <c r="A827">
        <v>826</v>
      </c>
      <c r="B827" s="2">
        <v>44676</v>
      </c>
      <c r="C827" s="13">
        <v>98.54</v>
      </c>
      <c r="D827" s="13">
        <f t="shared" si="36"/>
        <v>-3.5299999999999869</v>
      </c>
      <c r="E827" s="14">
        <v>22983</v>
      </c>
      <c r="F827" s="14">
        <f t="shared" si="37"/>
        <v>18</v>
      </c>
      <c r="G827" s="14">
        <v>1310.92</v>
      </c>
      <c r="H827" s="13">
        <f t="shared" si="38"/>
        <v>-68.309999999999945</v>
      </c>
    </row>
    <row r="828" spans="1:8" x14ac:dyDescent="0.3">
      <c r="A828">
        <v>827</v>
      </c>
      <c r="B828" s="2">
        <v>44673</v>
      </c>
      <c r="C828" s="13">
        <v>102.07</v>
      </c>
      <c r="D828" s="13">
        <f t="shared" si="36"/>
        <v>-1.7200000000000131</v>
      </c>
      <c r="E828" s="14">
        <v>22965</v>
      </c>
      <c r="F828" s="14">
        <f t="shared" si="37"/>
        <v>3</v>
      </c>
      <c r="G828" s="14">
        <v>1379.23</v>
      </c>
      <c r="H828" s="13">
        <f t="shared" si="38"/>
        <v>9.0199999999999818</v>
      </c>
    </row>
    <row r="829" spans="1:8" x14ac:dyDescent="0.3">
      <c r="A829">
        <v>828</v>
      </c>
      <c r="B829" s="2">
        <v>44672</v>
      </c>
      <c r="C829" s="13">
        <v>103.79</v>
      </c>
      <c r="D829" s="13">
        <f t="shared" si="36"/>
        <v>1.6000000000000085</v>
      </c>
      <c r="E829" s="14">
        <v>22962</v>
      </c>
      <c r="F829" s="14">
        <f t="shared" si="37"/>
        <v>0</v>
      </c>
      <c r="G829" s="14">
        <v>1370.21</v>
      </c>
      <c r="H829" s="13">
        <f t="shared" si="38"/>
        <v>-14.509999999999991</v>
      </c>
    </row>
    <row r="830" spans="1:8" x14ac:dyDescent="0.3">
      <c r="A830">
        <v>829</v>
      </c>
      <c r="B830" s="2">
        <v>44671</v>
      </c>
      <c r="C830" s="13">
        <v>102.19</v>
      </c>
      <c r="D830" s="13">
        <f t="shared" si="36"/>
        <v>-0.37000000000000455</v>
      </c>
      <c r="E830" s="14">
        <v>22962</v>
      </c>
      <c r="F830" s="14">
        <f t="shared" si="37"/>
        <v>7</v>
      </c>
      <c r="G830" s="14">
        <v>1384.72</v>
      </c>
      <c r="H830" s="13">
        <f t="shared" si="38"/>
        <v>-21.730000000000018</v>
      </c>
    </row>
    <row r="831" spans="1:8" x14ac:dyDescent="0.3">
      <c r="A831">
        <v>830</v>
      </c>
      <c r="B831" s="2">
        <v>44670</v>
      </c>
      <c r="C831" s="13">
        <v>102.56</v>
      </c>
      <c r="D831" s="13">
        <f t="shared" si="36"/>
        <v>-5.6499999999999915</v>
      </c>
      <c r="E831" s="14">
        <v>22955</v>
      </c>
      <c r="F831" s="14">
        <f t="shared" si="37"/>
        <v>65</v>
      </c>
      <c r="G831" s="14">
        <v>1406.45</v>
      </c>
      <c r="H831" s="13">
        <f t="shared" si="38"/>
        <v>-26.149999999999864</v>
      </c>
    </row>
    <row r="832" spans="1:8" x14ac:dyDescent="0.3">
      <c r="A832">
        <v>831</v>
      </c>
      <c r="B832" s="2">
        <v>44669</v>
      </c>
      <c r="C832" s="13">
        <v>108.21</v>
      </c>
      <c r="D832" s="13">
        <f t="shared" si="36"/>
        <v>8.6942857142857122</v>
      </c>
      <c r="E832" s="14">
        <v>22890</v>
      </c>
      <c r="F832" s="14">
        <f t="shared" si="37"/>
        <v>-9</v>
      </c>
      <c r="G832" s="14">
        <v>1432.6</v>
      </c>
      <c r="H832" s="13">
        <f t="shared" si="38"/>
        <v>-25.960000000000036</v>
      </c>
    </row>
    <row r="833" spans="1:8" x14ac:dyDescent="0.3">
      <c r="A833">
        <v>832</v>
      </c>
      <c r="B833" s="2">
        <v>44666</v>
      </c>
      <c r="C833" s="13">
        <v>99.515714285714282</v>
      </c>
      <c r="D833" s="13">
        <f t="shared" si="36"/>
        <v>-7.4342857142857213</v>
      </c>
      <c r="E833" s="14">
        <v>22899</v>
      </c>
      <c r="F833" s="14">
        <f t="shared" si="37"/>
        <v>-1</v>
      </c>
      <c r="G833" s="14">
        <v>1458.56</v>
      </c>
      <c r="H833" s="13">
        <f t="shared" si="38"/>
        <v>-13.559999999999945</v>
      </c>
    </row>
    <row r="834" spans="1:8" x14ac:dyDescent="0.3">
      <c r="A834">
        <v>833</v>
      </c>
      <c r="B834" s="2">
        <v>44665</v>
      </c>
      <c r="C834" s="13">
        <v>106.95</v>
      </c>
      <c r="D834" s="13">
        <f t="shared" si="36"/>
        <v>2.7000000000000028</v>
      </c>
      <c r="E834" s="14">
        <v>22900</v>
      </c>
      <c r="F834" s="14">
        <f t="shared" si="37"/>
        <v>13</v>
      </c>
      <c r="G834" s="14">
        <v>1472.12</v>
      </c>
      <c r="H834" s="13">
        <f t="shared" si="38"/>
        <v>-5.0800000000001546</v>
      </c>
    </row>
    <row r="835" spans="1:8" x14ac:dyDescent="0.3">
      <c r="A835">
        <v>834</v>
      </c>
      <c r="B835" s="2">
        <v>44664</v>
      </c>
      <c r="C835" s="13">
        <v>104.25</v>
      </c>
      <c r="D835" s="13">
        <f t="shared" ref="D835:D898" si="39">C835-C836</f>
        <v>3.6500000000000057</v>
      </c>
      <c r="E835" s="14">
        <v>22887</v>
      </c>
      <c r="F835" s="14">
        <f t="shared" ref="F835:F898" si="40">E835-E836</f>
        <v>-1</v>
      </c>
      <c r="G835" s="14">
        <v>1477.2</v>
      </c>
      <c r="H835" s="13">
        <f t="shared" ref="H835:H898" si="41">G835-G836</f>
        <v>21.950000000000045</v>
      </c>
    </row>
    <row r="836" spans="1:8" x14ac:dyDescent="0.3">
      <c r="A836">
        <v>835</v>
      </c>
      <c r="B836" s="2">
        <v>44663</v>
      </c>
      <c r="C836" s="13">
        <v>100.6</v>
      </c>
      <c r="D836" s="13">
        <f t="shared" si="39"/>
        <v>6.3099999999999881</v>
      </c>
      <c r="E836" s="14">
        <v>22888</v>
      </c>
      <c r="F836" s="14">
        <f t="shared" si="40"/>
        <v>28</v>
      </c>
      <c r="G836" s="14">
        <v>1455.25</v>
      </c>
      <c r="H836" s="13">
        <f t="shared" si="41"/>
        <v>-53.402857142857101</v>
      </c>
    </row>
    <row r="837" spans="1:8" x14ac:dyDescent="0.3">
      <c r="A837">
        <v>836</v>
      </c>
      <c r="B837" s="2">
        <v>44662</v>
      </c>
      <c r="C837" s="13">
        <v>94.29</v>
      </c>
      <c r="D837" s="13">
        <f t="shared" si="39"/>
        <v>-3.9699999999999989</v>
      </c>
      <c r="E837" s="14">
        <v>22860</v>
      </c>
      <c r="F837" s="14">
        <f t="shared" si="40"/>
        <v>0</v>
      </c>
      <c r="G837" s="14">
        <v>1508.6528571428571</v>
      </c>
      <c r="H837" s="13">
        <f t="shared" si="41"/>
        <v>26.652857142857101</v>
      </c>
    </row>
    <row r="838" spans="1:8" x14ac:dyDescent="0.3">
      <c r="A838">
        <v>837</v>
      </c>
      <c r="B838" s="2">
        <v>44659</v>
      </c>
      <c r="C838" s="13">
        <v>98.26</v>
      </c>
      <c r="D838" s="13">
        <f t="shared" si="39"/>
        <v>2.230000000000004</v>
      </c>
      <c r="E838" s="14">
        <v>22860</v>
      </c>
      <c r="F838" s="14">
        <f t="shared" si="40"/>
        <v>1</v>
      </c>
      <c r="G838" s="14">
        <v>1482</v>
      </c>
      <c r="H838" s="13">
        <f t="shared" si="41"/>
        <v>-20.349999999999909</v>
      </c>
    </row>
    <row r="839" spans="1:8" x14ac:dyDescent="0.3">
      <c r="A839">
        <v>838</v>
      </c>
      <c r="B839" s="2">
        <v>44658</v>
      </c>
      <c r="C839" s="13">
        <v>96.03</v>
      </c>
      <c r="D839" s="13">
        <f t="shared" si="39"/>
        <v>-0.20000000000000284</v>
      </c>
      <c r="E839" s="14">
        <v>22859</v>
      </c>
      <c r="F839" s="14">
        <f t="shared" si="40"/>
        <v>-7</v>
      </c>
      <c r="G839" s="14">
        <v>1502.35</v>
      </c>
      <c r="H839" s="13">
        <f t="shared" si="41"/>
        <v>-20.550000000000182</v>
      </c>
    </row>
    <row r="840" spans="1:8" x14ac:dyDescent="0.3">
      <c r="A840">
        <v>839</v>
      </c>
      <c r="B840" s="2">
        <v>44657</v>
      </c>
      <c r="C840" s="13">
        <v>96.23</v>
      </c>
      <c r="D840" s="13">
        <f t="shared" si="39"/>
        <v>-5.7299999999999898</v>
      </c>
      <c r="E840" s="14">
        <v>22866</v>
      </c>
      <c r="F840" s="14">
        <f t="shared" si="40"/>
        <v>-7</v>
      </c>
      <c r="G840" s="14">
        <v>1522.9</v>
      </c>
      <c r="H840" s="13">
        <f t="shared" si="41"/>
        <v>2.8700000000001182</v>
      </c>
    </row>
    <row r="841" spans="1:8" x14ac:dyDescent="0.3">
      <c r="A841">
        <v>840</v>
      </c>
      <c r="B841" s="2">
        <v>44656</v>
      </c>
      <c r="C841" s="13">
        <v>101.96</v>
      </c>
      <c r="D841" s="13">
        <f t="shared" si="39"/>
        <v>-1.3200000000000074</v>
      </c>
      <c r="E841" s="14">
        <v>22873</v>
      </c>
      <c r="F841" s="14">
        <f t="shared" si="40"/>
        <v>27</v>
      </c>
      <c r="G841" s="14">
        <v>1520.03</v>
      </c>
      <c r="H841" s="13">
        <f t="shared" si="41"/>
        <v>-4.6700000000000728</v>
      </c>
    </row>
    <row r="842" spans="1:8" x14ac:dyDescent="0.3">
      <c r="A842">
        <v>841</v>
      </c>
      <c r="B842" s="2">
        <v>44655</v>
      </c>
      <c r="C842" s="13">
        <v>103.28</v>
      </c>
      <c r="D842" s="13">
        <f t="shared" si="39"/>
        <v>4.0100000000000051</v>
      </c>
      <c r="E842" s="14">
        <v>22846</v>
      </c>
      <c r="F842" s="14">
        <f t="shared" si="40"/>
        <v>9</v>
      </c>
      <c r="G842" s="14">
        <v>1524.7</v>
      </c>
      <c r="H842" s="13">
        <f t="shared" si="41"/>
        <v>8.2599999999999909</v>
      </c>
    </row>
    <row r="843" spans="1:8" x14ac:dyDescent="0.3">
      <c r="A843">
        <v>842</v>
      </c>
      <c r="B843" s="2">
        <v>44652</v>
      </c>
      <c r="C843" s="13">
        <v>99.27</v>
      </c>
      <c r="D843" s="13">
        <f t="shared" si="39"/>
        <v>-1.0100000000000051</v>
      </c>
      <c r="E843" s="14">
        <v>22837</v>
      </c>
      <c r="F843" s="14">
        <f t="shared" si="40"/>
        <v>-1</v>
      </c>
      <c r="G843" s="14">
        <v>1516.44</v>
      </c>
      <c r="H843" s="13">
        <f t="shared" si="41"/>
        <v>24.289999999999964</v>
      </c>
    </row>
    <row r="844" spans="1:8" x14ac:dyDescent="0.3">
      <c r="A844">
        <v>843</v>
      </c>
      <c r="B844" s="2">
        <v>44651</v>
      </c>
      <c r="C844" s="13">
        <v>100.28</v>
      </c>
      <c r="D844" s="13">
        <f t="shared" si="39"/>
        <v>-7.539999999999992</v>
      </c>
      <c r="E844" s="14">
        <v>22838</v>
      </c>
      <c r="F844" s="14">
        <f t="shared" si="40"/>
        <v>-16</v>
      </c>
      <c r="G844" s="14">
        <v>1492.15</v>
      </c>
      <c r="H844" s="13">
        <f t="shared" si="41"/>
        <v>1.6400000000001</v>
      </c>
    </row>
    <row r="845" spans="1:8" x14ac:dyDescent="0.3">
      <c r="A845">
        <v>844</v>
      </c>
      <c r="B845" s="2">
        <v>44650</v>
      </c>
      <c r="C845" s="13">
        <v>107.82</v>
      </c>
      <c r="D845" s="13">
        <f t="shared" si="39"/>
        <v>3.5799999999999983</v>
      </c>
      <c r="E845" s="14">
        <v>22854</v>
      </c>
      <c r="F845" s="14">
        <f t="shared" si="40"/>
        <v>-11</v>
      </c>
      <c r="G845" s="14">
        <v>1490.51</v>
      </c>
      <c r="H845" s="13">
        <f t="shared" si="41"/>
        <v>-7.25</v>
      </c>
    </row>
    <row r="846" spans="1:8" x14ac:dyDescent="0.3">
      <c r="A846">
        <v>845</v>
      </c>
      <c r="B846" s="2">
        <v>44649</v>
      </c>
      <c r="C846" s="13">
        <v>104.24</v>
      </c>
      <c r="D846" s="13">
        <f t="shared" si="39"/>
        <v>-1.7199999999999989</v>
      </c>
      <c r="E846" s="14">
        <v>22865</v>
      </c>
      <c r="F846" s="14">
        <f t="shared" si="40"/>
        <v>5</v>
      </c>
      <c r="G846" s="14">
        <v>1497.76</v>
      </c>
      <c r="H846" s="13">
        <f t="shared" si="41"/>
        <v>14.579999999999927</v>
      </c>
    </row>
    <row r="847" spans="1:8" x14ac:dyDescent="0.3">
      <c r="A847">
        <v>846</v>
      </c>
      <c r="B847" s="2">
        <v>44648</v>
      </c>
      <c r="C847" s="13">
        <v>105.96</v>
      </c>
      <c r="D847" s="13">
        <f t="shared" si="39"/>
        <v>-7.9400000000000119</v>
      </c>
      <c r="E847" s="14">
        <v>22860</v>
      </c>
      <c r="F847" s="14">
        <f t="shared" si="40"/>
        <v>-1</v>
      </c>
      <c r="G847" s="14">
        <v>1483.18</v>
      </c>
      <c r="H847" s="13">
        <f t="shared" si="41"/>
        <v>-15.319999999999936</v>
      </c>
    </row>
    <row r="848" spans="1:8" x14ac:dyDescent="0.3">
      <c r="A848">
        <v>847</v>
      </c>
      <c r="B848" s="2">
        <v>44645</v>
      </c>
      <c r="C848" s="13">
        <v>113.9</v>
      </c>
      <c r="D848" s="13">
        <f t="shared" si="39"/>
        <v>1.5600000000000023</v>
      </c>
      <c r="E848" s="14">
        <v>22861</v>
      </c>
      <c r="F848" s="14">
        <f t="shared" si="40"/>
        <v>-8</v>
      </c>
      <c r="G848" s="14">
        <v>1498.5</v>
      </c>
      <c r="H848" s="13">
        <f t="shared" si="41"/>
        <v>0.24000000000000909</v>
      </c>
    </row>
    <row r="849" spans="1:8" x14ac:dyDescent="0.3">
      <c r="A849">
        <v>848</v>
      </c>
      <c r="B849" s="2">
        <v>44644</v>
      </c>
      <c r="C849" s="13">
        <v>112.34</v>
      </c>
      <c r="D849" s="13">
        <f t="shared" si="39"/>
        <v>2.2700000000000102</v>
      </c>
      <c r="E849" s="14">
        <v>22869</v>
      </c>
      <c r="F849" s="14">
        <f t="shared" si="40"/>
        <v>-3</v>
      </c>
      <c r="G849" s="14">
        <v>1498.26</v>
      </c>
      <c r="H849" s="13">
        <f t="shared" si="41"/>
        <v>-4.0799999999999272</v>
      </c>
    </row>
    <row r="850" spans="1:8" x14ac:dyDescent="0.3">
      <c r="A850">
        <v>849</v>
      </c>
      <c r="B850" s="2">
        <v>44643</v>
      </c>
      <c r="C850" s="13">
        <v>110.07</v>
      </c>
      <c r="D850" s="13">
        <f t="shared" si="39"/>
        <v>-1.6900000000000119</v>
      </c>
      <c r="E850" s="14">
        <v>22872</v>
      </c>
      <c r="F850" s="14">
        <f t="shared" si="40"/>
        <v>2</v>
      </c>
      <c r="G850" s="14">
        <v>1502.34</v>
      </c>
      <c r="H850" s="13">
        <f t="shared" si="41"/>
        <v>-1.4400000000000546</v>
      </c>
    </row>
    <row r="851" spans="1:8" x14ac:dyDescent="0.3">
      <c r="A851">
        <v>850</v>
      </c>
      <c r="B851" s="2">
        <v>44642</v>
      </c>
      <c r="C851" s="13">
        <v>111.76</v>
      </c>
      <c r="D851" s="13">
        <f t="shared" si="39"/>
        <v>-0.35999999999999943</v>
      </c>
      <c r="E851" s="14">
        <v>22870</v>
      </c>
      <c r="F851" s="14">
        <f t="shared" si="40"/>
        <v>10</v>
      </c>
      <c r="G851" s="14">
        <v>1503.78</v>
      </c>
      <c r="H851" s="13">
        <f t="shared" si="41"/>
        <v>8.8299999999999272</v>
      </c>
    </row>
    <row r="852" spans="1:8" x14ac:dyDescent="0.3">
      <c r="A852">
        <v>851</v>
      </c>
      <c r="B852" s="2">
        <v>44641</v>
      </c>
      <c r="C852" s="13">
        <v>112.12</v>
      </c>
      <c r="D852" s="13">
        <f t="shared" si="39"/>
        <v>7.4200000000000017</v>
      </c>
      <c r="E852" s="14">
        <v>22860</v>
      </c>
      <c r="F852" s="14">
        <f t="shared" si="40"/>
        <v>0</v>
      </c>
      <c r="G852" s="14">
        <v>1494.95</v>
      </c>
      <c r="H852" s="13">
        <f t="shared" si="41"/>
        <v>25.850000000000136</v>
      </c>
    </row>
    <row r="853" spans="1:8" x14ac:dyDescent="0.3">
      <c r="A853">
        <v>852</v>
      </c>
      <c r="B853" s="2">
        <v>44638</v>
      </c>
      <c r="C853" s="13">
        <v>104.7</v>
      </c>
      <c r="D853" s="13">
        <f t="shared" si="39"/>
        <v>1.7199999999999989</v>
      </c>
      <c r="E853" s="14">
        <v>22860</v>
      </c>
      <c r="F853" s="14">
        <f t="shared" si="40"/>
        <v>-5</v>
      </c>
      <c r="G853" s="14">
        <v>1469.1</v>
      </c>
      <c r="H853" s="13">
        <f t="shared" si="41"/>
        <v>7.7599999999999909</v>
      </c>
    </row>
    <row r="854" spans="1:8" x14ac:dyDescent="0.3">
      <c r="A854">
        <v>853</v>
      </c>
      <c r="B854" s="2">
        <v>44637</v>
      </c>
      <c r="C854" s="13">
        <v>102.98</v>
      </c>
      <c r="D854" s="13">
        <f t="shared" si="39"/>
        <v>7.9399999999999977</v>
      </c>
      <c r="E854" s="14">
        <v>22865</v>
      </c>
      <c r="F854" s="14">
        <f t="shared" si="40"/>
        <v>-14</v>
      </c>
      <c r="G854" s="14">
        <v>1461.34</v>
      </c>
      <c r="H854" s="13">
        <f t="shared" si="41"/>
        <v>2.0099999999999909</v>
      </c>
    </row>
    <row r="855" spans="1:8" x14ac:dyDescent="0.3">
      <c r="A855">
        <v>854</v>
      </c>
      <c r="B855" s="2">
        <v>44636</v>
      </c>
      <c r="C855" s="13">
        <v>95.04</v>
      </c>
      <c r="D855" s="13">
        <f t="shared" si="39"/>
        <v>-1.3999999999999915</v>
      </c>
      <c r="E855" s="14">
        <v>22879</v>
      </c>
      <c r="F855" s="14">
        <f t="shared" si="40"/>
        <v>-1</v>
      </c>
      <c r="G855" s="14">
        <v>1459.33</v>
      </c>
      <c r="H855" s="13">
        <f t="shared" si="41"/>
        <v>6.5899999999999181</v>
      </c>
    </row>
    <row r="856" spans="1:8" x14ac:dyDescent="0.3">
      <c r="A856">
        <v>855</v>
      </c>
      <c r="B856" s="2">
        <v>44635</v>
      </c>
      <c r="C856" s="13">
        <v>96.44</v>
      </c>
      <c r="D856" s="13">
        <f t="shared" si="39"/>
        <v>-6.5700000000000074</v>
      </c>
      <c r="E856" s="14">
        <v>22880</v>
      </c>
      <c r="F856" s="14">
        <f t="shared" si="40"/>
        <v>-10</v>
      </c>
      <c r="G856" s="14">
        <v>1452.74</v>
      </c>
      <c r="H856" s="13">
        <f t="shared" si="41"/>
        <v>6.4900000000000091</v>
      </c>
    </row>
    <row r="857" spans="1:8" x14ac:dyDescent="0.3">
      <c r="A857">
        <v>856</v>
      </c>
      <c r="B857" s="2">
        <v>44634</v>
      </c>
      <c r="C857" s="13">
        <v>103.01</v>
      </c>
      <c r="D857" s="13">
        <f t="shared" si="39"/>
        <v>-6.3199999999999932</v>
      </c>
      <c r="E857" s="14">
        <v>22890</v>
      </c>
      <c r="F857" s="14">
        <f t="shared" si="40"/>
        <v>17</v>
      </c>
      <c r="G857" s="14">
        <v>1446.25</v>
      </c>
      <c r="H857" s="13">
        <f t="shared" si="41"/>
        <v>-20.289999999999964</v>
      </c>
    </row>
    <row r="858" spans="1:8" x14ac:dyDescent="0.3">
      <c r="A858">
        <v>857</v>
      </c>
      <c r="B858" s="2">
        <v>44631</v>
      </c>
      <c r="C858" s="13">
        <v>109.33</v>
      </c>
      <c r="D858" s="13">
        <f t="shared" si="39"/>
        <v>3.3100000000000023</v>
      </c>
      <c r="E858" s="14">
        <v>22873</v>
      </c>
      <c r="F858" s="14">
        <f t="shared" si="40"/>
        <v>38</v>
      </c>
      <c r="G858" s="14">
        <v>1466.54</v>
      </c>
      <c r="H858" s="13">
        <f t="shared" si="41"/>
        <v>-12.539999999999964</v>
      </c>
    </row>
    <row r="859" spans="1:8" x14ac:dyDescent="0.3">
      <c r="A859">
        <v>858</v>
      </c>
      <c r="B859" s="2">
        <v>44630</v>
      </c>
      <c r="C859" s="13">
        <v>106.02</v>
      </c>
      <c r="D859" s="13">
        <f t="shared" si="39"/>
        <v>-2.6800000000000068</v>
      </c>
      <c r="E859" s="14">
        <v>22835</v>
      </c>
      <c r="F859" s="14">
        <f t="shared" si="40"/>
        <v>0</v>
      </c>
      <c r="G859" s="14">
        <v>1479.08</v>
      </c>
      <c r="H859" s="13">
        <f t="shared" si="41"/>
        <v>5.3399999999999181</v>
      </c>
    </row>
    <row r="860" spans="1:8" x14ac:dyDescent="0.3">
      <c r="A860">
        <v>859</v>
      </c>
      <c r="B860" s="2">
        <v>44629</v>
      </c>
      <c r="C860" s="13">
        <v>108.7</v>
      </c>
      <c r="D860" s="13">
        <f t="shared" si="39"/>
        <v>-15</v>
      </c>
      <c r="E860" s="14">
        <v>22835</v>
      </c>
      <c r="F860" s="14">
        <f t="shared" si="40"/>
        <v>-10</v>
      </c>
      <c r="G860" s="14">
        <v>1473.74</v>
      </c>
      <c r="H860" s="13">
        <f t="shared" si="41"/>
        <v>2.9999999999972715E-2</v>
      </c>
    </row>
    <row r="861" spans="1:8" x14ac:dyDescent="0.3">
      <c r="A861">
        <v>860</v>
      </c>
      <c r="B861" s="2">
        <v>44628</v>
      </c>
      <c r="C861" s="13">
        <v>123.7</v>
      </c>
      <c r="D861" s="13">
        <f t="shared" si="39"/>
        <v>4.2999999999999972</v>
      </c>
      <c r="E861" s="14">
        <v>22845</v>
      </c>
      <c r="F861" s="14">
        <f t="shared" si="40"/>
        <v>0</v>
      </c>
      <c r="G861" s="14">
        <v>1473.71</v>
      </c>
      <c r="H861" s="13">
        <f t="shared" si="41"/>
        <v>-25.339999999999918</v>
      </c>
    </row>
    <row r="862" spans="1:8" x14ac:dyDescent="0.3">
      <c r="A862">
        <v>861</v>
      </c>
      <c r="B862" s="2">
        <v>44627</v>
      </c>
      <c r="C862" s="13">
        <v>119.4</v>
      </c>
      <c r="D862" s="13">
        <f t="shared" si="39"/>
        <v>3.7199999999999989</v>
      </c>
      <c r="E862" s="14">
        <v>22845</v>
      </c>
      <c r="F862" s="14">
        <f t="shared" si="40"/>
        <v>15</v>
      </c>
      <c r="G862" s="14">
        <v>1499.05</v>
      </c>
      <c r="H862" s="13">
        <f t="shared" si="41"/>
        <v>-6.2799999999999727</v>
      </c>
    </row>
    <row r="863" spans="1:8" x14ac:dyDescent="0.3">
      <c r="A863">
        <v>862</v>
      </c>
      <c r="B863" s="2">
        <v>44624</v>
      </c>
      <c r="C863" s="13">
        <v>115.68</v>
      </c>
      <c r="D863" s="13">
        <f t="shared" si="39"/>
        <v>8.0100000000000051</v>
      </c>
      <c r="E863" s="14">
        <v>22830</v>
      </c>
      <c r="F863" s="14">
        <f t="shared" si="40"/>
        <v>-5</v>
      </c>
      <c r="G863" s="14">
        <v>1505.33</v>
      </c>
      <c r="H863" s="13">
        <f t="shared" si="41"/>
        <v>0.32999999999992724</v>
      </c>
    </row>
    <row r="864" spans="1:8" x14ac:dyDescent="0.3">
      <c r="A864">
        <v>863</v>
      </c>
      <c r="B864" s="2">
        <v>44623</v>
      </c>
      <c r="C864" s="13">
        <v>107.67</v>
      </c>
      <c r="D864" s="13">
        <f t="shared" si="39"/>
        <v>-2.9299999999999926</v>
      </c>
      <c r="E864" s="14">
        <v>22835</v>
      </c>
      <c r="F864" s="14">
        <f t="shared" si="40"/>
        <v>-5</v>
      </c>
      <c r="G864" s="14">
        <v>1505</v>
      </c>
      <c r="H864" s="13">
        <f t="shared" si="41"/>
        <v>19.480000000000018</v>
      </c>
    </row>
    <row r="865" spans="1:8" x14ac:dyDescent="0.3">
      <c r="A865">
        <v>864</v>
      </c>
      <c r="B865" s="2">
        <v>44622</v>
      </c>
      <c r="C865" s="13">
        <v>110.6</v>
      </c>
      <c r="D865" s="13">
        <f t="shared" si="39"/>
        <v>7.1899999999999977</v>
      </c>
      <c r="E865" s="14">
        <v>22840</v>
      </c>
      <c r="F865" s="14">
        <f t="shared" si="40"/>
        <v>25</v>
      </c>
      <c r="G865" s="14">
        <v>1485.52</v>
      </c>
      <c r="H865" s="13">
        <f t="shared" si="41"/>
        <v>-13.259999999999991</v>
      </c>
    </row>
    <row r="866" spans="1:8" x14ac:dyDescent="0.3">
      <c r="A866">
        <v>865</v>
      </c>
      <c r="B866" s="2">
        <v>44621</v>
      </c>
      <c r="C866" s="13">
        <v>103.41</v>
      </c>
      <c r="D866" s="13">
        <f t="shared" si="39"/>
        <v>7.6899999999999977</v>
      </c>
      <c r="E866" s="14">
        <v>22815</v>
      </c>
      <c r="F866" s="14">
        <f t="shared" si="40"/>
        <v>10</v>
      </c>
      <c r="G866" s="14">
        <v>1498.78</v>
      </c>
      <c r="H866" s="13">
        <f t="shared" si="41"/>
        <v>8.6499999999998636</v>
      </c>
    </row>
    <row r="867" spans="1:8" x14ac:dyDescent="0.3">
      <c r="A867">
        <v>866</v>
      </c>
      <c r="B867" s="2">
        <v>44620</v>
      </c>
      <c r="C867" s="13">
        <v>95.72</v>
      </c>
      <c r="D867" s="13">
        <f t="shared" si="39"/>
        <v>4.1299999999999955</v>
      </c>
      <c r="E867" s="14">
        <v>22805</v>
      </c>
      <c r="F867" s="14">
        <f t="shared" si="40"/>
        <v>-15</v>
      </c>
      <c r="G867" s="14">
        <v>1490.13</v>
      </c>
      <c r="H867" s="13">
        <f t="shared" si="41"/>
        <v>-8.7599999999999909</v>
      </c>
    </row>
    <row r="868" spans="1:8" x14ac:dyDescent="0.3">
      <c r="A868">
        <v>867</v>
      </c>
      <c r="B868" s="2">
        <v>44617</v>
      </c>
      <c r="C868" s="13">
        <v>91.59</v>
      </c>
      <c r="D868" s="13">
        <f t="shared" si="39"/>
        <v>-1.7199999999999989</v>
      </c>
      <c r="E868" s="14">
        <v>22820</v>
      </c>
      <c r="F868" s="14">
        <f t="shared" si="40"/>
        <v>-20</v>
      </c>
      <c r="G868" s="14">
        <v>1498.89</v>
      </c>
      <c r="H868" s="13">
        <f t="shared" si="41"/>
        <v>4.040000000000191</v>
      </c>
    </row>
    <row r="869" spans="1:8" x14ac:dyDescent="0.3">
      <c r="A869">
        <v>868</v>
      </c>
      <c r="B869" s="2">
        <v>44616</v>
      </c>
      <c r="C869" s="13">
        <v>93.31</v>
      </c>
      <c r="D869" s="13">
        <f t="shared" si="39"/>
        <v>1.210000000000008</v>
      </c>
      <c r="E869" s="14">
        <v>22840</v>
      </c>
      <c r="F869" s="14">
        <f t="shared" si="40"/>
        <v>15</v>
      </c>
      <c r="G869" s="14">
        <v>1494.85</v>
      </c>
      <c r="H869" s="13">
        <f t="shared" si="41"/>
        <v>-17.450000000000045</v>
      </c>
    </row>
    <row r="870" spans="1:8" x14ac:dyDescent="0.3">
      <c r="A870">
        <v>869</v>
      </c>
      <c r="B870" s="2">
        <v>44615</v>
      </c>
      <c r="C870" s="13">
        <v>92.1</v>
      </c>
      <c r="D870" s="13">
        <f t="shared" si="39"/>
        <v>0.18999999999999773</v>
      </c>
      <c r="E870" s="14">
        <v>22825</v>
      </c>
      <c r="F870" s="14">
        <f t="shared" si="40"/>
        <v>10</v>
      </c>
      <c r="G870" s="14">
        <v>1512.3</v>
      </c>
      <c r="H870" s="13">
        <f t="shared" si="41"/>
        <v>8.8299999999999272</v>
      </c>
    </row>
    <row r="871" spans="1:8" x14ac:dyDescent="0.3">
      <c r="A871">
        <v>870</v>
      </c>
      <c r="B871" s="2">
        <v>44614</v>
      </c>
      <c r="C871" s="13">
        <v>91.91</v>
      </c>
      <c r="D871" s="13">
        <f t="shared" si="39"/>
        <v>-9.0000000000003411E-2</v>
      </c>
      <c r="E871" s="14">
        <v>22815</v>
      </c>
      <c r="F871" s="14">
        <f t="shared" si="40"/>
        <v>15</v>
      </c>
      <c r="G871" s="14">
        <v>1503.47</v>
      </c>
      <c r="H871" s="13">
        <f t="shared" si="41"/>
        <v>-7.3699999999998909</v>
      </c>
    </row>
    <row r="872" spans="1:8" x14ac:dyDescent="0.3">
      <c r="A872">
        <v>871</v>
      </c>
      <c r="B872" s="2">
        <v>44613</v>
      </c>
      <c r="C872" s="13">
        <v>92</v>
      </c>
      <c r="D872" s="13">
        <f t="shared" si="39"/>
        <v>0.51000000000000512</v>
      </c>
      <c r="E872" s="14">
        <v>22800</v>
      </c>
      <c r="F872" s="14">
        <f t="shared" si="40"/>
        <v>-20</v>
      </c>
      <c r="G872" s="14">
        <v>1510.84</v>
      </c>
      <c r="H872" s="13">
        <f t="shared" si="41"/>
        <v>6</v>
      </c>
    </row>
    <row r="873" spans="1:8" x14ac:dyDescent="0.3">
      <c r="A873">
        <v>872</v>
      </c>
      <c r="B873" s="2">
        <v>44610</v>
      </c>
      <c r="C873" s="13">
        <v>91.49</v>
      </c>
      <c r="D873" s="13">
        <f t="shared" si="39"/>
        <v>-0.27000000000001023</v>
      </c>
      <c r="E873" s="14">
        <v>22820</v>
      </c>
      <c r="F873" s="14">
        <f t="shared" si="40"/>
        <v>35</v>
      </c>
      <c r="G873" s="14">
        <v>1504.84</v>
      </c>
      <c r="H873" s="13">
        <f t="shared" si="41"/>
        <v>-3.1500000000000909</v>
      </c>
    </row>
    <row r="874" spans="1:8" x14ac:dyDescent="0.3">
      <c r="A874">
        <v>873</v>
      </c>
      <c r="B874" s="2">
        <v>44609</v>
      </c>
      <c r="C874" s="13">
        <v>91.76</v>
      </c>
      <c r="D874" s="13">
        <f t="shared" si="39"/>
        <v>-1.8999999999999915</v>
      </c>
      <c r="E874" s="14">
        <v>22785</v>
      </c>
      <c r="F874" s="14">
        <f t="shared" si="40"/>
        <v>35</v>
      </c>
      <c r="G874" s="14">
        <v>1507.99</v>
      </c>
      <c r="H874" s="13">
        <f t="shared" si="41"/>
        <v>15.8900000000001</v>
      </c>
    </row>
    <row r="875" spans="1:8" x14ac:dyDescent="0.3">
      <c r="A875">
        <v>874</v>
      </c>
      <c r="B875" s="2">
        <v>44608</v>
      </c>
      <c r="C875" s="13">
        <v>93.66</v>
      </c>
      <c r="D875" s="13">
        <f t="shared" si="39"/>
        <v>1.5900000000000034</v>
      </c>
      <c r="E875" s="14">
        <v>22750</v>
      </c>
      <c r="F875" s="14">
        <f t="shared" si="40"/>
        <v>0</v>
      </c>
      <c r="G875" s="14">
        <v>1492.1</v>
      </c>
      <c r="H875" s="13">
        <f t="shared" si="41"/>
        <v>-0.65000000000009095</v>
      </c>
    </row>
    <row r="876" spans="1:8" x14ac:dyDescent="0.3">
      <c r="A876">
        <v>875</v>
      </c>
      <c r="B876" s="2">
        <v>44607</v>
      </c>
      <c r="C876" s="13">
        <v>92.07</v>
      </c>
      <c r="D876" s="13">
        <f t="shared" si="39"/>
        <v>-3.3900000000000006</v>
      </c>
      <c r="E876" s="14">
        <v>22750</v>
      </c>
      <c r="F876" s="14">
        <f t="shared" si="40"/>
        <v>25</v>
      </c>
      <c r="G876" s="14">
        <v>1492.75</v>
      </c>
      <c r="H876" s="13">
        <f t="shared" si="41"/>
        <v>20.789999999999964</v>
      </c>
    </row>
    <row r="877" spans="1:8" x14ac:dyDescent="0.3">
      <c r="A877">
        <v>876</v>
      </c>
      <c r="B877" s="2">
        <v>44606</v>
      </c>
      <c r="C877" s="13">
        <v>95.46</v>
      </c>
      <c r="D877" s="13">
        <f t="shared" si="39"/>
        <v>2.3599999999999994</v>
      </c>
      <c r="E877" s="14">
        <v>22725</v>
      </c>
      <c r="F877" s="14">
        <f t="shared" si="40"/>
        <v>40</v>
      </c>
      <c r="G877" s="14">
        <v>1471.96</v>
      </c>
      <c r="H877" s="13">
        <f t="shared" si="41"/>
        <v>-29.75</v>
      </c>
    </row>
    <row r="878" spans="1:8" x14ac:dyDescent="0.3">
      <c r="A878">
        <v>877</v>
      </c>
      <c r="B878" s="2">
        <v>44603</v>
      </c>
      <c r="C878" s="13">
        <v>93.1</v>
      </c>
      <c r="D878" s="13">
        <f t="shared" si="39"/>
        <v>3.2199999999999989</v>
      </c>
      <c r="E878" s="14">
        <v>22685</v>
      </c>
      <c r="F878" s="14">
        <f t="shared" si="40"/>
        <v>5</v>
      </c>
      <c r="G878" s="14">
        <v>1501.71</v>
      </c>
      <c r="H878" s="13">
        <f t="shared" si="41"/>
        <v>-5.0799999999999272</v>
      </c>
    </row>
    <row r="879" spans="1:8" x14ac:dyDescent="0.3">
      <c r="A879">
        <v>878</v>
      </c>
      <c r="B879" s="2">
        <v>44602</v>
      </c>
      <c r="C879" s="13">
        <v>89.88</v>
      </c>
      <c r="D879" s="13">
        <f t="shared" si="39"/>
        <v>0.21999999999999886</v>
      </c>
      <c r="E879" s="14">
        <v>22680</v>
      </c>
      <c r="F879" s="14">
        <f t="shared" si="40"/>
        <v>0</v>
      </c>
      <c r="G879" s="14">
        <v>1506.79</v>
      </c>
      <c r="H879" s="13">
        <f t="shared" si="41"/>
        <v>1.4099999999998545</v>
      </c>
    </row>
    <row r="880" spans="1:8" x14ac:dyDescent="0.3">
      <c r="A880">
        <v>879</v>
      </c>
      <c r="B880" s="2">
        <v>44601</v>
      </c>
      <c r="C880" s="13">
        <v>89.66</v>
      </c>
      <c r="D880" s="13">
        <f t="shared" si="39"/>
        <v>0.29999999999999716</v>
      </c>
      <c r="E880" s="14">
        <v>22680</v>
      </c>
      <c r="F880" s="14">
        <f t="shared" si="40"/>
        <v>-35</v>
      </c>
      <c r="G880" s="14">
        <v>1505.38</v>
      </c>
      <c r="H880" s="13">
        <f t="shared" si="41"/>
        <v>4.3900000000001</v>
      </c>
    </row>
    <row r="881" spans="1:8" x14ac:dyDescent="0.3">
      <c r="A881">
        <v>880</v>
      </c>
      <c r="B881" s="2">
        <v>44600</v>
      </c>
      <c r="C881" s="13">
        <v>89.36</v>
      </c>
      <c r="D881" s="13">
        <f t="shared" si="39"/>
        <v>-1.9599999999999937</v>
      </c>
      <c r="E881" s="14">
        <v>22715</v>
      </c>
      <c r="F881" s="14">
        <f t="shared" si="40"/>
        <v>50</v>
      </c>
      <c r="G881" s="14">
        <v>1500.99</v>
      </c>
      <c r="H881" s="13">
        <f t="shared" si="41"/>
        <v>3.3299999999999272</v>
      </c>
    </row>
    <row r="882" spans="1:8" x14ac:dyDescent="0.3">
      <c r="A882">
        <v>881</v>
      </c>
      <c r="B882" s="2">
        <v>44599</v>
      </c>
      <c r="C882" s="13">
        <v>91.32</v>
      </c>
      <c r="D882" s="13">
        <f t="shared" si="39"/>
        <v>-0.99000000000000909</v>
      </c>
      <c r="E882" s="14">
        <v>22665</v>
      </c>
      <c r="F882" s="14">
        <f t="shared" si="40"/>
        <v>20</v>
      </c>
      <c r="G882" s="14">
        <v>1497.66</v>
      </c>
      <c r="H882" s="13">
        <f t="shared" si="41"/>
        <v>23.917581959897689</v>
      </c>
    </row>
    <row r="883" spans="1:8" x14ac:dyDescent="0.3">
      <c r="A883">
        <v>882</v>
      </c>
      <c r="B883" s="2">
        <v>44596</v>
      </c>
      <c r="C883" s="13">
        <v>92.31</v>
      </c>
      <c r="D883" s="13">
        <f t="shared" si="39"/>
        <v>2.0400000000000063</v>
      </c>
      <c r="E883" s="14">
        <v>22645</v>
      </c>
      <c r="F883" s="14">
        <f t="shared" si="40"/>
        <v>0</v>
      </c>
      <c r="G883" s="14">
        <v>1473.7424180401024</v>
      </c>
      <c r="H883" s="13">
        <f t="shared" si="41"/>
        <v>-0.72969774498710649</v>
      </c>
    </row>
    <row r="884" spans="1:8" x14ac:dyDescent="0.3">
      <c r="A884">
        <v>883</v>
      </c>
      <c r="B884" s="2">
        <v>44595</v>
      </c>
      <c r="C884" s="13">
        <v>90.27</v>
      </c>
      <c r="D884" s="13">
        <f t="shared" si="39"/>
        <v>2.0099999999999909</v>
      </c>
      <c r="E884" s="14">
        <v>22645</v>
      </c>
      <c r="F884" s="14">
        <f t="shared" si="40"/>
        <v>0</v>
      </c>
      <c r="G884" s="14">
        <v>1474.4721157850895</v>
      </c>
      <c r="H884" s="13">
        <f t="shared" si="41"/>
        <v>4.3452644731360124</v>
      </c>
    </row>
    <row r="885" spans="1:8" x14ac:dyDescent="0.3">
      <c r="A885">
        <v>884</v>
      </c>
      <c r="B885" s="2">
        <v>44594</v>
      </c>
      <c r="C885" s="13">
        <v>88.26</v>
      </c>
      <c r="D885" s="13">
        <f t="shared" si="39"/>
        <v>6.0000000000002274E-2</v>
      </c>
      <c r="E885" s="14">
        <v>22645</v>
      </c>
      <c r="F885" s="14">
        <f t="shared" si="40"/>
        <v>0</v>
      </c>
      <c r="G885" s="14">
        <v>1470.1268513119535</v>
      </c>
      <c r="H885" s="13">
        <f t="shared" si="41"/>
        <v>-0.34539358600568448</v>
      </c>
    </row>
    <row r="886" spans="1:8" x14ac:dyDescent="0.3">
      <c r="A886">
        <v>885</v>
      </c>
      <c r="B886" s="2">
        <v>44593</v>
      </c>
      <c r="C886" s="13">
        <v>88.2</v>
      </c>
      <c r="D886" s="13">
        <f t="shared" si="39"/>
        <v>4.9999999999997158E-2</v>
      </c>
      <c r="E886" s="14">
        <v>22645</v>
      </c>
      <c r="F886" s="14">
        <f t="shared" si="40"/>
        <v>0</v>
      </c>
      <c r="G886" s="14">
        <v>1470.4722448979592</v>
      </c>
      <c r="H886" s="13">
        <f t="shared" si="41"/>
        <v>0.64653061224498742</v>
      </c>
    </row>
    <row r="887" spans="1:8" x14ac:dyDescent="0.3">
      <c r="A887">
        <v>886</v>
      </c>
      <c r="B887" s="2">
        <v>44592</v>
      </c>
      <c r="C887" s="13">
        <v>88.15</v>
      </c>
      <c r="D887" s="13">
        <f t="shared" si="39"/>
        <v>1.3300000000000125</v>
      </c>
      <c r="E887" s="14">
        <v>22645</v>
      </c>
      <c r="F887" s="14">
        <f t="shared" si="40"/>
        <v>0</v>
      </c>
      <c r="G887" s="14">
        <v>1469.8257142857142</v>
      </c>
      <c r="H887" s="13">
        <f t="shared" si="41"/>
        <v>-9.134285714285852</v>
      </c>
    </row>
    <row r="888" spans="1:8" x14ac:dyDescent="0.3">
      <c r="A888">
        <v>887</v>
      </c>
      <c r="B888" s="2">
        <v>44589</v>
      </c>
      <c r="C888" s="13">
        <v>86.82</v>
      </c>
      <c r="D888" s="13">
        <f t="shared" si="39"/>
        <v>0.20999999999999375</v>
      </c>
      <c r="E888" s="14">
        <v>22645</v>
      </c>
      <c r="F888" s="14">
        <f t="shared" si="40"/>
        <v>15</v>
      </c>
      <c r="G888" s="14">
        <v>1478.96</v>
      </c>
      <c r="H888" s="13">
        <f t="shared" si="41"/>
        <v>8.2000000000000455</v>
      </c>
    </row>
    <row r="889" spans="1:8" x14ac:dyDescent="0.3">
      <c r="A889">
        <v>888</v>
      </c>
      <c r="B889" s="2">
        <v>44588</v>
      </c>
      <c r="C889" s="13">
        <v>86.61</v>
      </c>
      <c r="D889" s="13">
        <f t="shared" si="39"/>
        <v>-0.73999999999999488</v>
      </c>
      <c r="E889" s="14">
        <v>22630</v>
      </c>
      <c r="F889" s="14">
        <f t="shared" si="40"/>
        <v>0</v>
      </c>
      <c r="G889" s="14">
        <v>1470.76</v>
      </c>
      <c r="H889" s="13">
        <f t="shared" si="41"/>
        <v>-10.819999999999936</v>
      </c>
    </row>
    <row r="890" spans="1:8" x14ac:dyDescent="0.3">
      <c r="A890">
        <v>889</v>
      </c>
      <c r="B890" s="2">
        <v>44587</v>
      </c>
      <c r="C890" s="13">
        <v>87.35</v>
      </c>
      <c r="D890" s="13">
        <f t="shared" si="39"/>
        <v>1.75</v>
      </c>
      <c r="E890" s="14">
        <v>22630</v>
      </c>
      <c r="F890" s="14">
        <f t="shared" si="40"/>
        <v>0</v>
      </c>
      <c r="G890" s="14">
        <v>1481.58</v>
      </c>
      <c r="H890" s="13">
        <f t="shared" si="41"/>
        <v>2</v>
      </c>
    </row>
    <row r="891" spans="1:8" x14ac:dyDescent="0.3">
      <c r="A891">
        <v>890</v>
      </c>
      <c r="B891" s="2">
        <v>44586</v>
      </c>
      <c r="C891" s="13">
        <v>85.6</v>
      </c>
      <c r="D891" s="13">
        <f t="shared" si="39"/>
        <v>2.289999999999992</v>
      </c>
      <c r="E891" s="14">
        <v>22630</v>
      </c>
      <c r="F891" s="14">
        <f t="shared" si="40"/>
        <v>-45</v>
      </c>
      <c r="G891" s="14">
        <v>1479.58</v>
      </c>
      <c r="H891" s="13">
        <f t="shared" si="41"/>
        <v>39.869999999999891</v>
      </c>
    </row>
    <row r="892" spans="1:8" x14ac:dyDescent="0.3">
      <c r="A892">
        <v>891</v>
      </c>
      <c r="B892" s="2">
        <v>44585</v>
      </c>
      <c r="C892" s="13">
        <v>83.31</v>
      </c>
      <c r="D892" s="13">
        <f t="shared" si="39"/>
        <v>-1.8299999999999983</v>
      </c>
      <c r="E892" s="14">
        <v>22675</v>
      </c>
      <c r="F892" s="14">
        <f t="shared" si="40"/>
        <v>50</v>
      </c>
      <c r="G892" s="14">
        <v>1439.71</v>
      </c>
      <c r="H892" s="13">
        <f t="shared" si="41"/>
        <v>-33.180000000000064</v>
      </c>
    </row>
    <row r="893" spans="1:8" x14ac:dyDescent="0.3">
      <c r="A893">
        <v>892</v>
      </c>
      <c r="B893" s="2">
        <v>44582</v>
      </c>
      <c r="C893" s="13">
        <v>85.14</v>
      </c>
      <c r="D893" s="13">
        <f t="shared" si="39"/>
        <v>-0.40999999999999659</v>
      </c>
      <c r="E893" s="14">
        <v>22625</v>
      </c>
      <c r="F893" s="14">
        <f t="shared" si="40"/>
        <v>-20</v>
      </c>
      <c r="G893" s="14">
        <v>1472.89</v>
      </c>
      <c r="H893" s="13">
        <f t="shared" si="41"/>
        <v>7.5900000000001455</v>
      </c>
    </row>
    <row r="894" spans="1:8" x14ac:dyDescent="0.3">
      <c r="A894">
        <v>893</v>
      </c>
      <c r="B894" s="2">
        <v>44581</v>
      </c>
      <c r="C894" s="13">
        <v>85.55</v>
      </c>
      <c r="D894" s="13">
        <f t="shared" si="39"/>
        <v>-1.4099999999999966</v>
      </c>
      <c r="E894" s="14">
        <v>22645</v>
      </c>
      <c r="F894" s="14">
        <f t="shared" si="40"/>
        <v>-55</v>
      </c>
      <c r="G894" s="14">
        <v>1465.3</v>
      </c>
      <c r="H894" s="13">
        <f t="shared" si="41"/>
        <v>22.509999999999991</v>
      </c>
    </row>
    <row r="895" spans="1:8" x14ac:dyDescent="0.3">
      <c r="A895">
        <v>894</v>
      </c>
      <c r="B895" s="2">
        <v>44580</v>
      </c>
      <c r="C895" s="13">
        <v>86.96</v>
      </c>
      <c r="D895" s="13">
        <f t="shared" si="39"/>
        <v>1.5299999999999869</v>
      </c>
      <c r="E895" s="14">
        <v>22700</v>
      </c>
      <c r="F895" s="14">
        <f t="shared" si="40"/>
        <v>-50</v>
      </c>
      <c r="G895" s="14">
        <v>1442.79</v>
      </c>
      <c r="H895" s="13">
        <f t="shared" si="41"/>
        <v>3.8499999999999091</v>
      </c>
    </row>
    <row r="896" spans="1:8" x14ac:dyDescent="0.3">
      <c r="A896">
        <v>895</v>
      </c>
      <c r="B896" s="2">
        <v>44579</v>
      </c>
      <c r="C896" s="13">
        <v>85.43</v>
      </c>
      <c r="D896" s="13">
        <f t="shared" si="39"/>
        <v>1.1600000000000108</v>
      </c>
      <c r="E896" s="14">
        <v>22750</v>
      </c>
      <c r="F896" s="14">
        <f t="shared" si="40"/>
        <v>30</v>
      </c>
      <c r="G896" s="14">
        <v>1438.94</v>
      </c>
      <c r="H896" s="13">
        <f t="shared" si="41"/>
        <v>-13.899999999999864</v>
      </c>
    </row>
    <row r="897" spans="1:8" x14ac:dyDescent="0.3">
      <c r="A897">
        <v>896</v>
      </c>
      <c r="B897" s="2">
        <v>44578</v>
      </c>
      <c r="C897" s="13">
        <v>84.27</v>
      </c>
      <c r="D897" s="13">
        <f t="shared" si="39"/>
        <v>0.45000000000000284</v>
      </c>
      <c r="E897" s="14">
        <v>22720</v>
      </c>
      <c r="F897" s="14">
        <f t="shared" si="40"/>
        <v>10</v>
      </c>
      <c r="G897" s="14">
        <v>1452.84</v>
      </c>
      <c r="H897" s="13">
        <f t="shared" si="41"/>
        <v>-43.180000000000064</v>
      </c>
    </row>
    <row r="898" spans="1:8" x14ac:dyDescent="0.3">
      <c r="A898">
        <v>897</v>
      </c>
      <c r="B898" s="2">
        <v>44575</v>
      </c>
      <c r="C898" s="13">
        <v>83.82</v>
      </c>
      <c r="D898" s="13">
        <f t="shared" si="39"/>
        <v>1.6999999999999886</v>
      </c>
      <c r="E898" s="14">
        <v>22710</v>
      </c>
      <c r="F898" s="14">
        <f t="shared" si="40"/>
        <v>0</v>
      </c>
      <c r="G898" s="14">
        <v>1496.02</v>
      </c>
      <c r="H898" s="13">
        <f t="shared" si="41"/>
        <v>-2.9999999999972715E-2</v>
      </c>
    </row>
    <row r="899" spans="1:8" x14ac:dyDescent="0.3">
      <c r="A899">
        <v>898</v>
      </c>
      <c r="B899" s="2">
        <v>44574</v>
      </c>
      <c r="C899" s="13">
        <v>82.12</v>
      </c>
      <c r="D899" s="13">
        <f t="shared" ref="D899:D962" si="42">C899-C900</f>
        <v>-0.51999999999999602</v>
      </c>
      <c r="E899" s="14">
        <v>22710</v>
      </c>
      <c r="F899" s="14">
        <f t="shared" ref="F899:F962" si="43">E899-E900</f>
        <v>12</v>
      </c>
      <c r="G899" s="14">
        <v>1496.05</v>
      </c>
      <c r="H899" s="13">
        <f t="shared" ref="H899:H962" si="44">G899-G900</f>
        <v>-14.460000000000036</v>
      </c>
    </row>
    <row r="900" spans="1:8" x14ac:dyDescent="0.3">
      <c r="A900">
        <v>899</v>
      </c>
      <c r="B900" s="2">
        <v>44573</v>
      </c>
      <c r="C900" s="13">
        <v>82.64</v>
      </c>
      <c r="D900" s="13">
        <f t="shared" si="42"/>
        <v>1.1400000000000006</v>
      </c>
      <c r="E900" s="14">
        <v>22698</v>
      </c>
      <c r="F900" s="14">
        <f t="shared" si="43"/>
        <v>0</v>
      </c>
      <c r="G900" s="14">
        <v>1510.51</v>
      </c>
      <c r="H900" s="13">
        <f t="shared" si="44"/>
        <v>18.200000000000045</v>
      </c>
    </row>
    <row r="901" spans="1:8" x14ac:dyDescent="0.3">
      <c r="A901">
        <v>900</v>
      </c>
      <c r="B901" s="2">
        <v>44572</v>
      </c>
      <c r="C901" s="13">
        <v>81.5</v>
      </c>
      <c r="D901" s="13">
        <f t="shared" si="42"/>
        <v>3.269999999999996</v>
      </c>
      <c r="E901" s="14">
        <v>22698</v>
      </c>
      <c r="F901" s="14">
        <f t="shared" si="43"/>
        <v>3</v>
      </c>
      <c r="G901" s="14">
        <v>1492.31</v>
      </c>
      <c r="H901" s="13">
        <f t="shared" si="44"/>
        <v>-11.400000000000091</v>
      </c>
    </row>
    <row r="902" spans="1:8" x14ac:dyDescent="0.3">
      <c r="A902">
        <v>901</v>
      </c>
      <c r="B902" s="2">
        <v>44571</v>
      </c>
      <c r="C902" s="13">
        <v>78.23</v>
      </c>
      <c r="D902" s="13">
        <f t="shared" si="42"/>
        <v>-0.67000000000000171</v>
      </c>
      <c r="E902" s="14">
        <v>22695</v>
      </c>
      <c r="F902" s="14">
        <f t="shared" si="43"/>
        <v>10</v>
      </c>
      <c r="G902" s="14">
        <v>1503.71</v>
      </c>
      <c r="H902" s="13">
        <f t="shared" si="44"/>
        <v>-24.769999999999982</v>
      </c>
    </row>
    <row r="903" spans="1:8" x14ac:dyDescent="0.3">
      <c r="A903">
        <v>902</v>
      </c>
      <c r="B903" s="2">
        <v>44568</v>
      </c>
      <c r="C903" s="13">
        <v>78.900000000000006</v>
      </c>
      <c r="D903" s="13">
        <f t="shared" si="42"/>
        <v>-0.55999999999998806</v>
      </c>
      <c r="E903" s="14">
        <v>22685</v>
      </c>
      <c r="F903" s="14">
        <f t="shared" si="43"/>
        <v>-60</v>
      </c>
      <c r="G903" s="14">
        <v>1528.48</v>
      </c>
      <c r="H903" s="13">
        <f t="shared" si="44"/>
        <v>-8.9999999999918145E-2</v>
      </c>
    </row>
    <row r="904" spans="1:8" x14ac:dyDescent="0.3">
      <c r="A904">
        <v>903</v>
      </c>
      <c r="B904" s="2">
        <v>44567</v>
      </c>
      <c r="C904" s="13">
        <v>79.459999999999994</v>
      </c>
      <c r="D904" s="13">
        <f t="shared" si="42"/>
        <v>1.6099999999999994</v>
      </c>
      <c r="E904" s="14">
        <v>22745</v>
      </c>
      <c r="F904" s="14">
        <f t="shared" si="43"/>
        <v>-10</v>
      </c>
      <c r="G904" s="14">
        <v>1528.57</v>
      </c>
      <c r="H904" s="13">
        <f t="shared" si="44"/>
        <v>6.0699999999999363</v>
      </c>
    </row>
    <row r="905" spans="1:8" x14ac:dyDescent="0.3">
      <c r="A905">
        <v>904</v>
      </c>
      <c r="B905" s="2">
        <v>44566</v>
      </c>
      <c r="C905" s="13">
        <v>77.849999999999994</v>
      </c>
      <c r="D905" s="13">
        <f t="shared" si="42"/>
        <v>0.85999999999999943</v>
      </c>
      <c r="E905" s="14">
        <v>22755</v>
      </c>
      <c r="F905" s="14">
        <f t="shared" si="43"/>
        <v>3</v>
      </c>
      <c r="G905" s="14">
        <v>1522.5</v>
      </c>
      <c r="H905" s="13">
        <f t="shared" si="44"/>
        <v>-3.0799999999999272</v>
      </c>
    </row>
    <row r="906" spans="1:8" x14ac:dyDescent="0.3">
      <c r="A906">
        <v>905</v>
      </c>
      <c r="B906" s="2">
        <v>44565</v>
      </c>
      <c r="C906" s="13">
        <v>76.989999999999995</v>
      </c>
      <c r="D906" s="13">
        <f t="shared" si="42"/>
        <v>0.90999999999999659</v>
      </c>
      <c r="E906" s="14">
        <v>22752</v>
      </c>
      <c r="F906" s="14">
        <f t="shared" si="43"/>
        <v>-73</v>
      </c>
      <c r="G906" s="14">
        <v>1525.58</v>
      </c>
      <c r="H906" s="13">
        <f t="shared" si="44"/>
        <v>41.675714285713866</v>
      </c>
    </row>
    <row r="907" spans="1:8" x14ac:dyDescent="0.3">
      <c r="A907">
        <v>906</v>
      </c>
      <c r="B907" s="2">
        <v>44564</v>
      </c>
      <c r="C907" s="13">
        <v>76.08</v>
      </c>
      <c r="D907" s="13">
        <f t="shared" si="42"/>
        <v>0.87000000000000455</v>
      </c>
      <c r="E907" s="14">
        <v>22825</v>
      </c>
      <c r="F907" s="14">
        <f t="shared" si="43"/>
        <v>0</v>
      </c>
      <c r="G907" s="14">
        <v>1483.9042857142861</v>
      </c>
      <c r="H907" s="13">
        <f t="shared" si="44"/>
        <v>-14.375714285713912</v>
      </c>
    </row>
    <row r="908" spans="1:8" x14ac:dyDescent="0.3">
      <c r="A908">
        <v>907</v>
      </c>
      <c r="B908" s="2">
        <v>44561</v>
      </c>
      <c r="C908" s="13">
        <v>75.209999999999994</v>
      </c>
      <c r="D908" s="13">
        <f t="shared" si="42"/>
        <v>-1.7800000000000011</v>
      </c>
      <c r="E908" s="14">
        <v>22825</v>
      </c>
      <c r="F908" s="14">
        <f t="shared" si="43"/>
        <v>60</v>
      </c>
      <c r="G908" s="14">
        <v>1498.28</v>
      </c>
      <c r="H908" s="13">
        <f t="shared" si="44"/>
        <v>12.309999999999945</v>
      </c>
    </row>
    <row r="909" spans="1:8" x14ac:dyDescent="0.3">
      <c r="A909">
        <v>908</v>
      </c>
      <c r="B909" s="2">
        <v>44560</v>
      </c>
      <c r="C909" s="13">
        <v>76.989999999999995</v>
      </c>
      <c r="D909" s="13">
        <f t="shared" si="42"/>
        <v>0.42999999999999261</v>
      </c>
      <c r="E909" s="14">
        <v>22765</v>
      </c>
      <c r="F909" s="14">
        <f t="shared" si="43"/>
        <v>-55</v>
      </c>
      <c r="G909" s="14">
        <v>1485.97</v>
      </c>
      <c r="H909" s="13">
        <f t="shared" si="44"/>
        <v>0.15000000000009095</v>
      </c>
    </row>
    <row r="910" spans="1:8" x14ac:dyDescent="0.3">
      <c r="A910">
        <v>909</v>
      </c>
      <c r="B910" s="2">
        <v>44559</v>
      </c>
      <c r="C910" s="13">
        <v>76.56</v>
      </c>
      <c r="D910" s="13">
        <f t="shared" si="42"/>
        <v>0.57999999999999829</v>
      </c>
      <c r="E910" s="14">
        <v>22820</v>
      </c>
      <c r="F910" s="14">
        <f t="shared" si="43"/>
        <v>-15</v>
      </c>
      <c r="G910" s="14">
        <v>1485.82</v>
      </c>
      <c r="H910" s="13">
        <f t="shared" si="44"/>
        <v>-8.5700000000001637</v>
      </c>
    </row>
    <row r="911" spans="1:8" x14ac:dyDescent="0.3">
      <c r="A911">
        <v>910</v>
      </c>
      <c r="B911" s="2">
        <v>44558</v>
      </c>
      <c r="C911" s="13">
        <v>75.98</v>
      </c>
      <c r="D911" s="13">
        <f t="shared" si="42"/>
        <v>0.4100000000000108</v>
      </c>
      <c r="E911" s="14">
        <v>22835</v>
      </c>
      <c r="F911" s="14">
        <f t="shared" si="43"/>
        <v>25</v>
      </c>
      <c r="G911" s="14">
        <v>1494.39</v>
      </c>
      <c r="H911" s="13">
        <f t="shared" si="44"/>
        <v>5.5099999999999909</v>
      </c>
    </row>
    <row r="912" spans="1:8" x14ac:dyDescent="0.3">
      <c r="A912">
        <v>911</v>
      </c>
      <c r="B912" s="2">
        <v>44557</v>
      </c>
      <c r="C912" s="13">
        <v>75.569999999999993</v>
      </c>
      <c r="D912" s="13">
        <f t="shared" si="42"/>
        <v>1.7799999999999869</v>
      </c>
      <c r="E912" s="14">
        <v>22810</v>
      </c>
      <c r="F912" s="14">
        <f t="shared" si="43"/>
        <v>-30</v>
      </c>
      <c r="G912" s="14">
        <v>1488.88</v>
      </c>
      <c r="H912" s="13">
        <f t="shared" si="44"/>
        <v>11.850000000000136</v>
      </c>
    </row>
    <row r="913" spans="1:8" x14ac:dyDescent="0.3">
      <c r="A913">
        <v>912</v>
      </c>
      <c r="B913" s="2">
        <v>44554</v>
      </c>
      <c r="C913" s="13">
        <v>73.790000000000006</v>
      </c>
      <c r="D913" s="13">
        <f t="shared" si="42"/>
        <v>0</v>
      </c>
      <c r="E913" s="14">
        <v>22840</v>
      </c>
      <c r="F913" s="14">
        <f t="shared" si="43"/>
        <v>-110</v>
      </c>
      <c r="G913" s="14">
        <v>1477.03</v>
      </c>
      <c r="H913" s="13">
        <f t="shared" si="44"/>
        <v>20.069999999999936</v>
      </c>
    </row>
    <row r="914" spans="1:8" x14ac:dyDescent="0.3">
      <c r="A914">
        <v>913</v>
      </c>
      <c r="B914" s="2">
        <v>44553</v>
      </c>
      <c r="C914" s="13">
        <v>73.790000000000006</v>
      </c>
      <c r="D914" s="13">
        <f t="shared" si="42"/>
        <v>1.0300000000000011</v>
      </c>
      <c r="E914" s="14">
        <v>22950</v>
      </c>
      <c r="F914" s="14">
        <f t="shared" si="43"/>
        <v>-5</v>
      </c>
      <c r="G914" s="14">
        <v>1456.96</v>
      </c>
      <c r="H914" s="13">
        <f t="shared" si="44"/>
        <v>-20.710000000000036</v>
      </c>
    </row>
    <row r="915" spans="1:8" x14ac:dyDescent="0.3">
      <c r="A915">
        <v>914</v>
      </c>
      <c r="B915" s="2">
        <v>44552</v>
      </c>
      <c r="C915" s="13">
        <v>72.760000000000005</v>
      </c>
      <c r="D915" s="13">
        <f t="shared" si="42"/>
        <v>1.6400000000000006</v>
      </c>
      <c r="E915" s="14">
        <v>22955</v>
      </c>
      <c r="F915" s="14">
        <f t="shared" si="43"/>
        <v>22</v>
      </c>
      <c r="G915" s="14">
        <v>1477.67</v>
      </c>
      <c r="H915" s="13">
        <f t="shared" si="44"/>
        <v>-1.0699999999999363</v>
      </c>
    </row>
    <row r="916" spans="1:8" x14ac:dyDescent="0.3">
      <c r="A916">
        <v>915</v>
      </c>
      <c r="B916" s="2">
        <v>44551</v>
      </c>
      <c r="C916" s="13">
        <v>71.12</v>
      </c>
      <c r="D916" s="13">
        <f t="shared" si="42"/>
        <v>2.5100000000000051</v>
      </c>
      <c r="E916" s="14">
        <v>22933</v>
      </c>
      <c r="F916" s="14">
        <f t="shared" si="43"/>
        <v>5</v>
      </c>
      <c r="G916" s="14">
        <v>1478.74</v>
      </c>
      <c r="H916" s="13">
        <f t="shared" si="44"/>
        <v>1.4100000000000819</v>
      </c>
    </row>
    <row r="917" spans="1:8" x14ac:dyDescent="0.3">
      <c r="A917">
        <v>916</v>
      </c>
      <c r="B917" s="2">
        <v>44550</v>
      </c>
      <c r="C917" s="13">
        <v>68.61</v>
      </c>
      <c r="D917" s="13">
        <f t="shared" si="42"/>
        <v>-2.25</v>
      </c>
      <c r="E917" s="14">
        <v>22928</v>
      </c>
      <c r="F917" s="14">
        <f t="shared" si="43"/>
        <v>-52</v>
      </c>
      <c r="G917" s="14">
        <v>1477.33</v>
      </c>
      <c r="H917" s="13">
        <f t="shared" si="44"/>
        <v>-2.4600000000000364</v>
      </c>
    </row>
    <row r="918" spans="1:8" x14ac:dyDescent="0.3">
      <c r="A918">
        <v>917</v>
      </c>
      <c r="B918" s="2">
        <v>44547</v>
      </c>
      <c r="C918" s="13">
        <v>70.86</v>
      </c>
      <c r="D918" s="13">
        <f t="shared" si="42"/>
        <v>-1.519999999999996</v>
      </c>
      <c r="E918" s="14">
        <v>22980</v>
      </c>
      <c r="F918" s="14">
        <f t="shared" si="43"/>
        <v>-10</v>
      </c>
      <c r="G918" s="14">
        <v>1479.79</v>
      </c>
      <c r="H918" s="13">
        <f t="shared" si="44"/>
        <v>3.1800000000000637</v>
      </c>
    </row>
    <row r="919" spans="1:8" x14ac:dyDescent="0.3">
      <c r="A919">
        <v>918</v>
      </c>
      <c r="B919" s="2">
        <v>44546</v>
      </c>
      <c r="C919" s="13">
        <v>72.38</v>
      </c>
      <c r="D919" s="13">
        <f t="shared" si="42"/>
        <v>1.5099999999999909</v>
      </c>
      <c r="E919" s="14">
        <v>22990</v>
      </c>
      <c r="F919" s="14">
        <f t="shared" si="43"/>
        <v>-40</v>
      </c>
      <c r="G919" s="14">
        <v>1476.61</v>
      </c>
      <c r="H919" s="13">
        <f t="shared" si="44"/>
        <v>1.1099999999999</v>
      </c>
    </row>
    <row r="920" spans="1:8" x14ac:dyDescent="0.3">
      <c r="A920">
        <v>919</v>
      </c>
      <c r="B920" s="2">
        <v>44545</v>
      </c>
      <c r="C920" s="13">
        <v>70.87</v>
      </c>
      <c r="D920" s="13">
        <f t="shared" si="42"/>
        <v>0.14000000000000057</v>
      </c>
      <c r="E920" s="14">
        <v>23030</v>
      </c>
      <c r="F920" s="14">
        <f t="shared" si="43"/>
        <v>30</v>
      </c>
      <c r="G920" s="14">
        <v>1475.5</v>
      </c>
      <c r="H920" s="13">
        <f t="shared" si="44"/>
        <v>-0.51999999999998181</v>
      </c>
    </row>
    <row r="921" spans="1:8" x14ac:dyDescent="0.3">
      <c r="A921">
        <v>920</v>
      </c>
      <c r="B921" s="2">
        <v>44544</v>
      </c>
      <c r="C921" s="13">
        <v>70.73</v>
      </c>
      <c r="D921" s="13">
        <f t="shared" si="42"/>
        <v>-0.56000000000000227</v>
      </c>
      <c r="E921" s="14">
        <v>23000</v>
      </c>
      <c r="F921" s="14">
        <f t="shared" si="43"/>
        <v>25</v>
      </c>
      <c r="G921" s="14">
        <v>1476.02</v>
      </c>
      <c r="H921" s="13">
        <f t="shared" si="44"/>
        <v>-0.19000000000005457</v>
      </c>
    </row>
    <row r="922" spans="1:8" x14ac:dyDescent="0.3">
      <c r="A922">
        <v>921</v>
      </c>
      <c r="B922" s="2">
        <v>44543</v>
      </c>
      <c r="C922" s="13">
        <v>71.290000000000006</v>
      </c>
      <c r="D922" s="13">
        <f t="shared" si="42"/>
        <v>-0.37999999999999545</v>
      </c>
      <c r="E922" s="14">
        <v>22975</v>
      </c>
      <c r="F922" s="14">
        <f t="shared" si="43"/>
        <v>-50</v>
      </c>
      <c r="G922" s="14">
        <v>1476.21</v>
      </c>
      <c r="H922" s="13">
        <f t="shared" si="44"/>
        <v>12.670000000000073</v>
      </c>
    </row>
    <row r="923" spans="1:8" x14ac:dyDescent="0.3">
      <c r="A923">
        <v>922</v>
      </c>
      <c r="B923" s="2">
        <v>44540</v>
      </c>
      <c r="C923" s="13">
        <v>71.67</v>
      </c>
      <c r="D923" s="13">
        <f t="shared" si="42"/>
        <v>0.73000000000000398</v>
      </c>
      <c r="E923" s="14">
        <v>23025</v>
      </c>
      <c r="F923" s="14">
        <f t="shared" si="43"/>
        <v>45</v>
      </c>
      <c r="G923" s="14">
        <v>1463.54</v>
      </c>
      <c r="H923" s="13">
        <f t="shared" si="44"/>
        <v>-4.4400000000000546</v>
      </c>
    </row>
    <row r="924" spans="1:8" x14ac:dyDescent="0.3">
      <c r="A924">
        <v>923</v>
      </c>
      <c r="B924" s="2">
        <v>44539</v>
      </c>
      <c r="C924" s="13">
        <v>70.94</v>
      </c>
      <c r="D924" s="13">
        <f t="shared" si="42"/>
        <v>-1.4200000000000017</v>
      </c>
      <c r="E924" s="14">
        <v>22980</v>
      </c>
      <c r="F924" s="14">
        <f t="shared" si="43"/>
        <v>60</v>
      </c>
      <c r="G924" s="14">
        <v>1467.98</v>
      </c>
      <c r="H924" s="13">
        <f t="shared" si="44"/>
        <v>15.110000000000127</v>
      </c>
    </row>
    <row r="925" spans="1:8" x14ac:dyDescent="0.3">
      <c r="A925">
        <v>924</v>
      </c>
      <c r="B925" s="2">
        <v>44538</v>
      </c>
      <c r="C925" s="13">
        <v>72.36</v>
      </c>
      <c r="D925" s="13">
        <f t="shared" si="42"/>
        <v>0.31000000000000227</v>
      </c>
      <c r="E925" s="14">
        <v>22920</v>
      </c>
      <c r="F925" s="14">
        <f t="shared" si="43"/>
        <v>-150</v>
      </c>
      <c r="G925" s="14">
        <v>1452.87</v>
      </c>
      <c r="H925" s="13">
        <f t="shared" si="44"/>
        <v>6.0999999999999091</v>
      </c>
    </row>
    <row r="926" spans="1:8" x14ac:dyDescent="0.3">
      <c r="A926">
        <v>925</v>
      </c>
      <c r="B926" s="2">
        <v>44537</v>
      </c>
      <c r="C926" s="13">
        <v>72.05</v>
      </c>
      <c r="D926" s="13">
        <f t="shared" si="42"/>
        <v>2.5600000000000023</v>
      </c>
      <c r="E926" s="14">
        <v>23070</v>
      </c>
      <c r="F926" s="14">
        <f t="shared" si="43"/>
        <v>50</v>
      </c>
      <c r="G926" s="14">
        <v>1446.77</v>
      </c>
      <c r="H926" s="13">
        <f t="shared" si="44"/>
        <v>33.190000000000055</v>
      </c>
    </row>
    <row r="927" spans="1:8" x14ac:dyDescent="0.3">
      <c r="A927">
        <v>926</v>
      </c>
      <c r="B927" s="2">
        <v>44536</v>
      </c>
      <c r="C927" s="13">
        <v>69.489999999999995</v>
      </c>
      <c r="D927" s="13">
        <f t="shared" si="42"/>
        <v>3.2299999999999898</v>
      </c>
      <c r="E927" s="14">
        <v>23020</v>
      </c>
      <c r="F927" s="14">
        <f t="shared" si="43"/>
        <v>190</v>
      </c>
      <c r="G927" s="14">
        <v>1413.58</v>
      </c>
      <c r="H927" s="13">
        <f t="shared" si="44"/>
        <v>-29.740000000000009</v>
      </c>
    </row>
    <row r="928" spans="1:8" x14ac:dyDescent="0.3">
      <c r="A928">
        <v>927</v>
      </c>
      <c r="B928" s="2">
        <v>44533</v>
      </c>
      <c r="C928" s="13">
        <v>66.260000000000005</v>
      </c>
      <c r="D928" s="13">
        <f t="shared" si="42"/>
        <v>-0.23999999999999488</v>
      </c>
      <c r="E928" s="14">
        <v>22830</v>
      </c>
      <c r="F928" s="14">
        <f t="shared" si="43"/>
        <v>100</v>
      </c>
      <c r="G928" s="14">
        <v>1443.32</v>
      </c>
      <c r="H928" s="13">
        <f t="shared" si="44"/>
        <v>-38.730000000000018</v>
      </c>
    </row>
    <row r="929" spans="1:8" x14ac:dyDescent="0.3">
      <c r="A929">
        <v>928</v>
      </c>
      <c r="B929" s="2">
        <v>44532</v>
      </c>
      <c r="C929" s="13">
        <v>66.5</v>
      </c>
      <c r="D929" s="13">
        <f t="shared" si="42"/>
        <v>0.93000000000000682</v>
      </c>
      <c r="E929" s="14">
        <v>22730</v>
      </c>
      <c r="F929" s="14">
        <f t="shared" si="43"/>
        <v>20</v>
      </c>
      <c r="G929" s="14">
        <v>1482.05</v>
      </c>
      <c r="H929" s="13">
        <f t="shared" si="44"/>
        <v>-3.1400000000001</v>
      </c>
    </row>
    <row r="930" spans="1:8" x14ac:dyDescent="0.3">
      <c r="A930">
        <v>929</v>
      </c>
      <c r="B930" s="2">
        <v>44531</v>
      </c>
      <c r="C930" s="13">
        <v>65.569999999999993</v>
      </c>
      <c r="D930" s="13">
        <f t="shared" si="42"/>
        <v>-0.61000000000001364</v>
      </c>
      <c r="E930" s="14">
        <v>22710</v>
      </c>
      <c r="F930" s="14">
        <f t="shared" si="43"/>
        <v>22</v>
      </c>
      <c r="G930" s="14">
        <v>1485.19</v>
      </c>
      <c r="H930" s="13">
        <f t="shared" si="44"/>
        <v>6.75</v>
      </c>
    </row>
    <row r="931" spans="1:8" x14ac:dyDescent="0.3">
      <c r="A931">
        <v>930</v>
      </c>
      <c r="B931" s="2">
        <v>44530</v>
      </c>
      <c r="C931" s="13">
        <v>66.180000000000007</v>
      </c>
      <c r="D931" s="13">
        <f t="shared" si="42"/>
        <v>-3.769999999999996</v>
      </c>
      <c r="E931" s="14">
        <v>22688</v>
      </c>
      <c r="F931" s="14">
        <f t="shared" si="43"/>
        <v>-2</v>
      </c>
      <c r="G931" s="14">
        <v>1478.44</v>
      </c>
      <c r="H931" s="13">
        <f t="shared" si="44"/>
        <v>-6.3999999999998636</v>
      </c>
    </row>
    <row r="932" spans="1:8" x14ac:dyDescent="0.3">
      <c r="A932">
        <v>931</v>
      </c>
      <c r="B932" s="2">
        <v>44529</v>
      </c>
      <c r="C932" s="13">
        <v>69.95</v>
      </c>
      <c r="D932" s="13">
        <f t="shared" si="42"/>
        <v>1.7999999999999972</v>
      </c>
      <c r="E932" s="14">
        <v>22690</v>
      </c>
      <c r="F932" s="14">
        <f t="shared" si="43"/>
        <v>12</v>
      </c>
      <c r="G932" s="14">
        <v>1484.84</v>
      </c>
      <c r="H932" s="13">
        <f t="shared" si="44"/>
        <v>-8.1900000000000546</v>
      </c>
    </row>
    <row r="933" spans="1:8" x14ac:dyDescent="0.3">
      <c r="A933">
        <v>932</v>
      </c>
      <c r="B933" s="2">
        <v>44526</v>
      </c>
      <c r="C933" s="13">
        <v>68.150000000000006</v>
      </c>
      <c r="D933" s="13">
        <f t="shared" si="42"/>
        <v>-9.9299999999999926</v>
      </c>
      <c r="E933" s="14">
        <v>22678</v>
      </c>
      <c r="F933" s="14">
        <f t="shared" si="43"/>
        <v>8</v>
      </c>
      <c r="G933" s="14">
        <v>1493.03</v>
      </c>
      <c r="H933" s="13">
        <f t="shared" si="44"/>
        <v>-7.7799999999999727</v>
      </c>
    </row>
    <row r="934" spans="1:8" x14ac:dyDescent="0.3">
      <c r="A934">
        <v>933</v>
      </c>
      <c r="B934" s="2">
        <v>44525</v>
      </c>
      <c r="C934" s="13">
        <v>78.08</v>
      </c>
      <c r="D934" s="13">
        <f t="shared" si="42"/>
        <v>-0.31000000000000227</v>
      </c>
      <c r="E934" s="14">
        <v>22670</v>
      </c>
      <c r="F934" s="14">
        <f t="shared" si="43"/>
        <v>-10</v>
      </c>
      <c r="G934" s="14">
        <v>1500.81</v>
      </c>
      <c r="H934" s="13">
        <f t="shared" si="44"/>
        <v>11.940000000000055</v>
      </c>
    </row>
    <row r="935" spans="1:8" x14ac:dyDescent="0.3">
      <c r="A935">
        <v>934</v>
      </c>
      <c r="B935" s="2">
        <v>44524</v>
      </c>
      <c r="C935" s="13">
        <v>78.39</v>
      </c>
      <c r="D935" s="13">
        <f t="shared" si="42"/>
        <v>-0.10999999999999943</v>
      </c>
      <c r="E935" s="14">
        <v>22680</v>
      </c>
      <c r="F935" s="14">
        <f t="shared" si="43"/>
        <v>5</v>
      </c>
      <c r="G935" s="14">
        <v>1488.87</v>
      </c>
      <c r="H935" s="13">
        <f t="shared" si="44"/>
        <v>25.239999999999782</v>
      </c>
    </row>
    <row r="936" spans="1:8" x14ac:dyDescent="0.3">
      <c r="A936">
        <v>935</v>
      </c>
      <c r="B936" s="2">
        <v>44523</v>
      </c>
      <c r="C936" s="13">
        <v>78.5</v>
      </c>
      <c r="D936" s="13">
        <f t="shared" si="42"/>
        <v>2.6400000000000006</v>
      </c>
      <c r="E936" s="14">
        <v>22675</v>
      </c>
      <c r="F936" s="14">
        <f t="shared" si="43"/>
        <v>5</v>
      </c>
      <c r="G936" s="14">
        <v>1463.63</v>
      </c>
      <c r="H936" s="13">
        <f t="shared" si="44"/>
        <v>16.380000000000109</v>
      </c>
    </row>
    <row r="937" spans="1:8" x14ac:dyDescent="0.3">
      <c r="A937">
        <v>936</v>
      </c>
      <c r="B937" s="2">
        <v>44522</v>
      </c>
      <c r="C937" s="13">
        <v>75.86</v>
      </c>
      <c r="D937" s="13">
        <f t="shared" si="42"/>
        <v>-0.23999999999999488</v>
      </c>
      <c r="E937" s="14">
        <v>22670</v>
      </c>
      <c r="F937" s="14">
        <f t="shared" si="43"/>
        <v>13</v>
      </c>
      <c r="G937" s="14">
        <v>1447.25</v>
      </c>
      <c r="H937" s="13">
        <f t="shared" si="44"/>
        <v>-5.0999999999999091</v>
      </c>
    </row>
    <row r="938" spans="1:8" x14ac:dyDescent="0.3">
      <c r="A938">
        <v>937</v>
      </c>
      <c r="B938" s="2">
        <v>44519</v>
      </c>
      <c r="C938" s="13">
        <v>76.099999999999994</v>
      </c>
      <c r="D938" s="13">
        <f t="shared" si="42"/>
        <v>-2.9100000000000108</v>
      </c>
      <c r="E938" s="14">
        <v>22657</v>
      </c>
      <c r="F938" s="14">
        <f t="shared" si="43"/>
        <v>7</v>
      </c>
      <c r="G938" s="14">
        <v>1452.35</v>
      </c>
      <c r="H938" s="13">
        <f t="shared" si="44"/>
        <v>-17.480000000000018</v>
      </c>
    </row>
    <row r="939" spans="1:8" x14ac:dyDescent="0.3">
      <c r="A939">
        <v>938</v>
      </c>
      <c r="B939" s="2">
        <v>44518</v>
      </c>
      <c r="C939" s="13">
        <v>79.010000000000005</v>
      </c>
      <c r="D939" s="13">
        <f t="shared" si="42"/>
        <v>0.65000000000000568</v>
      </c>
      <c r="E939" s="14">
        <v>22650</v>
      </c>
      <c r="F939" s="14">
        <f t="shared" si="43"/>
        <v>2</v>
      </c>
      <c r="G939" s="14">
        <v>1469.83</v>
      </c>
      <c r="H939" s="13">
        <f t="shared" si="44"/>
        <v>-6.0199999999999818</v>
      </c>
    </row>
    <row r="940" spans="1:8" x14ac:dyDescent="0.3">
      <c r="A940">
        <v>939</v>
      </c>
      <c r="B940" s="2">
        <v>44517</v>
      </c>
      <c r="C940" s="13">
        <v>78.36</v>
      </c>
      <c r="D940" s="13">
        <f t="shared" si="42"/>
        <v>-2.4000000000000057</v>
      </c>
      <c r="E940" s="14">
        <v>22648</v>
      </c>
      <c r="F940" s="14">
        <f t="shared" si="43"/>
        <v>-2</v>
      </c>
      <c r="G940" s="14">
        <v>1475.85</v>
      </c>
      <c r="H940" s="13">
        <f t="shared" si="44"/>
        <v>9.3999999999998636</v>
      </c>
    </row>
    <row r="941" spans="1:8" x14ac:dyDescent="0.3">
      <c r="A941">
        <v>940</v>
      </c>
      <c r="B941" s="2">
        <v>44516</v>
      </c>
      <c r="C941" s="13">
        <v>80.760000000000005</v>
      </c>
      <c r="D941" s="13">
        <f t="shared" si="42"/>
        <v>-0.11999999999999034</v>
      </c>
      <c r="E941" s="14">
        <v>22650</v>
      </c>
      <c r="F941" s="14">
        <f t="shared" si="43"/>
        <v>5</v>
      </c>
      <c r="G941" s="14">
        <v>1466.45</v>
      </c>
      <c r="H941" s="13">
        <f t="shared" si="44"/>
        <v>-10.119999999999891</v>
      </c>
    </row>
    <row r="942" spans="1:8" x14ac:dyDescent="0.3">
      <c r="A942">
        <v>941</v>
      </c>
      <c r="B942" s="2">
        <v>44515</v>
      </c>
      <c r="C942" s="13">
        <v>80.88</v>
      </c>
      <c r="D942" s="13">
        <f t="shared" si="42"/>
        <v>8.99999999999892E-2</v>
      </c>
      <c r="E942" s="14">
        <v>22645</v>
      </c>
      <c r="F942" s="14">
        <f t="shared" si="43"/>
        <v>5</v>
      </c>
      <c r="G942" s="14">
        <v>1476.57</v>
      </c>
      <c r="H942" s="13">
        <f t="shared" si="44"/>
        <v>3.2000000000000455</v>
      </c>
    </row>
    <row r="943" spans="1:8" x14ac:dyDescent="0.3">
      <c r="A943">
        <v>942</v>
      </c>
      <c r="B943" s="2">
        <v>44512</v>
      </c>
      <c r="C943" s="13">
        <v>80.790000000000006</v>
      </c>
      <c r="D943" s="13">
        <f t="shared" si="42"/>
        <v>-0.79999999999999716</v>
      </c>
      <c r="E943" s="14">
        <v>22640</v>
      </c>
      <c r="F943" s="14">
        <f t="shared" si="43"/>
        <v>-5</v>
      </c>
      <c r="G943" s="14">
        <v>1473.37</v>
      </c>
      <c r="H943" s="13">
        <f t="shared" si="44"/>
        <v>11.019999999999982</v>
      </c>
    </row>
    <row r="944" spans="1:8" x14ac:dyDescent="0.3">
      <c r="A944">
        <v>943</v>
      </c>
      <c r="B944" s="2">
        <v>44511</v>
      </c>
      <c r="C944" s="13">
        <v>81.59</v>
      </c>
      <c r="D944" s="13">
        <f t="shared" si="42"/>
        <v>0.25</v>
      </c>
      <c r="E944" s="14">
        <v>22645</v>
      </c>
      <c r="F944" s="14">
        <f t="shared" si="43"/>
        <v>-15</v>
      </c>
      <c r="G944" s="14">
        <v>1462.35</v>
      </c>
      <c r="H944" s="13">
        <f t="shared" si="44"/>
        <v>-2.6700000000000728</v>
      </c>
    </row>
    <row r="945" spans="1:8" x14ac:dyDescent="0.3">
      <c r="A945">
        <v>944</v>
      </c>
      <c r="B945" s="2">
        <v>44510</v>
      </c>
      <c r="C945" s="13">
        <v>81.34</v>
      </c>
      <c r="D945" s="13">
        <f t="shared" si="42"/>
        <v>-2.8100000000000023</v>
      </c>
      <c r="E945" s="14">
        <v>22660</v>
      </c>
      <c r="F945" s="14">
        <f t="shared" si="43"/>
        <v>-2</v>
      </c>
      <c r="G945" s="14">
        <v>1465.02</v>
      </c>
      <c r="H945" s="13">
        <f t="shared" si="44"/>
        <v>3.5199999999999818</v>
      </c>
    </row>
    <row r="946" spans="1:8" x14ac:dyDescent="0.3">
      <c r="A946">
        <v>945</v>
      </c>
      <c r="B946" s="2">
        <v>44509</v>
      </c>
      <c r="C946" s="13">
        <v>84.15</v>
      </c>
      <c r="D946" s="13">
        <f t="shared" si="42"/>
        <v>2.2199999999999989</v>
      </c>
      <c r="E946" s="14">
        <v>22662</v>
      </c>
      <c r="F946" s="14">
        <f t="shared" si="43"/>
        <v>2</v>
      </c>
      <c r="G946" s="14">
        <v>1461.5</v>
      </c>
      <c r="H946" s="13">
        <f t="shared" si="44"/>
        <v>-6.0699999999999363</v>
      </c>
    </row>
    <row r="947" spans="1:8" x14ac:dyDescent="0.3">
      <c r="A947">
        <v>946</v>
      </c>
      <c r="B947" s="2">
        <v>44508</v>
      </c>
      <c r="C947" s="13">
        <v>81.93</v>
      </c>
      <c r="D947" s="13">
        <f t="shared" si="42"/>
        <v>0.6600000000000108</v>
      </c>
      <c r="E947" s="14">
        <v>22660</v>
      </c>
      <c r="F947" s="14">
        <f t="shared" si="43"/>
        <v>-20</v>
      </c>
      <c r="G947" s="14">
        <v>1467.57</v>
      </c>
      <c r="H947" s="13">
        <f t="shared" si="44"/>
        <v>11.059999999999945</v>
      </c>
    </row>
    <row r="948" spans="1:8" x14ac:dyDescent="0.3">
      <c r="A948">
        <v>947</v>
      </c>
      <c r="B948" s="2">
        <v>44505</v>
      </c>
      <c r="C948" s="13">
        <v>81.27</v>
      </c>
      <c r="D948" s="13">
        <f t="shared" si="42"/>
        <v>2.4599999999999937</v>
      </c>
      <c r="E948" s="14">
        <v>22680</v>
      </c>
      <c r="F948" s="14">
        <f t="shared" si="43"/>
        <v>0</v>
      </c>
      <c r="G948" s="14">
        <v>1456.51</v>
      </c>
      <c r="H948" s="13">
        <f t="shared" si="44"/>
        <v>8.1700000000000728</v>
      </c>
    </row>
    <row r="949" spans="1:8" x14ac:dyDescent="0.3">
      <c r="A949">
        <v>948</v>
      </c>
      <c r="B949" s="2">
        <v>44504</v>
      </c>
      <c r="C949" s="13">
        <v>78.81</v>
      </c>
      <c r="D949" s="13">
        <f t="shared" si="42"/>
        <v>-2.0499999999999972</v>
      </c>
      <c r="E949" s="14">
        <v>22680</v>
      </c>
      <c r="F949" s="14">
        <f t="shared" si="43"/>
        <v>-67</v>
      </c>
      <c r="G949" s="14">
        <v>1448.34</v>
      </c>
      <c r="H949" s="13">
        <f t="shared" si="44"/>
        <v>4.0399999999999636</v>
      </c>
    </row>
    <row r="950" spans="1:8" x14ac:dyDescent="0.3">
      <c r="A950">
        <v>949</v>
      </c>
      <c r="B950" s="2">
        <v>44503</v>
      </c>
      <c r="C950" s="13">
        <v>80.86</v>
      </c>
      <c r="D950" s="13">
        <f t="shared" si="42"/>
        <v>-3.0499999999999972</v>
      </c>
      <c r="E950" s="14">
        <v>22747</v>
      </c>
      <c r="F950" s="14">
        <f t="shared" si="43"/>
        <v>-1</v>
      </c>
      <c r="G950" s="14">
        <v>1444.3</v>
      </c>
      <c r="H950" s="13">
        <f t="shared" si="44"/>
        <v>-8.1600000000000819</v>
      </c>
    </row>
    <row r="951" spans="1:8" x14ac:dyDescent="0.3">
      <c r="A951">
        <v>950</v>
      </c>
      <c r="B951" s="2">
        <v>44502</v>
      </c>
      <c r="C951" s="13">
        <v>83.91</v>
      </c>
      <c r="D951" s="13">
        <f t="shared" si="42"/>
        <v>-0.14000000000000057</v>
      </c>
      <c r="E951" s="14">
        <v>22748</v>
      </c>
      <c r="F951" s="14">
        <f t="shared" si="43"/>
        <v>-2</v>
      </c>
      <c r="G951" s="14">
        <v>1452.46</v>
      </c>
      <c r="H951" s="13">
        <f t="shared" si="44"/>
        <v>13.490000000000009</v>
      </c>
    </row>
    <row r="952" spans="1:8" x14ac:dyDescent="0.3">
      <c r="A952">
        <v>951</v>
      </c>
      <c r="B952" s="2">
        <v>44501</v>
      </c>
      <c r="C952" s="13">
        <v>84.05</v>
      </c>
      <c r="D952" s="13">
        <f t="shared" si="42"/>
        <v>0.48000000000000398</v>
      </c>
      <c r="E952" s="14">
        <v>22750</v>
      </c>
      <c r="F952" s="14">
        <f t="shared" si="43"/>
        <v>0</v>
      </c>
      <c r="G952" s="14">
        <v>1438.97</v>
      </c>
      <c r="H952" s="13">
        <f t="shared" si="44"/>
        <v>-5.2999999999999545</v>
      </c>
    </row>
    <row r="953" spans="1:8" x14ac:dyDescent="0.3">
      <c r="A953">
        <v>952</v>
      </c>
      <c r="B953" s="2">
        <v>44498</v>
      </c>
      <c r="C953" s="13">
        <v>83.57</v>
      </c>
      <c r="D953" s="13">
        <f t="shared" si="42"/>
        <v>0.75999999999999091</v>
      </c>
      <c r="E953" s="14">
        <v>22750</v>
      </c>
      <c r="F953" s="14">
        <f t="shared" si="43"/>
        <v>0</v>
      </c>
      <c r="G953" s="14">
        <v>1444.27</v>
      </c>
      <c r="H953" s="13">
        <f t="shared" si="44"/>
        <v>6.2599999999999909</v>
      </c>
    </row>
    <row r="954" spans="1:8" x14ac:dyDescent="0.3">
      <c r="A954">
        <v>953</v>
      </c>
      <c r="B954" s="2">
        <v>44497</v>
      </c>
      <c r="C954" s="13">
        <v>82.81</v>
      </c>
      <c r="D954" s="13">
        <f t="shared" si="42"/>
        <v>0.15000000000000568</v>
      </c>
      <c r="E954" s="14">
        <v>22750</v>
      </c>
      <c r="F954" s="14">
        <f t="shared" si="43"/>
        <v>-5</v>
      </c>
      <c r="G954" s="14">
        <v>1438.01</v>
      </c>
      <c r="H954" s="13">
        <f t="shared" si="44"/>
        <v>14.990000000000009</v>
      </c>
    </row>
    <row r="955" spans="1:8" x14ac:dyDescent="0.3">
      <c r="A955">
        <v>954</v>
      </c>
      <c r="B955" s="2">
        <v>44496</v>
      </c>
      <c r="C955" s="13">
        <v>82.66</v>
      </c>
      <c r="D955" s="13">
        <f t="shared" si="42"/>
        <v>-1.9900000000000091</v>
      </c>
      <c r="E955" s="14">
        <v>22755</v>
      </c>
      <c r="F955" s="14">
        <f t="shared" si="43"/>
        <v>-2</v>
      </c>
      <c r="G955" s="14">
        <v>1423.02</v>
      </c>
      <c r="H955" s="13">
        <f t="shared" si="44"/>
        <v>31.389999999999873</v>
      </c>
    </row>
    <row r="956" spans="1:8" x14ac:dyDescent="0.3">
      <c r="A956">
        <v>955</v>
      </c>
      <c r="B956" s="2">
        <v>44495</v>
      </c>
      <c r="C956" s="13">
        <v>84.65</v>
      </c>
      <c r="D956" s="13">
        <f t="shared" si="42"/>
        <v>0.89000000000000057</v>
      </c>
      <c r="E956" s="14">
        <v>22757</v>
      </c>
      <c r="F956" s="14">
        <f t="shared" si="43"/>
        <v>12</v>
      </c>
      <c r="G956" s="14">
        <v>1391.63</v>
      </c>
      <c r="H956" s="13">
        <f t="shared" si="44"/>
        <v>6.2300000000000182</v>
      </c>
    </row>
    <row r="957" spans="1:8" x14ac:dyDescent="0.3">
      <c r="A957">
        <v>956</v>
      </c>
      <c r="B957" s="2">
        <v>44494</v>
      </c>
      <c r="C957" s="13">
        <v>83.76</v>
      </c>
      <c r="D957" s="13">
        <f t="shared" si="42"/>
        <v>0</v>
      </c>
      <c r="E957" s="14">
        <v>22745</v>
      </c>
      <c r="F957" s="14">
        <f t="shared" si="43"/>
        <v>-9</v>
      </c>
      <c r="G957" s="14">
        <v>1385.4</v>
      </c>
      <c r="H957" s="13">
        <f t="shared" si="44"/>
        <v>-3.8399999999999181</v>
      </c>
    </row>
    <row r="958" spans="1:8" x14ac:dyDescent="0.3">
      <c r="A958">
        <v>957</v>
      </c>
      <c r="B958" s="2">
        <v>44491</v>
      </c>
      <c r="C958" s="13">
        <v>83.76</v>
      </c>
      <c r="D958" s="13">
        <f t="shared" si="42"/>
        <v>1.2600000000000051</v>
      </c>
      <c r="E958" s="14">
        <v>22754</v>
      </c>
      <c r="F958" s="14">
        <f t="shared" si="43"/>
        <v>4</v>
      </c>
      <c r="G958" s="14">
        <v>1389.24</v>
      </c>
      <c r="H958" s="13">
        <f t="shared" si="44"/>
        <v>4.4700000000000273</v>
      </c>
    </row>
    <row r="959" spans="1:8" x14ac:dyDescent="0.3">
      <c r="A959">
        <v>958</v>
      </c>
      <c r="B959" s="2">
        <v>44490</v>
      </c>
      <c r="C959" s="13">
        <v>82.5</v>
      </c>
      <c r="D959" s="13">
        <f t="shared" si="42"/>
        <v>-0.92000000000000171</v>
      </c>
      <c r="E959" s="14">
        <v>22750</v>
      </c>
      <c r="F959" s="14">
        <f t="shared" si="43"/>
        <v>-5</v>
      </c>
      <c r="G959" s="14">
        <v>1384.77</v>
      </c>
      <c r="H959" s="13">
        <f t="shared" si="44"/>
        <v>-9.0299999999999727</v>
      </c>
    </row>
    <row r="960" spans="1:8" x14ac:dyDescent="0.3">
      <c r="A960">
        <v>959</v>
      </c>
      <c r="B960" s="2">
        <v>44489</v>
      </c>
      <c r="C960" s="13">
        <v>83.42</v>
      </c>
      <c r="D960" s="13">
        <f t="shared" si="42"/>
        <v>0.46000000000000796</v>
      </c>
      <c r="E960" s="14">
        <v>22755</v>
      </c>
      <c r="F960" s="14">
        <f t="shared" si="43"/>
        <v>0</v>
      </c>
      <c r="G960" s="14">
        <v>1393.8</v>
      </c>
      <c r="H960" s="13">
        <f t="shared" si="44"/>
        <v>-1.5299999999999727</v>
      </c>
    </row>
    <row r="961" spans="1:8" x14ac:dyDescent="0.3">
      <c r="A961">
        <v>960</v>
      </c>
      <c r="B961" s="2">
        <v>44488</v>
      </c>
      <c r="C961" s="13">
        <v>82.96</v>
      </c>
      <c r="D961" s="13">
        <f t="shared" si="42"/>
        <v>0.51999999999999602</v>
      </c>
      <c r="E961" s="14">
        <v>22755</v>
      </c>
      <c r="F961" s="14">
        <f t="shared" si="43"/>
        <v>-3</v>
      </c>
      <c r="G961" s="14">
        <v>1395.33</v>
      </c>
      <c r="H961" s="13">
        <f t="shared" si="44"/>
        <v>-0.20000000000004547</v>
      </c>
    </row>
    <row r="962" spans="1:8" x14ac:dyDescent="0.3">
      <c r="A962">
        <v>961</v>
      </c>
      <c r="B962" s="2">
        <v>44487</v>
      </c>
      <c r="C962" s="13">
        <v>82.44</v>
      </c>
      <c r="D962" s="13">
        <f t="shared" si="42"/>
        <v>0.15999999999999659</v>
      </c>
      <c r="E962" s="14">
        <v>22758</v>
      </c>
      <c r="F962" s="14">
        <f t="shared" si="43"/>
        <v>0</v>
      </c>
      <c r="G962" s="14">
        <v>1395.53</v>
      </c>
      <c r="H962" s="13">
        <f t="shared" si="44"/>
        <v>2.8299999999999272</v>
      </c>
    </row>
    <row r="963" spans="1:8" x14ac:dyDescent="0.3">
      <c r="A963">
        <v>962</v>
      </c>
      <c r="B963" s="2">
        <v>44484</v>
      </c>
      <c r="C963" s="13">
        <v>82.28</v>
      </c>
      <c r="D963" s="13">
        <f t="shared" ref="D963:D1026" si="45">C963-C964</f>
        <v>0.96999999999999886</v>
      </c>
      <c r="E963" s="14">
        <v>22758</v>
      </c>
      <c r="F963" s="14">
        <f t="shared" ref="F963:F1026" si="46">E963-E964</f>
        <v>1</v>
      </c>
      <c r="G963" s="14">
        <v>1392.7</v>
      </c>
      <c r="H963" s="13">
        <f t="shared" ref="H963:H1026" si="47">G963-G964</f>
        <v>0.85000000000013642</v>
      </c>
    </row>
    <row r="964" spans="1:8" x14ac:dyDescent="0.3">
      <c r="A964">
        <v>963</v>
      </c>
      <c r="B964" s="2">
        <v>44483</v>
      </c>
      <c r="C964" s="13">
        <v>81.31</v>
      </c>
      <c r="D964" s="13">
        <f t="shared" si="45"/>
        <v>0.87000000000000455</v>
      </c>
      <c r="E964" s="14">
        <v>22757</v>
      </c>
      <c r="F964" s="14">
        <f t="shared" si="46"/>
        <v>0</v>
      </c>
      <c r="G964" s="14">
        <v>1391.85</v>
      </c>
      <c r="H964" s="13">
        <f t="shared" si="47"/>
        <v>-6.0000000000172804E-2</v>
      </c>
    </row>
    <row r="965" spans="1:8" x14ac:dyDescent="0.3">
      <c r="A965">
        <v>964</v>
      </c>
      <c r="B965" s="2">
        <v>44482</v>
      </c>
      <c r="C965" s="13">
        <v>80.44</v>
      </c>
      <c r="D965" s="13">
        <f t="shared" si="45"/>
        <v>-0.20000000000000284</v>
      </c>
      <c r="E965" s="14">
        <v>22757</v>
      </c>
      <c r="F965" s="14">
        <f t="shared" si="46"/>
        <v>0</v>
      </c>
      <c r="G965" s="14">
        <v>1391.91</v>
      </c>
      <c r="H965" s="13">
        <f t="shared" si="47"/>
        <v>-2.8899999999998727</v>
      </c>
    </row>
    <row r="966" spans="1:8" x14ac:dyDescent="0.3">
      <c r="A966">
        <v>965</v>
      </c>
      <c r="B966" s="2">
        <v>44481</v>
      </c>
      <c r="C966" s="13">
        <v>80.64</v>
      </c>
      <c r="D966" s="13">
        <f t="shared" si="45"/>
        <v>0.12000000000000455</v>
      </c>
      <c r="E966" s="14">
        <v>22757</v>
      </c>
      <c r="F966" s="14">
        <f t="shared" si="46"/>
        <v>7</v>
      </c>
      <c r="G966" s="14">
        <v>1394.8</v>
      </c>
      <c r="H966" s="13">
        <f t="shared" si="47"/>
        <v>0.71000000000003638</v>
      </c>
    </row>
    <row r="967" spans="1:8" x14ac:dyDescent="0.3">
      <c r="A967">
        <v>966</v>
      </c>
      <c r="B967" s="2">
        <v>44480</v>
      </c>
      <c r="C967" s="13">
        <v>80.52</v>
      </c>
      <c r="D967" s="13">
        <f t="shared" si="45"/>
        <v>1.1700000000000017</v>
      </c>
      <c r="E967" s="14">
        <v>22750</v>
      </c>
      <c r="F967" s="14">
        <f t="shared" si="46"/>
        <v>-7</v>
      </c>
      <c r="G967" s="14">
        <v>1394.09</v>
      </c>
      <c r="H967" s="13">
        <f t="shared" si="47"/>
        <v>21.3599999999999</v>
      </c>
    </row>
    <row r="968" spans="1:8" x14ac:dyDescent="0.3">
      <c r="A968">
        <v>967</v>
      </c>
      <c r="B968" s="2">
        <v>44477</v>
      </c>
      <c r="C968" s="13">
        <v>79.349999999999994</v>
      </c>
      <c r="D968" s="13">
        <f t="shared" si="45"/>
        <v>1.0499999999999972</v>
      </c>
      <c r="E968" s="14">
        <v>22757</v>
      </c>
      <c r="F968" s="14">
        <f t="shared" si="46"/>
        <v>7</v>
      </c>
      <c r="G968" s="14">
        <v>1372.73</v>
      </c>
      <c r="H968" s="13">
        <f t="shared" si="47"/>
        <v>6.7400000000000091</v>
      </c>
    </row>
    <row r="969" spans="1:8" x14ac:dyDescent="0.3">
      <c r="A969">
        <v>968</v>
      </c>
      <c r="B969" s="2">
        <v>44476</v>
      </c>
      <c r="C969" s="13">
        <v>78.3</v>
      </c>
      <c r="D969" s="13">
        <f t="shared" si="45"/>
        <v>0.86999999999999034</v>
      </c>
      <c r="E969" s="14">
        <v>22750</v>
      </c>
      <c r="F969" s="14">
        <f t="shared" si="46"/>
        <v>0</v>
      </c>
      <c r="G969" s="14">
        <v>1365.99</v>
      </c>
      <c r="H969" s="13">
        <f t="shared" si="47"/>
        <v>3.1700000000000728</v>
      </c>
    </row>
    <row r="970" spans="1:8" x14ac:dyDescent="0.3">
      <c r="A970">
        <v>969</v>
      </c>
      <c r="B970" s="2">
        <v>44475</v>
      </c>
      <c r="C970" s="13">
        <v>77.430000000000007</v>
      </c>
      <c r="D970" s="13">
        <f t="shared" si="45"/>
        <v>-1.5</v>
      </c>
      <c r="E970" s="14">
        <v>22750</v>
      </c>
      <c r="F970" s="14">
        <f t="shared" si="46"/>
        <v>-4</v>
      </c>
      <c r="G970" s="14">
        <v>1362.82</v>
      </c>
      <c r="H970" s="13">
        <f t="shared" si="47"/>
        <v>8.1899999999998272</v>
      </c>
    </row>
    <row r="971" spans="1:8" x14ac:dyDescent="0.3">
      <c r="A971">
        <v>970</v>
      </c>
      <c r="B971" s="2">
        <v>44474</v>
      </c>
      <c r="C971" s="13">
        <v>78.930000000000007</v>
      </c>
      <c r="D971" s="13">
        <f t="shared" si="45"/>
        <v>1.3100000000000023</v>
      </c>
      <c r="E971" s="14">
        <v>22754</v>
      </c>
      <c r="F971" s="14">
        <f t="shared" si="46"/>
        <v>-3</v>
      </c>
      <c r="G971" s="14">
        <v>1354.63</v>
      </c>
      <c r="H971" s="13">
        <f t="shared" si="47"/>
        <v>15.090000000000146</v>
      </c>
    </row>
    <row r="972" spans="1:8" x14ac:dyDescent="0.3">
      <c r="A972">
        <v>971</v>
      </c>
      <c r="B972" s="2">
        <v>44473</v>
      </c>
      <c r="C972" s="13">
        <v>77.62</v>
      </c>
      <c r="D972" s="13">
        <f t="shared" si="45"/>
        <v>1.7400000000000091</v>
      </c>
      <c r="E972" s="14">
        <v>22757</v>
      </c>
      <c r="F972" s="14">
        <f t="shared" si="46"/>
        <v>0</v>
      </c>
      <c r="G972" s="14">
        <v>1339.54</v>
      </c>
      <c r="H972" s="13">
        <f t="shared" si="47"/>
        <v>4.6499999999998636</v>
      </c>
    </row>
    <row r="973" spans="1:8" x14ac:dyDescent="0.3">
      <c r="A973">
        <v>972</v>
      </c>
      <c r="B973" s="2">
        <v>44470</v>
      </c>
      <c r="C973" s="13">
        <v>75.88</v>
      </c>
      <c r="D973" s="13">
        <f t="shared" si="45"/>
        <v>0.84999999999999432</v>
      </c>
      <c r="E973" s="14">
        <v>22757</v>
      </c>
      <c r="F973" s="14">
        <f t="shared" si="46"/>
        <v>7</v>
      </c>
      <c r="G973" s="14">
        <v>1334.89</v>
      </c>
      <c r="H973" s="13">
        <f t="shared" si="47"/>
        <v>-7.1699999999998454</v>
      </c>
    </row>
    <row r="974" spans="1:8" x14ac:dyDescent="0.3">
      <c r="A974">
        <v>973</v>
      </c>
      <c r="B974" s="2">
        <v>44469</v>
      </c>
      <c r="C974" s="13">
        <v>75.03</v>
      </c>
      <c r="D974" s="13">
        <f t="shared" si="45"/>
        <v>0.20000000000000284</v>
      </c>
      <c r="E974" s="14">
        <v>22750</v>
      </c>
      <c r="F974" s="14">
        <f t="shared" si="46"/>
        <v>-3</v>
      </c>
      <c r="G974" s="14">
        <v>1342.06</v>
      </c>
      <c r="H974" s="13">
        <f t="shared" si="47"/>
        <v>2.8499999999999091</v>
      </c>
    </row>
    <row r="975" spans="1:8" x14ac:dyDescent="0.3">
      <c r="A975">
        <v>974</v>
      </c>
      <c r="B975" s="2">
        <v>44468</v>
      </c>
      <c r="C975" s="13">
        <v>74.83</v>
      </c>
      <c r="D975" s="13">
        <f t="shared" si="45"/>
        <v>-0.46000000000000796</v>
      </c>
      <c r="E975" s="14">
        <v>22753</v>
      </c>
      <c r="F975" s="14">
        <f t="shared" si="46"/>
        <v>-8</v>
      </c>
      <c r="G975" s="14">
        <v>1339.21</v>
      </c>
      <c r="H975" s="13">
        <f t="shared" si="47"/>
        <v>-9.9999999999909051E-2</v>
      </c>
    </row>
    <row r="976" spans="1:8" x14ac:dyDescent="0.3">
      <c r="A976">
        <v>975</v>
      </c>
      <c r="B976" s="2">
        <v>44467</v>
      </c>
      <c r="C976" s="13">
        <v>75.290000000000006</v>
      </c>
      <c r="D976" s="13">
        <f t="shared" si="45"/>
        <v>-0.15999999999999659</v>
      </c>
      <c r="E976" s="14">
        <v>22761</v>
      </c>
      <c r="F976" s="14">
        <f t="shared" si="46"/>
        <v>-5</v>
      </c>
      <c r="G976" s="14">
        <v>1339.31</v>
      </c>
      <c r="H976" s="13">
        <f t="shared" si="47"/>
        <v>14.319999999999936</v>
      </c>
    </row>
    <row r="977" spans="1:8" x14ac:dyDescent="0.3">
      <c r="A977">
        <v>976</v>
      </c>
      <c r="B977" s="2">
        <v>44466</v>
      </c>
      <c r="C977" s="13">
        <v>75.45</v>
      </c>
      <c r="D977" s="13">
        <f t="shared" si="45"/>
        <v>1.4699999999999989</v>
      </c>
      <c r="E977" s="14">
        <v>22766</v>
      </c>
      <c r="F977" s="14">
        <f t="shared" si="46"/>
        <v>6</v>
      </c>
      <c r="G977" s="14">
        <v>1324.99</v>
      </c>
      <c r="H977" s="13">
        <f t="shared" si="47"/>
        <v>-26.180000000000064</v>
      </c>
    </row>
    <row r="978" spans="1:8" x14ac:dyDescent="0.3">
      <c r="A978">
        <v>977</v>
      </c>
      <c r="B978" s="2">
        <v>44463</v>
      </c>
      <c r="C978" s="13">
        <v>73.98</v>
      </c>
      <c r="D978" s="13">
        <f t="shared" si="45"/>
        <v>0.68000000000000682</v>
      </c>
      <c r="E978" s="14">
        <v>22760</v>
      </c>
      <c r="F978" s="14">
        <f t="shared" si="46"/>
        <v>-2</v>
      </c>
      <c r="G978" s="14">
        <v>1351.17</v>
      </c>
      <c r="H978" s="13">
        <f t="shared" si="47"/>
        <v>-1.5899999999999181</v>
      </c>
    </row>
    <row r="979" spans="1:8" x14ac:dyDescent="0.3">
      <c r="A979">
        <v>978</v>
      </c>
      <c r="B979" s="2">
        <v>44462</v>
      </c>
      <c r="C979" s="13">
        <v>73.3</v>
      </c>
      <c r="D979" s="13">
        <f t="shared" si="45"/>
        <v>1.0699999999999932</v>
      </c>
      <c r="E979" s="14">
        <v>22762</v>
      </c>
      <c r="F979" s="14">
        <f t="shared" si="46"/>
        <v>2</v>
      </c>
      <c r="G979" s="14">
        <v>1352.76</v>
      </c>
      <c r="H979" s="13">
        <f t="shared" si="47"/>
        <v>2.0799999999999272</v>
      </c>
    </row>
    <row r="980" spans="1:8" x14ac:dyDescent="0.3">
      <c r="A980">
        <v>979</v>
      </c>
      <c r="B980" s="2">
        <v>44461</v>
      </c>
      <c r="C980" s="13">
        <v>72.23</v>
      </c>
      <c r="D980" s="13">
        <f t="shared" si="45"/>
        <v>1.7400000000000091</v>
      </c>
      <c r="E980" s="14">
        <v>22760</v>
      </c>
      <c r="F980" s="14">
        <f t="shared" si="46"/>
        <v>5</v>
      </c>
      <c r="G980" s="14">
        <v>1350.68</v>
      </c>
      <c r="H980" s="13">
        <f t="shared" si="47"/>
        <v>10.840000000000146</v>
      </c>
    </row>
    <row r="981" spans="1:8" x14ac:dyDescent="0.3">
      <c r="A981">
        <v>980</v>
      </c>
      <c r="B981" s="2">
        <v>44460</v>
      </c>
      <c r="C981" s="13">
        <v>70.489999999999995</v>
      </c>
      <c r="D981" s="13">
        <f t="shared" si="45"/>
        <v>0.19999999999998863</v>
      </c>
      <c r="E981" s="14">
        <v>22755</v>
      </c>
      <c r="F981" s="14">
        <f t="shared" si="46"/>
        <v>-14</v>
      </c>
      <c r="G981" s="14">
        <v>1339.84</v>
      </c>
      <c r="H981" s="13">
        <f t="shared" si="47"/>
        <v>-10.6400000000001</v>
      </c>
    </row>
    <row r="982" spans="1:8" x14ac:dyDescent="0.3">
      <c r="A982">
        <v>981</v>
      </c>
      <c r="B982" s="2">
        <v>44459</v>
      </c>
      <c r="C982" s="13">
        <v>70.290000000000006</v>
      </c>
      <c r="D982" s="13">
        <f t="shared" si="45"/>
        <v>-1.6799999999999926</v>
      </c>
      <c r="E982" s="14">
        <v>22769</v>
      </c>
      <c r="F982" s="14">
        <f t="shared" si="46"/>
        <v>-1</v>
      </c>
      <c r="G982" s="14">
        <v>1350.48</v>
      </c>
      <c r="H982" s="13">
        <f t="shared" si="47"/>
        <v>-2.1600000000000819</v>
      </c>
    </row>
    <row r="983" spans="1:8" x14ac:dyDescent="0.3">
      <c r="A983">
        <v>982</v>
      </c>
      <c r="B983" s="2">
        <v>44456</v>
      </c>
      <c r="C983" s="13">
        <v>71.97</v>
      </c>
      <c r="D983" s="13">
        <f t="shared" si="45"/>
        <v>-0.64000000000000057</v>
      </c>
      <c r="E983" s="14">
        <v>22770</v>
      </c>
      <c r="F983" s="14">
        <f t="shared" si="46"/>
        <v>17</v>
      </c>
      <c r="G983" s="14">
        <v>1352.64</v>
      </c>
      <c r="H983" s="13">
        <f t="shared" si="47"/>
        <v>6.7700000000002092</v>
      </c>
    </row>
    <row r="984" spans="1:8" x14ac:dyDescent="0.3">
      <c r="A984">
        <v>983</v>
      </c>
      <c r="B984" s="2">
        <v>44455</v>
      </c>
      <c r="C984" s="13">
        <v>72.61</v>
      </c>
      <c r="D984" s="13">
        <f t="shared" si="45"/>
        <v>0</v>
      </c>
      <c r="E984" s="14">
        <v>22753</v>
      </c>
      <c r="F984" s="14">
        <f t="shared" si="46"/>
        <v>-5</v>
      </c>
      <c r="G984" s="14">
        <v>1345.87</v>
      </c>
      <c r="H984" s="13">
        <f t="shared" si="47"/>
        <v>3.999999999996362E-2</v>
      </c>
    </row>
    <row r="985" spans="1:8" x14ac:dyDescent="0.3">
      <c r="A985">
        <v>984</v>
      </c>
      <c r="B985" s="2">
        <v>44454</v>
      </c>
      <c r="C985" s="13">
        <v>72.61</v>
      </c>
      <c r="D985" s="13">
        <f t="shared" si="45"/>
        <v>2.1500000000000057</v>
      </c>
      <c r="E985" s="14">
        <v>22758</v>
      </c>
      <c r="F985" s="14">
        <f t="shared" si="46"/>
        <v>-1</v>
      </c>
      <c r="G985" s="14">
        <v>1345.83</v>
      </c>
      <c r="H985" s="13">
        <f t="shared" si="47"/>
        <v>6.1299999999998818</v>
      </c>
    </row>
    <row r="986" spans="1:8" x14ac:dyDescent="0.3">
      <c r="A986">
        <v>985</v>
      </c>
      <c r="B986" s="2">
        <v>44453</v>
      </c>
      <c r="C986" s="13">
        <v>70.459999999999994</v>
      </c>
      <c r="D986" s="13">
        <f t="shared" si="45"/>
        <v>9.9999999999909051E-3</v>
      </c>
      <c r="E986" s="14">
        <v>22759</v>
      </c>
      <c r="F986" s="14">
        <f t="shared" si="46"/>
        <v>0</v>
      </c>
      <c r="G986" s="14">
        <v>1339.7</v>
      </c>
      <c r="H986" s="13">
        <f t="shared" si="47"/>
        <v>-1.7300000000000182</v>
      </c>
    </row>
    <row r="987" spans="1:8" x14ac:dyDescent="0.3">
      <c r="A987">
        <v>986</v>
      </c>
      <c r="B987" s="2">
        <v>44452</v>
      </c>
      <c r="C987" s="13">
        <v>70.45</v>
      </c>
      <c r="D987" s="13">
        <f t="shared" si="45"/>
        <v>0.73000000000000398</v>
      </c>
      <c r="E987" s="14">
        <v>22759</v>
      </c>
      <c r="F987" s="14">
        <f t="shared" si="46"/>
        <v>2</v>
      </c>
      <c r="G987" s="14">
        <v>1341.43</v>
      </c>
      <c r="H987" s="13">
        <f t="shared" si="47"/>
        <v>-3.8799999999998818</v>
      </c>
    </row>
    <row r="988" spans="1:8" x14ac:dyDescent="0.3">
      <c r="A988">
        <v>987</v>
      </c>
      <c r="B988" s="2">
        <v>44449</v>
      </c>
      <c r="C988" s="13">
        <v>69.72</v>
      </c>
      <c r="D988" s="13">
        <f t="shared" si="45"/>
        <v>1.5799999999999983</v>
      </c>
      <c r="E988" s="14">
        <v>22757</v>
      </c>
      <c r="F988" s="14">
        <f t="shared" si="46"/>
        <v>-8</v>
      </c>
      <c r="G988" s="14">
        <v>1345.31</v>
      </c>
      <c r="H988" s="13">
        <f t="shared" si="47"/>
        <v>1.3299999999999272</v>
      </c>
    </row>
    <row r="989" spans="1:8" x14ac:dyDescent="0.3">
      <c r="A989">
        <v>988</v>
      </c>
      <c r="B989" s="2">
        <v>44448</v>
      </c>
      <c r="C989" s="13">
        <v>68.14</v>
      </c>
      <c r="D989" s="13">
        <f t="shared" si="45"/>
        <v>-1.1599999999999966</v>
      </c>
      <c r="E989" s="14">
        <v>22765</v>
      </c>
      <c r="F989" s="14">
        <f t="shared" si="46"/>
        <v>8</v>
      </c>
      <c r="G989" s="14">
        <v>1343.98</v>
      </c>
      <c r="H989" s="13">
        <f t="shared" si="47"/>
        <v>10.370000000000118</v>
      </c>
    </row>
    <row r="990" spans="1:8" x14ac:dyDescent="0.3">
      <c r="A990">
        <v>989</v>
      </c>
      <c r="B990" s="2">
        <v>44447</v>
      </c>
      <c r="C990" s="13">
        <v>69.3</v>
      </c>
      <c r="D990" s="13">
        <f t="shared" si="45"/>
        <v>0.95000000000000284</v>
      </c>
      <c r="E990" s="14">
        <v>22757</v>
      </c>
      <c r="F990" s="14">
        <f t="shared" si="46"/>
        <v>-1</v>
      </c>
      <c r="G990" s="14">
        <v>1333.61</v>
      </c>
      <c r="H990" s="13">
        <f t="shared" si="47"/>
        <v>-8.290000000000191</v>
      </c>
    </row>
    <row r="991" spans="1:8" x14ac:dyDescent="0.3">
      <c r="A991">
        <v>990</v>
      </c>
      <c r="B991" s="2">
        <v>44446</v>
      </c>
      <c r="C991" s="13">
        <v>68.349999999999994</v>
      </c>
      <c r="D991" s="13">
        <f t="shared" si="45"/>
        <v>-0.53000000000000114</v>
      </c>
      <c r="E991" s="14">
        <v>22758</v>
      </c>
      <c r="F991" s="14">
        <f t="shared" si="46"/>
        <v>-2</v>
      </c>
      <c r="G991" s="14">
        <v>1341.9</v>
      </c>
      <c r="H991" s="13">
        <f t="shared" si="47"/>
        <v>-4.4900000000000091</v>
      </c>
    </row>
    <row r="992" spans="1:8" x14ac:dyDescent="0.3">
      <c r="A992">
        <v>991</v>
      </c>
      <c r="B992" s="2">
        <v>44445</v>
      </c>
      <c r="C992" s="13">
        <v>68.88</v>
      </c>
      <c r="D992" s="13">
        <f t="shared" si="45"/>
        <v>-0.4100000000000108</v>
      </c>
      <c r="E992" s="14">
        <v>22760</v>
      </c>
      <c r="F992" s="14">
        <f t="shared" si="46"/>
        <v>0</v>
      </c>
      <c r="G992" s="14">
        <v>1346.39</v>
      </c>
      <c r="H992" s="13">
        <f t="shared" si="47"/>
        <v>27.12918367346947</v>
      </c>
    </row>
    <row r="993" spans="1:8" x14ac:dyDescent="0.3">
      <c r="A993">
        <v>992</v>
      </c>
      <c r="B993" s="2">
        <v>44442</v>
      </c>
      <c r="C993" s="13">
        <v>69.290000000000006</v>
      </c>
      <c r="D993" s="13">
        <f t="shared" si="45"/>
        <v>-0.69999999999998863</v>
      </c>
      <c r="E993" s="14">
        <v>22760</v>
      </c>
      <c r="F993" s="14">
        <f t="shared" si="46"/>
        <v>0</v>
      </c>
      <c r="G993" s="14">
        <v>1319.2608163265306</v>
      </c>
      <c r="H993" s="13">
        <f t="shared" si="47"/>
        <v>2.5651020408163276</v>
      </c>
    </row>
    <row r="994" spans="1:8" x14ac:dyDescent="0.3">
      <c r="A994">
        <v>993</v>
      </c>
      <c r="B994" s="2">
        <v>44441</v>
      </c>
      <c r="C994" s="13">
        <v>69.989999999999995</v>
      </c>
      <c r="D994" s="13">
        <f t="shared" si="45"/>
        <v>1.3999999999999915</v>
      </c>
      <c r="E994" s="14">
        <v>22760</v>
      </c>
      <c r="F994" s="14">
        <f t="shared" si="46"/>
        <v>0</v>
      </c>
      <c r="G994" s="14">
        <v>1316.6957142857143</v>
      </c>
      <c r="H994" s="13">
        <f t="shared" si="47"/>
        <v>-17.954285714285788</v>
      </c>
    </row>
    <row r="995" spans="1:8" x14ac:dyDescent="0.3">
      <c r="A995">
        <v>994</v>
      </c>
      <c r="B995" s="2">
        <v>44440</v>
      </c>
      <c r="C995" s="13">
        <v>68.59</v>
      </c>
      <c r="D995" s="13">
        <f t="shared" si="45"/>
        <v>9.0000000000003411E-2</v>
      </c>
      <c r="E995" s="14">
        <v>22760</v>
      </c>
      <c r="F995" s="14">
        <f t="shared" si="46"/>
        <v>-15</v>
      </c>
      <c r="G995" s="14">
        <v>1334.65</v>
      </c>
      <c r="H995" s="13">
        <f t="shared" si="47"/>
        <v>3.1800000000000637</v>
      </c>
    </row>
    <row r="996" spans="1:8" x14ac:dyDescent="0.3">
      <c r="A996">
        <v>995</v>
      </c>
      <c r="B996" s="2">
        <v>44439</v>
      </c>
      <c r="C996" s="13">
        <v>68.5</v>
      </c>
      <c r="D996" s="13">
        <f t="shared" si="45"/>
        <v>-0.70999999999999375</v>
      </c>
      <c r="E996" s="14">
        <v>22775</v>
      </c>
      <c r="F996" s="14">
        <f t="shared" si="46"/>
        <v>0</v>
      </c>
      <c r="G996" s="14">
        <v>1331.47</v>
      </c>
      <c r="H996" s="13">
        <f t="shared" si="47"/>
        <v>3.3299999999999272</v>
      </c>
    </row>
    <row r="997" spans="1:8" x14ac:dyDescent="0.3">
      <c r="A997">
        <v>996</v>
      </c>
      <c r="B997" s="2">
        <v>44438</v>
      </c>
      <c r="C997" s="13">
        <v>69.209999999999994</v>
      </c>
      <c r="D997" s="13">
        <f t="shared" si="45"/>
        <v>0.46999999999999886</v>
      </c>
      <c r="E997" s="14">
        <v>22775</v>
      </c>
      <c r="F997" s="14">
        <f t="shared" si="46"/>
        <v>-14</v>
      </c>
      <c r="G997" s="14">
        <v>1328.14</v>
      </c>
      <c r="H997" s="13">
        <f t="shared" si="47"/>
        <v>14.940000000000055</v>
      </c>
    </row>
    <row r="998" spans="1:8" x14ac:dyDescent="0.3">
      <c r="A998">
        <v>997</v>
      </c>
      <c r="B998" s="2">
        <v>44435</v>
      </c>
      <c r="C998" s="13">
        <v>68.739999999999995</v>
      </c>
      <c r="D998" s="13">
        <f t="shared" si="45"/>
        <v>1.3199999999999932</v>
      </c>
      <c r="E998" s="14">
        <v>22789</v>
      </c>
      <c r="F998" s="14">
        <f t="shared" si="46"/>
        <v>4</v>
      </c>
      <c r="G998" s="14">
        <v>1313.2</v>
      </c>
      <c r="H998" s="13">
        <f t="shared" si="47"/>
        <v>12.080000000000155</v>
      </c>
    </row>
    <row r="999" spans="1:8" x14ac:dyDescent="0.3">
      <c r="A999">
        <v>998</v>
      </c>
      <c r="B999" s="2">
        <v>44434</v>
      </c>
      <c r="C999" s="13">
        <v>67.42</v>
      </c>
      <c r="D999" s="13">
        <f t="shared" si="45"/>
        <v>-0.93999999999999773</v>
      </c>
      <c r="E999" s="14">
        <v>22785</v>
      </c>
      <c r="F999" s="14">
        <f t="shared" si="46"/>
        <v>-5</v>
      </c>
      <c r="G999" s="14">
        <v>1301.1199999999999</v>
      </c>
      <c r="H999" s="13">
        <f t="shared" si="47"/>
        <v>-8.4300000000000637</v>
      </c>
    </row>
    <row r="1000" spans="1:8" x14ac:dyDescent="0.3">
      <c r="A1000">
        <v>999</v>
      </c>
      <c r="B1000" s="2">
        <v>44433</v>
      </c>
      <c r="C1000" s="13">
        <v>68.36</v>
      </c>
      <c r="D1000" s="13">
        <f t="shared" si="45"/>
        <v>0.81999999999999318</v>
      </c>
      <c r="E1000" s="14">
        <v>22790</v>
      </c>
      <c r="F1000" s="14">
        <f t="shared" si="46"/>
        <v>-30</v>
      </c>
      <c r="G1000" s="14">
        <v>1309.55</v>
      </c>
      <c r="H1000" s="13">
        <f t="shared" si="47"/>
        <v>10.809999999999945</v>
      </c>
    </row>
    <row r="1001" spans="1:8" x14ac:dyDescent="0.3">
      <c r="A1001">
        <v>1000</v>
      </c>
      <c r="B1001" s="2">
        <v>44432</v>
      </c>
      <c r="C1001" s="13">
        <v>67.540000000000006</v>
      </c>
      <c r="D1001" s="13">
        <f t="shared" si="45"/>
        <v>1.9000000000000057</v>
      </c>
      <c r="E1001" s="14">
        <v>22820</v>
      </c>
      <c r="F1001" s="14">
        <f t="shared" si="46"/>
        <v>-5</v>
      </c>
      <c r="G1001" s="14">
        <v>1298.74</v>
      </c>
      <c r="H1001" s="13">
        <f t="shared" si="47"/>
        <v>-0.11999999999989086</v>
      </c>
    </row>
    <row r="1002" spans="1:8" x14ac:dyDescent="0.3">
      <c r="A1002">
        <v>1001</v>
      </c>
      <c r="B1002" s="2">
        <v>44431</v>
      </c>
      <c r="C1002" s="13">
        <v>65.64</v>
      </c>
      <c r="D1002" s="13">
        <f t="shared" si="45"/>
        <v>3.5</v>
      </c>
      <c r="E1002" s="14">
        <v>22825</v>
      </c>
      <c r="F1002" s="14">
        <f t="shared" si="46"/>
        <v>5</v>
      </c>
      <c r="G1002" s="14">
        <v>1298.8599999999999</v>
      </c>
      <c r="H1002" s="13">
        <f t="shared" si="47"/>
        <v>-30.570000000000164</v>
      </c>
    </row>
    <row r="1003" spans="1:8" x14ac:dyDescent="0.3">
      <c r="A1003">
        <v>1002</v>
      </c>
      <c r="B1003" s="2">
        <v>44428</v>
      </c>
      <c r="C1003" s="13">
        <v>62.14</v>
      </c>
      <c r="D1003" s="13">
        <f t="shared" si="45"/>
        <v>-1.5499999999999972</v>
      </c>
      <c r="E1003" s="14">
        <v>22820</v>
      </c>
      <c r="F1003" s="14">
        <f t="shared" si="46"/>
        <v>8</v>
      </c>
      <c r="G1003" s="14">
        <v>1329.43</v>
      </c>
      <c r="H1003" s="13">
        <f t="shared" si="47"/>
        <v>-45.419999999999845</v>
      </c>
    </row>
    <row r="1004" spans="1:8" x14ac:dyDescent="0.3">
      <c r="A1004">
        <v>1003</v>
      </c>
      <c r="B1004" s="2">
        <v>44427</v>
      </c>
      <c r="C1004" s="13">
        <v>63.69</v>
      </c>
      <c r="D1004" s="13">
        <f t="shared" si="45"/>
        <v>-1.769999999999996</v>
      </c>
      <c r="E1004" s="14">
        <v>22812</v>
      </c>
      <c r="F1004" s="14">
        <f t="shared" si="46"/>
        <v>5</v>
      </c>
      <c r="G1004" s="14">
        <v>1374.85</v>
      </c>
      <c r="H1004" s="13">
        <f t="shared" si="47"/>
        <v>13.909999999999854</v>
      </c>
    </row>
    <row r="1005" spans="1:8" x14ac:dyDescent="0.3">
      <c r="A1005">
        <v>1004</v>
      </c>
      <c r="B1005" s="2">
        <v>44426</v>
      </c>
      <c r="C1005" s="13">
        <v>65.459999999999994</v>
      </c>
      <c r="D1005" s="13">
        <f t="shared" si="45"/>
        <v>-1.1300000000000097</v>
      </c>
      <c r="E1005" s="14">
        <v>22807</v>
      </c>
      <c r="F1005" s="14">
        <f t="shared" si="46"/>
        <v>-23</v>
      </c>
      <c r="G1005" s="14">
        <v>1360.94</v>
      </c>
      <c r="H1005" s="13">
        <f t="shared" si="47"/>
        <v>-2.1499999999998636</v>
      </c>
    </row>
    <row r="1006" spans="1:8" x14ac:dyDescent="0.3">
      <c r="A1006">
        <v>1005</v>
      </c>
      <c r="B1006" s="2">
        <v>44425</v>
      </c>
      <c r="C1006" s="13">
        <v>66.59</v>
      </c>
      <c r="D1006" s="13">
        <f t="shared" si="45"/>
        <v>-0.70000000000000284</v>
      </c>
      <c r="E1006" s="14">
        <v>22830</v>
      </c>
      <c r="F1006" s="14">
        <f t="shared" si="46"/>
        <v>0</v>
      </c>
      <c r="G1006" s="14">
        <v>1363.09</v>
      </c>
      <c r="H1006" s="13">
        <f t="shared" si="47"/>
        <v>-7.8700000000001182</v>
      </c>
    </row>
    <row r="1007" spans="1:8" x14ac:dyDescent="0.3">
      <c r="A1007">
        <v>1006</v>
      </c>
      <c r="B1007" s="2">
        <v>44424</v>
      </c>
      <c r="C1007" s="13">
        <v>67.290000000000006</v>
      </c>
      <c r="D1007" s="13">
        <f t="shared" si="45"/>
        <v>-1.1499999999999915</v>
      </c>
      <c r="E1007" s="14">
        <v>22830</v>
      </c>
      <c r="F1007" s="14">
        <f t="shared" si="46"/>
        <v>0</v>
      </c>
      <c r="G1007" s="14">
        <v>1370.96</v>
      </c>
      <c r="H1007" s="13">
        <f t="shared" si="47"/>
        <v>13.910000000000082</v>
      </c>
    </row>
    <row r="1008" spans="1:8" x14ac:dyDescent="0.3">
      <c r="A1008">
        <v>1007</v>
      </c>
      <c r="B1008" s="2">
        <v>44421</v>
      </c>
      <c r="C1008" s="13">
        <v>68.44</v>
      </c>
      <c r="D1008" s="13">
        <f t="shared" si="45"/>
        <v>-0.65000000000000568</v>
      </c>
      <c r="E1008" s="14">
        <v>22830</v>
      </c>
      <c r="F1008" s="14">
        <f t="shared" si="46"/>
        <v>25</v>
      </c>
      <c r="G1008" s="14">
        <v>1357.05</v>
      </c>
      <c r="H1008" s="13">
        <f t="shared" si="47"/>
        <v>4</v>
      </c>
    </row>
    <row r="1009" spans="1:8" x14ac:dyDescent="0.3">
      <c r="A1009">
        <v>1008</v>
      </c>
      <c r="B1009" s="2">
        <v>44420</v>
      </c>
      <c r="C1009" s="13">
        <v>69.09</v>
      </c>
      <c r="D1009" s="13">
        <f t="shared" si="45"/>
        <v>-0.15999999999999659</v>
      </c>
      <c r="E1009" s="14">
        <v>22805</v>
      </c>
      <c r="F1009" s="14">
        <f t="shared" si="46"/>
        <v>-4</v>
      </c>
      <c r="G1009" s="14">
        <v>1353.05</v>
      </c>
      <c r="H1009" s="13">
        <f t="shared" si="47"/>
        <v>-4.7400000000000091</v>
      </c>
    </row>
    <row r="1010" spans="1:8" x14ac:dyDescent="0.3">
      <c r="A1010">
        <v>1009</v>
      </c>
      <c r="B1010" s="2">
        <v>44419</v>
      </c>
      <c r="C1010" s="13">
        <v>69.25</v>
      </c>
      <c r="D1010" s="13">
        <f t="shared" si="45"/>
        <v>0.95999999999999375</v>
      </c>
      <c r="E1010" s="14">
        <v>22809</v>
      </c>
      <c r="F1010" s="14">
        <f t="shared" si="46"/>
        <v>-78</v>
      </c>
      <c r="G1010" s="14">
        <v>1357.79</v>
      </c>
      <c r="H1010" s="13">
        <f t="shared" si="47"/>
        <v>-4.6400000000001</v>
      </c>
    </row>
    <row r="1011" spans="1:8" x14ac:dyDescent="0.3">
      <c r="A1011">
        <v>1010</v>
      </c>
      <c r="B1011" s="2">
        <v>44418</v>
      </c>
      <c r="C1011" s="13">
        <v>68.290000000000006</v>
      </c>
      <c r="D1011" s="13">
        <f t="shared" si="45"/>
        <v>1.8100000000000023</v>
      </c>
      <c r="E1011" s="14">
        <v>22887</v>
      </c>
      <c r="F1011" s="14">
        <f t="shared" si="46"/>
        <v>-38</v>
      </c>
      <c r="G1011" s="14">
        <v>1362.43</v>
      </c>
      <c r="H1011" s="13">
        <f t="shared" si="47"/>
        <v>2.5700000000001637</v>
      </c>
    </row>
    <row r="1012" spans="1:8" x14ac:dyDescent="0.3">
      <c r="A1012">
        <v>1011</v>
      </c>
      <c r="B1012" s="2">
        <v>44417</v>
      </c>
      <c r="C1012" s="13">
        <v>66.48</v>
      </c>
      <c r="D1012" s="13">
        <f t="shared" si="45"/>
        <v>-1.7999999999999972</v>
      </c>
      <c r="E1012" s="14">
        <v>22925</v>
      </c>
      <c r="F1012" s="14">
        <f t="shared" si="46"/>
        <v>-2</v>
      </c>
      <c r="G1012" s="14">
        <v>1359.86</v>
      </c>
      <c r="H1012" s="13">
        <f t="shared" si="47"/>
        <v>18.409999999999854</v>
      </c>
    </row>
    <row r="1013" spans="1:8" x14ac:dyDescent="0.3">
      <c r="A1013">
        <v>1012</v>
      </c>
      <c r="B1013" s="2">
        <v>44414</v>
      </c>
      <c r="C1013" s="13">
        <v>68.28</v>
      </c>
      <c r="D1013" s="13">
        <f t="shared" si="45"/>
        <v>-0.81000000000000227</v>
      </c>
      <c r="E1013" s="14">
        <v>22927</v>
      </c>
      <c r="F1013" s="14">
        <f t="shared" si="46"/>
        <v>-9</v>
      </c>
      <c r="G1013" s="14">
        <v>1341.45</v>
      </c>
      <c r="H1013" s="13">
        <f t="shared" si="47"/>
        <v>-4.0999999999999091</v>
      </c>
    </row>
    <row r="1014" spans="1:8" x14ac:dyDescent="0.3">
      <c r="A1014">
        <v>1013</v>
      </c>
      <c r="B1014" s="2">
        <v>44413</v>
      </c>
      <c r="C1014" s="13">
        <v>69.09</v>
      </c>
      <c r="D1014" s="13">
        <f t="shared" si="45"/>
        <v>0.93999999999999773</v>
      </c>
      <c r="E1014" s="14">
        <v>22936</v>
      </c>
      <c r="F1014" s="14">
        <f t="shared" si="46"/>
        <v>-9</v>
      </c>
      <c r="G1014" s="14">
        <v>1345.55</v>
      </c>
      <c r="H1014" s="13">
        <f t="shared" si="47"/>
        <v>10.809999999999945</v>
      </c>
    </row>
    <row r="1015" spans="1:8" x14ac:dyDescent="0.3">
      <c r="A1015">
        <v>1014</v>
      </c>
      <c r="B1015" s="2">
        <v>44412</v>
      </c>
      <c r="C1015" s="13">
        <v>68.150000000000006</v>
      </c>
      <c r="D1015" s="13">
        <f t="shared" si="45"/>
        <v>-2.4099999999999966</v>
      </c>
      <c r="E1015" s="14">
        <v>22945</v>
      </c>
      <c r="F1015" s="14">
        <f t="shared" si="46"/>
        <v>-5</v>
      </c>
      <c r="G1015" s="14">
        <v>1334.74</v>
      </c>
      <c r="H1015" s="13">
        <f t="shared" si="47"/>
        <v>2.2999999999999545</v>
      </c>
    </row>
    <row r="1016" spans="1:8" x14ac:dyDescent="0.3">
      <c r="A1016">
        <v>1015</v>
      </c>
      <c r="B1016" s="2">
        <v>44411</v>
      </c>
      <c r="C1016" s="13">
        <v>70.56</v>
      </c>
      <c r="D1016" s="13">
        <f t="shared" si="45"/>
        <v>-0.70000000000000284</v>
      </c>
      <c r="E1016" s="14">
        <v>22950</v>
      </c>
      <c r="F1016" s="14">
        <f t="shared" si="46"/>
        <v>0</v>
      </c>
      <c r="G1016" s="14">
        <v>1332.44</v>
      </c>
      <c r="H1016" s="13">
        <f t="shared" si="47"/>
        <v>18.220000000000027</v>
      </c>
    </row>
    <row r="1017" spans="1:8" x14ac:dyDescent="0.3">
      <c r="A1017">
        <v>1016</v>
      </c>
      <c r="B1017" s="2">
        <v>44410</v>
      </c>
      <c r="C1017" s="13">
        <v>71.260000000000005</v>
      </c>
      <c r="D1017" s="13">
        <f t="shared" si="45"/>
        <v>-2.6899999999999977</v>
      </c>
      <c r="E1017" s="14">
        <v>22950</v>
      </c>
      <c r="F1017" s="14">
        <f t="shared" si="46"/>
        <v>0</v>
      </c>
      <c r="G1017" s="14">
        <v>1314.22</v>
      </c>
      <c r="H1017" s="13">
        <f t="shared" si="47"/>
        <v>4.1700000000000728</v>
      </c>
    </row>
    <row r="1018" spans="1:8" x14ac:dyDescent="0.3">
      <c r="A1018">
        <v>1017</v>
      </c>
      <c r="B1018" s="2">
        <v>44407</v>
      </c>
      <c r="C1018" s="13">
        <v>73.95</v>
      </c>
      <c r="D1018" s="13">
        <f t="shared" si="45"/>
        <v>0.32999999999999829</v>
      </c>
      <c r="E1018" s="14">
        <v>22950</v>
      </c>
      <c r="F1018" s="14">
        <f t="shared" si="46"/>
        <v>-15</v>
      </c>
      <c r="G1018" s="14">
        <v>1310.05</v>
      </c>
      <c r="H1018" s="13">
        <f t="shared" si="47"/>
        <v>16.450000000000045</v>
      </c>
    </row>
    <row r="1019" spans="1:8" x14ac:dyDescent="0.3">
      <c r="A1019">
        <v>1018</v>
      </c>
      <c r="B1019" s="2">
        <v>44406</v>
      </c>
      <c r="C1019" s="13">
        <v>73.62</v>
      </c>
      <c r="D1019" s="13">
        <f t="shared" si="45"/>
        <v>1.230000000000004</v>
      </c>
      <c r="E1019" s="14">
        <v>22965</v>
      </c>
      <c r="F1019" s="14">
        <f t="shared" si="46"/>
        <v>-34</v>
      </c>
      <c r="G1019" s="14">
        <v>1293.5999999999999</v>
      </c>
      <c r="H1019" s="13">
        <f t="shared" si="47"/>
        <v>16.529999999999973</v>
      </c>
    </row>
    <row r="1020" spans="1:8" x14ac:dyDescent="0.3">
      <c r="A1020">
        <v>1019</v>
      </c>
      <c r="B1020" s="2">
        <v>44405</v>
      </c>
      <c r="C1020" s="13">
        <v>72.39</v>
      </c>
      <c r="D1020" s="13">
        <f t="shared" si="45"/>
        <v>0.73999999999999488</v>
      </c>
      <c r="E1020" s="14">
        <v>22999</v>
      </c>
      <c r="F1020" s="14">
        <f t="shared" si="46"/>
        <v>-6</v>
      </c>
      <c r="G1020" s="14">
        <v>1277.07</v>
      </c>
      <c r="H1020" s="13">
        <f t="shared" si="47"/>
        <v>0.13999999999987267</v>
      </c>
    </row>
    <row r="1021" spans="1:8" x14ac:dyDescent="0.3">
      <c r="A1021">
        <v>1020</v>
      </c>
      <c r="B1021" s="2">
        <v>44404</v>
      </c>
      <c r="C1021" s="13">
        <v>71.650000000000006</v>
      </c>
      <c r="D1021" s="13">
        <f t="shared" si="45"/>
        <v>-0.25999999999999091</v>
      </c>
      <c r="E1021" s="14">
        <v>23005</v>
      </c>
      <c r="F1021" s="14">
        <f t="shared" si="46"/>
        <v>-3</v>
      </c>
      <c r="G1021" s="14">
        <v>1276.93</v>
      </c>
      <c r="H1021" s="13">
        <f t="shared" si="47"/>
        <v>4.2200000000000273</v>
      </c>
    </row>
    <row r="1022" spans="1:8" x14ac:dyDescent="0.3">
      <c r="A1022">
        <v>1021</v>
      </c>
      <c r="B1022" s="2">
        <v>44403</v>
      </c>
      <c r="C1022" s="13">
        <v>71.91</v>
      </c>
      <c r="D1022" s="13">
        <f t="shared" si="45"/>
        <v>-0.15999999999999659</v>
      </c>
      <c r="E1022" s="14">
        <v>23008</v>
      </c>
      <c r="F1022" s="14">
        <f t="shared" si="46"/>
        <v>3</v>
      </c>
      <c r="G1022" s="14">
        <v>1272.71</v>
      </c>
      <c r="H1022" s="13">
        <f t="shared" si="47"/>
        <v>3.8800000000001091</v>
      </c>
    </row>
    <row r="1023" spans="1:8" x14ac:dyDescent="0.3">
      <c r="A1023">
        <v>1022</v>
      </c>
      <c r="B1023" s="2">
        <v>44400</v>
      </c>
      <c r="C1023" s="13">
        <v>72.069999999999993</v>
      </c>
      <c r="D1023" s="13">
        <f t="shared" si="45"/>
        <v>0.36999999999999034</v>
      </c>
      <c r="E1023" s="14">
        <v>23005</v>
      </c>
      <c r="F1023" s="14">
        <f t="shared" si="46"/>
        <v>-5</v>
      </c>
      <c r="G1023" s="14">
        <v>1268.83</v>
      </c>
      <c r="H1023" s="13">
        <f t="shared" si="47"/>
        <v>-24.840000000000146</v>
      </c>
    </row>
    <row r="1024" spans="1:8" x14ac:dyDescent="0.3">
      <c r="A1024">
        <v>1023</v>
      </c>
      <c r="B1024" s="2">
        <v>44399</v>
      </c>
      <c r="C1024" s="13">
        <v>71.7</v>
      </c>
      <c r="D1024" s="13">
        <f t="shared" si="45"/>
        <v>1.4000000000000057</v>
      </c>
      <c r="E1024" s="14">
        <v>23010</v>
      </c>
      <c r="F1024" s="14">
        <f t="shared" si="46"/>
        <v>-12</v>
      </c>
      <c r="G1024" s="14">
        <v>1293.67</v>
      </c>
      <c r="H1024" s="13">
        <f t="shared" si="47"/>
        <v>22.880000000000109</v>
      </c>
    </row>
    <row r="1025" spans="1:8" x14ac:dyDescent="0.3">
      <c r="A1025">
        <v>1024</v>
      </c>
      <c r="B1025" s="2">
        <v>44398</v>
      </c>
      <c r="C1025" s="13">
        <v>70.3</v>
      </c>
      <c r="D1025" s="13">
        <f t="shared" si="45"/>
        <v>3.0999999999999943</v>
      </c>
      <c r="E1025" s="14">
        <v>23022</v>
      </c>
      <c r="F1025" s="14">
        <f t="shared" si="46"/>
        <v>-4</v>
      </c>
      <c r="G1025" s="14">
        <v>1270.79</v>
      </c>
      <c r="H1025" s="13">
        <f t="shared" si="47"/>
        <v>-2.5</v>
      </c>
    </row>
    <row r="1026" spans="1:8" x14ac:dyDescent="0.3">
      <c r="A1026">
        <v>1025</v>
      </c>
      <c r="B1026" s="2">
        <v>44397</v>
      </c>
      <c r="C1026" s="13">
        <v>67.2</v>
      </c>
      <c r="D1026" s="13">
        <f t="shared" si="45"/>
        <v>0.78000000000000114</v>
      </c>
      <c r="E1026" s="14">
        <v>23026</v>
      </c>
      <c r="F1026" s="14">
        <f t="shared" si="46"/>
        <v>6</v>
      </c>
      <c r="G1026" s="14">
        <v>1273.29</v>
      </c>
      <c r="H1026" s="13">
        <f t="shared" si="47"/>
        <v>29.779999999999973</v>
      </c>
    </row>
    <row r="1027" spans="1:8" x14ac:dyDescent="0.3">
      <c r="A1027">
        <v>1026</v>
      </c>
      <c r="B1027" s="2">
        <v>44396</v>
      </c>
      <c r="C1027" s="13">
        <v>66.42</v>
      </c>
      <c r="D1027" s="13">
        <f t="shared" ref="D1027:D1090" si="48">C1027-C1028</f>
        <v>-5.3900000000000006</v>
      </c>
      <c r="E1027" s="14">
        <v>23020</v>
      </c>
      <c r="F1027" s="14">
        <f t="shared" ref="F1027:F1090" si="49">E1027-E1028</f>
        <v>9</v>
      </c>
      <c r="G1027" s="14">
        <v>1243.51</v>
      </c>
      <c r="H1027" s="13">
        <f t="shared" ref="H1027:H1090" si="50">G1027-G1028</f>
        <v>-55.799999999999955</v>
      </c>
    </row>
    <row r="1028" spans="1:8" x14ac:dyDescent="0.3">
      <c r="A1028">
        <v>1027</v>
      </c>
      <c r="B1028" s="2">
        <v>44393</v>
      </c>
      <c r="C1028" s="13">
        <v>71.81</v>
      </c>
      <c r="D1028" s="13">
        <f t="shared" si="48"/>
        <v>0.15999999999999659</v>
      </c>
      <c r="E1028" s="14">
        <v>23011</v>
      </c>
      <c r="F1028" s="14">
        <f t="shared" si="49"/>
        <v>2</v>
      </c>
      <c r="G1028" s="14">
        <v>1299.31</v>
      </c>
      <c r="H1028" s="13">
        <f t="shared" si="50"/>
        <v>5.3899999999998727</v>
      </c>
    </row>
    <row r="1029" spans="1:8" x14ac:dyDescent="0.3">
      <c r="A1029">
        <v>1028</v>
      </c>
      <c r="B1029" s="2">
        <v>44392</v>
      </c>
      <c r="C1029" s="13">
        <v>71.650000000000006</v>
      </c>
      <c r="D1029" s="13">
        <f t="shared" si="48"/>
        <v>-1.4799999999999898</v>
      </c>
      <c r="E1029" s="14">
        <v>23009</v>
      </c>
      <c r="F1029" s="14">
        <f t="shared" si="49"/>
        <v>-2</v>
      </c>
      <c r="G1029" s="14">
        <v>1293.92</v>
      </c>
      <c r="H1029" s="13">
        <f t="shared" si="50"/>
        <v>14.009999999999991</v>
      </c>
    </row>
    <row r="1030" spans="1:8" x14ac:dyDescent="0.3">
      <c r="A1030">
        <v>1029</v>
      </c>
      <c r="B1030" s="2">
        <v>44391</v>
      </c>
      <c r="C1030" s="13">
        <v>73.13</v>
      </c>
      <c r="D1030" s="13">
        <f t="shared" si="48"/>
        <v>-2.1200000000000045</v>
      </c>
      <c r="E1030" s="14">
        <v>23011</v>
      </c>
      <c r="F1030" s="14">
        <f t="shared" si="49"/>
        <v>1</v>
      </c>
      <c r="G1030" s="14">
        <v>1279.9100000000001</v>
      </c>
      <c r="H1030" s="13">
        <f t="shared" si="50"/>
        <v>-17.629999999999882</v>
      </c>
    </row>
    <row r="1031" spans="1:8" x14ac:dyDescent="0.3">
      <c r="A1031">
        <v>1030</v>
      </c>
      <c r="B1031" s="2">
        <v>44390</v>
      </c>
      <c r="C1031" s="13">
        <v>75.25</v>
      </c>
      <c r="D1031" s="13">
        <f t="shared" si="48"/>
        <v>1.1500000000000057</v>
      </c>
      <c r="E1031" s="14">
        <v>23010</v>
      </c>
      <c r="F1031" s="14">
        <f t="shared" si="49"/>
        <v>-10</v>
      </c>
      <c r="G1031" s="14">
        <v>1297.54</v>
      </c>
      <c r="H1031" s="13">
        <f t="shared" si="50"/>
        <v>1.2400000000000091</v>
      </c>
    </row>
    <row r="1032" spans="1:8" x14ac:dyDescent="0.3">
      <c r="A1032">
        <v>1031</v>
      </c>
      <c r="B1032" s="2">
        <v>44389</v>
      </c>
      <c r="C1032" s="13">
        <v>74.099999999999994</v>
      </c>
      <c r="D1032" s="13">
        <f t="shared" si="48"/>
        <v>-0.46000000000000796</v>
      </c>
      <c r="E1032" s="14">
        <v>23020</v>
      </c>
      <c r="F1032" s="14">
        <f t="shared" si="49"/>
        <v>20</v>
      </c>
      <c r="G1032" s="14">
        <v>1296.3</v>
      </c>
      <c r="H1032" s="13">
        <f t="shared" si="50"/>
        <v>-50.840000000000146</v>
      </c>
    </row>
    <row r="1033" spans="1:8" x14ac:dyDescent="0.3">
      <c r="A1033">
        <v>1032</v>
      </c>
      <c r="B1033" s="2">
        <v>44386</v>
      </c>
      <c r="C1033" s="13">
        <v>74.56</v>
      </c>
      <c r="D1033" s="13">
        <f t="shared" si="48"/>
        <v>1.6200000000000045</v>
      </c>
      <c r="E1033" s="14">
        <v>23000</v>
      </c>
      <c r="F1033" s="14">
        <f t="shared" si="49"/>
        <v>-7</v>
      </c>
      <c r="G1033" s="14">
        <v>1347.14</v>
      </c>
      <c r="H1033" s="13">
        <f t="shared" si="50"/>
        <v>-27.539999999999964</v>
      </c>
    </row>
    <row r="1034" spans="1:8" x14ac:dyDescent="0.3">
      <c r="A1034">
        <v>1033</v>
      </c>
      <c r="B1034" s="2">
        <v>44385</v>
      </c>
      <c r="C1034" s="13">
        <v>72.94</v>
      </c>
      <c r="D1034" s="13">
        <f t="shared" si="48"/>
        <v>0.73999999999999488</v>
      </c>
      <c r="E1034" s="14">
        <v>23007</v>
      </c>
      <c r="F1034" s="14">
        <f t="shared" si="49"/>
        <v>-8</v>
      </c>
      <c r="G1034" s="14">
        <v>1374.68</v>
      </c>
      <c r="H1034" s="13">
        <f t="shared" si="50"/>
        <v>-13.869999999999891</v>
      </c>
    </row>
    <row r="1035" spans="1:8" x14ac:dyDescent="0.3">
      <c r="A1035">
        <v>1034</v>
      </c>
      <c r="B1035" s="2">
        <v>44384</v>
      </c>
      <c r="C1035" s="13">
        <v>72.2</v>
      </c>
      <c r="D1035" s="13">
        <f t="shared" si="48"/>
        <v>-1.1700000000000017</v>
      </c>
      <c r="E1035" s="14">
        <v>23015</v>
      </c>
      <c r="F1035" s="14">
        <f t="shared" si="49"/>
        <v>8</v>
      </c>
      <c r="G1035" s="14">
        <v>1388.55</v>
      </c>
      <c r="H1035" s="13">
        <f t="shared" si="50"/>
        <v>33.759999999999991</v>
      </c>
    </row>
    <row r="1036" spans="1:8" x14ac:dyDescent="0.3">
      <c r="A1036">
        <v>1035</v>
      </c>
      <c r="B1036" s="2">
        <v>44383</v>
      </c>
      <c r="C1036" s="13">
        <v>73.37</v>
      </c>
      <c r="D1036" s="13">
        <f t="shared" si="48"/>
        <v>-2.9399999999999977</v>
      </c>
      <c r="E1036" s="14">
        <v>23007</v>
      </c>
      <c r="F1036" s="14">
        <f t="shared" si="49"/>
        <v>11</v>
      </c>
      <c r="G1036" s="14">
        <v>1354.79</v>
      </c>
      <c r="H1036" s="13">
        <f t="shared" si="50"/>
        <v>-56.340000000000146</v>
      </c>
    </row>
    <row r="1037" spans="1:8" x14ac:dyDescent="0.3">
      <c r="A1037">
        <v>1036</v>
      </c>
      <c r="B1037" s="2">
        <v>44382</v>
      </c>
      <c r="C1037" s="13">
        <v>76.31</v>
      </c>
      <c r="D1037" s="13">
        <f t="shared" si="48"/>
        <v>1.1500000000000057</v>
      </c>
      <c r="E1037" s="14">
        <v>22996</v>
      </c>
      <c r="F1037" s="14">
        <f t="shared" si="49"/>
        <v>-2</v>
      </c>
      <c r="G1037" s="14">
        <v>1411.13</v>
      </c>
      <c r="H1037" s="13">
        <f t="shared" si="50"/>
        <v>-9.1399999999998727</v>
      </c>
    </row>
    <row r="1038" spans="1:8" x14ac:dyDescent="0.3">
      <c r="A1038">
        <v>1037</v>
      </c>
      <c r="B1038" s="2">
        <v>44379</v>
      </c>
      <c r="C1038" s="13">
        <v>75.16</v>
      </c>
      <c r="D1038" s="13">
        <f t="shared" si="48"/>
        <v>-7.000000000000739E-2</v>
      </c>
      <c r="E1038" s="14">
        <v>22998</v>
      </c>
      <c r="F1038" s="14">
        <f t="shared" si="49"/>
        <v>-12</v>
      </c>
      <c r="G1038" s="14">
        <v>1420.27</v>
      </c>
      <c r="H1038" s="13">
        <f t="shared" si="50"/>
        <v>3.1900000000000546</v>
      </c>
    </row>
    <row r="1039" spans="1:8" x14ac:dyDescent="0.3">
      <c r="A1039">
        <v>1038</v>
      </c>
      <c r="B1039" s="2">
        <v>44378</v>
      </c>
      <c r="C1039" s="13">
        <v>75.23</v>
      </c>
      <c r="D1039" s="13">
        <f t="shared" si="48"/>
        <v>1.7600000000000051</v>
      </c>
      <c r="E1039" s="14">
        <v>23010</v>
      </c>
      <c r="F1039" s="14">
        <f t="shared" si="49"/>
        <v>-4</v>
      </c>
      <c r="G1039" s="14">
        <v>1417.08</v>
      </c>
      <c r="H1039" s="13">
        <f t="shared" si="50"/>
        <v>8.5299999999999727</v>
      </c>
    </row>
    <row r="1040" spans="1:8" x14ac:dyDescent="0.3">
      <c r="A1040">
        <v>1039</v>
      </c>
      <c r="B1040" s="2">
        <v>44377</v>
      </c>
      <c r="C1040" s="13">
        <v>73.47</v>
      </c>
      <c r="D1040" s="13">
        <f t="shared" si="48"/>
        <v>0.48999999999999488</v>
      </c>
      <c r="E1040" s="14">
        <v>23014</v>
      </c>
      <c r="F1040" s="14">
        <f t="shared" si="49"/>
        <v>-6</v>
      </c>
      <c r="G1040" s="14">
        <v>1408.55</v>
      </c>
      <c r="H1040" s="13">
        <f t="shared" si="50"/>
        <v>-1.4900000000000091</v>
      </c>
    </row>
    <row r="1041" spans="1:8" x14ac:dyDescent="0.3">
      <c r="A1041">
        <v>1040</v>
      </c>
      <c r="B1041" s="2">
        <v>44376</v>
      </c>
      <c r="C1041" s="13">
        <v>72.98</v>
      </c>
      <c r="D1041" s="13">
        <f t="shared" si="48"/>
        <v>7.000000000000739E-2</v>
      </c>
      <c r="E1041" s="14">
        <v>23020</v>
      </c>
      <c r="F1041" s="14">
        <f t="shared" si="49"/>
        <v>0</v>
      </c>
      <c r="G1041" s="14">
        <v>1410.04</v>
      </c>
      <c r="H1041" s="13">
        <f t="shared" si="50"/>
        <v>4.2300000000000182</v>
      </c>
    </row>
    <row r="1042" spans="1:8" x14ac:dyDescent="0.3">
      <c r="A1042">
        <v>1041</v>
      </c>
      <c r="B1042" s="2">
        <v>44375</v>
      </c>
      <c r="C1042" s="13">
        <v>72.91</v>
      </c>
      <c r="D1042" s="13">
        <f t="shared" si="48"/>
        <v>-1.1400000000000006</v>
      </c>
      <c r="E1042" s="14">
        <v>23020</v>
      </c>
      <c r="F1042" s="14">
        <f t="shared" si="49"/>
        <v>0</v>
      </c>
      <c r="G1042" s="14">
        <v>1405.81</v>
      </c>
      <c r="H1042" s="13">
        <f t="shared" si="50"/>
        <v>15.690000000000055</v>
      </c>
    </row>
    <row r="1043" spans="1:8" x14ac:dyDescent="0.3">
      <c r="A1043">
        <v>1042</v>
      </c>
      <c r="B1043" s="2">
        <v>44372</v>
      </c>
      <c r="C1043" s="13">
        <v>74.05</v>
      </c>
      <c r="D1043" s="13">
        <f t="shared" si="48"/>
        <v>0.75</v>
      </c>
      <c r="E1043" s="14">
        <v>23020</v>
      </c>
      <c r="F1043" s="14">
        <f t="shared" si="49"/>
        <v>17</v>
      </c>
      <c r="G1043" s="14">
        <v>1390.12</v>
      </c>
      <c r="H1043" s="13">
        <f t="shared" si="50"/>
        <v>10.399999999999864</v>
      </c>
    </row>
    <row r="1044" spans="1:8" x14ac:dyDescent="0.3">
      <c r="A1044">
        <v>1043</v>
      </c>
      <c r="B1044" s="2">
        <v>44371</v>
      </c>
      <c r="C1044" s="13">
        <v>73.3</v>
      </c>
      <c r="D1044" s="13">
        <f t="shared" si="48"/>
        <v>0.21999999999999886</v>
      </c>
      <c r="E1044" s="14">
        <v>23003</v>
      </c>
      <c r="F1044" s="14">
        <f t="shared" si="49"/>
        <v>-17</v>
      </c>
      <c r="G1044" s="14">
        <v>1379.72</v>
      </c>
      <c r="H1044" s="13">
        <f t="shared" si="50"/>
        <v>2.8500000000001364</v>
      </c>
    </row>
    <row r="1045" spans="1:8" x14ac:dyDescent="0.3">
      <c r="A1045">
        <v>1044</v>
      </c>
      <c r="B1045" s="2">
        <v>44370</v>
      </c>
      <c r="C1045" s="13">
        <v>73.08</v>
      </c>
      <c r="D1045" s="13">
        <f t="shared" si="48"/>
        <v>0.23000000000000398</v>
      </c>
      <c r="E1045" s="14">
        <v>23020</v>
      </c>
      <c r="F1045" s="14">
        <f t="shared" si="49"/>
        <v>-5</v>
      </c>
      <c r="G1045" s="14">
        <v>1376.87</v>
      </c>
      <c r="H1045" s="13">
        <f t="shared" si="50"/>
        <v>-3.1000000000001364</v>
      </c>
    </row>
    <row r="1046" spans="1:8" x14ac:dyDescent="0.3">
      <c r="A1046">
        <v>1045</v>
      </c>
      <c r="B1046" s="2">
        <v>44369</v>
      </c>
      <c r="C1046" s="13">
        <v>72.849999999999994</v>
      </c>
      <c r="D1046" s="13">
        <f t="shared" si="48"/>
        <v>-0.75</v>
      </c>
      <c r="E1046" s="14">
        <v>23025</v>
      </c>
      <c r="F1046" s="14">
        <f t="shared" si="49"/>
        <v>11</v>
      </c>
      <c r="G1046" s="14">
        <v>1379.97</v>
      </c>
      <c r="H1046" s="13">
        <f t="shared" si="50"/>
        <v>7.3399999999999181</v>
      </c>
    </row>
    <row r="1047" spans="1:8" x14ac:dyDescent="0.3">
      <c r="A1047">
        <v>1046</v>
      </c>
      <c r="B1047" s="2">
        <v>44368</v>
      </c>
      <c r="C1047" s="13">
        <v>73.599999999999994</v>
      </c>
      <c r="D1047" s="13">
        <f t="shared" si="48"/>
        <v>1.9599999999999937</v>
      </c>
      <c r="E1047" s="14">
        <v>23014</v>
      </c>
      <c r="F1047" s="14">
        <f t="shared" si="49"/>
        <v>19</v>
      </c>
      <c r="G1047" s="14">
        <v>1372.63</v>
      </c>
      <c r="H1047" s="13">
        <f t="shared" si="50"/>
        <v>-5.1399999999998727</v>
      </c>
    </row>
    <row r="1048" spans="1:8" x14ac:dyDescent="0.3">
      <c r="A1048">
        <v>1047</v>
      </c>
      <c r="B1048" s="2">
        <v>44365</v>
      </c>
      <c r="C1048" s="13">
        <v>71.64</v>
      </c>
      <c r="D1048" s="13">
        <f t="shared" si="48"/>
        <v>0.59999999999999432</v>
      </c>
      <c r="E1048" s="14">
        <v>22995</v>
      </c>
      <c r="F1048" s="14">
        <f t="shared" si="49"/>
        <v>35</v>
      </c>
      <c r="G1048" s="14">
        <v>1377.77</v>
      </c>
      <c r="H1048" s="13">
        <f t="shared" si="50"/>
        <v>17.849999999999909</v>
      </c>
    </row>
    <row r="1049" spans="1:8" x14ac:dyDescent="0.3">
      <c r="A1049">
        <v>1048</v>
      </c>
      <c r="B1049" s="2">
        <v>44364</v>
      </c>
      <c r="C1049" s="13">
        <v>71.040000000000006</v>
      </c>
      <c r="D1049" s="13">
        <f t="shared" si="48"/>
        <v>-1.1099999999999994</v>
      </c>
      <c r="E1049" s="14">
        <v>22960</v>
      </c>
      <c r="F1049" s="14">
        <f t="shared" si="49"/>
        <v>14</v>
      </c>
      <c r="G1049" s="14">
        <v>1359.92</v>
      </c>
      <c r="H1049" s="13">
        <f t="shared" si="50"/>
        <v>3.4000000000000909</v>
      </c>
    </row>
    <row r="1050" spans="1:8" x14ac:dyDescent="0.3">
      <c r="A1050">
        <v>1049</v>
      </c>
      <c r="B1050" s="2">
        <v>44363</v>
      </c>
      <c r="C1050" s="13">
        <v>72.150000000000006</v>
      </c>
      <c r="D1050" s="13">
        <f t="shared" si="48"/>
        <v>3.0000000000001137E-2</v>
      </c>
      <c r="E1050" s="14">
        <v>22946</v>
      </c>
      <c r="F1050" s="14">
        <f t="shared" si="49"/>
        <v>-1</v>
      </c>
      <c r="G1050" s="14">
        <v>1356.52</v>
      </c>
      <c r="H1050" s="13">
        <f t="shared" si="50"/>
        <v>-10.839999999999918</v>
      </c>
    </row>
    <row r="1051" spans="1:8" x14ac:dyDescent="0.3">
      <c r="A1051">
        <v>1050</v>
      </c>
      <c r="B1051" s="2">
        <v>44362</v>
      </c>
      <c r="C1051" s="13">
        <v>72.12</v>
      </c>
      <c r="D1051" s="13">
        <f t="shared" si="48"/>
        <v>1.2400000000000091</v>
      </c>
      <c r="E1051" s="14">
        <v>22947</v>
      </c>
      <c r="F1051" s="14">
        <f t="shared" si="49"/>
        <v>3</v>
      </c>
      <c r="G1051" s="14">
        <v>1367.36</v>
      </c>
      <c r="H1051" s="13">
        <f t="shared" si="50"/>
        <v>5.6399999999998727</v>
      </c>
    </row>
    <row r="1052" spans="1:8" x14ac:dyDescent="0.3">
      <c r="A1052">
        <v>1051</v>
      </c>
      <c r="B1052" s="2">
        <v>44361</v>
      </c>
      <c r="C1052" s="13">
        <v>70.88</v>
      </c>
      <c r="D1052" s="13">
        <f t="shared" si="48"/>
        <v>-3.0000000000001137E-2</v>
      </c>
      <c r="E1052" s="14">
        <v>22944</v>
      </c>
      <c r="F1052" s="14">
        <f t="shared" si="49"/>
        <v>-1</v>
      </c>
      <c r="G1052" s="14">
        <v>1361.72</v>
      </c>
      <c r="H1052" s="13">
        <f t="shared" si="50"/>
        <v>9.9800000000000182</v>
      </c>
    </row>
    <row r="1053" spans="1:8" x14ac:dyDescent="0.3">
      <c r="A1053">
        <v>1052</v>
      </c>
      <c r="B1053" s="2">
        <v>44358</v>
      </c>
      <c r="C1053" s="13">
        <v>70.91</v>
      </c>
      <c r="D1053" s="13">
        <f t="shared" si="48"/>
        <v>0.61999999999999034</v>
      </c>
      <c r="E1053" s="14">
        <v>22945</v>
      </c>
      <c r="F1053" s="14">
        <f t="shared" si="49"/>
        <v>-2</v>
      </c>
      <c r="G1053" s="14">
        <v>1351.74</v>
      </c>
      <c r="H1053" s="13">
        <f t="shared" si="50"/>
        <v>28.160000000000082</v>
      </c>
    </row>
    <row r="1054" spans="1:8" x14ac:dyDescent="0.3">
      <c r="A1054">
        <v>1053</v>
      </c>
      <c r="B1054" s="2">
        <v>44357</v>
      </c>
      <c r="C1054" s="13">
        <v>70.290000000000006</v>
      </c>
      <c r="D1054" s="13">
        <f t="shared" si="48"/>
        <v>0.33000000000001251</v>
      </c>
      <c r="E1054" s="14">
        <v>22947</v>
      </c>
      <c r="F1054" s="14">
        <f t="shared" si="49"/>
        <v>-8</v>
      </c>
      <c r="G1054" s="14">
        <v>1323.58</v>
      </c>
      <c r="H1054" s="13">
        <f t="shared" si="50"/>
        <v>-9.3200000000001637</v>
      </c>
    </row>
    <row r="1055" spans="1:8" x14ac:dyDescent="0.3">
      <c r="A1055">
        <v>1054</v>
      </c>
      <c r="B1055" s="2">
        <v>44356</v>
      </c>
      <c r="C1055" s="13">
        <v>69.959999999999994</v>
      </c>
      <c r="D1055" s="13">
        <f t="shared" si="48"/>
        <v>-9.0000000000003411E-2</v>
      </c>
      <c r="E1055" s="14">
        <v>22955</v>
      </c>
      <c r="F1055" s="14">
        <f t="shared" si="49"/>
        <v>3</v>
      </c>
      <c r="G1055" s="14">
        <v>1332.9</v>
      </c>
      <c r="H1055" s="13">
        <f t="shared" si="50"/>
        <v>13.019999999999982</v>
      </c>
    </row>
    <row r="1056" spans="1:8" x14ac:dyDescent="0.3">
      <c r="A1056">
        <v>1055</v>
      </c>
      <c r="B1056" s="2">
        <v>44355</v>
      </c>
      <c r="C1056" s="13">
        <v>70.05</v>
      </c>
      <c r="D1056" s="13">
        <f t="shared" si="48"/>
        <v>0.81999999999999318</v>
      </c>
      <c r="E1056" s="14">
        <v>22952</v>
      </c>
      <c r="F1056" s="14">
        <f t="shared" si="49"/>
        <v>-48</v>
      </c>
      <c r="G1056" s="14">
        <v>1319.88</v>
      </c>
      <c r="H1056" s="13">
        <f t="shared" si="50"/>
        <v>-38.899999999999864</v>
      </c>
    </row>
    <row r="1057" spans="1:8" x14ac:dyDescent="0.3">
      <c r="A1057">
        <v>1056</v>
      </c>
      <c r="B1057" s="2">
        <v>44354</v>
      </c>
      <c r="C1057" s="13">
        <v>69.23</v>
      </c>
      <c r="D1057" s="13">
        <f t="shared" si="48"/>
        <v>-0.39000000000000057</v>
      </c>
      <c r="E1057" s="14">
        <v>23000</v>
      </c>
      <c r="F1057" s="14">
        <f t="shared" si="49"/>
        <v>-44</v>
      </c>
      <c r="G1057" s="14">
        <v>1358.78</v>
      </c>
      <c r="H1057" s="13">
        <f t="shared" si="50"/>
        <v>-15.269999999999982</v>
      </c>
    </row>
    <row r="1058" spans="1:8" x14ac:dyDescent="0.3">
      <c r="A1058">
        <v>1057</v>
      </c>
      <c r="B1058" s="2">
        <v>44351</v>
      </c>
      <c r="C1058" s="13">
        <v>69.62</v>
      </c>
      <c r="D1058" s="13">
        <f t="shared" si="48"/>
        <v>0.81000000000000227</v>
      </c>
      <c r="E1058" s="14">
        <v>23044</v>
      </c>
      <c r="F1058" s="14">
        <f t="shared" si="49"/>
        <v>3</v>
      </c>
      <c r="G1058" s="14">
        <v>1374.05</v>
      </c>
      <c r="H1058" s="13">
        <f t="shared" si="50"/>
        <v>9.7699999999999818</v>
      </c>
    </row>
    <row r="1059" spans="1:8" x14ac:dyDescent="0.3">
      <c r="A1059">
        <v>1058</v>
      </c>
      <c r="B1059" s="2">
        <v>44350</v>
      </c>
      <c r="C1059" s="13">
        <v>68.81</v>
      </c>
      <c r="D1059" s="13">
        <f t="shared" si="48"/>
        <v>-1.9999999999996021E-2</v>
      </c>
      <c r="E1059" s="14">
        <v>23041</v>
      </c>
      <c r="F1059" s="14">
        <f t="shared" si="49"/>
        <v>1</v>
      </c>
      <c r="G1059" s="14">
        <v>1364.28</v>
      </c>
      <c r="H1059" s="13">
        <f t="shared" si="50"/>
        <v>23.5</v>
      </c>
    </row>
    <row r="1060" spans="1:8" x14ac:dyDescent="0.3">
      <c r="A1060">
        <v>1059</v>
      </c>
      <c r="B1060" s="2">
        <v>44349</v>
      </c>
      <c r="C1060" s="13">
        <v>68.83</v>
      </c>
      <c r="D1060" s="13">
        <f t="shared" si="48"/>
        <v>1.1099999999999994</v>
      </c>
      <c r="E1060" s="14">
        <v>23040</v>
      </c>
      <c r="F1060" s="14">
        <f t="shared" si="49"/>
        <v>-4</v>
      </c>
      <c r="G1060" s="14">
        <v>1340.78</v>
      </c>
      <c r="H1060" s="13">
        <f t="shared" si="50"/>
        <v>3</v>
      </c>
    </row>
    <row r="1061" spans="1:8" x14ac:dyDescent="0.3">
      <c r="A1061">
        <v>1060</v>
      </c>
      <c r="B1061" s="2">
        <v>44348</v>
      </c>
      <c r="C1061" s="13">
        <v>67.72</v>
      </c>
      <c r="D1061" s="13">
        <f t="shared" si="48"/>
        <v>0.78999999999999204</v>
      </c>
      <c r="E1061" s="14">
        <v>23044</v>
      </c>
      <c r="F1061" s="14">
        <f t="shared" si="49"/>
        <v>4</v>
      </c>
      <c r="G1061" s="14">
        <v>1337.78</v>
      </c>
      <c r="H1061" s="13">
        <f t="shared" si="50"/>
        <v>9.7300000000000182</v>
      </c>
    </row>
    <row r="1062" spans="1:8" x14ac:dyDescent="0.3">
      <c r="A1062">
        <v>1061</v>
      </c>
      <c r="B1062" s="2">
        <v>44347</v>
      </c>
      <c r="C1062" s="13">
        <v>66.930000000000007</v>
      </c>
      <c r="D1062" s="13">
        <f t="shared" si="48"/>
        <v>0.61000000000001364</v>
      </c>
      <c r="E1062" s="14">
        <v>23040</v>
      </c>
      <c r="F1062" s="14">
        <f t="shared" si="49"/>
        <v>-5</v>
      </c>
      <c r="G1062" s="14">
        <v>1328.05</v>
      </c>
      <c r="H1062" s="13">
        <f t="shared" si="50"/>
        <v>7.5899999999999181</v>
      </c>
    </row>
    <row r="1063" spans="1:8" x14ac:dyDescent="0.3">
      <c r="A1063">
        <v>1062</v>
      </c>
      <c r="B1063" s="2">
        <v>44344</v>
      </c>
      <c r="C1063" s="13">
        <v>66.319999999999993</v>
      </c>
      <c r="D1063" s="13">
        <f t="shared" si="48"/>
        <v>-0.53000000000000114</v>
      </c>
      <c r="E1063" s="14">
        <v>23045</v>
      </c>
      <c r="F1063" s="14">
        <f t="shared" si="49"/>
        <v>0</v>
      </c>
      <c r="G1063" s="14">
        <v>1320.46</v>
      </c>
      <c r="H1063" s="13">
        <f t="shared" si="50"/>
        <v>16.8900000000001</v>
      </c>
    </row>
    <row r="1064" spans="1:8" x14ac:dyDescent="0.3">
      <c r="A1064">
        <v>1063</v>
      </c>
      <c r="B1064" s="2">
        <v>44343</v>
      </c>
      <c r="C1064" s="13">
        <v>66.849999999999994</v>
      </c>
      <c r="D1064" s="13">
        <f t="shared" si="48"/>
        <v>0.64000000000000057</v>
      </c>
      <c r="E1064" s="14">
        <v>23045</v>
      </c>
      <c r="F1064" s="14">
        <f t="shared" si="49"/>
        <v>-10</v>
      </c>
      <c r="G1064" s="14">
        <v>1303.57</v>
      </c>
      <c r="H1064" s="13">
        <f t="shared" si="50"/>
        <v>-13.130000000000109</v>
      </c>
    </row>
    <row r="1065" spans="1:8" x14ac:dyDescent="0.3">
      <c r="A1065">
        <v>1064</v>
      </c>
      <c r="B1065" s="2">
        <v>44342</v>
      </c>
      <c r="C1065" s="13">
        <v>66.209999999999994</v>
      </c>
      <c r="D1065" s="13">
        <f t="shared" si="48"/>
        <v>0.14000000000000057</v>
      </c>
      <c r="E1065" s="14">
        <v>23055</v>
      </c>
      <c r="F1065" s="14">
        <f t="shared" si="49"/>
        <v>-5</v>
      </c>
      <c r="G1065" s="14">
        <v>1316.7</v>
      </c>
      <c r="H1065" s="13">
        <f t="shared" si="50"/>
        <v>8.1200000000001182</v>
      </c>
    </row>
    <row r="1066" spans="1:8" x14ac:dyDescent="0.3">
      <c r="A1066">
        <v>1065</v>
      </c>
      <c r="B1066" s="2">
        <v>44341</v>
      </c>
      <c r="C1066" s="13">
        <v>66.069999999999993</v>
      </c>
      <c r="D1066" s="13">
        <f t="shared" si="48"/>
        <v>1.9999999999996021E-2</v>
      </c>
      <c r="E1066" s="14">
        <v>23060</v>
      </c>
      <c r="F1066" s="14">
        <f t="shared" si="49"/>
        <v>4</v>
      </c>
      <c r="G1066" s="14">
        <v>1308.58</v>
      </c>
      <c r="H1066" s="13">
        <f t="shared" si="50"/>
        <v>10.599999999999909</v>
      </c>
    </row>
    <row r="1067" spans="1:8" x14ac:dyDescent="0.3">
      <c r="A1067">
        <v>1066</v>
      </c>
      <c r="B1067" s="2">
        <v>44340</v>
      </c>
      <c r="C1067" s="13">
        <v>66.05</v>
      </c>
      <c r="D1067" s="13">
        <f t="shared" si="48"/>
        <v>2.4699999999999989</v>
      </c>
      <c r="E1067" s="14">
        <v>23056</v>
      </c>
      <c r="F1067" s="14">
        <f t="shared" si="49"/>
        <v>2</v>
      </c>
      <c r="G1067" s="14">
        <v>1297.98</v>
      </c>
      <c r="H1067" s="13">
        <f t="shared" si="50"/>
        <v>14.049999999999955</v>
      </c>
    </row>
    <row r="1068" spans="1:8" x14ac:dyDescent="0.3">
      <c r="A1068">
        <v>1067</v>
      </c>
      <c r="B1068" s="2">
        <v>44337</v>
      </c>
      <c r="C1068" s="13">
        <v>63.58</v>
      </c>
      <c r="D1068" s="13">
        <f t="shared" si="48"/>
        <v>1.6400000000000006</v>
      </c>
      <c r="E1068" s="14">
        <v>23054</v>
      </c>
      <c r="F1068" s="14">
        <f t="shared" si="49"/>
        <v>9</v>
      </c>
      <c r="G1068" s="14">
        <v>1283.93</v>
      </c>
      <c r="H1068" s="13">
        <f t="shared" si="50"/>
        <v>5.7100000000000364</v>
      </c>
    </row>
    <row r="1069" spans="1:8" x14ac:dyDescent="0.3">
      <c r="A1069">
        <v>1068</v>
      </c>
      <c r="B1069" s="2">
        <v>44336</v>
      </c>
      <c r="C1069" s="13">
        <v>61.94</v>
      </c>
      <c r="D1069" s="13">
        <f t="shared" si="48"/>
        <v>-1.4200000000000017</v>
      </c>
      <c r="E1069" s="14">
        <v>23045</v>
      </c>
      <c r="F1069" s="14">
        <f t="shared" si="49"/>
        <v>0</v>
      </c>
      <c r="G1069" s="14">
        <v>1278.22</v>
      </c>
      <c r="H1069" s="13">
        <f t="shared" si="50"/>
        <v>15.730000000000018</v>
      </c>
    </row>
    <row r="1070" spans="1:8" x14ac:dyDescent="0.3">
      <c r="A1070">
        <v>1069</v>
      </c>
      <c r="B1070" s="2">
        <v>44335</v>
      </c>
      <c r="C1070" s="13">
        <v>63.36</v>
      </c>
      <c r="D1070" s="13">
        <f t="shared" si="48"/>
        <v>-2.1299999999999955</v>
      </c>
      <c r="E1070" s="14">
        <v>23045</v>
      </c>
      <c r="F1070" s="14">
        <f t="shared" si="49"/>
        <v>5</v>
      </c>
      <c r="G1070" s="14">
        <v>1262.49</v>
      </c>
      <c r="H1070" s="13">
        <f t="shared" si="50"/>
        <v>9.8099999999999454</v>
      </c>
    </row>
    <row r="1071" spans="1:8" x14ac:dyDescent="0.3">
      <c r="A1071">
        <v>1070</v>
      </c>
      <c r="B1071" s="2">
        <v>44334</v>
      </c>
      <c r="C1071" s="13">
        <v>65.489999999999995</v>
      </c>
      <c r="D1071" s="13">
        <f t="shared" si="48"/>
        <v>-0.78000000000000114</v>
      </c>
      <c r="E1071" s="14">
        <v>23040</v>
      </c>
      <c r="F1071" s="14">
        <f t="shared" si="49"/>
        <v>-6</v>
      </c>
      <c r="G1071" s="14">
        <v>1252.68</v>
      </c>
      <c r="H1071" s="13">
        <f t="shared" si="50"/>
        <v>-6.0199999999999818</v>
      </c>
    </row>
    <row r="1072" spans="1:8" x14ac:dyDescent="0.3">
      <c r="A1072">
        <v>1071</v>
      </c>
      <c r="B1072" s="2">
        <v>44333</v>
      </c>
      <c r="C1072" s="13">
        <v>66.27</v>
      </c>
      <c r="D1072" s="13">
        <f t="shared" si="48"/>
        <v>0.89999999999999147</v>
      </c>
      <c r="E1072" s="14">
        <v>23046</v>
      </c>
      <c r="F1072" s="14">
        <f t="shared" si="49"/>
        <v>-2</v>
      </c>
      <c r="G1072" s="14">
        <v>1258.7</v>
      </c>
      <c r="H1072" s="13">
        <f t="shared" si="50"/>
        <v>-7.6599999999998545</v>
      </c>
    </row>
    <row r="1073" spans="1:8" x14ac:dyDescent="0.3">
      <c r="A1073">
        <v>1072</v>
      </c>
      <c r="B1073" s="2">
        <v>44330</v>
      </c>
      <c r="C1073" s="13">
        <v>65.37</v>
      </c>
      <c r="D1073" s="13">
        <f t="shared" si="48"/>
        <v>1.5500000000000043</v>
      </c>
      <c r="E1073" s="14">
        <v>23048</v>
      </c>
      <c r="F1073" s="14">
        <f t="shared" si="49"/>
        <v>8</v>
      </c>
      <c r="G1073" s="14">
        <v>1266.3599999999999</v>
      </c>
      <c r="H1073" s="13">
        <f t="shared" si="50"/>
        <v>4.3699999999998909</v>
      </c>
    </row>
    <row r="1074" spans="1:8" x14ac:dyDescent="0.3">
      <c r="A1074">
        <v>1073</v>
      </c>
      <c r="B1074" s="2">
        <v>44329</v>
      </c>
      <c r="C1074" s="13">
        <v>63.82</v>
      </c>
      <c r="D1074" s="13">
        <f t="shared" si="48"/>
        <v>-2.259999999999998</v>
      </c>
      <c r="E1074" s="14">
        <v>23040</v>
      </c>
      <c r="F1074" s="14">
        <f t="shared" si="49"/>
        <v>-13</v>
      </c>
      <c r="G1074" s="14">
        <v>1261.99</v>
      </c>
      <c r="H1074" s="13">
        <f t="shared" si="50"/>
        <v>-7.0999999999999091</v>
      </c>
    </row>
    <row r="1075" spans="1:8" x14ac:dyDescent="0.3">
      <c r="A1075">
        <v>1074</v>
      </c>
      <c r="B1075" s="2">
        <v>44328</v>
      </c>
      <c r="C1075" s="13">
        <v>66.08</v>
      </c>
      <c r="D1075" s="13">
        <f t="shared" si="48"/>
        <v>0.79999999999999716</v>
      </c>
      <c r="E1075" s="14">
        <v>23053</v>
      </c>
      <c r="F1075" s="14">
        <f t="shared" si="49"/>
        <v>-2</v>
      </c>
      <c r="G1075" s="14">
        <v>1269.0899999999999</v>
      </c>
      <c r="H1075" s="13">
        <f t="shared" si="50"/>
        <v>13.049999999999955</v>
      </c>
    </row>
    <row r="1076" spans="1:8" x14ac:dyDescent="0.3">
      <c r="A1076">
        <v>1075</v>
      </c>
      <c r="B1076" s="2">
        <v>44327</v>
      </c>
      <c r="C1076" s="13">
        <v>65.28</v>
      </c>
      <c r="D1076" s="13">
        <f t="shared" si="48"/>
        <v>0.35999999999999943</v>
      </c>
      <c r="E1076" s="14">
        <v>23055</v>
      </c>
      <c r="F1076" s="14">
        <f t="shared" si="49"/>
        <v>-5</v>
      </c>
      <c r="G1076" s="14">
        <v>1256.04</v>
      </c>
      <c r="H1076" s="13">
        <f t="shared" si="50"/>
        <v>-3.5399999999999636</v>
      </c>
    </row>
    <row r="1077" spans="1:8" x14ac:dyDescent="0.3">
      <c r="A1077">
        <v>1076</v>
      </c>
      <c r="B1077" s="2">
        <v>44326</v>
      </c>
      <c r="C1077" s="13">
        <v>64.92</v>
      </c>
      <c r="D1077" s="13">
        <f t="shared" si="48"/>
        <v>1.9999999999996021E-2</v>
      </c>
      <c r="E1077" s="14">
        <v>23060</v>
      </c>
      <c r="F1077" s="14">
        <f t="shared" si="49"/>
        <v>0</v>
      </c>
      <c r="G1077" s="14">
        <v>1259.58</v>
      </c>
      <c r="H1077" s="13">
        <f t="shared" si="50"/>
        <v>17.769999999999982</v>
      </c>
    </row>
    <row r="1078" spans="1:8" x14ac:dyDescent="0.3">
      <c r="A1078">
        <v>1077</v>
      </c>
      <c r="B1078" s="2">
        <v>44323</v>
      </c>
      <c r="C1078" s="13">
        <v>64.900000000000006</v>
      </c>
      <c r="D1078" s="13">
        <f t="shared" si="48"/>
        <v>0.19000000000001194</v>
      </c>
      <c r="E1078" s="14">
        <v>23060</v>
      </c>
      <c r="F1078" s="14">
        <f t="shared" si="49"/>
        <v>-7</v>
      </c>
      <c r="G1078" s="14">
        <v>1241.81</v>
      </c>
      <c r="H1078" s="13">
        <f t="shared" si="50"/>
        <v>-8.7599999999999909</v>
      </c>
    </row>
    <row r="1079" spans="1:8" x14ac:dyDescent="0.3">
      <c r="A1079">
        <v>1078</v>
      </c>
      <c r="B1079" s="2">
        <v>44322</v>
      </c>
      <c r="C1079" s="13">
        <v>64.709999999999994</v>
      </c>
      <c r="D1079" s="13">
        <f t="shared" si="48"/>
        <v>-0.92000000000000171</v>
      </c>
      <c r="E1079" s="14">
        <v>23067</v>
      </c>
      <c r="F1079" s="14">
        <f t="shared" si="49"/>
        <v>7</v>
      </c>
      <c r="G1079" s="14">
        <v>1250.57</v>
      </c>
      <c r="H1079" s="13">
        <f t="shared" si="50"/>
        <v>-5.8600000000001273</v>
      </c>
    </row>
    <row r="1080" spans="1:8" x14ac:dyDescent="0.3">
      <c r="A1080">
        <v>1079</v>
      </c>
      <c r="B1080" s="2">
        <v>44321</v>
      </c>
      <c r="C1080" s="13">
        <v>65.63</v>
      </c>
      <c r="D1080" s="13">
        <f t="shared" si="48"/>
        <v>-6.0000000000002274E-2</v>
      </c>
      <c r="E1080" s="14">
        <v>23060</v>
      </c>
      <c r="F1080" s="14">
        <f t="shared" si="49"/>
        <v>10</v>
      </c>
      <c r="G1080" s="14">
        <v>1256.43</v>
      </c>
      <c r="H1080" s="13">
        <f t="shared" si="50"/>
        <v>14.230000000000018</v>
      </c>
    </row>
    <row r="1081" spans="1:8" x14ac:dyDescent="0.3">
      <c r="A1081">
        <v>1080</v>
      </c>
      <c r="B1081" s="2">
        <v>44320</v>
      </c>
      <c r="C1081" s="13">
        <v>65.69</v>
      </c>
      <c r="D1081" s="13">
        <f t="shared" si="48"/>
        <v>1.2000000000000028</v>
      </c>
      <c r="E1081" s="14">
        <v>23050</v>
      </c>
      <c r="F1081" s="14">
        <f t="shared" si="49"/>
        <v>-4</v>
      </c>
      <c r="G1081" s="14">
        <v>1242.2</v>
      </c>
      <c r="H1081" s="13">
        <f t="shared" si="50"/>
        <v>11.596997084548093</v>
      </c>
    </row>
    <row r="1082" spans="1:8" x14ac:dyDescent="0.3">
      <c r="A1082">
        <v>1081</v>
      </c>
      <c r="B1082" s="2">
        <v>44319</v>
      </c>
      <c r="C1082" s="13">
        <v>64.489999999999995</v>
      </c>
      <c r="D1082" s="13">
        <f t="shared" si="48"/>
        <v>0.90999999999999659</v>
      </c>
      <c r="E1082" s="14">
        <v>23054</v>
      </c>
      <c r="F1082" s="14">
        <f t="shared" si="49"/>
        <v>0</v>
      </c>
      <c r="G1082" s="14">
        <v>1230.603002915452</v>
      </c>
      <c r="H1082" s="13">
        <f t="shared" si="50"/>
        <v>-2.8080174927110875</v>
      </c>
    </row>
    <row r="1083" spans="1:8" x14ac:dyDescent="0.3">
      <c r="A1083">
        <v>1082</v>
      </c>
      <c r="B1083" s="2">
        <v>44316</v>
      </c>
      <c r="C1083" s="13">
        <v>63.58</v>
      </c>
      <c r="D1083" s="13">
        <f t="shared" si="48"/>
        <v>-1.4300000000000068</v>
      </c>
      <c r="E1083" s="14">
        <v>23054</v>
      </c>
      <c r="F1083" s="14">
        <f t="shared" si="49"/>
        <v>0</v>
      </c>
      <c r="G1083" s="14">
        <v>1233.411020408163</v>
      </c>
      <c r="H1083" s="13">
        <f t="shared" si="50"/>
        <v>-5.9789795918370601</v>
      </c>
    </row>
    <row r="1084" spans="1:8" x14ac:dyDescent="0.3">
      <c r="A1084">
        <v>1083</v>
      </c>
      <c r="B1084" s="2">
        <v>44315</v>
      </c>
      <c r="C1084" s="13">
        <v>65.010000000000005</v>
      </c>
      <c r="D1084" s="13">
        <f t="shared" si="48"/>
        <v>1.1500000000000057</v>
      </c>
      <c r="E1084" s="14">
        <v>23054</v>
      </c>
      <c r="F1084" s="14">
        <f t="shared" si="49"/>
        <v>7</v>
      </c>
      <c r="G1084" s="14">
        <v>1239.3900000000001</v>
      </c>
      <c r="H1084" s="13">
        <f t="shared" si="50"/>
        <v>9.8400000000001455</v>
      </c>
    </row>
    <row r="1085" spans="1:8" x14ac:dyDescent="0.3">
      <c r="A1085">
        <v>1084</v>
      </c>
      <c r="B1085" s="2">
        <v>44314</v>
      </c>
      <c r="C1085" s="13">
        <v>63.86</v>
      </c>
      <c r="D1085" s="13">
        <f t="shared" si="48"/>
        <v>0.92000000000000171</v>
      </c>
      <c r="E1085" s="14">
        <v>23047</v>
      </c>
      <c r="F1085" s="14">
        <f t="shared" si="49"/>
        <v>5</v>
      </c>
      <c r="G1085" s="14">
        <v>1229.55</v>
      </c>
      <c r="H1085" s="13">
        <f t="shared" si="50"/>
        <v>9.7999999999999545</v>
      </c>
    </row>
    <row r="1086" spans="1:8" x14ac:dyDescent="0.3">
      <c r="A1086">
        <v>1085</v>
      </c>
      <c r="B1086" s="2">
        <v>44313</v>
      </c>
      <c r="C1086" s="13">
        <v>62.94</v>
      </c>
      <c r="D1086" s="13">
        <f t="shared" si="48"/>
        <v>1.0300000000000011</v>
      </c>
      <c r="E1086" s="14">
        <v>23042</v>
      </c>
      <c r="F1086" s="14">
        <f t="shared" si="49"/>
        <v>2</v>
      </c>
      <c r="G1086" s="14">
        <v>1219.75</v>
      </c>
      <c r="H1086" s="13">
        <f t="shared" si="50"/>
        <v>3.9800000000000182</v>
      </c>
    </row>
    <row r="1087" spans="1:8" x14ac:dyDescent="0.3">
      <c r="A1087">
        <v>1086</v>
      </c>
      <c r="B1087" s="2">
        <v>44312</v>
      </c>
      <c r="C1087" s="13">
        <v>61.91</v>
      </c>
      <c r="D1087" s="13">
        <f t="shared" si="48"/>
        <v>-0.23000000000000398</v>
      </c>
      <c r="E1087" s="14">
        <v>23040</v>
      </c>
      <c r="F1087" s="14">
        <f t="shared" si="49"/>
        <v>-30</v>
      </c>
      <c r="G1087" s="14">
        <v>1215.77</v>
      </c>
      <c r="H1087" s="13">
        <f t="shared" si="50"/>
        <v>-32.759999999999991</v>
      </c>
    </row>
    <row r="1088" spans="1:8" x14ac:dyDescent="0.3">
      <c r="A1088">
        <v>1087</v>
      </c>
      <c r="B1088" s="2">
        <v>44309</v>
      </c>
      <c r="C1088" s="13">
        <v>62.14</v>
      </c>
      <c r="D1088" s="13">
        <f t="shared" si="48"/>
        <v>0.71000000000000085</v>
      </c>
      <c r="E1088" s="14">
        <v>23070</v>
      </c>
      <c r="F1088" s="14">
        <f t="shared" si="49"/>
        <v>0</v>
      </c>
      <c r="G1088" s="14">
        <v>1248.53</v>
      </c>
      <c r="H1088" s="13">
        <f t="shared" si="50"/>
        <v>20.710000000000036</v>
      </c>
    </row>
    <row r="1089" spans="1:8" x14ac:dyDescent="0.3">
      <c r="A1089">
        <v>1088</v>
      </c>
      <c r="B1089" s="2">
        <v>44308</v>
      </c>
      <c r="C1089" s="13">
        <v>61.43</v>
      </c>
      <c r="D1089" s="13">
        <f t="shared" si="48"/>
        <v>7.9999999999998295E-2</v>
      </c>
      <c r="E1089" s="14">
        <v>23070</v>
      </c>
      <c r="F1089" s="14">
        <f t="shared" si="49"/>
        <v>-4</v>
      </c>
      <c r="G1089" s="14">
        <v>1227.82</v>
      </c>
      <c r="H1089" s="13">
        <f t="shared" si="50"/>
        <v>-25.247142857142762</v>
      </c>
    </row>
    <row r="1090" spans="1:8" x14ac:dyDescent="0.3">
      <c r="A1090">
        <v>1089</v>
      </c>
      <c r="B1090" s="2">
        <v>44307</v>
      </c>
      <c r="C1090" s="13">
        <v>61.35</v>
      </c>
      <c r="D1090" s="13">
        <f t="shared" si="48"/>
        <v>-1.3200000000000003</v>
      </c>
      <c r="E1090" s="14">
        <v>23074</v>
      </c>
      <c r="F1090" s="14">
        <f t="shared" si="49"/>
        <v>0</v>
      </c>
      <c r="G1090" s="14">
        <v>1253.0671428571427</v>
      </c>
      <c r="H1090" s="13">
        <f t="shared" si="50"/>
        <v>-15.212857142857274</v>
      </c>
    </row>
    <row r="1091" spans="1:8" x14ac:dyDescent="0.3">
      <c r="A1091">
        <v>1090</v>
      </c>
      <c r="B1091" s="2">
        <v>44306</v>
      </c>
      <c r="C1091" s="13">
        <v>62.67</v>
      </c>
      <c r="D1091" s="13">
        <f t="shared" ref="D1091:D1154" si="51">C1091-C1092</f>
        <v>-0.71000000000000085</v>
      </c>
      <c r="E1091" s="14">
        <v>23074</v>
      </c>
      <c r="F1091" s="14">
        <f t="shared" ref="F1091:F1154" si="52">E1091-E1092</f>
        <v>1</v>
      </c>
      <c r="G1091" s="14">
        <v>1268.28</v>
      </c>
      <c r="H1091" s="13">
        <f t="shared" ref="H1091:H1154" si="53">G1091-G1092</f>
        <v>7.7000000000000455</v>
      </c>
    </row>
    <row r="1092" spans="1:8" x14ac:dyDescent="0.3">
      <c r="A1092">
        <v>1091</v>
      </c>
      <c r="B1092" s="2">
        <v>44305</v>
      </c>
      <c r="C1092" s="13">
        <v>63.38</v>
      </c>
      <c r="D1092" s="13">
        <f t="shared" si="51"/>
        <v>0.25</v>
      </c>
      <c r="E1092" s="14">
        <v>23073</v>
      </c>
      <c r="F1092" s="14">
        <f t="shared" si="52"/>
        <v>6</v>
      </c>
      <c r="G1092" s="14">
        <v>1260.58</v>
      </c>
      <c r="H1092" s="13">
        <f t="shared" si="53"/>
        <v>21.869999999999891</v>
      </c>
    </row>
    <row r="1093" spans="1:8" x14ac:dyDescent="0.3">
      <c r="A1093">
        <v>1092</v>
      </c>
      <c r="B1093" s="2">
        <v>44302</v>
      </c>
      <c r="C1093" s="13">
        <v>63.13</v>
      </c>
      <c r="D1093" s="13">
        <f t="shared" si="51"/>
        <v>-0.32999999999999829</v>
      </c>
      <c r="E1093" s="14">
        <v>23067</v>
      </c>
      <c r="F1093" s="14">
        <f t="shared" si="52"/>
        <v>-6</v>
      </c>
      <c r="G1093" s="14">
        <v>1238.71</v>
      </c>
      <c r="H1093" s="13">
        <f t="shared" si="53"/>
        <v>-8.5399999999999636</v>
      </c>
    </row>
    <row r="1094" spans="1:8" x14ac:dyDescent="0.3">
      <c r="A1094">
        <v>1093</v>
      </c>
      <c r="B1094" s="2">
        <v>44301</v>
      </c>
      <c r="C1094" s="13">
        <v>63.46</v>
      </c>
      <c r="D1094" s="13">
        <f t="shared" si="51"/>
        <v>0.31000000000000227</v>
      </c>
      <c r="E1094" s="14">
        <v>23073</v>
      </c>
      <c r="F1094" s="14">
        <f t="shared" si="52"/>
        <v>-5</v>
      </c>
      <c r="G1094" s="14">
        <v>1247.25</v>
      </c>
      <c r="H1094" s="13">
        <f t="shared" si="53"/>
        <v>-8.6199999999998909</v>
      </c>
    </row>
    <row r="1095" spans="1:8" x14ac:dyDescent="0.3">
      <c r="A1095">
        <v>1094</v>
      </c>
      <c r="B1095" s="2">
        <v>44300</v>
      </c>
      <c r="C1095" s="13">
        <v>63.15</v>
      </c>
      <c r="D1095" s="13">
        <f t="shared" si="51"/>
        <v>2.9699999999999989</v>
      </c>
      <c r="E1095" s="14">
        <v>23078</v>
      </c>
      <c r="F1095" s="14">
        <f t="shared" si="52"/>
        <v>9</v>
      </c>
      <c r="G1095" s="14">
        <v>1255.8699999999999</v>
      </c>
      <c r="H1095" s="13">
        <f t="shared" si="53"/>
        <v>7.5399999999999636</v>
      </c>
    </row>
    <row r="1096" spans="1:8" x14ac:dyDescent="0.3">
      <c r="A1096">
        <v>1095</v>
      </c>
      <c r="B1096" s="2">
        <v>44299</v>
      </c>
      <c r="C1096" s="13">
        <v>60.18</v>
      </c>
      <c r="D1096" s="13">
        <f t="shared" si="51"/>
        <v>0.47999999999999687</v>
      </c>
      <c r="E1096" s="14">
        <v>23069</v>
      </c>
      <c r="F1096" s="14">
        <f t="shared" si="52"/>
        <v>2</v>
      </c>
      <c r="G1096" s="14">
        <v>1248.33</v>
      </c>
      <c r="H1096" s="13">
        <f t="shared" si="53"/>
        <v>-4.1200000000001182</v>
      </c>
    </row>
    <row r="1097" spans="1:8" x14ac:dyDescent="0.3">
      <c r="A1097">
        <v>1096</v>
      </c>
      <c r="B1097" s="2">
        <v>44298</v>
      </c>
      <c r="C1097" s="13">
        <v>59.7</v>
      </c>
      <c r="D1097" s="13">
        <f t="shared" si="51"/>
        <v>0.38000000000000256</v>
      </c>
      <c r="E1097" s="14">
        <v>23067</v>
      </c>
      <c r="F1097" s="14">
        <f t="shared" si="52"/>
        <v>2</v>
      </c>
      <c r="G1097" s="14">
        <v>1252.45</v>
      </c>
      <c r="H1097" s="13">
        <f t="shared" si="53"/>
        <v>20.789999999999964</v>
      </c>
    </row>
    <row r="1098" spans="1:8" x14ac:dyDescent="0.3">
      <c r="A1098">
        <v>1097</v>
      </c>
      <c r="B1098" s="2">
        <v>44295</v>
      </c>
      <c r="C1098" s="13">
        <v>59.32</v>
      </c>
      <c r="D1098" s="13">
        <f t="shared" si="51"/>
        <v>-0.28000000000000114</v>
      </c>
      <c r="E1098" s="14">
        <v>23065</v>
      </c>
      <c r="F1098" s="14">
        <f t="shared" si="52"/>
        <v>-20</v>
      </c>
      <c r="G1098" s="14">
        <v>1231.6600000000001</v>
      </c>
      <c r="H1098" s="13">
        <f t="shared" si="53"/>
        <v>-3.2300000000000182</v>
      </c>
    </row>
    <row r="1099" spans="1:8" x14ac:dyDescent="0.3">
      <c r="A1099">
        <v>1098</v>
      </c>
      <c r="B1099" s="2">
        <v>44294</v>
      </c>
      <c r="C1099" s="13">
        <v>59.6</v>
      </c>
      <c r="D1099" s="13">
        <f t="shared" si="51"/>
        <v>-0.17000000000000171</v>
      </c>
      <c r="E1099" s="14">
        <v>23085</v>
      </c>
      <c r="F1099" s="14">
        <f t="shared" si="52"/>
        <v>-5</v>
      </c>
      <c r="G1099" s="14">
        <v>1234.8900000000001</v>
      </c>
      <c r="H1099" s="13">
        <f t="shared" si="53"/>
        <v>-7.4900000000000091</v>
      </c>
    </row>
    <row r="1100" spans="1:8" x14ac:dyDescent="0.3">
      <c r="A1100">
        <v>1099</v>
      </c>
      <c r="B1100" s="2">
        <v>44293</v>
      </c>
      <c r="C1100" s="13">
        <v>59.77</v>
      </c>
      <c r="D1100" s="13">
        <f t="shared" si="51"/>
        <v>0.44000000000000483</v>
      </c>
      <c r="E1100" s="14">
        <v>23090</v>
      </c>
      <c r="F1100" s="14">
        <f t="shared" si="52"/>
        <v>0</v>
      </c>
      <c r="G1100" s="14">
        <v>1242.3800000000001</v>
      </c>
      <c r="H1100" s="13">
        <f t="shared" si="53"/>
        <v>2.4200000000000728</v>
      </c>
    </row>
    <row r="1101" spans="1:8" x14ac:dyDescent="0.3">
      <c r="A1101">
        <v>1100</v>
      </c>
      <c r="B1101" s="2">
        <v>44292</v>
      </c>
      <c r="C1101" s="13">
        <v>59.33</v>
      </c>
      <c r="D1101" s="13">
        <f t="shared" si="51"/>
        <v>0.67999999999999972</v>
      </c>
      <c r="E1101" s="14">
        <v>23090</v>
      </c>
      <c r="F1101" s="14">
        <f t="shared" si="52"/>
        <v>11</v>
      </c>
      <c r="G1101" s="14">
        <v>1239.96</v>
      </c>
      <c r="H1101" s="13">
        <f t="shared" si="53"/>
        <v>3.9100000000000819</v>
      </c>
    </row>
    <row r="1102" spans="1:8" x14ac:dyDescent="0.3">
      <c r="A1102">
        <v>1101</v>
      </c>
      <c r="B1102" s="2">
        <v>44291</v>
      </c>
      <c r="C1102" s="13">
        <v>58.65</v>
      </c>
      <c r="D1102" s="13">
        <f t="shared" si="51"/>
        <v>-1.8400000000000034</v>
      </c>
      <c r="E1102" s="14">
        <v>23079</v>
      </c>
      <c r="F1102" s="14">
        <f t="shared" si="52"/>
        <v>6</v>
      </c>
      <c r="G1102" s="14">
        <v>1236.05</v>
      </c>
      <c r="H1102" s="13">
        <f t="shared" si="53"/>
        <v>11.599999999999909</v>
      </c>
    </row>
    <row r="1103" spans="1:8" x14ac:dyDescent="0.3">
      <c r="A1103">
        <v>1102</v>
      </c>
      <c r="B1103" s="2">
        <v>44288</v>
      </c>
      <c r="C1103" s="13">
        <v>60.49</v>
      </c>
      <c r="D1103" s="13">
        <f t="shared" si="51"/>
        <v>-0.96000000000000085</v>
      </c>
      <c r="E1103" s="14">
        <v>23073</v>
      </c>
      <c r="F1103" s="14">
        <f t="shared" si="52"/>
        <v>8</v>
      </c>
      <c r="G1103" s="14">
        <v>1224.45</v>
      </c>
      <c r="H1103" s="13">
        <f t="shared" si="53"/>
        <v>8.3500000000001364</v>
      </c>
    </row>
    <row r="1104" spans="1:8" x14ac:dyDescent="0.3">
      <c r="A1104">
        <v>1103</v>
      </c>
      <c r="B1104" s="2">
        <v>44287</v>
      </c>
      <c r="C1104" s="13">
        <v>61.45</v>
      </c>
      <c r="D1104" s="13">
        <f t="shared" si="51"/>
        <v>2.2900000000000063</v>
      </c>
      <c r="E1104" s="14">
        <v>23065</v>
      </c>
      <c r="F1104" s="14">
        <f t="shared" si="52"/>
        <v>-9</v>
      </c>
      <c r="G1104" s="14">
        <v>1216.0999999999999</v>
      </c>
      <c r="H1104" s="13">
        <f t="shared" si="53"/>
        <v>24.659999999999854</v>
      </c>
    </row>
    <row r="1105" spans="1:8" x14ac:dyDescent="0.3">
      <c r="A1105">
        <v>1104</v>
      </c>
      <c r="B1105" s="2">
        <v>44286</v>
      </c>
      <c r="C1105" s="13">
        <v>59.16</v>
      </c>
      <c r="D1105" s="13">
        <f t="shared" si="51"/>
        <v>-1.3900000000000006</v>
      </c>
      <c r="E1105" s="14">
        <v>23074</v>
      </c>
      <c r="F1105" s="14">
        <f t="shared" si="52"/>
        <v>4</v>
      </c>
      <c r="G1105" s="14">
        <v>1191.44</v>
      </c>
      <c r="H1105" s="13">
        <f t="shared" si="53"/>
        <v>5.0800000000001546</v>
      </c>
    </row>
    <row r="1106" spans="1:8" x14ac:dyDescent="0.3">
      <c r="A1106">
        <v>1105</v>
      </c>
      <c r="B1106" s="2">
        <v>44285</v>
      </c>
      <c r="C1106" s="13">
        <v>60.55</v>
      </c>
      <c r="D1106" s="13">
        <f t="shared" si="51"/>
        <v>-1.0100000000000051</v>
      </c>
      <c r="E1106" s="14">
        <v>23070</v>
      </c>
      <c r="F1106" s="14">
        <f t="shared" si="52"/>
        <v>0</v>
      </c>
      <c r="G1106" s="14">
        <v>1186.3599999999999</v>
      </c>
      <c r="H1106" s="13">
        <f t="shared" si="53"/>
        <v>10.679999999999836</v>
      </c>
    </row>
    <row r="1107" spans="1:8" x14ac:dyDescent="0.3">
      <c r="A1107">
        <v>1106</v>
      </c>
      <c r="B1107" s="2">
        <v>44284</v>
      </c>
      <c r="C1107" s="13">
        <v>61.56</v>
      </c>
      <c r="D1107" s="13">
        <f t="shared" si="51"/>
        <v>0.59000000000000341</v>
      </c>
      <c r="E1107" s="14">
        <v>23070</v>
      </c>
      <c r="F1107" s="14">
        <f t="shared" si="52"/>
        <v>-14</v>
      </c>
      <c r="G1107" s="14">
        <v>1175.68</v>
      </c>
      <c r="H1107" s="13">
        <f t="shared" si="53"/>
        <v>13.470000000000027</v>
      </c>
    </row>
    <row r="1108" spans="1:8" x14ac:dyDescent="0.3">
      <c r="A1108">
        <v>1107</v>
      </c>
      <c r="B1108" s="2">
        <v>44281</v>
      </c>
      <c r="C1108" s="13">
        <v>60.97</v>
      </c>
      <c r="D1108" s="13">
        <f t="shared" si="51"/>
        <v>2.4099999999999966</v>
      </c>
      <c r="E1108" s="14">
        <v>23084</v>
      </c>
      <c r="F1108" s="14">
        <f t="shared" si="52"/>
        <v>0</v>
      </c>
      <c r="G1108" s="14">
        <v>1162.21</v>
      </c>
      <c r="H1108" s="13">
        <f t="shared" si="53"/>
        <v>-0.88999999999987267</v>
      </c>
    </row>
    <row r="1109" spans="1:8" x14ac:dyDescent="0.3">
      <c r="A1109">
        <v>1108</v>
      </c>
      <c r="B1109" s="2">
        <v>44280</v>
      </c>
      <c r="C1109" s="13">
        <v>58.56</v>
      </c>
      <c r="D1109" s="13">
        <f t="shared" si="51"/>
        <v>-2.6199999999999974</v>
      </c>
      <c r="E1109" s="14">
        <v>23084</v>
      </c>
      <c r="F1109" s="14">
        <f t="shared" si="52"/>
        <v>4</v>
      </c>
      <c r="G1109" s="14">
        <v>1163.0999999999999</v>
      </c>
      <c r="H1109" s="13">
        <f t="shared" si="53"/>
        <v>1.2899999999999636</v>
      </c>
    </row>
    <row r="1110" spans="1:8" x14ac:dyDescent="0.3">
      <c r="A1110">
        <v>1109</v>
      </c>
      <c r="B1110" s="2">
        <v>44279</v>
      </c>
      <c r="C1110" s="13">
        <v>61.18</v>
      </c>
      <c r="D1110" s="13">
        <f t="shared" si="51"/>
        <v>3.4200000000000017</v>
      </c>
      <c r="E1110" s="14">
        <v>23080</v>
      </c>
      <c r="F1110" s="14">
        <f t="shared" si="52"/>
        <v>10</v>
      </c>
      <c r="G1110" s="14">
        <v>1161.81</v>
      </c>
      <c r="H1110" s="13">
        <f t="shared" si="53"/>
        <v>-21.6400000000001</v>
      </c>
    </row>
    <row r="1111" spans="1:8" x14ac:dyDescent="0.3">
      <c r="A1111">
        <v>1110</v>
      </c>
      <c r="B1111" s="2">
        <v>44278</v>
      </c>
      <c r="C1111" s="13">
        <v>57.76</v>
      </c>
      <c r="D1111" s="13">
        <f t="shared" si="51"/>
        <v>-3.8000000000000043</v>
      </c>
      <c r="E1111" s="14">
        <v>23070</v>
      </c>
      <c r="F1111" s="14">
        <f t="shared" si="52"/>
        <v>-6</v>
      </c>
      <c r="G1111" s="14">
        <v>1183.45</v>
      </c>
      <c r="H1111" s="13">
        <f t="shared" si="53"/>
        <v>-10.980000000000018</v>
      </c>
    </row>
    <row r="1112" spans="1:8" x14ac:dyDescent="0.3">
      <c r="A1112">
        <v>1111</v>
      </c>
      <c r="B1112" s="2">
        <v>44277</v>
      </c>
      <c r="C1112" s="13">
        <v>61.56</v>
      </c>
      <c r="D1112" s="13">
        <f t="shared" si="51"/>
        <v>0.14000000000000057</v>
      </c>
      <c r="E1112" s="14">
        <v>23076</v>
      </c>
      <c r="F1112" s="14">
        <f t="shared" si="52"/>
        <v>3</v>
      </c>
      <c r="G1112" s="14">
        <v>1194.43</v>
      </c>
      <c r="H1112" s="13">
        <f t="shared" si="53"/>
        <v>0.38000000000010914</v>
      </c>
    </row>
    <row r="1113" spans="1:8" x14ac:dyDescent="0.3">
      <c r="A1113">
        <v>1112</v>
      </c>
      <c r="B1113" s="2">
        <v>44274</v>
      </c>
      <c r="C1113" s="13">
        <v>61.42</v>
      </c>
      <c r="D1113" s="13">
        <f t="shared" si="51"/>
        <v>1.4200000000000017</v>
      </c>
      <c r="E1113" s="14">
        <v>23073</v>
      </c>
      <c r="F1113" s="14">
        <f t="shared" si="52"/>
        <v>8</v>
      </c>
      <c r="G1113" s="14">
        <v>1194.05</v>
      </c>
      <c r="H1113" s="13">
        <f t="shared" si="53"/>
        <v>-6.8900000000001</v>
      </c>
    </row>
    <row r="1114" spans="1:8" x14ac:dyDescent="0.3">
      <c r="A1114">
        <v>1113</v>
      </c>
      <c r="B1114" s="2">
        <v>44273</v>
      </c>
      <c r="C1114" s="13">
        <v>60</v>
      </c>
      <c r="D1114" s="13">
        <f t="shared" si="51"/>
        <v>-4.5999999999999943</v>
      </c>
      <c r="E1114" s="14">
        <v>23065</v>
      </c>
      <c r="F1114" s="14">
        <f t="shared" si="52"/>
        <v>20</v>
      </c>
      <c r="G1114" s="14">
        <v>1200.94</v>
      </c>
      <c r="H1114" s="13">
        <f t="shared" si="53"/>
        <v>14.850000000000136</v>
      </c>
    </row>
    <row r="1115" spans="1:8" x14ac:dyDescent="0.3">
      <c r="A1115">
        <v>1114</v>
      </c>
      <c r="B1115" s="2">
        <v>44272</v>
      </c>
      <c r="C1115" s="13">
        <v>64.599999999999994</v>
      </c>
      <c r="D1115" s="13">
        <f t="shared" si="51"/>
        <v>-0.20000000000000284</v>
      </c>
      <c r="E1115" s="14">
        <v>23045</v>
      </c>
      <c r="F1115" s="14">
        <f t="shared" si="52"/>
        <v>-37</v>
      </c>
      <c r="G1115" s="14">
        <v>1186.0899999999999</v>
      </c>
      <c r="H1115" s="13">
        <f t="shared" si="53"/>
        <v>6.1899999999998272</v>
      </c>
    </row>
    <row r="1116" spans="1:8" x14ac:dyDescent="0.3">
      <c r="A1116">
        <v>1115</v>
      </c>
      <c r="B1116" s="2">
        <v>44271</v>
      </c>
      <c r="C1116" s="13">
        <v>64.8</v>
      </c>
      <c r="D1116" s="13">
        <f t="shared" si="51"/>
        <v>-0.59000000000000341</v>
      </c>
      <c r="E1116" s="14">
        <v>23082</v>
      </c>
      <c r="F1116" s="14">
        <f t="shared" si="52"/>
        <v>1</v>
      </c>
      <c r="G1116" s="14">
        <v>1179.9000000000001</v>
      </c>
      <c r="H1116" s="13">
        <f t="shared" si="53"/>
        <v>-4.6599999999998545</v>
      </c>
    </row>
    <row r="1117" spans="1:8" x14ac:dyDescent="0.3">
      <c r="A1117">
        <v>1116</v>
      </c>
      <c r="B1117" s="2">
        <v>44270</v>
      </c>
      <c r="C1117" s="13">
        <v>65.39</v>
      </c>
      <c r="D1117" s="13">
        <f t="shared" si="51"/>
        <v>-0.21999999999999886</v>
      </c>
      <c r="E1117" s="14">
        <v>23081</v>
      </c>
      <c r="F1117" s="14">
        <f t="shared" si="52"/>
        <v>26</v>
      </c>
      <c r="G1117" s="14">
        <v>1184.56</v>
      </c>
      <c r="H1117" s="13">
        <f t="shared" si="53"/>
        <v>3</v>
      </c>
    </row>
    <row r="1118" spans="1:8" x14ac:dyDescent="0.3">
      <c r="A1118">
        <v>1117</v>
      </c>
      <c r="B1118" s="2">
        <v>44267</v>
      </c>
      <c r="C1118" s="13">
        <v>65.61</v>
      </c>
      <c r="D1118" s="13">
        <f t="shared" si="51"/>
        <v>-0.40999999999999659</v>
      </c>
      <c r="E1118" s="14">
        <v>23055</v>
      </c>
      <c r="F1118" s="14">
        <f t="shared" si="52"/>
        <v>4</v>
      </c>
      <c r="G1118" s="14">
        <v>1181.56</v>
      </c>
      <c r="H1118" s="13">
        <f t="shared" si="53"/>
        <v>-0.17000000000007276</v>
      </c>
    </row>
    <row r="1119" spans="1:8" x14ac:dyDescent="0.3">
      <c r="A1119">
        <v>1118</v>
      </c>
      <c r="B1119" s="2">
        <v>44266</v>
      </c>
      <c r="C1119" s="13">
        <v>66.02</v>
      </c>
      <c r="D1119" s="13">
        <f t="shared" si="51"/>
        <v>1.5799999999999983</v>
      </c>
      <c r="E1119" s="14">
        <v>23051</v>
      </c>
      <c r="F1119" s="14">
        <f t="shared" si="52"/>
        <v>-1</v>
      </c>
      <c r="G1119" s="14">
        <v>1181.73</v>
      </c>
      <c r="H1119" s="13">
        <f t="shared" si="53"/>
        <v>11.650000000000091</v>
      </c>
    </row>
    <row r="1120" spans="1:8" x14ac:dyDescent="0.3">
      <c r="A1120">
        <v>1119</v>
      </c>
      <c r="B1120" s="2">
        <v>44265</v>
      </c>
      <c r="C1120" s="13">
        <v>64.44</v>
      </c>
      <c r="D1120" s="13">
        <f t="shared" si="51"/>
        <v>0.42999999999999261</v>
      </c>
      <c r="E1120" s="14">
        <v>23052</v>
      </c>
      <c r="F1120" s="14">
        <f t="shared" si="52"/>
        <v>-8</v>
      </c>
      <c r="G1120" s="14">
        <v>1170.08</v>
      </c>
      <c r="H1120" s="13">
        <f t="shared" si="53"/>
        <v>8.1099999999999</v>
      </c>
    </row>
    <row r="1121" spans="1:8" x14ac:dyDescent="0.3">
      <c r="A1121">
        <v>1120</v>
      </c>
      <c r="B1121" s="2">
        <v>44264</v>
      </c>
      <c r="C1121" s="13">
        <v>64.010000000000005</v>
      </c>
      <c r="D1121" s="13">
        <f t="shared" si="51"/>
        <v>-1.039999999999992</v>
      </c>
      <c r="E1121" s="14">
        <v>23060</v>
      </c>
      <c r="F1121" s="14">
        <f t="shared" si="52"/>
        <v>35</v>
      </c>
      <c r="G1121" s="14">
        <v>1161.97</v>
      </c>
      <c r="H1121" s="13">
        <f t="shared" si="53"/>
        <v>-6.2999999999999545</v>
      </c>
    </row>
    <row r="1122" spans="1:8" x14ac:dyDescent="0.3">
      <c r="A1122">
        <v>1121</v>
      </c>
      <c r="B1122" s="2">
        <v>44263</v>
      </c>
      <c r="C1122" s="13">
        <v>65.05</v>
      </c>
      <c r="D1122" s="13">
        <f t="shared" si="51"/>
        <v>-1.0400000000000063</v>
      </c>
      <c r="E1122" s="14">
        <v>23025</v>
      </c>
      <c r="F1122" s="14">
        <f t="shared" si="52"/>
        <v>-8</v>
      </c>
      <c r="G1122" s="14">
        <v>1168.27</v>
      </c>
      <c r="H1122" s="13">
        <f t="shared" si="53"/>
        <v>-0.42000000000007276</v>
      </c>
    </row>
    <row r="1123" spans="1:8" x14ac:dyDescent="0.3">
      <c r="A1123">
        <v>1122</v>
      </c>
      <c r="B1123" s="2">
        <v>44260</v>
      </c>
      <c r="C1123" s="13">
        <v>66.09</v>
      </c>
      <c r="D1123" s="13">
        <f t="shared" si="51"/>
        <v>2.2600000000000051</v>
      </c>
      <c r="E1123" s="14">
        <v>23033</v>
      </c>
      <c r="F1123" s="14">
        <f t="shared" si="52"/>
        <v>14</v>
      </c>
      <c r="G1123" s="14">
        <v>1168.69</v>
      </c>
      <c r="H1123" s="13">
        <f t="shared" si="53"/>
        <v>0.17000000000007276</v>
      </c>
    </row>
    <row r="1124" spans="1:8" x14ac:dyDescent="0.3">
      <c r="A1124">
        <v>1123</v>
      </c>
      <c r="B1124" s="2">
        <v>44259</v>
      </c>
      <c r="C1124" s="13">
        <v>63.83</v>
      </c>
      <c r="D1124" s="13">
        <f t="shared" si="51"/>
        <v>2.5499999999999972</v>
      </c>
      <c r="E1124" s="14">
        <v>23019</v>
      </c>
      <c r="F1124" s="14">
        <f t="shared" si="52"/>
        <v>-1</v>
      </c>
      <c r="G1124" s="14">
        <v>1168.52</v>
      </c>
      <c r="H1124" s="13">
        <f t="shared" si="53"/>
        <v>-18.430000000000064</v>
      </c>
    </row>
    <row r="1125" spans="1:8" x14ac:dyDescent="0.3">
      <c r="A1125">
        <v>1124</v>
      </c>
      <c r="B1125" s="2">
        <v>44258</v>
      </c>
      <c r="C1125" s="13">
        <v>61.28</v>
      </c>
      <c r="D1125" s="13">
        <f t="shared" si="51"/>
        <v>1.5300000000000011</v>
      </c>
      <c r="E1125" s="14">
        <v>23020</v>
      </c>
      <c r="F1125" s="14">
        <f t="shared" si="52"/>
        <v>-2</v>
      </c>
      <c r="G1125" s="14">
        <v>1186.95</v>
      </c>
      <c r="H1125" s="13">
        <f t="shared" si="53"/>
        <v>0.34000000000014552</v>
      </c>
    </row>
    <row r="1126" spans="1:8" x14ac:dyDescent="0.3">
      <c r="A1126">
        <v>1125</v>
      </c>
      <c r="B1126" s="2">
        <v>44257</v>
      </c>
      <c r="C1126" s="13">
        <v>59.75</v>
      </c>
      <c r="D1126" s="13">
        <f t="shared" si="51"/>
        <v>-0.89000000000000057</v>
      </c>
      <c r="E1126" s="14">
        <v>23022</v>
      </c>
      <c r="F1126" s="14">
        <f t="shared" si="52"/>
        <v>2</v>
      </c>
      <c r="G1126" s="14">
        <v>1186.6099999999999</v>
      </c>
      <c r="H1126" s="13">
        <f t="shared" si="53"/>
        <v>0.4399999999998272</v>
      </c>
    </row>
    <row r="1127" spans="1:8" x14ac:dyDescent="0.3">
      <c r="A1127">
        <v>1126</v>
      </c>
      <c r="B1127" s="2">
        <v>44256</v>
      </c>
      <c r="C1127" s="13">
        <v>60.64</v>
      </c>
      <c r="D1127" s="13">
        <f t="shared" si="51"/>
        <v>-0.85999999999999943</v>
      </c>
      <c r="E1127" s="14">
        <v>23020</v>
      </c>
      <c r="F1127" s="14">
        <f t="shared" si="52"/>
        <v>5</v>
      </c>
      <c r="G1127" s="14">
        <v>1186.17</v>
      </c>
      <c r="H1127" s="13">
        <f t="shared" si="53"/>
        <v>17.700000000000045</v>
      </c>
    </row>
    <row r="1128" spans="1:8" x14ac:dyDescent="0.3">
      <c r="A1128">
        <v>1127</v>
      </c>
      <c r="B1128" s="2">
        <v>44253</v>
      </c>
      <c r="C1128" s="13">
        <v>61.5</v>
      </c>
      <c r="D1128" s="13">
        <f t="shared" si="51"/>
        <v>-2.0300000000000011</v>
      </c>
      <c r="E1128" s="14">
        <v>23015</v>
      </c>
      <c r="F1128" s="14">
        <f t="shared" si="52"/>
        <v>-10</v>
      </c>
      <c r="G1128" s="14">
        <v>1168.47</v>
      </c>
      <c r="H1128" s="13">
        <f t="shared" si="53"/>
        <v>3.0399999999999636</v>
      </c>
    </row>
    <row r="1129" spans="1:8" x14ac:dyDescent="0.3">
      <c r="A1129">
        <v>1128</v>
      </c>
      <c r="B1129" s="2">
        <v>44252</v>
      </c>
      <c r="C1129" s="13">
        <v>63.53</v>
      </c>
      <c r="D1129" s="13">
        <f t="shared" si="51"/>
        <v>0.31000000000000227</v>
      </c>
      <c r="E1129" s="14">
        <v>23025</v>
      </c>
      <c r="F1129" s="14">
        <f t="shared" si="52"/>
        <v>5</v>
      </c>
      <c r="G1129" s="14">
        <v>1165.43</v>
      </c>
      <c r="H1129" s="13">
        <f t="shared" si="53"/>
        <v>3.4200000000000728</v>
      </c>
    </row>
    <row r="1130" spans="1:8" x14ac:dyDescent="0.3">
      <c r="A1130">
        <v>1129</v>
      </c>
      <c r="B1130" s="2">
        <v>44251</v>
      </c>
      <c r="C1130" s="13">
        <v>63.22</v>
      </c>
      <c r="D1130" s="13">
        <f t="shared" si="51"/>
        <v>1.5499999999999972</v>
      </c>
      <c r="E1130" s="14">
        <v>23020</v>
      </c>
      <c r="F1130" s="14">
        <f t="shared" si="52"/>
        <v>-5</v>
      </c>
      <c r="G1130" s="14">
        <v>1162.01</v>
      </c>
      <c r="H1130" s="13">
        <f t="shared" si="53"/>
        <v>-15.630000000000109</v>
      </c>
    </row>
    <row r="1131" spans="1:8" x14ac:dyDescent="0.3">
      <c r="A1131">
        <v>1130</v>
      </c>
      <c r="B1131" s="2">
        <v>44250</v>
      </c>
      <c r="C1131" s="13">
        <v>61.67</v>
      </c>
      <c r="D1131" s="13">
        <f t="shared" si="51"/>
        <v>-3.0000000000001137E-2</v>
      </c>
      <c r="E1131" s="14">
        <v>23025</v>
      </c>
      <c r="F1131" s="14">
        <f t="shared" si="52"/>
        <v>5</v>
      </c>
      <c r="G1131" s="14">
        <v>1177.6400000000001</v>
      </c>
      <c r="H1131" s="13">
        <f t="shared" si="53"/>
        <v>2.6000000000001364</v>
      </c>
    </row>
    <row r="1132" spans="1:8" x14ac:dyDescent="0.3">
      <c r="A1132">
        <v>1131</v>
      </c>
      <c r="B1132" s="2">
        <v>44249</v>
      </c>
      <c r="C1132" s="13">
        <v>61.7</v>
      </c>
      <c r="D1132" s="13">
        <f t="shared" si="51"/>
        <v>2.4600000000000009</v>
      </c>
      <c r="E1132" s="14">
        <v>23020</v>
      </c>
      <c r="F1132" s="14">
        <f t="shared" si="52"/>
        <v>2</v>
      </c>
      <c r="G1132" s="14">
        <v>1175.04</v>
      </c>
      <c r="H1132" s="13">
        <f t="shared" si="53"/>
        <v>1.5399999999999636</v>
      </c>
    </row>
    <row r="1133" spans="1:8" x14ac:dyDescent="0.3">
      <c r="A1133">
        <v>1132</v>
      </c>
      <c r="B1133" s="2">
        <v>44246</v>
      </c>
      <c r="C1133" s="13">
        <v>59.24</v>
      </c>
      <c r="D1133" s="13">
        <f t="shared" si="51"/>
        <v>-1.2800000000000011</v>
      </c>
      <c r="E1133" s="14">
        <v>23018</v>
      </c>
      <c r="F1133" s="14">
        <f t="shared" si="52"/>
        <v>3</v>
      </c>
      <c r="G1133" s="14">
        <v>1173.5</v>
      </c>
      <c r="H1133" s="13">
        <f t="shared" si="53"/>
        <v>-0.88000000000010914</v>
      </c>
    </row>
    <row r="1134" spans="1:8" x14ac:dyDescent="0.3">
      <c r="A1134">
        <v>1133</v>
      </c>
      <c r="B1134" s="2">
        <v>44245</v>
      </c>
      <c r="C1134" s="13">
        <v>60.52</v>
      </c>
      <c r="D1134" s="13">
        <f t="shared" si="51"/>
        <v>-0.61999999999999744</v>
      </c>
      <c r="E1134" s="14">
        <v>23015</v>
      </c>
      <c r="F1134" s="14">
        <f t="shared" si="52"/>
        <v>5</v>
      </c>
      <c r="G1134" s="14">
        <v>1174.3800000000001</v>
      </c>
      <c r="H1134" s="13">
        <f t="shared" si="53"/>
        <v>18.600000000000136</v>
      </c>
    </row>
    <row r="1135" spans="1:8" x14ac:dyDescent="0.3">
      <c r="A1135">
        <v>1134</v>
      </c>
      <c r="B1135" s="2">
        <v>44244</v>
      </c>
      <c r="C1135" s="13">
        <v>61.14</v>
      </c>
      <c r="D1135" s="13">
        <f t="shared" si="51"/>
        <v>1.0900000000000034</v>
      </c>
      <c r="E1135" s="14">
        <v>23010</v>
      </c>
      <c r="F1135" s="14">
        <f t="shared" si="52"/>
        <v>0</v>
      </c>
      <c r="G1135" s="14">
        <v>1155.78</v>
      </c>
      <c r="H1135" s="13">
        <f t="shared" si="53"/>
        <v>49.992507288629668</v>
      </c>
    </row>
    <row r="1136" spans="1:8" x14ac:dyDescent="0.3">
      <c r="A1136">
        <v>1135</v>
      </c>
      <c r="B1136" s="2">
        <v>44243</v>
      </c>
      <c r="C1136" s="13">
        <v>60.05</v>
      </c>
      <c r="D1136" s="13">
        <f t="shared" si="51"/>
        <v>0.57999999999999829</v>
      </c>
      <c r="E1136" s="14">
        <v>23010</v>
      </c>
      <c r="F1136" s="14">
        <f t="shared" si="52"/>
        <v>0</v>
      </c>
      <c r="G1136" s="14">
        <v>1105.7874927113703</v>
      </c>
      <c r="H1136" s="13">
        <f t="shared" si="53"/>
        <v>-0.68781341107865046</v>
      </c>
    </row>
    <row r="1137" spans="1:8" x14ac:dyDescent="0.3">
      <c r="A1137">
        <v>1136</v>
      </c>
      <c r="B1137" s="2">
        <v>44239</v>
      </c>
      <c r="C1137" s="13">
        <v>59.47</v>
      </c>
      <c r="D1137" s="13">
        <f t="shared" si="51"/>
        <v>1.2299999999999969</v>
      </c>
      <c r="E1137" s="14">
        <v>23010</v>
      </c>
      <c r="F1137" s="14">
        <f t="shared" si="52"/>
        <v>0</v>
      </c>
      <c r="G1137" s="14">
        <v>1106.475306122449</v>
      </c>
      <c r="H1137" s="13">
        <f t="shared" si="53"/>
        <v>3.868163265306066</v>
      </c>
    </row>
    <row r="1138" spans="1:8" x14ac:dyDescent="0.3">
      <c r="A1138">
        <v>1137</v>
      </c>
      <c r="B1138" s="2">
        <v>44238</v>
      </c>
      <c r="C1138" s="13">
        <v>58.24</v>
      </c>
      <c r="D1138" s="13">
        <f t="shared" si="51"/>
        <v>-0.43999999999999773</v>
      </c>
      <c r="E1138" s="14">
        <v>23010</v>
      </c>
      <c r="F1138" s="14">
        <f t="shared" si="52"/>
        <v>0</v>
      </c>
      <c r="G1138" s="14">
        <v>1102.6071428571429</v>
      </c>
      <c r="H1138" s="13">
        <f t="shared" si="53"/>
        <v>8.3871428571428623</v>
      </c>
    </row>
    <row r="1139" spans="1:8" x14ac:dyDescent="0.3">
      <c r="A1139">
        <v>1138</v>
      </c>
      <c r="B1139" s="2">
        <v>44237</v>
      </c>
      <c r="C1139" s="13">
        <v>58.68</v>
      </c>
      <c r="D1139" s="13">
        <f t="shared" si="51"/>
        <v>0.32000000000000028</v>
      </c>
      <c r="E1139" s="14">
        <v>23010</v>
      </c>
      <c r="F1139" s="14">
        <f t="shared" si="52"/>
        <v>0</v>
      </c>
      <c r="G1139" s="14">
        <v>1094.22</v>
      </c>
      <c r="H1139" s="13">
        <f t="shared" si="53"/>
        <v>-20.710000000000036</v>
      </c>
    </row>
    <row r="1140" spans="1:8" x14ac:dyDescent="0.3">
      <c r="A1140">
        <v>1139</v>
      </c>
      <c r="B1140" s="2">
        <v>44236</v>
      </c>
      <c r="C1140" s="13">
        <v>58.36</v>
      </c>
      <c r="D1140" s="13">
        <f t="shared" si="51"/>
        <v>0.39000000000000057</v>
      </c>
      <c r="E1140" s="14">
        <v>23010</v>
      </c>
      <c r="F1140" s="14">
        <f t="shared" si="52"/>
        <v>40</v>
      </c>
      <c r="G1140" s="14">
        <v>1114.93</v>
      </c>
      <c r="H1140" s="13">
        <f t="shared" si="53"/>
        <v>31.75</v>
      </c>
    </row>
    <row r="1141" spans="1:8" x14ac:dyDescent="0.3">
      <c r="A1141">
        <v>1140</v>
      </c>
      <c r="B1141" s="2">
        <v>44235</v>
      </c>
      <c r="C1141" s="13">
        <v>57.97</v>
      </c>
      <c r="D1141" s="13">
        <f t="shared" si="51"/>
        <v>1.1199999999999974</v>
      </c>
      <c r="E1141" s="14">
        <v>22970</v>
      </c>
      <c r="F1141" s="14">
        <f t="shared" si="52"/>
        <v>-30</v>
      </c>
      <c r="G1141" s="14">
        <v>1083.18</v>
      </c>
      <c r="H1141" s="13">
        <f t="shared" si="53"/>
        <v>-43.730000000000018</v>
      </c>
    </row>
    <row r="1142" spans="1:8" x14ac:dyDescent="0.3">
      <c r="A1142">
        <v>1141</v>
      </c>
      <c r="B1142" s="2">
        <v>44232</v>
      </c>
      <c r="C1142" s="13">
        <v>56.85</v>
      </c>
      <c r="D1142" s="13">
        <f t="shared" si="51"/>
        <v>0.62000000000000455</v>
      </c>
      <c r="E1142" s="14">
        <v>23000</v>
      </c>
      <c r="F1142" s="14">
        <f t="shared" si="52"/>
        <v>-15</v>
      </c>
      <c r="G1142" s="14">
        <v>1126.9100000000001</v>
      </c>
      <c r="H1142" s="13">
        <f t="shared" si="53"/>
        <v>14.720000000000027</v>
      </c>
    </row>
    <row r="1143" spans="1:8" x14ac:dyDescent="0.3">
      <c r="A1143">
        <v>1142</v>
      </c>
      <c r="B1143" s="2">
        <v>44231</v>
      </c>
      <c r="C1143" s="13">
        <v>56.23</v>
      </c>
      <c r="D1143" s="13">
        <f t="shared" si="51"/>
        <v>0.53999999999999915</v>
      </c>
      <c r="E1143" s="14">
        <v>23015</v>
      </c>
      <c r="F1143" s="14">
        <f t="shared" si="52"/>
        <v>-5</v>
      </c>
      <c r="G1143" s="14">
        <v>1112.19</v>
      </c>
      <c r="H1143" s="13">
        <f t="shared" si="53"/>
        <v>0.90000000000009095</v>
      </c>
    </row>
    <row r="1144" spans="1:8" x14ac:dyDescent="0.3">
      <c r="A1144">
        <v>1143</v>
      </c>
      <c r="B1144" s="2">
        <v>44230</v>
      </c>
      <c r="C1144" s="13">
        <v>55.69</v>
      </c>
      <c r="D1144" s="13">
        <f t="shared" si="51"/>
        <v>0.92999999999999972</v>
      </c>
      <c r="E1144" s="14">
        <v>23020</v>
      </c>
      <c r="F1144" s="14">
        <f t="shared" si="52"/>
        <v>-7</v>
      </c>
      <c r="G1144" s="14">
        <v>1111.29</v>
      </c>
      <c r="H1144" s="13">
        <f t="shared" si="53"/>
        <v>35.759999999999991</v>
      </c>
    </row>
    <row r="1145" spans="1:8" x14ac:dyDescent="0.3">
      <c r="A1145">
        <v>1144</v>
      </c>
      <c r="B1145" s="2">
        <v>44229</v>
      </c>
      <c r="C1145" s="13">
        <v>54.76</v>
      </c>
      <c r="D1145" s="13">
        <f t="shared" si="51"/>
        <v>1.2100000000000009</v>
      </c>
      <c r="E1145" s="14">
        <v>23027</v>
      </c>
      <c r="F1145" s="14">
        <f t="shared" si="52"/>
        <v>-18</v>
      </c>
      <c r="G1145" s="14">
        <v>1075.53</v>
      </c>
      <c r="H1145" s="13">
        <f t="shared" si="53"/>
        <v>40.019999999999982</v>
      </c>
    </row>
    <row r="1146" spans="1:8" x14ac:dyDescent="0.3">
      <c r="A1146">
        <v>1145</v>
      </c>
      <c r="B1146" s="2">
        <v>44228</v>
      </c>
      <c r="C1146" s="13">
        <v>53.55</v>
      </c>
      <c r="D1146" s="13">
        <f t="shared" si="51"/>
        <v>1.3499999999999943</v>
      </c>
      <c r="E1146" s="14">
        <v>23045</v>
      </c>
      <c r="F1146" s="14">
        <f t="shared" si="52"/>
        <v>-3</v>
      </c>
      <c r="G1146" s="14">
        <v>1035.51</v>
      </c>
      <c r="H1146" s="13">
        <f t="shared" si="53"/>
        <v>-21.099999999999909</v>
      </c>
    </row>
    <row r="1147" spans="1:8" x14ac:dyDescent="0.3">
      <c r="A1147">
        <v>1146</v>
      </c>
      <c r="B1147" s="2">
        <v>44225</v>
      </c>
      <c r="C1147" s="13">
        <v>52.2</v>
      </c>
      <c r="D1147" s="13">
        <f t="shared" si="51"/>
        <v>-0.14000000000000057</v>
      </c>
      <c r="E1147" s="14">
        <v>23048</v>
      </c>
      <c r="F1147" s="14">
        <f t="shared" si="52"/>
        <v>-11</v>
      </c>
      <c r="G1147" s="14">
        <v>1056.6099999999999</v>
      </c>
      <c r="H1147" s="13">
        <f t="shared" si="53"/>
        <v>32.669999999999845</v>
      </c>
    </row>
    <row r="1148" spans="1:8" x14ac:dyDescent="0.3">
      <c r="A1148">
        <v>1147</v>
      </c>
      <c r="B1148" s="2">
        <v>44224</v>
      </c>
      <c r="C1148" s="13">
        <v>52.34</v>
      </c>
      <c r="D1148" s="13">
        <f t="shared" si="51"/>
        <v>-0.50999999999999801</v>
      </c>
      <c r="E1148" s="14">
        <v>23059</v>
      </c>
      <c r="F1148" s="14">
        <f t="shared" si="52"/>
        <v>-10</v>
      </c>
      <c r="G1148" s="14">
        <v>1023.94</v>
      </c>
      <c r="H1148" s="13">
        <f t="shared" si="53"/>
        <v>-73.230000000000018</v>
      </c>
    </row>
    <row r="1149" spans="1:8" x14ac:dyDescent="0.3">
      <c r="A1149">
        <v>1148</v>
      </c>
      <c r="B1149" s="2">
        <v>44223</v>
      </c>
      <c r="C1149" s="13">
        <v>52.85</v>
      </c>
      <c r="D1149" s="13">
        <f t="shared" si="51"/>
        <v>0.24000000000000199</v>
      </c>
      <c r="E1149" s="14">
        <v>23069</v>
      </c>
      <c r="F1149" s="14">
        <f t="shared" si="52"/>
        <v>0</v>
      </c>
      <c r="G1149" s="14">
        <v>1097.17</v>
      </c>
      <c r="H1149" s="13">
        <f t="shared" si="53"/>
        <v>-38.949999999999818</v>
      </c>
    </row>
    <row r="1150" spans="1:8" x14ac:dyDescent="0.3">
      <c r="A1150">
        <v>1149</v>
      </c>
      <c r="B1150" s="2">
        <v>44222</v>
      </c>
      <c r="C1150" s="13">
        <v>52.61</v>
      </c>
      <c r="D1150" s="13">
        <f t="shared" si="51"/>
        <v>-0.16000000000000369</v>
      </c>
      <c r="E1150" s="14">
        <v>23069</v>
      </c>
      <c r="F1150" s="14">
        <f t="shared" si="52"/>
        <v>9</v>
      </c>
      <c r="G1150" s="14">
        <v>1136.1199999999999</v>
      </c>
      <c r="H1150" s="13">
        <f t="shared" si="53"/>
        <v>-29.930000000000064</v>
      </c>
    </row>
    <row r="1151" spans="1:8" x14ac:dyDescent="0.3">
      <c r="A1151">
        <v>1150</v>
      </c>
      <c r="B1151" s="2">
        <v>44221</v>
      </c>
      <c r="C1151" s="13">
        <v>52.77</v>
      </c>
      <c r="D1151" s="13">
        <f t="shared" si="51"/>
        <v>0.5</v>
      </c>
      <c r="E1151" s="14">
        <v>23060</v>
      </c>
      <c r="F1151" s="14">
        <f t="shared" si="52"/>
        <v>-10</v>
      </c>
      <c r="G1151" s="14">
        <v>1166.05</v>
      </c>
      <c r="H1151" s="13">
        <f t="shared" si="53"/>
        <v>-0.73000000000001819</v>
      </c>
    </row>
    <row r="1152" spans="1:8" x14ac:dyDescent="0.3">
      <c r="A1152">
        <v>1151</v>
      </c>
      <c r="B1152" s="2">
        <v>44218</v>
      </c>
      <c r="C1152" s="13">
        <v>52.27</v>
      </c>
      <c r="D1152" s="13">
        <f t="shared" si="51"/>
        <v>-0.85999999999999943</v>
      </c>
      <c r="E1152" s="14">
        <v>23070</v>
      </c>
      <c r="F1152" s="14">
        <f t="shared" si="52"/>
        <v>10</v>
      </c>
      <c r="G1152" s="14">
        <v>1166.78</v>
      </c>
      <c r="H1152" s="13">
        <f t="shared" si="53"/>
        <v>2.5699999999999363</v>
      </c>
    </row>
    <row r="1153" spans="1:8" x14ac:dyDescent="0.3">
      <c r="A1153">
        <v>1152</v>
      </c>
      <c r="B1153" s="2">
        <v>44217</v>
      </c>
      <c r="C1153" s="13">
        <v>53.13</v>
      </c>
      <c r="D1153" s="13">
        <f t="shared" si="51"/>
        <v>-0.17999999999999972</v>
      </c>
      <c r="E1153" s="14">
        <v>23060</v>
      </c>
      <c r="F1153" s="14">
        <f t="shared" si="52"/>
        <v>-12</v>
      </c>
      <c r="G1153" s="14">
        <v>1164.21</v>
      </c>
      <c r="H1153" s="13">
        <f t="shared" si="53"/>
        <v>29.529999999999973</v>
      </c>
    </row>
    <row r="1154" spans="1:8" x14ac:dyDescent="0.3">
      <c r="A1154">
        <v>1153</v>
      </c>
      <c r="B1154" s="2">
        <v>44216</v>
      </c>
      <c r="C1154" s="13">
        <v>53.31</v>
      </c>
      <c r="D1154" s="13">
        <f t="shared" si="51"/>
        <v>0.3300000000000054</v>
      </c>
      <c r="E1154" s="14">
        <v>23072</v>
      </c>
      <c r="F1154" s="14">
        <f t="shared" si="52"/>
        <v>3</v>
      </c>
      <c r="G1154" s="14">
        <v>1134.68</v>
      </c>
      <c r="H1154" s="13">
        <f t="shared" si="53"/>
        <v>3.6800000000000637</v>
      </c>
    </row>
    <row r="1155" spans="1:8" x14ac:dyDescent="0.3">
      <c r="A1155">
        <v>1154</v>
      </c>
      <c r="B1155" s="2">
        <v>44215</v>
      </c>
      <c r="C1155" s="13">
        <v>52.98</v>
      </c>
      <c r="D1155" s="13">
        <f t="shared" ref="D1155:D1218" si="54">C1155-C1156</f>
        <v>0.88999999999999346</v>
      </c>
      <c r="E1155" s="14">
        <v>23069</v>
      </c>
      <c r="F1155" s="14">
        <f t="shared" ref="F1155:F1218" si="55">E1155-E1156</f>
        <v>0</v>
      </c>
      <c r="G1155" s="14">
        <v>1131</v>
      </c>
      <c r="H1155" s="13">
        <f t="shared" ref="H1155:H1218" si="56">G1155-G1156</f>
        <v>-60.940000000000055</v>
      </c>
    </row>
    <row r="1156" spans="1:8" x14ac:dyDescent="0.3">
      <c r="A1156">
        <v>1155</v>
      </c>
      <c r="B1156" s="2">
        <v>44214</v>
      </c>
      <c r="C1156" s="13">
        <v>52.09</v>
      </c>
      <c r="D1156" s="13">
        <f t="shared" si="54"/>
        <v>-0.26999999999999602</v>
      </c>
      <c r="E1156" s="14">
        <v>23069</v>
      </c>
      <c r="F1156" s="14">
        <f t="shared" si="55"/>
        <v>4</v>
      </c>
      <c r="G1156" s="14">
        <v>1191.94</v>
      </c>
      <c r="H1156" s="13">
        <f t="shared" si="56"/>
        <v>-2.2599999999999909</v>
      </c>
    </row>
    <row r="1157" spans="1:8" x14ac:dyDescent="0.3">
      <c r="A1157">
        <v>1156</v>
      </c>
      <c r="B1157" s="2">
        <v>44211</v>
      </c>
      <c r="C1157" s="13">
        <v>52.36</v>
      </c>
      <c r="D1157" s="13">
        <f t="shared" si="54"/>
        <v>-1.2100000000000009</v>
      </c>
      <c r="E1157" s="14">
        <v>23065</v>
      </c>
      <c r="F1157" s="14">
        <f t="shared" si="55"/>
        <v>1</v>
      </c>
      <c r="G1157" s="14">
        <v>1194.2</v>
      </c>
      <c r="H1157" s="13">
        <f t="shared" si="56"/>
        <v>6.7999999999999545</v>
      </c>
    </row>
    <row r="1158" spans="1:8" x14ac:dyDescent="0.3">
      <c r="A1158">
        <v>1157</v>
      </c>
      <c r="B1158" s="2">
        <v>44210</v>
      </c>
      <c r="C1158" s="13">
        <v>53.57</v>
      </c>
      <c r="D1158" s="13">
        <f t="shared" si="54"/>
        <v>0.66000000000000369</v>
      </c>
      <c r="E1158" s="14">
        <v>23064</v>
      </c>
      <c r="F1158" s="14">
        <f t="shared" si="55"/>
        <v>0</v>
      </c>
      <c r="G1158" s="14">
        <v>1187.4000000000001</v>
      </c>
      <c r="H1158" s="13">
        <f t="shared" si="56"/>
        <v>1.3500000000001364</v>
      </c>
    </row>
    <row r="1159" spans="1:8" x14ac:dyDescent="0.3">
      <c r="A1159">
        <v>1158</v>
      </c>
      <c r="B1159" s="2">
        <v>44209</v>
      </c>
      <c r="C1159" s="13">
        <v>52.91</v>
      </c>
      <c r="D1159" s="13">
        <f t="shared" si="54"/>
        <v>-0.30000000000000426</v>
      </c>
      <c r="E1159" s="14">
        <v>23064</v>
      </c>
      <c r="F1159" s="14">
        <f t="shared" si="55"/>
        <v>-1</v>
      </c>
      <c r="G1159" s="14">
        <v>1186.05</v>
      </c>
      <c r="H1159" s="13">
        <f t="shared" si="56"/>
        <v>-6.2300000000000182</v>
      </c>
    </row>
    <row r="1160" spans="1:8" x14ac:dyDescent="0.3">
      <c r="A1160">
        <v>1159</v>
      </c>
      <c r="B1160" s="2">
        <v>44208</v>
      </c>
      <c r="C1160" s="13">
        <v>53.21</v>
      </c>
      <c r="D1160" s="13">
        <f t="shared" si="54"/>
        <v>0.96000000000000085</v>
      </c>
      <c r="E1160" s="14">
        <v>23065</v>
      </c>
      <c r="F1160" s="14">
        <f t="shared" si="55"/>
        <v>15</v>
      </c>
      <c r="G1160" s="14">
        <v>1192.28</v>
      </c>
      <c r="H1160" s="13">
        <f t="shared" si="56"/>
        <v>7.3899999999998727</v>
      </c>
    </row>
    <row r="1161" spans="1:8" x14ac:dyDescent="0.3">
      <c r="A1161">
        <v>1160</v>
      </c>
      <c r="B1161" s="2">
        <v>44207</v>
      </c>
      <c r="C1161" s="13">
        <v>52.25</v>
      </c>
      <c r="D1161" s="13">
        <f t="shared" si="54"/>
        <v>9.9999999999980105E-3</v>
      </c>
      <c r="E1161" s="14">
        <v>23050</v>
      </c>
      <c r="F1161" s="14">
        <f t="shared" si="55"/>
        <v>-16</v>
      </c>
      <c r="G1161" s="14">
        <v>1184.8900000000001</v>
      </c>
      <c r="H1161" s="13">
        <f t="shared" si="56"/>
        <v>17.200000000000045</v>
      </c>
    </row>
    <row r="1162" spans="1:8" x14ac:dyDescent="0.3">
      <c r="A1162">
        <v>1161</v>
      </c>
      <c r="B1162" s="2">
        <v>44204</v>
      </c>
      <c r="C1162" s="13">
        <v>52.24</v>
      </c>
      <c r="D1162" s="13">
        <f t="shared" si="54"/>
        <v>1.4100000000000037</v>
      </c>
      <c r="E1162" s="14">
        <v>23066</v>
      </c>
      <c r="F1162" s="14">
        <f t="shared" si="55"/>
        <v>-12</v>
      </c>
      <c r="G1162" s="14">
        <v>1167.69</v>
      </c>
      <c r="H1162" s="13">
        <f t="shared" si="56"/>
        <v>11.200000000000045</v>
      </c>
    </row>
    <row r="1163" spans="1:8" x14ac:dyDescent="0.3">
      <c r="A1163">
        <v>1162</v>
      </c>
      <c r="B1163" s="2">
        <v>44203</v>
      </c>
      <c r="C1163" s="13">
        <v>50.83</v>
      </c>
      <c r="D1163" s="13">
        <f t="shared" si="54"/>
        <v>0.19999999999999574</v>
      </c>
      <c r="E1163" s="14">
        <v>23078</v>
      </c>
      <c r="F1163" s="14">
        <f t="shared" si="55"/>
        <v>-12</v>
      </c>
      <c r="G1163" s="14">
        <v>1156.49</v>
      </c>
      <c r="H1163" s="13">
        <f t="shared" si="56"/>
        <v>13.279999999999973</v>
      </c>
    </row>
    <row r="1164" spans="1:8" x14ac:dyDescent="0.3">
      <c r="A1164">
        <v>1163</v>
      </c>
      <c r="B1164" s="2">
        <v>44202</v>
      </c>
      <c r="C1164" s="13">
        <v>50.63</v>
      </c>
      <c r="D1164" s="13">
        <f t="shared" si="54"/>
        <v>0.70000000000000284</v>
      </c>
      <c r="E1164" s="14">
        <v>23090</v>
      </c>
      <c r="F1164" s="14">
        <f t="shared" si="55"/>
        <v>10</v>
      </c>
      <c r="G1164" s="14">
        <v>1143.21</v>
      </c>
      <c r="H1164" s="13">
        <f t="shared" si="56"/>
        <v>10.660000000000082</v>
      </c>
    </row>
    <row r="1165" spans="1:8" x14ac:dyDescent="0.3">
      <c r="A1165">
        <v>1164</v>
      </c>
      <c r="B1165" s="2">
        <v>44201</v>
      </c>
      <c r="C1165" s="13">
        <v>49.93</v>
      </c>
      <c r="D1165" s="13">
        <f t="shared" si="54"/>
        <v>2.3100000000000023</v>
      </c>
      <c r="E1165" s="14">
        <v>23080</v>
      </c>
      <c r="F1165" s="14">
        <f t="shared" si="55"/>
        <v>10</v>
      </c>
      <c r="G1165" s="14">
        <v>1132.55</v>
      </c>
      <c r="H1165" s="13">
        <f t="shared" si="56"/>
        <v>12.079999999999927</v>
      </c>
    </row>
    <row r="1166" spans="1:8" x14ac:dyDescent="0.3">
      <c r="A1166">
        <v>1165</v>
      </c>
      <c r="B1166" s="2">
        <v>44200</v>
      </c>
      <c r="C1166" s="13">
        <v>47.62</v>
      </c>
      <c r="D1166" s="13">
        <f t="shared" si="54"/>
        <v>-0.90000000000000568</v>
      </c>
      <c r="E1166" s="14">
        <v>23070</v>
      </c>
      <c r="F1166" s="14">
        <f t="shared" si="55"/>
        <v>0</v>
      </c>
      <c r="G1166" s="14">
        <v>1120.47</v>
      </c>
      <c r="H1166" s="13">
        <f t="shared" si="56"/>
        <v>16.600000000000136</v>
      </c>
    </row>
    <row r="1167" spans="1:8" x14ac:dyDescent="0.3">
      <c r="A1167">
        <v>1166</v>
      </c>
      <c r="B1167" s="2">
        <v>44196</v>
      </c>
      <c r="C1167" s="13">
        <v>48.52</v>
      </c>
      <c r="D1167" s="13">
        <f t="shared" si="54"/>
        <v>0.12000000000000455</v>
      </c>
      <c r="E1167" s="14">
        <v>23070</v>
      </c>
      <c r="F1167" s="14">
        <f t="shared" si="55"/>
        <v>-18</v>
      </c>
      <c r="G1167" s="14">
        <v>1103.8699999999999</v>
      </c>
      <c r="H1167" s="13">
        <f t="shared" si="56"/>
        <v>6.3299999999999272</v>
      </c>
    </row>
    <row r="1168" spans="1:8" x14ac:dyDescent="0.3">
      <c r="A1168">
        <v>1167</v>
      </c>
      <c r="B1168" s="2">
        <v>44195</v>
      </c>
      <c r="C1168" s="13">
        <v>48.4</v>
      </c>
      <c r="D1168" s="13">
        <f t="shared" si="54"/>
        <v>0.39999999999999858</v>
      </c>
      <c r="E1168" s="14">
        <v>23088</v>
      </c>
      <c r="F1168" s="14">
        <f t="shared" si="55"/>
        <v>-32</v>
      </c>
      <c r="G1168" s="14">
        <v>1097.54</v>
      </c>
      <c r="H1168" s="13">
        <f t="shared" si="56"/>
        <v>-1.9500000000000455</v>
      </c>
    </row>
    <row r="1169" spans="1:8" x14ac:dyDescent="0.3">
      <c r="A1169">
        <v>1168</v>
      </c>
      <c r="B1169" s="2">
        <v>44194</v>
      </c>
      <c r="C1169" s="13">
        <v>48</v>
      </c>
      <c r="D1169" s="13">
        <f t="shared" si="54"/>
        <v>0.38000000000000256</v>
      </c>
      <c r="E1169" s="14">
        <v>23120</v>
      </c>
      <c r="F1169" s="14">
        <f t="shared" si="55"/>
        <v>-5</v>
      </c>
      <c r="G1169" s="14">
        <v>1099.49</v>
      </c>
      <c r="H1169" s="13">
        <f t="shared" si="56"/>
        <v>8.1600000000000819</v>
      </c>
    </row>
    <row r="1170" spans="1:8" x14ac:dyDescent="0.3">
      <c r="A1170">
        <v>1169</v>
      </c>
      <c r="B1170" s="2">
        <v>44193</v>
      </c>
      <c r="C1170" s="13">
        <v>47.62</v>
      </c>
      <c r="D1170" s="13">
        <f t="shared" si="54"/>
        <v>-0.43571428571428328</v>
      </c>
      <c r="E1170" s="14">
        <v>23125</v>
      </c>
      <c r="F1170" s="14">
        <f t="shared" si="55"/>
        <v>-5</v>
      </c>
      <c r="G1170" s="14">
        <v>1091.33</v>
      </c>
      <c r="H1170" s="13">
        <f t="shared" si="56"/>
        <v>6.9099999999998545</v>
      </c>
    </row>
    <row r="1171" spans="1:8" x14ac:dyDescent="0.3">
      <c r="A1171">
        <v>1170</v>
      </c>
      <c r="B1171" s="2">
        <v>44190</v>
      </c>
      <c r="C1171" s="13">
        <v>48.055714285714281</v>
      </c>
      <c r="D1171" s="13">
        <f t="shared" si="54"/>
        <v>-0.17428571428571615</v>
      </c>
      <c r="E1171" s="14">
        <v>23130</v>
      </c>
      <c r="F1171" s="14">
        <f t="shared" si="55"/>
        <v>5</v>
      </c>
      <c r="G1171" s="14">
        <v>1084.42</v>
      </c>
      <c r="H1171" s="13">
        <f t="shared" si="56"/>
        <v>16.900000000000091</v>
      </c>
    </row>
    <row r="1172" spans="1:8" x14ac:dyDescent="0.3">
      <c r="A1172">
        <v>1171</v>
      </c>
      <c r="B1172" s="2">
        <v>44189</v>
      </c>
      <c r="C1172" s="13">
        <v>48.23</v>
      </c>
      <c r="D1172" s="13">
        <f t="shared" si="54"/>
        <v>0.10999999999999943</v>
      </c>
      <c r="E1172" s="14">
        <v>23125</v>
      </c>
      <c r="F1172" s="14">
        <f t="shared" si="55"/>
        <v>-5</v>
      </c>
      <c r="G1172" s="14">
        <v>1067.52</v>
      </c>
      <c r="H1172" s="13">
        <f t="shared" si="56"/>
        <v>-11.380000000000109</v>
      </c>
    </row>
    <row r="1173" spans="1:8" x14ac:dyDescent="0.3">
      <c r="A1173">
        <v>1172</v>
      </c>
      <c r="B1173" s="2">
        <v>44188</v>
      </c>
      <c r="C1173" s="13">
        <v>48.12</v>
      </c>
      <c r="D1173" s="13">
        <f t="shared" si="54"/>
        <v>1.0999999999999943</v>
      </c>
      <c r="E1173" s="14">
        <v>23130</v>
      </c>
      <c r="F1173" s="14">
        <f t="shared" si="55"/>
        <v>3</v>
      </c>
      <c r="G1173" s="14">
        <v>1078.9000000000001</v>
      </c>
      <c r="H1173" s="13">
        <f t="shared" si="56"/>
        <v>-4.5499999999999545</v>
      </c>
    </row>
    <row r="1174" spans="1:8" x14ac:dyDescent="0.3">
      <c r="A1174">
        <v>1173</v>
      </c>
      <c r="B1174" s="2">
        <v>44187</v>
      </c>
      <c r="C1174" s="13">
        <v>47.02</v>
      </c>
      <c r="D1174" s="13">
        <f t="shared" si="54"/>
        <v>-0.71999999999999886</v>
      </c>
      <c r="E1174" s="14">
        <v>23127</v>
      </c>
      <c r="F1174" s="14">
        <f t="shared" si="55"/>
        <v>7</v>
      </c>
      <c r="G1174" s="14">
        <v>1083.45</v>
      </c>
      <c r="H1174" s="13">
        <f t="shared" si="56"/>
        <v>2.3700000000001182</v>
      </c>
    </row>
    <row r="1175" spans="1:8" x14ac:dyDescent="0.3">
      <c r="A1175">
        <v>1174</v>
      </c>
      <c r="B1175" s="2">
        <v>44186</v>
      </c>
      <c r="C1175" s="13">
        <v>47.74</v>
      </c>
      <c r="D1175" s="13">
        <f t="shared" si="54"/>
        <v>-1.3599999999999994</v>
      </c>
      <c r="E1175" s="14">
        <v>23120</v>
      </c>
      <c r="F1175" s="14">
        <f t="shared" si="55"/>
        <v>-4</v>
      </c>
      <c r="G1175" s="14">
        <v>1081.08</v>
      </c>
      <c r="H1175" s="13">
        <f t="shared" si="56"/>
        <v>13.619999999999891</v>
      </c>
    </row>
    <row r="1176" spans="1:8" x14ac:dyDescent="0.3">
      <c r="A1176">
        <v>1175</v>
      </c>
      <c r="B1176" s="2">
        <v>44183</v>
      </c>
      <c r="C1176" s="13">
        <v>49.1</v>
      </c>
      <c r="D1176" s="13">
        <f t="shared" si="54"/>
        <v>0.74000000000000199</v>
      </c>
      <c r="E1176" s="14">
        <v>23124</v>
      </c>
      <c r="F1176" s="14">
        <f t="shared" si="55"/>
        <v>4</v>
      </c>
      <c r="G1176" s="14">
        <v>1067.46</v>
      </c>
      <c r="H1176" s="13">
        <f t="shared" si="56"/>
        <v>15.690000000000055</v>
      </c>
    </row>
    <row r="1177" spans="1:8" x14ac:dyDescent="0.3">
      <c r="A1177">
        <v>1176</v>
      </c>
      <c r="B1177" s="2">
        <v>44182</v>
      </c>
      <c r="C1177" s="13">
        <v>48.36</v>
      </c>
      <c r="D1177" s="13">
        <f t="shared" si="54"/>
        <v>0.53999999999999915</v>
      </c>
      <c r="E1177" s="14">
        <v>23120</v>
      </c>
      <c r="F1177" s="14">
        <f t="shared" si="55"/>
        <v>-6</v>
      </c>
      <c r="G1177" s="14">
        <v>1051.77</v>
      </c>
      <c r="H1177" s="13">
        <f t="shared" si="56"/>
        <v>-15.220000000000027</v>
      </c>
    </row>
    <row r="1178" spans="1:8" x14ac:dyDescent="0.3">
      <c r="A1178">
        <v>1177</v>
      </c>
      <c r="B1178" s="2">
        <v>44181</v>
      </c>
      <c r="C1178" s="13">
        <v>47.82</v>
      </c>
      <c r="D1178" s="13">
        <f t="shared" si="54"/>
        <v>0.20000000000000284</v>
      </c>
      <c r="E1178" s="14">
        <v>23126</v>
      </c>
      <c r="F1178" s="14">
        <f t="shared" si="55"/>
        <v>0</v>
      </c>
      <c r="G1178" s="14">
        <v>1066.99</v>
      </c>
      <c r="H1178" s="13">
        <f t="shared" si="56"/>
        <v>11.720000000000027</v>
      </c>
    </row>
    <row r="1179" spans="1:8" x14ac:dyDescent="0.3">
      <c r="A1179">
        <v>1178</v>
      </c>
      <c r="B1179" s="2">
        <v>44180</v>
      </c>
      <c r="C1179" s="13">
        <v>47.62</v>
      </c>
      <c r="D1179" s="13">
        <f t="shared" si="54"/>
        <v>0.62999999999999545</v>
      </c>
      <c r="E1179" s="14">
        <v>23126</v>
      </c>
      <c r="F1179" s="14">
        <f t="shared" si="55"/>
        <v>0</v>
      </c>
      <c r="G1179" s="14">
        <v>1055.27</v>
      </c>
      <c r="H1179" s="13">
        <f t="shared" si="56"/>
        <v>-8.8199999999999363</v>
      </c>
    </row>
    <row r="1180" spans="1:8" x14ac:dyDescent="0.3">
      <c r="A1180">
        <v>1179</v>
      </c>
      <c r="B1180" s="2">
        <v>44179</v>
      </c>
      <c r="C1180" s="13">
        <v>46.99</v>
      </c>
      <c r="D1180" s="13">
        <f t="shared" si="54"/>
        <v>0.42000000000000171</v>
      </c>
      <c r="E1180" s="14">
        <v>23126</v>
      </c>
      <c r="F1180" s="14">
        <f t="shared" si="55"/>
        <v>-2</v>
      </c>
      <c r="G1180" s="14">
        <v>1064.0899999999999</v>
      </c>
      <c r="H1180" s="13">
        <f t="shared" si="56"/>
        <v>18.129999999999882</v>
      </c>
    </row>
    <row r="1181" spans="1:8" x14ac:dyDescent="0.3">
      <c r="A1181">
        <v>1180</v>
      </c>
      <c r="B1181" s="2">
        <v>44176</v>
      </c>
      <c r="C1181" s="13">
        <v>46.57</v>
      </c>
      <c r="D1181" s="13">
        <f t="shared" si="54"/>
        <v>-0.21000000000000085</v>
      </c>
      <c r="E1181" s="14">
        <v>23128</v>
      </c>
      <c r="F1181" s="14">
        <f t="shared" si="55"/>
        <v>0</v>
      </c>
      <c r="G1181" s="14">
        <v>1045.96</v>
      </c>
      <c r="H1181" s="13">
        <f t="shared" si="56"/>
        <v>15.049999999999955</v>
      </c>
    </row>
    <row r="1182" spans="1:8" x14ac:dyDescent="0.3">
      <c r="A1182">
        <v>1181</v>
      </c>
      <c r="B1182" s="2">
        <v>44175</v>
      </c>
      <c r="C1182" s="13">
        <v>46.78</v>
      </c>
      <c r="D1182" s="13">
        <f t="shared" si="54"/>
        <v>1.259999999999998</v>
      </c>
      <c r="E1182" s="14">
        <v>23128</v>
      </c>
      <c r="F1182" s="14">
        <f t="shared" si="55"/>
        <v>0</v>
      </c>
      <c r="G1182" s="14">
        <v>1030.9100000000001</v>
      </c>
      <c r="H1182" s="13">
        <f t="shared" si="56"/>
        <v>-8.2200000000000273</v>
      </c>
    </row>
    <row r="1183" spans="1:8" x14ac:dyDescent="0.3">
      <c r="A1183">
        <v>1182</v>
      </c>
      <c r="B1183" s="2">
        <v>44174</v>
      </c>
      <c r="C1183" s="13">
        <v>45.52</v>
      </c>
      <c r="D1183" s="13">
        <f t="shared" si="54"/>
        <v>-7.9999999999998295E-2</v>
      </c>
      <c r="E1183" s="14">
        <v>23128</v>
      </c>
      <c r="F1183" s="14">
        <f t="shared" si="55"/>
        <v>0</v>
      </c>
      <c r="G1183" s="14">
        <v>1039.1300000000001</v>
      </c>
      <c r="H1183" s="13">
        <f t="shared" si="56"/>
        <v>9.8700000000001182</v>
      </c>
    </row>
    <row r="1184" spans="1:8" x14ac:dyDescent="0.3">
      <c r="A1184">
        <v>1183</v>
      </c>
      <c r="B1184" s="2">
        <v>44173</v>
      </c>
      <c r="C1184" s="13">
        <v>45.6</v>
      </c>
      <c r="D1184" s="13">
        <f t="shared" si="54"/>
        <v>-0.15999999999999659</v>
      </c>
      <c r="E1184" s="14">
        <v>23128</v>
      </c>
      <c r="F1184" s="14">
        <f t="shared" si="55"/>
        <v>1</v>
      </c>
      <c r="G1184" s="14">
        <v>1029.26</v>
      </c>
      <c r="H1184" s="13">
        <f t="shared" si="56"/>
        <v>-0.72000000000002728</v>
      </c>
    </row>
    <row r="1185" spans="1:8" x14ac:dyDescent="0.3">
      <c r="A1185">
        <v>1184</v>
      </c>
      <c r="B1185" s="2">
        <v>44172</v>
      </c>
      <c r="C1185" s="13">
        <v>45.76</v>
      </c>
      <c r="D1185" s="13">
        <f t="shared" si="54"/>
        <v>-0.5</v>
      </c>
      <c r="E1185" s="14">
        <v>23127</v>
      </c>
      <c r="F1185" s="14">
        <f t="shared" si="55"/>
        <v>-3</v>
      </c>
      <c r="G1185" s="14">
        <v>1029.98</v>
      </c>
      <c r="H1185" s="13">
        <f t="shared" si="56"/>
        <v>8.4900000000000091</v>
      </c>
    </row>
    <row r="1186" spans="1:8" x14ac:dyDescent="0.3">
      <c r="A1186">
        <v>1185</v>
      </c>
      <c r="B1186" s="2">
        <v>44169</v>
      </c>
      <c r="C1186" s="13">
        <v>46.26</v>
      </c>
      <c r="D1186" s="13">
        <f t="shared" si="54"/>
        <v>0.61999999999999744</v>
      </c>
      <c r="E1186" s="14">
        <v>23130</v>
      </c>
      <c r="F1186" s="14">
        <f t="shared" si="55"/>
        <v>5</v>
      </c>
      <c r="G1186" s="14">
        <v>1021.49</v>
      </c>
      <c r="H1186" s="13">
        <f t="shared" si="56"/>
        <v>1.6900000000000546</v>
      </c>
    </row>
    <row r="1187" spans="1:8" x14ac:dyDescent="0.3">
      <c r="A1187">
        <v>1186</v>
      </c>
      <c r="B1187" s="2">
        <v>44168</v>
      </c>
      <c r="C1187" s="13">
        <v>45.64</v>
      </c>
      <c r="D1187" s="13">
        <f t="shared" si="54"/>
        <v>0.35999999999999943</v>
      </c>
      <c r="E1187" s="14">
        <v>23125</v>
      </c>
      <c r="F1187" s="14">
        <f t="shared" si="55"/>
        <v>-4</v>
      </c>
      <c r="G1187" s="14">
        <v>1019.8</v>
      </c>
      <c r="H1187" s="13">
        <f t="shared" si="56"/>
        <v>5.4799999999999045</v>
      </c>
    </row>
    <row r="1188" spans="1:8" x14ac:dyDescent="0.3">
      <c r="A1188">
        <v>1187</v>
      </c>
      <c r="B1188" s="2">
        <v>44167</v>
      </c>
      <c r="C1188" s="13">
        <v>45.28</v>
      </c>
      <c r="D1188" s="13">
        <f t="shared" si="54"/>
        <v>0.73000000000000398</v>
      </c>
      <c r="E1188" s="14">
        <v>23129</v>
      </c>
      <c r="F1188" s="14">
        <f t="shared" si="55"/>
        <v>0</v>
      </c>
      <c r="G1188" s="14">
        <v>1014.32</v>
      </c>
      <c r="H1188" s="13">
        <f t="shared" si="56"/>
        <v>5.4500000000000455</v>
      </c>
    </row>
    <row r="1189" spans="1:8" x14ac:dyDescent="0.3">
      <c r="A1189">
        <v>1188</v>
      </c>
      <c r="B1189" s="2">
        <v>44166</v>
      </c>
      <c r="C1189" s="13">
        <v>44.55</v>
      </c>
      <c r="D1189" s="13">
        <f t="shared" si="54"/>
        <v>-0.79000000000000625</v>
      </c>
      <c r="E1189" s="14">
        <v>23129</v>
      </c>
      <c r="F1189" s="14">
        <f t="shared" si="55"/>
        <v>-11</v>
      </c>
      <c r="G1189" s="14">
        <v>1008.87</v>
      </c>
      <c r="H1189" s="13">
        <f t="shared" si="56"/>
        <v>5.7899999999999636</v>
      </c>
    </row>
    <row r="1190" spans="1:8" x14ac:dyDescent="0.3">
      <c r="A1190">
        <v>1189</v>
      </c>
      <c r="B1190" s="2">
        <v>44165</v>
      </c>
      <c r="C1190" s="13">
        <v>45.34</v>
      </c>
      <c r="D1190" s="13">
        <f t="shared" si="54"/>
        <v>-0.18999999999999773</v>
      </c>
      <c r="E1190" s="14">
        <v>23140</v>
      </c>
      <c r="F1190" s="14">
        <f t="shared" si="55"/>
        <v>-20</v>
      </c>
      <c r="G1190" s="14">
        <v>1003.08</v>
      </c>
      <c r="H1190" s="13">
        <f t="shared" si="56"/>
        <v>-7.1399999999999864</v>
      </c>
    </row>
    <row r="1191" spans="1:8" x14ac:dyDescent="0.3">
      <c r="A1191">
        <v>1190</v>
      </c>
      <c r="B1191" s="2">
        <v>44162</v>
      </c>
      <c r="C1191" s="13">
        <v>45.53</v>
      </c>
      <c r="D1191" s="13">
        <f t="shared" si="54"/>
        <v>1.0399999999999991</v>
      </c>
      <c r="E1191" s="14">
        <v>23160</v>
      </c>
      <c r="F1191" s="14">
        <f t="shared" si="55"/>
        <v>-4</v>
      </c>
      <c r="G1191" s="14">
        <v>1010.22</v>
      </c>
      <c r="H1191" s="13">
        <f t="shared" si="56"/>
        <v>4.25</v>
      </c>
    </row>
    <row r="1192" spans="1:8" x14ac:dyDescent="0.3">
      <c r="A1192">
        <v>1191</v>
      </c>
      <c r="B1192" s="2">
        <v>44161</v>
      </c>
      <c r="C1192" s="13">
        <v>44.49</v>
      </c>
      <c r="D1192" s="13">
        <f t="shared" si="54"/>
        <v>-1.2199999999999989</v>
      </c>
      <c r="E1192" s="14">
        <v>23164</v>
      </c>
      <c r="F1192" s="14">
        <f t="shared" si="55"/>
        <v>4</v>
      </c>
      <c r="G1192" s="14">
        <v>1005.97</v>
      </c>
      <c r="H1192" s="13">
        <f t="shared" si="56"/>
        <v>6.0299999999999727</v>
      </c>
    </row>
    <row r="1193" spans="1:8" x14ac:dyDescent="0.3">
      <c r="A1193">
        <v>1192</v>
      </c>
      <c r="B1193" s="2">
        <v>44160</v>
      </c>
      <c r="C1193" s="13">
        <v>45.71</v>
      </c>
      <c r="D1193" s="13">
        <f t="shared" si="54"/>
        <v>0.80000000000000426</v>
      </c>
      <c r="E1193" s="14">
        <v>23160</v>
      </c>
      <c r="F1193" s="14">
        <f t="shared" si="55"/>
        <v>9</v>
      </c>
      <c r="G1193" s="14">
        <v>999.94</v>
      </c>
      <c r="H1193" s="13">
        <f t="shared" si="56"/>
        <v>4.1800000000000637</v>
      </c>
    </row>
    <row r="1194" spans="1:8" x14ac:dyDescent="0.3">
      <c r="A1194">
        <v>1193</v>
      </c>
      <c r="B1194" s="2">
        <v>44159</v>
      </c>
      <c r="C1194" s="13">
        <v>44.91</v>
      </c>
      <c r="D1194" s="13">
        <f t="shared" si="54"/>
        <v>1.8499999999999943</v>
      </c>
      <c r="E1194" s="14">
        <v>23151</v>
      </c>
      <c r="F1194" s="14">
        <f t="shared" si="55"/>
        <v>-26</v>
      </c>
      <c r="G1194" s="14">
        <v>995.76</v>
      </c>
      <c r="H1194" s="13">
        <f t="shared" si="56"/>
        <v>1.5699999999999363</v>
      </c>
    </row>
    <row r="1195" spans="1:8" x14ac:dyDescent="0.3">
      <c r="A1195">
        <v>1194</v>
      </c>
      <c r="B1195" s="2">
        <v>44158</v>
      </c>
      <c r="C1195" s="13">
        <v>43.06</v>
      </c>
      <c r="D1195" s="13">
        <f t="shared" si="54"/>
        <v>0.91000000000000369</v>
      </c>
      <c r="E1195" s="14">
        <v>23177</v>
      </c>
      <c r="F1195" s="14">
        <f t="shared" si="55"/>
        <v>1</v>
      </c>
      <c r="G1195" s="14">
        <v>994.19</v>
      </c>
      <c r="H1195" s="13">
        <f t="shared" si="56"/>
        <v>4.1900000000000546</v>
      </c>
    </row>
    <row r="1196" spans="1:8" x14ac:dyDescent="0.3">
      <c r="A1196">
        <v>1195</v>
      </c>
      <c r="B1196" s="2">
        <v>44155</v>
      </c>
      <c r="C1196" s="13">
        <v>42.15</v>
      </c>
      <c r="D1196" s="13">
        <f t="shared" si="54"/>
        <v>0.40999999999999659</v>
      </c>
      <c r="E1196" s="14">
        <v>23176</v>
      </c>
      <c r="F1196" s="14">
        <f t="shared" si="55"/>
        <v>0</v>
      </c>
      <c r="G1196" s="14">
        <v>990</v>
      </c>
      <c r="H1196" s="13">
        <f t="shared" si="56"/>
        <v>6.7400000000000091</v>
      </c>
    </row>
    <row r="1197" spans="1:8" x14ac:dyDescent="0.3">
      <c r="A1197">
        <v>1196</v>
      </c>
      <c r="B1197" s="2">
        <v>44154</v>
      </c>
      <c r="C1197" s="13">
        <v>41.74</v>
      </c>
      <c r="D1197" s="13">
        <f t="shared" si="54"/>
        <v>-7.9999999999998295E-2</v>
      </c>
      <c r="E1197" s="14">
        <v>23176</v>
      </c>
      <c r="F1197" s="14">
        <f t="shared" si="55"/>
        <v>16</v>
      </c>
      <c r="G1197" s="14">
        <v>983.26</v>
      </c>
      <c r="H1197" s="13">
        <f t="shared" si="56"/>
        <v>9.7300000000000182</v>
      </c>
    </row>
    <row r="1198" spans="1:8" x14ac:dyDescent="0.3">
      <c r="A1198">
        <v>1197</v>
      </c>
      <c r="B1198" s="2">
        <v>44153</v>
      </c>
      <c r="C1198" s="13">
        <v>41.82</v>
      </c>
      <c r="D1198" s="13">
        <f t="shared" si="54"/>
        <v>0.39000000000000057</v>
      </c>
      <c r="E1198" s="14">
        <v>23160</v>
      </c>
      <c r="F1198" s="14">
        <f t="shared" si="55"/>
        <v>-3</v>
      </c>
      <c r="G1198" s="14">
        <v>973.53</v>
      </c>
      <c r="H1198" s="13">
        <f t="shared" si="56"/>
        <v>4.6299999999999955</v>
      </c>
    </row>
    <row r="1199" spans="1:8" x14ac:dyDescent="0.3">
      <c r="A1199">
        <v>1198</v>
      </c>
      <c r="B1199" s="2">
        <v>44152</v>
      </c>
      <c r="C1199" s="13">
        <v>41.43</v>
      </c>
      <c r="D1199" s="13">
        <f t="shared" si="54"/>
        <v>8.9999999999996305E-2</v>
      </c>
      <c r="E1199" s="14">
        <v>23163</v>
      </c>
      <c r="F1199" s="14">
        <f t="shared" si="55"/>
        <v>-12</v>
      </c>
      <c r="G1199" s="14">
        <v>968.9</v>
      </c>
      <c r="H1199" s="13">
        <f t="shared" si="56"/>
        <v>18.110000000000014</v>
      </c>
    </row>
    <row r="1200" spans="1:8" x14ac:dyDescent="0.3">
      <c r="A1200">
        <v>1199</v>
      </c>
      <c r="B1200" s="2">
        <v>44151</v>
      </c>
      <c r="C1200" s="13">
        <v>41.34</v>
      </c>
      <c r="D1200" s="13">
        <f t="shared" si="54"/>
        <v>1.2100000000000009</v>
      </c>
      <c r="E1200" s="14">
        <v>23175</v>
      </c>
      <c r="F1200" s="14">
        <f t="shared" si="55"/>
        <v>0</v>
      </c>
      <c r="G1200" s="14">
        <v>950.79</v>
      </c>
      <c r="H1200" s="13">
        <f t="shared" si="56"/>
        <v>-15.5</v>
      </c>
    </row>
    <row r="1201" spans="1:8" x14ac:dyDescent="0.3">
      <c r="A1201">
        <v>1200</v>
      </c>
      <c r="B1201" s="2">
        <v>44148</v>
      </c>
      <c r="C1201" s="13">
        <v>40.130000000000003</v>
      </c>
      <c r="D1201" s="13">
        <f t="shared" si="54"/>
        <v>-0.98999999999999488</v>
      </c>
      <c r="E1201" s="14">
        <v>23175</v>
      </c>
      <c r="F1201" s="14">
        <f t="shared" si="55"/>
        <v>0</v>
      </c>
      <c r="G1201" s="14">
        <v>966.29</v>
      </c>
      <c r="H1201" s="13">
        <f t="shared" si="56"/>
        <v>7.0099999999999909</v>
      </c>
    </row>
    <row r="1202" spans="1:8" x14ac:dyDescent="0.3">
      <c r="A1202">
        <v>1201</v>
      </c>
      <c r="B1202" s="2">
        <v>44147</v>
      </c>
      <c r="C1202" s="13">
        <v>41.12</v>
      </c>
      <c r="D1202" s="13">
        <f t="shared" si="54"/>
        <v>-0.3300000000000054</v>
      </c>
      <c r="E1202" s="14">
        <v>23175</v>
      </c>
      <c r="F1202" s="14">
        <f t="shared" si="55"/>
        <v>0</v>
      </c>
      <c r="G1202" s="14">
        <v>959.28</v>
      </c>
      <c r="H1202" s="13">
        <f t="shared" si="56"/>
        <v>7.0599999999999454</v>
      </c>
    </row>
    <row r="1203" spans="1:8" x14ac:dyDescent="0.3">
      <c r="A1203">
        <v>1202</v>
      </c>
      <c r="B1203" s="2">
        <v>44146</v>
      </c>
      <c r="C1203" s="13">
        <v>41.45</v>
      </c>
      <c r="D1203" s="13">
        <f t="shared" si="54"/>
        <v>9.0000000000003411E-2</v>
      </c>
      <c r="E1203" s="14">
        <v>23175</v>
      </c>
      <c r="F1203" s="14">
        <f t="shared" si="55"/>
        <v>2</v>
      </c>
      <c r="G1203" s="14">
        <v>952.22</v>
      </c>
      <c r="H1203" s="13">
        <f t="shared" si="56"/>
        <v>0.32000000000005002</v>
      </c>
    </row>
    <row r="1204" spans="1:8" x14ac:dyDescent="0.3">
      <c r="A1204">
        <v>1203</v>
      </c>
      <c r="B1204" s="2">
        <v>44145</v>
      </c>
      <c r="C1204" s="13">
        <v>41.36</v>
      </c>
      <c r="D1204" s="13">
        <f t="shared" si="54"/>
        <v>1.0700000000000003</v>
      </c>
      <c r="E1204" s="14">
        <v>23173</v>
      </c>
      <c r="F1204" s="14">
        <f t="shared" si="55"/>
        <v>3</v>
      </c>
      <c r="G1204" s="14">
        <v>951.9</v>
      </c>
      <c r="H1204" s="13">
        <f t="shared" si="56"/>
        <v>-9.0000000000031832E-2</v>
      </c>
    </row>
    <row r="1205" spans="1:8" x14ac:dyDescent="0.3">
      <c r="A1205">
        <v>1204</v>
      </c>
      <c r="B1205" s="2">
        <v>44144</v>
      </c>
      <c r="C1205" s="13">
        <v>40.29</v>
      </c>
      <c r="D1205" s="13">
        <f t="shared" si="54"/>
        <v>3.1499999999999986</v>
      </c>
      <c r="E1205" s="14">
        <v>23170</v>
      </c>
      <c r="F1205" s="14">
        <f t="shared" si="55"/>
        <v>-6</v>
      </c>
      <c r="G1205" s="14">
        <v>951.99</v>
      </c>
      <c r="H1205" s="13">
        <f t="shared" si="56"/>
        <v>13.700000000000045</v>
      </c>
    </row>
    <row r="1206" spans="1:8" x14ac:dyDescent="0.3">
      <c r="A1206">
        <v>1205</v>
      </c>
      <c r="B1206" s="2">
        <v>44141</v>
      </c>
      <c r="C1206" s="13">
        <v>37.14</v>
      </c>
      <c r="D1206" s="13">
        <f t="shared" si="54"/>
        <v>-1.6499999999999986</v>
      </c>
      <c r="E1206" s="14">
        <v>23176</v>
      </c>
      <c r="F1206" s="14">
        <f t="shared" si="55"/>
        <v>1</v>
      </c>
      <c r="G1206" s="14">
        <v>938.29</v>
      </c>
      <c r="H1206" s="13">
        <f t="shared" si="56"/>
        <v>0.53999999999996362</v>
      </c>
    </row>
    <row r="1207" spans="1:8" x14ac:dyDescent="0.3">
      <c r="A1207">
        <v>1206</v>
      </c>
      <c r="B1207" s="2">
        <v>44140</v>
      </c>
      <c r="C1207" s="13">
        <v>38.79</v>
      </c>
      <c r="D1207" s="13">
        <f t="shared" si="54"/>
        <v>-0.35999999999999943</v>
      </c>
      <c r="E1207" s="14">
        <v>23175</v>
      </c>
      <c r="F1207" s="14">
        <f t="shared" si="55"/>
        <v>-1</v>
      </c>
      <c r="G1207" s="14">
        <v>937.75</v>
      </c>
      <c r="H1207" s="13">
        <f t="shared" si="56"/>
        <v>-2.0099999999999909</v>
      </c>
    </row>
    <row r="1208" spans="1:8" x14ac:dyDescent="0.3">
      <c r="A1208">
        <v>1207</v>
      </c>
      <c r="B1208" s="2">
        <v>44139</v>
      </c>
      <c r="C1208" s="13">
        <v>39.15</v>
      </c>
      <c r="D1208" s="13">
        <f t="shared" si="54"/>
        <v>1.490000000000002</v>
      </c>
      <c r="E1208" s="14">
        <v>23176</v>
      </c>
      <c r="F1208" s="14">
        <f t="shared" si="55"/>
        <v>0</v>
      </c>
      <c r="G1208" s="14">
        <v>939.76</v>
      </c>
      <c r="H1208" s="13">
        <f t="shared" si="56"/>
        <v>4.3500000000000227</v>
      </c>
    </row>
    <row r="1209" spans="1:8" x14ac:dyDescent="0.3">
      <c r="A1209">
        <v>1208</v>
      </c>
      <c r="B1209" s="2">
        <v>44138</v>
      </c>
      <c r="C1209" s="13">
        <v>37.659999999999997</v>
      </c>
      <c r="D1209" s="13">
        <f t="shared" si="54"/>
        <v>0.84999999999999432</v>
      </c>
      <c r="E1209" s="14">
        <v>23176</v>
      </c>
      <c r="F1209" s="14">
        <f t="shared" si="55"/>
        <v>-1</v>
      </c>
      <c r="G1209" s="14">
        <v>935.41</v>
      </c>
      <c r="H1209" s="13">
        <f t="shared" si="56"/>
        <v>1.7300000000000182</v>
      </c>
    </row>
    <row r="1210" spans="1:8" x14ac:dyDescent="0.3">
      <c r="A1210">
        <v>1209</v>
      </c>
      <c r="B1210" s="2">
        <v>44137</v>
      </c>
      <c r="C1210" s="13">
        <v>36.81</v>
      </c>
      <c r="D1210" s="13">
        <f t="shared" si="54"/>
        <v>1.0200000000000031</v>
      </c>
      <c r="E1210" s="14">
        <v>23177</v>
      </c>
      <c r="F1210" s="14">
        <f t="shared" si="55"/>
        <v>-3</v>
      </c>
      <c r="G1210" s="14">
        <v>933.68</v>
      </c>
      <c r="H1210" s="13">
        <f t="shared" si="56"/>
        <v>8.2099999999999227</v>
      </c>
    </row>
    <row r="1211" spans="1:8" x14ac:dyDescent="0.3">
      <c r="A1211">
        <v>1210</v>
      </c>
      <c r="B1211" s="2">
        <v>44134</v>
      </c>
      <c r="C1211" s="13">
        <v>35.79</v>
      </c>
      <c r="D1211" s="13">
        <f t="shared" si="54"/>
        <v>-0.38000000000000256</v>
      </c>
      <c r="E1211" s="14">
        <v>23180</v>
      </c>
      <c r="F1211" s="14">
        <f t="shared" si="55"/>
        <v>10</v>
      </c>
      <c r="G1211" s="14">
        <v>925.47</v>
      </c>
      <c r="H1211" s="13">
        <f t="shared" si="56"/>
        <v>6.3899999999999864</v>
      </c>
    </row>
    <row r="1212" spans="1:8" x14ac:dyDescent="0.3">
      <c r="A1212">
        <v>1211</v>
      </c>
      <c r="B1212" s="2">
        <v>44133</v>
      </c>
      <c r="C1212" s="13">
        <v>36.17</v>
      </c>
      <c r="D1212" s="13">
        <f t="shared" si="54"/>
        <v>-1.2199999999999989</v>
      </c>
      <c r="E1212" s="14">
        <v>23170</v>
      </c>
      <c r="F1212" s="14">
        <f t="shared" si="55"/>
        <v>-6</v>
      </c>
      <c r="G1212" s="14">
        <v>919.08</v>
      </c>
      <c r="H1212" s="13">
        <f t="shared" si="56"/>
        <v>-1.9699999999999136</v>
      </c>
    </row>
    <row r="1213" spans="1:8" x14ac:dyDescent="0.3">
      <c r="A1213">
        <v>1212</v>
      </c>
      <c r="B1213" s="2">
        <v>44132</v>
      </c>
      <c r="C1213" s="13">
        <v>37.39</v>
      </c>
      <c r="D1213" s="13">
        <f t="shared" si="54"/>
        <v>-2.1799999999999997</v>
      </c>
      <c r="E1213" s="14">
        <v>23176</v>
      </c>
      <c r="F1213" s="14">
        <f t="shared" si="55"/>
        <v>1</v>
      </c>
      <c r="G1213" s="14">
        <v>921.05</v>
      </c>
      <c r="H1213" s="13">
        <f t="shared" si="56"/>
        <v>-25.420000000000073</v>
      </c>
    </row>
    <row r="1214" spans="1:8" x14ac:dyDescent="0.3">
      <c r="A1214">
        <v>1213</v>
      </c>
      <c r="B1214" s="2">
        <v>44131</v>
      </c>
      <c r="C1214" s="13">
        <v>39.57</v>
      </c>
      <c r="D1214" s="13">
        <f t="shared" si="54"/>
        <v>1.009999999999998</v>
      </c>
      <c r="E1214" s="14">
        <v>23175</v>
      </c>
      <c r="F1214" s="14">
        <f t="shared" si="55"/>
        <v>0</v>
      </c>
      <c r="G1214" s="14">
        <v>946.47</v>
      </c>
      <c r="H1214" s="13">
        <f t="shared" si="56"/>
        <v>-4.3299999999999272</v>
      </c>
    </row>
    <row r="1215" spans="1:8" x14ac:dyDescent="0.3">
      <c r="A1215">
        <v>1214</v>
      </c>
      <c r="B1215" s="2">
        <v>44130</v>
      </c>
      <c r="C1215" s="13">
        <v>38.56</v>
      </c>
      <c r="D1215" s="13">
        <f t="shared" si="54"/>
        <v>-1.2899999999999991</v>
      </c>
      <c r="E1215" s="14">
        <v>23175</v>
      </c>
      <c r="F1215" s="14">
        <f t="shared" si="55"/>
        <v>-1</v>
      </c>
      <c r="G1215" s="14">
        <v>950.8</v>
      </c>
      <c r="H1215" s="13">
        <f t="shared" si="56"/>
        <v>-10.460000000000036</v>
      </c>
    </row>
    <row r="1216" spans="1:8" x14ac:dyDescent="0.3">
      <c r="A1216">
        <v>1215</v>
      </c>
      <c r="B1216" s="2">
        <v>44127</v>
      </c>
      <c r="C1216" s="13">
        <v>39.85</v>
      </c>
      <c r="D1216" s="13">
        <f t="shared" si="54"/>
        <v>-0.78999999999999915</v>
      </c>
      <c r="E1216" s="14">
        <v>23176</v>
      </c>
      <c r="F1216" s="14">
        <f t="shared" si="55"/>
        <v>0</v>
      </c>
      <c r="G1216" s="14">
        <v>961.26</v>
      </c>
      <c r="H1216" s="13">
        <f t="shared" si="56"/>
        <v>11.360000000000014</v>
      </c>
    </row>
    <row r="1217" spans="1:8" x14ac:dyDescent="0.3">
      <c r="A1217">
        <v>1216</v>
      </c>
      <c r="B1217" s="2">
        <v>44126</v>
      </c>
      <c r="C1217" s="13">
        <v>40.64</v>
      </c>
      <c r="D1217" s="13">
        <f t="shared" si="54"/>
        <v>0.60999999999999943</v>
      </c>
      <c r="E1217" s="14">
        <v>23176</v>
      </c>
      <c r="F1217" s="14">
        <f t="shared" si="55"/>
        <v>-1</v>
      </c>
      <c r="G1217" s="14">
        <v>949.9</v>
      </c>
      <c r="H1217" s="13">
        <f t="shared" si="56"/>
        <v>10.870000000000005</v>
      </c>
    </row>
    <row r="1218" spans="1:8" x14ac:dyDescent="0.3">
      <c r="A1218">
        <v>1217</v>
      </c>
      <c r="B1218" s="2">
        <v>44125</v>
      </c>
      <c r="C1218" s="13">
        <v>40.03</v>
      </c>
      <c r="D1218" s="13">
        <f t="shared" si="54"/>
        <v>-1.4299999999999997</v>
      </c>
      <c r="E1218" s="14">
        <v>23177</v>
      </c>
      <c r="F1218" s="14">
        <f t="shared" si="55"/>
        <v>-2</v>
      </c>
      <c r="G1218" s="14">
        <v>939.03</v>
      </c>
      <c r="H1218" s="13">
        <f t="shared" si="56"/>
        <v>-5.3899999999999864</v>
      </c>
    </row>
    <row r="1219" spans="1:8" x14ac:dyDescent="0.3">
      <c r="A1219">
        <v>1218</v>
      </c>
      <c r="B1219" s="2">
        <v>44124</v>
      </c>
      <c r="C1219" s="13">
        <v>41.46</v>
      </c>
      <c r="D1219" s="13">
        <f t="shared" ref="D1219:D1282" si="57">C1219-C1220</f>
        <v>0.63000000000000256</v>
      </c>
      <c r="E1219" s="14">
        <v>23179</v>
      </c>
      <c r="F1219" s="14">
        <f t="shared" ref="F1219:F1282" si="58">E1219-E1220</f>
        <v>4</v>
      </c>
      <c r="G1219" s="14">
        <v>944.42</v>
      </c>
      <c r="H1219" s="13">
        <f t="shared" ref="H1219:H1282" si="59">G1219-G1220</f>
        <v>0.7299999999999045</v>
      </c>
    </row>
    <row r="1220" spans="1:8" x14ac:dyDescent="0.3">
      <c r="A1220">
        <v>1219</v>
      </c>
      <c r="B1220" s="2">
        <v>44123</v>
      </c>
      <c r="C1220" s="13">
        <v>40.83</v>
      </c>
      <c r="D1220" s="13">
        <f t="shared" si="57"/>
        <v>-5.0000000000004263E-2</v>
      </c>
      <c r="E1220" s="14">
        <v>23175</v>
      </c>
      <c r="F1220" s="14">
        <f t="shared" si="58"/>
        <v>0</v>
      </c>
      <c r="G1220" s="14">
        <v>943.69</v>
      </c>
      <c r="H1220" s="13">
        <f t="shared" si="59"/>
        <v>0.39000000000010004</v>
      </c>
    </row>
    <row r="1221" spans="1:8" x14ac:dyDescent="0.3">
      <c r="A1221">
        <v>1220</v>
      </c>
      <c r="B1221" s="2">
        <v>44120</v>
      </c>
      <c r="C1221" s="13">
        <v>40.880000000000003</v>
      </c>
      <c r="D1221" s="13">
        <f t="shared" si="57"/>
        <v>-7.9999999999998295E-2</v>
      </c>
      <c r="E1221" s="14">
        <v>23175</v>
      </c>
      <c r="F1221" s="14">
        <f t="shared" si="58"/>
        <v>5</v>
      </c>
      <c r="G1221" s="14">
        <v>943.3</v>
      </c>
      <c r="H1221" s="13">
        <f t="shared" si="59"/>
        <v>0.53999999999996362</v>
      </c>
    </row>
    <row r="1222" spans="1:8" x14ac:dyDescent="0.3">
      <c r="A1222">
        <v>1221</v>
      </c>
      <c r="B1222" s="2">
        <v>44119</v>
      </c>
      <c r="C1222" s="13">
        <v>40.96</v>
      </c>
      <c r="D1222" s="13">
        <f t="shared" si="57"/>
        <v>-7.9999999999998295E-2</v>
      </c>
      <c r="E1222" s="14">
        <v>23170</v>
      </c>
      <c r="F1222" s="14">
        <f t="shared" si="58"/>
        <v>-5</v>
      </c>
      <c r="G1222" s="14">
        <v>942.76</v>
      </c>
      <c r="H1222" s="13">
        <f t="shared" si="59"/>
        <v>2.5800000000000409</v>
      </c>
    </row>
    <row r="1223" spans="1:8" x14ac:dyDescent="0.3">
      <c r="A1223">
        <v>1222</v>
      </c>
      <c r="B1223" s="2">
        <v>44118</v>
      </c>
      <c r="C1223" s="13">
        <v>41.04</v>
      </c>
      <c r="D1223" s="13">
        <f t="shared" si="57"/>
        <v>0.83999999999999631</v>
      </c>
      <c r="E1223" s="14">
        <v>23175</v>
      </c>
      <c r="F1223" s="14">
        <f t="shared" si="58"/>
        <v>-2</v>
      </c>
      <c r="G1223" s="14">
        <v>940.18</v>
      </c>
      <c r="H1223" s="13">
        <f t="shared" si="59"/>
        <v>10.319999999999936</v>
      </c>
    </row>
    <row r="1224" spans="1:8" x14ac:dyDescent="0.3">
      <c r="A1224">
        <v>1223</v>
      </c>
      <c r="B1224" s="2">
        <v>44117</v>
      </c>
      <c r="C1224" s="13">
        <v>40.200000000000003</v>
      </c>
      <c r="D1224" s="13">
        <f t="shared" si="57"/>
        <v>0.77000000000000313</v>
      </c>
      <c r="E1224" s="14">
        <v>23177</v>
      </c>
      <c r="F1224" s="14">
        <f t="shared" si="58"/>
        <v>-1</v>
      </c>
      <c r="G1224" s="14">
        <v>929.86</v>
      </c>
      <c r="H1224" s="13">
        <f t="shared" si="59"/>
        <v>4.0299999999999727</v>
      </c>
    </row>
    <row r="1225" spans="1:8" x14ac:dyDescent="0.3">
      <c r="A1225">
        <v>1224</v>
      </c>
      <c r="B1225" s="2">
        <v>44116</v>
      </c>
      <c r="C1225" s="13">
        <v>39.43</v>
      </c>
      <c r="D1225" s="13">
        <f t="shared" si="57"/>
        <v>-1.1700000000000017</v>
      </c>
      <c r="E1225" s="14">
        <v>23178</v>
      </c>
      <c r="F1225" s="14">
        <f t="shared" si="58"/>
        <v>-2</v>
      </c>
      <c r="G1225" s="14">
        <v>925.83</v>
      </c>
      <c r="H1225" s="13">
        <f t="shared" si="59"/>
        <v>1.8300000000000409</v>
      </c>
    </row>
    <row r="1226" spans="1:8" x14ac:dyDescent="0.3">
      <c r="A1226">
        <v>1225</v>
      </c>
      <c r="B1226" s="2">
        <v>44113</v>
      </c>
      <c r="C1226" s="13">
        <v>40.6</v>
      </c>
      <c r="D1226" s="13">
        <f t="shared" si="57"/>
        <v>0.64999999999999858</v>
      </c>
      <c r="E1226" s="14">
        <v>23180</v>
      </c>
      <c r="F1226" s="14">
        <f t="shared" si="58"/>
        <v>-11</v>
      </c>
      <c r="G1226" s="14">
        <v>924</v>
      </c>
      <c r="H1226" s="13">
        <f t="shared" si="59"/>
        <v>5.1599999999999682</v>
      </c>
    </row>
    <row r="1227" spans="1:8" x14ac:dyDescent="0.3">
      <c r="A1227">
        <v>1226</v>
      </c>
      <c r="B1227" s="2">
        <v>44112</v>
      </c>
      <c r="C1227" s="13">
        <v>39.950000000000003</v>
      </c>
      <c r="D1227" s="13">
        <f t="shared" si="57"/>
        <v>0</v>
      </c>
      <c r="E1227" s="14">
        <v>23191</v>
      </c>
      <c r="F1227" s="14">
        <f t="shared" si="58"/>
        <v>-14</v>
      </c>
      <c r="G1227" s="14">
        <v>918.84</v>
      </c>
      <c r="H1227" s="13">
        <f t="shared" si="59"/>
        <v>-0.87999999999999545</v>
      </c>
    </row>
    <row r="1228" spans="1:8" x14ac:dyDescent="0.3">
      <c r="A1228">
        <v>1227</v>
      </c>
      <c r="B1228" s="2">
        <v>44111</v>
      </c>
      <c r="C1228" s="13">
        <v>39.950000000000003</v>
      </c>
      <c r="D1228" s="13">
        <f t="shared" si="57"/>
        <v>-0.71999999999999886</v>
      </c>
      <c r="E1228" s="14">
        <v>23205</v>
      </c>
      <c r="F1228" s="14">
        <f t="shared" si="58"/>
        <v>0</v>
      </c>
      <c r="G1228" s="14">
        <v>919.72</v>
      </c>
      <c r="H1228" s="13">
        <f t="shared" si="59"/>
        <v>4.0500000000000682</v>
      </c>
    </row>
    <row r="1229" spans="1:8" x14ac:dyDescent="0.3">
      <c r="A1229">
        <v>1228</v>
      </c>
      <c r="B1229" s="2">
        <v>44110</v>
      </c>
      <c r="C1229" s="13">
        <v>40.67</v>
      </c>
      <c r="D1229" s="13">
        <f t="shared" si="57"/>
        <v>1.4500000000000028</v>
      </c>
      <c r="E1229" s="14">
        <v>23205</v>
      </c>
      <c r="F1229" s="14">
        <f t="shared" si="58"/>
        <v>2</v>
      </c>
      <c r="G1229" s="14">
        <v>915.67</v>
      </c>
      <c r="H1229" s="13">
        <f t="shared" si="59"/>
        <v>0.99000000000000909</v>
      </c>
    </row>
    <row r="1230" spans="1:8" x14ac:dyDescent="0.3">
      <c r="A1230">
        <v>1229</v>
      </c>
      <c r="B1230" s="2">
        <v>44109</v>
      </c>
      <c r="C1230" s="13">
        <v>39.22</v>
      </c>
      <c r="D1230" s="13">
        <f t="shared" si="57"/>
        <v>2.1700000000000017</v>
      </c>
      <c r="E1230" s="14">
        <v>23203</v>
      </c>
      <c r="F1230" s="14">
        <f t="shared" si="58"/>
        <v>12</v>
      </c>
      <c r="G1230" s="14">
        <v>914.68</v>
      </c>
      <c r="H1230" s="13">
        <f t="shared" si="59"/>
        <v>4.7699999999999818</v>
      </c>
    </row>
    <row r="1231" spans="1:8" x14ac:dyDescent="0.3">
      <c r="A1231">
        <v>1230</v>
      </c>
      <c r="B1231" s="2">
        <v>44106</v>
      </c>
      <c r="C1231" s="13">
        <v>37.049999999999997</v>
      </c>
      <c r="D1231" s="13">
        <f t="shared" si="57"/>
        <v>-1.6700000000000017</v>
      </c>
      <c r="E1231" s="14">
        <v>23191</v>
      </c>
      <c r="F1231" s="14">
        <f t="shared" si="58"/>
        <v>3</v>
      </c>
      <c r="G1231" s="14">
        <v>909.91</v>
      </c>
      <c r="H1231" s="13">
        <f t="shared" si="59"/>
        <v>-4.1800000000000637</v>
      </c>
    </row>
    <row r="1232" spans="1:8" x14ac:dyDescent="0.3">
      <c r="A1232">
        <v>1231</v>
      </c>
      <c r="B1232" s="2">
        <v>44105</v>
      </c>
      <c r="C1232" s="13">
        <v>38.72</v>
      </c>
      <c r="D1232" s="13">
        <f t="shared" si="57"/>
        <v>-1.5</v>
      </c>
      <c r="E1232" s="14">
        <v>23188</v>
      </c>
      <c r="F1232" s="14">
        <f t="shared" si="58"/>
        <v>7</v>
      </c>
      <c r="G1232" s="14">
        <v>914.09</v>
      </c>
      <c r="H1232" s="13">
        <f t="shared" si="59"/>
        <v>8.8799999999999955</v>
      </c>
    </row>
    <row r="1233" spans="1:8" x14ac:dyDescent="0.3">
      <c r="A1233">
        <v>1232</v>
      </c>
      <c r="B1233" s="2">
        <v>44104</v>
      </c>
      <c r="C1233" s="13">
        <v>40.22</v>
      </c>
      <c r="D1233" s="13">
        <f t="shared" si="57"/>
        <v>0.92999999999999972</v>
      </c>
      <c r="E1233" s="14">
        <v>23181</v>
      </c>
      <c r="F1233" s="14">
        <f t="shared" si="58"/>
        <v>-9</v>
      </c>
      <c r="G1233" s="14">
        <v>905.21</v>
      </c>
      <c r="H1233" s="13">
        <f t="shared" si="59"/>
        <v>1.2300000000000182</v>
      </c>
    </row>
    <row r="1234" spans="1:8" x14ac:dyDescent="0.3">
      <c r="A1234">
        <v>1233</v>
      </c>
      <c r="B1234" s="2">
        <v>44103</v>
      </c>
      <c r="C1234" s="13">
        <v>39.29</v>
      </c>
      <c r="D1234" s="13">
        <f t="shared" si="57"/>
        <v>-0.9014285714285748</v>
      </c>
      <c r="E1234" s="14">
        <v>23190</v>
      </c>
      <c r="F1234" s="14">
        <f t="shared" si="58"/>
        <v>2</v>
      </c>
      <c r="G1234" s="14">
        <v>903.98</v>
      </c>
      <c r="H1234" s="13">
        <f t="shared" si="59"/>
        <v>-8.5199999999999818</v>
      </c>
    </row>
    <row r="1235" spans="1:8" x14ac:dyDescent="0.3">
      <c r="A1235">
        <v>1234</v>
      </c>
      <c r="B1235" s="2">
        <v>44102</v>
      </c>
      <c r="C1235" s="13">
        <v>40.191428571428574</v>
      </c>
      <c r="D1235" s="13">
        <f t="shared" si="57"/>
        <v>-5.8571428571426054E-2</v>
      </c>
      <c r="E1235" s="14">
        <v>23188</v>
      </c>
      <c r="F1235" s="14">
        <f t="shared" si="58"/>
        <v>-3</v>
      </c>
      <c r="G1235" s="14">
        <v>912.5</v>
      </c>
      <c r="H1235" s="13">
        <f t="shared" si="59"/>
        <v>4.2300000000000182</v>
      </c>
    </row>
    <row r="1236" spans="1:8" x14ac:dyDescent="0.3">
      <c r="A1236">
        <v>1235</v>
      </c>
      <c r="B1236" s="2">
        <v>44099</v>
      </c>
      <c r="C1236" s="13">
        <v>40.25</v>
      </c>
      <c r="D1236" s="13">
        <f t="shared" si="57"/>
        <v>-6.0000000000002274E-2</v>
      </c>
      <c r="E1236" s="14">
        <v>23191</v>
      </c>
      <c r="F1236" s="14">
        <f t="shared" si="58"/>
        <v>7</v>
      </c>
      <c r="G1236" s="14">
        <v>908.27</v>
      </c>
      <c r="H1236" s="13">
        <f t="shared" si="59"/>
        <v>-0.31000000000005912</v>
      </c>
    </row>
    <row r="1237" spans="1:8" x14ac:dyDescent="0.3">
      <c r="A1237">
        <v>1236</v>
      </c>
      <c r="B1237" s="2">
        <v>44098</v>
      </c>
      <c r="C1237" s="13">
        <v>40.31</v>
      </c>
      <c r="D1237" s="13">
        <f t="shared" si="57"/>
        <v>0.38000000000000256</v>
      </c>
      <c r="E1237" s="14">
        <v>23184</v>
      </c>
      <c r="F1237" s="14">
        <f t="shared" si="58"/>
        <v>-1</v>
      </c>
      <c r="G1237" s="14">
        <v>908.58</v>
      </c>
      <c r="H1237" s="13">
        <f t="shared" si="59"/>
        <v>-3.9199999999999591</v>
      </c>
    </row>
    <row r="1238" spans="1:8" x14ac:dyDescent="0.3">
      <c r="A1238">
        <v>1237</v>
      </c>
      <c r="B1238" s="2">
        <v>44097</v>
      </c>
      <c r="C1238" s="13">
        <v>39.93</v>
      </c>
      <c r="D1238" s="13">
        <f t="shared" si="57"/>
        <v>0.32999999999999829</v>
      </c>
      <c r="E1238" s="14">
        <v>23185</v>
      </c>
      <c r="F1238" s="14">
        <f t="shared" si="58"/>
        <v>8</v>
      </c>
      <c r="G1238" s="14">
        <v>912.5</v>
      </c>
      <c r="H1238" s="13">
        <f t="shared" si="59"/>
        <v>6.3099999999999454</v>
      </c>
    </row>
    <row r="1239" spans="1:8" x14ac:dyDescent="0.3">
      <c r="A1239">
        <v>1238</v>
      </c>
      <c r="B1239" s="2">
        <v>44096</v>
      </c>
      <c r="C1239" s="13">
        <v>39.6</v>
      </c>
      <c r="D1239" s="13">
        <f t="shared" si="57"/>
        <v>0.28999999999999915</v>
      </c>
      <c r="E1239" s="14">
        <v>23177</v>
      </c>
      <c r="F1239" s="14">
        <f t="shared" si="58"/>
        <v>-1</v>
      </c>
      <c r="G1239" s="14">
        <v>906.19</v>
      </c>
      <c r="H1239" s="13">
        <f t="shared" si="59"/>
        <v>-1.75</v>
      </c>
    </row>
    <row r="1240" spans="1:8" x14ac:dyDescent="0.3">
      <c r="A1240">
        <v>1239</v>
      </c>
      <c r="B1240" s="2">
        <v>44095</v>
      </c>
      <c r="C1240" s="13">
        <v>39.31</v>
      </c>
      <c r="D1240" s="13">
        <f t="shared" si="57"/>
        <v>-1.6599999999999966</v>
      </c>
      <c r="E1240" s="14">
        <v>23178</v>
      </c>
      <c r="F1240" s="14">
        <f t="shared" si="58"/>
        <v>8</v>
      </c>
      <c r="G1240" s="14">
        <v>907.94</v>
      </c>
      <c r="H1240" s="13">
        <f t="shared" si="59"/>
        <v>6.9900000000000091</v>
      </c>
    </row>
    <row r="1241" spans="1:8" x14ac:dyDescent="0.3">
      <c r="A1241">
        <v>1240</v>
      </c>
      <c r="B1241" s="2">
        <v>44092</v>
      </c>
      <c r="C1241" s="13">
        <v>40.97</v>
      </c>
      <c r="D1241" s="13">
        <f t="shared" si="57"/>
        <v>0</v>
      </c>
      <c r="E1241" s="14">
        <v>23170</v>
      </c>
      <c r="F1241" s="14">
        <f t="shared" si="58"/>
        <v>0</v>
      </c>
      <c r="G1241" s="14">
        <v>900.95</v>
      </c>
      <c r="H1241" s="13">
        <f t="shared" si="59"/>
        <v>6.9100000000000819</v>
      </c>
    </row>
    <row r="1242" spans="1:8" x14ac:dyDescent="0.3">
      <c r="A1242">
        <v>1241</v>
      </c>
      <c r="B1242" s="2">
        <v>44091</v>
      </c>
      <c r="C1242" s="13">
        <v>40.97</v>
      </c>
      <c r="D1242" s="13">
        <f t="shared" si="57"/>
        <v>0.81000000000000227</v>
      </c>
      <c r="E1242" s="14">
        <v>23170</v>
      </c>
      <c r="F1242" s="14">
        <f t="shared" si="58"/>
        <v>-8</v>
      </c>
      <c r="G1242" s="14">
        <v>894.04</v>
      </c>
      <c r="H1242" s="13">
        <f t="shared" si="59"/>
        <v>-3.4300000000000637</v>
      </c>
    </row>
    <row r="1243" spans="1:8" x14ac:dyDescent="0.3">
      <c r="A1243">
        <v>1242</v>
      </c>
      <c r="B1243" s="2">
        <v>44090</v>
      </c>
      <c r="C1243" s="13">
        <v>40.159999999999997</v>
      </c>
      <c r="D1243" s="13">
        <f t="shared" si="57"/>
        <v>1.8799999999999955</v>
      </c>
      <c r="E1243" s="14">
        <v>23178</v>
      </c>
      <c r="F1243" s="14">
        <f t="shared" si="58"/>
        <v>3</v>
      </c>
      <c r="G1243" s="14">
        <v>897.47</v>
      </c>
      <c r="H1243" s="13">
        <f t="shared" si="59"/>
        <v>1.2100000000000364</v>
      </c>
    </row>
    <row r="1244" spans="1:8" x14ac:dyDescent="0.3">
      <c r="A1244">
        <v>1243</v>
      </c>
      <c r="B1244" s="2">
        <v>44089</v>
      </c>
      <c r="C1244" s="13">
        <v>38.28</v>
      </c>
      <c r="D1244" s="13">
        <f t="shared" si="57"/>
        <v>1.0200000000000031</v>
      </c>
      <c r="E1244" s="14">
        <v>23175</v>
      </c>
      <c r="F1244" s="14">
        <f t="shared" si="58"/>
        <v>0</v>
      </c>
      <c r="G1244" s="14">
        <v>896.26</v>
      </c>
      <c r="H1244" s="13">
        <f t="shared" si="59"/>
        <v>1.6899999999999409</v>
      </c>
    </row>
    <row r="1245" spans="1:8" x14ac:dyDescent="0.3">
      <c r="A1245">
        <v>1244</v>
      </c>
      <c r="B1245" s="2">
        <v>44088</v>
      </c>
      <c r="C1245" s="13">
        <v>37.26</v>
      </c>
      <c r="D1245" s="13">
        <f t="shared" si="57"/>
        <v>-7.0000000000000284E-2</v>
      </c>
      <c r="E1245" s="14">
        <v>23175</v>
      </c>
      <c r="F1245" s="14">
        <f t="shared" si="58"/>
        <v>1</v>
      </c>
      <c r="G1245" s="14">
        <v>894.57</v>
      </c>
      <c r="H1245" s="13">
        <f t="shared" si="59"/>
        <v>5.6000000000000227</v>
      </c>
    </row>
    <row r="1246" spans="1:8" x14ac:dyDescent="0.3">
      <c r="A1246">
        <v>1245</v>
      </c>
      <c r="B1246" s="2">
        <v>44085</v>
      </c>
      <c r="C1246" s="13">
        <v>37.33</v>
      </c>
      <c r="D1246" s="13">
        <f t="shared" si="57"/>
        <v>3.0000000000001137E-2</v>
      </c>
      <c r="E1246" s="14">
        <v>23174</v>
      </c>
      <c r="F1246" s="14">
        <f t="shared" si="58"/>
        <v>1.5</v>
      </c>
      <c r="G1246" s="14">
        <v>888.97</v>
      </c>
      <c r="H1246" s="13">
        <f t="shared" si="59"/>
        <v>0.14999999999997726</v>
      </c>
    </row>
    <row r="1247" spans="1:8" x14ac:dyDescent="0.3">
      <c r="A1247">
        <v>1246</v>
      </c>
      <c r="B1247" s="2">
        <v>44084</v>
      </c>
      <c r="C1247" s="13">
        <v>37.299999999999997</v>
      </c>
      <c r="D1247" s="13">
        <f t="shared" si="57"/>
        <v>-0.75</v>
      </c>
      <c r="E1247" s="14">
        <v>23172.5</v>
      </c>
      <c r="F1247" s="14">
        <f t="shared" si="58"/>
        <v>-2.5</v>
      </c>
      <c r="G1247" s="14">
        <v>888.82</v>
      </c>
      <c r="H1247" s="13">
        <f t="shared" si="59"/>
        <v>-0.5</v>
      </c>
    </row>
    <row r="1248" spans="1:8" x14ac:dyDescent="0.3">
      <c r="A1248">
        <v>1247</v>
      </c>
      <c r="B1248" s="2">
        <v>44083</v>
      </c>
      <c r="C1248" s="13">
        <v>38.049999999999997</v>
      </c>
      <c r="D1248" s="13">
        <f t="shared" si="57"/>
        <v>1.2899999999999991</v>
      </c>
      <c r="E1248" s="14">
        <v>23175</v>
      </c>
      <c r="F1248" s="14">
        <f t="shared" si="58"/>
        <v>-1</v>
      </c>
      <c r="G1248" s="14">
        <v>889.32</v>
      </c>
      <c r="H1248" s="13">
        <f t="shared" si="59"/>
        <v>-0.81999999999993634</v>
      </c>
    </row>
    <row r="1249" spans="1:8" x14ac:dyDescent="0.3">
      <c r="A1249">
        <v>1248</v>
      </c>
      <c r="B1249" s="2">
        <v>44082</v>
      </c>
      <c r="C1249" s="13">
        <v>36.76</v>
      </c>
      <c r="D1249" s="13">
        <f t="shared" si="57"/>
        <v>-2.3400000000000034</v>
      </c>
      <c r="E1249" s="14">
        <v>23176</v>
      </c>
      <c r="F1249" s="14">
        <f t="shared" si="58"/>
        <v>2</v>
      </c>
      <c r="G1249" s="14">
        <v>890.14</v>
      </c>
      <c r="H1249" s="13">
        <f t="shared" si="59"/>
        <v>1.8899999999999864</v>
      </c>
    </row>
    <row r="1250" spans="1:8" x14ac:dyDescent="0.3">
      <c r="A1250">
        <v>1249</v>
      </c>
      <c r="B1250" s="2">
        <v>44081</v>
      </c>
      <c r="C1250" s="13">
        <v>39.1</v>
      </c>
      <c r="D1250" s="13">
        <f t="shared" si="57"/>
        <v>-0.67000000000000171</v>
      </c>
      <c r="E1250" s="14">
        <v>23174</v>
      </c>
      <c r="F1250" s="14">
        <f t="shared" si="58"/>
        <v>-4</v>
      </c>
      <c r="G1250" s="14">
        <v>888.25</v>
      </c>
      <c r="H1250" s="13">
        <f t="shared" si="59"/>
        <v>-13.289999999999964</v>
      </c>
    </row>
    <row r="1251" spans="1:8" x14ac:dyDescent="0.3">
      <c r="A1251">
        <v>1250</v>
      </c>
      <c r="B1251" s="2">
        <v>44078</v>
      </c>
      <c r="C1251" s="13">
        <v>39.770000000000003</v>
      </c>
      <c r="D1251" s="13">
        <f t="shared" si="57"/>
        <v>-1.509999999999998</v>
      </c>
      <c r="E1251" s="14">
        <v>23178</v>
      </c>
      <c r="F1251" s="14">
        <f t="shared" si="58"/>
        <v>4</v>
      </c>
      <c r="G1251" s="14">
        <v>901.54</v>
      </c>
      <c r="H1251" s="13">
        <f t="shared" si="59"/>
        <v>-2.4300000000000637</v>
      </c>
    </row>
    <row r="1252" spans="1:8" x14ac:dyDescent="0.3">
      <c r="A1252">
        <v>1251</v>
      </c>
      <c r="B1252" s="2">
        <v>44077</v>
      </c>
      <c r="C1252" s="13">
        <v>41.28</v>
      </c>
      <c r="D1252" s="13">
        <f t="shared" si="57"/>
        <v>-0.22999999999999687</v>
      </c>
      <c r="E1252" s="14">
        <v>23174</v>
      </c>
      <c r="F1252" s="14">
        <f t="shared" si="58"/>
        <v>0</v>
      </c>
      <c r="G1252" s="14">
        <v>903.97</v>
      </c>
      <c r="H1252" s="13">
        <f t="shared" si="59"/>
        <v>26.350000000000023</v>
      </c>
    </row>
    <row r="1253" spans="1:8" x14ac:dyDescent="0.3">
      <c r="A1253">
        <v>1252</v>
      </c>
      <c r="B1253" s="2">
        <v>44076</v>
      </c>
      <c r="C1253" s="13">
        <v>41.51</v>
      </c>
      <c r="D1253" s="13">
        <f t="shared" si="57"/>
        <v>-1.25</v>
      </c>
      <c r="E1253" s="14">
        <v>23174</v>
      </c>
      <c r="F1253" s="14">
        <f t="shared" si="58"/>
        <v>0</v>
      </c>
      <c r="G1253" s="14">
        <v>877.62</v>
      </c>
      <c r="H1253" s="13">
        <f t="shared" si="59"/>
        <v>-14.110000000000014</v>
      </c>
    </row>
    <row r="1254" spans="1:8" x14ac:dyDescent="0.3">
      <c r="A1254">
        <v>1253</v>
      </c>
      <c r="B1254" s="2">
        <v>44075</v>
      </c>
      <c r="C1254" s="13">
        <v>42.76</v>
      </c>
      <c r="D1254" s="13">
        <f t="shared" si="57"/>
        <v>0.14999999999999858</v>
      </c>
      <c r="E1254" s="14">
        <v>23174</v>
      </c>
      <c r="F1254" s="14">
        <f t="shared" si="58"/>
        <v>0</v>
      </c>
      <c r="G1254" s="14">
        <v>891.73</v>
      </c>
      <c r="H1254" s="13">
        <f t="shared" si="59"/>
        <v>10.080000000000041</v>
      </c>
    </row>
    <row r="1255" spans="1:8" x14ac:dyDescent="0.3">
      <c r="A1255">
        <v>1254</v>
      </c>
      <c r="B1255" s="2">
        <v>44074</v>
      </c>
      <c r="C1255" s="13">
        <v>42.61</v>
      </c>
      <c r="D1255" s="13">
        <f t="shared" si="57"/>
        <v>-0.35999999999999943</v>
      </c>
      <c r="E1255" s="14">
        <v>23174</v>
      </c>
      <c r="F1255" s="14">
        <f t="shared" si="58"/>
        <v>0</v>
      </c>
      <c r="G1255" s="14">
        <v>881.65</v>
      </c>
      <c r="H1255" s="13">
        <f t="shared" si="59"/>
        <v>2.6699999999999591</v>
      </c>
    </row>
    <row r="1256" spans="1:8" x14ac:dyDescent="0.3">
      <c r="A1256">
        <v>1255</v>
      </c>
      <c r="B1256" s="2">
        <v>44071</v>
      </c>
      <c r="C1256" s="13">
        <v>42.97</v>
      </c>
      <c r="D1256" s="13">
        <f t="shared" si="57"/>
        <v>-7.0000000000000284E-2</v>
      </c>
      <c r="E1256" s="14">
        <v>23174</v>
      </c>
      <c r="F1256" s="14">
        <f t="shared" si="58"/>
        <v>0</v>
      </c>
      <c r="G1256" s="14">
        <v>878.98</v>
      </c>
      <c r="H1256" s="13">
        <f t="shared" si="59"/>
        <v>4.2699999999999818</v>
      </c>
    </row>
    <row r="1257" spans="1:8" x14ac:dyDescent="0.3">
      <c r="A1257">
        <v>1256</v>
      </c>
      <c r="B1257" s="2">
        <v>44070</v>
      </c>
      <c r="C1257" s="13">
        <v>43.04</v>
      </c>
      <c r="D1257" s="13">
        <f t="shared" si="57"/>
        <v>-0.35000000000000142</v>
      </c>
      <c r="E1257" s="14">
        <v>23174</v>
      </c>
      <c r="F1257" s="14">
        <f t="shared" si="58"/>
        <v>0</v>
      </c>
      <c r="G1257" s="14">
        <v>874.71</v>
      </c>
      <c r="H1257" s="13">
        <f t="shared" si="59"/>
        <v>1.2400000000000091</v>
      </c>
    </row>
    <row r="1258" spans="1:8" x14ac:dyDescent="0.3">
      <c r="A1258">
        <v>1257</v>
      </c>
      <c r="B1258" s="2">
        <v>44069</v>
      </c>
      <c r="C1258" s="13">
        <v>43.39</v>
      </c>
      <c r="D1258" s="13">
        <f t="shared" si="57"/>
        <v>3.9999999999999147E-2</v>
      </c>
      <c r="E1258" s="14">
        <v>23174</v>
      </c>
      <c r="F1258" s="14">
        <f t="shared" si="58"/>
        <v>4</v>
      </c>
      <c r="G1258" s="14">
        <v>873.47</v>
      </c>
      <c r="H1258" s="13">
        <f t="shared" si="59"/>
        <v>-0.64999999999997726</v>
      </c>
    </row>
    <row r="1259" spans="1:8" x14ac:dyDescent="0.3">
      <c r="A1259">
        <v>1258</v>
      </c>
      <c r="B1259" s="2">
        <v>44068</v>
      </c>
      <c r="C1259" s="13">
        <v>43.35</v>
      </c>
      <c r="D1259" s="13">
        <f t="shared" si="57"/>
        <v>0.96999999999999886</v>
      </c>
      <c r="E1259" s="14">
        <v>23170</v>
      </c>
      <c r="F1259" s="14">
        <f t="shared" si="58"/>
        <v>-7</v>
      </c>
      <c r="G1259" s="14">
        <v>874.12</v>
      </c>
      <c r="H1259" s="13">
        <f t="shared" si="59"/>
        <v>5.4400000000000546</v>
      </c>
    </row>
    <row r="1260" spans="1:8" x14ac:dyDescent="0.3">
      <c r="A1260">
        <v>1259</v>
      </c>
      <c r="B1260" s="2">
        <v>44067</v>
      </c>
      <c r="C1260" s="13">
        <v>42.38</v>
      </c>
      <c r="D1260" s="13">
        <f t="shared" si="57"/>
        <v>3.9999999999999147E-2</v>
      </c>
      <c r="E1260" s="14">
        <v>23177</v>
      </c>
      <c r="F1260" s="14">
        <f t="shared" si="58"/>
        <v>2</v>
      </c>
      <c r="G1260" s="14">
        <v>868.68</v>
      </c>
      <c r="H1260" s="13">
        <f t="shared" si="59"/>
        <v>13.899999999999977</v>
      </c>
    </row>
    <row r="1261" spans="1:8" x14ac:dyDescent="0.3">
      <c r="A1261">
        <v>1260</v>
      </c>
      <c r="B1261" s="2">
        <v>44064</v>
      </c>
      <c r="C1261" s="13">
        <v>42.34</v>
      </c>
      <c r="D1261" s="13">
        <f t="shared" si="57"/>
        <v>-0.23999999999999488</v>
      </c>
      <c r="E1261" s="14">
        <v>23175</v>
      </c>
      <c r="F1261" s="14">
        <f t="shared" si="58"/>
        <v>1</v>
      </c>
      <c r="G1261" s="14">
        <v>854.78</v>
      </c>
      <c r="H1261" s="13">
        <f t="shared" si="59"/>
        <v>6.5699999999999363</v>
      </c>
    </row>
    <row r="1262" spans="1:8" x14ac:dyDescent="0.3">
      <c r="A1262">
        <v>1261</v>
      </c>
      <c r="B1262" s="2">
        <v>44063</v>
      </c>
      <c r="C1262" s="13">
        <v>42.58</v>
      </c>
      <c r="D1262" s="13">
        <f t="shared" si="57"/>
        <v>-0.35000000000000142</v>
      </c>
      <c r="E1262" s="14">
        <v>23174</v>
      </c>
      <c r="F1262" s="14">
        <f t="shared" si="58"/>
        <v>0</v>
      </c>
      <c r="G1262" s="14">
        <v>848.21</v>
      </c>
      <c r="H1262" s="13">
        <f t="shared" si="59"/>
        <v>-3</v>
      </c>
    </row>
    <row r="1263" spans="1:8" x14ac:dyDescent="0.3">
      <c r="A1263">
        <v>1262</v>
      </c>
      <c r="B1263" s="2">
        <v>44062</v>
      </c>
      <c r="C1263" s="13">
        <v>42.93</v>
      </c>
      <c r="D1263" s="13">
        <f t="shared" si="57"/>
        <v>3.9999999999999147E-2</v>
      </c>
      <c r="E1263" s="14">
        <v>23174</v>
      </c>
      <c r="F1263" s="14">
        <f t="shared" si="58"/>
        <v>0</v>
      </c>
      <c r="G1263" s="14">
        <v>851.21</v>
      </c>
      <c r="H1263" s="13">
        <f t="shared" si="59"/>
        <v>4.7800000000000864</v>
      </c>
    </row>
    <row r="1264" spans="1:8" x14ac:dyDescent="0.3">
      <c r="A1264">
        <v>1263</v>
      </c>
      <c r="B1264" s="2">
        <v>44061</v>
      </c>
      <c r="C1264" s="13">
        <v>42.89</v>
      </c>
      <c r="D1264" s="13">
        <f t="shared" si="57"/>
        <v>0</v>
      </c>
      <c r="E1264" s="14">
        <v>23174</v>
      </c>
      <c r="F1264" s="14">
        <f t="shared" si="58"/>
        <v>0</v>
      </c>
      <c r="G1264" s="14">
        <v>846.43</v>
      </c>
      <c r="H1264" s="13">
        <f t="shared" si="59"/>
        <v>-3.7200000000000273</v>
      </c>
    </row>
    <row r="1265" spans="1:8" x14ac:dyDescent="0.3">
      <c r="A1265">
        <v>1264</v>
      </c>
      <c r="B1265" s="2">
        <v>44060</v>
      </c>
      <c r="C1265" s="13">
        <v>42.89</v>
      </c>
      <c r="D1265" s="13">
        <f t="shared" si="57"/>
        <v>0.88000000000000256</v>
      </c>
      <c r="E1265" s="14">
        <v>23174</v>
      </c>
      <c r="F1265" s="14">
        <f t="shared" si="58"/>
        <v>0</v>
      </c>
      <c r="G1265" s="14">
        <v>850.15</v>
      </c>
      <c r="H1265" s="13">
        <f t="shared" si="59"/>
        <v>-0.59000000000003183</v>
      </c>
    </row>
    <row r="1266" spans="1:8" x14ac:dyDescent="0.3">
      <c r="A1266">
        <v>1265</v>
      </c>
      <c r="B1266" s="2">
        <v>44057</v>
      </c>
      <c r="C1266" s="13">
        <v>42.01</v>
      </c>
      <c r="D1266" s="13">
        <f t="shared" si="57"/>
        <v>-0.23000000000000398</v>
      </c>
      <c r="E1266" s="14">
        <v>23174</v>
      </c>
      <c r="F1266" s="14">
        <f t="shared" si="58"/>
        <v>0</v>
      </c>
      <c r="G1266" s="14">
        <v>850.74</v>
      </c>
      <c r="H1266" s="13">
        <f t="shared" si="59"/>
        <v>-4.3099999999999454</v>
      </c>
    </row>
    <row r="1267" spans="1:8" x14ac:dyDescent="0.3">
      <c r="A1267">
        <v>1266</v>
      </c>
      <c r="B1267" s="2">
        <v>44056</v>
      </c>
      <c r="C1267" s="13">
        <v>42.24</v>
      </c>
      <c r="D1267" s="13">
        <f t="shared" si="57"/>
        <v>-0.42999999999999972</v>
      </c>
      <c r="E1267" s="14">
        <v>23174</v>
      </c>
      <c r="F1267" s="14">
        <f t="shared" si="58"/>
        <v>-1</v>
      </c>
      <c r="G1267" s="14">
        <v>855.05</v>
      </c>
      <c r="H1267" s="13">
        <f t="shared" si="59"/>
        <v>8.1299999999999955</v>
      </c>
    </row>
    <row r="1268" spans="1:8" x14ac:dyDescent="0.3">
      <c r="A1268">
        <v>1267</v>
      </c>
      <c r="B1268" s="2">
        <v>44055</v>
      </c>
      <c r="C1268" s="13">
        <v>42.67</v>
      </c>
      <c r="D1268" s="13">
        <f t="shared" si="57"/>
        <v>1.0600000000000023</v>
      </c>
      <c r="E1268" s="14">
        <v>23175</v>
      </c>
      <c r="F1268" s="14">
        <f t="shared" si="58"/>
        <v>1</v>
      </c>
      <c r="G1268" s="14">
        <v>846.92</v>
      </c>
      <c r="H1268" s="13">
        <f t="shared" si="59"/>
        <v>3.8399999999999181</v>
      </c>
    </row>
    <row r="1269" spans="1:8" x14ac:dyDescent="0.3">
      <c r="A1269">
        <v>1268</v>
      </c>
      <c r="B1269" s="2">
        <v>44054</v>
      </c>
      <c r="C1269" s="13">
        <v>41.61</v>
      </c>
      <c r="D1269" s="13">
        <f t="shared" si="57"/>
        <v>-0.32999999999999829</v>
      </c>
      <c r="E1269" s="14">
        <v>23174</v>
      </c>
      <c r="F1269" s="14">
        <f t="shared" si="58"/>
        <v>4</v>
      </c>
      <c r="G1269" s="14">
        <v>843.08</v>
      </c>
      <c r="H1269" s="13">
        <f t="shared" si="59"/>
        <v>-0.12000000000000455</v>
      </c>
    </row>
    <row r="1270" spans="1:8" x14ac:dyDescent="0.3">
      <c r="A1270">
        <v>1269</v>
      </c>
      <c r="B1270" s="2">
        <v>44053</v>
      </c>
      <c r="C1270" s="13">
        <v>41.94</v>
      </c>
      <c r="D1270" s="13">
        <f t="shared" si="57"/>
        <v>0.71999999999999886</v>
      </c>
      <c r="E1270" s="14">
        <v>23170</v>
      </c>
      <c r="F1270" s="14">
        <f t="shared" si="58"/>
        <v>-3</v>
      </c>
      <c r="G1270" s="14">
        <v>843.2</v>
      </c>
      <c r="H1270" s="13">
        <f t="shared" si="59"/>
        <v>1.7400000000000091</v>
      </c>
    </row>
    <row r="1271" spans="1:8" x14ac:dyDescent="0.3">
      <c r="A1271">
        <v>1270</v>
      </c>
      <c r="B1271" s="2">
        <v>44050</v>
      </c>
      <c r="C1271" s="13">
        <v>41.22</v>
      </c>
      <c r="D1271" s="13">
        <f t="shared" si="57"/>
        <v>-0.73000000000000398</v>
      </c>
      <c r="E1271" s="14">
        <v>23173</v>
      </c>
      <c r="F1271" s="14">
        <f t="shared" si="58"/>
        <v>0</v>
      </c>
      <c r="G1271" s="14">
        <v>841.46</v>
      </c>
      <c r="H1271" s="13">
        <f t="shared" si="59"/>
        <v>1.4200000000000728</v>
      </c>
    </row>
    <row r="1272" spans="1:8" x14ac:dyDescent="0.3">
      <c r="A1272">
        <v>1271</v>
      </c>
      <c r="B1272" s="2">
        <v>44049</v>
      </c>
      <c r="C1272" s="13">
        <v>41.95</v>
      </c>
      <c r="D1272" s="13">
        <f t="shared" si="57"/>
        <v>-0.23999999999999488</v>
      </c>
      <c r="E1272" s="14">
        <v>23173</v>
      </c>
      <c r="F1272" s="14">
        <f t="shared" si="58"/>
        <v>-1</v>
      </c>
      <c r="G1272" s="14">
        <v>840.04</v>
      </c>
      <c r="H1272" s="13">
        <f t="shared" si="59"/>
        <v>2.2400000000000091</v>
      </c>
    </row>
    <row r="1273" spans="1:8" x14ac:dyDescent="0.3">
      <c r="A1273">
        <v>1272</v>
      </c>
      <c r="B1273" s="2">
        <v>44048</v>
      </c>
      <c r="C1273" s="13">
        <v>42.19</v>
      </c>
      <c r="D1273" s="13">
        <f t="shared" si="57"/>
        <v>0.48999999999999488</v>
      </c>
      <c r="E1273" s="14">
        <v>23174</v>
      </c>
      <c r="F1273" s="14">
        <f t="shared" si="58"/>
        <v>-1</v>
      </c>
      <c r="G1273" s="14">
        <v>837.8</v>
      </c>
      <c r="H1273" s="13">
        <f t="shared" si="59"/>
        <v>10.229999999999905</v>
      </c>
    </row>
    <row r="1274" spans="1:8" x14ac:dyDescent="0.3">
      <c r="A1274">
        <v>1273</v>
      </c>
      <c r="B1274" s="2">
        <v>44047</v>
      </c>
      <c r="C1274" s="13">
        <v>41.7</v>
      </c>
      <c r="D1274" s="13">
        <f t="shared" si="57"/>
        <v>0.69000000000000483</v>
      </c>
      <c r="E1274" s="14">
        <v>23175</v>
      </c>
      <c r="F1274" s="14">
        <f t="shared" si="58"/>
        <v>5</v>
      </c>
      <c r="G1274" s="14">
        <v>827.57</v>
      </c>
      <c r="H1274" s="13">
        <f t="shared" si="59"/>
        <v>12.920000000000073</v>
      </c>
    </row>
    <row r="1275" spans="1:8" x14ac:dyDescent="0.3">
      <c r="A1275">
        <v>1274</v>
      </c>
      <c r="B1275" s="2">
        <v>44046</v>
      </c>
      <c r="C1275" s="13">
        <v>41.01</v>
      </c>
      <c r="D1275" s="13">
        <f t="shared" si="57"/>
        <v>0.73999999999999488</v>
      </c>
      <c r="E1275" s="14">
        <v>23170</v>
      </c>
      <c r="F1275" s="14">
        <f t="shared" si="58"/>
        <v>0</v>
      </c>
      <c r="G1275" s="14">
        <v>814.65</v>
      </c>
      <c r="H1275" s="13">
        <f t="shared" si="59"/>
        <v>16.259999999999991</v>
      </c>
    </row>
    <row r="1276" spans="1:8" x14ac:dyDescent="0.3">
      <c r="A1276">
        <v>1275</v>
      </c>
      <c r="B1276" s="2">
        <v>44043</v>
      </c>
      <c r="C1276" s="13">
        <v>40.270000000000003</v>
      </c>
      <c r="D1276" s="13">
        <f t="shared" si="57"/>
        <v>0.35000000000000142</v>
      </c>
      <c r="E1276" s="14">
        <v>23170</v>
      </c>
      <c r="F1276" s="14">
        <f t="shared" si="58"/>
        <v>-5</v>
      </c>
      <c r="G1276" s="14">
        <v>798.39</v>
      </c>
      <c r="H1276" s="13">
        <f t="shared" si="59"/>
        <v>-2.7400000000000091</v>
      </c>
    </row>
    <row r="1277" spans="1:8" x14ac:dyDescent="0.3">
      <c r="A1277">
        <v>1276</v>
      </c>
      <c r="B1277" s="2">
        <v>44042</v>
      </c>
      <c r="C1277" s="13">
        <v>39.92</v>
      </c>
      <c r="D1277" s="13">
        <f t="shared" si="57"/>
        <v>-1.3500000000000014</v>
      </c>
      <c r="E1277" s="14">
        <v>23175</v>
      </c>
      <c r="F1277" s="14">
        <f t="shared" si="58"/>
        <v>0</v>
      </c>
      <c r="G1277" s="14">
        <v>801.13</v>
      </c>
      <c r="H1277" s="13">
        <f t="shared" si="59"/>
        <v>10.289999999999964</v>
      </c>
    </row>
    <row r="1278" spans="1:8" x14ac:dyDescent="0.3">
      <c r="A1278">
        <v>1277</v>
      </c>
      <c r="B1278" s="2">
        <v>44041</v>
      </c>
      <c r="C1278" s="13">
        <v>41.27</v>
      </c>
      <c r="D1278" s="13">
        <f t="shared" si="57"/>
        <v>0.23000000000000398</v>
      </c>
      <c r="E1278" s="14">
        <v>23175</v>
      </c>
      <c r="F1278" s="14">
        <f t="shared" si="58"/>
        <v>5</v>
      </c>
      <c r="G1278" s="14">
        <v>790.84</v>
      </c>
      <c r="H1278" s="13">
        <f t="shared" si="59"/>
        <v>-22.519999999999982</v>
      </c>
    </row>
    <row r="1279" spans="1:8" x14ac:dyDescent="0.3">
      <c r="A1279">
        <v>1278</v>
      </c>
      <c r="B1279" s="2">
        <v>44040</v>
      </c>
      <c r="C1279" s="13">
        <v>41.04</v>
      </c>
      <c r="D1279" s="13">
        <f t="shared" si="57"/>
        <v>-0.56000000000000227</v>
      </c>
      <c r="E1279" s="14">
        <v>23170</v>
      </c>
      <c r="F1279" s="14">
        <f t="shared" si="58"/>
        <v>-11</v>
      </c>
      <c r="G1279" s="14">
        <v>813.36</v>
      </c>
      <c r="H1279" s="13">
        <f t="shared" si="59"/>
        <v>28.190000000000055</v>
      </c>
    </row>
    <row r="1280" spans="1:8" x14ac:dyDescent="0.3">
      <c r="A1280">
        <v>1279</v>
      </c>
      <c r="B1280" s="2">
        <v>44039</v>
      </c>
      <c r="C1280" s="13">
        <v>41.6</v>
      </c>
      <c r="D1280" s="13">
        <f t="shared" si="57"/>
        <v>0.31000000000000227</v>
      </c>
      <c r="E1280" s="14">
        <v>23181</v>
      </c>
      <c r="F1280" s="14">
        <f t="shared" si="58"/>
        <v>6</v>
      </c>
      <c r="G1280" s="14">
        <v>785.17</v>
      </c>
      <c r="H1280" s="13">
        <f t="shared" si="59"/>
        <v>-43.990000000000009</v>
      </c>
    </row>
    <row r="1281" spans="1:8" x14ac:dyDescent="0.3">
      <c r="A1281">
        <v>1280</v>
      </c>
      <c r="B1281" s="2">
        <v>44036</v>
      </c>
      <c r="C1281" s="13">
        <v>41.29</v>
      </c>
      <c r="D1281" s="13">
        <f t="shared" si="57"/>
        <v>0.21999999999999886</v>
      </c>
      <c r="E1281" s="14">
        <v>23175</v>
      </c>
      <c r="F1281" s="14">
        <f t="shared" si="58"/>
        <v>-5</v>
      </c>
      <c r="G1281" s="14">
        <v>829.16</v>
      </c>
      <c r="H1281" s="13">
        <f t="shared" si="59"/>
        <v>-27.590000000000032</v>
      </c>
    </row>
    <row r="1282" spans="1:8" x14ac:dyDescent="0.3">
      <c r="A1282">
        <v>1281</v>
      </c>
      <c r="B1282" s="2">
        <v>44035</v>
      </c>
      <c r="C1282" s="13">
        <v>41.07</v>
      </c>
      <c r="D1282" s="13">
        <f t="shared" si="57"/>
        <v>-0.82999999999999829</v>
      </c>
      <c r="E1282" s="14">
        <v>23180</v>
      </c>
      <c r="F1282" s="14">
        <f t="shared" si="58"/>
        <v>-4</v>
      </c>
      <c r="G1282" s="14">
        <v>856.75</v>
      </c>
      <c r="H1282" s="13">
        <f t="shared" si="59"/>
        <v>1.6699999999999591</v>
      </c>
    </row>
    <row r="1283" spans="1:8" x14ac:dyDescent="0.3">
      <c r="A1283">
        <v>1282</v>
      </c>
      <c r="B1283" s="2">
        <v>44034</v>
      </c>
      <c r="C1283" s="13">
        <v>41.9</v>
      </c>
      <c r="D1283" s="13">
        <f t="shared" ref="D1283:D1346" si="60">C1283-C1284</f>
        <v>-6.0000000000002274E-2</v>
      </c>
      <c r="E1283" s="14">
        <v>23184</v>
      </c>
      <c r="F1283" s="14">
        <f t="shared" ref="F1283:F1346" si="61">E1283-E1284</f>
        <v>4</v>
      </c>
      <c r="G1283" s="14">
        <v>855.08</v>
      </c>
      <c r="H1283" s="13">
        <f t="shared" ref="H1283:H1346" si="62">G1283-G1284</f>
        <v>-6.6100000000000136</v>
      </c>
    </row>
    <row r="1284" spans="1:8" x14ac:dyDescent="0.3">
      <c r="A1284">
        <v>1283</v>
      </c>
      <c r="B1284" s="2">
        <v>44033</v>
      </c>
      <c r="C1284" s="13">
        <v>41.96</v>
      </c>
      <c r="D1284" s="13">
        <f t="shared" si="60"/>
        <v>1.3699999999999974</v>
      </c>
      <c r="E1284" s="14">
        <v>23180</v>
      </c>
      <c r="F1284" s="14">
        <f t="shared" si="61"/>
        <v>-8</v>
      </c>
      <c r="G1284" s="14">
        <v>861.69</v>
      </c>
      <c r="H1284" s="13">
        <f t="shared" si="62"/>
        <v>0.29000000000007731</v>
      </c>
    </row>
    <row r="1285" spans="1:8" x14ac:dyDescent="0.3">
      <c r="A1285">
        <v>1284</v>
      </c>
      <c r="B1285" s="2">
        <v>44032</v>
      </c>
      <c r="C1285" s="13">
        <v>40.590000000000003</v>
      </c>
      <c r="D1285" s="13">
        <f t="shared" si="60"/>
        <v>0</v>
      </c>
      <c r="E1285" s="14">
        <v>23188</v>
      </c>
      <c r="F1285" s="14">
        <f t="shared" si="61"/>
        <v>-3</v>
      </c>
      <c r="G1285" s="14">
        <v>861.4</v>
      </c>
      <c r="H1285" s="13">
        <f t="shared" si="62"/>
        <v>-10.620000000000005</v>
      </c>
    </row>
    <row r="1286" spans="1:8" x14ac:dyDescent="0.3">
      <c r="A1286">
        <v>1285</v>
      </c>
      <c r="B1286" s="2">
        <v>44029</v>
      </c>
      <c r="C1286" s="13">
        <v>40.590000000000003</v>
      </c>
      <c r="D1286" s="13">
        <f t="shared" si="60"/>
        <v>-0.15999999999999659</v>
      </c>
      <c r="E1286" s="14">
        <v>23191</v>
      </c>
      <c r="F1286" s="14">
        <f t="shared" si="61"/>
        <v>7</v>
      </c>
      <c r="G1286" s="14">
        <v>872.02</v>
      </c>
      <c r="H1286" s="13">
        <f t="shared" si="62"/>
        <v>-4.8100000000000591</v>
      </c>
    </row>
    <row r="1287" spans="1:8" x14ac:dyDescent="0.3">
      <c r="A1287">
        <v>1286</v>
      </c>
      <c r="B1287" s="2">
        <v>44028</v>
      </c>
      <c r="C1287" s="13">
        <v>40.75</v>
      </c>
      <c r="D1287" s="13">
        <f t="shared" si="60"/>
        <v>-0.45000000000000284</v>
      </c>
      <c r="E1287" s="14">
        <v>23184</v>
      </c>
      <c r="F1287" s="14">
        <f t="shared" si="61"/>
        <v>1</v>
      </c>
      <c r="G1287" s="14">
        <v>876.83</v>
      </c>
      <c r="H1287" s="13">
        <f t="shared" si="62"/>
        <v>6.9200000000000728</v>
      </c>
    </row>
    <row r="1288" spans="1:8" x14ac:dyDescent="0.3">
      <c r="A1288">
        <v>1287</v>
      </c>
      <c r="B1288" s="2">
        <v>44027</v>
      </c>
      <c r="C1288" s="13">
        <v>41.2</v>
      </c>
      <c r="D1288" s="13">
        <f t="shared" si="60"/>
        <v>0.91000000000000369</v>
      </c>
      <c r="E1288" s="14">
        <v>23183</v>
      </c>
      <c r="F1288" s="14">
        <f t="shared" si="61"/>
        <v>2</v>
      </c>
      <c r="G1288" s="14">
        <v>869.91</v>
      </c>
      <c r="H1288" s="13">
        <f t="shared" si="62"/>
        <v>1.7999999999999545</v>
      </c>
    </row>
    <row r="1289" spans="1:8" x14ac:dyDescent="0.3">
      <c r="A1289">
        <v>1288</v>
      </c>
      <c r="B1289" s="2">
        <v>44026</v>
      </c>
      <c r="C1289" s="13">
        <v>40.29</v>
      </c>
      <c r="D1289" s="13">
        <f t="shared" si="60"/>
        <v>0.18999999999999773</v>
      </c>
      <c r="E1289" s="14">
        <v>23181</v>
      </c>
      <c r="F1289" s="14">
        <f t="shared" si="61"/>
        <v>2</v>
      </c>
      <c r="G1289" s="14">
        <v>868.11</v>
      </c>
      <c r="H1289" s="13">
        <f t="shared" si="62"/>
        <v>-0.61000000000001364</v>
      </c>
    </row>
    <row r="1290" spans="1:8" x14ac:dyDescent="0.3">
      <c r="A1290">
        <v>1289</v>
      </c>
      <c r="B1290" s="2">
        <v>44025</v>
      </c>
      <c r="C1290" s="13">
        <v>40.1</v>
      </c>
      <c r="D1290" s="13">
        <f t="shared" si="60"/>
        <v>-0.44999999999999574</v>
      </c>
      <c r="E1290" s="14">
        <v>23179</v>
      </c>
      <c r="F1290" s="14">
        <f t="shared" si="61"/>
        <v>2</v>
      </c>
      <c r="G1290" s="14">
        <v>868.72</v>
      </c>
      <c r="H1290" s="13">
        <f t="shared" si="62"/>
        <v>-2.4900000000000091</v>
      </c>
    </row>
    <row r="1291" spans="1:8" x14ac:dyDescent="0.3">
      <c r="A1291">
        <v>1290</v>
      </c>
      <c r="B1291" s="2">
        <v>44022</v>
      </c>
      <c r="C1291" s="13">
        <v>40.549999999999997</v>
      </c>
      <c r="D1291" s="13">
        <f t="shared" si="60"/>
        <v>0.92999999999999972</v>
      </c>
      <c r="E1291" s="14">
        <v>23177</v>
      </c>
      <c r="F1291" s="14">
        <f t="shared" si="61"/>
        <v>-7</v>
      </c>
      <c r="G1291" s="14">
        <v>871.21</v>
      </c>
      <c r="H1291" s="13">
        <f t="shared" si="62"/>
        <v>-5.25</v>
      </c>
    </row>
    <row r="1292" spans="1:8" x14ac:dyDescent="0.3">
      <c r="A1292">
        <v>1291</v>
      </c>
      <c r="B1292" s="2">
        <v>44021</v>
      </c>
      <c r="C1292" s="13">
        <v>39.619999999999997</v>
      </c>
      <c r="D1292" s="13">
        <f t="shared" si="60"/>
        <v>-1.2800000000000011</v>
      </c>
      <c r="E1292" s="14">
        <v>23184</v>
      </c>
      <c r="F1292" s="14">
        <f t="shared" si="61"/>
        <v>-4</v>
      </c>
      <c r="G1292" s="14">
        <v>876.46</v>
      </c>
      <c r="H1292" s="13">
        <f t="shared" si="62"/>
        <v>11.960000000000036</v>
      </c>
    </row>
    <row r="1293" spans="1:8" x14ac:dyDescent="0.3">
      <c r="A1293">
        <v>1292</v>
      </c>
      <c r="B1293" s="2">
        <v>44020</v>
      </c>
      <c r="C1293" s="13">
        <v>40.9</v>
      </c>
      <c r="D1293" s="13">
        <f t="shared" si="60"/>
        <v>0.28000000000000114</v>
      </c>
      <c r="E1293" s="14">
        <v>23188</v>
      </c>
      <c r="F1293" s="14">
        <f t="shared" si="61"/>
        <v>8</v>
      </c>
      <c r="G1293" s="14">
        <v>864.5</v>
      </c>
      <c r="H1293" s="13">
        <f t="shared" si="62"/>
        <v>1.0800000000000409</v>
      </c>
    </row>
    <row r="1294" spans="1:8" x14ac:dyDescent="0.3">
      <c r="A1294">
        <v>1293</v>
      </c>
      <c r="B1294" s="2">
        <v>44019</v>
      </c>
      <c r="C1294" s="13">
        <v>40.619999999999997</v>
      </c>
      <c r="D1294" s="13">
        <f t="shared" si="60"/>
        <v>-1.0000000000005116E-2</v>
      </c>
      <c r="E1294" s="14">
        <v>23180</v>
      </c>
      <c r="F1294" s="14">
        <f t="shared" si="61"/>
        <v>-21</v>
      </c>
      <c r="G1294" s="14">
        <v>863.42</v>
      </c>
      <c r="H1294" s="13">
        <f t="shared" si="62"/>
        <v>2.2599999999999909</v>
      </c>
    </row>
    <row r="1295" spans="1:8" x14ac:dyDescent="0.3">
      <c r="A1295">
        <v>1294</v>
      </c>
      <c r="B1295" s="2">
        <v>44018</v>
      </c>
      <c r="C1295" s="13">
        <v>40.630000000000003</v>
      </c>
      <c r="D1295" s="13">
        <f t="shared" si="60"/>
        <v>0.31000000000000227</v>
      </c>
      <c r="E1295" s="14">
        <v>23201</v>
      </c>
      <c r="F1295" s="14">
        <f t="shared" si="61"/>
        <v>2</v>
      </c>
      <c r="G1295" s="14">
        <v>861.16</v>
      </c>
      <c r="H1295" s="13">
        <f t="shared" si="62"/>
        <v>13.549999999999955</v>
      </c>
    </row>
    <row r="1296" spans="1:8" x14ac:dyDescent="0.3">
      <c r="A1296">
        <v>1295</v>
      </c>
      <c r="B1296" s="2">
        <v>44015</v>
      </c>
      <c r="C1296" s="13">
        <v>40.32</v>
      </c>
      <c r="D1296" s="13">
        <f t="shared" si="60"/>
        <v>1.0642857142857096</v>
      </c>
      <c r="E1296" s="14">
        <v>23199</v>
      </c>
      <c r="F1296" s="14">
        <f t="shared" si="61"/>
        <v>-3</v>
      </c>
      <c r="G1296" s="14">
        <v>847.61</v>
      </c>
      <c r="H1296" s="13">
        <f t="shared" si="62"/>
        <v>5.2300000000000182</v>
      </c>
    </row>
    <row r="1297" spans="1:8" x14ac:dyDescent="0.3">
      <c r="A1297">
        <v>1296</v>
      </c>
      <c r="B1297" s="2">
        <v>44014</v>
      </c>
      <c r="C1297" s="13">
        <v>39.255714285714291</v>
      </c>
      <c r="D1297" s="13">
        <f t="shared" si="60"/>
        <v>-1.3942857142857079</v>
      </c>
      <c r="E1297" s="14">
        <v>23202</v>
      </c>
      <c r="F1297" s="14">
        <f t="shared" si="61"/>
        <v>-1</v>
      </c>
      <c r="G1297" s="14">
        <v>842.38</v>
      </c>
      <c r="H1297" s="13">
        <f t="shared" si="62"/>
        <v>-1.1100000000000136</v>
      </c>
    </row>
    <row r="1298" spans="1:8" x14ac:dyDescent="0.3">
      <c r="A1298">
        <v>1297</v>
      </c>
      <c r="B1298" s="2">
        <v>44013</v>
      </c>
      <c r="C1298" s="13">
        <v>40.65</v>
      </c>
      <c r="D1298" s="13">
        <f t="shared" si="60"/>
        <v>1.3799999999999955</v>
      </c>
      <c r="E1298" s="14">
        <v>23203</v>
      </c>
      <c r="F1298" s="14">
        <f t="shared" si="61"/>
        <v>-1</v>
      </c>
      <c r="G1298" s="14">
        <v>843.49</v>
      </c>
      <c r="H1298" s="13">
        <f t="shared" si="62"/>
        <v>18.379999999999995</v>
      </c>
    </row>
    <row r="1299" spans="1:8" x14ac:dyDescent="0.3">
      <c r="A1299">
        <v>1298</v>
      </c>
      <c r="B1299" s="2">
        <v>44012</v>
      </c>
      <c r="C1299" s="13">
        <v>39.270000000000003</v>
      </c>
      <c r="D1299" s="13">
        <f t="shared" si="60"/>
        <v>-0.42999999999999972</v>
      </c>
      <c r="E1299" s="14">
        <v>23204</v>
      </c>
      <c r="F1299" s="14">
        <f t="shared" si="61"/>
        <v>6</v>
      </c>
      <c r="G1299" s="14">
        <v>825.11</v>
      </c>
      <c r="H1299" s="13">
        <f t="shared" si="62"/>
        <v>-4.25</v>
      </c>
    </row>
    <row r="1300" spans="1:8" x14ac:dyDescent="0.3">
      <c r="A1300">
        <v>1299</v>
      </c>
      <c r="B1300" s="2">
        <v>44011</v>
      </c>
      <c r="C1300" s="13">
        <v>39.700000000000003</v>
      </c>
      <c r="D1300" s="13">
        <f t="shared" si="60"/>
        <v>1.2100000000000009</v>
      </c>
      <c r="E1300" s="14">
        <v>23198</v>
      </c>
      <c r="F1300" s="14">
        <f t="shared" si="61"/>
        <v>-12</v>
      </c>
      <c r="G1300" s="14">
        <v>829.36</v>
      </c>
      <c r="H1300" s="13">
        <f t="shared" si="62"/>
        <v>-22.620000000000005</v>
      </c>
    </row>
    <row r="1301" spans="1:8" x14ac:dyDescent="0.3">
      <c r="A1301">
        <v>1300</v>
      </c>
      <c r="B1301" s="2">
        <v>44008</v>
      </c>
      <c r="C1301" s="13">
        <v>38.49</v>
      </c>
      <c r="D1301" s="13">
        <f t="shared" si="60"/>
        <v>-0.22999999999999687</v>
      </c>
      <c r="E1301" s="14">
        <v>23210</v>
      </c>
      <c r="F1301" s="14">
        <f t="shared" si="61"/>
        <v>2</v>
      </c>
      <c r="G1301" s="14">
        <v>851.98</v>
      </c>
      <c r="H1301" s="13">
        <f t="shared" si="62"/>
        <v>-2.6100000000000136</v>
      </c>
    </row>
    <row r="1302" spans="1:8" x14ac:dyDescent="0.3">
      <c r="A1302">
        <v>1301</v>
      </c>
      <c r="B1302" s="2">
        <v>44007</v>
      </c>
      <c r="C1302" s="13">
        <v>38.72</v>
      </c>
      <c r="D1302" s="13">
        <f t="shared" si="60"/>
        <v>0.71000000000000085</v>
      </c>
      <c r="E1302" s="14">
        <v>23208</v>
      </c>
      <c r="F1302" s="14">
        <f t="shared" si="61"/>
        <v>13</v>
      </c>
      <c r="G1302" s="14">
        <v>854.59</v>
      </c>
      <c r="H1302" s="13">
        <f t="shared" si="62"/>
        <v>-5.1200000000000045</v>
      </c>
    </row>
    <row r="1303" spans="1:8" x14ac:dyDescent="0.3">
      <c r="A1303">
        <v>1302</v>
      </c>
      <c r="B1303" s="2">
        <v>44006</v>
      </c>
      <c r="C1303" s="13">
        <v>38.01</v>
      </c>
      <c r="D1303" s="13">
        <f t="shared" si="60"/>
        <v>-1.9400000000000048</v>
      </c>
      <c r="E1303" s="14">
        <v>23195</v>
      </c>
      <c r="F1303" s="14">
        <f t="shared" si="61"/>
        <v>-18</v>
      </c>
      <c r="G1303" s="14">
        <v>859.71</v>
      </c>
      <c r="H1303" s="13">
        <f t="shared" si="62"/>
        <v>-8.4900000000000091</v>
      </c>
    </row>
    <row r="1304" spans="1:8" x14ac:dyDescent="0.3">
      <c r="A1304">
        <v>1303</v>
      </c>
      <c r="B1304" s="2">
        <v>44005</v>
      </c>
      <c r="C1304" s="13">
        <v>39.950000000000003</v>
      </c>
      <c r="D1304" s="13">
        <f t="shared" si="60"/>
        <v>-0.50999999999999801</v>
      </c>
      <c r="E1304" s="14">
        <v>23213</v>
      </c>
      <c r="F1304" s="14">
        <f t="shared" si="61"/>
        <v>3</v>
      </c>
      <c r="G1304" s="14">
        <v>868.2</v>
      </c>
      <c r="H1304" s="13">
        <f t="shared" si="62"/>
        <v>-3.0799999999999272</v>
      </c>
    </row>
    <row r="1305" spans="1:8" x14ac:dyDescent="0.3">
      <c r="A1305">
        <v>1304</v>
      </c>
      <c r="B1305" s="2">
        <v>44004</v>
      </c>
      <c r="C1305" s="13">
        <v>40.46</v>
      </c>
      <c r="D1305" s="13">
        <f t="shared" si="60"/>
        <v>0.71000000000000085</v>
      </c>
      <c r="E1305" s="14">
        <v>23210</v>
      </c>
      <c r="F1305" s="14">
        <f t="shared" si="61"/>
        <v>-5</v>
      </c>
      <c r="G1305" s="14">
        <v>871.28</v>
      </c>
      <c r="H1305" s="13">
        <f t="shared" si="62"/>
        <v>2.7200000000000273</v>
      </c>
    </row>
    <row r="1306" spans="1:8" x14ac:dyDescent="0.3">
      <c r="A1306">
        <v>1305</v>
      </c>
      <c r="B1306" s="2">
        <v>44001</v>
      </c>
      <c r="C1306" s="13">
        <v>39.75</v>
      </c>
      <c r="D1306" s="13">
        <f t="shared" si="60"/>
        <v>0.90999999999999659</v>
      </c>
      <c r="E1306" s="14">
        <v>23215</v>
      </c>
      <c r="F1306" s="14">
        <f t="shared" si="61"/>
        <v>5</v>
      </c>
      <c r="G1306" s="14">
        <v>868.56</v>
      </c>
      <c r="H1306" s="13">
        <f t="shared" si="62"/>
        <v>13.289999999999964</v>
      </c>
    </row>
    <row r="1307" spans="1:8" x14ac:dyDescent="0.3">
      <c r="A1307">
        <v>1306</v>
      </c>
      <c r="B1307" s="2">
        <v>44000</v>
      </c>
      <c r="C1307" s="13">
        <v>38.840000000000003</v>
      </c>
      <c r="D1307" s="13">
        <f t="shared" si="60"/>
        <v>0.88000000000000256</v>
      </c>
      <c r="E1307" s="14">
        <v>23210</v>
      </c>
      <c r="F1307" s="14">
        <f t="shared" si="61"/>
        <v>14</v>
      </c>
      <c r="G1307" s="14">
        <v>855.27</v>
      </c>
      <c r="H1307" s="13">
        <f t="shared" si="62"/>
        <v>0.82999999999992724</v>
      </c>
    </row>
    <row r="1308" spans="1:8" x14ac:dyDescent="0.3">
      <c r="A1308">
        <v>1307</v>
      </c>
      <c r="B1308" s="2">
        <v>43999</v>
      </c>
      <c r="C1308" s="13">
        <v>37.96</v>
      </c>
      <c r="D1308" s="13">
        <f t="shared" si="60"/>
        <v>2.0000000000003126E-2</v>
      </c>
      <c r="E1308" s="14">
        <v>23196</v>
      </c>
      <c r="F1308" s="14">
        <f t="shared" si="61"/>
        <v>-14</v>
      </c>
      <c r="G1308" s="14">
        <v>854.44</v>
      </c>
      <c r="H1308" s="13">
        <f t="shared" si="62"/>
        <v>-1.6899999999999409</v>
      </c>
    </row>
    <row r="1309" spans="1:8" x14ac:dyDescent="0.3">
      <c r="A1309">
        <v>1308</v>
      </c>
      <c r="B1309" s="2">
        <v>43998</v>
      </c>
      <c r="C1309" s="13">
        <v>37.94</v>
      </c>
      <c r="D1309" s="13">
        <f t="shared" si="60"/>
        <v>0.82000000000000028</v>
      </c>
      <c r="E1309" s="14">
        <v>23210</v>
      </c>
      <c r="F1309" s="14">
        <f t="shared" si="61"/>
        <v>-10</v>
      </c>
      <c r="G1309" s="14">
        <v>856.13</v>
      </c>
      <c r="H1309" s="13">
        <f t="shared" si="62"/>
        <v>23.659999999999968</v>
      </c>
    </row>
    <row r="1310" spans="1:8" x14ac:dyDescent="0.3">
      <c r="A1310">
        <v>1309</v>
      </c>
      <c r="B1310" s="2">
        <v>43997</v>
      </c>
      <c r="C1310" s="13">
        <v>37.119999999999997</v>
      </c>
      <c r="D1310" s="13">
        <f t="shared" si="60"/>
        <v>1.4299999999999997</v>
      </c>
      <c r="E1310" s="14">
        <v>23220</v>
      </c>
      <c r="F1310" s="14">
        <f t="shared" si="61"/>
        <v>14</v>
      </c>
      <c r="G1310" s="14">
        <v>832.47</v>
      </c>
      <c r="H1310" s="13">
        <f t="shared" si="62"/>
        <v>-31.049999999999955</v>
      </c>
    </row>
    <row r="1311" spans="1:8" x14ac:dyDescent="0.3">
      <c r="A1311">
        <v>1310</v>
      </c>
      <c r="B1311" s="2">
        <v>43994</v>
      </c>
      <c r="C1311" s="13">
        <v>35.69</v>
      </c>
      <c r="D1311" s="13">
        <f t="shared" si="60"/>
        <v>-3.9100000000000037</v>
      </c>
      <c r="E1311" s="14">
        <v>23206</v>
      </c>
      <c r="F1311" s="14">
        <f t="shared" si="61"/>
        <v>-9</v>
      </c>
      <c r="G1311" s="14">
        <v>863.52</v>
      </c>
      <c r="H1311" s="13">
        <f t="shared" si="62"/>
        <v>-3.8500000000000227</v>
      </c>
    </row>
    <row r="1312" spans="1:8" x14ac:dyDescent="0.3">
      <c r="A1312">
        <v>1311</v>
      </c>
      <c r="B1312" s="2">
        <v>43993</v>
      </c>
      <c r="C1312" s="13">
        <v>39.6</v>
      </c>
      <c r="D1312" s="13">
        <f t="shared" si="60"/>
        <v>1.0200000000000031</v>
      </c>
      <c r="E1312" s="14">
        <v>23215</v>
      </c>
      <c r="F1312" s="14">
        <f t="shared" si="61"/>
        <v>25</v>
      </c>
      <c r="G1312" s="14">
        <v>867.37</v>
      </c>
      <c r="H1312" s="13">
        <f t="shared" si="62"/>
        <v>-32.629999999999995</v>
      </c>
    </row>
    <row r="1313" spans="1:8" x14ac:dyDescent="0.3">
      <c r="A1313">
        <v>1312</v>
      </c>
      <c r="B1313" s="2">
        <v>43992</v>
      </c>
      <c r="C1313" s="13">
        <v>38.58</v>
      </c>
      <c r="D1313" s="13">
        <f t="shared" si="60"/>
        <v>-0.35999999999999943</v>
      </c>
      <c r="E1313" s="14">
        <v>23190</v>
      </c>
      <c r="F1313" s="14">
        <f t="shared" si="61"/>
        <v>-15</v>
      </c>
      <c r="G1313" s="14">
        <v>900</v>
      </c>
      <c r="H1313" s="13">
        <f t="shared" si="62"/>
        <v>0.57000000000005002</v>
      </c>
    </row>
    <row r="1314" spans="1:8" x14ac:dyDescent="0.3">
      <c r="A1314">
        <v>1313</v>
      </c>
      <c r="B1314" s="2">
        <v>43991</v>
      </c>
      <c r="C1314" s="13">
        <v>38.94</v>
      </c>
      <c r="D1314" s="13">
        <f t="shared" si="60"/>
        <v>-0.91000000000000369</v>
      </c>
      <c r="E1314" s="14">
        <v>23205</v>
      </c>
      <c r="F1314" s="14">
        <f t="shared" si="61"/>
        <v>-50</v>
      </c>
      <c r="G1314" s="14">
        <v>899.43</v>
      </c>
      <c r="H1314" s="13">
        <f t="shared" si="62"/>
        <v>-0.49000000000000909</v>
      </c>
    </row>
    <row r="1315" spans="1:8" x14ac:dyDescent="0.3">
      <c r="A1315">
        <v>1314</v>
      </c>
      <c r="B1315" s="2">
        <v>43990</v>
      </c>
      <c r="C1315" s="13">
        <v>39.85</v>
      </c>
      <c r="D1315" s="13">
        <f t="shared" si="60"/>
        <v>1.480000000000004</v>
      </c>
      <c r="E1315" s="14">
        <v>23255</v>
      </c>
      <c r="F1315" s="14">
        <f t="shared" si="61"/>
        <v>0</v>
      </c>
      <c r="G1315" s="14">
        <v>899.92</v>
      </c>
      <c r="H1315" s="13">
        <f t="shared" si="62"/>
        <v>13.699999999999932</v>
      </c>
    </row>
    <row r="1316" spans="1:8" x14ac:dyDescent="0.3">
      <c r="A1316">
        <v>1315</v>
      </c>
      <c r="B1316" s="2">
        <v>43987</v>
      </c>
      <c r="C1316" s="13">
        <v>38.369999999999997</v>
      </c>
      <c r="D1316" s="13">
        <f t="shared" si="60"/>
        <v>1.7999999999999972</v>
      </c>
      <c r="E1316" s="14">
        <v>23255</v>
      </c>
      <c r="F1316" s="14">
        <f t="shared" si="61"/>
        <v>-8</v>
      </c>
      <c r="G1316" s="14">
        <v>886.22</v>
      </c>
      <c r="H1316" s="13">
        <f t="shared" si="62"/>
        <v>2.32000000000005</v>
      </c>
    </row>
    <row r="1317" spans="1:8" x14ac:dyDescent="0.3">
      <c r="A1317">
        <v>1316</v>
      </c>
      <c r="B1317" s="2">
        <v>43986</v>
      </c>
      <c r="C1317" s="13">
        <v>36.57</v>
      </c>
      <c r="D1317" s="13">
        <f t="shared" si="60"/>
        <v>-1.0200000000000031</v>
      </c>
      <c r="E1317" s="14">
        <v>23263</v>
      </c>
      <c r="F1317" s="14">
        <f t="shared" si="61"/>
        <v>3</v>
      </c>
      <c r="G1317" s="14">
        <v>883.9</v>
      </c>
      <c r="H1317" s="13">
        <f t="shared" si="62"/>
        <v>2.7300000000000182</v>
      </c>
    </row>
    <row r="1318" spans="1:8" x14ac:dyDescent="0.3">
      <c r="A1318">
        <v>1317</v>
      </c>
      <c r="B1318" s="2">
        <v>43985</v>
      </c>
      <c r="C1318" s="13">
        <v>37.590000000000003</v>
      </c>
      <c r="D1318" s="13">
        <f t="shared" si="60"/>
        <v>2.1200000000000045</v>
      </c>
      <c r="E1318" s="14">
        <v>23260</v>
      </c>
      <c r="F1318" s="14">
        <f t="shared" si="61"/>
        <v>7</v>
      </c>
      <c r="G1318" s="14">
        <v>881.17</v>
      </c>
      <c r="H1318" s="13">
        <f t="shared" si="62"/>
        <v>6.3700000000000045</v>
      </c>
    </row>
    <row r="1319" spans="1:8" x14ac:dyDescent="0.3">
      <c r="A1319">
        <v>1318</v>
      </c>
      <c r="B1319" s="2">
        <v>43984</v>
      </c>
      <c r="C1319" s="13">
        <v>35.47</v>
      </c>
      <c r="D1319" s="13">
        <f t="shared" si="60"/>
        <v>0.24000000000000199</v>
      </c>
      <c r="E1319" s="14">
        <v>23253</v>
      </c>
      <c r="F1319" s="14">
        <f t="shared" si="61"/>
        <v>-7</v>
      </c>
      <c r="G1319" s="14">
        <v>874.8</v>
      </c>
      <c r="H1319" s="13">
        <f t="shared" si="62"/>
        <v>-3.8700000000000045</v>
      </c>
    </row>
    <row r="1320" spans="1:8" x14ac:dyDescent="0.3">
      <c r="A1320">
        <v>1319</v>
      </c>
      <c r="B1320" s="2">
        <v>43983</v>
      </c>
      <c r="C1320" s="13">
        <v>35.229999999999997</v>
      </c>
      <c r="D1320" s="13">
        <f t="shared" si="60"/>
        <v>1.8899999999999935</v>
      </c>
      <c r="E1320" s="14">
        <v>23260</v>
      </c>
      <c r="F1320" s="14">
        <f t="shared" si="61"/>
        <v>-20</v>
      </c>
      <c r="G1320" s="14">
        <v>878.67</v>
      </c>
      <c r="H1320" s="13">
        <f t="shared" si="62"/>
        <v>14.199999999999932</v>
      </c>
    </row>
    <row r="1321" spans="1:8" x14ac:dyDescent="0.3">
      <c r="A1321">
        <v>1320</v>
      </c>
      <c r="B1321" s="2">
        <v>43980</v>
      </c>
      <c r="C1321" s="13">
        <v>33.340000000000003</v>
      </c>
      <c r="D1321" s="13">
        <f t="shared" si="60"/>
        <v>0.24000000000000199</v>
      </c>
      <c r="E1321" s="14">
        <v>23280</v>
      </c>
      <c r="F1321" s="14">
        <f t="shared" si="61"/>
        <v>-20</v>
      </c>
      <c r="G1321" s="14">
        <v>864.47</v>
      </c>
      <c r="H1321" s="13">
        <f t="shared" si="62"/>
        <v>3.0800000000000409</v>
      </c>
    </row>
    <row r="1322" spans="1:8" x14ac:dyDescent="0.3">
      <c r="A1322">
        <v>1321</v>
      </c>
      <c r="B1322" s="2">
        <v>43979</v>
      </c>
      <c r="C1322" s="13">
        <v>33.1</v>
      </c>
      <c r="D1322" s="13">
        <f t="shared" si="60"/>
        <v>-0.76999999999999602</v>
      </c>
      <c r="E1322" s="14">
        <v>23300</v>
      </c>
      <c r="F1322" s="14">
        <f t="shared" si="61"/>
        <v>-25</v>
      </c>
      <c r="G1322" s="14">
        <v>861.39</v>
      </c>
      <c r="H1322" s="13">
        <f t="shared" si="62"/>
        <v>3.9099999999999682</v>
      </c>
    </row>
    <row r="1323" spans="1:8" x14ac:dyDescent="0.3">
      <c r="A1323">
        <v>1322</v>
      </c>
      <c r="B1323" s="2">
        <v>43978</v>
      </c>
      <c r="C1323" s="13">
        <v>33.869999999999997</v>
      </c>
      <c r="D1323" s="13">
        <f t="shared" si="60"/>
        <v>-0.21000000000000085</v>
      </c>
      <c r="E1323" s="14">
        <v>23325</v>
      </c>
      <c r="F1323" s="14">
        <f t="shared" si="61"/>
        <v>-11</v>
      </c>
      <c r="G1323" s="14">
        <v>857.48</v>
      </c>
      <c r="H1323" s="13">
        <f t="shared" si="62"/>
        <v>-11.649999999999977</v>
      </c>
    </row>
    <row r="1324" spans="1:8" x14ac:dyDescent="0.3">
      <c r="A1324">
        <v>1323</v>
      </c>
      <c r="B1324" s="2">
        <v>43977</v>
      </c>
      <c r="C1324" s="13">
        <v>34.08</v>
      </c>
      <c r="D1324" s="13">
        <f t="shared" si="60"/>
        <v>0.96000000000000085</v>
      </c>
      <c r="E1324" s="14">
        <v>23336</v>
      </c>
      <c r="F1324" s="14">
        <f t="shared" si="61"/>
        <v>24</v>
      </c>
      <c r="G1324" s="14">
        <v>869.13</v>
      </c>
      <c r="H1324" s="13">
        <f t="shared" si="62"/>
        <v>10.090000000000032</v>
      </c>
    </row>
    <row r="1325" spans="1:8" x14ac:dyDescent="0.3">
      <c r="A1325">
        <v>1324</v>
      </c>
      <c r="B1325" s="2">
        <v>43976</v>
      </c>
      <c r="C1325" s="13">
        <v>33.119999999999997</v>
      </c>
      <c r="D1325" s="13">
        <f t="shared" si="60"/>
        <v>-0.10000000000000142</v>
      </c>
      <c r="E1325" s="14">
        <v>23312</v>
      </c>
      <c r="F1325" s="14">
        <f t="shared" si="61"/>
        <v>45</v>
      </c>
      <c r="G1325" s="14">
        <v>859.04</v>
      </c>
      <c r="H1325" s="13">
        <f t="shared" si="62"/>
        <v>6.2999999999999545</v>
      </c>
    </row>
    <row r="1326" spans="1:8" x14ac:dyDescent="0.3">
      <c r="A1326">
        <v>1325</v>
      </c>
      <c r="B1326" s="2">
        <v>43973</v>
      </c>
      <c r="C1326" s="13">
        <v>33.22</v>
      </c>
      <c r="D1326" s="13">
        <f t="shared" si="60"/>
        <v>-0.42000000000000171</v>
      </c>
      <c r="E1326" s="14">
        <v>23267</v>
      </c>
      <c r="F1326" s="14">
        <f t="shared" si="61"/>
        <v>-8</v>
      </c>
      <c r="G1326" s="14">
        <v>852.74</v>
      </c>
      <c r="H1326" s="13">
        <f t="shared" si="62"/>
        <v>-9.9900000000000091</v>
      </c>
    </row>
    <row r="1327" spans="1:8" x14ac:dyDescent="0.3">
      <c r="A1327">
        <v>1326</v>
      </c>
      <c r="B1327" s="2">
        <v>43972</v>
      </c>
      <c r="C1327" s="13">
        <v>33.64</v>
      </c>
      <c r="D1327" s="13">
        <f t="shared" si="60"/>
        <v>1.8000000000000007</v>
      </c>
      <c r="E1327" s="14">
        <v>23275</v>
      </c>
      <c r="F1327" s="14">
        <f t="shared" si="61"/>
        <v>5</v>
      </c>
      <c r="G1327" s="14">
        <v>862.73</v>
      </c>
      <c r="H1327" s="13">
        <f t="shared" si="62"/>
        <v>9.82000000000005</v>
      </c>
    </row>
    <row r="1328" spans="1:8" x14ac:dyDescent="0.3">
      <c r="A1328">
        <v>1327</v>
      </c>
      <c r="B1328" s="2">
        <v>43971</v>
      </c>
      <c r="C1328" s="13">
        <v>31.84</v>
      </c>
      <c r="D1328" s="13">
        <f t="shared" si="60"/>
        <v>-0.22000000000000242</v>
      </c>
      <c r="E1328" s="14">
        <v>23270</v>
      </c>
      <c r="F1328" s="14">
        <f t="shared" si="61"/>
        <v>-25</v>
      </c>
      <c r="G1328" s="14">
        <v>852.91</v>
      </c>
      <c r="H1328" s="13">
        <f t="shared" si="62"/>
        <v>6.9900000000000091</v>
      </c>
    </row>
    <row r="1329" spans="1:8" x14ac:dyDescent="0.3">
      <c r="A1329">
        <v>1328</v>
      </c>
      <c r="B1329" s="2">
        <v>43970</v>
      </c>
      <c r="C1329" s="13">
        <v>32.06</v>
      </c>
      <c r="D1329" s="13">
        <f t="shared" si="60"/>
        <v>1.3300000000000018</v>
      </c>
      <c r="E1329" s="14">
        <v>23295</v>
      </c>
      <c r="F1329" s="14">
        <f t="shared" si="61"/>
        <v>-43</v>
      </c>
      <c r="G1329" s="14">
        <v>845.92</v>
      </c>
      <c r="H1329" s="13">
        <f t="shared" si="62"/>
        <v>8.9099999999999682</v>
      </c>
    </row>
    <row r="1330" spans="1:8" x14ac:dyDescent="0.3">
      <c r="A1330">
        <v>1329</v>
      </c>
      <c r="B1330" s="2">
        <v>43969</v>
      </c>
      <c r="C1330" s="13">
        <v>30.73</v>
      </c>
      <c r="D1330" s="13">
        <f t="shared" si="60"/>
        <v>3.16</v>
      </c>
      <c r="E1330" s="14">
        <v>23338</v>
      </c>
      <c r="F1330" s="14">
        <f t="shared" si="61"/>
        <v>-17</v>
      </c>
      <c r="G1330" s="14">
        <v>837.01</v>
      </c>
      <c r="H1330" s="13">
        <f t="shared" si="62"/>
        <v>9.9800000000000182</v>
      </c>
    </row>
    <row r="1331" spans="1:8" x14ac:dyDescent="0.3">
      <c r="A1331">
        <v>1330</v>
      </c>
      <c r="B1331" s="2">
        <v>43966</v>
      </c>
      <c r="C1331" s="13">
        <v>27.57</v>
      </c>
      <c r="D1331" s="13">
        <f t="shared" si="60"/>
        <v>2.1099999999999994</v>
      </c>
      <c r="E1331" s="14">
        <v>23355</v>
      </c>
      <c r="F1331" s="14">
        <f t="shared" si="61"/>
        <v>5</v>
      </c>
      <c r="G1331" s="14">
        <v>827.03</v>
      </c>
      <c r="H1331" s="13">
        <f t="shared" si="62"/>
        <v>-5.3700000000000045</v>
      </c>
    </row>
    <row r="1332" spans="1:8" x14ac:dyDescent="0.3">
      <c r="A1332">
        <v>1331</v>
      </c>
      <c r="B1332" s="2">
        <v>43965</v>
      </c>
      <c r="C1332" s="13">
        <v>25.46</v>
      </c>
      <c r="D1332" s="13">
        <f t="shared" si="60"/>
        <v>-0.14000000000000057</v>
      </c>
      <c r="E1332" s="14">
        <v>23350</v>
      </c>
      <c r="F1332" s="14">
        <f t="shared" si="61"/>
        <v>3</v>
      </c>
      <c r="G1332" s="14">
        <v>832.4</v>
      </c>
      <c r="H1332" s="13">
        <f t="shared" si="62"/>
        <v>-1.8100000000000591</v>
      </c>
    </row>
    <row r="1333" spans="1:8" x14ac:dyDescent="0.3">
      <c r="A1333">
        <v>1332</v>
      </c>
      <c r="B1333" s="2">
        <v>43964</v>
      </c>
      <c r="C1333" s="13">
        <v>25.6</v>
      </c>
      <c r="D1333" s="13">
        <f t="shared" si="60"/>
        <v>4.5300999583506893</v>
      </c>
      <c r="E1333" s="14">
        <v>23347</v>
      </c>
      <c r="F1333" s="14">
        <f t="shared" si="61"/>
        <v>17</v>
      </c>
      <c r="G1333" s="14">
        <v>834.21</v>
      </c>
      <c r="H1333" s="13">
        <f t="shared" si="62"/>
        <v>-1.1100000000000136</v>
      </c>
    </row>
    <row r="1334" spans="1:8" x14ac:dyDescent="0.3">
      <c r="A1334">
        <v>1333</v>
      </c>
      <c r="B1334" s="2">
        <v>43963</v>
      </c>
      <c r="C1334" s="13">
        <v>21.069900041649312</v>
      </c>
      <c r="D1334" s="13">
        <f t="shared" si="60"/>
        <v>0.89427321949187899</v>
      </c>
      <c r="E1334" s="14">
        <v>23330</v>
      </c>
      <c r="F1334" s="14">
        <f t="shared" si="61"/>
        <v>8</v>
      </c>
      <c r="G1334" s="14">
        <v>835.32</v>
      </c>
      <c r="H1334" s="13">
        <f t="shared" si="62"/>
        <v>6.9900000000000091</v>
      </c>
    </row>
    <row r="1335" spans="1:8" x14ac:dyDescent="0.3">
      <c r="A1335">
        <v>1334</v>
      </c>
      <c r="B1335" s="2">
        <v>43962</v>
      </c>
      <c r="C1335" s="13">
        <v>20.175626822157433</v>
      </c>
      <c r="D1335" s="13">
        <f t="shared" si="60"/>
        <v>-3.8543731778425681</v>
      </c>
      <c r="E1335" s="14">
        <v>23322</v>
      </c>
      <c r="F1335" s="14">
        <f t="shared" si="61"/>
        <v>-55</v>
      </c>
      <c r="G1335" s="14">
        <v>828.33</v>
      </c>
      <c r="H1335" s="13">
        <f t="shared" si="62"/>
        <v>14.600000000000023</v>
      </c>
    </row>
    <row r="1336" spans="1:8" x14ac:dyDescent="0.3">
      <c r="A1336">
        <v>1335</v>
      </c>
      <c r="B1336" s="2">
        <v>43959</v>
      </c>
      <c r="C1336" s="13">
        <v>24.03</v>
      </c>
      <c r="D1336" s="13">
        <f t="shared" si="60"/>
        <v>-0.23000000000000043</v>
      </c>
      <c r="E1336" s="14">
        <v>23377</v>
      </c>
      <c r="F1336" s="14">
        <f t="shared" si="61"/>
        <v>-48</v>
      </c>
      <c r="G1336" s="14">
        <v>813.73</v>
      </c>
      <c r="H1336" s="13">
        <f t="shared" si="62"/>
        <v>17.190000000000055</v>
      </c>
    </row>
    <row r="1337" spans="1:8" x14ac:dyDescent="0.3">
      <c r="A1337">
        <v>1336</v>
      </c>
      <c r="B1337" s="2">
        <v>43958</v>
      </c>
      <c r="C1337" s="13">
        <v>24.26</v>
      </c>
      <c r="D1337" s="13">
        <f t="shared" si="60"/>
        <v>-0.2099999999999973</v>
      </c>
      <c r="E1337" s="14">
        <v>23425</v>
      </c>
      <c r="F1337" s="14">
        <f t="shared" si="61"/>
        <v>2</v>
      </c>
      <c r="G1337" s="14">
        <v>796.54</v>
      </c>
      <c r="H1337" s="13">
        <f t="shared" si="62"/>
        <v>13.949999999999932</v>
      </c>
    </row>
    <row r="1338" spans="1:8" x14ac:dyDescent="0.3">
      <c r="A1338">
        <v>1337</v>
      </c>
      <c r="B1338" s="2">
        <v>43957</v>
      </c>
      <c r="C1338" s="13">
        <v>24.47</v>
      </c>
      <c r="D1338" s="13">
        <f t="shared" si="60"/>
        <v>2.7699999999999996</v>
      </c>
      <c r="E1338" s="14">
        <v>23423</v>
      </c>
      <c r="F1338" s="14">
        <f t="shared" si="61"/>
        <v>2</v>
      </c>
      <c r="G1338" s="14">
        <v>782.59</v>
      </c>
      <c r="H1338" s="13">
        <f t="shared" si="62"/>
        <v>18.430000000000064</v>
      </c>
    </row>
    <row r="1339" spans="1:8" x14ac:dyDescent="0.3">
      <c r="A1339">
        <v>1338</v>
      </c>
      <c r="B1339" s="2">
        <v>43956</v>
      </c>
      <c r="C1339" s="13">
        <v>21.7</v>
      </c>
      <c r="D1339" s="13">
        <f t="shared" si="60"/>
        <v>3.3200000000000003</v>
      </c>
      <c r="E1339" s="14">
        <v>23421</v>
      </c>
      <c r="F1339" s="14">
        <f t="shared" si="61"/>
        <v>-24</v>
      </c>
      <c r="G1339" s="14">
        <v>764.16</v>
      </c>
      <c r="H1339" s="13">
        <f t="shared" si="62"/>
        <v>1.6899999999999409</v>
      </c>
    </row>
    <row r="1340" spans="1:8" x14ac:dyDescent="0.3">
      <c r="A1340">
        <v>1339</v>
      </c>
      <c r="B1340" s="2">
        <v>43955</v>
      </c>
      <c r="C1340" s="13">
        <v>18.38</v>
      </c>
      <c r="D1340" s="13">
        <f t="shared" si="60"/>
        <v>3.9063265306122421</v>
      </c>
      <c r="E1340" s="14">
        <v>23445</v>
      </c>
      <c r="F1340" s="14">
        <f t="shared" si="61"/>
        <v>17</v>
      </c>
      <c r="G1340" s="14">
        <v>762.47</v>
      </c>
      <c r="H1340" s="13">
        <f t="shared" si="62"/>
        <v>-8.5397959183674175</v>
      </c>
    </row>
    <row r="1341" spans="1:8" x14ac:dyDescent="0.3">
      <c r="A1341">
        <v>1340</v>
      </c>
      <c r="B1341" s="2">
        <v>43952</v>
      </c>
      <c r="C1341" s="13">
        <v>14.473673469387757</v>
      </c>
      <c r="D1341" s="13">
        <f t="shared" si="60"/>
        <v>0.55795918367346964</v>
      </c>
      <c r="E1341" s="14">
        <v>23428</v>
      </c>
      <c r="F1341" s="14">
        <f t="shared" si="61"/>
        <v>0</v>
      </c>
      <c r="G1341" s="14">
        <v>771.00979591836744</v>
      </c>
      <c r="H1341" s="13">
        <f t="shared" si="62"/>
        <v>0.52122448979605451</v>
      </c>
    </row>
    <row r="1342" spans="1:8" x14ac:dyDescent="0.3">
      <c r="A1342">
        <v>1341</v>
      </c>
      <c r="B1342" s="2">
        <v>43951</v>
      </c>
      <c r="C1342" s="13">
        <v>13.915714285714287</v>
      </c>
      <c r="D1342" s="13">
        <f t="shared" si="60"/>
        <v>-1.1442857142857132</v>
      </c>
      <c r="E1342" s="14">
        <v>23428</v>
      </c>
      <c r="F1342" s="14">
        <f t="shared" si="61"/>
        <v>0</v>
      </c>
      <c r="G1342" s="14">
        <v>770.48857142857139</v>
      </c>
      <c r="H1342" s="13">
        <f t="shared" si="62"/>
        <v>1.3785714285713766</v>
      </c>
    </row>
    <row r="1343" spans="1:8" x14ac:dyDescent="0.3">
      <c r="A1343">
        <v>1342</v>
      </c>
      <c r="B1343" s="2">
        <v>43950</v>
      </c>
      <c r="C1343" s="13">
        <v>15.06</v>
      </c>
      <c r="D1343" s="13">
        <f t="shared" si="60"/>
        <v>2.7200000000000006</v>
      </c>
      <c r="E1343" s="14">
        <v>23428</v>
      </c>
      <c r="F1343" s="14">
        <f t="shared" si="61"/>
        <v>-14</v>
      </c>
      <c r="G1343" s="14">
        <v>769.11</v>
      </c>
      <c r="H1343" s="13">
        <f t="shared" si="62"/>
        <v>1.8999999999999773</v>
      </c>
    </row>
    <row r="1344" spans="1:8" x14ac:dyDescent="0.3">
      <c r="A1344">
        <v>1343</v>
      </c>
      <c r="B1344" s="2">
        <v>43949</v>
      </c>
      <c r="C1344" s="13">
        <v>12.34</v>
      </c>
      <c r="D1344" s="13">
        <f t="shared" si="60"/>
        <v>-0.4399999999999995</v>
      </c>
      <c r="E1344" s="14">
        <v>23442</v>
      </c>
      <c r="F1344" s="14">
        <f t="shared" si="61"/>
        <v>-13</v>
      </c>
      <c r="G1344" s="14">
        <v>767.21</v>
      </c>
      <c r="H1344" s="13">
        <f t="shared" si="62"/>
        <v>-3.5599999999999454</v>
      </c>
    </row>
    <row r="1345" spans="1:8" x14ac:dyDescent="0.3">
      <c r="A1345">
        <v>1344</v>
      </c>
      <c r="B1345" s="2">
        <v>43948</v>
      </c>
      <c r="C1345" s="13">
        <v>12.78</v>
      </c>
      <c r="D1345" s="13">
        <f t="shared" si="60"/>
        <v>-4.1600000000000019</v>
      </c>
      <c r="E1345" s="14">
        <v>23455</v>
      </c>
      <c r="F1345" s="14">
        <f t="shared" si="61"/>
        <v>-50</v>
      </c>
      <c r="G1345" s="14">
        <v>770.77</v>
      </c>
      <c r="H1345" s="13">
        <f t="shared" si="62"/>
        <v>-5.8899999999999864</v>
      </c>
    </row>
    <row r="1346" spans="1:8" x14ac:dyDescent="0.3">
      <c r="A1346">
        <v>1345</v>
      </c>
      <c r="B1346" s="2">
        <v>43945</v>
      </c>
      <c r="C1346" s="13">
        <v>16.940000000000001</v>
      </c>
      <c r="D1346" s="13">
        <f t="shared" si="60"/>
        <v>0.44000000000000128</v>
      </c>
      <c r="E1346" s="14">
        <v>23505</v>
      </c>
      <c r="F1346" s="14">
        <f t="shared" si="61"/>
        <v>20</v>
      </c>
      <c r="G1346" s="14">
        <v>776.66</v>
      </c>
      <c r="H1346" s="13">
        <f t="shared" si="62"/>
        <v>2.75</v>
      </c>
    </row>
    <row r="1347" spans="1:8" x14ac:dyDescent="0.3">
      <c r="A1347">
        <v>1346</v>
      </c>
      <c r="B1347" s="2">
        <v>43944</v>
      </c>
      <c r="C1347" s="13">
        <v>16.5</v>
      </c>
      <c r="D1347" s="13">
        <f t="shared" ref="D1347:D1410" si="63">C1347-C1348</f>
        <v>2.7200000000000006</v>
      </c>
      <c r="E1347" s="14">
        <v>23485</v>
      </c>
      <c r="F1347" s="14">
        <f t="shared" ref="F1347:F1410" si="64">E1347-E1348</f>
        <v>6</v>
      </c>
      <c r="G1347" s="14">
        <v>773.91</v>
      </c>
      <c r="H1347" s="13">
        <f t="shared" ref="H1347:H1410" si="65">G1347-G1348</f>
        <v>4.9900000000000091</v>
      </c>
    </row>
    <row r="1348" spans="1:8" x14ac:dyDescent="0.3">
      <c r="A1348">
        <v>1347</v>
      </c>
      <c r="B1348" s="2">
        <v>43943</v>
      </c>
      <c r="C1348" s="13">
        <v>13.78</v>
      </c>
      <c r="D1348" s="13">
        <f t="shared" si="63"/>
        <v>3.7699999999999996</v>
      </c>
      <c r="E1348" s="14">
        <v>23479</v>
      </c>
      <c r="F1348" s="14">
        <f t="shared" si="64"/>
        <v>19</v>
      </c>
      <c r="G1348" s="14">
        <v>768.92</v>
      </c>
      <c r="H1348" s="13">
        <f t="shared" si="65"/>
        <v>2.0799999999999272</v>
      </c>
    </row>
    <row r="1349" spans="1:8" x14ac:dyDescent="0.3">
      <c r="A1349">
        <v>1348</v>
      </c>
      <c r="B1349" s="2">
        <v>43942</v>
      </c>
      <c r="C1349" s="13">
        <v>10.01</v>
      </c>
      <c r="D1349" s="13">
        <f t="shared" si="63"/>
        <v>47.64</v>
      </c>
      <c r="E1349" s="14">
        <v>23460</v>
      </c>
      <c r="F1349" s="14">
        <f t="shared" si="64"/>
        <v>10</v>
      </c>
      <c r="G1349" s="14">
        <v>766.84</v>
      </c>
      <c r="H1349" s="13">
        <f t="shared" si="65"/>
        <v>-28.129999999999995</v>
      </c>
    </row>
    <row r="1350" spans="1:8" x14ac:dyDescent="0.3">
      <c r="A1350">
        <v>1349</v>
      </c>
      <c r="B1350" s="2">
        <v>43941</v>
      </c>
      <c r="C1350" s="13">
        <v>-37.630000000000003</v>
      </c>
      <c r="D1350" s="13">
        <f t="shared" si="63"/>
        <v>-55.900000000000006</v>
      </c>
      <c r="E1350" s="14">
        <v>23450</v>
      </c>
      <c r="F1350" s="14">
        <f t="shared" si="64"/>
        <v>26</v>
      </c>
      <c r="G1350" s="14">
        <v>794.97</v>
      </c>
      <c r="H1350" s="13">
        <f t="shared" si="65"/>
        <v>5.3700000000000045</v>
      </c>
    </row>
    <row r="1351" spans="1:8" x14ac:dyDescent="0.3">
      <c r="A1351">
        <v>1350</v>
      </c>
      <c r="B1351" s="2">
        <v>43938</v>
      </c>
      <c r="C1351" s="13">
        <v>18.27</v>
      </c>
      <c r="D1351" s="13">
        <f t="shared" si="63"/>
        <v>-1.6000000000000014</v>
      </c>
      <c r="E1351" s="14">
        <v>23424</v>
      </c>
      <c r="F1351" s="14">
        <f t="shared" si="64"/>
        <v>-16</v>
      </c>
      <c r="G1351" s="14">
        <v>789.6</v>
      </c>
      <c r="H1351" s="13">
        <f t="shared" si="65"/>
        <v>8.8999999999999773</v>
      </c>
    </row>
    <row r="1352" spans="1:8" x14ac:dyDescent="0.3">
      <c r="A1352">
        <v>1351</v>
      </c>
      <c r="B1352" s="2">
        <v>43937</v>
      </c>
      <c r="C1352" s="13">
        <v>19.87</v>
      </c>
      <c r="D1352" s="13">
        <f t="shared" si="63"/>
        <v>0</v>
      </c>
      <c r="E1352" s="14">
        <v>23440</v>
      </c>
      <c r="F1352" s="14">
        <f t="shared" si="64"/>
        <v>0</v>
      </c>
      <c r="G1352" s="14">
        <v>780.7</v>
      </c>
      <c r="H1352" s="13">
        <f t="shared" si="65"/>
        <v>3.4800000000000182</v>
      </c>
    </row>
    <row r="1353" spans="1:8" x14ac:dyDescent="0.3">
      <c r="A1353">
        <v>1352</v>
      </c>
      <c r="B1353" s="2">
        <v>43936</v>
      </c>
      <c r="C1353" s="13">
        <v>19.87</v>
      </c>
      <c r="D1353" s="13">
        <f t="shared" si="63"/>
        <v>-0.23999999999999844</v>
      </c>
      <c r="E1353" s="14">
        <v>23440</v>
      </c>
      <c r="F1353" s="14">
        <f t="shared" si="64"/>
        <v>-31</v>
      </c>
      <c r="G1353" s="14">
        <v>777.22</v>
      </c>
      <c r="H1353" s="13">
        <f t="shared" si="65"/>
        <v>9.8100000000000591</v>
      </c>
    </row>
    <row r="1354" spans="1:8" x14ac:dyDescent="0.3">
      <c r="A1354">
        <v>1353</v>
      </c>
      <c r="B1354" s="2">
        <v>43935</v>
      </c>
      <c r="C1354" s="13">
        <v>20.11</v>
      </c>
      <c r="D1354" s="13">
        <f t="shared" si="63"/>
        <v>-2.3000000000000007</v>
      </c>
      <c r="E1354" s="14">
        <v>23471</v>
      </c>
      <c r="F1354" s="14">
        <f t="shared" si="64"/>
        <v>39</v>
      </c>
      <c r="G1354" s="14">
        <v>767.41</v>
      </c>
      <c r="H1354" s="13">
        <f t="shared" si="65"/>
        <v>1.6200000000000045</v>
      </c>
    </row>
    <row r="1355" spans="1:8" x14ac:dyDescent="0.3">
      <c r="A1355">
        <v>1354</v>
      </c>
      <c r="B1355" s="2">
        <v>43934</v>
      </c>
      <c r="C1355" s="13">
        <v>22.41</v>
      </c>
      <c r="D1355" s="13">
        <f t="shared" si="63"/>
        <v>-0.82999999999999829</v>
      </c>
      <c r="E1355" s="14">
        <v>23432</v>
      </c>
      <c r="F1355" s="14">
        <f t="shared" si="64"/>
        <v>-3</v>
      </c>
      <c r="G1355" s="14">
        <v>765.79</v>
      </c>
      <c r="H1355" s="13">
        <f t="shared" si="65"/>
        <v>7.8499999999999091</v>
      </c>
    </row>
    <row r="1356" spans="1:8" x14ac:dyDescent="0.3">
      <c r="A1356">
        <v>1355</v>
      </c>
      <c r="B1356" s="2">
        <v>43931</v>
      </c>
      <c r="C1356" s="13">
        <v>23.24</v>
      </c>
      <c r="D1356" s="13">
        <f t="shared" si="63"/>
        <v>0.47999999999999687</v>
      </c>
      <c r="E1356" s="14">
        <v>23435</v>
      </c>
      <c r="F1356" s="14">
        <f t="shared" si="64"/>
        <v>-53</v>
      </c>
      <c r="G1356" s="14">
        <v>757.94</v>
      </c>
      <c r="H1356" s="13">
        <f t="shared" si="65"/>
        <v>-2.3899999999999864</v>
      </c>
    </row>
    <row r="1357" spans="1:8" x14ac:dyDescent="0.3">
      <c r="A1357">
        <v>1356</v>
      </c>
      <c r="B1357" s="2">
        <v>43930</v>
      </c>
      <c r="C1357" s="13">
        <v>22.76</v>
      </c>
      <c r="D1357" s="13">
        <f t="shared" si="63"/>
        <v>-2.3299999999999983</v>
      </c>
      <c r="E1357" s="14">
        <v>23488</v>
      </c>
      <c r="F1357" s="14">
        <f t="shared" si="64"/>
        <v>-62</v>
      </c>
      <c r="G1357" s="14">
        <v>760.33</v>
      </c>
      <c r="H1357" s="13">
        <f t="shared" si="65"/>
        <v>12.310000000000059</v>
      </c>
    </row>
    <row r="1358" spans="1:8" x14ac:dyDescent="0.3">
      <c r="A1358">
        <v>1357</v>
      </c>
      <c r="B1358" s="2">
        <v>43929</v>
      </c>
      <c r="C1358" s="13">
        <v>25.09</v>
      </c>
      <c r="D1358" s="13">
        <f t="shared" si="63"/>
        <v>1.4600000000000009</v>
      </c>
      <c r="E1358" s="14">
        <v>23550</v>
      </c>
      <c r="F1358" s="14">
        <f t="shared" si="64"/>
        <v>100</v>
      </c>
      <c r="G1358" s="14">
        <v>748.02</v>
      </c>
      <c r="H1358" s="13">
        <f t="shared" si="65"/>
        <v>1.3299999999999272</v>
      </c>
    </row>
    <row r="1359" spans="1:8" x14ac:dyDescent="0.3">
      <c r="A1359">
        <v>1358</v>
      </c>
      <c r="B1359" s="2">
        <v>43928</v>
      </c>
      <c r="C1359" s="13">
        <v>23.63</v>
      </c>
      <c r="D1359" s="13">
        <f t="shared" si="63"/>
        <v>-2.4499999999999993</v>
      </c>
      <c r="E1359" s="14">
        <v>23450</v>
      </c>
      <c r="F1359" s="14">
        <f t="shared" si="64"/>
        <v>10</v>
      </c>
      <c r="G1359" s="14">
        <v>746.69</v>
      </c>
      <c r="H1359" s="13">
        <f t="shared" si="65"/>
        <v>9.9400000000000546</v>
      </c>
    </row>
    <row r="1360" spans="1:8" x14ac:dyDescent="0.3">
      <c r="A1360">
        <v>1359</v>
      </c>
      <c r="B1360" s="2">
        <v>43927</v>
      </c>
      <c r="C1360" s="13">
        <v>26.08</v>
      </c>
      <c r="D1360" s="13">
        <f t="shared" si="63"/>
        <v>-2.2600000000000016</v>
      </c>
      <c r="E1360" s="14">
        <v>23440</v>
      </c>
      <c r="F1360" s="14">
        <f t="shared" si="64"/>
        <v>-110</v>
      </c>
      <c r="G1360" s="14">
        <v>736.75</v>
      </c>
      <c r="H1360" s="13">
        <f t="shared" si="65"/>
        <v>34.950000000000045</v>
      </c>
    </row>
    <row r="1361" spans="1:8" x14ac:dyDescent="0.3">
      <c r="A1361">
        <v>1360</v>
      </c>
      <c r="B1361" s="2">
        <v>43924</v>
      </c>
      <c r="C1361" s="13">
        <v>28.34</v>
      </c>
      <c r="D1361" s="13">
        <f t="shared" si="63"/>
        <v>3.0199999999999996</v>
      </c>
      <c r="E1361" s="14">
        <v>23550</v>
      </c>
      <c r="F1361" s="14">
        <f t="shared" si="64"/>
        <v>-40</v>
      </c>
      <c r="G1361" s="14">
        <v>701.8</v>
      </c>
      <c r="H1361" s="13">
        <f t="shared" si="65"/>
        <v>23.978571428571399</v>
      </c>
    </row>
    <row r="1362" spans="1:8" x14ac:dyDescent="0.3">
      <c r="A1362">
        <v>1361</v>
      </c>
      <c r="B1362" s="2">
        <v>43923</v>
      </c>
      <c r="C1362" s="13">
        <v>25.32</v>
      </c>
      <c r="D1362" s="13">
        <f t="shared" si="63"/>
        <v>5.0100000000000016</v>
      </c>
      <c r="E1362" s="14">
        <v>23590</v>
      </c>
      <c r="F1362" s="14">
        <f t="shared" si="64"/>
        <v>0</v>
      </c>
      <c r="G1362" s="14">
        <v>677.82142857142856</v>
      </c>
      <c r="H1362" s="13">
        <f t="shared" si="65"/>
        <v>-2.408571428571463</v>
      </c>
    </row>
    <row r="1363" spans="1:8" x14ac:dyDescent="0.3">
      <c r="A1363">
        <v>1362</v>
      </c>
      <c r="B1363" s="2">
        <v>43922</v>
      </c>
      <c r="C1363" s="13">
        <v>20.309999999999999</v>
      </c>
      <c r="D1363" s="13">
        <f t="shared" si="63"/>
        <v>-0.17000000000000171</v>
      </c>
      <c r="E1363" s="14">
        <v>23590</v>
      </c>
      <c r="F1363" s="14">
        <f t="shared" si="64"/>
        <v>-26</v>
      </c>
      <c r="G1363" s="14">
        <v>680.23</v>
      </c>
      <c r="H1363" s="13">
        <f t="shared" si="65"/>
        <v>17.700000000000045</v>
      </c>
    </row>
    <row r="1364" spans="1:8" x14ac:dyDescent="0.3">
      <c r="A1364">
        <v>1363</v>
      </c>
      <c r="B1364" s="2">
        <v>43921</v>
      </c>
      <c r="C1364" s="13">
        <v>20.48</v>
      </c>
      <c r="D1364" s="13">
        <f t="shared" si="63"/>
        <v>0.39000000000000057</v>
      </c>
      <c r="E1364" s="14">
        <v>23616</v>
      </c>
      <c r="F1364" s="14">
        <f t="shared" si="64"/>
        <v>-24</v>
      </c>
      <c r="G1364" s="14">
        <v>662.53</v>
      </c>
      <c r="H1364" s="13">
        <f t="shared" si="65"/>
        <v>0.26999999999998181</v>
      </c>
    </row>
    <row r="1365" spans="1:8" x14ac:dyDescent="0.3">
      <c r="A1365">
        <v>1364</v>
      </c>
      <c r="B1365" s="2">
        <v>43920</v>
      </c>
      <c r="C1365" s="13">
        <v>20.09</v>
      </c>
      <c r="D1365" s="13">
        <f t="shared" si="63"/>
        <v>-1.4200000000000017</v>
      </c>
      <c r="E1365" s="14">
        <v>23640</v>
      </c>
      <c r="F1365" s="14">
        <f t="shared" si="64"/>
        <v>20</v>
      </c>
      <c r="G1365" s="14">
        <v>662.26</v>
      </c>
      <c r="H1365" s="13">
        <f t="shared" si="65"/>
        <v>-33.799999999999955</v>
      </c>
    </row>
    <row r="1366" spans="1:8" x14ac:dyDescent="0.3">
      <c r="A1366">
        <v>1365</v>
      </c>
      <c r="B1366" s="2">
        <v>43917</v>
      </c>
      <c r="C1366" s="13">
        <v>21.51</v>
      </c>
      <c r="D1366" s="13">
        <f t="shared" si="63"/>
        <v>-1.0899999999999999</v>
      </c>
      <c r="E1366" s="14">
        <v>23620</v>
      </c>
      <c r="F1366" s="14">
        <f t="shared" si="64"/>
        <v>0</v>
      </c>
      <c r="G1366" s="14">
        <v>696.06</v>
      </c>
      <c r="H1366" s="13">
        <f t="shared" si="65"/>
        <v>1.8499999999999091</v>
      </c>
    </row>
    <row r="1367" spans="1:8" x14ac:dyDescent="0.3">
      <c r="A1367">
        <v>1366</v>
      </c>
      <c r="B1367" s="2">
        <v>43916</v>
      </c>
      <c r="C1367" s="13">
        <v>22.6</v>
      </c>
      <c r="D1367" s="13">
        <f t="shared" si="63"/>
        <v>-1.889999999999997</v>
      </c>
      <c r="E1367" s="14">
        <v>23620</v>
      </c>
      <c r="F1367" s="14">
        <f t="shared" si="64"/>
        <v>20</v>
      </c>
      <c r="G1367" s="14">
        <v>694.21</v>
      </c>
      <c r="H1367" s="13">
        <f t="shared" si="65"/>
        <v>3.9600000000000364</v>
      </c>
    </row>
    <row r="1368" spans="1:8" x14ac:dyDescent="0.3">
      <c r="A1368">
        <v>1367</v>
      </c>
      <c r="B1368" s="2">
        <v>43915</v>
      </c>
      <c r="C1368" s="13">
        <v>24.49</v>
      </c>
      <c r="D1368" s="13">
        <f t="shared" si="63"/>
        <v>0.47999999999999687</v>
      </c>
      <c r="E1368" s="14">
        <v>23600</v>
      </c>
      <c r="F1368" s="14">
        <f t="shared" si="64"/>
        <v>20</v>
      </c>
      <c r="G1368" s="14">
        <v>690.25</v>
      </c>
      <c r="H1368" s="13">
        <f t="shared" si="65"/>
        <v>31.039999999999964</v>
      </c>
    </row>
    <row r="1369" spans="1:8" x14ac:dyDescent="0.3">
      <c r="A1369">
        <v>1368</v>
      </c>
      <c r="B1369" s="2">
        <v>43914</v>
      </c>
      <c r="C1369" s="13">
        <v>24.01</v>
      </c>
      <c r="D1369" s="13">
        <f t="shared" si="63"/>
        <v>0.65000000000000213</v>
      </c>
      <c r="E1369" s="14">
        <v>23580</v>
      </c>
      <c r="F1369" s="14">
        <f t="shared" si="64"/>
        <v>40</v>
      </c>
      <c r="G1369" s="14">
        <v>659.21</v>
      </c>
      <c r="H1369" s="13">
        <f t="shared" si="65"/>
        <v>-7.3799999999999955</v>
      </c>
    </row>
    <row r="1370" spans="1:8" x14ac:dyDescent="0.3">
      <c r="A1370">
        <v>1369</v>
      </c>
      <c r="B1370" s="2">
        <v>43913</v>
      </c>
      <c r="C1370" s="13">
        <v>23.36</v>
      </c>
      <c r="D1370" s="13">
        <f t="shared" si="63"/>
        <v>0.92999999999999972</v>
      </c>
      <c r="E1370" s="14">
        <v>23540</v>
      </c>
      <c r="F1370" s="14">
        <f t="shared" si="64"/>
        <v>85</v>
      </c>
      <c r="G1370" s="14">
        <v>666.59</v>
      </c>
      <c r="H1370" s="13">
        <f t="shared" si="65"/>
        <v>-43.139999999999986</v>
      </c>
    </row>
    <row r="1371" spans="1:8" x14ac:dyDescent="0.3">
      <c r="A1371">
        <v>1370</v>
      </c>
      <c r="B1371" s="2">
        <v>43910</v>
      </c>
      <c r="C1371" s="13">
        <v>22.43</v>
      </c>
      <c r="D1371" s="13">
        <f t="shared" si="63"/>
        <v>-2.7899999999999991</v>
      </c>
      <c r="E1371" s="14">
        <v>23455</v>
      </c>
      <c r="F1371" s="14">
        <f t="shared" si="64"/>
        <v>101</v>
      </c>
      <c r="G1371" s="14">
        <v>709.73</v>
      </c>
      <c r="H1371" s="13">
        <f t="shared" si="65"/>
        <v>-16.210000000000036</v>
      </c>
    </row>
    <row r="1372" spans="1:8" x14ac:dyDescent="0.3">
      <c r="A1372">
        <v>1371</v>
      </c>
      <c r="B1372" s="2">
        <v>43909</v>
      </c>
      <c r="C1372" s="13">
        <v>25.22</v>
      </c>
      <c r="D1372" s="13">
        <f t="shared" si="63"/>
        <v>4.8499999999999979</v>
      </c>
      <c r="E1372" s="14">
        <v>23354</v>
      </c>
      <c r="F1372" s="14">
        <f t="shared" si="64"/>
        <v>72</v>
      </c>
      <c r="G1372" s="14">
        <v>725.94</v>
      </c>
      <c r="H1372" s="13">
        <f t="shared" si="65"/>
        <v>-21.719999999999914</v>
      </c>
    </row>
    <row r="1373" spans="1:8" x14ac:dyDescent="0.3">
      <c r="A1373">
        <v>1372</v>
      </c>
      <c r="B1373" s="2">
        <v>43908</v>
      </c>
      <c r="C1373" s="13">
        <v>20.37</v>
      </c>
      <c r="D1373" s="13">
        <f t="shared" si="63"/>
        <v>-6.5799999999999983</v>
      </c>
      <c r="E1373" s="14">
        <v>23282</v>
      </c>
      <c r="F1373" s="14">
        <f t="shared" si="64"/>
        <v>44</v>
      </c>
      <c r="G1373" s="14">
        <v>747.66</v>
      </c>
      <c r="H1373" s="13">
        <f t="shared" si="65"/>
        <v>1.8799999999999955</v>
      </c>
    </row>
    <row r="1374" spans="1:8" x14ac:dyDescent="0.3">
      <c r="A1374">
        <v>1373</v>
      </c>
      <c r="B1374" s="2">
        <v>43907</v>
      </c>
      <c r="C1374" s="13">
        <v>26.95</v>
      </c>
      <c r="D1374" s="13">
        <f t="shared" si="63"/>
        <v>-1.75</v>
      </c>
      <c r="E1374" s="14">
        <v>23238</v>
      </c>
      <c r="F1374" s="14">
        <f t="shared" si="64"/>
        <v>13</v>
      </c>
      <c r="G1374" s="14">
        <v>745.78</v>
      </c>
      <c r="H1374" s="13">
        <f t="shared" si="65"/>
        <v>-2.0800000000000409</v>
      </c>
    </row>
    <row r="1375" spans="1:8" x14ac:dyDescent="0.3">
      <c r="A1375">
        <v>1374</v>
      </c>
      <c r="B1375" s="2">
        <v>43906</v>
      </c>
      <c r="C1375" s="13">
        <v>28.7</v>
      </c>
      <c r="D1375" s="13">
        <f t="shared" si="63"/>
        <v>-3.0300000000000011</v>
      </c>
      <c r="E1375" s="14">
        <v>23225</v>
      </c>
      <c r="F1375" s="14">
        <f t="shared" si="64"/>
        <v>17</v>
      </c>
      <c r="G1375" s="14">
        <v>747.86</v>
      </c>
      <c r="H1375" s="13">
        <f t="shared" si="65"/>
        <v>-13.919999999999959</v>
      </c>
    </row>
    <row r="1376" spans="1:8" x14ac:dyDescent="0.3">
      <c r="A1376">
        <v>1375</v>
      </c>
      <c r="B1376" s="2">
        <v>43903</v>
      </c>
      <c r="C1376" s="13">
        <v>31.73</v>
      </c>
      <c r="D1376" s="13">
        <f t="shared" si="63"/>
        <v>0.23000000000000043</v>
      </c>
      <c r="E1376" s="14">
        <v>23208</v>
      </c>
      <c r="F1376" s="14">
        <f t="shared" si="64"/>
        <v>13</v>
      </c>
      <c r="G1376" s="14">
        <v>761.78</v>
      </c>
      <c r="H1376" s="13">
        <f t="shared" si="65"/>
        <v>-7.4700000000000273</v>
      </c>
    </row>
    <row r="1377" spans="1:8" x14ac:dyDescent="0.3">
      <c r="A1377">
        <v>1376</v>
      </c>
      <c r="B1377" s="2">
        <v>43902</v>
      </c>
      <c r="C1377" s="13">
        <v>31.5</v>
      </c>
      <c r="D1377" s="13">
        <f t="shared" si="63"/>
        <v>-1.4799999999999969</v>
      </c>
      <c r="E1377" s="14">
        <v>23195</v>
      </c>
      <c r="F1377" s="14">
        <f t="shared" si="64"/>
        <v>23</v>
      </c>
      <c r="G1377" s="14">
        <v>769.25</v>
      </c>
      <c r="H1377" s="13">
        <f t="shared" si="65"/>
        <v>-42.100000000000023</v>
      </c>
    </row>
    <row r="1378" spans="1:8" x14ac:dyDescent="0.3">
      <c r="A1378">
        <v>1377</v>
      </c>
      <c r="B1378" s="2">
        <v>43901</v>
      </c>
      <c r="C1378" s="13">
        <v>32.979999999999997</v>
      </c>
      <c r="D1378" s="13">
        <f t="shared" si="63"/>
        <v>-1.3800000000000026</v>
      </c>
      <c r="E1378" s="14">
        <v>23172</v>
      </c>
      <c r="F1378" s="14">
        <f t="shared" si="64"/>
        <v>-2</v>
      </c>
      <c r="G1378" s="14">
        <v>811.35</v>
      </c>
      <c r="H1378" s="13">
        <f t="shared" si="65"/>
        <v>-26.149999999999977</v>
      </c>
    </row>
    <row r="1379" spans="1:8" x14ac:dyDescent="0.3">
      <c r="A1379">
        <v>1378</v>
      </c>
      <c r="B1379" s="2">
        <v>43900</v>
      </c>
      <c r="C1379" s="13">
        <v>34.36</v>
      </c>
      <c r="D1379" s="13">
        <f t="shared" si="63"/>
        <v>3.2300000000000004</v>
      </c>
      <c r="E1379" s="14">
        <v>23174</v>
      </c>
      <c r="F1379" s="14">
        <f t="shared" si="64"/>
        <v>2</v>
      </c>
      <c r="G1379" s="14">
        <v>837.5</v>
      </c>
      <c r="H1379" s="13">
        <f t="shared" si="65"/>
        <v>2.0099999999999909</v>
      </c>
    </row>
    <row r="1380" spans="1:8" x14ac:dyDescent="0.3">
      <c r="A1380">
        <v>1379</v>
      </c>
      <c r="B1380" s="2">
        <v>43899</v>
      </c>
      <c r="C1380" s="13">
        <v>31.13</v>
      </c>
      <c r="D1380" s="13">
        <f t="shared" si="63"/>
        <v>-10.150000000000002</v>
      </c>
      <c r="E1380" s="14">
        <v>23172</v>
      </c>
      <c r="F1380" s="14">
        <f t="shared" si="64"/>
        <v>-33</v>
      </c>
      <c r="G1380" s="14">
        <v>835.49</v>
      </c>
      <c r="H1380" s="13">
        <f t="shared" si="65"/>
        <v>-55.950000000000045</v>
      </c>
    </row>
    <row r="1381" spans="1:8" x14ac:dyDescent="0.3">
      <c r="A1381">
        <v>1380</v>
      </c>
      <c r="B1381" s="2">
        <v>43896</v>
      </c>
      <c r="C1381" s="13">
        <v>41.28</v>
      </c>
      <c r="D1381" s="13">
        <f t="shared" si="63"/>
        <v>-4.6199999999999974</v>
      </c>
      <c r="E1381" s="14">
        <v>23205</v>
      </c>
      <c r="F1381" s="14">
        <f t="shared" si="64"/>
        <v>-5</v>
      </c>
      <c r="G1381" s="14">
        <v>891.44</v>
      </c>
      <c r="H1381" s="13">
        <f t="shared" si="65"/>
        <v>-1.8699999999998909</v>
      </c>
    </row>
    <row r="1382" spans="1:8" x14ac:dyDescent="0.3">
      <c r="A1382">
        <v>1381</v>
      </c>
      <c r="B1382" s="2">
        <v>43895</v>
      </c>
      <c r="C1382" s="13">
        <v>45.9</v>
      </c>
      <c r="D1382" s="13">
        <f t="shared" si="63"/>
        <v>-0.88000000000000256</v>
      </c>
      <c r="E1382" s="14">
        <v>23210</v>
      </c>
      <c r="F1382" s="14">
        <f t="shared" si="64"/>
        <v>4</v>
      </c>
      <c r="G1382" s="14">
        <v>893.31</v>
      </c>
      <c r="H1382" s="13">
        <f t="shared" si="65"/>
        <v>3.9399999999999409</v>
      </c>
    </row>
    <row r="1383" spans="1:8" x14ac:dyDescent="0.3">
      <c r="A1383">
        <v>1382</v>
      </c>
      <c r="B1383" s="2">
        <v>43894</v>
      </c>
      <c r="C1383" s="13">
        <v>46.78</v>
      </c>
      <c r="D1383" s="13">
        <f t="shared" si="63"/>
        <v>-0.39999999999999858</v>
      </c>
      <c r="E1383" s="14">
        <v>23206</v>
      </c>
      <c r="F1383" s="14">
        <f t="shared" si="64"/>
        <v>-12</v>
      </c>
      <c r="G1383" s="14">
        <v>889.37</v>
      </c>
      <c r="H1383" s="13">
        <f t="shared" si="65"/>
        <v>-1.2400000000000091</v>
      </c>
    </row>
    <row r="1384" spans="1:8" x14ac:dyDescent="0.3">
      <c r="A1384">
        <v>1383</v>
      </c>
      <c r="B1384" s="2">
        <v>43893</v>
      </c>
      <c r="C1384" s="13">
        <v>47.18</v>
      </c>
      <c r="D1384" s="13">
        <f t="shared" si="63"/>
        <v>0.42999999999999972</v>
      </c>
      <c r="E1384" s="14">
        <v>23218</v>
      </c>
      <c r="F1384" s="14">
        <f t="shared" si="64"/>
        <v>-22</v>
      </c>
      <c r="G1384" s="14">
        <v>890.61</v>
      </c>
      <c r="H1384" s="13">
        <f t="shared" si="65"/>
        <v>6.1800000000000637</v>
      </c>
    </row>
    <row r="1385" spans="1:8" x14ac:dyDescent="0.3">
      <c r="A1385">
        <v>1384</v>
      </c>
      <c r="B1385" s="2">
        <v>43892</v>
      </c>
      <c r="C1385" s="13">
        <v>46.75</v>
      </c>
      <c r="D1385" s="13">
        <f t="shared" si="63"/>
        <v>1.990000000000002</v>
      </c>
      <c r="E1385" s="14">
        <v>23240</v>
      </c>
      <c r="F1385" s="14">
        <f t="shared" si="64"/>
        <v>0</v>
      </c>
      <c r="G1385" s="14">
        <v>884.43</v>
      </c>
      <c r="H1385" s="13">
        <f t="shared" si="65"/>
        <v>2.2399999999998954</v>
      </c>
    </row>
    <row r="1386" spans="1:8" x14ac:dyDescent="0.3">
      <c r="A1386">
        <v>1385</v>
      </c>
      <c r="B1386" s="2">
        <v>43889</v>
      </c>
      <c r="C1386" s="13">
        <v>44.76</v>
      </c>
      <c r="D1386" s="13">
        <f t="shared" si="63"/>
        <v>-2.3300000000000054</v>
      </c>
      <c r="E1386" s="14">
        <v>23240</v>
      </c>
      <c r="F1386" s="14">
        <f t="shared" si="64"/>
        <v>0</v>
      </c>
      <c r="G1386" s="14">
        <v>882.19</v>
      </c>
      <c r="H1386" s="13">
        <f t="shared" si="65"/>
        <v>-16.25</v>
      </c>
    </row>
    <row r="1387" spans="1:8" x14ac:dyDescent="0.3">
      <c r="A1387">
        <v>1386</v>
      </c>
      <c r="B1387" s="2">
        <v>43888</v>
      </c>
      <c r="C1387" s="13">
        <v>47.09</v>
      </c>
      <c r="D1387" s="13">
        <f t="shared" si="63"/>
        <v>-1.6399999999999935</v>
      </c>
      <c r="E1387" s="14">
        <v>23240</v>
      </c>
      <c r="F1387" s="14">
        <f t="shared" si="64"/>
        <v>0</v>
      </c>
      <c r="G1387" s="14">
        <v>898.44</v>
      </c>
      <c r="H1387" s="13">
        <f t="shared" si="65"/>
        <v>2.4700000000000273</v>
      </c>
    </row>
    <row r="1388" spans="1:8" x14ac:dyDescent="0.3">
      <c r="A1388">
        <v>1387</v>
      </c>
      <c r="B1388" s="2">
        <v>43887</v>
      </c>
      <c r="C1388" s="13">
        <v>48.73</v>
      </c>
      <c r="D1388" s="13">
        <f t="shared" si="63"/>
        <v>-1.1700000000000017</v>
      </c>
      <c r="E1388" s="14">
        <v>23240</v>
      </c>
      <c r="F1388" s="14">
        <f t="shared" si="64"/>
        <v>-30</v>
      </c>
      <c r="G1388" s="14">
        <v>895.97</v>
      </c>
      <c r="H1388" s="13">
        <f t="shared" si="65"/>
        <v>-13.699999999999932</v>
      </c>
    </row>
    <row r="1389" spans="1:8" x14ac:dyDescent="0.3">
      <c r="A1389">
        <v>1388</v>
      </c>
      <c r="B1389" s="2">
        <v>43886</v>
      </c>
      <c r="C1389" s="13">
        <v>49.9</v>
      </c>
      <c r="D1389" s="13">
        <f t="shared" si="63"/>
        <v>-1.5300000000000011</v>
      </c>
      <c r="E1389" s="14">
        <v>23270</v>
      </c>
      <c r="F1389" s="14">
        <f t="shared" si="64"/>
        <v>23</v>
      </c>
      <c r="G1389" s="14">
        <v>909.67</v>
      </c>
      <c r="H1389" s="13">
        <f t="shared" si="65"/>
        <v>6.3299999999999272</v>
      </c>
    </row>
    <row r="1390" spans="1:8" x14ac:dyDescent="0.3">
      <c r="A1390">
        <v>1389</v>
      </c>
      <c r="B1390" s="2">
        <v>43885</v>
      </c>
      <c r="C1390" s="13">
        <v>51.43</v>
      </c>
      <c r="D1390" s="13">
        <f t="shared" si="63"/>
        <v>-1.9500000000000028</v>
      </c>
      <c r="E1390" s="14">
        <v>23247</v>
      </c>
      <c r="F1390" s="14">
        <f t="shared" si="64"/>
        <v>5</v>
      </c>
      <c r="G1390" s="14">
        <v>903.34</v>
      </c>
      <c r="H1390" s="13">
        <f t="shared" si="65"/>
        <v>-29.75</v>
      </c>
    </row>
    <row r="1391" spans="1:8" x14ac:dyDescent="0.3">
      <c r="A1391">
        <v>1390</v>
      </c>
      <c r="B1391" s="2">
        <v>43882</v>
      </c>
      <c r="C1391" s="13">
        <v>53.38</v>
      </c>
      <c r="D1391" s="13">
        <f t="shared" si="63"/>
        <v>-0.39999999999999858</v>
      </c>
      <c r="E1391" s="14">
        <v>23242</v>
      </c>
      <c r="F1391" s="14">
        <f t="shared" si="64"/>
        <v>6</v>
      </c>
      <c r="G1391" s="14">
        <v>933.09</v>
      </c>
      <c r="H1391" s="13">
        <f t="shared" si="65"/>
        <v>-5.0399999999999636</v>
      </c>
    </row>
    <row r="1392" spans="1:8" x14ac:dyDescent="0.3">
      <c r="A1392">
        <v>1391</v>
      </c>
      <c r="B1392" s="2">
        <v>43881</v>
      </c>
      <c r="C1392" s="13">
        <v>53.78</v>
      </c>
      <c r="D1392" s="13">
        <f t="shared" si="63"/>
        <v>0.49000000000000199</v>
      </c>
      <c r="E1392" s="14">
        <v>23236</v>
      </c>
      <c r="F1392" s="14">
        <f t="shared" si="64"/>
        <v>11</v>
      </c>
      <c r="G1392" s="14">
        <v>938.13</v>
      </c>
      <c r="H1392" s="13">
        <f t="shared" si="65"/>
        <v>9.3700000000000045</v>
      </c>
    </row>
    <row r="1393" spans="1:8" x14ac:dyDescent="0.3">
      <c r="A1393">
        <v>1392</v>
      </c>
      <c r="B1393" s="2">
        <v>43880</v>
      </c>
      <c r="C1393" s="13">
        <v>53.29</v>
      </c>
      <c r="D1393" s="13">
        <f t="shared" si="63"/>
        <v>1.240000000000002</v>
      </c>
      <c r="E1393" s="14">
        <v>23225</v>
      </c>
      <c r="F1393" s="14">
        <f t="shared" si="64"/>
        <v>-14</v>
      </c>
      <c r="G1393" s="14">
        <v>928.76</v>
      </c>
      <c r="H1393" s="13">
        <f t="shared" si="65"/>
        <v>0.83000000000004093</v>
      </c>
    </row>
    <row r="1394" spans="1:8" x14ac:dyDescent="0.3">
      <c r="A1394">
        <v>1393</v>
      </c>
      <c r="B1394" s="2">
        <v>43879</v>
      </c>
      <c r="C1394" s="13">
        <v>52.05</v>
      </c>
      <c r="D1394" s="13">
        <f t="shared" si="63"/>
        <v>-0.15000000000000568</v>
      </c>
      <c r="E1394" s="14">
        <v>23239</v>
      </c>
      <c r="F1394" s="14">
        <f t="shared" si="64"/>
        <v>11</v>
      </c>
      <c r="G1394" s="14">
        <v>927.93</v>
      </c>
      <c r="H1394" s="13">
        <f t="shared" si="65"/>
        <v>-6.8400000000000318</v>
      </c>
    </row>
    <row r="1395" spans="1:8" x14ac:dyDescent="0.3">
      <c r="A1395">
        <v>1394</v>
      </c>
      <c r="B1395" s="2">
        <v>43878</v>
      </c>
      <c r="C1395" s="13">
        <v>52.2</v>
      </c>
      <c r="D1395" s="13">
        <f t="shared" si="63"/>
        <v>0.15000000000000568</v>
      </c>
      <c r="E1395" s="14">
        <v>23228</v>
      </c>
      <c r="F1395" s="14">
        <f t="shared" si="64"/>
        <v>-17</v>
      </c>
      <c r="G1395" s="14">
        <v>934.77</v>
      </c>
      <c r="H1395" s="13">
        <f t="shared" si="65"/>
        <v>-2.6800000000000637</v>
      </c>
    </row>
    <row r="1396" spans="1:8" x14ac:dyDescent="0.3">
      <c r="A1396">
        <v>1395</v>
      </c>
      <c r="B1396" s="2">
        <v>43875</v>
      </c>
      <c r="C1396" s="13">
        <v>52.05</v>
      </c>
      <c r="D1396" s="13">
        <f t="shared" si="63"/>
        <v>0.62999999999999545</v>
      </c>
      <c r="E1396" s="14">
        <v>23245</v>
      </c>
      <c r="F1396" s="14">
        <f t="shared" si="64"/>
        <v>6</v>
      </c>
      <c r="G1396" s="14">
        <v>937.45</v>
      </c>
      <c r="H1396" s="13">
        <f t="shared" si="65"/>
        <v>-0.78999999999996362</v>
      </c>
    </row>
    <row r="1397" spans="1:8" x14ac:dyDescent="0.3">
      <c r="A1397">
        <v>1396</v>
      </c>
      <c r="B1397" s="2">
        <v>43874</v>
      </c>
      <c r="C1397" s="13">
        <v>51.42</v>
      </c>
      <c r="D1397" s="13">
        <f t="shared" si="63"/>
        <v>0.25</v>
      </c>
      <c r="E1397" s="14">
        <v>23239</v>
      </c>
      <c r="F1397" s="14">
        <f t="shared" si="64"/>
        <v>-11</v>
      </c>
      <c r="G1397" s="14">
        <v>938.24</v>
      </c>
      <c r="H1397" s="13">
        <f t="shared" si="65"/>
        <v>0.56000000000005912</v>
      </c>
    </row>
    <row r="1398" spans="1:8" x14ac:dyDescent="0.3">
      <c r="A1398">
        <v>1397</v>
      </c>
      <c r="B1398" s="2">
        <v>43873</v>
      </c>
      <c r="C1398" s="13">
        <v>51.17</v>
      </c>
      <c r="D1398" s="13">
        <f t="shared" si="63"/>
        <v>1.230000000000004</v>
      </c>
      <c r="E1398" s="14">
        <v>23250</v>
      </c>
      <c r="F1398" s="14">
        <f t="shared" si="64"/>
        <v>10</v>
      </c>
      <c r="G1398" s="14">
        <v>937.68</v>
      </c>
      <c r="H1398" s="13">
        <f t="shared" si="65"/>
        <v>3.0099999999999909</v>
      </c>
    </row>
    <row r="1399" spans="1:8" x14ac:dyDescent="0.3">
      <c r="A1399">
        <v>1398</v>
      </c>
      <c r="B1399" s="2">
        <v>43872</v>
      </c>
      <c r="C1399" s="13">
        <v>49.94</v>
      </c>
      <c r="D1399" s="13">
        <f t="shared" si="63"/>
        <v>0.36999999999999744</v>
      </c>
      <c r="E1399" s="14">
        <v>23240</v>
      </c>
      <c r="F1399" s="14">
        <f t="shared" si="64"/>
        <v>-18</v>
      </c>
      <c r="G1399" s="14">
        <v>934.67</v>
      </c>
      <c r="H1399" s="13">
        <f t="shared" si="65"/>
        <v>3.9399999999999409</v>
      </c>
    </row>
    <row r="1400" spans="1:8" x14ac:dyDescent="0.3">
      <c r="A1400">
        <v>1399</v>
      </c>
      <c r="B1400" s="2">
        <v>43871</v>
      </c>
      <c r="C1400" s="13">
        <v>49.57</v>
      </c>
      <c r="D1400" s="13">
        <f t="shared" si="63"/>
        <v>-0.75</v>
      </c>
      <c r="E1400" s="14">
        <v>23258</v>
      </c>
      <c r="F1400" s="14">
        <f t="shared" si="64"/>
        <v>28</v>
      </c>
      <c r="G1400" s="14">
        <v>930.73</v>
      </c>
      <c r="H1400" s="13">
        <f t="shared" si="65"/>
        <v>-10.019999999999982</v>
      </c>
    </row>
    <row r="1401" spans="1:8" x14ac:dyDescent="0.3">
      <c r="A1401">
        <v>1400</v>
      </c>
      <c r="B1401" s="2">
        <v>43868</v>
      </c>
      <c r="C1401" s="13">
        <v>50.32</v>
      </c>
      <c r="D1401" s="13">
        <f t="shared" si="63"/>
        <v>-0.63000000000000256</v>
      </c>
      <c r="E1401" s="14">
        <v>23230</v>
      </c>
      <c r="F1401" s="14">
        <f t="shared" si="64"/>
        <v>9</v>
      </c>
      <c r="G1401" s="14">
        <v>940.75</v>
      </c>
      <c r="H1401" s="13">
        <f t="shared" si="65"/>
        <v>2.2100000000000364</v>
      </c>
    </row>
    <row r="1402" spans="1:8" x14ac:dyDescent="0.3">
      <c r="A1402">
        <v>1401</v>
      </c>
      <c r="B1402" s="2">
        <v>43867</v>
      </c>
      <c r="C1402" s="13">
        <v>50.95</v>
      </c>
      <c r="D1402" s="13">
        <f t="shared" si="63"/>
        <v>0.20000000000000284</v>
      </c>
      <c r="E1402" s="14">
        <v>23221</v>
      </c>
      <c r="F1402" s="14">
        <f t="shared" si="64"/>
        <v>1</v>
      </c>
      <c r="G1402" s="14">
        <v>938.54</v>
      </c>
      <c r="H1402" s="13">
        <f t="shared" si="65"/>
        <v>12.629999999999995</v>
      </c>
    </row>
    <row r="1403" spans="1:8" x14ac:dyDescent="0.3">
      <c r="A1403">
        <v>1402</v>
      </c>
      <c r="B1403" s="2">
        <v>43866</v>
      </c>
      <c r="C1403" s="13">
        <v>50.75</v>
      </c>
      <c r="D1403" s="13">
        <f t="shared" si="63"/>
        <v>1.1400000000000006</v>
      </c>
      <c r="E1403" s="14">
        <v>23220</v>
      </c>
      <c r="F1403" s="14">
        <f t="shared" si="64"/>
        <v>-10</v>
      </c>
      <c r="G1403" s="14">
        <v>925.91</v>
      </c>
      <c r="H1403" s="13">
        <f t="shared" si="65"/>
        <v>-3.1800000000000637</v>
      </c>
    </row>
    <row r="1404" spans="1:8" x14ac:dyDescent="0.3">
      <c r="A1404">
        <v>1403</v>
      </c>
      <c r="B1404" s="2">
        <v>43865</v>
      </c>
      <c r="C1404" s="13">
        <v>49.61</v>
      </c>
      <c r="D1404" s="13">
        <f t="shared" si="63"/>
        <v>-0.5</v>
      </c>
      <c r="E1404" s="14">
        <v>23230</v>
      </c>
      <c r="F1404" s="14">
        <f t="shared" si="64"/>
        <v>-20</v>
      </c>
      <c r="G1404" s="14">
        <v>929.09</v>
      </c>
      <c r="H1404" s="13">
        <f t="shared" si="65"/>
        <v>0.95000000000004547</v>
      </c>
    </row>
    <row r="1405" spans="1:8" x14ac:dyDescent="0.3">
      <c r="A1405">
        <v>1404</v>
      </c>
      <c r="B1405" s="2">
        <v>43864</v>
      </c>
      <c r="C1405" s="13">
        <v>50.11</v>
      </c>
      <c r="D1405" s="13">
        <f t="shared" si="63"/>
        <v>-1.4500000000000028</v>
      </c>
      <c r="E1405" s="14">
        <v>23250</v>
      </c>
      <c r="F1405" s="14">
        <f t="shared" si="64"/>
        <v>28</v>
      </c>
      <c r="G1405" s="14">
        <v>928.14</v>
      </c>
      <c r="H1405" s="13">
        <f t="shared" si="65"/>
        <v>-8.4800000000000182</v>
      </c>
    </row>
    <row r="1406" spans="1:8" x14ac:dyDescent="0.3">
      <c r="A1406">
        <v>1405</v>
      </c>
      <c r="B1406" s="2">
        <v>43861</v>
      </c>
      <c r="C1406" s="13">
        <v>51.56</v>
      </c>
      <c r="D1406" s="13">
        <f t="shared" si="63"/>
        <v>-0.57999999999999829</v>
      </c>
      <c r="E1406" s="14">
        <v>23222</v>
      </c>
      <c r="F1406" s="14">
        <f t="shared" si="64"/>
        <v>40</v>
      </c>
      <c r="G1406" s="14">
        <v>936.62</v>
      </c>
      <c r="H1406" s="13">
        <f t="shared" si="65"/>
        <v>-22.960000000000036</v>
      </c>
    </row>
    <row r="1407" spans="1:8" x14ac:dyDescent="0.3">
      <c r="A1407">
        <v>1406</v>
      </c>
      <c r="B1407" s="2">
        <v>43860</v>
      </c>
      <c r="C1407" s="13">
        <v>52.14</v>
      </c>
      <c r="D1407" s="13">
        <f t="shared" si="63"/>
        <v>-1.1899999999999977</v>
      </c>
      <c r="E1407" s="14">
        <v>23182</v>
      </c>
      <c r="F1407" s="14">
        <f t="shared" si="64"/>
        <v>13</v>
      </c>
      <c r="G1407" s="14">
        <v>959.58</v>
      </c>
      <c r="H1407" s="13">
        <f t="shared" si="65"/>
        <v>-22.762243112988472</v>
      </c>
    </row>
    <row r="1408" spans="1:8" x14ac:dyDescent="0.3">
      <c r="A1408">
        <v>1407</v>
      </c>
      <c r="B1408" s="2">
        <v>43859</v>
      </c>
      <c r="C1408" s="13">
        <v>53.33</v>
      </c>
      <c r="D1408" s="13">
        <f t="shared" si="63"/>
        <v>-0.14999999999999858</v>
      </c>
      <c r="E1408" s="14">
        <v>23169</v>
      </c>
      <c r="F1408" s="14">
        <f t="shared" si="64"/>
        <v>0</v>
      </c>
      <c r="G1408" s="14">
        <v>982.34224311298851</v>
      </c>
      <c r="H1408" s="13">
        <f t="shared" si="65"/>
        <v>0.42278038912343163</v>
      </c>
    </row>
    <row r="1409" spans="1:8" x14ac:dyDescent="0.3">
      <c r="A1409">
        <v>1408</v>
      </c>
      <c r="B1409" s="2">
        <v>43858</v>
      </c>
      <c r="C1409" s="13">
        <v>53.48</v>
      </c>
      <c r="D1409" s="13">
        <f t="shared" si="63"/>
        <v>0.33999999999999631</v>
      </c>
      <c r="E1409" s="14">
        <v>23169</v>
      </c>
      <c r="F1409" s="14">
        <f t="shared" si="64"/>
        <v>0</v>
      </c>
      <c r="G1409" s="14">
        <v>981.91946272386508</v>
      </c>
      <c r="H1409" s="13">
        <f t="shared" si="65"/>
        <v>0.95118284048317037</v>
      </c>
    </row>
    <row r="1410" spans="1:8" x14ac:dyDescent="0.3">
      <c r="A1410">
        <v>1409</v>
      </c>
      <c r="B1410" s="2">
        <v>43857</v>
      </c>
      <c r="C1410" s="13">
        <v>53.14</v>
      </c>
      <c r="D1410" s="13">
        <f t="shared" si="63"/>
        <v>-1.0499999999999972</v>
      </c>
      <c r="E1410" s="14">
        <v>23169</v>
      </c>
      <c r="F1410" s="14">
        <f t="shared" si="64"/>
        <v>0</v>
      </c>
      <c r="G1410" s="14">
        <v>980.96827988338191</v>
      </c>
      <c r="H1410" s="13">
        <f t="shared" si="65"/>
        <v>1.6760349854228025</v>
      </c>
    </row>
    <row r="1411" spans="1:8" x14ac:dyDescent="0.3">
      <c r="A1411">
        <v>1410</v>
      </c>
      <c r="B1411" s="2">
        <v>43854</v>
      </c>
      <c r="C1411" s="13">
        <v>54.19</v>
      </c>
      <c r="D1411" s="13">
        <f t="shared" ref="D1411:D1474" si="66">C1411-C1412</f>
        <v>-1.4000000000000057</v>
      </c>
      <c r="E1411" s="14">
        <v>23169</v>
      </c>
      <c r="F1411" s="14">
        <f t="shared" ref="F1411:F1474" si="67">E1411-E1412</f>
        <v>0</v>
      </c>
      <c r="G1411" s="14">
        <v>979.29224489795911</v>
      </c>
      <c r="H1411" s="13">
        <f t="shared" ref="H1411:H1474" si="68">G1411-G1412</f>
        <v>1.5365306122449738</v>
      </c>
    </row>
    <row r="1412" spans="1:8" x14ac:dyDescent="0.3">
      <c r="A1412">
        <v>1411</v>
      </c>
      <c r="B1412" s="2">
        <v>43853</v>
      </c>
      <c r="C1412" s="13">
        <v>55.59</v>
      </c>
      <c r="D1412" s="13">
        <f t="shared" si="66"/>
        <v>-1.1499999999999986</v>
      </c>
      <c r="E1412" s="14">
        <v>23169</v>
      </c>
      <c r="F1412" s="14">
        <f t="shared" si="67"/>
        <v>0</v>
      </c>
      <c r="G1412" s="14">
        <v>977.75571428571413</v>
      </c>
      <c r="H1412" s="13">
        <f t="shared" si="68"/>
        <v>-13.704285714285902</v>
      </c>
    </row>
    <row r="1413" spans="1:8" x14ac:dyDescent="0.3">
      <c r="A1413">
        <v>1412</v>
      </c>
      <c r="B1413" s="2">
        <v>43852</v>
      </c>
      <c r="C1413" s="13">
        <v>56.74</v>
      </c>
      <c r="D1413" s="13">
        <f t="shared" si="66"/>
        <v>-1.6000000000000014</v>
      </c>
      <c r="E1413" s="14">
        <v>23169</v>
      </c>
      <c r="F1413" s="14">
        <f t="shared" si="67"/>
        <v>-1</v>
      </c>
      <c r="G1413" s="14">
        <v>991.46</v>
      </c>
      <c r="H1413" s="13">
        <f t="shared" si="68"/>
        <v>5.0900000000000318</v>
      </c>
    </row>
    <row r="1414" spans="1:8" x14ac:dyDescent="0.3">
      <c r="A1414">
        <v>1413</v>
      </c>
      <c r="B1414" s="2">
        <v>43851</v>
      </c>
      <c r="C1414" s="13">
        <v>58.34</v>
      </c>
      <c r="D1414" s="13">
        <f t="shared" si="66"/>
        <v>-0.38999999999999346</v>
      </c>
      <c r="E1414" s="14">
        <v>23170</v>
      </c>
      <c r="F1414" s="14">
        <f t="shared" si="67"/>
        <v>1</v>
      </c>
      <c r="G1414" s="14">
        <v>986.37</v>
      </c>
      <c r="H1414" s="13">
        <f t="shared" si="68"/>
        <v>7.7400000000000091</v>
      </c>
    </row>
    <row r="1415" spans="1:8" x14ac:dyDescent="0.3">
      <c r="A1415">
        <v>1414</v>
      </c>
      <c r="B1415" s="2">
        <v>43850</v>
      </c>
      <c r="C1415" s="13">
        <v>58.73</v>
      </c>
      <c r="D1415" s="13">
        <f t="shared" si="66"/>
        <v>0.18999999999999773</v>
      </c>
      <c r="E1415" s="14">
        <v>23169</v>
      </c>
      <c r="F1415" s="14">
        <f t="shared" si="67"/>
        <v>-1</v>
      </c>
      <c r="G1415" s="14">
        <v>978.63</v>
      </c>
      <c r="H1415" s="13">
        <f t="shared" si="68"/>
        <v>-0.33000000000004093</v>
      </c>
    </row>
    <row r="1416" spans="1:8" x14ac:dyDescent="0.3">
      <c r="A1416">
        <v>1415</v>
      </c>
      <c r="B1416" s="2">
        <v>43847</v>
      </c>
      <c r="C1416" s="13">
        <v>58.54</v>
      </c>
      <c r="D1416" s="13">
        <f t="shared" si="66"/>
        <v>1.9999999999996021E-2</v>
      </c>
      <c r="E1416" s="14">
        <v>23170</v>
      </c>
      <c r="F1416" s="14">
        <f t="shared" si="67"/>
        <v>-1</v>
      </c>
      <c r="G1416" s="14">
        <v>978.96</v>
      </c>
      <c r="H1416" s="13">
        <f t="shared" si="68"/>
        <v>4.6500000000000909</v>
      </c>
    </row>
    <row r="1417" spans="1:8" x14ac:dyDescent="0.3">
      <c r="A1417">
        <v>1416</v>
      </c>
      <c r="B1417" s="2">
        <v>43846</v>
      </c>
      <c r="C1417" s="13">
        <v>58.52</v>
      </c>
      <c r="D1417" s="13">
        <f t="shared" si="66"/>
        <v>0.71000000000000085</v>
      </c>
      <c r="E1417" s="14">
        <v>23171</v>
      </c>
      <c r="F1417" s="14">
        <f t="shared" si="67"/>
        <v>1</v>
      </c>
      <c r="G1417" s="14">
        <v>974.31</v>
      </c>
      <c r="H1417" s="13">
        <f t="shared" si="68"/>
        <v>6.75</v>
      </c>
    </row>
    <row r="1418" spans="1:8" x14ac:dyDescent="0.3">
      <c r="A1418">
        <v>1417</v>
      </c>
      <c r="B1418" s="2">
        <v>43845</v>
      </c>
      <c r="C1418" s="13">
        <v>57.81</v>
      </c>
      <c r="D1418" s="13">
        <f t="shared" si="66"/>
        <v>-0.4199999999999946</v>
      </c>
      <c r="E1418" s="14">
        <v>23170</v>
      </c>
      <c r="F1418" s="14">
        <f t="shared" si="67"/>
        <v>-5</v>
      </c>
      <c r="G1418" s="14">
        <v>967.56</v>
      </c>
      <c r="H1418" s="13">
        <f t="shared" si="68"/>
        <v>0.55999999999994543</v>
      </c>
    </row>
    <row r="1419" spans="1:8" x14ac:dyDescent="0.3">
      <c r="A1419">
        <v>1418</v>
      </c>
      <c r="B1419" s="2">
        <v>43844</v>
      </c>
      <c r="C1419" s="13">
        <v>58.23</v>
      </c>
      <c r="D1419" s="13">
        <f t="shared" si="66"/>
        <v>0.14999999999999858</v>
      </c>
      <c r="E1419" s="14">
        <v>23175</v>
      </c>
      <c r="F1419" s="14">
        <f t="shared" si="67"/>
        <v>2</v>
      </c>
      <c r="G1419" s="14">
        <v>967</v>
      </c>
      <c r="H1419" s="13">
        <f t="shared" si="68"/>
        <v>1.1599999999999682</v>
      </c>
    </row>
    <row r="1420" spans="1:8" x14ac:dyDescent="0.3">
      <c r="A1420">
        <v>1419</v>
      </c>
      <c r="B1420" s="2">
        <v>43843</v>
      </c>
      <c r="C1420" s="13">
        <v>58.08</v>
      </c>
      <c r="D1420" s="13">
        <f t="shared" si="66"/>
        <v>-3.4100000000000037</v>
      </c>
      <c r="E1420" s="14">
        <v>23173</v>
      </c>
      <c r="F1420" s="14">
        <f t="shared" si="67"/>
        <v>-3</v>
      </c>
      <c r="G1420" s="14">
        <v>965.84</v>
      </c>
      <c r="H1420" s="13">
        <f t="shared" si="68"/>
        <v>-2.6999999999999318</v>
      </c>
    </row>
    <row r="1421" spans="1:8" x14ac:dyDescent="0.3">
      <c r="A1421">
        <v>1420</v>
      </c>
      <c r="B1421" s="2">
        <v>43840</v>
      </c>
      <c r="C1421" s="13">
        <v>61.49</v>
      </c>
      <c r="D1421" s="13">
        <f t="shared" si="66"/>
        <v>1.9299999999999997</v>
      </c>
      <c r="E1421" s="14">
        <v>23176</v>
      </c>
      <c r="F1421" s="14">
        <f t="shared" si="67"/>
        <v>3</v>
      </c>
      <c r="G1421" s="14">
        <v>968.54</v>
      </c>
      <c r="H1421" s="13">
        <f t="shared" si="68"/>
        <v>8.3899999999999864</v>
      </c>
    </row>
    <row r="1422" spans="1:8" x14ac:dyDescent="0.3">
      <c r="A1422">
        <v>1421</v>
      </c>
      <c r="B1422" s="2">
        <v>43839</v>
      </c>
      <c r="C1422" s="13">
        <v>59.56</v>
      </c>
      <c r="D1422" s="13">
        <f t="shared" si="66"/>
        <v>-4.9999999999997158E-2</v>
      </c>
      <c r="E1422" s="14">
        <v>23173</v>
      </c>
      <c r="F1422" s="14">
        <f t="shared" si="67"/>
        <v>-2</v>
      </c>
      <c r="G1422" s="14">
        <v>960.15</v>
      </c>
      <c r="H1422" s="13">
        <f t="shared" si="68"/>
        <v>11.169999999999959</v>
      </c>
    </row>
    <row r="1423" spans="1:8" x14ac:dyDescent="0.3">
      <c r="A1423">
        <v>1422</v>
      </c>
      <c r="B1423" s="2">
        <v>43838</v>
      </c>
      <c r="C1423" s="13">
        <v>59.61</v>
      </c>
      <c r="D1423" s="13">
        <f t="shared" si="66"/>
        <v>-3.0900000000000034</v>
      </c>
      <c r="E1423" s="14">
        <v>23175</v>
      </c>
      <c r="F1423" s="14">
        <f t="shared" si="67"/>
        <v>0</v>
      </c>
      <c r="G1423" s="14">
        <v>948.98</v>
      </c>
      <c r="H1423" s="13">
        <f t="shared" si="68"/>
        <v>-9.8999999999999773</v>
      </c>
    </row>
    <row r="1424" spans="1:8" x14ac:dyDescent="0.3">
      <c r="A1424">
        <v>1423</v>
      </c>
      <c r="B1424" s="2">
        <v>43837</v>
      </c>
      <c r="C1424" s="13">
        <v>62.7</v>
      </c>
      <c r="D1424" s="13">
        <f t="shared" si="66"/>
        <v>-0.57000000000000028</v>
      </c>
      <c r="E1424" s="14">
        <v>23175</v>
      </c>
      <c r="F1424" s="14">
        <f t="shared" si="67"/>
        <v>-1</v>
      </c>
      <c r="G1424" s="14">
        <v>958.88</v>
      </c>
      <c r="H1424" s="13">
        <f t="shared" si="68"/>
        <v>3.0900000000000318</v>
      </c>
    </row>
    <row r="1425" spans="1:8" x14ac:dyDescent="0.3">
      <c r="A1425">
        <v>1424</v>
      </c>
      <c r="B1425" s="2">
        <v>43836</v>
      </c>
      <c r="C1425" s="13">
        <v>63.27</v>
      </c>
      <c r="D1425" s="13">
        <f t="shared" si="66"/>
        <v>0.22000000000000597</v>
      </c>
      <c r="E1425" s="14">
        <v>23176</v>
      </c>
      <c r="F1425" s="14">
        <f t="shared" si="67"/>
        <v>5</v>
      </c>
      <c r="G1425" s="14">
        <v>955.79</v>
      </c>
      <c r="H1425" s="13">
        <f t="shared" si="68"/>
        <v>-9.3500000000000227</v>
      </c>
    </row>
    <row r="1426" spans="1:8" x14ac:dyDescent="0.3">
      <c r="A1426">
        <v>1425</v>
      </c>
      <c r="B1426" s="2">
        <v>43833</v>
      </c>
      <c r="C1426" s="13">
        <v>63.05</v>
      </c>
      <c r="D1426" s="13">
        <f t="shared" si="66"/>
        <v>1.8699999999999974</v>
      </c>
      <c r="E1426" s="14">
        <v>23171</v>
      </c>
      <c r="F1426" s="14">
        <f t="shared" si="67"/>
        <v>3</v>
      </c>
      <c r="G1426" s="14">
        <v>965.14</v>
      </c>
      <c r="H1426" s="13">
        <f t="shared" si="68"/>
        <v>-1.5299999999999727</v>
      </c>
    </row>
    <row r="1427" spans="1:8" x14ac:dyDescent="0.3">
      <c r="A1427">
        <v>1426</v>
      </c>
      <c r="B1427" s="2">
        <v>43832</v>
      </c>
      <c r="C1427" s="13">
        <v>61.18</v>
      </c>
      <c r="D1427" s="13">
        <f t="shared" si="66"/>
        <v>0.11999999999999744</v>
      </c>
      <c r="E1427" s="14">
        <v>23168</v>
      </c>
      <c r="F1427" s="14">
        <f t="shared" si="67"/>
        <v>-3</v>
      </c>
      <c r="G1427" s="14">
        <v>966.67</v>
      </c>
      <c r="H1427" s="13">
        <f t="shared" si="68"/>
        <v>5.67999999999995</v>
      </c>
    </row>
    <row r="1428" spans="1:8" x14ac:dyDescent="0.3">
      <c r="A1428">
        <v>1427</v>
      </c>
      <c r="B1428" s="2">
        <v>43830</v>
      </c>
      <c r="C1428" s="13">
        <v>61.06</v>
      </c>
      <c r="D1428" s="13">
        <f t="shared" si="66"/>
        <v>-0.61999999999999744</v>
      </c>
      <c r="E1428" s="14">
        <v>23171</v>
      </c>
      <c r="F1428" s="14">
        <f t="shared" si="67"/>
        <v>1</v>
      </c>
      <c r="G1428" s="14">
        <v>960.99</v>
      </c>
      <c r="H1428" s="13">
        <f t="shared" si="68"/>
        <v>-4.0399999999999636</v>
      </c>
    </row>
    <row r="1429" spans="1:8" x14ac:dyDescent="0.3">
      <c r="A1429">
        <v>1428</v>
      </c>
      <c r="B1429" s="2">
        <v>43829</v>
      </c>
      <c r="C1429" s="13">
        <v>61.68</v>
      </c>
      <c r="D1429" s="13">
        <f t="shared" si="66"/>
        <v>-3.9999999999999147E-2</v>
      </c>
      <c r="E1429" s="14">
        <v>23170</v>
      </c>
      <c r="F1429" s="14">
        <f t="shared" si="67"/>
        <v>-1</v>
      </c>
      <c r="G1429" s="14">
        <v>965.03</v>
      </c>
      <c r="H1429" s="13">
        <f t="shared" si="68"/>
        <v>1.5199999999999818</v>
      </c>
    </row>
    <row r="1430" spans="1:8" x14ac:dyDescent="0.3">
      <c r="A1430">
        <v>1429</v>
      </c>
      <c r="B1430" s="2">
        <v>43826</v>
      </c>
      <c r="C1430" s="13">
        <v>61.72</v>
      </c>
      <c r="D1430" s="13">
        <f t="shared" si="66"/>
        <v>3.9999999999999147E-2</v>
      </c>
      <c r="E1430" s="14">
        <v>23171</v>
      </c>
      <c r="F1430" s="14">
        <f t="shared" si="67"/>
        <v>-3</v>
      </c>
      <c r="G1430" s="14">
        <v>963.51</v>
      </c>
      <c r="H1430" s="13">
        <f t="shared" si="68"/>
        <v>4.9199999999999591</v>
      </c>
    </row>
    <row r="1431" spans="1:8" x14ac:dyDescent="0.3">
      <c r="A1431">
        <v>1430</v>
      </c>
      <c r="B1431" s="2">
        <v>43825</v>
      </c>
      <c r="C1431" s="13">
        <v>61.68</v>
      </c>
      <c r="D1431" s="13">
        <f t="shared" si="66"/>
        <v>0.49000000000000199</v>
      </c>
      <c r="E1431" s="14">
        <v>23174</v>
      </c>
      <c r="F1431" s="14">
        <f t="shared" si="67"/>
        <v>1</v>
      </c>
      <c r="G1431" s="14">
        <v>958.59</v>
      </c>
      <c r="H1431" s="13">
        <f t="shared" si="68"/>
        <v>-2.3299999999999272</v>
      </c>
    </row>
    <row r="1432" spans="1:8" x14ac:dyDescent="0.3">
      <c r="A1432">
        <v>1431</v>
      </c>
      <c r="B1432" s="2">
        <v>43824</v>
      </c>
      <c r="C1432" s="13">
        <v>61.19</v>
      </c>
      <c r="D1432" s="13">
        <f t="shared" si="66"/>
        <v>7.9999999999998295E-2</v>
      </c>
      <c r="E1432" s="14">
        <v>23173</v>
      </c>
      <c r="F1432" s="14">
        <f t="shared" si="67"/>
        <v>-3</v>
      </c>
      <c r="G1432" s="14">
        <v>960.92</v>
      </c>
      <c r="H1432" s="13">
        <f t="shared" si="68"/>
        <v>2.0399999999999636</v>
      </c>
    </row>
    <row r="1433" spans="1:8" x14ac:dyDescent="0.3">
      <c r="A1433">
        <v>1432</v>
      </c>
      <c r="B1433" s="2">
        <v>43823</v>
      </c>
      <c r="C1433" s="13">
        <v>61.11</v>
      </c>
      <c r="D1433" s="13">
        <f t="shared" si="66"/>
        <v>0.58999999999999631</v>
      </c>
      <c r="E1433" s="14">
        <v>23176</v>
      </c>
      <c r="F1433" s="14">
        <f t="shared" si="67"/>
        <v>3</v>
      </c>
      <c r="G1433" s="14">
        <v>958.88</v>
      </c>
      <c r="H1433" s="13">
        <f t="shared" si="68"/>
        <v>-0.54999999999995453</v>
      </c>
    </row>
    <row r="1434" spans="1:8" x14ac:dyDescent="0.3">
      <c r="A1434">
        <v>1433</v>
      </c>
      <c r="B1434" s="2">
        <v>43822</v>
      </c>
      <c r="C1434" s="13">
        <v>60.52</v>
      </c>
      <c r="D1434" s="13">
        <f t="shared" si="66"/>
        <v>8.00000000000054E-2</v>
      </c>
      <c r="E1434" s="14">
        <v>23173</v>
      </c>
      <c r="F1434" s="14">
        <f t="shared" si="67"/>
        <v>-2</v>
      </c>
      <c r="G1434" s="14">
        <v>959.43</v>
      </c>
      <c r="H1434" s="13">
        <f t="shared" si="68"/>
        <v>3.0199999999999818</v>
      </c>
    </row>
    <row r="1435" spans="1:8" x14ac:dyDescent="0.3">
      <c r="A1435">
        <v>1434</v>
      </c>
      <c r="B1435" s="2">
        <v>43819</v>
      </c>
      <c r="C1435" s="13">
        <v>60.44</v>
      </c>
      <c r="D1435" s="13">
        <f t="shared" si="66"/>
        <v>-0.78000000000000114</v>
      </c>
      <c r="E1435" s="14">
        <v>23175</v>
      </c>
      <c r="F1435" s="14">
        <f t="shared" si="67"/>
        <v>6</v>
      </c>
      <c r="G1435" s="14">
        <v>956.41</v>
      </c>
      <c r="H1435" s="13">
        <f t="shared" si="68"/>
        <v>4.1499999999999773</v>
      </c>
    </row>
    <row r="1436" spans="1:8" x14ac:dyDescent="0.3">
      <c r="A1436">
        <v>1435</v>
      </c>
      <c r="B1436" s="2">
        <v>43818</v>
      </c>
      <c r="C1436" s="13">
        <v>61.22</v>
      </c>
      <c r="D1436" s="13">
        <f t="shared" si="66"/>
        <v>0.28999999999999915</v>
      </c>
      <c r="E1436" s="14">
        <v>23169</v>
      </c>
      <c r="F1436" s="14">
        <f t="shared" si="67"/>
        <v>-4</v>
      </c>
      <c r="G1436" s="14">
        <v>952.26</v>
      </c>
      <c r="H1436" s="13">
        <f t="shared" si="68"/>
        <v>1.1299999999999955</v>
      </c>
    </row>
    <row r="1437" spans="1:8" x14ac:dyDescent="0.3">
      <c r="A1437">
        <v>1436</v>
      </c>
      <c r="B1437" s="2">
        <v>43817</v>
      </c>
      <c r="C1437" s="13">
        <v>60.93</v>
      </c>
      <c r="D1437" s="13">
        <f t="shared" si="66"/>
        <v>-9.9999999999980105E-3</v>
      </c>
      <c r="E1437" s="14">
        <v>23173</v>
      </c>
      <c r="F1437" s="14">
        <f t="shared" si="67"/>
        <v>-3</v>
      </c>
      <c r="G1437" s="14">
        <v>951.13</v>
      </c>
      <c r="H1437" s="13">
        <f t="shared" si="68"/>
        <v>-2.8999999999999773</v>
      </c>
    </row>
    <row r="1438" spans="1:8" x14ac:dyDescent="0.3">
      <c r="A1438">
        <v>1437</v>
      </c>
      <c r="B1438" s="2">
        <v>43816</v>
      </c>
      <c r="C1438" s="13">
        <v>60.94</v>
      </c>
      <c r="D1438" s="13">
        <f t="shared" si="66"/>
        <v>0.72999999999999687</v>
      </c>
      <c r="E1438" s="14">
        <v>23176</v>
      </c>
      <c r="F1438" s="14">
        <f t="shared" si="67"/>
        <v>0</v>
      </c>
      <c r="G1438" s="14">
        <v>954.03</v>
      </c>
      <c r="H1438" s="13">
        <f t="shared" si="68"/>
        <v>-7.4400000000000546</v>
      </c>
    </row>
    <row r="1439" spans="1:8" x14ac:dyDescent="0.3">
      <c r="A1439">
        <v>1438</v>
      </c>
      <c r="B1439" s="2">
        <v>43815</v>
      </c>
      <c r="C1439" s="13">
        <v>60.21</v>
      </c>
      <c r="D1439" s="13">
        <f t="shared" si="66"/>
        <v>0.14000000000000057</v>
      </c>
      <c r="E1439" s="14">
        <v>23176</v>
      </c>
      <c r="F1439" s="14">
        <f t="shared" si="67"/>
        <v>3</v>
      </c>
      <c r="G1439" s="14">
        <v>961.47</v>
      </c>
      <c r="H1439" s="13">
        <f t="shared" si="68"/>
        <v>-4.7099999999999227</v>
      </c>
    </row>
    <row r="1440" spans="1:8" x14ac:dyDescent="0.3">
      <c r="A1440">
        <v>1439</v>
      </c>
      <c r="B1440" s="2">
        <v>43812</v>
      </c>
      <c r="C1440" s="13">
        <v>60.07</v>
      </c>
      <c r="D1440" s="13">
        <f t="shared" si="66"/>
        <v>0.89000000000000057</v>
      </c>
      <c r="E1440" s="14">
        <v>23173</v>
      </c>
      <c r="F1440" s="14">
        <f t="shared" si="67"/>
        <v>4</v>
      </c>
      <c r="G1440" s="14">
        <v>966.18</v>
      </c>
      <c r="H1440" s="13">
        <f t="shared" si="68"/>
        <v>-1.9900000000000091</v>
      </c>
    </row>
    <row r="1441" spans="1:8" x14ac:dyDescent="0.3">
      <c r="A1441">
        <v>1440</v>
      </c>
      <c r="B1441" s="2">
        <v>43811</v>
      </c>
      <c r="C1441" s="13">
        <v>59.18</v>
      </c>
      <c r="D1441" s="13">
        <f t="shared" si="66"/>
        <v>0.42000000000000171</v>
      </c>
      <c r="E1441" s="14">
        <v>23169</v>
      </c>
      <c r="F1441" s="14">
        <f t="shared" si="67"/>
        <v>-6</v>
      </c>
      <c r="G1441" s="14">
        <v>968.17</v>
      </c>
      <c r="H1441" s="13">
        <f t="shared" si="68"/>
        <v>6.3899999999999864</v>
      </c>
    </row>
    <row r="1442" spans="1:8" x14ac:dyDescent="0.3">
      <c r="A1442">
        <v>1441</v>
      </c>
      <c r="B1442" s="2">
        <v>43810</v>
      </c>
      <c r="C1442" s="13">
        <v>58.76</v>
      </c>
      <c r="D1442" s="13">
        <f t="shared" si="66"/>
        <v>-0.48000000000000398</v>
      </c>
      <c r="E1442" s="14">
        <v>23175</v>
      </c>
      <c r="F1442" s="14">
        <f t="shared" si="67"/>
        <v>5</v>
      </c>
      <c r="G1442" s="14">
        <v>961.78</v>
      </c>
      <c r="H1442" s="13">
        <f t="shared" si="68"/>
        <v>1.4800000000000182</v>
      </c>
    </row>
    <row r="1443" spans="1:8" x14ac:dyDescent="0.3">
      <c r="A1443">
        <v>1442</v>
      </c>
      <c r="B1443" s="2">
        <v>43809</v>
      </c>
      <c r="C1443" s="13">
        <v>59.24</v>
      </c>
      <c r="D1443" s="13">
        <f t="shared" si="66"/>
        <v>0.21999999999999886</v>
      </c>
      <c r="E1443" s="14">
        <v>23170</v>
      </c>
      <c r="F1443" s="14">
        <f t="shared" si="67"/>
        <v>0</v>
      </c>
      <c r="G1443" s="14">
        <v>960.3</v>
      </c>
      <c r="H1443" s="13">
        <f t="shared" si="68"/>
        <v>-5.7599999999999909</v>
      </c>
    </row>
    <row r="1444" spans="1:8" x14ac:dyDescent="0.3">
      <c r="A1444">
        <v>1443</v>
      </c>
      <c r="B1444" s="2">
        <v>43808</v>
      </c>
      <c r="C1444" s="13">
        <v>59.02</v>
      </c>
      <c r="D1444" s="13">
        <f t="shared" si="66"/>
        <v>-0.17999999999999972</v>
      </c>
      <c r="E1444" s="14">
        <v>23170</v>
      </c>
      <c r="F1444" s="14">
        <f t="shared" si="67"/>
        <v>-5</v>
      </c>
      <c r="G1444" s="14">
        <v>966.06</v>
      </c>
      <c r="H1444" s="13">
        <f t="shared" si="68"/>
        <v>2.5</v>
      </c>
    </row>
    <row r="1445" spans="1:8" x14ac:dyDescent="0.3">
      <c r="A1445">
        <v>1444</v>
      </c>
      <c r="B1445" s="2">
        <v>43805</v>
      </c>
      <c r="C1445" s="13">
        <v>59.2</v>
      </c>
      <c r="D1445" s="13">
        <f t="shared" si="66"/>
        <v>0.77000000000000313</v>
      </c>
      <c r="E1445" s="14">
        <v>23175</v>
      </c>
      <c r="F1445" s="14">
        <f t="shared" si="67"/>
        <v>8</v>
      </c>
      <c r="G1445" s="14">
        <v>963.56</v>
      </c>
      <c r="H1445" s="13">
        <f t="shared" si="68"/>
        <v>0.28999999999996362</v>
      </c>
    </row>
    <row r="1446" spans="1:8" x14ac:dyDescent="0.3">
      <c r="A1446">
        <v>1445</v>
      </c>
      <c r="B1446" s="2">
        <v>43804</v>
      </c>
      <c r="C1446" s="13">
        <v>58.43</v>
      </c>
      <c r="D1446" s="13">
        <f t="shared" si="66"/>
        <v>0</v>
      </c>
      <c r="E1446" s="14">
        <v>23167</v>
      </c>
      <c r="F1446" s="14">
        <f t="shared" si="67"/>
        <v>-3</v>
      </c>
      <c r="G1446" s="14">
        <v>963.27</v>
      </c>
      <c r="H1446" s="13">
        <f t="shared" si="68"/>
        <v>-2.6299999999999955</v>
      </c>
    </row>
    <row r="1447" spans="1:8" x14ac:dyDescent="0.3">
      <c r="A1447">
        <v>1446</v>
      </c>
      <c r="B1447" s="2">
        <v>43803</v>
      </c>
      <c r="C1447" s="13">
        <v>58.43</v>
      </c>
      <c r="D1447" s="13">
        <f t="shared" si="66"/>
        <v>2.3299999999999983</v>
      </c>
      <c r="E1447" s="14">
        <v>23170</v>
      </c>
      <c r="F1447" s="14">
        <f t="shared" si="67"/>
        <v>0</v>
      </c>
      <c r="G1447" s="14">
        <v>965.9</v>
      </c>
      <c r="H1447" s="13">
        <f t="shared" si="68"/>
        <v>12.470000000000027</v>
      </c>
    </row>
    <row r="1448" spans="1:8" x14ac:dyDescent="0.3">
      <c r="A1448">
        <v>1447</v>
      </c>
      <c r="B1448" s="2">
        <v>43802</v>
      </c>
      <c r="C1448" s="13">
        <v>56.1</v>
      </c>
      <c r="D1448" s="13">
        <f t="shared" si="66"/>
        <v>0.14000000000000057</v>
      </c>
      <c r="E1448" s="14">
        <v>23170</v>
      </c>
      <c r="F1448" s="14">
        <f t="shared" si="67"/>
        <v>-5</v>
      </c>
      <c r="G1448" s="14">
        <v>953.43</v>
      </c>
      <c r="H1448" s="13">
        <f t="shared" si="68"/>
        <v>-5.8799999999999955</v>
      </c>
    </row>
    <row r="1449" spans="1:8" x14ac:dyDescent="0.3">
      <c r="A1449">
        <v>1448</v>
      </c>
      <c r="B1449" s="2">
        <v>43801</v>
      </c>
      <c r="C1449" s="13">
        <v>55.96</v>
      </c>
      <c r="D1449" s="13">
        <f t="shared" si="66"/>
        <v>0.78999999999999915</v>
      </c>
      <c r="E1449" s="14">
        <v>23175</v>
      </c>
      <c r="F1449" s="14">
        <f t="shared" si="67"/>
        <v>-4</v>
      </c>
      <c r="G1449" s="14">
        <v>959.31</v>
      </c>
      <c r="H1449" s="13">
        <f t="shared" si="68"/>
        <v>-11.440000000000055</v>
      </c>
    </row>
    <row r="1450" spans="1:8" x14ac:dyDescent="0.3">
      <c r="A1450">
        <v>1449</v>
      </c>
      <c r="B1450" s="2">
        <v>43798</v>
      </c>
      <c r="C1450" s="13">
        <v>55.17</v>
      </c>
      <c r="D1450" s="13">
        <f t="shared" si="66"/>
        <v>-2.9099999999999966</v>
      </c>
      <c r="E1450" s="14">
        <v>23179</v>
      </c>
      <c r="F1450" s="14">
        <f t="shared" si="67"/>
        <v>-21</v>
      </c>
      <c r="G1450" s="14">
        <v>970.75</v>
      </c>
      <c r="H1450" s="13">
        <f t="shared" si="68"/>
        <v>0.36000000000001364</v>
      </c>
    </row>
    <row r="1451" spans="1:8" x14ac:dyDescent="0.3">
      <c r="A1451">
        <v>1450</v>
      </c>
      <c r="B1451" s="2">
        <v>43797</v>
      </c>
      <c r="C1451" s="13">
        <v>58.08</v>
      </c>
      <c r="D1451" s="13">
        <f t="shared" si="66"/>
        <v>-3.0000000000001137E-2</v>
      </c>
      <c r="E1451" s="14">
        <v>23200</v>
      </c>
      <c r="F1451" s="14">
        <f t="shared" si="67"/>
        <v>0</v>
      </c>
      <c r="G1451" s="14">
        <v>970.39</v>
      </c>
      <c r="H1451" s="13">
        <f t="shared" si="68"/>
        <v>-7.7799999999999727</v>
      </c>
    </row>
    <row r="1452" spans="1:8" x14ac:dyDescent="0.3">
      <c r="A1452">
        <v>1451</v>
      </c>
      <c r="B1452" s="2">
        <v>43796</v>
      </c>
      <c r="C1452" s="13">
        <v>58.11</v>
      </c>
      <c r="D1452" s="13">
        <f t="shared" si="66"/>
        <v>-0.29999999999999716</v>
      </c>
      <c r="E1452" s="14">
        <v>23200</v>
      </c>
      <c r="F1452" s="14">
        <f t="shared" si="67"/>
        <v>10</v>
      </c>
      <c r="G1452" s="14">
        <v>978.17</v>
      </c>
      <c r="H1452" s="13">
        <f t="shared" si="68"/>
        <v>1.3799999999999955</v>
      </c>
    </row>
    <row r="1453" spans="1:8" x14ac:dyDescent="0.3">
      <c r="A1453">
        <v>1452</v>
      </c>
      <c r="B1453" s="2">
        <v>43795</v>
      </c>
      <c r="C1453" s="13">
        <v>58.41</v>
      </c>
      <c r="D1453" s="13">
        <f t="shared" si="66"/>
        <v>0.39999999999999858</v>
      </c>
      <c r="E1453" s="14">
        <v>23190</v>
      </c>
      <c r="F1453" s="14">
        <f t="shared" si="67"/>
        <v>-7</v>
      </c>
      <c r="G1453" s="14">
        <v>976.79</v>
      </c>
      <c r="H1453" s="13">
        <f t="shared" si="68"/>
        <v>0.43999999999994088</v>
      </c>
    </row>
    <row r="1454" spans="1:8" x14ac:dyDescent="0.3">
      <c r="A1454">
        <v>1453</v>
      </c>
      <c r="B1454" s="2">
        <v>43794</v>
      </c>
      <c r="C1454" s="13">
        <v>58.01</v>
      </c>
      <c r="D1454" s="13">
        <f t="shared" si="66"/>
        <v>0.23999999999999488</v>
      </c>
      <c r="E1454" s="14">
        <v>23197</v>
      </c>
      <c r="F1454" s="14">
        <f t="shared" si="67"/>
        <v>2</v>
      </c>
      <c r="G1454" s="14">
        <v>976.35</v>
      </c>
      <c r="H1454" s="13">
        <f t="shared" si="68"/>
        <v>-1.42999999999995</v>
      </c>
    </row>
    <row r="1455" spans="1:8" x14ac:dyDescent="0.3">
      <c r="A1455">
        <v>1454</v>
      </c>
      <c r="B1455" s="2">
        <v>43791</v>
      </c>
      <c r="C1455" s="13">
        <v>57.77</v>
      </c>
      <c r="D1455" s="13">
        <f t="shared" si="66"/>
        <v>-0.80999999999999517</v>
      </c>
      <c r="E1455" s="14">
        <v>23195</v>
      </c>
      <c r="F1455" s="14">
        <f t="shared" si="67"/>
        <v>2</v>
      </c>
      <c r="G1455" s="14">
        <v>977.78</v>
      </c>
      <c r="H1455" s="13">
        <f t="shared" si="68"/>
        <v>-10.110000000000014</v>
      </c>
    </row>
    <row r="1456" spans="1:8" x14ac:dyDescent="0.3">
      <c r="A1456">
        <v>1455</v>
      </c>
      <c r="B1456" s="2">
        <v>43790</v>
      </c>
      <c r="C1456" s="13">
        <v>58.58</v>
      </c>
      <c r="D1456" s="13">
        <f t="shared" si="66"/>
        <v>1.4699999999999989</v>
      </c>
      <c r="E1456" s="14">
        <v>23193</v>
      </c>
      <c r="F1456" s="14">
        <f t="shared" si="67"/>
        <v>-6</v>
      </c>
      <c r="G1456" s="14">
        <v>987.89</v>
      </c>
      <c r="H1456" s="13">
        <f t="shared" si="68"/>
        <v>-12.669999999999959</v>
      </c>
    </row>
    <row r="1457" spans="1:8" x14ac:dyDescent="0.3">
      <c r="A1457">
        <v>1456</v>
      </c>
      <c r="B1457" s="2">
        <v>43789</v>
      </c>
      <c r="C1457" s="13">
        <v>57.11</v>
      </c>
      <c r="D1457" s="13">
        <f t="shared" si="66"/>
        <v>1.8999999999999986</v>
      </c>
      <c r="E1457" s="14">
        <v>23199</v>
      </c>
      <c r="F1457" s="14">
        <f t="shared" si="67"/>
        <v>-1</v>
      </c>
      <c r="G1457" s="14">
        <v>1000.56</v>
      </c>
      <c r="H1457" s="13">
        <f t="shared" si="68"/>
        <v>-7.7900000000000773</v>
      </c>
    </row>
    <row r="1458" spans="1:8" x14ac:dyDescent="0.3">
      <c r="A1458">
        <v>1457</v>
      </c>
      <c r="B1458" s="2">
        <v>43788</v>
      </c>
      <c r="C1458" s="13">
        <v>55.21</v>
      </c>
      <c r="D1458" s="13">
        <f t="shared" si="66"/>
        <v>-1.8399999999999963</v>
      </c>
      <c r="E1458" s="14">
        <v>23200</v>
      </c>
      <c r="F1458" s="14">
        <f t="shared" si="67"/>
        <v>-5</v>
      </c>
      <c r="G1458" s="14">
        <v>1008.35</v>
      </c>
      <c r="H1458" s="13">
        <f t="shared" si="68"/>
        <v>5.4400000000000546</v>
      </c>
    </row>
    <row r="1459" spans="1:8" x14ac:dyDescent="0.3">
      <c r="A1459">
        <v>1458</v>
      </c>
      <c r="B1459" s="2">
        <v>43787</v>
      </c>
      <c r="C1459" s="13">
        <v>57.05</v>
      </c>
      <c r="D1459" s="13">
        <f t="shared" si="66"/>
        <v>-0.67000000000000171</v>
      </c>
      <c r="E1459" s="14">
        <v>23205</v>
      </c>
      <c r="F1459" s="14">
        <f t="shared" si="67"/>
        <v>1</v>
      </c>
      <c r="G1459" s="14">
        <v>1002.91</v>
      </c>
      <c r="H1459" s="13">
        <f t="shared" si="68"/>
        <v>-7.1200000000000045</v>
      </c>
    </row>
    <row r="1460" spans="1:8" x14ac:dyDescent="0.3">
      <c r="A1460">
        <v>1459</v>
      </c>
      <c r="B1460" s="2">
        <v>43784</v>
      </c>
      <c r="C1460" s="13">
        <v>57.72</v>
      </c>
      <c r="D1460" s="13">
        <f t="shared" si="66"/>
        <v>0.94999999999999574</v>
      </c>
      <c r="E1460" s="14">
        <v>23204</v>
      </c>
      <c r="F1460" s="14">
        <f t="shared" si="67"/>
        <v>4</v>
      </c>
      <c r="G1460" s="14">
        <v>1010.03</v>
      </c>
      <c r="H1460" s="13">
        <f t="shared" si="68"/>
        <v>-2.2699999999999818</v>
      </c>
    </row>
    <row r="1461" spans="1:8" x14ac:dyDescent="0.3">
      <c r="A1461">
        <v>1460</v>
      </c>
      <c r="B1461" s="2">
        <v>43783</v>
      </c>
      <c r="C1461" s="13">
        <v>56.77</v>
      </c>
      <c r="D1461" s="13">
        <f t="shared" si="66"/>
        <v>-0.34999999999999432</v>
      </c>
      <c r="E1461" s="14">
        <v>23200</v>
      </c>
      <c r="F1461" s="14">
        <f t="shared" si="67"/>
        <v>1</v>
      </c>
      <c r="G1461" s="14">
        <v>1012.3</v>
      </c>
      <c r="H1461" s="13">
        <f t="shared" si="68"/>
        <v>-0.47000000000002728</v>
      </c>
    </row>
    <row r="1462" spans="1:8" x14ac:dyDescent="0.3">
      <c r="A1462">
        <v>1461</v>
      </c>
      <c r="B1462" s="2">
        <v>43782</v>
      </c>
      <c r="C1462" s="13">
        <v>57.12</v>
      </c>
      <c r="D1462" s="13">
        <f t="shared" si="66"/>
        <v>0.32000000000000028</v>
      </c>
      <c r="E1462" s="14">
        <v>23199</v>
      </c>
      <c r="F1462" s="14">
        <f t="shared" si="67"/>
        <v>0</v>
      </c>
      <c r="G1462" s="14">
        <v>1012.77</v>
      </c>
      <c r="H1462" s="13">
        <f t="shared" si="68"/>
        <v>-5.5600000000000591</v>
      </c>
    </row>
    <row r="1463" spans="1:8" x14ac:dyDescent="0.3">
      <c r="A1463">
        <v>1462</v>
      </c>
      <c r="B1463" s="2">
        <v>43781</v>
      </c>
      <c r="C1463" s="13">
        <v>56.8</v>
      </c>
      <c r="D1463" s="13">
        <f t="shared" si="66"/>
        <v>-6.0000000000002274E-2</v>
      </c>
      <c r="E1463" s="14">
        <v>23199</v>
      </c>
      <c r="F1463" s="14">
        <f t="shared" si="67"/>
        <v>-1</v>
      </c>
      <c r="G1463" s="14">
        <v>1018.33</v>
      </c>
      <c r="H1463" s="13">
        <f t="shared" si="68"/>
        <v>1.5800000000000409</v>
      </c>
    </row>
    <row r="1464" spans="1:8" x14ac:dyDescent="0.3">
      <c r="A1464">
        <v>1463</v>
      </c>
      <c r="B1464" s="2">
        <v>43780</v>
      </c>
      <c r="C1464" s="13">
        <v>56.86</v>
      </c>
      <c r="D1464" s="13">
        <f t="shared" si="66"/>
        <v>-0.38000000000000256</v>
      </c>
      <c r="E1464" s="14">
        <v>23200</v>
      </c>
      <c r="F1464" s="14">
        <f t="shared" si="67"/>
        <v>2</v>
      </c>
      <c r="G1464" s="14">
        <v>1016.75</v>
      </c>
      <c r="H1464" s="13">
        <f t="shared" si="68"/>
        <v>-5.7400000000000091</v>
      </c>
    </row>
    <row r="1465" spans="1:8" x14ac:dyDescent="0.3">
      <c r="A1465">
        <v>1464</v>
      </c>
      <c r="B1465" s="2">
        <v>43777</v>
      </c>
      <c r="C1465" s="13">
        <v>57.24</v>
      </c>
      <c r="D1465" s="13">
        <f t="shared" si="66"/>
        <v>9.0000000000003411E-2</v>
      </c>
      <c r="E1465" s="14">
        <v>23198</v>
      </c>
      <c r="F1465" s="14">
        <f t="shared" si="67"/>
        <v>-1</v>
      </c>
      <c r="G1465" s="14">
        <v>1022.49</v>
      </c>
      <c r="H1465" s="13">
        <f t="shared" si="68"/>
        <v>-1.5399999999999636</v>
      </c>
    </row>
    <row r="1466" spans="1:8" x14ac:dyDescent="0.3">
      <c r="A1466">
        <v>1465</v>
      </c>
      <c r="B1466" s="2">
        <v>43776</v>
      </c>
      <c r="C1466" s="13">
        <v>57.15</v>
      </c>
      <c r="D1466" s="13">
        <f t="shared" si="66"/>
        <v>0.79999999999999716</v>
      </c>
      <c r="E1466" s="14">
        <v>23199</v>
      </c>
      <c r="F1466" s="14">
        <f t="shared" si="67"/>
        <v>0</v>
      </c>
      <c r="G1466" s="14">
        <v>1024.03</v>
      </c>
      <c r="H1466" s="13">
        <f t="shared" si="68"/>
        <v>-0.88000000000010914</v>
      </c>
    </row>
    <row r="1467" spans="1:8" x14ac:dyDescent="0.3">
      <c r="A1467">
        <v>1466</v>
      </c>
      <c r="B1467" s="2">
        <v>43775</v>
      </c>
      <c r="C1467" s="13">
        <v>56.35</v>
      </c>
      <c r="D1467" s="13">
        <f t="shared" si="66"/>
        <v>-0.87999999999999545</v>
      </c>
      <c r="E1467" s="14">
        <v>23199</v>
      </c>
      <c r="F1467" s="14">
        <f t="shared" si="67"/>
        <v>0</v>
      </c>
      <c r="G1467" s="14">
        <v>1024.9100000000001</v>
      </c>
      <c r="H1467" s="13">
        <f t="shared" si="68"/>
        <v>0.57000000000016371</v>
      </c>
    </row>
    <row r="1468" spans="1:8" x14ac:dyDescent="0.3">
      <c r="A1468">
        <v>1467</v>
      </c>
      <c r="B1468" s="2">
        <v>43774</v>
      </c>
      <c r="C1468" s="13">
        <v>57.23</v>
      </c>
      <c r="D1468" s="13">
        <f t="shared" si="66"/>
        <v>0.68999999999999773</v>
      </c>
      <c r="E1468" s="14">
        <v>23199</v>
      </c>
      <c r="F1468" s="14">
        <f t="shared" si="67"/>
        <v>0</v>
      </c>
      <c r="G1468" s="14">
        <v>1024.3399999999999</v>
      </c>
      <c r="H1468" s="13">
        <f t="shared" si="68"/>
        <v>1.9099999999999682</v>
      </c>
    </row>
    <row r="1469" spans="1:8" x14ac:dyDescent="0.3">
      <c r="A1469">
        <v>1468</v>
      </c>
      <c r="B1469" s="2">
        <v>43773</v>
      </c>
      <c r="C1469" s="13">
        <v>56.54</v>
      </c>
      <c r="D1469" s="13">
        <f t="shared" si="66"/>
        <v>0.33999999999999631</v>
      </c>
      <c r="E1469" s="14">
        <v>23199</v>
      </c>
      <c r="F1469" s="14">
        <f t="shared" si="67"/>
        <v>-1</v>
      </c>
      <c r="G1469" s="14">
        <v>1022.43</v>
      </c>
      <c r="H1469" s="13">
        <f t="shared" si="68"/>
        <v>6.8399999999999181</v>
      </c>
    </row>
    <row r="1470" spans="1:8" x14ac:dyDescent="0.3">
      <c r="A1470">
        <v>1469</v>
      </c>
      <c r="B1470" s="2">
        <v>43770</v>
      </c>
      <c r="C1470" s="13">
        <v>56.2</v>
      </c>
      <c r="D1470" s="13">
        <f t="shared" si="66"/>
        <v>2.0200000000000031</v>
      </c>
      <c r="E1470" s="14">
        <v>23200</v>
      </c>
      <c r="F1470" s="14">
        <f t="shared" si="67"/>
        <v>-2</v>
      </c>
      <c r="G1470" s="14">
        <v>1015.59</v>
      </c>
      <c r="H1470" s="13">
        <f t="shared" si="68"/>
        <v>16.769999999999982</v>
      </c>
    </row>
    <row r="1471" spans="1:8" x14ac:dyDescent="0.3">
      <c r="A1471">
        <v>1470</v>
      </c>
      <c r="B1471" s="2">
        <v>43769</v>
      </c>
      <c r="C1471" s="13">
        <v>54.18</v>
      </c>
      <c r="D1471" s="13">
        <f t="shared" si="66"/>
        <v>-0.88000000000000256</v>
      </c>
      <c r="E1471" s="14">
        <v>23202</v>
      </c>
      <c r="F1471" s="14">
        <f t="shared" si="67"/>
        <v>2</v>
      </c>
      <c r="G1471" s="14">
        <v>998.82</v>
      </c>
      <c r="H1471" s="13">
        <f t="shared" si="68"/>
        <v>-2.0699999999999363</v>
      </c>
    </row>
    <row r="1472" spans="1:8" x14ac:dyDescent="0.3">
      <c r="A1472">
        <v>1471</v>
      </c>
      <c r="B1472" s="2">
        <v>43768</v>
      </c>
      <c r="C1472" s="13">
        <v>55.06</v>
      </c>
      <c r="D1472" s="13">
        <f t="shared" si="66"/>
        <v>-0.47999999999999687</v>
      </c>
      <c r="E1472" s="14">
        <v>23200</v>
      </c>
      <c r="F1472" s="14">
        <f t="shared" si="67"/>
        <v>-2</v>
      </c>
      <c r="G1472" s="14">
        <v>1000.89</v>
      </c>
      <c r="H1472" s="13">
        <f t="shared" si="68"/>
        <v>5.0199999999999818</v>
      </c>
    </row>
    <row r="1473" spans="1:8" x14ac:dyDescent="0.3">
      <c r="A1473">
        <v>1472</v>
      </c>
      <c r="B1473" s="2">
        <v>43767</v>
      </c>
      <c r="C1473" s="13">
        <v>55.54</v>
      </c>
      <c r="D1473" s="13">
        <f t="shared" si="66"/>
        <v>-0.27000000000000313</v>
      </c>
      <c r="E1473" s="14">
        <v>23202</v>
      </c>
      <c r="F1473" s="14">
        <f t="shared" si="67"/>
        <v>2</v>
      </c>
      <c r="G1473" s="14">
        <v>995.87</v>
      </c>
      <c r="H1473" s="13">
        <f t="shared" si="68"/>
        <v>-0.61000000000001364</v>
      </c>
    </row>
    <row r="1474" spans="1:8" x14ac:dyDescent="0.3">
      <c r="A1474">
        <v>1473</v>
      </c>
      <c r="B1474" s="2">
        <v>43766</v>
      </c>
      <c r="C1474" s="13">
        <v>55.81</v>
      </c>
      <c r="D1474" s="13">
        <f t="shared" si="66"/>
        <v>-0.84999999999999432</v>
      </c>
      <c r="E1474" s="14">
        <v>23200</v>
      </c>
      <c r="F1474" s="14">
        <f t="shared" si="67"/>
        <v>0</v>
      </c>
      <c r="G1474" s="14">
        <v>996.48</v>
      </c>
      <c r="H1474" s="13">
        <f t="shared" si="68"/>
        <v>-9.0000000000031832E-2</v>
      </c>
    </row>
    <row r="1475" spans="1:8" x14ac:dyDescent="0.3">
      <c r="A1475">
        <v>1474</v>
      </c>
      <c r="B1475" s="2">
        <v>43763</v>
      </c>
      <c r="C1475" s="13">
        <v>56.66</v>
      </c>
      <c r="D1475" s="13">
        <f t="shared" ref="D1475:D1538" si="69">C1475-C1476</f>
        <v>0.42999999999999972</v>
      </c>
      <c r="E1475" s="14">
        <v>23200</v>
      </c>
      <c r="F1475" s="14">
        <f t="shared" ref="F1475:F1538" si="70">E1475-E1476</f>
        <v>-3</v>
      </c>
      <c r="G1475" s="14">
        <v>996.57</v>
      </c>
      <c r="H1475" s="13">
        <f t="shared" ref="H1475:H1538" si="71">G1475-G1476</f>
        <v>2.9700000000000273</v>
      </c>
    </row>
    <row r="1476" spans="1:8" x14ac:dyDescent="0.3">
      <c r="A1476">
        <v>1475</v>
      </c>
      <c r="B1476" s="2">
        <v>43762</v>
      </c>
      <c r="C1476" s="13">
        <v>56.23</v>
      </c>
      <c r="D1476" s="13">
        <f t="shared" si="69"/>
        <v>0.25999999999999801</v>
      </c>
      <c r="E1476" s="14">
        <v>23203</v>
      </c>
      <c r="F1476" s="14">
        <f t="shared" si="70"/>
        <v>-2</v>
      </c>
      <c r="G1476" s="14">
        <v>993.6</v>
      </c>
      <c r="H1476" s="13">
        <f t="shared" si="71"/>
        <v>5.8100000000000591</v>
      </c>
    </row>
    <row r="1477" spans="1:8" x14ac:dyDescent="0.3">
      <c r="A1477">
        <v>1476</v>
      </c>
      <c r="B1477" s="2">
        <v>43761</v>
      </c>
      <c r="C1477" s="13">
        <v>55.97</v>
      </c>
      <c r="D1477" s="13">
        <f t="shared" si="69"/>
        <v>1.8100000000000023</v>
      </c>
      <c r="E1477" s="14">
        <v>23205</v>
      </c>
      <c r="F1477" s="14">
        <f t="shared" si="70"/>
        <v>4</v>
      </c>
      <c r="G1477" s="14">
        <v>987.79</v>
      </c>
      <c r="H1477" s="13">
        <f t="shared" si="71"/>
        <v>0.59999999999990905</v>
      </c>
    </row>
    <row r="1478" spans="1:8" x14ac:dyDescent="0.3">
      <c r="A1478">
        <v>1477</v>
      </c>
      <c r="B1478" s="2">
        <v>43760</v>
      </c>
      <c r="C1478" s="13">
        <v>54.16</v>
      </c>
      <c r="D1478" s="13">
        <f t="shared" si="69"/>
        <v>0.84999999999999432</v>
      </c>
      <c r="E1478" s="14">
        <v>23201</v>
      </c>
      <c r="F1478" s="14">
        <f t="shared" si="70"/>
        <v>-4</v>
      </c>
      <c r="G1478" s="14">
        <v>987.19</v>
      </c>
      <c r="H1478" s="13">
        <f t="shared" si="71"/>
        <v>3.6300000000001091</v>
      </c>
    </row>
    <row r="1479" spans="1:8" x14ac:dyDescent="0.3">
      <c r="A1479">
        <v>1478</v>
      </c>
      <c r="B1479" s="2">
        <v>43759</v>
      </c>
      <c r="C1479" s="13">
        <v>53.31</v>
      </c>
      <c r="D1479" s="13">
        <f t="shared" si="69"/>
        <v>-0.46999999999999886</v>
      </c>
      <c r="E1479" s="14">
        <v>23205</v>
      </c>
      <c r="F1479" s="14">
        <f t="shared" si="70"/>
        <v>2</v>
      </c>
      <c r="G1479" s="14">
        <v>983.56</v>
      </c>
      <c r="H1479" s="13">
        <f t="shared" si="71"/>
        <v>-5.6400000000001</v>
      </c>
    </row>
    <row r="1480" spans="1:8" x14ac:dyDescent="0.3">
      <c r="A1480">
        <v>1479</v>
      </c>
      <c r="B1480" s="2">
        <v>43756</v>
      </c>
      <c r="C1480" s="13">
        <v>53.78</v>
      </c>
      <c r="D1480" s="13">
        <f t="shared" si="69"/>
        <v>-0.14999999999999858</v>
      </c>
      <c r="E1480" s="14">
        <v>23203</v>
      </c>
      <c r="F1480" s="14">
        <f t="shared" si="70"/>
        <v>-3</v>
      </c>
      <c r="G1480" s="14">
        <v>989.2</v>
      </c>
      <c r="H1480" s="13">
        <f t="shared" si="71"/>
        <v>-0.62000000000000455</v>
      </c>
    </row>
    <row r="1481" spans="1:8" x14ac:dyDescent="0.3">
      <c r="A1481">
        <v>1480</v>
      </c>
      <c r="B1481" s="2">
        <v>43755</v>
      </c>
      <c r="C1481" s="13">
        <v>53.93</v>
      </c>
      <c r="D1481" s="13">
        <f t="shared" si="69"/>
        <v>0.57000000000000028</v>
      </c>
      <c r="E1481" s="14">
        <v>23206</v>
      </c>
      <c r="F1481" s="14">
        <f t="shared" si="70"/>
        <v>4</v>
      </c>
      <c r="G1481" s="14">
        <v>989.82</v>
      </c>
      <c r="H1481" s="13">
        <f t="shared" si="71"/>
        <v>-4.6399999999999864</v>
      </c>
    </row>
    <row r="1482" spans="1:8" x14ac:dyDescent="0.3">
      <c r="A1482">
        <v>1481</v>
      </c>
      <c r="B1482" s="2">
        <v>43754</v>
      </c>
      <c r="C1482" s="13">
        <v>53.36</v>
      </c>
      <c r="D1482" s="13">
        <f t="shared" si="69"/>
        <v>0.54999999999999716</v>
      </c>
      <c r="E1482" s="14">
        <v>23202</v>
      </c>
      <c r="F1482" s="14">
        <f t="shared" si="70"/>
        <v>1</v>
      </c>
      <c r="G1482" s="14">
        <v>994.46</v>
      </c>
      <c r="H1482" s="13">
        <f t="shared" si="71"/>
        <v>1.4100000000000819</v>
      </c>
    </row>
    <row r="1483" spans="1:8" x14ac:dyDescent="0.3">
      <c r="A1483">
        <v>1482</v>
      </c>
      <c r="B1483" s="2">
        <v>43753</v>
      </c>
      <c r="C1483" s="13">
        <v>52.81</v>
      </c>
      <c r="D1483" s="13">
        <f t="shared" si="69"/>
        <v>-0.78000000000000114</v>
      </c>
      <c r="E1483" s="14">
        <v>23201</v>
      </c>
      <c r="F1483" s="14">
        <f t="shared" si="70"/>
        <v>1</v>
      </c>
      <c r="G1483" s="14">
        <v>993.05</v>
      </c>
      <c r="H1483" s="13">
        <f t="shared" si="71"/>
        <v>-0.5200000000000955</v>
      </c>
    </row>
    <row r="1484" spans="1:8" x14ac:dyDescent="0.3">
      <c r="A1484">
        <v>1483</v>
      </c>
      <c r="B1484" s="2">
        <v>43752</v>
      </c>
      <c r="C1484" s="13">
        <v>53.59</v>
      </c>
      <c r="D1484" s="13">
        <f t="shared" si="69"/>
        <v>-1.1099999999999994</v>
      </c>
      <c r="E1484" s="14">
        <v>23200</v>
      </c>
      <c r="F1484" s="14">
        <f t="shared" si="70"/>
        <v>0</v>
      </c>
      <c r="G1484" s="14">
        <v>993.57</v>
      </c>
      <c r="H1484" s="13">
        <f t="shared" si="71"/>
        <v>1.7300000000000182</v>
      </c>
    </row>
    <row r="1485" spans="1:8" x14ac:dyDescent="0.3">
      <c r="A1485">
        <v>1484</v>
      </c>
      <c r="B1485" s="2">
        <v>43749</v>
      </c>
      <c r="C1485" s="13">
        <v>54.7</v>
      </c>
      <c r="D1485" s="13">
        <f t="shared" si="69"/>
        <v>1.1500000000000057</v>
      </c>
      <c r="E1485" s="14">
        <v>23200</v>
      </c>
      <c r="F1485" s="14">
        <f t="shared" si="70"/>
        <v>0</v>
      </c>
      <c r="G1485" s="14">
        <v>991.84</v>
      </c>
      <c r="H1485" s="13">
        <f t="shared" si="71"/>
        <v>4.4600000000000364</v>
      </c>
    </row>
    <row r="1486" spans="1:8" x14ac:dyDescent="0.3">
      <c r="A1486">
        <v>1485</v>
      </c>
      <c r="B1486" s="2">
        <v>43748</v>
      </c>
      <c r="C1486" s="13">
        <v>53.55</v>
      </c>
      <c r="D1486" s="13">
        <f t="shared" si="69"/>
        <v>0.95999999999999375</v>
      </c>
      <c r="E1486" s="14">
        <v>23200</v>
      </c>
      <c r="F1486" s="14">
        <f t="shared" si="70"/>
        <v>-25</v>
      </c>
      <c r="G1486" s="14">
        <v>987.38</v>
      </c>
      <c r="H1486" s="13">
        <f t="shared" si="71"/>
        <v>-0.45000000000004547</v>
      </c>
    </row>
    <row r="1487" spans="1:8" x14ac:dyDescent="0.3">
      <c r="A1487">
        <v>1486</v>
      </c>
      <c r="B1487" s="2">
        <v>43747</v>
      </c>
      <c r="C1487" s="13">
        <v>52.59</v>
      </c>
      <c r="D1487" s="13">
        <f t="shared" si="69"/>
        <v>-3.9999999999999147E-2</v>
      </c>
      <c r="E1487" s="14">
        <v>23225</v>
      </c>
      <c r="F1487" s="14">
        <f t="shared" si="70"/>
        <v>25</v>
      </c>
      <c r="G1487" s="14">
        <v>987.83</v>
      </c>
      <c r="H1487" s="13">
        <f t="shared" si="71"/>
        <v>-0.38999999999998636</v>
      </c>
    </row>
    <row r="1488" spans="1:8" x14ac:dyDescent="0.3">
      <c r="A1488">
        <v>1487</v>
      </c>
      <c r="B1488" s="2">
        <v>43746</v>
      </c>
      <c r="C1488" s="13">
        <v>52.63</v>
      </c>
      <c r="D1488" s="13">
        <f t="shared" si="69"/>
        <v>-0.11999999999999744</v>
      </c>
      <c r="E1488" s="14">
        <v>23200</v>
      </c>
      <c r="F1488" s="14">
        <f t="shared" si="70"/>
        <v>0</v>
      </c>
      <c r="G1488" s="14">
        <v>988.22</v>
      </c>
      <c r="H1488" s="13">
        <f t="shared" si="71"/>
        <v>5.1299999999999955</v>
      </c>
    </row>
    <row r="1489" spans="1:8" x14ac:dyDescent="0.3">
      <c r="A1489">
        <v>1488</v>
      </c>
      <c r="B1489" s="2">
        <v>43745</v>
      </c>
      <c r="C1489" s="13">
        <v>52.75</v>
      </c>
      <c r="D1489" s="13">
        <f t="shared" si="69"/>
        <v>-6.0000000000002274E-2</v>
      </c>
      <c r="E1489" s="14">
        <v>23200</v>
      </c>
      <c r="F1489" s="14">
        <f t="shared" si="70"/>
        <v>0</v>
      </c>
      <c r="G1489" s="14">
        <v>983.09</v>
      </c>
      <c r="H1489" s="13">
        <f t="shared" si="71"/>
        <v>-4.5</v>
      </c>
    </row>
    <row r="1490" spans="1:8" x14ac:dyDescent="0.3">
      <c r="A1490">
        <v>1489</v>
      </c>
      <c r="B1490" s="2">
        <v>43742</v>
      </c>
      <c r="C1490" s="13">
        <v>52.81</v>
      </c>
      <c r="D1490" s="13">
        <f t="shared" si="69"/>
        <v>0.35999999999999943</v>
      </c>
      <c r="E1490" s="14">
        <v>23200</v>
      </c>
      <c r="F1490" s="14">
        <f t="shared" si="70"/>
        <v>0</v>
      </c>
      <c r="G1490" s="14">
        <v>987.59</v>
      </c>
      <c r="H1490" s="13">
        <f t="shared" si="71"/>
        <v>-2.0799999999999272</v>
      </c>
    </row>
    <row r="1491" spans="1:8" x14ac:dyDescent="0.3">
      <c r="A1491">
        <v>1490</v>
      </c>
      <c r="B1491" s="2">
        <v>43741</v>
      </c>
      <c r="C1491" s="13">
        <v>52.45</v>
      </c>
      <c r="D1491" s="13">
        <f t="shared" si="69"/>
        <v>-0.18999999999999773</v>
      </c>
      <c r="E1491" s="14">
        <v>23200</v>
      </c>
      <c r="F1491" s="14">
        <f t="shared" si="70"/>
        <v>0</v>
      </c>
      <c r="G1491" s="14">
        <v>989.67</v>
      </c>
      <c r="H1491" s="13">
        <f t="shared" si="71"/>
        <v>-1.5200000000000955</v>
      </c>
    </row>
    <row r="1492" spans="1:8" x14ac:dyDescent="0.3">
      <c r="A1492">
        <v>1491</v>
      </c>
      <c r="B1492" s="2">
        <v>43740</v>
      </c>
      <c r="C1492" s="13">
        <v>52.64</v>
      </c>
      <c r="D1492" s="13">
        <f t="shared" si="69"/>
        <v>-0.97999999999999687</v>
      </c>
      <c r="E1492" s="14">
        <v>23200</v>
      </c>
      <c r="F1492" s="14">
        <f t="shared" si="70"/>
        <v>-1</v>
      </c>
      <c r="G1492" s="14">
        <v>991.19</v>
      </c>
      <c r="H1492" s="13">
        <f t="shared" si="71"/>
        <v>-8.3999999999999773</v>
      </c>
    </row>
    <row r="1493" spans="1:8" x14ac:dyDescent="0.3">
      <c r="A1493">
        <v>1492</v>
      </c>
      <c r="B1493" s="2">
        <v>43739</v>
      </c>
      <c r="C1493" s="13">
        <v>53.62</v>
      </c>
      <c r="D1493" s="13">
        <f t="shared" si="69"/>
        <v>-0.45000000000000284</v>
      </c>
      <c r="E1493" s="14">
        <v>23201</v>
      </c>
      <c r="F1493" s="14">
        <f t="shared" si="70"/>
        <v>1</v>
      </c>
      <c r="G1493" s="14">
        <v>999.59</v>
      </c>
      <c r="H1493" s="13">
        <f t="shared" si="71"/>
        <v>3.0300000000000864</v>
      </c>
    </row>
    <row r="1494" spans="1:8" x14ac:dyDescent="0.3">
      <c r="A1494">
        <v>1493</v>
      </c>
      <c r="B1494" s="2">
        <v>43738</v>
      </c>
      <c r="C1494" s="13">
        <v>54.07</v>
      </c>
      <c r="D1494" s="13">
        <f t="shared" si="69"/>
        <v>-1.8399999999999963</v>
      </c>
      <c r="E1494" s="14">
        <v>23200</v>
      </c>
      <c r="F1494" s="14">
        <f t="shared" si="70"/>
        <v>0</v>
      </c>
      <c r="G1494" s="14">
        <v>996.56</v>
      </c>
      <c r="H1494" s="13">
        <f t="shared" si="71"/>
        <v>-1.2800000000000864</v>
      </c>
    </row>
    <row r="1495" spans="1:8" x14ac:dyDescent="0.3">
      <c r="A1495">
        <v>1494</v>
      </c>
      <c r="B1495" s="2">
        <v>43735</v>
      </c>
      <c r="C1495" s="13">
        <v>55.91</v>
      </c>
      <c r="D1495" s="13">
        <f t="shared" si="69"/>
        <v>-0.5</v>
      </c>
      <c r="E1495" s="14">
        <v>23200</v>
      </c>
      <c r="F1495" s="14">
        <f t="shared" si="70"/>
        <v>0</v>
      </c>
      <c r="G1495" s="14">
        <v>997.84</v>
      </c>
      <c r="H1495" s="13">
        <f t="shared" si="71"/>
        <v>7.0900000000000318</v>
      </c>
    </row>
    <row r="1496" spans="1:8" x14ac:dyDescent="0.3">
      <c r="A1496">
        <v>1495</v>
      </c>
      <c r="B1496" s="2">
        <v>43734</v>
      </c>
      <c r="C1496" s="13">
        <v>56.41</v>
      </c>
      <c r="D1496" s="13">
        <f t="shared" si="69"/>
        <v>-8.00000000000054E-2</v>
      </c>
      <c r="E1496" s="14">
        <v>23200</v>
      </c>
      <c r="F1496" s="14">
        <f t="shared" si="70"/>
        <v>0</v>
      </c>
      <c r="G1496" s="14">
        <v>990.75</v>
      </c>
      <c r="H1496" s="13">
        <f t="shared" si="71"/>
        <v>3.4500000000000455</v>
      </c>
    </row>
    <row r="1497" spans="1:8" x14ac:dyDescent="0.3">
      <c r="A1497">
        <v>1496</v>
      </c>
      <c r="B1497" s="2">
        <v>43733</v>
      </c>
      <c r="C1497" s="13">
        <v>56.49</v>
      </c>
      <c r="D1497" s="13">
        <f t="shared" si="69"/>
        <v>-0.79999999999999716</v>
      </c>
      <c r="E1497" s="14">
        <v>23200</v>
      </c>
      <c r="F1497" s="14">
        <f t="shared" si="70"/>
        <v>0</v>
      </c>
      <c r="G1497" s="14">
        <v>987.3</v>
      </c>
      <c r="H1497" s="13">
        <f t="shared" si="71"/>
        <v>-0.83000000000004093</v>
      </c>
    </row>
    <row r="1498" spans="1:8" x14ac:dyDescent="0.3">
      <c r="A1498">
        <v>1497</v>
      </c>
      <c r="B1498" s="2">
        <v>43732</v>
      </c>
      <c r="C1498" s="13">
        <v>57.29</v>
      </c>
      <c r="D1498" s="13">
        <f t="shared" si="69"/>
        <v>-1.3500000000000014</v>
      </c>
      <c r="E1498" s="14">
        <v>23200</v>
      </c>
      <c r="F1498" s="14">
        <f t="shared" si="70"/>
        <v>-2</v>
      </c>
      <c r="G1498" s="14">
        <v>988.13</v>
      </c>
      <c r="H1498" s="13">
        <f t="shared" si="71"/>
        <v>2.3799999999999955</v>
      </c>
    </row>
    <row r="1499" spans="1:8" x14ac:dyDescent="0.3">
      <c r="A1499">
        <v>1498</v>
      </c>
      <c r="B1499" s="2">
        <v>43731</v>
      </c>
      <c r="C1499" s="13">
        <v>58.64</v>
      </c>
      <c r="D1499" s="13">
        <f t="shared" si="69"/>
        <v>0.54999999999999716</v>
      </c>
      <c r="E1499" s="14">
        <v>23202</v>
      </c>
      <c r="F1499" s="14">
        <f t="shared" si="70"/>
        <v>-1</v>
      </c>
      <c r="G1499" s="14">
        <v>985.75</v>
      </c>
      <c r="H1499" s="13">
        <f t="shared" si="71"/>
        <v>-4.6100000000000136</v>
      </c>
    </row>
    <row r="1500" spans="1:8" x14ac:dyDescent="0.3">
      <c r="A1500">
        <v>1499</v>
      </c>
      <c r="B1500" s="2">
        <v>43728</v>
      </c>
      <c r="C1500" s="13">
        <v>58.09</v>
      </c>
      <c r="D1500" s="13">
        <f t="shared" si="69"/>
        <v>-3.9999999999999147E-2</v>
      </c>
      <c r="E1500" s="14">
        <v>23203</v>
      </c>
      <c r="F1500" s="14">
        <f t="shared" si="70"/>
        <v>-8</v>
      </c>
      <c r="G1500" s="14">
        <v>990.36</v>
      </c>
      <c r="H1500" s="13">
        <f t="shared" si="71"/>
        <v>-6.7400000000000091</v>
      </c>
    </row>
    <row r="1501" spans="1:8" x14ac:dyDescent="0.3">
      <c r="A1501">
        <v>1500</v>
      </c>
      <c r="B1501" s="2">
        <v>43727</v>
      </c>
      <c r="C1501" s="13">
        <v>58.13</v>
      </c>
      <c r="D1501" s="13">
        <f t="shared" si="69"/>
        <v>2.0000000000003126E-2</v>
      </c>
      <c r="E1501" s="14">
        <v>23211</v>
      </c>
      <c r="F1501" s="14">
        <f t="shared" si="70"/>
        <v>2</v>
      </c>
      <c r="G1501" s="14">
        <v>997.1</v>
      </c>
      <c r="H1501" s="13">
        <f t="shared" si="71"/>
        <v>1.9500000000000455</v>
      </c>
    </row>
    <row r="1502" spans="1:8" x14ac:dyDescent="0.3">
      <c r="A1502">
        <v>1501</v>
      </c>
      <c r="B1502" s="2">
        <v>43726</v>
      </c>
      <c r="C1502" s="13">
        <v>58.11</v>
      </c>
      <c r="D1502" s="13">
        <f t="shared" si="69"/>
        <v>-1.230000000000004</v>
      </c>
      <c r="E1502" s="14">
        <v>23209</v>
      </c>
      <c r="F1502" s="14">
        <f t="shared" si="70"/>
        <v>-16</v>
      </c>
      <c r="G1502" s="14">
        <v>995.15</v>
      </c>
      <c r="H1502" s="13">
        <f t="shared" si="71"/>
        <v>-1.5900000000000318</v>
      </c>
    </row>
    <row r="1503" spans="1:8" x14ac:dyDescent="0.3">
      <c r="A1503">
        <v>1502</v>
      </c>
      <c r="B1503" s="2">
        <v>43725</v>
      </c>
      <c r="C1503" s="13">
        <v>59.34</v>
      </c>
      <c r="D1503" s="13">
        <f t="shared" si="69"/>
        <v>-3.5599999999999952</v>
      </c>
      <c r="E1503" s="14">
        <v>23225</v>
      </c>
      <c r="F1503" s="14">
        <f t="shared" si="70"/>
        <v>7</v>
      </c>
      <c r="G1503" s="14">
        <v>996.74</v>
      </c>
      <c r="H1503" s="13">
        <f t="shared" si="71"/>
        <v>6.8799999999999955</v>
      </c>
    </row>
    <row r="1504" spans="1:8" x14ac:dyDescent="0.3">
      <c r="A1504">
        <v>1503</v>
      </c>
      <c r="B1504" s="2">
        <v>43724</v>
      </c>
      <c r="C1504" s="13">
        <v>62.9</v>
      </c>
      <c r="D1504" s="13">
        <f t="shared" si="69"/>
        <v>8.0499999999999972</v>
      </c>
      <c r="E1504" s="14">
        <v>23218</v>
      </c>
      <c r="F1504" s="14">
        <f t="shared" si="70"/>
        <v>13</v>
      </c>
      <c r="G1504" s="14">
        <v>989.86</v>
      </c>
      <c r="H1504" s="13">
        <f t="shared" si="71"/>
        <v>2.6399999999999864</v>
      </c>
    </row>
    <row r="1505" spans="1:8" x14ac:dyDescent="0.3">
      <c r="A1505">
        <v>1504</v>
      </c>
      <c r="B1505" s="2">
        <v>43721</v>
      </c>
      <c r="C1505" s="13">
        <v>54.85</v>
      </c>
      <c r="D1505" s="13">
        <f t="shared" si="69"/>
        <v>-0.24000000000000199</v>
      </c>
      <c r="E1505" s="14">
        <v>23205</v>
      </c>
      <c r="F1505" s="14">
        <f t="shared" si="70"/>
        <v>0</v>
      </c>
      <c r="G1505" s="14">
        <v>987.22</v>
      </c>
      <c r="H1505" s="13">
        <f t="shared" si="71"/>
        <v>11.149999999999977</v>
      </c>
    </row>
    <row r="1506" spans="1:8" x14ac:dyDescent="0.3">
      <c r="A1506">
        <v>1505</v>
      </c>
      <c r="B1506" s="2">
        <v>43720</v>
      </c>
      <c r="C1506" s="13">
        <v>55.09</v>
      </c>
      <c r="D1506" s="13">
        <f t="shared" si="69"/>
        <v>-0.65999999999999659</v>
      </c>
      <c r="E1506" s="14">
        <v>23205</v>
      </c>
      <c r="F1506" s="14">
        <f t="shared" si="70"/>
        <v>6</v>
      </c>
      <c r="G1506" s="14">
        <v>976.07</v>
      </c>
      <c r="H1506" s="13">
        <f t="shared" si="71"/>
        <v>6.7600000000001046</v>
      </c>
    </row>
    <row r="1507" spans="1:8" x14ac:dyDescent="0.3">
      <c r="A1507">
        <v>1506</v>
      </c>
      <c r="B1507" s="2">
        <v>43719</v>
      </c>
      <c r="C1507" s="13">
        <v>55.75</v>
      </c>
      <c r="D1507" s="13">
        <f t="shared" si="69"/>
        <v>-1.6499999999999986</v>
      </c>
      <c r="E1507" s="14">
        <v>23199</v>
      </c>
      <c r="F1507" s="14">
        <f t="shared" si="70"/>
        <v>0</v>
      </c>
      <c r="G1507" s="14">
        <v>969.31</v>
      </c>
      <c r="H1507" s="13">
        <f t="shared" si="71"/>
        <v>-0.95000000000004547</v>
      </c>
    </row>
    <row r="1508" spans="1:8" x14ac:dyDescent="0.3">
      <c r="A1508">
        <v>1507</v>
      </c>
      <c r="B1508" s="2">
        <v>43718</v>
      </c>
      <c r="C1508" s="13">
        <v>57.4</v>
      </c>
      <c r="D1508" s="13">
        <f t="shared" si="69"/>
        <v>-0.45000000000000284</v>
      </c>
      <c r="E1508" s="14">
        <v>23199</v>
      </c>
      <c r="F1508" s="14">
        <f t="shared" si="70"/>
        <v>0</v>
      </c>
      <c r="G1508" s="14">
        <v>970.26</v>
      </c>
      <c r="H1508" s="13">
        <f t="shared" si="71"/>
        <v>-3.8600000000000136</v>
      </c>
    </row>
    <row r="1509" spans="1:8" x14ac:dyDescent="0.3">
      <c r="A1509">
        <v>1508</v>
      </c>
      <c r="B1509" s="2">
        <v>43717</v>
      </c>
      <c r="C1509" s="13">
        <v>57.85</v>
      </c>
      <c r="D1509" s="13">
        <f t="shared" si="69"/>
        <v>1.3299999999999983</v>
      </c>
      <c r="E1509" s="14">
        <v>23199</v>
      </c>
      <c r="F1509" s="14">
        <f t="shared" si="70"/>
        <v>1</v>
      </c>
      <c r="G1509" s="14">
        <v>974.12</v>
      </c>
      <c r="H1509" s="13">
        <f t="shared" si="71"/>
        <v>3.999999999996362E-2</v>
      </c>
    </row>
    <row r="1510" spans="1:8" x14ac:dyDescent="0.3">
      <c r="A1510">
        <v>1509</v>
      </c>
      <c r="B1510" s="2">
        <v>43714</v>
      </c>
      <c r="C1510" s="13">
        <v>56.52</v>
      </c>
      <c r="D1510" s="13">
        <f t="shared" si="69"/>
        <v>0.22000000000000597</v>
      </c>
      <c r="E1510" s="14">
        <v>23198</v>
      </c>
      <c r="F1510" s="14">
        <f t="shared" si="70"/>
        <v>0</v>
      </c>
      <c r="G1510" s="14">
        <v>974.08</v>
      </c>
      <c r="H1510" s="13">
        <f t="shared" si="71"/>
        <v>-2.7099999999999227</v>
      </c>
    </row>
    <row r="1511" spans="1:8" x14ac:dyDescent="0.3">
      <c r="A1511">
        <v>1510</v>
      </c>
      <c r="B1511" s="2">
        <v>43713</v>
      </c>
      <c r="C1511" s="13">
        <v>56.3</v>
      </c>
      <c r="D1511" s="13">
        <f t="shared" si="69"/>
        <v>3.9999999999999147E-2</v>
      </c>
      <c r="E1511" s="14">
        <v>23198</v>
      </c>
      <c r="F1511" s="14">
        <f t="shared" si="70"/>
        <v>-1</v>
      </c>
      <c r="G1511" s="14">
        <v>976.79</v>
      </c>
      <c r="H1511" s="13">
        <f t="shared" si="71"/>
        <v>-0.84000000000003183</v>
      </c>
    </row>
    <row r="1512" spans="1:8" x14ac:dyDescent="0.3">
      <c r="A1512">
        <v>1511</v>
      </c>
      <c r="B1512" s="2">
        <v>43712</v>
      </c>
      <c r="C1512" s="13">
        <v>56.26</v>
      </c>
      <c r="D1512" s="13">
        <f t="shared" si="69"/>
        <v>2.3200000000000003</v>
      </c>
      <c r="E1512" s="14">
        <v>23199</v>
      </c>
      <c r="F1512" s="14">
        <f t="shared" si="70"/>
        <v>1</v>
      </c>
      <c r="G1512" s="14">
        <v>977.63</v>
      </c>
      <c r="H1512" s="13">
        <f t="shared" si="71"/>
        <v>-1.7300000000000182</v>
      </c>
    </row>
    <row r="1513" spans="1:8" x14ac:dyDescent="0.3">
      <c r="A1513">
        <v>1512</v>
      </c>
      <c r="B1513" s="2">
        <v>43711</v>
      </c>
      <c r="C1513" s="13">
        <v>53.94</v>
      </c>
      <c r="D1513" s="13">
        <f t="shared" si="69"/>
        <v>-1.1600000000000037</v>
      </c>
      <c r="E1513" s="14">
        <v>23198</v>
      </c>
      <c r="F1513" s="14">
        <f t="shared" si="70"/>
        <v>13</v>
      </c>
      <c r="G1513" s="14">
        <v>979.36</v>
      </c>
      <c r="H1513" s="13">
        <f t="shared" si="71"/>
        <v>-4.6999999999999318</v>
      </c>
    </row>
    <row r="1514" spans="1:8" x14ac:dyDescent="0.3">
      <c r="A1514">
        <v>1513</v>
      </c>
      <c r="B1514" s="2">
        <v>43707</v>
      </c>
      <c r="C1514" s="13">
        <v>55.1</v>
      </c>
      <c r="D1514" s="13">
        <f t="shared" si="69"/>
        <v>-1.6099999999999994</v>
      </c>
      <c r="E1514" s="14">
        <v>23185</v>
      </c>
      <c r="F1514" s="14">
        <f t="shared" si="70"/>
        <v>-10</v>
      </c>
      <c r="G1514" s="14">
        <v>984.06</v>
      </c>
      <c r="H1514" s="13">
        <f t="shared" si="71"/>
        <v>5.4699999999999136</v>
      </c>
    </row>
    <row r="1515" spans="1:8" x14ac:dyDescent="0.3">
      <c r="A1515">
        <v>1514</v>
      </c>
      <c r="B1515" s="2">
        <v>43706</v>
      </c>
      <c r="C1515" s="13">
        <v>56.71</v>
      </c>
      <c r="D1515" s="13">
        <f t="shared" si="69"/>
        <v>0.92999999999999972</v>
      </c>
      <c r="E1515" s="14">
        <v>23195</v>
      </c>
      <c r="F1515" s="14">
        <f t="shared" si="70"/>
        <v>-11</v>
      </c>
      <c r="G1515" s="14">
        <v>978.59</v>
      </c>
      <c r="H1515" s="13">
        <f t="shared" si="71"/>
        <v>1.3300000000000409</v>
      </c>
    </row>
    <row r="1516" spans="1:8" x14ac:dyDescent="0.3">
      <c r="A1516">
        <v>1515</v>
      </c>
      <c r="B1516" s="2">
        <v>43705</v>
      </c>
      <c r="C1516" s="13">
        <v>55.78</v>
      </c>
      <c r="D1516" s="13">
        <f t="shared" si="69"/>
        <v>0.85000000000000142</v>
      </c>
      <c r="E1516" s="14">
        <v>23206</v>
      </c>
      <c r="F1516" s="14">
        <f t="shared" si="70"/>
        <v>9</v>
      </c>
      <c r="G1516" s="14">
        <v>977.26</v>
      </c>
      <c r="H1516" s="13">
        <f t="shared" si="71"/>
        <v>0.47000000000002728</v>
      </c>
    </row>
    <row r="1517" spans="1:8" x14ac:dyDescent="0.3">
      <c r="A1517">
        <v>1516</v>
      </c>
      <c r="B1517" s="2">
        <v>43704</v>
      </c>
      <c r="C1517" s="13">
        <v>54.93</v>
      </c>
      <c r="D1517" s="13">
        <f t="shared" si="69"/>
        <v>1.2899999999999991</v>
      </c>
      <c r="E1517" s="14">
        <v>23197</v>
      </c>
      <c r="F1517" s="14">
        <f t="shared" si="70"/>
        <v>-1</v>
      </c>
      <c r="G1517" s="14">
        <v>976.79</v>
      </c>
      <c r="H1517" s="13">
        <f t="shared" si="71"/>
        <v>-6.0900000000000318</v>
      </c>
    </row>
    <row r="1518" spans="1:8" x14ac:dyDescent="0.3">
      <c r="A1518">
        <v>1517</v>
      </c>
      <c r="B1518" s="2">
        <v>43703</v>
      </c>
      <c r="C1518" s="13">
        <v>53.64</v>
      </c>
      <c r="D1518" s="13">
        <f t="shared" si="69"/>
        <v>-0.53000000000000114</v>
      </c>
      <c r="E1518" s="14">
        <v>23198</v>
      </c>
      <c r="F1518" s="14">
        <f t="shared" si="70"/>
        <v>0</v>
      </c>
      <c r="G1518" s="14">
        <v>982.88</v>
      </c>
      <c r="H1518" s="13">
        <f t="shared" si="71"/>
        <v>-9.57000000000005</v>
      </c>
    </row>
    <row r="1519" spans="1:8" x14ac:dyDescent="0.3">
      <c r="A1519">
        <v>1518</v>
      </c>
      <c r="B1519" s="2">
        <v>43700</v>
      </c>
      <c r="C1519" s="13">
        <v>54.17</v>
      </c>
      <c r="D1519" s="13">
        <f t="shared" si="69"/>
        <v>-1.1799999999999997</v>
      </c>
      <c r="E1519" s="14">
        <v>23198</v>
      </c>
      <c r="F1519" s="14">
        <f t="shared" si="70"/>
        <v>-2</v>
      </c>
      <c r="G1519" s="14">
        <v>992.45</v>
      </c>
      <c r="H1519" s="13">
        <f t="shared" si="71"/>
        <v>-4.8099999999999454</v>
      </c>
    </row>
    <row r="1520" spans="1:8" x14ac:dyDescent="0.3">
      <c r="A1520">
        <v>1519</v>
      </c>
      <c r="B1520" s="2">
        <v>43699</v>
      </c>
      <c r="C1520" s="13">
        <v>55.35</v>
      </c>
      <c r="D1520" s="13">
        <f t="shared" si="69"/>
        <v>-0.32999999999999829</v>
      </c>
      <c r="E1520" s="14">
        <v>23200</v>
      </c>
      <c r="F1520" s="14">
        <f t="shared" si="70"/>
        <v>0</v>
      </c>
      <c r="G1520" s="14">
        <v>997.26</v>
      </c>
      <c r="H1520" s="13">
        <f t="shared" si="71"/>
        <v>2.8799999999999955</v>
      </c>
    </row>
    <row r="1521" spans="1:8" x14ac:dyDescent="0.3">
      <c r="A1521">
        <v>1520</v>
      </c>
      <c r="B1521" s="2">
        <v>43698</v>
      </c>
      <c r="C1521" s="13">
        <v>55.68</v>
      </c>
      <c r="D1521" s="13">
        <f t="shared" si="69"/>
        <v>-0.66000000000000369</v>
      </c>
      <c r="E1521" s="14">
        <v>23200</v>
      </c>
      <c r="F1521" s="14">
        <f t="shared" si="70"/>
        <v>-3</v>
      </c>
      <c r="G1521" s="14">
        <v>994.38</v>
      </c>
      <c r="H1521" s="13">
        <f t="shared" si="71"/>
        <v>9.7100000000000364</v>
      </c>
    </row>
    <row r="1522" spans="1:8" x14ac:dyDescent="0.3">
      <c r="A1522">
        <v>1521</v>
      </c>
      <c r="B1522" s="2">
        <v>43697</v>
      </c>
      <c r="C1522" s="13">
        <v>56.34</v>
      </c>
      <c r="D1522" s="13">
        <f t="shared" si="69"/>
        <v>0.13000000000000256</v>
      </c>
      <c r="E1522" s="14">
        <v>23203</v>
      </c>
      <c r="F1522" s="14">
        <f t="shared" si="70"/>
        <v>-2</v>
      </c>
      <c r="G1522" s="14">
        <v>984.67</v>
      </c>
      <c r="H1522" s="13">
        <f t="shared" si="71"/>
        <v>3.6399999999999864</v>
      </c>
    </row>
    <row r="1523" spans="1:8" x14ac:dyDescent="0.3">
      <c r="A1523">
        <v>1522</v>
      </c>
      <c r="B1523" s="2">
        <v>43696</v>
      </c>
      <c r="C1523" s="13">
        <v>56.21</v>
      </c>
      <c r="D1523" s="13">
        <f t="shared" si="69"/>
        <v>1.3400000000000034</v>
      </c>
      <c r="E1523" s="14">
        <v>23205</v>
      </c>
      <c r="F1523" s="14">
        <f t="shared" si="70"/>
        <v>-6</v>
      </c>
      <c r="G1523" s="14">
        <v>981.03</v>
      </c>
      <c r="H1523" s="13">
        <f t="shared" si="71"/>
        <v>1.0299999999999727</v>
      </c>
    </row>
    <row r="1524" spans="1:8" x14ac:dyDescent="0.3">
      <c r="A1524">
        <v>1523</v>
      </c>
      <c r="B1524" s="2">
        <v>43693</v>
      </c>
      <c r="C1524" s="13">
        <v>54.87</v>
      </c>
      <c r="D1524" s="13">
        <f t="shared" si="69"/>
        <v>0.39999999999999858</v>
      </c>
      <c r="E1524" s="14">
        <v>23211</v>
      </c>
      <c r="F1524" s="14">
        <f t="shared" si="70"/>
        <v>3</v>
      </c>
      <c r="G1524" s="14">
        <v>980</v>
      </c>
      <c r="H1524" s="13">
        <f t="shared" si="71"/>
        <v>0.62000000000000455</v>
      </c>
    </row>
    <row r="1525" spans="1:8" x14ac:dyDescent="0.3">
      <c r="A1525">
        <v>1524</v>
      </c>
      <c r="B1525" s="2">
        <v>43692</v>
      </c>
      <c r="C1525" s="13">
        <v>54.47</v>
      </c>
      <c r="D1525" s="13">
        <f t="shared" si="69"/>
        <v>-0.75999999999999801</v>
      </c>
      <c r="E1525" s="14">
        <v>23208</v>
      </c>
      <c r="F1525" s="14">
        <f t="shared" si="70"/>
        <v>8</v>
      </c>
      <c r="G1525" s="14">
        <v>979.38</v>
      </c>
      <c r="H1525" s="13">
        <f t="shared" si="71"/>
        <v>10.470000000000027</v>
      </c>
    </row>
    <row r="1526" spans="1:8" x14ac:dyDescent="0.3">
      <c r="A1526">
        <v>1525</v>
      </c>
      <c r="B1526" s="2">
        <v>43691</v>
      </c>
      <c r="C1526" s="13">
        <v>55.23</v>
      </c>
      <c r="D1526" s="13">
        <f t="shared" si="69"/>
        <v>-1.8700000000000045</v>
      </c>
      <c r="E1526" s="14">
        <v>23200</v>
      </c>
      <c r="F1526" s="14">
        <f t="shared" si="70"/>
        <v>-5</v>
      </c>
      <c r="G1526" s="14">
        <v>968.91</v>
      </c>
      <c r="H1526" s="13">
        <f t="shared" si="71"/>
        <v>2.0799999999999272</v>
      </c>
    </row>
    <row r="1527" spans="1:8" x14ac:dyDescent="0.3">
      <c r="A1527">
        <v>1526</v>
      </c>
      <c r="B1527" s="2">
        <v>43690</v>
      </c>
      <c r="C1527" s="13">
        <v>57.1</v>
      </c>
      <c r="D1527" s="13">
        <f t="shared" si="69"/>
        <v>2.1700000000000017</v>
      </c>
      <c r="E1527" s="14">
        <v>23205</v>
      </c>
      <c r="F1527" s="14">
        <f t="shared" si="70"/>
        <v>8</v>
      </c>
      <c r="G1527" s="14">
        <v>966.83</v>
      </c>
      <c r="H1527" s="13">
        <f t="shared" si="71"/>
        <v>-8.4799999999999045</v>
      </c>
    </row>
    <row r="1528" spans="1:8" x14ac:dyDescent="0.3">
      <c r="A1528">
        <v>1527</v>
      </c>
      <c r="B1528" s="2">
        <v>43689</v>
      </c>
      <c r="C1528" s="13">
        <v>54.93</v>
      </c>
      <c r="D1528" s="13">
        <f t="shared" si="69"/>
        <v>0.42999999999999972</v>
      </c>
      <c r="E1528" s="14">
        <v>23197</v>
      </c>
      <c r="F1528" s="14">
        <f t="shared" si="70"/>
        <v>-7</v>
      </c>
      <c r="G1528" s="14">
        <v>975.31</v>
      </c>
      <c r="H1528" s="13">
        <f t="shared" si="71"/>
        <v>0.9699999999999136</v>
      </c>
    </row>
    <row r="1529" spans="1:8" x14ac:dyDescent="0.3">
      <c r="A1529">
        <v>1528</v>
      </c>
      <c r="B1529" s="2">
        <v>43686</v>
      </c>
      <c r="C1529" s="13">
        <v>54.5</v>
      </c>
      <c r="D1529" s="13">
        <f t="shared" si="69"/>
        <v>1.9600000000000009</v>
      </c>
      <c r="E1529" s="14">
        <v>23204</v>
      </c>
      <c r="F1529" s="14">
        <f t="shared" si="70"/>
        <v>-16</v>
      </c>
      <c r="G1529" s="14">
        <v>974.34</v>
      </c>
      <c r="H1529" s="13">
        <f t="shared" si="71"/>
        <v>-0.89999999999997726</v>
      </c>
    </row>
    <row r="1530" spans="1:8" x14ac:dyDescent="0.3">
      <c r="A1530">
        <v>1529</v>
      </c>
      <c r="B1530" s="2">
        <v>43685</v>
      </c>
      <c r="C1530" s="13">
        <v>52.54</v>
      </c>
      <c r="D1530" s="13">
        <f t="shared" si="69"/>
        <v>1.4499999999999957</v>
      </c>
      <c r="E1530" s="14">
        <v>23220</v>
      </c>
      <c r="F1530" s="14">
        <f t="shared" si="70"/>
        <v>5</v>
      </c>
      <c r="G1530" s="14">
        <v>975.24</v>
      </c>
      <c r="H1530" s="13">
        <f t="shared" si="71"/>
        <v>9.3100000000000591</v>
      </c>
    </row>
    <row r="1531" spans="1:8" x14ac:dyDescent="0.3">
      <c r="A1531">
        <v>1530</v>
      </c>
      <c r="B1531" s="2">
        <v>43684</v>
      </c>
      <c r="C1531" s="13">
        <v>51.09</v>
      </c>
      <c r="D1531" s="13">
        <f t="shared" si="69"/>
        <v>-2.5399999999999991</v>
      </c>
      <c r="E1531" s="14">
        <v>23215</v>
      </c>
      <c r="F1531" s="14">
        <f t="shared" si="70"/>
        <v>-35</v>
      </c>
      <c r="G1531" s="14">
        <v>965.93</v>
      </c>
      <c r="H1531" s="13">
        <f t="shared" si="71"/>
        <v>1.3199999999999363</v>
      </c>
    </row>
    <row r="1532" spans="1:8" x14ac:dyDescent="0.3">
      <c r="A1532">
        <v>1531</v>
      </c>
      <c r="B1532" s="2">
        <v>43683</v>
      </c>
      <c r="C1532" s="13">
        <v>53.63</v>
      </c>
      <c r="D1532" s="13">
        <f t="shared" si="69"/>
        <v>-1.0599999999999952</v>
      </c>
      <c r="E1532" s="14">
        <v>23250</v>
      </c>
      <c r="F1532" s="14">
        <f t="shared" si="70"/>
        <v>-18</v>
      </c>
      <c r="G1532" s="14">
        <v>964.61</v>
      </c>
      <c r="H1532" s="13">
        <f t="shared" si="71"/>
        <v>-8.5399999999999636</v>
      </c>
    </row>
    <row r="1533" spans="1:8" x14ac:dyDescent="0.3">
      <c r="A1533">
        <v>1532</v>
      </c>
      <c r="B1533" s="2">
        <v>43682</v>
      </c>
      <c r="C1533" s="13">
        <v>54.69</v>
      </c>
      <c r="D1533" s="13">
        <f t="shared" si="69"/>
        <v>-0.96999999999999886</v>
      </c>
      <c r="E1533" s="14">
        <v>23268</v>
      </c>
      <c r="F1533" s="14">
        <f t="shared" si="70"/>
        <v>53</v>
      </c>
      <c r="G1533" s="14">
        <v>973.15</v>
      </c>
      <c r="H1533" s="13">
        <f t="shared" si="71"/>
        <v>-17.950000000000045</v>
      </c>
    </row>
    <row r="1534" spans="1:8" x14ac:dyDescent="0.3">
      <c r="A1534">
        <v>1533</v>
      </c>
      <c r="B1534" s="2">
        <v>43679</v>
      </c>
      <c r="C1534" s="13">
        <v>55.66</v>
      </c>
      <c r="D1534" s="13">
        <f t="shared" si="69"/>
        <v>1.7099999999999937</v>
      </c>
      <c r="E1534" s="14">
        <v>23215</v>
      </c>
      <c r="F1534" s="14">
        <f t="shared" si="70"/>
        <v>15</v>
      </c>
      <c r="G1534" s="14">
        <v>991.1</v>
      </c>
      <c r="H1534" s="13">
        <f t="shared" si="71"/>
        <v>-6.2899999999999636</v>
      </c>
    </row>
    <row r="1535" spans="1:8" x14ac:dyDescent="0.3">
      <c r="A1535">
        <v>1534</v>
      </c>
      <c r="B1535" s="2">
        <v>43678</v>
      </c>
      <c r="C1535" s="13">
        <v>53.95</v>
      </c>
      <c r="D1535" s="13">
        <f t="shared" si="69"/>
        <v>-4.6299999999999955</v>
      </c>
      <c r="E1535" s="14">
        <v>23200</v>
      </c>
      <c r="F1535" s="14">
        <f t="shared" si="70"/>
        <v>-30</v>
      </c>
      <c r="G1535" s="14">
        <v>997.39</v>
      </c>
      <c r="H1535" s="13">
        <f t="shared" si="71"/>
        <v>5.7300000000000182</v>
      </c>
    </row>
    <row r="1536" spans="1:8" x14ac:dyDescent="0.3">
      <c r="A1536">
        <v>1535</v>
      </c>
      <c r="B1536" s="2">
        <v>43677</v>
      </c>
      <c r="C1536" s="13">
        <v>58.58</v>
      </c>
      <c r="D1536" s="13">
        <f t="shared" si="69"/>
        <v>0.53000000000000114</v>
      </c>
      <c r="E1536" s="14">
        <v>23230</v>
      </c>
      <c r="F1536" s="14">
        <f t="shared" si="70"/>
        <v>30</v>
      </c>
      <c r="G1536" s="14">
        <v>991.66</v>
      </c>
      <c r="H1536" s="13">
        <f t="shared" si="71"/>
        <v>5.6399999999999864</v>
      </c>
    </row>
    <row r="1537" spans="1:8" x14ac:dyDescent="0.3">
      <c r="A1537">
        <v>1536</v>
      </c>
      <c r="B1537" s="2">
        <v>43676</v>
      </c>
      <c r="C1537" s="13">
        <v>58.05</v>
      </c>
      <c r="D1537" s="13">
        <f t="shared" si="69"/>
        <v>1.1799999999999997</v>
      </c>
      <c r="E1537" s="14">
        <v>23200</v>
      </c>
      <c r="F1537" s="14">
        <f t="shared" si="70"/>
        <v>-5</v>
      </c>
      <c r="G1537" s="14">
        <v>986.02</v>
      </c>
      <c r="H1537" s="13">
        <f t="shared" si="71"/>
        <v>-11.920000000000073</v>
      </c>
    </row>
    <row r="1538" spans="1:8" x14ac:dyDescent="0.3">
      <c r="A1538">
        <v>1537</v>
      </c>
      <c r="B1538" s="2">
        <v>43675</v>
      </c>
      <c r="C1538" s="13">
        <v>56.87</v>
      </c>
      <c r="D1538" s="13">
        <f t="shared" si="69"/>
        <v>0.6699999999999946</v>
      </c>
      <c r="E1538" s="14">
        <v>23205</v>
      </c>
      <c r="F1538" s="14">
        <f t="shared" si="70"/>
        <v>0</v>
      </c>
      <c r="G1538" s="14">
        <v>997.94</v>
      </c>
      <c r="H1538" s="13">
        <f t="shared" si="71"/>
        <v>4.5900000000000318</v>
      </c>
    </row>
    <row r="1539" spans="1:8" x14ac:dyDescent="0.3">
      <c r="A1539">
        <v>1538</v>
      </c>
      <c r="B1539" s="2">
        <v>43672</v>
      </c>
      <c r="C1539" s="13">
        <v>56.2</v>
      </c>
      <c r="D1539" s="13">
        <f t="shared" ref="D1539:D1602" si="72">C1539-C1540</f>
        <v>0.17999999999999972</v>
      </c>
      <c r="E1539" s="14">
        <v>23205</v>
      </c>
      <c r="F1539" s="14">
        <f t="shared" ref="F1539:F1602" si="73">E1539-E1540</f>
        <v>-4</v>
      </c>
      <c r="G1539" s="14">
        <v>993.35</v>
      </c>
      <c r="H1539" s="13">
        <f t="shared" ref="H1539:H1602" si="74">G1539-G1540</f>
        <v>-1.6000000000000227</v>
      </c>
    </row>
    <row r="1540" spans="1:8" x14ac:dyDescent="0.3">
      <c r="A1540">
        <v>1539</v>
      </c>
      <c r="B1540" s="2">
        <v>43671</v>
      </c>
      <c r="C1540" s="13">
        <v>56.02</v>
      </c>
      <c r="D1540" s="13">
        <f t="shared" si="72"/>
        <v>0.14000000000000057</v>
      </c>
      <c r="E1540" s="14">
        <v>23209</v>
      </c>
      <c r="F1540" s="14">
        <f t="shared" si="73"/>
        <v>4</v>
      </c>
      <c r="G1540" s="14">
        <v>994.95</v>
      </c>
      <c r="H1540" s="13">
        <f t="shared" si="74"/>
        <v>6.5400000000000773</v>
      </c>
    </row>
    <row r="1541" spans="1:8" x14ac:dyDescent="0.3">
      <c r="A1541">
        <v>1540</v>
      </c>
      <c r="B1541" s="2">
        <v>43670</v>
      </c>
      <c r="C1541" s="13">
        <v>55.88</v>
      </c>
      <c r="D1541" s="13">
        <f t="shared" si="72"/>
        <v>-0.89000000000000057</v>
      </c>
      <c r="E1541" s="14">
        <v>23205</v>
      </c>
      <c r="F1541" s="14">
        <f t="shared" si="73"/>
        <v>-4</v>
      </c>
      <c r="G1541" s="14">
        <v>988.41</v>
      </c>
      <c r="H1541" s="13">
        <f t="shared" si="74"/>
        <v>-1.0500000000000682</v>
      </c>
    </row>
    <row r="1542" spans="1:8" x14ac:dyDescent="0.3">
      <c r="A1542">
        <v>1541</v>
      </c>
      <c r="B1542" s="2">
        <v>43669</v>
      </c>
      <c r="C1542" s="13">
        <v>56.77</v>
      </c>
      <c r="D1542" s="13">
        <f t="shared" si="72"/>
        <v>0.55000000000000426</v>
      </c>
      <c r="E1542" s="14">
        <v>23209</v>
      </c>
      <c r="F1542" s="14">
        <f t="shared" si="73"/>
        <v>-2</v>
      </c>
      <c r="G1542" s="14">
        <v>989.46</v>
      </c>
      <c r="H1542" s="13">
        <f t="shared" si="74"/>
        <v>7.4200000000000728</v>
      </c>
    </row>
    <row r="1543" spans="1:8" x14ac:dyDescent="0.3">
      <c r="A1543">
        <v>1542</v>
      </c>
      <c r="B1543" s="2">
        <v>43668</v>
      </c>
      <c r="C1543" s="13">
        <v>56.22</v>
      </c>
      <c r="D1543" s="13">
        <f t="shared" si="72"/>
        <v>0.58999999999999631</v>
      </c>
      <c r="E1543" s="14">
        <v>23211</v>
      </c>
      <c r="F1543" s="14">
        <f t="shared" si="73"/>
        <v>-33</v>
      </c>
      <c r="G1543" s="14">
        <v>982.04</v>
      </c>
      <c r="H1543" s="13">
        <f t="shared" si="74"/>
        <v>-0.30000000000006821</v>
      </c>
    </row>
    <row r="1544" spans="1:8" x14ac:dyDescent="0.3">
      <c r="A1544">
        <v>1543</v>
      </c>
      <c r="B1544" s="2">
        <v>43665</v>
      </c>
      <c r="C1544" s="13">
        <v>55.63</v>
      </c>
      <c r="D1544" s="13">
        <f t="shared" si="72"/>
        <v>0.3300000000000054</v>
      </c>
      <c r="E1544" s="14">
        <v>23244</v>
      </c>
      <c r="F1544" s="14">
        <f t="shared" si="73"/>
        <v>30</v>
      </c>
      <c r="G1544" s="14">
        <v>982.34</v>
      </c>
      <c r="H1544" s="13">
        <f t="shared" si="74"/>
        <v>6.2900000000000773</v>
      </c>
    </row>
    <row r="1545" spans="1:8" x14ac:dyDescent="0.3">
      <c r="A1545">
        <v>1544</v>
      </c>
      <c r="B1545" s="2">
        <v>43664</v>
      </c>
      <c r="C1545" s="13">
        <v>55.3</v>
      </c>
      <c r="D1545" s="13">
        <f t="shared" si="72"/>
        <v>-1.480000000000004</v>
      </c>
      <c r="E1545" s="14">
        <v>23214</v>
      </c>
      <c r="F1545" s="14">
        <f t="shared" si="73"/>
        <v>14</v>
      </c>
      <c r="G1545" s="14">
        <v>976.05</v>
      </c>
      <c r="H1545" s="13">
        <f t="shared" si="74"/>
        <v>-6.5200000000000955</v>
      </c>
    </row>
    <row r="1546" spans="1:8" x14ac:dyDescent="0.3">
      <c r="A1546">
        <v>1545</v>
      </c>
      <c r="B1546" s="2">
        <v>43663</v>
      </c>
      <c r="C1546" s="13">
        <v>56.78</v>
      </c>
      <c r="D1546" s="13">
        <f t="shared" si="72"/>
        <v>-0.83999999999999631</v>
      </c>
      <c r="E1546" s="14">
        <v>23200</v>
      </c>
      <c r="F1546" s="14">
        <f t="shared" si="73"/>
        <v>0</v>
      </c>
      <c r="G1546" s="14">
        <v>982.57</v>
      </c>
      <c r="H1546" s="13">
        <f t="shared" si="74"/>
        <v>0.46000000000003638</v>
      </c>
    </row>
    <row r="1547" spans="1:8" x14ac:dyDescent="0.3">
      <c r="A1547">
        <v>1546</v>
      </c>
      <c r="B1547" s="2">
        <v>43662</v>
      </c>
      <c r="C1547" s="13">
        <v>57.62</v>
      </c>
      <c r="D1547" s="13">
        <f t="shared" si="72"/>
        <v>-1.9600000000000009</v>
      </c>
      <c r="E1547" s="14">
        <v>23200</v>
      </c>
      <c r="F1547" s="14">
        <f t="shared" si="73"/>
        <v>1</v>
      </c>
      <c r="G1547" s="14">
        <v>982.11</v>
      </c>
      <c r="H1547" s="13">
        <f t="shared" si="74"/>
        <v>9.5800000000000409</v>
      </c>
    </row>
    <row r="1548" spans="1:8" x14ac:dyDescent="0.3">
      <c r="A1548">
        <v>1547</v>
      </c>
      <c r="B1548" s="2">
        <v>43661</v>
      </c>
      <c r="C1548" s="13">
        <v>59.58</v>
      </c>
      <c r="D1548" s="13">
        <f t="shared" si="72"/>
        <v>-0.63000000000000256</v>
      </c>
      <c r="E1548" s="14">
        <v>23199</v>
      </c>
      <c r="F1548" s="14">
        <f t="shared" si="73"/>
        <v>-1</v>
      </c>
      <c r="G1548" s="14">
        <v>972.53</v>
      </c>
      <c r="H1548" s="13">
        <f t="shared" si="74"/>
        <v>-2.8700000000000045</v>
      </c>
    </row>
    <row r="1549" spans="1:8" x14ac:dyDescent="0.3">
      <c r="A1549">
        <v>1548</v>
      </c>
      <c r="B1549" s="2">
        <v>43658</v>
      </c>
      <c r="C1549" s="13">
        <v>60.21</v>
      </c>
      <c r="D1549" s="13">
        <f t="shared" si="72"/>
        <v>9.9999999999980105E-3</v>
      </c>
      <c r="E1549" s="14">
        <v>23200</v>
      </c>
      <c r="F1549" s="14">
        <f t="shared" si="73"/>
        <v>0</v>
      </c>
      <c r="G1549" s="14">
        <v>975.4</v>
      </c>
      <c r="H1549" s="13">
        <f t="shared" si="74"/>
        <v>-3.2300000000000182</v>
      </c>
    </row>
    <row r="1550" spans="1:8" x14ac:dyDescent="0.3">
      <c r="A1550">
        <v>1549</v>
      </c>
      <c r="B1550" s="2">
        <v>43657</v>
      </c>
      <c r="C1550" s="13">
        <v>60.2</v>
      </c>
      <c r="D1550" s="13">
        <f t="shared" si="72"/>
        <v>-0.22999999999999687</v>
      </c>
      <c r="E1550" s="14">
        <v>23200</v>
      </c>
      <c r="F1550" s="14">
        <f t="shared" si="73"/>
        <v>-10</v>
      </c>
      <c r="G1550" s="14">
        <v>978.63</v>
      </c>
      <c r="H1550" s="13">
        <f t="shared" si="74"/>
        <v>4.9800000000000182</v>
      </c>
    </row>
    <row r="1551" spans="1:8" x14ac:dyDescent="0.3">
      <c r="A1551">
        <v>1550</v>
      </c>
      <c r="B1551" s="2">
        <v>43656</v>
      </c>
      <c r="C1551" s="13">
        <v>60.43</v>
      </c>
      <c r="D1551" s="13">
        <f t="shared" si="72"/>
        <v>2.6000000000000014</v>
      </c>
      <c r="E1551" s="14">
        <v>23210</v>
      </c>
      <c r="F1551" s="14">
        <f t="shared" si="73"/>
        <v>-10</v>
      </c>
      <c r="G1551" s="14">
        <v>973.65</v>
      </c>
      <c r="H1551" s="13">
        <f t="shared" si="74"/>
        <v>4.6000000000000227</v>
      </c>
    </row>
    <row r="1552" spans="1:8" x14ac:dyDescent="0.3">
      <c r="A1552">
        <v>1551</v>
      </c>
      <c r="B1552" s="2">
        <v>43655</v>
      </c>
      <c r="C1552" s="13">
        <v>57.83</v>
      </c>
      <c r="D1552" s="13">
        <f t="shared" si="72"/>
        <v>0.17000000000000171</v>
      </c>
      <c r="E1552" s="14">
        <v>23220</v>
      </c>
      <c r="F1552" s="14">
        <f t="shared" si="73"/>
        <v>-25</v>
      </c>
      <c r="G1552" s="14">
        <v>969.05</v>
      </c>
      <c r="H1552" s="13">
        <f t="shared" si="74"/>
        <v>2.6999999999999318</v>
      </c>
    </row>
    <row r="1553" spans="1:8" x14ac:dyDescent="0.3">
      <c r="A1553">
        <v>1552</v>
      </c>
      <c r="B1553" s="2">
        <v>43654</v>
      </c>
      <c r="C1553" s="13">
        <v>57.66</v>
      </c>
      <c r="D1553" s="13">
        <f t="shared" si="72"/>
        <v>0.14999999999999858</v>
      </c>
      <c r="E1553" s="14">
        <v>23245</v>
      </c>
      <c r="F1553" s="14">
        <f t="shared" si="73"/>
        <v>10</v>
      </c>
      <c r="G1553" s="14">
        <v>966.35</v>
      </c>
      <c r="H1553" s="13">
        <f t="shared" si="74"/>
        <v>-8.9900000000000091</v>
      </c>
    </row>
    <row r="1554" spans="1:8" x14ac:dyDescent="0.3">
      <c r="A1554">
        <v>1553</v>
      </c>
      <c r="B1554" s="2">
        <v>43651</v>
      </c>
      <c r="C1554" s="13">
        <v>57.51</v>
      </c>
      <c r="D1554" s="13">
        <f t="shared" si="72"/>
        <v>0.71000000000000085</v>
      </c>
      <c r="E1554" s="14">
        <v>23235</v>
      </c>
      <c r="F1554" s="14">
        <f t="shared" si="73"/>
        <v>-5</v>
      </c>
      <c r="G1554" s="14">
        <v>975.34</v>
      </c>
      <c r="H1554" s="13">
        <f t="shared" si="74"/>
        <v>2.3000000000000682</v>
      </c>
    </row>
    <row r="1555" spans="1:8" x14ac:dyDescent="0.3">
      <c r="A1555">
        <v>1554</v>
      </c>
      <c r="B1555" s="2">
        <v>43650</v>
      </c>
      <c r="C1555" s="13">
        <v>56.8</v>
      </c>
      <c r="D1555" s="13">
        <f t="shared" si="72"/>
        <v>-0.54000000000000625</v>
      </c>
      <c r="E1555" s="14">
        <v>23240</v>
      </c>
      <c r="F1555" s="14">
        <f t="shared" si="73"/>
        <v>-5</v>
      </c>
      <c r="G1555" s="14">
        <v>973.04</v>
      </c>
      <c r="H1555" s="13">
        <f t="shared" si="74"/>
        <v>12.649999999999977</v>
      </c>
    </row>
    <row r="1556" spans="1:8" x14ac:dyDescent="0.3">
      <c r="A1556">
        <v>1555</v>
      </c>
      <c r="B1556" s="2">
        <v>43649</v>
      </c>
      <c r="C1556" s="13">
        <v>57.34</v>
      </c>
      <c r="D1556" s="13">
        <f t="shared" si="72"/>
        <v>1.0900000000000034</v>
      </c>
      <c r="E1556" s="14">
        <v>23245</v>
      </c>
      <c r="F1556" s="14">
        <f t="shared" si="73"/>
        <v>15</v>
      </c>
      <c r="G1556" s="14">
        <v>960.39</v>
      </c>
      <c r="H1556" s="13">
        <f t="shared" si="74"/>
        <v>-1.5900000000000318</v>
      </c>
    </row>
    <row r="1557" spans="1:8" x14ac:dyDescent="0.3">
      <c r="A1557">
        <v>1556</v>
      </c>
      <c r="B1557" s="2">
        <v>43648</v>
      </c>
      <c r="C1557" s="13">
        <v>56.25</v>
      </c>
      <c r="D1557" s="13">
        <f t="shared" si="72"/>
        <v>-2.8400000000000034</v>
      </c>
      <c r="E1557" s="14">
        <v>23230</v>
      </c>
      <c r="F1557" s="14">
        <f t="shared" si="73"/>
        <v>-20</v>
      </c>
      <c r="G1557" s="14">
        <v>961.98</v>
      </c>
      <c r="H1557" s="13">
        <f t="shared" si="74"/>
        <v>-3.6299999999999955</v>
      </c>
    </row>
    <row r="1558" spans="1:8" x14ac:dyDescent="0.3">
      <c r="A1558">
        <v>1557</v>
      </c>
      <c r="B1558" s="2">
        <v>43647</v>
      </c>
      <c r="C1558" s="13">
        <v>59.09</v>
      </c>
      <c r="D1558" s="13">
        <f t="shared" si="72"/>
        <v>0.62000000000000455</v>
      </c>
      <c r="E1558" s="14">
        <v>23250</v>
      </c>
      <c r="F1558" s="14">
        <f t="shared" si="73"/>
        <v>-50</v>
      </c>
      <c r="G1558" s="14">
        <v>965.61</v>
      </c>
      <c r="H1558" s="13">
        <f t="shared" si="74"/>
        <v>15.669999999999959</v>
      </c>
    </row>
    <row r="1559" spans="1:8" x14ac:dyDescent="0.3">
      <c r="A1559">
        <v>1558</v>
      </c>
      <c r="B1559" s="2">
        <v>43644</v>
      </c>
      <c r="C1559" s="13">
        <v>58.47</v>
      </c>
      <c r="D1559" s="13">
        <f t="shared" si="72"/>
        <v>-0.96000000000000085</v>
      </c>
      <c r="E1559" s="14">
        <v>23300</v>
      </c>
      <c r="F1559" s="14">
        <f t="shared" si="73"/>
        <v>-10</v>
      </c>
      <c r="G1559" s="14">
        <v>949.94</v>
      </c>
      <c r="H1559" s="13">
        <f t="shared" si="74"/>
        <v>6.8300000000000409</v>
      </c>
    </row>
    <row r="1560" spans="1:8" x14ac:dyDescent="0.3">
      <c r="A1560">
        <v>1559</v>
      </c>
      <c r="B1560" s="2">
        <v>43643</v>
      </c>
      <c r="C1560" s="13">
        <v>59.43</v>
      </c>
      <c r="D1560" s="13">
        <f t="shared" si="72"/>
        <v>4.9999999999997158E-2</v>
      </c>
      <c r="E1560" s="14">
        <v>23310</v>
      </c>
      <c r="F1560" s="14">
        <f t="shared" si="73"/>
        <v>10</v>
      </c>
      <c r="G1560" s="14">
        <v>943.11</v>
      </c>
      <c r="H1560" s="13">
        <f t="shared" si="74"/>
        <v>-16.019999999999982</v>
      </c>
    </row>
    <row r="1561" spans="1:8" x14ac:dyDescent="0.3">
      <c r="A1561">
        <v>1560</v>
      </c>
      <c r="B1561" s="2">
        <v>43642</v>
      </c>
      <c r="C1561" s="13">
        <v>59.38</v>
      </c>
      <c r="D1561" s="13">
        <f t="shared" si="72"/>
        <v>1.5500000000000043</v>
      </c>
      <c r="E1561" s="14">
        <v>23300</v>
      </c>
      <c r="F1561" s="14">
        <f t="shared" si="73"/>
        <v>4</v>
      </c>
      <c r="G1561" s="14">
        <v>959.13</v>
      </c>
      <c r="H1561" s="13">
        <f t="shared" si="74"/>
        <v>-1</v>
      </c>
    </row>
    <row r="1562" spans="1:8" x14ac:dyDescent="0.3">
      <c r="A1562">
        <v>1561</v>
      </c>
      <c r="B1562" s="2">
        <v>43641</v>
      </c>
      <c r="C1562" s="13">
        <v>57.83</v>
      </c>
      <c r="D1562" s="13">
        <f t="shared" si="72"/>
        <v>-7.0000000000000284E-2</v>
      </c>
      <c r="E1562" s="14">
        <v>23296</v>
      </c>
      <c r="F1562" s="14">
        <f t="shared" si="73"/>
        <v>10</v>
      </c>
      <c r="G1562" s="14">
        <v>960.13</v>
      </c>
      <c r="H1562" s="13">
        <f t="shared" si="74"/>
        <v>-2.7200000000000273</v>
      </c>
    </row>
    <row r="1563" spans="1:8" x14ac:dyDescent="0.3">
      <c r="A1563">
        <v>1562</v>
      </c>
      <c r="B1563" s="2">
        <v>43640</v>
      </c>
      <c r="C1563" s="13">
        <v>57.9</v>
      </c>
      <c r="D1563" s="13">
        <f t="shared" si="72"/>
        <v>0.46999999999999886</v>
      </c>
      <c r="E1563" s="14">
        <v>23286</v>
      </c>
      <c r="F1563" s="14">
        <f t="shared" si="73"/>
        <v>6</v>
      </c>
      <c r="G1563" s="14">
        <v>962.85</v>
      </c>
      <c r="H1563" s="13">
        <f t="shared" si="74"/>
        <v>3.6499999999999773</v>
      </c>
    </row>
    <row r="1564" spans="1:8" x14ac:dyDescent="0.3">
      <c r="A1564">
        <v>1563</v>
      </c>
      <c r="B1564" s="2">
        <v>43637</v>
      </c>
      <c r="C1564" s="13">
        <v>57.43</v>
      </c>
      <c r="D1564" s="13">
        <f t="shared" si="72"/>
        <v>0.78000000000000114</v>
      </c>
      <c r="E1564" s="14">
        <v>23280</v>
      </c>
      <c r="F1564" s="14">
        <f t="shared" si="73"/>
        <v>-15</v>
      </c>
      <c r="G1564" s="14">
        <v>959.2</v>
      </c>
      <c r="H1564" s="13">
        <f t="shared" si="74"/>
        <v>2.0000000000095497E-2</v>
      </c>
    </row>
    <row r="1565" spans="1:8" x14ac:dyDescent="0.3">
      <c r="A1565">
        <v>1564</v>
      </c>
      <c r="B1565" s="2">
        <v>43636</v>
      </c>
      <c r="C1565" s="13">
        <v>56.65</v>
      </c>
      <c r="D1565" s="13">
        <f t="shared" si="72"/>
        <v>2.8900000000000006</v>
      </c>
      <c r="E1565" s="14">
        <v>23295</v>
      </c>
      <c r="F1565" s="14">
        <f t="shared" si="73"/>
        <v>-20</v>
      </c>
      <c r="G1565" s="14">
        <v>959.18</v>
      </c>
      <c r="H1565" s="13">
        <f t="shared" si="74"/>
        <v>9.4899999999998954</v>
      </c>
    </row>
    <row r="1566" spans="1:8" x14ac:dyDescent="0.3">
      <c r="A1566">
        <v>1565</v>
      </c>
      <c r="B1566" s="2">
        <v>43635</v>
      </c>
      <c r="C1566" s="13">
        <v>53.76</v>
      </c>
      <c r="D1566" s="13">
        <f t="shared" si="72"/>
        <v>-0.14000000000000057</v>
      </c>
      <c r="E1566" s="14">
        <v>23315</v>
      </c>
      <c r="F1566" s="14">
        <f t="shared" si="73"/>
        <v>-20</v>
      </c>
      <c r="G1566" s="14">
        <v>949.69</v>
      </c>
      <c r="H1566" s="13">
        <f t="shared" si="74"/>
        <v>5.6800000000000637</v>
      </c>
    </row>
    <row r="1567" spans="1:8" x14ac:dyDescent="0.3">
      <c r="A1567">
        <v>1566</v>
      </c>
      <c r="B1567" s="2">
        <v>43634</v>
      </c>
      <c r="C1567" s="13">
        <v>53.9</v>
      </c>
      <c r="D1567" s="13">
        <f t="shared" si="72"/>
        <v>1.9699999999999989</v>
      </c>
      <c r="E1567" s="14">
        <v>23335</v>
      </c>
      <c r="F1567" s="14">
        <f t="shared" si="73"/>
        <v>-10</v>
      </c>
      <c r="G1567" s="14">
        <v>944.01</v>
      </c>
      <c r="H1567" s="13">
        <f t="shared" si="74"/>
        <v>-2.9400000000000546</v>
      </c>
    </row>
    <row r="1568" spans="1:8" x14ac:dyDescent="0.3">
      <c r="A1568">
        <v>1567</v>
      </c>
      <c r="B1568" s="2">
        <v>43633</v>
      </c>
      <c r="C1568" s="13">
        <v>51.93</v>
      </c>
      <c r="D1568" s="13">
        <f t="shared" si="72"/>
        <v>-0.57999999999999829</v>
      </c>
      <c r="E1568" s="14">
        <v>23345</v>
      </c>
      <c r="F1568" s="14">
        <f t="shared" si="73"/>
        <v>15</v>
      </c>
      <c r="G1568" s="14">
        <v>946.95</v>
      </c>
      <c r="H1568" s="13">
        <f t="shared" si="74"/>
        <v>-6.6599999999999682</v>
      </c>
    </row>
    <row r="1569" spans="1:8" x14ac:dyDescent="0.3">
      <c r="A1569">
        <v>1568</v>
      </c>
      <c r="B1569" s="2">
        <v>43630</v>
      </c>
      <c r="C1569" s="13">
        <v>52.51</v>
      </c>
      <c r="D1569" s="13">
        <f t="shared" si="72"/>
        <v>0.22999999999999687</v>
      </c>
      <c r="E1569" s="14">
        <v>23330</v>
      </c>
      <c r="F1569" s="14">
        <f t="shared" si="73"/>
        <v>20</v>
      </c>
      <c r="G1569" s="14">
        <v>953.61</v>
      </c>
      <c r="H1569" s="13">
        <f t="shared" si="74"/>
        <v>3.5299999999999727</v>
      </c>
    </row>
    <row r="1570" spans="1:8" x14ac:dyDescent="0.3">
      <c r="A1570">
        <v>1569</v>
      </c>
      <c r="B1570" s="2">
        <v>43629</v>
      </c>
      <c r="C1570" s="13">
        <v>52.28</v>
      </c>
      <c r="D1570" s="13">
        <f t="shared" si="72"/>
        <v>1.1400000000000006</v>
      </c>
      <c r="E1570" s="14">
        <v>23310</v>
      </c>
      <c r="F1570" s="14">
        <f t="shared" si="73"/>
        <v>-5</v>
      </c>
      <c r="G1570" s="14">
        <v>950.08</v>
      </c>
      <c r="H1570" s="13">
        <f t="shared" si="74"/>
        <v>-4.0899999999999181</v>
      </c>
    </row>
    <row r="1571" spans="1:8" x14ac:dyDescent="0.3">
      <c r="A1571">
        <v>1570</v>
      </c>
      <c r="B1571" s="2">
        <v>43628</v>
      </c>
      <c r="C1571" s="13">
        <v>51.14</v>
      </c>
      <c r="D1571" s="13">
        <f t="shared" si="72"/>
        <v>-2.1300000000000026</v>
      </c>
      <c r="E1571" s="14">
        <v>23315</v>
      </c>
      <c r="F1571" s="14">
        <f t="shared" si="73"/>
        <v>-22</v>
      </c>
      <c r="G1571" s="14">
        <v>954.17</v>
      </c>
      <c r="H1571" s="13">
        <f t="shared" si="74"/>
        <v>-7.9000000000000909</v>
      </c>
    </row>
    <row r="1572" spans="1:8" x14ac:dyDescent="0.3">
      <c r="A1572">
        <v>1571</v>
      </c>
      <c r="B1572" s="2">
        <v>43627</v>
      </c>
      <c r="C1572" s="13">
        <v>53.27</v>
      </c>
      <c r="D1572" s="13">
        <f t="shared" si="72"/>
        <v>1.0000000000005116E-2</v>
      </c>
      <c r="E1572" s="14">
        <v>23337</v>
      </c>
      <c r="F1572" s="14">
        <f t="shared" si="73"/>
        <v>-23</v>
      </c>
      <c r="G1572" s="14">
        <v>962.07</v>
      </c>
      <c r="H1572" s="13">
        <f t="shared" si="74"/>
        <v>-0.82999999999992724</v>
      </c>
    </row>
    <row r="1573" spans="1:8" x14ac:dyDescent="0.3">
      <c r="A1573">
        <v>1572</v>
      </c>
      <c r="B1573" s="2">
        <v>43626</v>
      </c>
      <c r="C1573" s="13">
        <v>53.26</v>
      </c>
      <c r="D1573" s="13">
        <f t="shared" si="72"/>
        <v>-0.73000000000000398</v>
      </c>
      <c r="E1573" s="14">
        <v>23360</v>
      </c>
      <c r="F1573" s="14">
        <f t="shared" si="73"/>
        <v>-35</v>
      </c>
      <c r="G1573" s="14">
        <v>962.9</v>
      </c>
      <c r="H1573" s="13">
        <f t="shared" si="74"/>
        <v>4.6200000000000045</v>
      </c>
    </row>
    <row r="1574" spans="1:8" x14ac:dyDescent="0.3">
      <c r="A1574">
        <v>1573</v>
      </c>
      <c r="B1574" s="2">
        <v>43623</v>
      </c>
      <c r="C1574" s="13">
        <v>53.99</v>
      </c>
      <c r="D1574" s="13">
        <f t="shared" si="72"/>
        <v>1.3999999999999986</v>
      </c>
      <c r="E1574" s="14">
        <v>23395</v>
      </c>
      <c r="F1574" s="14">
        <f t="shared" si="73"/>
        <v>-7</v>
      </c>
      <c r="G1574" s="14">
        <v>958.28</v>
      </c>
      <c r="H1574" s="13">
        <f t="shared" si="74"/>
        <v>10.069999999999936</v>
      </c>
    </row>
    <row r="1575" spans="1:8" x14ac:dyDescent="0.3">
      <c r="A1575">
        <v>1574</v>
      </c>
      <c r="B1575" s="2">
        <v>43622</v>
      </c>
      <c r="C1575" s="13">
        <v>52.59</v>
      </c>
      <c r="D1575" s="13">
        <f t="shared" si="72"/>
        <v>0.91000000000000369</v>
      </c>
      <c r="E1575" s="14">
        <v>23402</v>
      </c>
      <c r="F1575" s="14">
        <f t="shared" si="73"/>
        <v>-10</v>
      </c>
      <c r="G1575" s="14">
        <v>948.21</v>
      </c>
      <c r="H1575" s="13">
        <f t="shared" si="74"/>
        <v>-3.1999999999999318</v>
      </c>
    </row>
    <row r="1576" spans="1:8" x14ac:dyDescent="0.3">
      <c r="A1576">
        <v>1575</v>
      </c>
      <c r="B1576" s="2">
        <v>43621</v>
      </c>
      <c r="C1576" s="13">
        <v>51.68</v>
      </c>
      <c r="D1576" s="13">
        <f t="shared" si="72"/>
        <v>-1.7999999999999972</v>
      </c>
      <c r="E1576" s="14">
        <v>23412</v>
      </c>
      <c r="F1576" s="14">
        <f t="shared" si="73"/>
        <v>17</v>
      </c>
      <c r="G1576" s="14">
        <v>951.41</v>
      </c>
      <c r="H1576" s="13">
        <f t="shared" si="74"/>
        <v>0.25</v>
      </c>
    </row>
    <row r="1577" spans="1:8" x14ac:dyDescent="0.3">
      <c r="A1577">
        <v>1576</v>
      </c>
      <c r="B1577" s="2">
        <v>43620</v>
      </c>
      <c r="C1577" s="13">
        <v>53.48</v>
      </c>
      <c r="D1577" s="13">
        <f t="shared" si="72"/>
        <v>0.22999999999999687</v>
      </c>
      <c r="E1577" s="14">
        <v>23395</v>
      </c>
      <c r="F1577" s="14">
        <f t="shared" si="73"/>
        <v>2</v>
      </c>
      <c r="G1577" s="14">
        <v>951.16</v>
      </c>
      <c r="H1577" s="13">
        <f t="shared" si="74"/>
        <v>4.6899999999999409</v>
      </c>
    </row>
    <row r="1578" spans="1:8" x14ac:dyDescent="0.3">
      <c r="A1578">
        <v>1577</v>
      </c>
      <c r="B1578" s="2">
        <v>43619</v>
      </c>
      <c r="C1578" s="13">
        <v>53.25</v>
      </c>
      <c r="D1578" s="13">
        <f t="shared" si="72"/>
        <v>-0.25</v>
      </c>
      <c r="E1578" s="14">
        <v>23393</v>
      </c>
      <c r="F1578" s="14">
        <f t="shared" si="73"/>
        <v>-17</v>
      </c>
      <c r="G1578" s="14">
        <v>946.47</v>
      </c>
      <c r="H1578" s="13">
        <f t="shared" si="74"/>
        <v>-13.409999999999968</v>
      </c>
    </row>
    <row r="1579" spans="1:8" x14ac:dyDescent="0.3">
      <c r="A1579">
        <v>1578</v>
      </c>
      <c r="B1579" s="2">
        <v>43616</v>
      </c>
      <c r="C1579" s="13">
        <v>53.5</v>
      </c>
      <c r="D1579" s="13">
        <f t="shared" si="72"/>
        <v>-3.0900000000000034</v>
      </c>
      <c r="E1579" s="14">
        <v>23410</v>
      </c>
      <c r="F1579" s="14">
        <f t="shared" si="73"/>
        <v>-5</v>
      </c>
      <c r="G1579" s="14">
        <v>959.88</v>
      </c>
      <c r="H1579" s="13">
        <f t="shared" si="74"/>
        <v>-9.4600000000000364</v>
      </c>
    </row>
    <row r="1580" spans="1:8" x14ac:dyDescent="0.3">
      <c r="A1580">
        <v>1579</v>
      </c>
      <c r="B1580" s="2">
        <v>43615</v>
      </c>
      <c r="C1580" s="13">
        <v>56.59</v>
      </c>
      <c r="D1580" s="13">
        <f t="shared" si="72"/>
        <v>-2.2199999999999989</v>
      </c>
      <c r="E1580" s="14">
        <v>23415</v>
      </c>
      <c r="F1580" s="14">
        <f t="shared" si="73"/>
        <v>9</v>
      </c>
      <c r="G1580" s="14">
        <v>969.34</v>
      </c>
      <c r="H1580" s="13">
        <f t="shared" si="74"/>
        <v>-2.1999999999999318</v>
      </c>
    </row>
    <row r="1581" spans="1:8" x14ac:dyDescent="0.3">
      <c r="A1581">
        <v>1580</v>
      </c>
      <c r="B1581" s="2">
        <v>43614</v>
      </c>
      <c r="C1581" s="13">
        <v>58.81</v>
      </c>
      <c r="D1581" s="13">
        <f t="shared" si="72"/>
        <v>-0.32999999999999829</v>
      </c>
      <c r="E1581" s="14">
        <v>23406</v>
      </c>
      <c r="F1581" s="14">
        <f t="shared" si="73"/>
        <v>14</v>
      </c>
      <c r="G1581" s="14">
        <v>971.54</v>
      </c>
      <c r="H1581" s="13">
        <f t="shared" si="74"/>
        <v>-0.46000000000003638</v>
      </c>
    </row>
    <row r="1582" spans="1:8" x14ac:dyDescent="0.3">
      <c r="A1582">
        <v>1581</v>
      </c>
      <c r="B1582" s="2">
        <v>43613</v>
      </c>
      <c r="C1582" s="13">
        <v>59.14</v>
      </c>
      <c r="D1582" s="13">
        <f t="shared" si="72"/>
        <v>-1.9999999999996021E-2</v>
      </c>
      <c r="E1582" s="14">
        <v>23392</v>
      </c>
      <c r="F1582" s="14">
        <f t="shared" si="73"/>
        <v>6</v>
      </c>
      <c r="G1582" s="14">
        <v>972</v>
      </c>
      <c r="H1582" s="13">
        <f t="shared" si="74"/>
        <v>-3.1399999999999864</v>
      </c>
    </row>
    <row r="1583" spans="1:8" x14ac:dyDescent="0.3">
      <c r="A1583">
        <v>1582</v>
      </c>
      <c r="B1583" s="2">
        <v>43612</v>
      </c>
      <c r="C1583" s="13">
        <v>59.16</v>
      </c>
      <c r="D1583" s="13">
        <f t="shared" si="72"/>
        <v>0.52999999999999403</v>
      </c>
      <c r="E1583" s="14">
        <v>23386</v>
      </c>
      <c r="F1583" s="14">
        <f t="shared" si="73"/>
        <v>6</v>
      </c>
      <c r="G1583" s="14">
        <v>975.14</v>
      </c>
      <c r="H1583" s="13">
        <f t="shared" si="74"/>
        <v>5.1100000000000136</v>
      </c>
    </row>
    <row r="1584" spans="1:8" x14ac:dyDescent="0.3">
      <c r="A1584">
        <v>1583</v>
      </c>
      <c r="B1584" s="2">
        <v>43609</v>
      </c>
      <c r="C1584" s="13">
        <v>58.63</v>
      </c>
      <c r="D1584" s="13">
        <f t="shared" si="72"/>
        <v>0.72000000000000597</v>
      </c>
      <c r="E1584" s="14">
        <v>23380</v>
      </c>
      <c r="F1584" s="14">
        <f t="shared" si="73"/>
        <v>-8</v>
      </c>
      <c r="G1584" s="14">
        <v>970.03</v>
      </c>
      <c r="H1584" s="13">
        <f t="shared" si="74"/>
        <v>-12.680000000000064</v>
      </c>
    </row>
    <row r="1585" spans="1:8" x14ac:dyDescent="0.3">
      <c r="A1585">
        <v>1584</v>
      </c>
      <c r="B1585" s="2">
        <v>43608</v>
      </c>
      <c r="C1585" s="13">
        <v>57.91</v>
      </c>
      <c r="D1585" s="13">
        <f t="shared" si="72"/>
        <v>-3.5100000000000051</v>
      </c>
      <c r="E1585" s="14">
        <v>23388</v>
      </c>
      <c r="F1585" s="14">
        <f t="shared" si="73"/>
        <v>18</v>
      </c>
      <c r="G1585" s="14">
        <v>982.71</v>
      </c>
      <c r="H1585" s="13">
        <f t="shared" si="74"/>
        <v>-1.0699999999999363</v>
      </c>
    </row>
    <row r="1586" spans="1:8" x14ac:dyDescent="0.3">
      <c r="A1586">
        <v>1585</v>
      </c>
      <c r="B1586" s="2">
        <v>43607</v>
      </c>
      <c r="C1586" s="13">
        <v>61.42</v>
      </c>
      <c r="D1586" s="13">
        <f t="shared" si="72"/>
        <v>-1.5700000000000003</v>
      </c>
      <c r="E1586" s="14">
        <v>23370</v>
      </c>
      <c r="F1586" s="14">
        <f t="shared" si="73"/>
        <v>-20</v>
      </c>
      <c r="G1586" s="14">
        <v>983.78</v>
      </c>
      <c r="H1586" s="13">
        <f t="shared" si="74"/>
        <v>-2.5099999999999909</v>
      </c>
    </row>
    <row r="1587" spans="1:8" x14ac:dyDescent="0.3">
      <c r="A1587">
        <v>1586</v>
      </c>
      <c r="B1587" s="2">
        <v>43606</v>
      </c>
      <c r="C1587" s="13">
        <v>62.99</v>
      </c>
      <c r="D1587" s="13">
        <f t="shared" si="72"/>
        <v>-0.10999999999999943</v>
      </c>
      <c r="E1587" s="14">
        <v>23390</v>
      </c>
      <c r="F1587" s="14">
        <f t="shared" si="73"/>
        <v>-10</v>
      </c>
      <c r="G1587" s="14">
        <v>986.29</v>
      </c>
      <c r="H1587" s="13">
        <f t="shared" si="74"/>
        <v>-0.84000000000003183</v>
      </c>
    </row>
    <row r="1588" spans="1:8" x14ac:dyDescent="0.3">
      <c r="A1588">
        <v>1587</v>
      </c>
      <c r="B1588" s="2">
        <v>43605</v>
      </c>
      <c r="C1588" s="13">
        <v>63.1</v>
      </c>
      <c r="D1588" s="13">
        <f t="shared" si="72"/>
        <v>0.34000000000000341</v>
      </c>
      <c r="E1588" s="14">
        <v>23400</v>
      </c>
      <c r="F1588" s="14">
        <f t="shared" si="73"/>
        <v>12</v>
      </c>
      <c r="G1588" s="14">
        <v>987.13</v>
      </c>
      <c r="H1588" s="13">
        <f t="shared" si="74"/>
        <v>10.649999999999977</v>
      </c>
    </row>
    <row r="1589" spans="1:8" x14ac:dyDescent="0.3">
      <c r="A1589">
        <v>1588</v>
      </c>
      <c r="B1589" s="2">
        <v>43602</v>
      </c>
      <c r="C1589" s="13">
        <v>62.76</v>
      </c>
      <c r="D1589" s="13">
        <f t="shared" si="72"/>
        <v>-0.10999999999999943</v>
      </c>
      <c r="E1589" s="14">
        <v>23388</v>
      </c>
      <c r="F1589" s="14">
        <f t="shared" si="73"/>
        <v>88</v>
      </c>
      <c r="G1589" s="14">
        <v>976.48</v>
      </c>
      <c r="H1589" s="13">
        <f t="shared" si="74"/>
        <v>0.78999999999996362</v>
      </c>
    </row>
    <row r="1590" spans="1:8" x14ac:dyDescent="0.3">
      <c r="A1590">
        <v>1589</v>
      </c>
      <c r="B1590" s="2">
        <v>43601</v>
      </c>
      <c r="C1590" s="13">
        <v>62.87</v>
      </c>
      <c r="D1590" s="13">
        <f t="shared" si="72"/>
        <v>0.84999999999999432</v>
      </c>
      <c r="E1590" s="14">
        <v>23300</v>
      </c>
      <c r="F1590" s="14">
        <f t="shared" si="73"/>
        <v>0</v>
      </c>
      <c r="G1590" s="14">
        <v>975.69</v>
      </c>
      <c r="H1590" s="13">
        <f t="shared" si="74"/>
        <v>5.0000000000068212E-2</v>
      </c>
    </row>
    <row r="1591" spans="1:8" x14ac:dyDescent="0.3">
      <c r="A1591">
        <v>1590</v>
      </c>
      <c r="B1591" s="2">
        <v>43600</v>
      </c>
      <c r="C1591" s="13">
        <v>62.02</v>
      </c>
      <c r="D1591" s="13">
        <f t="shared" si="72"/>
        <v>0.24000000000000199</v>
      </c>
      <c r="E1591" s="14">
        <v>23300</v>
      </c>
      <c r="F1591" s="14">
        <f t="shared" si="73"/>
        <v>-75</v>
      </c>
      <c r="G1591" s="14">
        <v>975.64</v>
      </c>
      <c r="H1591" s="13">
        <f t="shared" si="74"/>
        <v>10.299999999999955</v>
      </c>
    </row>
    <row r="1592" spans="1:8" x14ac:dyDescent="0.3">
      <c r="A1592">
        <v>1591</v>
      </c>
      <c r="B1592" s="2">
        <v>43599</v>
      </c>
      <c r="C1592" s="13">
        <v>61.78</v>
      </c>
      <c r="D1592" s="13">
        <f t="shared" si="72"/>
        <v>0.74000000000000199</v>
      </c>
      <c r="E1592" s="14">
        <v>23375</v>
      </c>
      <c r="F1592" s="14">
        <f t="shared" si="73"/>
        <v>50</v>
      </c>
      <c r="G1592" s="14">
        <v>965.34</v>
      </c>
      <c r="H1592" s="13">
        <f t="shared" si="74"/>
        <v>6.8000000000000682</v>
      </c>
    </row>
    <row r="1593" spans="1:8" x14ac:dyDescent="0.3">
      <c r="A1593">
        <v>1592</v>
      </c>
      <c r="B1593" s="2">
        <v>43598</v>
      </c>
      <c r="C1593" s="13">
        <v>61.04</v>
      </c>
      <c r="D1593" s="13">
        <f t="shared" si="72"/>
        <v>-0.61999999999999744</v>
      </c>
      <c r="E1593" s="14">
        <v>23325</v>
      </c>
      <c r="F1593" s="14">
        <f t="shared" si="73"/>
        <v>-20</v>
      </c>
      <c r="G1593" s="14">
        <v>958.54</v>
      </c>
      <c r="H1593" s="13">
        <f t="shared" si="74"/>
        <v>5.9900000000000091</v>
      </c>
    </row>
    <row r="1594" spans="1:8" x14ac:dyDescent="0.3">
      <c r="A1594">
        <v>1593</v>
      </c>
      <c r="B1594" s="2">
        <v>43595</v>
      </c>
      <c r="C1594" s="13">
        <v>61.66</v>
      </c>
      <c r="D1594" s="13">
        <f t="shared" si="72"/>
        <v>-4.0000000000006253E-2</v>
      </c>
      <c r="E1594" s="14">
        <v>23345</v>
      </c>
      <c r="F1594" s="14">
        <f t="shared" si="73"/>
        <v>-35</v>
      </c>
      <c r="G1594" s="14">
        <v>952.55</v>
      </c>
      <c r="H1594" s="13">
        <f t="shared" si="74"/>
        <v>5.5399999999999636</v>
      </c>
    </row>
    <row r="1595" spans="1:8" x14ac:dyDescent="0.3">
      <c r="A1595">
        <v>1594</v>
      </c>
      <c r="B1595" s="2">
        <v>43594</v>
      </c>
      <c r="C1595" s="13">
        <v>61.7</v>
      </c>
      <c r="D1595" s="13">
        <f t="shared" si="72"/>
        <v>-0.4199999999999946</v>
      </c>
      <c r="E1595" s="14">
        <v>23380</v>
      </c>
      <c r="F1595" s="14">
        <f t="shared" si="73"/>
        <v>15</v>
      </c>
      <c r="G1595" s="14">
        <v>947.01</v>
      </c>
      <c r="H1595" s="13">
        <f t="shared" si="74"/>
        <v>-4.2100000000000364</v>
      </c>
    </row>
    <row r="1596" spans="1:8" x14ac:dyDescent="0.3">
      <c r="A1596">
        <v>1595</v>
      </c>
      <c r="B1596" s="2">
        <v>43593</v>
      </c>
      <c r="C1596" s="13">
        <v>62.12</v>
      </c>
      <c r="D1596" s="13">
        <f t="shared" si="72"/>
        <v>0.71999999999999886</v>
      </c>
      <c r="E1596" s="14">
        <v>23365</v>
      </c>
      <c r="F1596" s="14">
        <f t="shared" si="73"/>
        <v>75</v>
      </c>
      <c r="G1596" s="14">
        <v>951.22</v>
      </c>
      <c r="H1596" s="13">
        <f t="shared" si="74"/>
        <v>-6.3399999999999181</v>
      </c>
    </row>
    <row r="1597" spans="1:8" x14ac:dyDescent="0.3">
      <c r="A1597">
        <v>1596</v>
      </c>
      <c r="B1597" s="2">
        <v>43592</v>
      </c>
      <c r="C1597" s="13">
        <v>61.4</v>
      </c>
      <c r="D1597" s="13">
        <f t="shared" si="72"/>
        <v>-0.85000000000000142</v>
      </c>
      <c r="E1597" s="14">
        <v>23290</v>
      </c>
      <c r="F1597" s="14">
        <f t="shared" si="73"/>
        <v>10</v>
      </c>
      <c r="G1597" s="14">
        <v>957.56</v>
      </c>
      <c r="H1597" s="13">
        <f t="shared" si="74"/>
        <v>-0.41000000000008185</v>
      </c>
    </row>
    <row r="1598" spans="1:8" x14ac:dyDescent="0.3">
      <c r="A1598">
        <v>1597</v>
      </c>
      <c r="B1598" s="2">
        <v>43591</v>
      </c>
      <c r="C1598" s="13">
        <v>62.25</v>
      </c>
      <c r="D1598" s="13">
        <f t="shared" si="72"/>
        <v>0.31000000000000227</v>
      </c>
      <c r="E1598" s="14">
        <v>23280</v>
      </c>
      <c r="F1598" s="14">
        <f t="shared" si="73"/>
        <v>31</v>
      </c>
      <c r="G1598" s="14">
        <v>957.97</v>
      </c>
      <c r="H1598" s="13">
        <f t="shared" si="74"/>
        <v>-16.169999999999959</v>
      </c>
    </row>
    <row r="1599" spans="1:8" x14ac:dyDescent="0.3">
      <c r="A1599">
        <v>1598</v>
      </c>
      <c r="B1599" s="2">
        <v>43588</v>
      </c>
      <c r="C1599" s="13">
        <v>61.94</v>
      </c>
      <c r="D1599" s="13">
        <f t="shared" si="72"/>
        <v>0.12999999999999545</v>
      </c>
      <c r="E1599" s="14">
        <v>23249</v>
      </c>
      <c r="F1599" s="14">
        <f t="shared" si="73"/>
        <v>-11</v>
      </c>
      <c r="G1599" s="14">
        <v>974.14</v>
      </c>
      <c r="H1599" s="13">
        <f t="shared" si="74"/>
        <v>-4.3600000000000136</v>
      </c>
    </row>
    <row r="1600" spans="1:8" x14ac:dyDescent="0.3">
      <c r="A1600">
        <v>1599</v>
      </c>
      <c r="B1600" s="2">
        <v>43587</v>
      </c>
      <c r="C1600" s="13">
        <v>61.81</v>
      </c>
      <c r="D1600" s="13">
        <f t="shared" si="72"/>
        <v>-3.3841690962099022</v>
      </c>
      <c r="E1600" s="14">
        <v>23260</v>
      </c>
      <c r="F1600" s="14">
        <f t="shared" si="73"/>
        <v>-25</v>
      </c>
      <c r="G1600" s="14">
        <v>978.5</v>
      </c>
      <c r="H1600" s="13">
        <f t="shared" si="74"/>
        <v>6.1304664723031692</v>
      </c>
    </row>
    <row r="1601" spans="1:8" x14ac:dyDescent="0.3">
      <c r="A1601">
        <v>1600</v>
      </c>
      <c r="B1601" s="2">
        <v>43586</v>
      </c>
      <c r="C1601" s="13">
        <v>65.194169096209905</v>
      </c>
      <c r="D1601" s="13">
        <f t="shared" si="72"/>
        <v>0.14927113702623274</v>
      </c>
      <c r="E1601" s="14">
        <v>23285</v>
      </c>
      <c r="F1601" s="14">
        <f t="shared" si="73"/>
        <v>0</v>
      </c>
      <c r="G1601" s="14">
        <v>972.36953352769683</v>
      </c>
      <c r="H1601" s="13">
        <f t="shared" si="74"/>
        <v>0.76994169096212772</v>
      </c>
    </row>
    <row r="1602" spans="1:8" x14ac:dyDescent="0.3">
      <c r="A1602">
        <v>1601</v>
      </c>
      <c r="B1602" s="2">
        <v>43585</v>
      </c>
      <c r="C1602" s="13">
        <v>65.044897959183672</v>
      </c>
      <c r="D1602" s="13">
        <f t="shared" si="72"/>
        <v>0.13061224489796075</v>
      </c>
      <c r="E1602" s="14">
        <v>23285</v>
      </c>
      <c r="F1602" s="14">
        <f t="shared" si="73"/>
        <v>0</v>
      </c>
      <c r="G1602" s="14">
        <v>971.5995918367347</v>
      </c>
      <c r="H1602" s="13">
        <f t="shared" si="74"/>
        <v>1.1624489795917725</v>
      </c>
    </row>
    <row r="1603" spans="1:8" x14ac:dyDescent="0.3">
      <c r="A1603">
        <v>1602</v>
      </c>
      <c r="B1603" s="2">
        <v>43584</v>
      </c>
      <c r="C1603" s="13">
        <v>64.914285714285711</v>
      </c>
      <c r="D1603" s="13">
        <f t="shared" ref="D1603:D1666" si="75">C1603-C1604</f>
        <v>1.6142857142857139</v>
      </c>
      <c r="E1603" s="14">
        <v>23285</v>
      </c>
      <c r="F1603" s="14">
        <f t="shared" ref="F1603:F1666" si="76">E1603-E1604</f>
        <v>0</v>
      </c>
      <c r="G1603" s="14">
        <v>970.43714285714293</v>
      </c>
      <c r="H1603" s="13">
        <f t="shared" ref="H1603:H1666" si="77">G1603-G1604</f>
        <v>-9.2028571428570558</v>
      </c>
    </row>
    <row r="1604" spans="1:8" x14ac:dyDescent="0.3">
      <c r="A1604">
        <v>1603</v>
      </c>
      <c r="B1604" s="2">
        <v>43581</v>
      </c>
      <c r="C1604" s="13">
        <v>63.3</v>
      </c>
      <c r="D1604" s="13">
        <f t="shared" si="75"/>
        <v>-1.9099999999999966</v>
      </c>
      <c r="E1604" s="14">
        <v>23285</v>
      </c>
      <c r="F1604" s="14">
        <f t="shared" si="76"/>
        <v>70</v>
      </c>
      <c r="G1604" s="14">
        <v>979.64</v>
      </c>
      <c r="H1604" s="13">
        <f t="shared" si="77"/>
        <v>5.5099999999999909</v>
      </c>
    </row>
    <row r="1605" spans="1:8" x14ac:dyDescent="0.3">
      <c r="A1605">
        <v>1604</v>
      </c>
      <c r="B1605" s="2">
        <v>43580</v>
      </c>
      <c r="C1605" s="13">
        <v>65.209999999999994</v>
      </c>
      <c r="D1605" s="13">
        <f t="shared" si="75"/>
        <v>-0.68000000000000682</v>
      </c>
      <c r="E1605" s="14">
        <v>23215</v>
      </c>
      <c r="F1605" s="14">
        <f t="shared" si="76"/>
        <v>0</v>
      </c>
      <c r="G1605" s="14">
        <v>974.13</v>
      </c>
      <c r="H1605" s="13">
        <f t="shared" si="77"/>
        <v>-2.7899999999999636</v>
      </c>
    </row>
    <row r="1606" spans="1:8" x14ac:dyDescent="0.3">
      <c r="A1606">
        <v>1605</v>
      </c>
      <c r="B1606" s="2">
        <v>43579</v>
      </c>
      <c r="C1606" s="13">
        <v>65.89</v>
      </c>
      <c r="D1606" s="13">
        <f t="shared" si="75"/>
        <v>-0.40999999999999659</v>
      </c>
      <c r="E1606" s="14">
        <v>23215</v>
      </c>
      <c r="F1606" s="14">
        <f t="shared" si="76"/>
        <v>5</v>
      </c>
      <c r="G1606" s="14">
        <v>976.92</v>
      </c>
      <c r="H1606" s="13">
        <f t="shared" si="77"/>
        <v>8.9199999999999591</v>
      </c>
    </row>
    <row r="1607" spans="1:8" x14ac:dyDescent="0.3">
      <c r="A1607">
        <v>1606</v>
      </c>
      <c r="B1607" s="2">
        <v>43578</v>
      </c>
      <c r="C1607" s="13">
        <v>66.3</v>
      </c>
      <c r="D1607" s="13">
        <f t="shared" si="75"/>
        <v>0.59999999999999432</v>
      </c>
      <c r="E1607" s="14">
        <v>23210</v>
      </c>
      <c r="F1607" s="14">
        <f t="shared" si="76"/>
        <v>-8</v>
      </c>
      <c r="G1607" s="14">
        <v>968</v>
      </c>
      <c r="H1607" s="13">
        <f t="shared" si="77"/>
        <v>2.1399999999999864</v>
      </c>
    </row>
    <row r="1608" spans="1:8" x14ac:dyDescent="0.3">
      <c r="A1608">
        <v>1607</v>
      </c>
      <c r="B1608" s="2">
        <v>43577</v>
      </c>
      <c r="C1608" s="13">
        <v>65.7</v>
      </c>
      <c r="D1608" s="13">
        <f t="shared" si="75"/>
        <v>1.7000000000000028</v>
      </c>
      <c r="E1608" s="14">
        <v>23218</v>
      </c>
      <c r="F1608" s="14">
        <f t="shared" si="76"/>
        <v>8</v>
      </c>
      <c r="G1608" s="14">
        <v>965.86</v>
      </c>
      <c r="H1608" s="13">
        <f t="shared" si="77"/>
        <v>-0.35000000000002274</v>
      </c>
    </row>
    <row r="1609" spans="1:8" x14ac:dyDescent="0.3">
      <c r="A1609">
        <v>1608</v>
      </c>
      <c r="B1609" s="2">
        <v>43574</v>
      </c>
      <c r="C1609" s="13">
        <v>64</v>
      </c>
      <c r="D1609" s="13">
        <f t="shared" si="75"/>
        <v>0</v>
      </c>
      <c r="E1609" s="14">
        <v>23210</v>
      </c>
      <c r="F1609" s="14">
        <f t="shared" si="76"/>
        <v>7</v>
      </c>
      <c r="G1609" s="14">
        <v>966.21</v>
      </c>
      <c r="H1609" s="13">
        <f t="shared" si="77"/>
        <v>3.9100000000000819</v>
      </c>
    </row>
    <row r="1610" spans="1:8" x14ac:dyDescent="0.3">
      <c r="A1610">
        <v>1609</v>
      </c>
      <c r="B1610" s="2">
        <v>43573</v>
      </c>
      <c r="C1610" s="13">
        <v>64</v>
      </c>
      <c r="D1610" s="13">
        <f t="shared" si="75"/>
        <v>0.24000000000000199</v>
      </c>
      <c r="E1610" s="14">
        <v>23203</v>
      </c>
      <c r="F1610" s="14">
        <f t="shared" si="76"/>
        <v>5</v>
      </c>
      <c r="G1610" s="14">
        <v>962.3</v>
      </c>
      <c r="H1610" s="13">
        <f t="shared" si="77"/>
        <v>-9.8000000000000682</v>
      </c>
    </row>
    <row r="1611" spans="1:8" x14ac:dyDescent="0.3">
      <c r="A1611">
        <v>1610</v>
      </c>
      <c r="B1611" s="2">
        <v>43572</v>
      </c>
      <c r="C1611" s="13">
        <v>63.76</v>
      </c>
      <c r="D1611" s="13">
        <f t="shared" si="75"/>
        <v>-0.28999999999999915</v>
      </c>
      <c r="E1611" s="14">
        <v>23198</v>
      </c>
      <c r="F1611" s="14">
        <f t="shared" si="76"/>
        <v>-1</v>
      </c>
      <c r="G1611" s="14">
        <v>972.1</v>
      </c>
      <c r="H1611" s="13">
        <f t="shared" si="77"/>
        <v>-5.0699999999999363</v>
      </c>
    </row>
    <row r="1612" spans="1:8" x14ac:dyDescent="0.3">
      <c r="A1612">
        <v>1611</v>
      </c>
      <c r="B1612" s="2">
        <v>43571</v>
      </c>
      <c r="C1612" s="13">
        <v>64.05</v>
      </c>
      <c r="D1612" s="13">
        <f t="shared" si="75"/>
        <v>0.38714285714284813</v>
      </c>
      <c r="E1612" s="14">
        <v>23199</v>
      </c>
      <c r="F1612" s="14">
        <f t="shared" si="76"/>
        <v>0</v>
      </c>
      <c r="G1612" s="14">
        <v>977.17</v>
      </c>
      <c r="H1612" s="13">
        <f t="shared" si="77"/>
        <v>-10.397142857142853</v>
      </c>
    </row>
    <row r="1613" spans="1:8" x14ac:dyDescent="0.3">
      <c r="A1613">
        <v>1612</v>
      </c>
      <c r="B1613" s="2">
        <v>43570</v>
      </c>
      <c r="C1613" s="13">
        <v>63.662857142857149</v>
      </c>
      <c r="D1613" s="13">
        <f t="shared" si="75"/>
        <v>-0.22714285714285154</v>
      </c>
      <c r="E1613" s="14">
        <v>23199</v>
      </c>
      <c r="F1613" s="14">
        <f t="shared" si="76"/>
        <v>0</v>
      </c>
      <c r="G1613" s="14">
        <v>987.56714285714281</v>
      </c>
      <c r="H1613" s="13">
        <f t="shared" si="77"/>
        <v>4.6671428571428351</v>
      </c>
    </row>
    <row r="1614" spans="1:8" x14ac:dyDescent="0.3">
      <c r="A1614">
        <v>1613</v>
      </c>
      <c r="B1614" s="2">
        <v>43567</v>
      </c>
      <c r="C1614" s="13">
        <v>63.89</v>
      </c>
      <c r="D1614" s="13">
        <f t="shared" si="75"/>
        <v>0.31000000000000227</v>
      </c>
      <c r="E1614" s="14">
        <v>23199</v>
      </c>
      <c r="F1614" s="14">
        <f t="shared" si="76"/>
        <v>3</v>
      </c>
      <c r="G1614" s="14">
        <v>982.9</v>
      </c>
      <c r="H1614" s="13">
        <f t="shared" si="77"/>
        <v>-3.0500000000000682</v>
      </c>
    </row>
    <row r="1615" spans="1:8" x14ac:dyDescent="0.3">
      <c r="A1615">
        <v>1614</v>
      </c>
      <c r="B1615" s="2">
        <v>43566</v>
      </c>
      <c r="C1615" s="13">
        <v>63.58</v>
      </c>
      <c r="D1615" s="13">
        <f t="shared" si="75"/>
        <v>-1.0300000000000011</v>
      </c>
      <c r="E1615" s="14">
        <v>23196</v>
      </c>
      <c r="F1615" s="14">
        <f t="shared" si="76"/>
        <v>-4</v>
      </c>
      <c r="G1615" s="14">
        <v>985.95</v>
      </c>
      <c r="H1615" s="13">
        <f t="shared" si="77"/>
        <v>4.0400000000000773</v>
      </c>
    </row>
    <row r="1616" spans="1:8" x14ac:dyDescent="0.3">
      <c r="A1616">
        <v>1615</v>
      </c>
      <c r="B1616" s="2">
        <v>43565</v>
      </c>
      <c r="C1616" s="13">
        <v>64.61</v>
      </c>
      <c r="D1616" s="13">
        <f t="shared" si="75"/>
        <v>0.63000000000000256</v>
      </c>
      <c r="E1616" s="14">
        <v>23200</v>
      </c>
      <c r="F1616" s="14">
        <f t="shared" si="76"/>
        <v>2</v>
      </c>
      <c r="G1616" s="14">
        <v>981.91</v>
      </c>
      <c r="H1616" s="13">
        <f t="shared" si="77"/>
        <v>-6.57000000000005</v>
      </c>
    </row>
    <row r="1617" spans="1:8" x14ac:dyDescent="0.3">
      <c r="A1617">
        <v>1616</v>
      </c>
      <c r="B1617" s="2">
        <v>43564</v>
      </c>
      <c r="C1617" s="13">
        <v>63.98</v>
      </c>
      <c r="D1617" s="13">
        <f t="shared" si="75"/>
        <v>-0.42000000000000881</v>
      </c>
      <c r="E1617" s="14">
        <v>23198</v>
      </c>
      <c r="F1617" s="14">
        <f t="shared" si="76"/>
        <v>-1</v>
      </c>
      <c r="G1617" s="14">
        <v>988.48</v>
      </c>
      <c r="H1617" s="13">
        <f t="shared" si="77"/>
        <v>-9.0799999999999272</v>
      </c>
    </row>
    <row r="1618" spans="1:8" x14ac:dyDescent="0.3">
      <c r="A1618">
        <v>1617</v>
      </c>
      <c r="B1618" s="2">
        <v>43563</v>
      </c>
      <c r="C1618" s="13">
        <v>64.400000000000006</v>
      </c>
      <c r="D1618" s="13">
        <f t="shared" si="75"/>
        <v>1.3200000000000074</v>
      </c>
      <c r="E1618" s="14">
        <v>23199</v>
      </c>
      <c r="F1618" s="14">
        <f t="shared" si="76"/>
        <v>0</v>
      </c>
      <c r="G1618" s="14">
        <v>997.56</v>
      </c>
      <c r="H1618" s="13">
        <f t="shared" si="77"/>
        <v>8.2999999999999545</v>
      </c>
    </row>
    <row r="1619" spans="1:8" x14ac:dyDescent="0.3">
      <c r="A1619">
        <v>1618</v>
      </c>
      <c r="B1619" s="2">
        <v>43560</v>
      </c>
      <c r="C1619" s="13">
        <v>63.08</v>
      </c>
      <c r="D1619" s="13">
        <f t="shared" si="75"/>
        <v>0.97999999999999687</v>
      </c>
      <c r="E1619" s="14">
        <v>23199</v>
      </c>
      <c r="F1619" s="14">
        <f t="shared" si="76"/>
        <v>1</v>
      </c>
      <c r="G1619" s="14">
        <v>989.26</v>
      </c>
      <c r="H1619" s="13">
        <f t="shared" si="77"/>
        <v>2.3500000000000227</v>
      </c>
    </row>
    <row r="1620" spans="1:8" x14ac:dyDescent="0.3">
      <c r="A1620">
        <v>1619</v>
      </c>
      <c r="B1620" s="2">
        <v>43559</v>
      </c>
      <c r="C1620" s="13">
        <v>62.1</v>
      </c>
      <c r="D1620" s="13">
        <f t="shared" si="75"/>
        <v>-0.35999999999999943</v>
      </c>
      <c r="E1620" s="14">
        <v>23198</v>
      </c>
      <c r="F1620" s="14">
        <f t="shared" si="76"/>
        <v>-1</v>
      </c>
      <c r="G1620" s="14">
        <v>986.91</v>
      </c>
      <c r="H1620" s="13">
        <f t="shared" si="77"/>
        <v>2.4499999999999318</v>
      </c>
    </row>
    <row r="1621" spans="1:8" x14ac:dyDescent="0.3">
      <c r="A1621">
        <v>1620</v>
      </c>
      <c r="B1621" s="2">
        <v>43558</v>
      </c>
      <c r="C1621" s="13">
        <v>62.46</v>
      </c>
      <c r="D1621" s="13">
        <f t="shared" si="75"/>
        <v>-0.11999999999999744</v>
      </c>
      <c r="E1621" s="14">
        <v>23199</v>
      </c>
      <c r="F1621" s="14">
        <f t="shared" si="76"/>
        <v>2</v>
      </c>
      <c r="G1621" s="14">
        <v>984.46</v>
      </c>
      <c r="H1621" s="13">
        <f t="shared" si="77"/>
        <v>-1.3499999999999091</v>
      </c>
    </row>
    <row r="1622" spans="1:8" x14ac:dyDescent="0.3">
      <c r="A1622">
        <v>1621</v>
      </c>
      <c r="B1622" s="2">
        <v>43557</v>
      </c>
      <c r="C1622" s="13">
        <v>62.58</v>
      </c>
      <c r="D1622" s="13">
        <f t="shared" si="75"/>
        <v>0.98999999999999488</v>
      </c>
      <c r="E1622" s="14">
        <v>23197</v>
      </c>
      <c r="F1622" s="14">
        <f t="shared" si="76"/>
        <v>-2</v>
      </c>
      <c r="G1622" s="14">
        <v>985.81</v>
      </c>
      <c r="H1622" s="13">
        <f t="shared" si="77"/>
        <v>-2.7200000000000273</v>
      </c>
    </row>
    <row r="1623" spans="1:8" x14ac:dyDescent="0.3">
      <c r="A1623">
        <v>1622</v>
      </c>
      <c r="B1623" s="2">
        <v>43556</v>
      </c>
      <c r="C1623" s="13">
        <v>61.59</v>
      </c>
      <c r="D1623" s="13">
        <f t="shared" si="75"/>
        <v>1.4500000000000028</v>
      </c>
      <c r="E1623" s="14">
        <v>23199</v>
      </c>
      <c r="F1623" s="14">
        <f t="shared" si="76"/>
        <v>-4</v>
      </c>
      <c r="G1623" s="14">
        <v>988.53</v>
      </c>
      <c r="H1623" s="13">
        <f t="shared" si="77"/>
        <v>7.7699999999999818</v>
      </c>
    </row>
    <row r="1624" spans="1:8" x14ac:dyDescent="0.3">
      <c r="A1624">
        <v>1623</v>
      </c>
      <c r="B1624" s="2">
        <v>43553</v>
      </c>
      <c r="C1624" s="13">
        <v>60.14</v>
      </c>
      <c r="D1624" s="13">
        <f t="shared" si="75"/>
        <v>0.84000000000000341</v>
      </c>
      <c r="E1624" s="14">
        <v>23203</v>
      </c>
      <c r="F1624" s="14">
        <f t="shared" si="76"/>
        <v>3</v>
      </c>
      <c r="G1624" s="14">
        <v>980.76</v>
      </c>
      <c r="H1624" s="13">
        <f t="shared" si="77"/>
        <v>-2.2200000000000273</v>
      </c>
    </row>
    <row r="1625" spans="1:8" x14ac:dyDescent="0.3">
      <c r="A1625">
        <v>1624</v>
      </c>
      <c r="B1625" s="2">
        <v>43552</v>
      </c>
      <c r="C1625" s="13">
        <v>59.3</v>
      </c>
      <c r="D1625" s="13">
        <f t="shared" si="75"/>
        <v>-0.10999999999999943</v>
      </c>
      <c r="E1625" s="14">
        <v>23200</v>
      </c>
      <c r="F1625" s="14">
        <f t="shared" si="76"/>
        <v>2</v>
      </c>
      <c r="G1625" s="14">
        <v>982.98</v>
      </c>
      <c r="H1625" s="13">
        <f t="shared" si="77"/>
        <v>7.07000000000005</v>
      </c>
    </row>
    <row r="1626" spans="1:8" x14ac:dyDescent="0.3">
      <c r="A1626">
        <v>1625</v>
      </c>
      <c r="B1626" s="2">
        <v>43551</v>
      </c>
      <c r="C1626" s="13">
        <v>59.41</v>
      </c>
      <c r="D1626" s="13">
        <f t="shared" si="75"/>
        <v>-0.53000000000000114</v>
      </c>
      <c r="E1626" s="14">
        <v>23198</v>
      </c>
      <c r="F1626" s="14">
        <f t="shared" si="76"/>
        <v>0</v>
      </c>
      <c r="G1626" s="14">
        <v>975.91</v>
      </c>
      <c r="H1626" s="13">
        <f t="shared" si="77"/>
        <v>6.1200000000000045</v>
      </c>
    </row>
    <row r="1627" spans="1:8" x14ac:dyDescent="0.3">
      <c r="A1627">
        <v>1626</v>
      </c>
      <c r="B1627" s="2">
        <v>43550</v>
      </c>
      <c r="C1627" s="13">
        <v>59.94</v>
      </c>
      <c r="D1627" s="13">
        <f t="shared" si="75"/>
        <v>1.1199999999999974</v>
      </c>
      <c r="E1627" s="14">
        <v>23198</v>
      </c>
      <c r="F1627" s="14">
        <f t="shared" si="76"/>
        <v>-1</v>
      </c>
      <c r="G1627" s="14">
        <v>969.79</v>
      </c>
      <c r="H1627" s="13">
        <f t="shared" si="77"/>
        <v>-0.2800000000000864</v>
      </c>
    </row>
    <row r="1628" spans="1:8" x14ac:dyDescent="0.3">
      <c r="A1628">
        <v>1627</v>
      </c>
      <c r="B1628" s="2">
        <v>43549</v>
      </c>
      <c r="C1628" s="13">
        <v>58.82</v>
      </c>
      <c r="D1628" s="13">
        <f t="shared" si="75"/>
        <v>-0.21999999999999886</v>
      </c>
      <c r="E1628" s="14">
        <v>23199</v>
      </c>
      <c r="F1628" s="14">
        <f t="shared" si="76"/>
        <v>0</v>
      </c>
      <c r="G1628" s="14">
        <v>970.07</v>
      </c>
      <c r="H1628" s="13">
        <f t="shared" si="77"/>
        <v>-18.639999999999986</v>
      </c>
    </row>
    <row r="1629" spans="1:8" x14ac:dyDescent="0.3">
      <c r="A1629">
        <v>1628</v>
      </c>
      <c r="B1629" s="2">
        <v>43546</v>
      </c>
      <c r="C1629" s="13">
        <v>59.04</v>
      </c>
      <c r="D1629" s="13">
        <f t="shared" si="75"/>
        <v>-0.93999999999999773</v>
      </c>
      <c r="E1629" s="14">
        <v>23199</v>
      </c>
      <c r="F1629" s="14">
        <f t="shared" si="76"/>
        <v>-1</v>
      </c>
      <c r="G1629" s="14">
        <v>988.71</v>
      </c>
      <c r="H1629" s="13">
        <f t="shared" si="77"/>
        <v>6.9300000000000637</v>
      </c>
    </row>
    <row r="1630" spans="1:8" x14ac:dyDescent="0.3">
      <c r="A1630">
        <v>1629</v>
      </c>
      <c r="B1630" s="2">
        <v>43545</v>
      </c>
      <c r="C1630" s="13">
        <v>59.98</v>
      </c>
      <c r="D1630" s="13">
        <f t="shared" si="75"/>
        <v>0.14999999999999858</v>
      </c>
      <c r="E1630" s="14">
        <v>23200</v>
      </c>
      <c r="F1630" s="14">
        <f t="shared" si="76"/>
        <v>-9</v>
      </c>
      <c r="G1630" s="14">
        <v>981.78</v>
      </c>
      <c r="H1630" s="13">
        <f t="shared" si="77"/>
        <v>-20.519999999999982</v>
      </c>
    </row>
    <row r="1631" spans="1:8" x14ac:dyDescent="0.3">
      <c r="A1631">
        <v>1630</v>
      </c>
      <c r="B1631" s="2">
        <v>43544</v>
      </c>
      <c r="C1631" s="13">
        <v>59.83</v>
      </c>
      <c r="D1631" s="13">
        <f t="shared" si="75"/>
        <v>0.79999999999999716</v>
      </c>
      <c r="E1631" s="14">
        <v>23209</v>
      </c>
      <c r="F1631" s="14">
        <f t="shared" si="76"/>
        <v>1</v>
      </c>
      <c r="G1631" s="14">
        <v>1002.3</v>
      </c>
      <c r="H1631" s="13">
        <f t="shared" si="77"/>
        <v>-4.2900000000000773</v>
      </c>
    </row>
    <row r="1632" spans="1:8" x14ac:dyDescent="0.3">
      <c r="A1632">
        <v>1631</v>
      </c>
      <c r="B1632" s="2">
        <v>43543</v>
      </c>
      <c r="C1632" s="13">
        <v>59.03</v>
      </c>
      <c r="D1632" s="13">
        <f t="shared" si="75"/>
        <v>-6.0000000000002274E-2</v>
      </c>
      <c r="E1632" s="14">
        <v>23208</v>
      </c>
      <c r="F1632" s="14">
        <f t="shared" si="76"/>
        <v>6</v>
      </c>
      <c r="G1632" s="14">
        <v>1006.59</v>
      </c>
      <c r="H1632" s="13">
        <f t="shared" si="77"/>
        <v>-5.2699999999999818</v>
      </c>
    </row>
    <row r="1633" spans="1:8" x14ac:dyDescent="0.3">
      <c r="A1633">
        <v>1632</v>
      </c>
      <c r="B1633" s="2">
        <v>43542</v>
      </c>
      <c r="C1633" s="13">
        <v>59.09</v>
      </c>
      <c r="D1633" s="13">
        <f t="shared" si="75"/>
        <v>0.57000000000000028</v>
      </c>
      <c r="E1633" s="14">
        <v>23202</v>
      </c>
      <c r="F1633" s="14">
        <f t="shared" si="76"/>
        <v>4</v>
      </c>
      <c r="G1633" s="14">
        <v>1011.86</v>
      </c>
      <c r="H1633" s="13">
        <f t="shared" si="77"/>
        <v>7.7400000000000091</v>
      </c>
    </row>
    <row r="1634" spans="1:8" x14ac:dyDescent="0.3">
      <c r="A1634">
        <v>1633</v>
      </c>
      <c r="B1634" s="2">
        <v>43539</v>
      </c>
      <c r="C1634" s="13">
        <v>58.52</v>
      </c>
      <c r="D1634" s="13">
        <f t="shared" si="75"/>
        <v>-8.9999999999996305E-2</v>
      </c>
      <c r="E1634" s="14">
        <v>23198</v>
      </c>
      <c r="F1634" s="14">
        <f t="shared" si="76"/>
        <v>0</v>
      </c>
      <c r="G1634" s="14">
        <v>1004.12</v>
      </c>
      <c r="H1634" s="13">
        <f t="shared" si="77"/>
        <v>-4.32000000000005</v>
      </c>
    </row>
    <row r="1635" spans="1:8" x14ac:dyDescent="0.3">
      <c r="A1635">
        <v>1634</v>
      </c>
      <c r="B1635" s="2">
        <v>43538</v>
      </c>
      <c r="C1635" s="13">
        <v>58.61</v>
      </c>
      <c r="D1635" s="13">
        <f t="shared" si="75"/>
        <v>0.35000000000000142</v>
      </c>
      <c r="E1635" s="14">
        <v>23198</v>
      </c>
      <c r="F1635" s="14">
        <f t="shared" si="76"/>
        <v>-1</v>
      </c>
      <c r="G1635" s="14">
        <v>1008.44</v>
      </c>
      <c r="H1635" s="13">
        <f t="shared" si="77"/>
        <v>3.0300000000000864</v>
      </c>
    </row>
    <row r="1636" spans="1:8" x14ac:dyDescent="0.3">
      <c r="A1636">
        <v>1635</v>
      </c>
      <c r="B1636" s="2">
        <v>43537</v>
      </c>
      <c r="C1636" s="13">
        <v>58.26</v>
      </c>
      <c r="D1636" s="13">
        <f t="shared" si="75"/>
        <v>1.84326530612244</v>
      </c>
      <c r="E1636" s="14">
        <v>23199</v>
      </c>
      <c r="F1636" s="14">
        <f t="shared" si="76"/>
        <v>1</v>
      </c>
      <c r="G1636" s="14">
        <v>1005.41</v>
      </c>
      <c r="H1636" s="13">
        <f t="shared" si="77"/>
        <v>4.0899999999999181</v>
      </c>
    </row>
    <row r="1637" spans="1:8" x14ac:dyDescent="0.3">
      <c r="A1637">
        <v>1636</v>
      </c>
      <c r="B1637" s="2">
        <v>43536</v>
      </c>
      <c r="C1637" s="13">
        <v>56.416734693877558</v>
      </c>
      <c r="D1637" s="13">
        <f t="shared" si="75"/>
        <v>-0.10040816326529978</v>
      </c>
      <c r="E1637" s="14">
        <v>23198</v>
      </c>
      <c r="F1637" s="14">
        <f t="shared" si="76"/>
        <v>0</v>
      </c>
      <c r="G1637" s="14">
        <v>1001.32</v>
      </c>
      <c r="H1637" s="13">
        <f t="shared" si="77"/>
        <v>16.720000000000027</v>
      </c>
    </row>
    <row r="1638" spans="1:8" x14ac:dyDescent="0.3">
      <c r="A1638">
        <v>1637</v>
      </c>
      <c r="B1638" s="2">
        <v>43535</v>
      </c>
      <c r="C1638" s="13">
        <v>56.517142857142858</v>
      </c>
      <c r="D1638" s="13">
        <f t="shared" si="75"/>
        <v>-5.2857142857135386E-2</v>
      </c>
      <c r="E1638" s="14">
        <v>23198</v>
      </c>
      <c r="F1638" s="14">
        <f t="shared" si="76"/>
        <v>-1</v>
      </c>
      <c r="G1638" s="14">
        <v>984.6</v>
      </c>
      <c r="H1638" s="13">
        <f t="shared" si="77"/>
        <v>-0.64999999999997726</v>
      </c>
    </row>
    <row r="1639" spans="1:8" x14ac:dyDescent="0.3">
      <c r="A1639">
        <v>1638</v>
      </c>
      <c r="B1639" s="2">
        <v>43532</v>
      </c>
      <c r="C1639" s="13">
        <v>56.569999999999993</v>
      </c>
      <c r="D1639" s="13">
        <f t="shared" si="75"/>
        <v>-9.0000000000003411E-2</v>
      </c>
      <c r="E1639" s="14">
        <v>23199</v>
      </c>
      <c r="F1639" s="14">
        <f t="shared" si="76"/>
        <v>2</v>
      </c>
      <c r="G1639" s="14">
        <v>985.25</v>
      </c>
      <c r="H1639" s="13">
        <f t="shared" si="77"/>
        <v>-8.7799999999999727</v>
      </c>
    </row>
    <row r="1640" spans="1:8" x14ac:dyDescent="0.3">
      <c r="A1640">
        <v>1639</v>
      </c>
      <c r="B1640" s="2">
        <v>43531</v>
      </c>
      <c r="C1640" s="13">
        <v>56.66</v>
      </c>
      <c r="D1640" s="13">
        <f t="shared" si="75"/>
        <v>0.43999999999999773</v>
      </c>
      <c r="E1640" s="14">
        <v>23197</v>
      </c>
      <c r="F1640" s="14">
        <f t="shared" si="76"/>
        <v>-3</v>
      </c>
      <c r="G1640" s="14">
        <v>994.03</v>
      </c>
      <c r="H1640" s="13">
        <f t="shared" si="77"/>
        <v>-0.46000000000003638</v>
      </c>
    </row>
    <row r="1641" spans="1:8" x14ac:dyDescent="0.3">
      <c r="A1641">
        <v>1640</v>
      </c>
      <c r="B1641" s="2">
        <v>43530</v>
      </c>
      <c r="C1641" s="13">
        <v>56.22</v>
      </c>
      <c r="D1641" s="13">
        <f t="shared" si="75"/>
        <v>-0.34000000000000341</v>
      </c>
      <c r="E1641" s="14">
        <v>23200</v>
      </c>
      <c r="F1641" s="14">
        <f t="shared" si="76"/>
        <v>2</v>
      </c>
      <c r="G1641" s="14">
        <v>994.49</v>
      </c>
      <c r="H1641" s="13">
        <f t="shared" si="77"/>
        <v>2.0399999999999636</v>
      </c>
    </row>
    <row r="1642" spans="1:8" x14ac:dyDescent="0.3">
      <c r="A1642">
        <v>1641</v>
      </c>
      <c r="B1642" s="2">
        <v>43529</v>
      </c>
      <c r="C1642" s="13">
        <v>56.56</v>
      </c>
      <c r="D1642" s="13">
        <f t="shared" si="75"/>
        <v>-3.0000000000001137E-2</v>
      </c>
      <c r="E1642" s="14">
        <v>23198</v>
      </c>
      <c r="F1642" s="14">
        <f t="shared" si="76"/>
        <v>-2</v>
      </c>
      <c r="G1642" s="14">
        <v>992.45</v>
      </c>
      <c r="H1642" s="13">
        <f t="shared" si="77"/>
        <v>-1.5399999999999636</v>
      </c>
    </row>
    <row r="1643" spans="1:8" x14ac:dyDescent="0.3">
      <c r="A1643">
        <v>1642</v>
      </c>
      <c r="B1643" s="2">
        <v>43528</v>
      </c>
      <c r="C1643" s="13">
        <v>56.59</v>
      </c>
      <c r="D1643" s="13">
        <f t="shared" si="75"/>
        <v>0.79000000000000625</v>
      </c>
      <c r="E1643" s="14">
        <v>23200</v>
      </c>
      <c r="F1643" s="14">
        <f t="shared" si="76"/>
        <v>-2</v>
      </c>
      <c r="G1643" s="14">
        <v>993.99</v>
      </c>
      <c r="H1643" s="13">
        <f t="shared" si="77"/>
        <v>14.360000000000014</v>
      </c>
    </row>
    <row r="1644" spans="1:8" x14ac:dyDescent="0.3">
      <c r="A1644">
        <v>1643</v>
      </c>
      <c r="B1644" s="2">
        <v>43525</v>
      </c>
      <c r="C1644" s="13">
        <v>55.8</v>
      </c>
      <c r="D1644" s="13">
        <f t="shared" si="75"/>
        <v>-1.4200000000000017</v>
      </c>
      <c r="E1644" s="14">
        <v>23202</v>
      </c>
      <c r="F1644" s="14">
        <f t="shared" si="76"/>
        <v>3</v>
      </c>
      <c r="G1644" s="14">
        <v>979.63</v>
      </c>
      <c r="H1644" s="13">
        <f t="shared" si="77"/>
        <v>14.159999999999968</v>
      </c>
    </row>
    <row r="1645" spans="1:8" x14ac:dyDescent="0.3">
      <c r="A1645">
        <v>1644</v>
      </c>
      <c r="B1645" s="2">
        <v>43524</v>
      </c>
      <c r="C1645" s="13">
        <v>57.22</v>
      </c>
      <c r="D1645" s="13">
        <f t="shared" si="75"/>
        <v>0.28000000000000114</v>
      </c>
      <c r="E1645" s="14">
        <v>23199</v>
      </c>
      <c r="F1645" s="14">
        <f t="shared" si="76"/>
        <v>0</v>
      </c>
      <c r="G1645" s="14">
        <v>965.47</v>
      </c>
      <c r="H1645" s="13">
        <f t="shared" si="77"/>
        <v>-24.799999999999955</v>
      </c>
    </row>
    <row r="1646" spans="1:8" x14ac:dyDescent="0.3">
      <c r="A1646">
        <v>1645</v>
      </c>
      <c r="B1646" s="2">
        <v>43523</v>
      </c>
      <c r="C1646" s="13">
        <v>56.94</v>
      </c>
      <c r="D1646" s="13">
        <f t="shared" si="75"/>
        <v>1.4399999999999977</v>
      </c>
      <c r="E1646" s="14">
        <v>23199</v>
      </c>
      <c r="F1646" s="14">
        <f t="shared" si="76"/>
        <v>-1</v>
      </c>
      <c r="G1646" s="14">
        <v>990.27</v>
      </c>
      <c r="H1646" s="13">
        <f t="shared" si="77"/>
        <v>3.2100000000000364</v>
      </c>
    </row>
    <row r="1647" spans="1:8" x14ac:dyDescent="0.3">
      <c r="A1647">
        <v>1646</v>
      </c>
      <c r="B1647" s="2">
        <v>43522</v>
      </c>
      <c r="C1647" s="13">
        <v>55.5</v>
      </c>
      <c r="D1647" s="13">
        <f t="shared" si="75"/>
        <v>2.0000000000003126E-2</v>
      </c>
      <c r="E1647" s="14">
        <v>23200</v>
      </c>
      <c r="F1647" s="14">
        <f t="shared" si="76"/>
        <v>-16</v>
      </c>
      <c r="G1647" s="14">
        <v>987.06</v>
      </c>
      <c r="H1647" s="13">
        <f t="shared" si="77"/>
        <v>-7.3700000000000045</v>
      </c>
    </row>
    <row r="1648" spans="1:8" x14ac:dyDescent="0.3">
      <c r="A1648">
        <v>1647</v>
      </c>
      <c r="B1648" s="2">
        <v>43521</v>
      </c>
      <c r="C1648" s="13">
        <v>55.48</v>
      </c>
      <c r="D1648" s="13">
        <f t="shared" si="75"/>
        <v>-1.7800000000000011</v>
      </c>
      <c r="E1648" s="14">
        <v>23216</v>
      </c>
      <c r="F1648" s="14">
        <f t="shared" si="76"/>
        <v>7</v>
      </c>
      <c r="G1648" s="14">
        <v>994.43</v>
      </c>
      <c r="H1648" s="13">
        <f t="shared" si="77"/>
        <v>5.5199999999999818</v>
      </c>
    </row>
    <row r="1649" spans="1:8" x14ac:dyDescent="0.3">
      <c r="A1649">
        <v>1648</v>
      </c>
      <c r="B1649" s="2">
        <v>43518</v>
      </c>
      <c r="C1649" s="13">
        <v>57.26</v>
      </c>
      <c r="D1649" s="13">
        <f t="shared" si="75"/>
        <v>0.29999999999999716</v>
      </c>
      <c r="E1649" s="14">
        <v>23209</v>
      </c>
      <c r="F1649" s="14">
        <f t="shared" si="76"/>
        <v>-1</v>
      </c>
      <c r="G1649" s="14">
        <v>988.91</v>
      </c>
      <c r="H1649" s="13">
        <f t="shared" si="77"/>
        <v>1.3399999999999181</v>
      </c>
    </row>
    <row r="1650" spans="1:8" x14ac:dyDescent="0.3">
      <c r="A1650">
        <v>1649</v>
      </c>
      <c r="B1650" s="2">
        <v>43517</v>
      </c>
      <c r="C1650" s="13">
        <v>56.96</v>
      </c>
      <c r="D1650" s="13">
        <f t="shared" si="75"/>
        <v>3.9999999999999147E-2</v>
      </c>
      <c r="E1650" s="14">
        <v>23210</v>
      </c>
      <c r="F1650" s="14">
        <f t="shared" si="76"/>
        <v>12</v>
      </c>
      <c r="G1650" s="14">
        <v>987.57</v>
      </c>
      <c r="H1650" s="13">
        <f t="shared" si="77"/>
        <v>16.990000000000009</v>
      </c>
    </row>
    <row r="1651" spans="1:8" x14ac:dyDescent="0.3">
      <c r="A1651">
        <v>1650</v>
      </c>
      <c r="B1651" s="2">
        <v>43516</v>
      </c>
      <c r="C1651" s="13">
        <v>56.92</v>
      </c>
      <c r="D1651" s="13">
        <f t="shared" si="75"/>
        <v>0.82999999999999829</v>
      </c>
      <c r="E1651" s="14">
        <v>23198</v>
      </c>
      <c r="F1651" s="14">
        <f t="shared" si="76"/>
        <v>-1</v>
      </c>
      <c r="G1651" s="14">
        <v>970.58</v>
      </c>
      <c r="H1651" s="13">
        <f t="shared" si="77"/>
        <v>6.2300000000000182</v>
      </c>
    </row>
    <row r="1652" spans="1:8" x14ac:dyDescent="0.3">
      <c r="A1652">
        <v>1651</v>
      </c>
      <c r="B1652" s="2">
        <v>43515</v>
      </c>
      <c r="C1652" s="13">
        <v>56.09</v>
      </c>
      <c r="D1652" s="13">
        <f t="shared" si="75"/>
        <v>-0.17999999999999972</v>
      </c>
      <c r="E1652" s="14">
        <v>23199</v>
      </c>
      <c r="F1652" s="14">
        <f t="shared" si="76"/>
        <v>0</v>
      </c>
      <c r="G1652" s="14">
        <v>964.35</v>
      </c>
      <c r="H1652" s="13">
        <f t="shared" si="77"/>
        <v>3.0500000000000682</v>
      </c>
    </row>
    <row r="1653" spans="1:8" x14ac:dyDescent="0.3">
      <c r="A1653">
        <v>1652</v>
      </c>
      <c r="B1653" s="2">
        <v>43514</v>
      </c>
      <c r="C1653" s="13">
        <v>56.27</v>
      </c>
      <c r="D1653" s="13">
        <f t="shared" si="75"/>
        <v>0.67999999999999972</v>
      </c>
      <c r="E1653" s="14">
        <v>23199</v>
      </c>
      <c r="F1653" s="14">
        <f t="shared" si="76"/>
        <v>-2</v>
      </c>
      <c r="G1653" s="14">
        <v>961.3</v>
      </c>
      <c r="H1653" s="13">
        <f t="shared" si="77"/>
        <v>10.409999999999968</v>
      </c>
    </row>
    <row r="1654" spans="1:8" x14ac:dyDescent="0.3">
      <c r="A1654">
        <v>1653</v>
      </c>
      <c r="B1654" s="2">
        <v>43511</v>
      </c>
      <c r="C1654" s="13">
        <v>55.59</v>
      </c>
      <c r="D1654" s="13">
        <f t="shared" si="75"/>
        <v>1.1800000000000068</v>
      </c>
      <c r="E1654" s="14">
        <v>23201</v>
      </c>
      <c r="F1654" s="14">
        <f t="shared" si="76"/>
        <v>0</v>
      </c>
      <c r="G1654" s="14">
        <v>950.89</v>
      </c>
      <c r="H1654" s="13">
        <f t="shared" si="77"/>
        <v>-1.4500000000000455</v>
      </c>
    </row>
    <row r="1655" spans="1:8" x14ac:dyDescent="0.3">
      <c r="A1655">
        <v>1654</v>
      </c>
      <c r="B1655" s="2">
        <v>43510</v>
      </c>
      <c r="C1655" s="13">
        <v>54.41</v>
      </c>
      <c r="D1655" s="13">
        <f t="shared" si="75"/>
        <v>0.50999999999999801</v>
      </c>
      <c r="E1655" s="14">
        <v>23201</v>
      </c>
      <c r="F1655" s="14">
        <f t="shared" si="76"/>
        <v>5</v>
      </c>
      <c r="G1655" s="14">
        <v>952.34</v>
      </c>
      <c r="H1655" s="13">
        <f t="shared" si="77"/>
        <v>7.0900000000000318</v>
      </c>
    </row>
    <row r="1656" spans="1:8" x14ac:dyDescent="0.3">
      <c r="A1656">
        <v>1655</v>
      </c>
      <c r="B1656" s="2">
        <v>43509</v>
      </c>
      <c r="C1656" s="13">
        <v>53.9</v>
      </c>
      <c r="D1656" s="13">
        <f t="shared" si="75"/>
        <v>0.79999999999999716</v>
      </c>
      <c r="E1656" s="14">
        <v>23196</v>
      </c>
      <c r="F1656" s="14">
        <f t="shared" si="76"/>
        <v>-12</v>
      </c>
      <c r="G1656" s="14">
        <v>945.25</v>
      </c>
      <c r="H1656" s="13">
        <f t="shared" si="77"/>
        <v>7.7100000000000364</v>
      </c>
    </row>
    <row r="1657" spans="1:8" x14ac:dyDescent="0.3">
      <c r="A1657">
        <v>1656</v>
      </c>
      <c r="B1657" s="2">
        <v>43508</v>
      </c>
      <c r="C1657" s="13">
        <v>53.1</v>
      </c>
      <c r="D1657" s="13">
        <f t="shared" si="75"/>
        <v>0.69000000000000483</v>
      </c>
      <c r="E1657" s="14">
        <v>23208</v>
      </c>
      <c r="F1657" s="14">
        <f t="shared" si="76"/>
        <v>-2</v>
      </c>
      <c r="G1657" s="14">
        <v>937.54</v>
      </c>
      <c r="H1657" s="13">
        <f t="shared" si="77"/>
        <v>11.439999999999941</v>
      </c>
    </row>
    <row r="1658" spans="1:8" x14ac:dyDescent="0.3">
      <c r="A1658">
        <v>1657</v>
      </c>
      <c r="B1658" s="2">
        <v>43507</v>
      </c>
      <c r="C1658" s="13">
        <v>52.41</v>
      </c>
      <c r="D1658" s="13">
        <f t="shared" si="75"/>
        <v>-1.6264592134229829</v>
      </c>
      <c r="E1658" s="14">
        <v>23210</v>
      </c>
      <c r="F1658" s="14">
        <f t="shared" si="76"/>
        <v>10</v>
      </c>
      <c r="G1658" s="14">
        <v>926.1</v>
      </c>
      <c r="H1658" s="13">
        <f t="shared" si="77"/>
        <v>14.169890521806565</v>
      </c>
    </row>
    <row r="1659" spans="1:8" x14ac:dyDescent="0.3">
      <c r="A1659">
        <v>1658</v>
      </c>
      <c r="B1659" s="2">
        <v>43504</v>
      </c>
      <c r="C1659" s="13">
        <v>54.03645921342298</v>
      </c>
      <c r="D1659" s="13">
        <f t="shared" si="75"/>
        <v>9.0807401677871269E-2</v>
      </c>
      <c r="E1659" s="14">
        <v>23200</v>
      </c>
      <c r="F1659" s="14">
        <f t="shared" si="76"/>
        <v>0</v>
      </c>
      <c r="G1659" s="14">
        <v>911.93010947819346</v>
      </c>
      <c r="H1659" s="13">
        <f t="shared" si="77"/>
        <v>-0.49998631522601045</v>
      </c>
    </row>
    <row r="1660" spans="1:8" x14ac:dyDescent="0.3">
      <c r="A1660">
        <v>1659</v>
      </c>
      <c r="B1660" s="2">
        <v>43503</v>
      </c>
      <c r="C1660" s="13">
        <v>53.945651811745108</v>
      </c>
      <c r="D1660" s="13">
        <f t="shared" si="75"/>
        <v>0.2444564764681445</v>
      </c>
      <c r="E1660" s="14">
        <v>23200</v>
      </c>
      <c r="F1660" s="14">
        <f t="shared" si="76"/>
        <v>0</v>
      </c>
      <c r="G1660" s="14">
        <v>912.43009579341947</v>
      </c>
      <c r="H1660" s="13">
        <f t="shared" si="77"/>
        <v>3.1261974177368757E-2</v>
      </c>
    </row>
    <row r="1661" spans="1:8" x14ac:dyDescent="0.3">
      <c r="A1661">
        <v>1660</v>
      </c>
      <c r="B1661" s="2">
        <v>43502</v>
      </c>
      <c r="C1661" s="13">
        <v>53.701195335276964</v>
      </c>
      <c r="D1661" s="13">
        <f t="shared" si="75"/>
        <v>1.3994169096207543E-3</v>
      </c>
      <c r="E1661" s="14">
        <v>23200</v>
      </c>
      <c r="F1661" s="14">
        <f t="shared" si="76"/>
        <v>0</v>
      </c>
      <c r="G1661" s="14">
        <v>912.3988338192421</v>
      </c>
      <c r="H1661" s="13">
        <f t="shared" si="77"/>
        <v>0.43985422740536251</v>
      </c>
    </row>
    <row r="1662" spans="1:8" x14ac:dyDescent="0.3">
      <c r="A1662">
        <v>1661</v>
      </c>
      <c r="B1662" s="2">
        <v>43501</v>
      </c>
      <c r="C1662" s="13">
        <v>53.699795918367343</v>
      </c>
      <c r="D1662" s="13">
        <f t="shared" si="75"/>
        <v>7.1224489795916668E-2</v>
      </c>
      <c r="E1662" s="14">
        <v>23200</v>
      </c>
      <c r="F1662" s="14">
        <f t="shared" si="76"/>
        <v>0</v>
      </c>
      <c r="G1662" s="14">
        <v>911.95897959183674</v>
      </c>
      <c r="H1662" s="13">
        <f t="shared" si="77"/>
        <v>0.39612244897966775</v>
      </c>
    </row>
    <row r="1663" spans="1:8" x14ac:dyDescent="0.3">
      <c r="A1663">
        <v>1662</v>
      </c>
      <c r="B1663" s="2">
        <v>43500</v>
      </c>
      <c r="C1663" s="13">
        <v>53.628571428571426</v>
      </c>
      <c r="D1663" s="13">
        <f t="shared" si="75"/>
        <v>-1.6314285714285717</v>
      </c>
      <c r="E1663" s="14">
        <v>23200</v>
      </c>
      <c r="F1663" s="14">
        <f t="shared" si="76"/>
        <v>0</v>
      </c>
      <c r="G1663" s="14">
        <v>911.56285714285707</v>
      </c>
      <c r="H1663" s="13">
        <f t="shared" si="77"/>
        <v>2.8928571428571104</v>
      </c>
    </row>
    <row r="1664" spans="1:8" x14ac:dyDescent="0.3">
      <c r="A1664">
        <v>1663</v>
      </c>
      <c r="B1664" s="2">
        <v>43497</v>
      </c>
      <c r="C1664" s="13">
        <v>55.26</v>
      </c>
      <c r="D1664" s="13">
        <f t="shared" si="75"/>
        <v>1.4699999999999989</v>
      </c>
      <c r="E1664" s="14">
        <v>23200</v>
      </c>
      <c r="F1664" s="14">
        <f t="shared" si="76"/>
        <v>2</v>
      </c>
      <c r="G1664" s="14">
        <v>908.67</v>
      </c>
      <c r="H1664" s="13">
        <f t="shared" si="77"/>
        <v>-1.9800000000000182</v>
      </c>
    </row>
    <row r="1665" spans="1:8" x14ac:dyDescent="0.3">
      <c r="A1665">
        <v>1664</v>
      </c>
      <c r="B1665" s="2">
        <v>43496</v>
      </c>
      <c r="C1665" s="13">
        <v>53.79</v>
      </c>
      <c r="D1665" s="13">
        <f t="shared" si="75"/>
        <v>-0.43999999999999773</v>
      </c>
      <c r="E1665" s="14">
        <v>23198</v>
      </c>
      <c r="F1665" s="14">
        <f t="shared" si="76"/>
        <v>-5</v>
      </c>
      <c r="G1665" s="14">
        <v>910.65</v>
      </c>
      <c r="H1665" s="13">
        <f t="shared" si="77"/>
        <v>-5.1900000000000546</v>
      </c>
    </row>
    <row r="1666" spans="1:8" x14ac:dyDescent="0.3">
      <c r="A1666">
        <v>1665</v>
      </c>
      <c r="B1666" s="2">
        <v>43495</v>
      </c>
      <c r="C1666" s="13">
        <v>54.23</v>
      </c>
      <c r="D1666" s="13">
        <f t="shared" si="75"/>
        <v>0.9199999999999946</v>
      </c>
      <c r="E1666" s="14">
        <v>23203</v>
      </c>
      <c r="F1666" s="14">
        <f t="shared" si="76"/>
        <v>7</v>
      </c>
      <c r="G1666" s="14">
        <v>915.84</v>
      </c>
      <c r="H1666" s="13">
        <f t="shared" si="77"/>
        <v>-8.9999999999918145E-2</v>
      </c>
    </row>
    <row r="1667" spans="1:8" x14ac:dyDescent="0.3">
      <c r="A1667">
        <v>1666</v>
      </c>
      <c r="B1667" s="2">
        <v>43494</v>
      </c>
      <c r="C1667" s="13">
        <v>53.31</v>
      </c>
      <c r="D1667" s="13">
        <f t="shared" ref="D1667:D1730" si="78">C1667-C1668</f>
        <v>1.3200000000000003</v>
      </c>
      <c r="E1667" s="14">
        <v>23196</v>
      </c>
      <c r="F1667" s="14">
        <f t="shared" ref="F1667:F1730" si="79">E1667-E1668</f>
        <v>2</v>
      </c>
      <c r="G1667" s="14">
        <v>915.93</v>
      </c>
      <c r="H1667" s="13">
        <f t="shared" ref="H1667:H1730" si="80">G1667-G1668</f>
        <v>3.75</v>
      </c>
    </row>
    <row r="1668" spans="1:8" x14ac:dyDescent="0.3">
      <c r="A1668">
        <v>1667</v>
      </c>
      <c r="B1668" s="2">
        <v>43493</v>
      </c>
      <c r="C1668" s="13">
        <v>51.99</v>
      </c>
      <c r="D1668" s="13">
        <f t="shared" si="78"/>
        <v>-1.6999999999999957</v>
      </c>
      <c r="E1668" s="14">
        <v>23194</v>
      </c>
      <c r="F1668" s="14">
        <f t="shared" si="79"/>
        <v>2</v>
      </c>
      <c r="G1668" s="14">
        <v>912.18</v>
      </c>
      <c r="H1668" s="13">
        <f t="shared" si="80"/>
        <v>3.2999999999999545</v>
      </c>
    </row>
    <row r="1669" spans="1:8" x14ac:dyDescent="0.3">
      <c r="A1669">
        <v>1668</v>
      </c>
      <c r="B1669" s="2">
        <v>43490</v>
      </c>
      <c r="C1669" s="13">
        <v>53.69</v>
      </c>
      <c r="D1669" s="13">
        <f t="shared" si="78"/>
        <v>0.55999999999999517</v>
      </c>
      <c r="E1669" s="14">
        <v>23192</v>
      </c>
      <c r="F1669" s="14">
        <f t="shared" si="79"/>
        <v>-4</v>
      </c>
      <c r="G1669" s="14">
        <v>908.88</v>
      </c>
      <c r="H1669" s="13">
        <f t="shared" si="80"/>
        <v>9.0000000000031832E-2</v>
      </c>
    </row>
    <row r="1670" spans="1:8" x14ac:dyDescent="0.3">
      <c r="A1670">
        <v>1669</v>
      </c>
      <c r="B1670" s="2">
        <v>43489</v>
      </c>
      <c r="C1670" s="13">
        <v>53.13</v>
      </c>
      <c r="D1670" s="13">
        <f t="shared" si="78"/>
        <v>0.51000000000000512</v>
      </c>
      <c r="E1670" s="14">
        <v>23196</v>
      </c>
      <c r="F1670" s="14">
        <f t="shared" si="79"/>
        <v>0</v>
      </c>
      <c r="G1670" s="14">
        <v>908.79</v>
      </c>
      <c r="H1670" s="13">
        <f t="shared" si="80"/>
        <v>0.61000000000001364</v>
      </c>
    </row>
    <row r="1671" spans="1:8" x14ac:dyDescent="0.3">
      <c r="A1671">
        <v>1670</v>
      </c>
      <c r="B1671" s="2">
        <v>43488</v>
      </c>
      <c r="C1671" s="13">
        <v>52.62</v>
      </c>
      <c r="D1671" s="13">
        <f t="shared" si="78"/>
        <v>4.9999999999997158E-2</v>
      </c>
      <c r="E1671" s="14">
        <v>23196</v>
      </c>
      <c r="F1671" s="14">
        <f t="shared" si="79"/>
        <v>-2</v>
      </c>
      <c r="G1671" s="14">
        <v>908.18</v>
      </c>
      <c r="H1671" s="13">
        <f t="shared" si="80"/>
        <v>1.6299999999999955</v>
      </c>
    </row>
    <row r="1672" spans="1:8" x14ac:dyDescent="0.3">
      <c r="A1672">
        <v>1671</v>
      </c>
      <c r="B1672" s="2">
        <v>43487</v>
      </c>
      <c r="C1672" s="13">
        <v>52.57</v>
      </c>
      <c r="D1672" s="13">
        <f t="shared" si="78"/>
        <v>-1.6700000000000017</v>
      </c>
      <c r="E1672" s="14">
        <v>23198</v>
      </c>
      <c r="F1672" s="14">
        <f t="shared" si="79"/>
        <v>0</v>
      </c>
      <c r="G1672" s="14">
        <v>906.55</v>
      </c>
      <c r="H1672" s="13">
        <f t="shared" si="80"/>
        <v>-4.5</v>
      </c>
    </row>
    <row r="1673" spans="1:8" x14ac:dyDescent="0.3">
      <c r="A1673">
        <v>1672</v>
      </c>
      <c r="B1673" s="2">
        <v>43486</v>
      </c>
      <c r="C1673" s="13">
        <v>54.24</v>
      </c>
      <c r="D1673" s="13">
        <f t="shared" si="78"/>
        <v>0.44000000000000483</v>
      </c>
      <c r="E1673" s="14">
        <v>23198</v>
      </c>
      <c r="F1673" s="14">
        <f t="shared" si="79"/>
        <v>1</v>
      </c>
      <c r="G1673" s="14">
        <v>911.05</v>
      </c>
      <c r="H1673" s="13">
        <f t="shared" si="80"/>
        <v>8.75</v>
      </c>
    </row>
    <row r="1674" spans="1:8" x14ac:dyDescent="0.3">
      <c r="A1674">
        <v>1673</v>
      </c>
      <c r="B1674" s="2">
        <v>43483</v>
      </c>
      <c r="C1674" s="13">
        <v>53.8</v>
      </c>
      <c r="D1674" s="13">
        <f t="shared" si="78"/>
        <v>1.7299999999999969</v>
      </c>
      <c r="E1674" s="14">
        <v>23197</v>
      </c>
      <c r="F1674" s="14">
        <f t="shared" si="79"/>
        <v>-1</v>
      </c>
      <c r="G1674" s="14">
        <v>902.3</v>
      </c>
      <c r="H1674" s="13">
        <f t="shared" si="80"/>
        <v>0.40999999999996817</v>
      </c>
    </row>
    <row r="1675" spans="1:8" x14ac:dyDescent="0.3">
      <c r="A1675">
        <v>1674</v>
      </c>
      <c r="B1675" s="2">
        <v>43482</v>
      </c>
      <c r="C1675" s="13">
        <v>52.07</v>
      </c>
      <c r="D1675" s="13">
        <f t="shared" si="78"/>
        <v>1.0042857142857073</v>
      </c>
      <c r="E1675" s="14">
        <v>23198</v>
      </c>
      <c r="F1675" s="14">
        <f t="shared" si="79"/>
        <v>0</v>
      </c>
      <c r="G1675" s="14">
        <v>901.89</v>
      </c>
      <c r="H1675" s="13">
        <f t="shared" si="80"/>
        <v>-6.8100000000000591</v>
      </c>
    </row>
    <row r="1676" spans="1:8" x14ac:dyDescent="0.3">
      <c r="A1676">
        <v>1675</v>
      </c>
      <c r="B1676" s="2">
        <v>43481</v>
      </c>
      <c r="C1676" s="13">
        <v>51.065714285714293</v>
      </c>
      <c r="D1676" s="13">
        <f t="shared" si="78"/>
        <v>-1.0442857142857065</v>
      </c>
      <c r="E1676" s="14">
        <v>23198</v>
      </c>
      <c r="F1676" s="14">
        <f t="shared" si="79"/>
        <v>-5</v>
      </c>
      <c r="G1676" s="14">
        <v>908.7</v>
      </c>
      <c r="H1676" s="13">
        <f t="shared" si="80"/>
        <v>-0.9799999999999045</v>
      </c>
    </row>
    <row r="1677" spans="1:8" x14ac:dyDescent="0.3">
      <c r="A1677">
        <v>1676</v>
      </c>
      <c r="B1677" s="2">
        <v>43480</v>
      </c>
      <c r="C1677" s="13">
        <v>52.11</v>
      </c>
      <c r="D1677" s="13">
        <f t="shared" si="78"/>
        <v>1.6000000000000014</v>
      </c>
      <c r="E1677" s="14">
        <v>23203</v>
      </c>
      <c r="F1677" s="14">
        <f t="shared" si="79"/>
        <v>4</v>
      </c>
      <c r="G1677" s="14">
        <v>909.68</v>
      </c>
      <c r="H1677" s="13">
        <f t="shared" si="80"/>
        <v>7.8799999999999955</v>
      </c>
    </row>
    <row r="1678" spans="1:8" x14ac:dyDescent="0.3">
      <c r="A1678">
        <v>1677</v>
      </c>
      <c r="B1678" s="2">
        <v>43479</v>
      </c>
      <c r="C1678" s="13">
        <v>50.51</v>
      </c>
      <c r="D1678" s="13">
        <f t="shared" si="78"/>
        <v>-1.0800000000000054</v>
      </c>
      <c r="E1678" s="14">
        <v>23199</v>
      </c>
      <c r="F1678" s="14">
        <f t="shared" si="79"/>
        <v>1</v>
      </c>
      <c r="G1678" s="14">
        <v>901.8</v>
      </c>
      <c r="H1678" s="13">
        <f t="shared" si="80"/>
        <v>-0.91000000000008185</v>
      </c>
    </row>
    <row r="1679" spans="1:8" x14ac:dyDescent="0.3">
      <c r="A1679">
        <v>1678</v>
      </c>
      <c r="B1679" s="2">
        <v>43476</v>
      </c>
      <c r="C1679" s="13">
        <v>51.59</v>
      </c>
      <c r="D1679" s="13">
        <f t="shared" si="78"/>
        <v>-1</v>
      </c>
      <c r="E1679" s="14">
        <v>23198</v>
      </c>
      <c r="F1679" s="14">
        <f t="shared" si="79"/>
        <v>2</v>
      </c>
      <c r="G1679" s="14">
        <v>902.71</v>
      </c>
      <c r="H1679" s="13">
        <f t="shared" si="80"/>
        <v>4.4100000000000819</v>
      </c>
    </row>
    <row r="1680" spans="1:8" x14ac:dyDescent="0.3">
      <c r="A1680">
        <v>1679</v>
      </c>
      <c r="B1680" s="2">
        <v>43475</v>
      </c>
      <c r="C1680" s="13">
        <v>52.59</v>
      </c>
      <c r="D1680" s="13">
        <f t="shared" si="78"/>
        <v>0.23000000000000398</v>
      </c>
      <c r="E1680" s="14">
        <v>23196</v>
      </c>
      <c r="F1680" s="14">
        <f t="shared" si="79"/>
        <v>-2</v>
      </c>
      <c r="G1680" s="14">
        <v>898.3</v>
      </c>
      <c r="H1680" s="13">
        <f t="shared" si="80"/>
        <v>1.3099999999999454</v>
      </c>
    </row>
    <row r="1681" spans="1:8" x14ac:dyDescent="0.3">
      <c r="A1681">
        <v>1680</v>
      </c>
      <c r="B1681" s="2">
        <v>43474</v>
      </c>
      <c r="C1681" s="13">
        <v>52.36</v>
      </c>
      <c r="D1681" s="13">
        <f t="shared" si="78"/>
        <v>2.5799999999999983</v>
      </c>
      <c r="E1681" s="14">
        <v>23198</v>
      </c>
      <c r="F1681" s="14">
        <f t="shared" si="79"/>
        <v>0</v>
      </c>
      <c r="G1681" s="14">
        <v>896.99</v>
      </c>
      <c r="H1681" s="13">
        <f t="shared" si="80"/>
        <v>9.5499999999999545</v>
      </c>
    </row>
    <row r="1682" spans="1:8" x14ac:dyDescent="0.3">
      <c r="A1682">
        <v>1681</v>
      </c>
      <c r="B1682" s="2">
        <v>43473</v>
      </c>
      <c r="C1682" s="13">
        <v>49.78</v>
      </c>
      <c r="D1682" s="13">
        <f t="shared" si="78"/>
        <v>1.259999999999998</v>
      </c>
      <c r="E1682" s="14">
        <v>23198</v>
      </c>
      <c r="F1682" s="14">
        <f t="shared" si="79"/>
        <v>0</v>
      </c>
      <c r="G1682" s="14">
        <v>887.44</v>
      </c>
      <c r="H1682" s="13">
        <f t="shared" si="80"/>
        <v>-2.1999999999999318</v>
      </c>
    </row>
    <row r="1683" spans="1:8" x14ac:dyDescent="0.3">
      <c r="A1683">
        <v>1682</v>
      </c>
      <c r="B1683" s="2">
        <v>43472</v>
      </c>
      <c r="C1683" s="13">
        <v>48.52</v>
      </c>
      <c r="D1683" s="13">
        <f t="shared" si="78"/>
        <v>0.56000000000000227</v>
      </c>
      <c r="E1683" s="14">
        <v>23198</v>
      </c>
      <c r="F1683" s="14">
        <f t="shared" si="79"/>
        <v>0</v>
      </c>
      <c r="G1683" s="14">
        <v>889.64</v>
      </c>
      <c r="H1683" s="13">
        <f t="shared" si="80"/>
        <v>8.7400000000000091</v>
      </c>
    </row>
    <row r="1684" spans="1:8" x14ac:dyDescent="0.3">
      <c r="A1684">
        <v>1683</v>
      </c>
      <c r="B1684" s="2">
        <v>43469</v>
      </c>
      <c r="C1684" s="13">
        <v>47.96</v>
      </c>
      <c r="D1684" s="13">
        <f t="shared" si="78"/>
        <v>3.3599999999999923</v>
      </c>
      <c r="E1684" s="14">
        <v>23198</v>
      </c>
      <c r="F1684" s="14">
        <f t="shared" si="79"/>
        <v>-2</v>
      </c>
      <c r="G1684" s="14">
        <v>880.9</v>
      </c>
      <c r="H1684" s="13">
        <f t="shared" si="80"/>
        <v>2.67999999999995</v>
      </c>
    </row>
    <row r="1685" spans="1:8" x14ac:dyDescent="0.3">
      <c r="A1685">
        <v>1684</v>
      </c>
      <c r="B1685" s="2">
        <v>43468</v>
      </c>
      <c r="C1685" s="13">
        <v>44.600000000000009</v>
      </c>
      <c r="D1685" s="13">
        <f t="shared" si="78"/>
        <v>-0.15999999999998948</v>
      </c>
      <c r="E1685" s="14">
        <v>23200</v>
      </c>
      <c r="F1685" s="14">
        <f t="shared" si="79"/>
        <v>-5</v>
      </c>
      <c r="G1685" s="14">
        <v>878.22</v>
      </c>
      <c r="H1685" s="13">
        <f t="shared" si="80"/>
        <v>-13.529999999999973</v>
      </c>
    </row>
    <row r="1686" spans="1:8" x14ac:dyDescent="0.3">
      <c r="A1686">
        <v>1685</v>
      </c>
      <c r="B1686" s="2">
        <v>43467</v>
      </c>
      <c r="C1686" s="13">
        <v>44.76</v>
      </c>
      <c r="D1686" s="13">
        <f t="shared" si="78"/>
        <v>-0.57000000000000028</v>
      </c>
      <c r="E1686" s="14">
        <v>23205</v>
      </c>
      <c r="F1686" s="14">
        <f t="shared" si="79"/>
        <v>15</v>
      </c>
      <c r="G1686" s="14">
        <v>891.75</v>
      </c>
      <c r="H1686" s="13">
        <f t="shared" si="80"/>
        <v>-0.78999999999996362</v>
      </c>
    </row>
    <row r="1687" spans="1:8" x14ac:dyDescent="0.3">
      <c r="A1687">
        <v>1686</v>
      </c>
      <c r="B1687" s="2">
        <v>43462</v>
      </c>
      <c r="C1687" s="13">
        <v>45.33</v>
      </c>
      <c r="D1687" s="13">
        <f t="shared" si="78"/>
        <v>0.71999999999999886</v>
      </c>
      <c r="E1687" s="14">
        <v>23190</v>
      </c>
      <c r="F1687" s="14">
        <f t="shared" si="79"/>
        <v>-40</v>
      </c>
      <c r="G1687" s="14">
        <v>892.54</v>
      </c>
      <c r="H1687" s="13">
        <f t="shared" si="80"/>
        <v>-8.2699999999999818</v>
      </c>
    </row>
    <row r="1688" spans="1:8" x14ac:dyDescent="0.3">
      <c r="A1688">
        <v>1687</v>
      </c>
      <c r="B1688" s="2">
        <v>43461</v>
      </c>
      <c r="C1688" s="13">
        <v>44.61</v>
      </c>
      <c r="D1688" s="13">
        <f t="shared" si="78"/>
        <v>-1.6099999999999994</v>
      </c>
      <c r="E1688" s="14">
        <v>23230</v>
      </c>
      <c r="F1688" s="14">
        <f t="shared" si="79"/>
        <v>-30</v>
      </c>
      <c r="G1688" s="14">
        <v>900.81</v>
      </c>
      <c r="H1688" s="13">
        <f t="shared" si="80"/>
        <v>9.0599999999999454</v>
      </c>
    </row>
    <row r="1689" spans="1:8" x14ac:dyDescent="0.3">
      <c r="A1689">
        <v>1688</v>
      </c>
      <c r="B1689" s="2">
        <v>43460</v>
      </c>
      <c r="C1689" s="13">
        <v>46.22</v>
      </c>
      <c r="D1689" s="13">
        <f t="shared" si="78"/>
        <v>3.0600000000000023</v>
      </c>
      <c r="E1689" s="14">
        <v>23260</v>
      </c>
      <c r="F1689" s="14">
        <f t="shared" si="79"/>
        <v>-17</v>
      </c>
      <c r="G1689" s="14">
        <v>891.75</v>
      </c>
      <c r="H1689" s="13">
        <f t="shared" si="80"/>
        <v>-6.1900000000000546</v>
      </c>
    </row>
    <row r="1690" spans="1:8" x14ac:dyDescent="0.3">
      <c r="A1690">
        <v>1689</v>
      </c>
      <c r="B1690" s="2">
        <v>43459</v>
      </c>
      <c r="C1690" s="13">
        <v>43.16</v>
      </c>
      <c r="D1690" s="13">
        <f t="shared" si="78"/>
        <v>0.62999999999999545</v>
      </c>
      <c r="E1690" s="14">
        <v>23277</v>
      </c>
      <c r="F1690" s="14">
        <f t="shared" si="79"/>
        <v>-1</v>
      </c>
      <c r="G1690" s="14">
        <v>897.94</v>
      </c>
      <c r="H1690" s="13">
        <f t="shared" si="80"/>
        <v>-10.619999999999891</v>
      </c>
    </row>
    <row r="1691" spans="1:8" x14ac:dyDescent="0.3">
      <c r="A1691">
        <v>1690</v>
      </c>
      <c r="B1691" s="2">
        <v>43458</v>
      </c>
      <c r="C1691" s="13">
        <v>42.53</v>
      </c>
      <c r="D1691" s="13">
        <f t="shared" si="78"/>
        <v>-3.0600000000000023</v>
      </c>
      <c r="E1691" s="14">
        <v>23278</v>
      </c>
      <c r="F1691" s="14">
        <f t="shared" si="79"/>
        <v>-4</v>
      </c>
      <c r="G1691" s="14">
        <v>908.56</v>
      </c>
      <c r="H1691" s="13">
        <f t="shared" si="80"/>
        <v>-3.7000000000000455</v>
      </c>
    </row>
    <row r="1692" spans="1:8" x14ac:dyDescent="0.3">
      <c r="A1692">
        <v>1691</v>
      </c>
      <c r="B1692" s="2">
        <v>43455</v>
      </c>
      <c r="C1692" s="13">
        <v>45.59</v>
      </c>
      <c r="D1692" s="13">
        <f t="shared" si="78"/>
        <v>-0.28999999999999915</v>
      </c>
      <c r="E1692" s="14">
        <v>23282</v>
      </c>
      <c r="F1692" s="14">
        <f t="shared" si="79"/>
        <v>-18</v>
      </c>
      <c r="G1692" s="14">
        <v>912.26</v>
      </c>
      <c r="H1692" s="13">
        <f t="shared" si="80"/>
        <v>-5.9800000000000182</v>
      </c>
    </row>
    <row r="1693" spans="1:8" x14ac:dyDescent="0.3">
      <c r="A1693">
        <v>1692</v>
      </c>
      <c r="B1693" s="2">
        <v>43454</v>
      </c>
      <c r="C1693" s="13">
        <v>45.88</v>
      </c>
      <c r="D1693" s="13">
        <f t="shared" si="78"/>
        <v>-1.3200000000000003</v>
      </c>
      <c r="E1693" s="14">
        <v>23300</v>
      </c>
      <c r="F1693" s="14">
        <f t="shared" si="79"/>
        <v>-7</v>
      </c>
      <c r="G1693" s="14">
        <v>918.24</v>
      </c>
      <c r="H1693" s="13">
        <f t="shared" si="80"/>
        <v>-1</v>
      </c>
    </row>
    <row r="1694" spans="1:8" x14ac:dyDescent="0.3">
      <c r="A1694">
        <v>1693</v>
      </c>
      <c r="B1694" s="2">
        <v>43453</v>
      </c>
      <c r="C1694" s="13">
        <v>47.2</v>
      </c>
      <c r="D1694" s="13">
        <f t="shared" si="78"/>
        <v>0.96000000000000085</v>
      </c>
      <c r="E1694" s="14">
        <v>23307</v>
      </c>
      <c r="F1694" s="14">
        <f t="shared" si="79"/>
        <v>-11</v>
      </c>
      <c r="G1694" s="14">
        <v>919.24</v>
      </c>
      <c r="H1694" s="13">
        <f t="shared" si="80"/>
        <v>-8.0099999999999909</v>
      </c>
    </row>
    <row r="1695" spans="1:8" x14ac:dyDescent="0.3">
      <c r="A1695">
        <v>1694</v>
      </c>
      <c r="B1695" s="2">
        <v>43452</v>
      </c>
      <c r="C1695" s="13">
        <v>46.24</v>
      </c>
      <c r="D1695" s="13">
        <f t="shared" si="78"/>
        <v>-3.6400000000000006</v>
      </c>
      <c r="E1695" s="14">
        <v>23318</v>
      </c>
      <c r="F1695" s="14">
        <f t="shared" si="79"/>
        <v>0</v>
      </c>
      <c r="G1695" s="14">
        <v>927.25</v>
      </c>
      <c r="H1695" s="13">
        <f t="shared" si="80"/>
        <v>-6.3999999999999773</v>
      </c>
    </row>
    <row r="1696" spans="1:8" x14ac:dyDescent="0.3">
      <c r="A1696">
        <v>1695</v>
      </c>
      <c r="B1696" s="2">
        <v>43451</v>
      </c>
      <c r="C1696" s="13">
        <v>49.88</v>
      </c>
      <c r="D1696" s="13">
        <f t="shared" si="78"/>
        <v>-1.3200000000000003</v>
      </c>
      <c r="E1696" s="14">
        <v>23318</v>
      </c>
      <c r="F1696" s="14">
        <f t="shared" si="79"/>
        <v>31</v>
      </c>
      <c r="G1696" s="14">
        <v>933.65</v>
      </c>
      <c r="H1696" s="13">
        <f t="shared" si="80"/>
        <v>-18.389999999999986</v>
      </c>
    </row>
    <row r="1697" spans="1:8" x14ac:dyDescent="0.3">
      <c r="A1697">
        <v>1696</v>
      </c>
      <c r="B1697" s="2">
        <v>43448</v>
      </c>
      <c r="C1697" s="13">
        <v>51.2</v>
      </c>
      <c r="D1697" s="13">
        <f t="shared" si="78"/>
        <v>-1.3799999999999955</v>
      </c>
      <c r="E1697" s="14">
        <v>23287</v>
      </c>
      <c r="F1697" s="14">
        <f t="shared" si="79"/>
        <v>2</v>
      </c>
      <c r="G1697" s="14">
        <v>952.04</v>
      </c>
      <c r="H1697" s="13">
        <f t="shared" si="80"/>
        <v>-8.2100000000000364</v>
      </c>
    </row>
    <row r="1698" spans="1:8" x14ac:dyDescent="0.3">
      <c r="A1698">
        <v>1697</v>
      </c>
      <c r="B1698" s="2">
        <v>43447</v>
      </c>
      <c r="C1698" s="13">
        <v>52.58</v>
      </c>
      <c r="D1698" s="13">
        <f t="shared" si="78"/>
        <v>1.4299999999999997</v>
      </c>
      <c r="E1698" s="14">
        <v>23285</v>
      </c>
      <c r="F1698" s="14">
        <f t="shared" si="79"/>
        <v>-15</v>
      </c>
      <c r="G1698" s="14">
        <v>960.25</v>
      </c>
      <c r="H1698" s="13">
        <f t="shared" si="80"/>
        <v>-1.0299999999999727</v>
      </c>
    </row>
    <row r="1699" spans="1:8" x14ac:dyDescent="0.3">
      <c r="A1699">
        <v>1698</v>
      </c>
      <c r="B1699" s="2">
        <v>43446</v>
      </c>
      <c r="C1699" s="13">
        <v>51.15</v>
      </c>
      <c r="D1699" s="13">
        <f t="shared" si="78"/>
        <v>-0.5</v>
      </c>
      <c r="E1699" s="14">
        <v>23300</v>
      </c>
      <c r="F1699" s="14">
        <f t="shared" si="79"/>
        <v>0</v>
      </c>
      <c r="G1699" s="14">
        <v>961.28</v>
      </c>
      <c r="H1699" s="13">
        <f t="shared" si="80"/>
        <v>6.6999999999999318</v>
      </c>
    </row>
    <row r="1700" spans="1:8" x14ac:dyDescent="0.3">
      <c r="A1700">
        <v>1699</v>
      </c>
      <c r="B1700" s="2">
        <v>43445</v>
      </c>
      <c r="C1700" s="13">
        <v>51.65</v>
      </c>
      <c r="D1700" s="13">
        <f t="shared" si="78"/>
        <v>0.64999999999999858</v>
      </c>
      <c r="E1700" s="14">
        <v>23300</v>
      </c>
      <c r="F1700" s="14">
        <f t="shared" si="79"/>
        <v>-5</v>
      </c>
      <c r="G1700" s="14">
        <v>954.58</v>
      </c>
      <c r="H1700" s="13">
        <f t="shared" si="80"/>
        <v>-1.3099999999999454</v>
      </c>
    </row>
    <row r="1701" spans="1:8" x14ac:dyDescent="0.3">
      <c r="A1701">
        <v>1700</v>
      </c>
      <c r="B1701" s="2">
        <v>43444</v>
      </c>
      <c r="C1701" s="13">
        <v>51</v>
      </c>
      <c r="D1701" s="13">
        <f t="shared" si="78"/>
        <v>-1.6099999999999994</v>
      </c>
      <c r="E1701" s="14">
        <v>23305</v>
      </c>
      <c r="F1701" s="14">
        <f t="shared" si="79"/>
        <v>-5</v>
      </c>
      <c r="G1701" s="14">
        <v>955.89</v>
      </c>
      <c r="H1701" s="13">
        <f t="shared" si="80"/>
        <v>-2.7000000000000455</v>
      </c>
    </row>
    <row r="1702" spans="1:8" x14ac:dyDescent="0.3">
      <c r="A1702">
        <v>1701</v>
      </c>
      <c r="B1702" s="2">
        <v>43441</v>
      </c>
      <c r="C1702" s="13">
        <v>52.61</v>
      </c>
      <c r="D1702" s="13">
        <f t="shared" si="78"/>
        <v>1.1199999999999974</v>
      </c>
      <c r="E1702" s="14">
        <v>23310</v>
      </c>
      <c r="F1702" s="14">
        <f t="shared" si="79"/>
        <v>-22</v>
      </c>
      <c r="G1702" s="14">
        <v>958.59</v>
      </c>
      <c r="H1702" s="13">
        <f t="shared" si="80"/>
        <v>3.7699999999999818</v>
      </c>
    </row>
    <row r="1703" spans="1:8" x14ac:dyDescent="0.3">
      <c r="A1703">
        <v>1702</v>
      </c>
      <c r="B1703" s="2">
        <v>43440</v>
      </c>
      <c r="C1703" s="13">
        <v>51.49</v>
      </c>
      <c r="D1703" s="13">
        <f t="shared" si="78"/>
        <v>-1.3999999999999986</v>
      </c>
      <c r="E1703" s="14">
        <v>23332</v>
      </c>
      <c r="F1703" s="14">
        <f t="shared" si="79"/>
        <v>26</v>
      </c>
      <c r="G1703" s="14">
        <v>954.82</v>
      </c>
      <c r="H1703" s="13">
        <f t="shared" si="80"/>
        <v>-2.3199999999999363</v>
      </c>
    </row>
    <row r="1704" spans="1:8" x14ac:dyDescent="0.3">
      <c r="A1704">
        <v>1703</v>
      </c>
      <c r="B1704" s="2">
        <v>43439</v>
      </c>
      <c r="C1704" s="13">
        <v>52.89</v>
      </c>
      <c r="D1704" s="13">
        <f t="shared" si="78"/>
        <v>-0.35999999999999943</v>
      </c>
      <c r="E1704" s="14">
        <v>23306</v>
      </c>
      <c r="F1704" s="14">
        <f t="shared" si="79"/>
        <v>23</v>
      </c>
      <c r="G1704" s="14">
        <v>957.14</v>
      </c>
      <c r="H1704" s="13">
        <f t="shared" si="80"/>
        <v>-1.7000000000000455</v>
      </c>
    </row>
    <row r="1705" spans="1:8" x14ac:dyDescent="0.3">
      <c r="A1705">
        <v>1704</v>
      </c>
      <c r="B1705" s="2">
        <v>43438</v>
      </c>
      <c r="C1705" s="13">
        <v>53.25</v>
      </c>
      <c r="D1705" s="13">
        <f t="shared" si="78"/>
        <v>0.29999999999999716</v>
      </c>
      <c r="E1705" s="14">
        <v>23283</v>
      </c>
      <c r="F1705" s="14">
        <f t="shared" si="79"/>
        <v>-17</v>
      </c>
      <c r="G1705" s="14">
        <v>958.84</v>
      </c>
      <c r="H1705" s="13">
        <f t="shared" si="80"/>
        <v>7.25</v>
      </c>
    </row>
    <row r="1706" spans="1:8" x14ac:dyDescent="0.3">
      <c r="A1706">
        <v>1705</v>
      </c>
      <c r="B1706" s="2">
        <v>43437</v>
      </c>
      <c r="C1706" s="13">
        <v>52.95</v>
      </c>
      <c r="D1706" s="13">
        <f t="shared" si="78"/>
        <v>2.0200000000000031</v>
      </c>
      <c r="E1706" s="14">
        <v>23300</v>
      </c>
      <c r="F1706" s="14">
        <f t="shared" si="79"/>
        <v>-15</v>
      </c>
      <c r="G1706" s="14">
        <v>951.59</v>
      </c>
      <c r="H1706" s="13">
        <f t="shared" si="80"/>
        <v>25.050000000000068</v>
      </c>
    </row>
    <row r="1707" spans="1:8" x14ac:dyDescent="0.3">
      <c r="A1707">
        <v>1706</v>
      </c>
      <c r="B1707" s="2">
        <v>43434</v>
      </c>
      <c r="C1707" s="13">
        <v>50.93</v>
      </c>
      <c r="D1707" s="13">
        <f t="shared" si="78"/>
        <v>-0.52000000000000313</v>
      </c>
      <c r="E1707" s="14">
        <v>23315</v>
      </c>
      <c r="F1707" s="14">
        <f t="shared" si="79"/>
        <v>-12</v>
      </c>
      <c r="G1707" s="14">
        <v>926.54</v>
      </c>
      <c r="H1707" s="13">
        <f t="shared" si="80"/>
        <v>-0.25</v>
      </c>
    </row>
    <row r="1708" spans="1:8" x14ac:dyDescent="0.3">
      <c r="A1708">
        <v>1707</v>
      </c>
      <c r="B1708" s="2">
        <v>43433</v>
      </c>
      <c r="C1708" s="13">
        <v>51.45</v>
      </c>
      <c r="D1708" s="13">
        <f t="shared" si="78"/>
        <v>1.1600000000000037</v>
      </c>
      <c r="E1708" s="14">
        <v>23327</v>
      </c>
      <c r="F1708" s="14">
        <f t="shared" si="79"/>
        <v>-8</v>
      </c>
      <c r="G1708" s="14">
        <v>926.79</v>
      </c>
      <c r="H1708" s="13">
        <f t="shared" si="80"/>
        <v>-3.4100000000000819</v>
      </c>
    </row>
    <row r="1709" spans="1:8" x14ac:dyDescent="0.3">
      <c r="A1709">
        <v>1708</v>
      </c>
      <c r="B1709" s="2">
        <v>43432</v>
      </c>
      <c r="C1709" s="13">
        <v>50.29</v>
      </c>
      <c r="D1709" s="13">
        <f t="shared" si="78"/>
        <v>-1.2700000000000031</v>
      </c>
      <c r="E1709" s="14">
        <v>23335</v>
      </c>
      <c r="F1709" s="14">
        <f t="shared" si="79"/>
        <v>-10</v>
      </c>
      <c r="G1709" s="14">
        <v>930.2</v>
      </c>
      <c r="H1709" s="13">
        <f t="shared" si="80"/>
        <v>7.0800000000000409</v>
      </c>
    </row>
    <row r="1710" spans="1:8" x14ac:dyDescent="0.3">
      <c r="A1710">
        <v>1709</v>
      </c>
      <c r="B1710" s="2">
        <v>43431</v>
      </c>
      <c r="C1710" s="13">
        <v>51.56</v>
      </c>
      <c r="D1710" s="13">
        <f t="shared" si="78"/>
        <v>-7.0000000000000284E-2</v>
      </c>
      <c r="E1710" s="14">
        <v>23345</v>
      </c>
      <c r="F1710" s="14">
        <f t="shared" si="79"/>
        <v>5</v>
      </c>
      <c r="G1710" s="14">
        <v>923.12</v>
      </c>
      <c r="H1710" s="13">
        <f t="shared" si="80"/>
        <v>2.0900000000000318</v>
      </c>
    </row>
    <row r="1711" spans="1:8" x14ac:dyDescent="0.3">
      <c r="A1711">
        <v>1710</v>
      </c>
      <c r="B1711" s="2">
        <v>43430</v>
      </c>
      <c r="C1711" s="13">
        <v>51.63</v>
      </c>
      <c r="D1711" s="13">
        <f t="shared" si="78"/>
        <v>1.2100000000000009</v>
      </c>
      <c r="E1711" s="14">
        <v>23340</v>
      </c>
      <c r="F1711" s="14">
        <f t="shared" si="79"/>
        <v>-20</v>
      </c>
      <c r="G1711" s="14">
        <v>921.03</v>
      </c>
      <c r="H1711" s="13">
        <f t="shared" si="80"/>
        <v>3.0599999999999454</v>
      </c>
    </row>
    <row r="1712" spans="1:8" x14ac:dyDescent="0.3">
      <c r="A1712">
        <v>1711</v>
      </c>
      <c r="B1712" s="2">
        <v>43427</v>
      </c>
      <c r="C1712" s="13">
        <v>50.42</v>
      </c>
      <c r="D1712" s="13">
        <f t="shared" si="78"/>
        <v>-3.6000000000000014</v>
      </c>
      <c r="E1712" s="14">
        <v>23360</v>
      </c>
      <c r="F1712" s="14">
        <f t="shared" si="79"/>
        <v>15</v>
      </c>
      <c r="G1712" s="14">
        <v>917.97</v>
      </c>
      <c r="H1712" s="13">
        <f t="shared" si="80"/>
        <v>-6.4499999999999318</v>
      </c>
    </row>
    <row r="1713" spans="1:8" x14ac:dyDescent="0.3">
      <c r="A1713">
        <v>1712</v>
      </c>
      <c r="B1713" s="2">
        <v>43426</v>
      </c>
      <c r="C1713" s="13">
        <v>54.02</v>
      </c>
      <c r="D1713" s="13">
        <f t="shared" si="78"/>
        <v>-0.60999999999999943</v>
      </c>
      <c r="E1713" s="14">
        <v>23345</v>
      </c>
      <c r="F1713" s="14">
        <f t="shared" si="79"/>
        <v>-7</v>
      </c>
      <c r="G1713" s="14">
        <v>924.42</v>
      </c>
      <c r="H1713" s="13">
        <f t="shared" si="80"/>
        <v>1.8600000000000136</v>
      </c>
    </row>
    <row r="1714" spans="1:8" x14ac:dyDescent="0.3">
      <c r="A1714">
        <v>1713</v>
      </c>
      <c r="B1714" s="2">
        <v>43425</v>
      </c>
      <c r="C1714" s="13">
        <v>54.63</v>
      </c>
      <c r="D1714" s="13">
        <f t="shared" si="78"/>
        <v>1.2000000000000028</v>
      </c>
      <c r="E1714" s="14">
        <v>23352</v>
      </c>
      <c r="F1714" s="14">
        <f t="shared" si="79"/>
        <v>16</v>
      </c>
      <c r="G1714" s="14">
        <v>922.56</v>
      </c>
      <c r="H1714" s="13">
        <f t="shared" si="80"/>
        <v>3.5399999999999636</v>
      </c>
    </row>
    <row r="1715" spans="1:8" x14ac:dyDescent="0.3">
      <c r="A1715">
        <v>1714</v>
      </c>
      <c r="B1715" s="2">
        <v>43424</v>
      </c>
      <c r="C1715" s="13">
        <v>53.43</v>
      </c>
      <c r="D1715" s="13">
        <f t="shared" si="78"/>
        <v>-3.3299999999999983</v>
      </c>
      <c r="E1715" s="14">
        <v>23336</v>
      </c>
      <c r="F1715" s="14">
        <f t="shared" si="79"/>
        <v>26</v>
      </c>
      <c r="G1715" s="14">
        <v>919.02</v>
      </c>
      <c r="H1715" s="13">
        <f t="shared" si="80"/>
        <v>2.9600000000000364</v>
      </c>
    </row>
    <row r="1716" spans="1:8" x14ac:dyDescent="0.3">
      <c r="A1716">
        <v>1715</v>
      </c>
      <c r="B1716" s="2">
        <v>43423</v>
      </c>
      <c r="C1716" s="13">
        <v>56.76</v>
      </c>
      <c r="D1716" s="13">
        <f t="shared" si="78"/>
        <v>0.29999999999999716</v>
      </c>
      <c r="E1716" s="14">
        <v>23310</v>
      </c>
      <c r="F1716" s="14">
        <f t="shared" si="79"/>
        <v>4</v>
      </c>
      <c r="G1716" s="14">
        <v>916.06</v>
      </c>
      <c r="H1716" s="13">
        <f t="shared" si="80"/>
        <v>17.869999999999891</v>
      </c>
    </row>
    <row r="1717" spans="1:8" x14ac:dyDescent="0.3">
      <c r="A1717">
        <v>1716</v>
      </c>
      <c r="B1717" s="2">
        <v>43420</v>
      </c>
      <c r="C1717" s="13">
        <v>56.46</v>
      </c>
      <c r="D1717" s="13">
        <f t="shared" si="78"/>
        <v>0</v>
      </c>
      <c r="E1717" s="14">
        <v>23306</v>
      </c>
      <c r="F1717" s="14">
        <f t="shared" si="79"/>
        <v>-2</v>
      </c>
      <c r="G1717" s="14">
        <v>898.19</v>
      </c>
      <c r="H1717" s="13">
        <f t="shared" si="80"/>
        <v>1.0400000000000773</v>
      </c>
    </row>
    <row r="1718" spans="1:8" x14ac:dyDescent="0.3">
      <c r="A1718">
        <v>1717</v>
      </c>
      <c r="B1718" s="2">
        <v>43419</v>
      </c>
      <c r="C1718" s="13">
        <v>56.46</v>
      </c>
      <c r="D1718" s="13">
        <f t="shared" si="78"/>
        <v>-4.0342857142857156</v>
      </c>
      <c r="E1718" s="14">
        <v>23308</v>
      </c>
      <c r="F1718" s="14">
        <f t="shared" si="79"/>
        <v>-7</v>
      </c>
      <c r="G1718" s="14">
        <v>897.15</v>
      </c>
      <c r="H1718" s="13">
        <f t="shared" si="80"/>
        <v>-3.7799999999999727</v>
      </c>
    </row>
    <row r="1719" spans="1:8" x14ac:dyDescent="0.3">
      <c r="A1719">
        <v>1718</v>
      </c>
      <c r="B1719" s="2">
        <v>43418</v>
      </c>
      <c r="C1719" s="13">
        <v>60.494285714285716</v>
      </c>
      <c r="D1719" s="13">
        <f t="shared" si="78"/>
        <v>4.8042857142857187</v>
      </c>
      <c r="E1719" s="14">
        <v>23315</v>
      </c>
      <c r="F1719" s="14">
        <f t="shared" si="79"/>
        <v>7</v>
      </c>
      <c r="G1719" s="14">
        <v>900.93</v>
      </c>
      <c r="H1719" s="13">
        <f t="shared" si="80"/>
        <v>-4.4500000000000455</v>
      </c>
    </row>
    <row r="1720" spans="1:8" x14ac:dyDescent="0.3">
      <c r="A1720">
        <v>1719</v>
      </c>
      <c r="B1720" s="2">
        <v>43417</v>
      </c>
      <c r="C1720" s="13">
        <v>55.69</v>
      </c>
      <c r="D1720" s="13">
        <f t="shared" si="78"/>
        <v>-4.240000000000002</v>
      </c>
      <c r="E1720" s="14">
        <v>23308</v>
      </c>
      <c r="F1720" s="14">
        <f t="shared" si="79"/>
        <v>8</v>
      </c>
      <c r="G1720" s="14">
        <v>905.38</v>
      </c>
      <c r="H1720" s="13">
        <f t="shared" si="80"/>
        <v>-12.740000000000009</v>
      </c>
    </row>
    <row r="1721" spans="1:8" x14ac:dyDescent="0.3">
      <c r="A1721">
        <v>1720</v>
      </c>
      <c r="B1721" s="2">
        <v>43416</v>
      </c>
      <c r="C1721" s="13">
        <v>59.93</v>
      </c>
      <c r="D1721" s="13">
        <f t="shared" si="78"/>
        <v>-0.25999999999999801</v>
      </c>
      <c r="E1721" s="14">
        <v>23300</v>
      </c>
      <c r="F1721" s="14">
        <f t="shared" si="79"/>
        <v>10</v>
      </c>
      <c r="G1721" s="14">
        <v>918.12</v>
      </c>
      <c r="H1721" s="13">
        <f t="shared" si="80"/>
        <v>3.8300000000000409</v>
      </c>
    </row>
    <row r="1722" spans="1:8" x14ac:dyDescent="0.3">
      <c r="A1722">
        <v>1721</v>
      </c>
      <c r="B1722" s="2">
        <v>43413</v>
      </c>
      <c r="C1722" s="13">
        <v>60.19</v>
      </c>
      <c r="D1722" s="13">
        <f t="shared" si="78"/>
        <v>-0.48000000000000398</v>
      </c>
      <c r="E1722" s="14">
        <v>23290</v>
      </c>
      <c r="F1722" s="14">
        <f t="shared" si="79"/>
        <v>-28</v>
      </c>
      <c r="G1722" s="14">
        <v>914.29</v>
      </c>
      <c r="H1722" s="13">
        <f t="shared" si="80"/>
        <v>-11.990000000000009</v>
      </c>
    </row>
    <row r="1723" spans="1:8" x14ac:dyDescent="0.3">
      <c r="A1723">
        <v>1722</v>
      </c>
      <c r="B1723" s="2">
        <v>43412</v>
      </c>
      <c r="C1723" s="13">
        <v>60.67</v>
      </c>
      <c r="D1723" s="13">
        <f t="shared" si="78"/>
        <v>-1</v>
      </c>
      <c r="E1723" s="14">
        <v>23318</v>
      </c>
      <c r="F1723" s="14">
        <f t="shared" si="79"/>
        <v>-8</v>
      </c>
      <c r="G1723" s="14">
        <v>926.28</v>
      </c>
      <c r="H1723" s="13">
        <f t="shared" si="80"/>
        <v>4.1200000000000045</v>
      </c>
    </row>
    <row r="1724" spans="1:8" x14ac:dyDescent="0.3">
      <c r="A1724">
        <v>1723</v>
      </c>
      <c r="B1724" s="2">
        <v>43411</v>
      </c>
      <c r="C1724" s="13">
        <v>61.67</v>
      </c>
      <c r="D1724" s="13">
        <f t="shared" si="78"/>
        <v>-0.53999999999999915</v>
      </c>
      <c r="E1724" s="14">
        <v>23326</v>
      </c>
      <c r="F1724" s="14">
        <f t="shared" si="79"/>
        <v>1</v>
      </c>
      <c r="G1724" s="14">
        <v>922.16</v>
      </c>
      <c r="H1724" s="13">
        <f t="shared" si="80"/>
        <v>0.11000000000001364</v>
      </c>
    </row>
    <row r="1725" spans="1:8" x14ac:dyDescent="0.3">
      <c r="A1725">
        <v>1724</v>
      </c>
      <c r="B1725" s="2">
        <v>43410</v>
      </c>
      <c r="C1725" s="13">
        <v>62.21</v>
      </c>
      <c r="D1725" s="13">
        <f t="shared" si="78"/>
        <v>-0.89000000000000057</v>
      </c>
      <c r="E1725" s="14">
        <v>23325</v>
      </c>
      <c r="F1725" s="14">
        <f t="shared" si="79"/>
        <v>15</v>
      </c>
      <c r="G1725" s="14">
        <v>922.05</v>
      </c>
      <c r="H1725" s="13">
        <f t="shared" si="80"/>
        <v>-3.4800000000000182</v>
      </c>
    </row>
    <row r="1726" spans="1:8" x14ac:dyDescent="0.3">
      <c r="A1726">
        <v>1725</v>
      </c>
      <c r="B1726" s="2">
        <v>43409</v>
      </c>
      <c r="C1726" s="13">
        <v>63.1</v>
      </c>
      <c r="D1726" s="13">
        <f t="shared" si="78"/>
        <v>-3.9999999999999147E-2</v>
      </c>
      <c r="E1726" s="14">
        <v>23310</v>
      </c>
      <c r="F1726" s="14">
        <f t="shared" si="79"/>
        <v>-20</v>
      </c>
      <c r="G1726" s="14">
        <v>925.53</v>
      </c>
      <c r="H1726" s="13">
        <f t="shared" si="80"/>
        <v>0.66999999999995907</v>
      </c>
    </row>
    <row r="1727" spans="1:8" x14ac:dyDescent="0.3">
      <c r="A1727">
        <v>1726</v>
      </c>
      <c r="B1727" s="2">
        <v>43406</v>
      </c>
      <c r="C1727" s="13">
        <v>63.14</v>
      </c>
      <c r="D1727" s="13">
        <f t="shared" si="78"/>
        <v>-0.54999999999999716</v>
      </c>
      <c r="E1727" s="14">
        <v>23330</v>
      </c>
      <c r="F1727" s="14">
        <f t="shared" si="79"/>
        <v>-15</v>
      </c>
      <c r="G1727" s="14">
        <v>924.86</v>
      </c>
      <c r="H1727" s="13">
        <f t="shared" si="80"/>
        <v>16.899999999999977</v>
      </c>
    </row>
    <row r="1728" spans="1:8" x14ac:dyDescent="0.3">
      <c r="A1728">
        <v>1727</v>
      </c>
      <c r="B1728" s="2">
        <v>43405</v>
      </c>
      <c r="C1728" s="13">
        <v>63.69</v>
      </c>
      <c r="D1728" s="13">
        <f t="shared" si="78"/>
        <v>-1.6200000000000045</v>
      </c>
      <c r="E1728" s="14">
        <v>23345</v>
      </c>
      <c r="F1728" s="14">
        <f t="shared" si="79"/>
        <v>2</v>
      </c>
      <c r="G1728" s="14">
        <v>907.96</v>
      </c>
      <c r="H1728" s="13">
        <f t="shared" si="80"/>
        <v>-6.7999999999999545</v>
      </c>
    </row>
    <row r="1729" spans="1:8" x14ac:dyDescent="0.3">
      <c r="A1729">
        <v>1728</v>
      </c>
      <c r="B1729" s="2">
        <v>43404</v>
      </c>
      <c r="C1729" s="13">
        <v>65.31</v>
      </c>
      <c r="D1729" s="13">
        <f t="shared" si="78"/>
        <v>-0.87000000000000455</v>
      </c>
      <c r="E1729" s="14">
        <v>23343</v>
      </c>
      <c r="F1729" s="14">
        <f t="shared" si="79"/>
        <v>0</v>
      </c>
      <c r="G1729" s="14">
        <v>914.76</v>
      </c>
      <c r="H1729" s="13">
        <f t="shared" si="80"/>
        <v>26.069999999999936</v>
      </c>
    </row>
    <row r="1730" spans="1:8" x14ac:dyDescent="0.3">
      <c r="A1730">
        <v>1729</v>
      </c>
      <c r="B1730" s="2">
        <v>43403</v>
      </c>
      <c r="C1730" s="13">
        <v>66.180000000000007</v>
      </c>
      <c r="D1730" s="13">
        <f t="shared" si="78"/>
        <v>-0.85999999999999943</v>
      </c>
      <c r="E1730" s="14">
        <v>23343</v>
      </c>
      <c r="F1730" s="14">
        <f t="shared" si="79"/>
        <v>0</v>
      </c>
      <c r="G1730" s="14">
        <v>888.69</v>
      </c>
      <c r="H1730" s="13">
        <f t="shared" si="80"/>
        <v>-0.12999999999999545</v>
      </c>
    </row>
    <row r="1731" spans="1:8" x14ac:dyDescent="0.3">
      <c r="A1731">
        <v>1730</v>
      </c>
      <c r="B1731" s="2">
        <v>43402</v>
      </c>
      <c r="C1731" s="13">
        <v>67.040000000000006</v>
      </c>
      <c r="D1731" s="13">
        <f t="shared" ref="D1731:D1794" si="81">C1731-C1732</f>
        <v>-0.54999999999999716</v>
      </c>
      <c r="E1731" s="14">
        <v>23343</v>
      </c>
      <c r="F1731" s="14">
        <f t="shared" ref="F1731:F1794" si="82">E1731-E1732</f>
        <v>-12</v>
      </c>
      <c r="G1731" s="14">
        <v>888.82</v>
      </c>
      <c r="H1731" s="13">
        <f t="shared" ref="H1731:H1794" si="83">G1731-G1732</f>
        <v>-12</v>
      </c>
    </row>
    <row r="1732" spans="1:8" x14ac:dyDescent="0.3">
      <c r="A1732">
        <v>1731</v>
      </c>
      <c r="B1732" s="2">
        <v>43399</v>
      </c>
      <c r="C1732" s="13">
        <v>67.59</v>
      </c>
      <c r="D1732" s="13">
        <f t="shared" si="81"/>
        <v>0.26000000000000512</v>
      </c>
      <c r="E1732" s="14">
        <v>23355</v>
      </c>
      <c r="F1732" s="14">
        <f t="shared" si="82"/>
        <v>5</v>
      </c>
      <c r="G1732" s="14">
        <v>900.82</v>
      </c>
      <c r="H1732" s="13">
        <f t="shared" si="83"/>
        <v>-9.3499999999999091</v>
      </c>
    </row>
    <row r="1733" spans="1:8" x14ac:dyDescent="0.3">
      <c r="A1733">
        <v>1732</v>
      </c>
      <c r="B1733" s="2">
        <v>43398</v>
      </c>
      <c r="C1733" s="13">
        <v>67.33</v>
      </c>
      <c r="D1733" s="13">
        <f t="shared" si="81"/>
        <v>0.51000000000000512</v>
      </c>
      <c r="E1733" s="14">
        <v>23350</v>
      </c>
      <c r="F1733" s="14">
        <f t="shared" si="82"/>
        <v>2</v>
      </c>
      <c r="G1733" s="14">
        <v>910.17</v>
      </c>
      <c r="H1733" s="13">
        <f t="shared" si="83"/>
        <v>-12.560000000000059</v>
      </c>
    </row>
    <row r="1734" spans="1:8" x14ac:dyDescent="0.3">
      <c r="A1734">
        <v>1733</v>
      </c>
      <c r="B1734" s="2">
        <v>43397</v>
      </c>
      <c r="C1734" s="13">
        <v>66.819999999999993</v>
      </c>
      <c r="D1734" s="13">
        <f t="shared" si="81"/>
        <v>0.38999999999998636</v>
      </c>
      <c r="E1734" s="14">
        <v>23348</v>
      </c>
      <c r="F1734" s="14">
        <f t="shared" si="82"/>
        <v>0</v>
      </c>
      <c r="G1734" s="14">
        <v>922.73</v>
      </c>
      <c r="H1734" s="13">
        <f t="shared" si="83"/>
        <v>-16.949999999999932</v>
      </c>
    </row>
    <row r="1735" spans="1:8" x14ac:dyDescent="0.3">
      <c r="A1735">
        <v>1734</v>
      </c>
      <c r="B1735" s="2">
        <v>43396</v>
      </c>
      <c r="C1735" s="13">
        <v>66.430000000000007</v>
      </c>
      <c r="D1735" s="13">
        <f t="shared" si="81"/>
        <v>-2.7399999999999949</v>
      </c>
      <c r="E1735" s="14">
        <v>23348</v>
      </c>
      <c r="F1735" s="14">
        <f t="shared" si="82"/>
        <v>0</v>
      </c>
      <c r="G1735" s="14">
        <v>939.68</v>
      </c>
      <c r="H1735" s="13">
        <f t="shared" si="83"/>
        <v>-13.830000000000041</v>
      </c>
    </row>
    <row r="1736" spans="1:8" x14ac:dyDescent="0.3">
      <c r="A1736">
        <v>1735</v>
      </c>
      <c r="B1736" s="2">
        <v>43395</v>
      </c>
      <c r="C1736" s="13">
        <v>69.17</v>
      </c>
      <c r="D1736" s="13">
        <f t="shared" si="81"/>
        <v>4.9999999999997158E-2</v>
      </c>
      <c r="E1736" s="14">
        <v>23348</v>
      </c>
      <c r="F1736" s="14">
        <f t="shared" si="82"/>
        <v>-3</v>
      </c>
      <c r="G1736" s="14">
        <v>953.51</v>
      </c>
      <c r="H1736" s="13">
        <f t="shared" si="83"/>
        <v>-4.8500000000000227</v>
      </c>
    </row>
    <row r="1737" spans="1:8" x14ac:dyDescent="0.3">
      <c r="A1737">
        <v>1736</v>
      </c>
      <c r="B1737" s="2">
        <v>43392</v>
      </c>
      <c r="C1737" s="13">
        <v>69.12</v>
      </c>
      <c r="D1737" s="13">
        <f t="shared" si="81"/>
        <v>0.46999999999999886</v>
      </c>
      <c r="E1737" s="14">
        <v>23351</v>
      </c>
      <c r="F1737" s="14">
        <f t="shared" si="82"/>
        <v>4</v>
      </c>
      <c r="G1737" s="14">
        <v>958.36</v>
      </c>
      <c r="H1737" s="13">
        <f t="shared" si="83"/>
        <v>-5.1100000000000136</v>
      </c>
    </row>
    <row r="1738" spans="1:8" x14ac:dyDescent="0.3">
      <c r="A1738">
        <v>1737</v>
      </c>
      <c r="B1738" s="2">
        <v>43391</v>
      </c>
      <c r="C1738" s="13">
        <v>68.650000000000006</v>
      </c>
      <c r="D1738" s="13">
        <f t="shared" si="81"/>
        <v>-1.0999999999999943</v>
      </c>
      <c r="E1738" s="14">
        <v>23347</v>
      </c>
      <c r="F1738" s="14">
        <f t="shared" si="82"/>
        <v>5</v>
      </c>
      <c r="G1738" s="14">
        <v>963.47</v>
      </c>
      <c r="H1738" s="13">
        <f t="shared" si="83"/>
        <v>-8.1299999999999955</v>
      </c>
    </row>
    <row r="1739" spans="1:8" x14ac:dyDescent="0.3">
      <c r="A1739">
        <v>1738</v>
      </c>
      <c r="B1739" s="2">
        <v>43390</v>
      </c>
      <c r="C1739" s="13">
        <v>69.75</v>
      </c>
      <c r="D1739" s="13">
        <f t="shared" si="81"/>
        <v>-2.1700000000000017</v>
      </c>
      <c r="E1739" s="14">
        <v>23342</v>
      </c>
      <c r="F1739" s="14">
        <f t="shared" si="82"/>
        <v>4</v>
      </c>
      <c r="G1739" s="14">
        <v>971.6</v>
      </c>
      <c r="H1739" s="13">
        <f t="shared" si="83"/>
        <v>8.2300000000000182</v>
      </c>
    </row>
    <row r="1740" spans="1:8" x14ac:dyDescent="0.3">
      <c r="A1740">
        <v>1739</v>
      </c>
      <c r="B1740" s="2">
        <v>43389</v>
      </c>
      <c r="C1740" s="13">
        <v>71.92</v>
      </c>
      <c r="D1740" s="13">
        <f t="shared" si="81"/>
        <v>0.14000000000000057</v>
      </c>
      <c r="E1740" s="14">
        <v>23338</v>
      </c>
      <c r="F1740" s="14">
        <f t="shared" si="82"/>
        <v>8</v>
      </c>
      <c r="G1740" s="14">
        <v>963.37</v>
      </c>
      <c r="H1740" s="13">
        <f t="shared" si="83"/>
        <v>11.730000000000018</v>
      </c>
    </row>
    <row r="1741" spans="1:8" x14ac:dyDescent="0.3">
      <c r="A1741">
        <v>1740</v>
      </c>
      <c r="B1741" s="2">
        <v>43388</v>
      </c>
      <c r="C1741" s="13">
        <v>71.78</v>
      </c>
      <c r="D1741" s="13">
        <f t="shared" si="81"/>
        <v>0.43999999999999773</v>
      </c>
      <c r="E1741" s="14">
        <v>23330</v>
      </c>
      <c r="F1741" s="14">
        <f t="shared" si="82"/>
        <v>-13</v>
      </c>
      <c r="G1741" s="14">
        <v>951.64</v>
      </c>
      <c r="H1741" s="13">
        <f t="shared" si="83"/>
        <v>-18.440000000000055</v>
      </c>
    </row>
    <row r="1742" spans="1:8" x14ac:dyDescent="0.3">
      <c r="A1742">
        <v>1741</v>
      </c>
      <c r="B1742" s="2">
        <v>43385</v>
      </c>
      <c r="C1742" s="13">
        <v>71.34</v>
      </c>
      <c r="D1742" s="13">
        <f t="shared" si="81"/>
        <v>0.37000000000000455</v>
      </c>
      <c r="E1742" s="14">
        <v>23343</v>
      </c>
      <c r="F1742" s="14">
        <f t="shared" si="82"/>
        <v>-2</v>
      </c>
      <c r="G1742" s="14">
        <v>970.08</v>
      </c>
      <c r="H1742" s="13">
        <f t="shared" si="83"/>
        <v>24.190000000000055</v>
      </c>
    </row>
    <row r="1743" spans="1:8" x14ac:dyDescent="0.3">
      <c r="A1743">
        <v>1742</v>
      </c>
      <c r="B1743" s="2">
        <v>43384</v>
      </c>
      <c r="C1743" s="13">
        <v>70.97</v>
      </c>
      <c r="D1743" s="13">
        <f t="shared" si="81"/>
        <v>-4.0100000000000051</v>
      </c>
      <c r="E1743" s="14">
        <v>23345</v>
      </c>
      <c r="F1743" s="14">
        <f t="shared" si="82"/>
        <v>-5</v>
      </c>
      <c r="G1743" s="14">
        <v>945.89</v>
      </c>
      <c r="H1743" s="13">
        <f t="shared" si="83"/>
        <v>-48.07000000000005</v>
      </c>
    </row>
    <row r="1744" spans="1:8" x14ac:dyDescent="0.3">
      <c r="A1744">
        <v>1743</v>
      </c>
      <c r="B1744" s="2">
        <v>43383</v>
      </c>
      <c r="C1744" s="13">
        <v>74.98</v>
      </c>
      <c r="D1744" s="13">
        <f t="shared" si="81"/>
        <v>2.0000000000010232E-2</v>
      </c>
      <c r="E1744" s="14">
        <v>23350</v>
      </c>
      <c r="F1744" s="14">
        <f t="shared" si="82"/>
        <v>-5</v>
      </c>
      <c r="G1744" s="14">
        <v>993.96</v>
      </c>
      <c r="H1744" s="13">
        <f t="shared" si="83"/>
        <v>-2.2300000000000182</v>
      </c>
    </row>
    <row r="1745" spans="1:8" x14ac:dyDescent="0.3">
      <c r="A1745">
        <v>1744</v>
      </c>
      <c r="B1745" s="2">
        <v>43382</v>
      </c>
      <c r="C1745" s="13">
        <v>74.959999999999994</v>
      </c>
      <c r="D1745" s="13">
        <f t="shared" si="81"/>
        <v>0.66999999999998749</v>
      </c>
      <c r="E1745" s="14">
        <v>23355</v>
      </c>
      <c r="F1745" s="14">
        <f t="shared" si="82"/>
        <v>5</v>
      </c>
      <c r="G1745" s="14">
        <v>996.19</v>
      </c>
      <c r="H1745" s="13">
        <f t="shared" si="83"/>
        <v>7.0000000000050022E-2</v>
      </c>
    </row>
    <row r="1746" spans="1:8" x14ac:dyDescent="0.3">
      <c r="A1746">
        <v>1745</v>
      </c>
      <c r="B1746" s="2">
        <v>43381</v>
      </c>
      <c r="C1746" s="13">
        <v>74.290000000000006</v>
      </c>
      <c r="D1746" s="13">
        <f t="shared" si="81"/>
        <v>-4.9999999999997158E-2</v>
      </c>
      <c r="E1746" s="14">
        <v>23350</v>
      </c>
      <c r="F1746" s="14">
        <f t="shared" si="82"/>
        <v>20</v>
      </c>
      <c r="G1746" s="14">
        <v>996.12</v>
      </c>
      <c r="H1746" s="13">
        <f t="shared" si="83"/>
        <v>-12.269999999999982</v>
      </c>
    </row>
    <row r="1747" spans="1:8" x14ac:dyDescent="0.3">
      <c r="A1747">
        <v>1746</v>
      </c>
      <c r="B1747" s="2">
        <v>43378</v>
      </c>
      <c r="C1747" s="13">
        <v>74.34</v>
      </c>
      <c r="D1747" s="13">
        <f t="shared" si="81"/>
        <v>1.0000000000005116E-2</v>
      </c>
      <c r="E1747" s="14">
        <v>23330</v>
      </c>
      <c r="F1747" s="14">
        <f t="shared" si="82"/>
        <v>-18</v>
      </c>
      <c r="G1747" s="14">
        <v>1008.39</v>
      </c>
      <c r="H1747" s="13">
        <f t="shared" si="83"/>
        <v>-15.230000000000018</v>
      </c>
    </row>
    <row r="1748" spans="1:8" x14ac:dyDescent="0.3">
      <c r="A1748">
        <v>1747</v>
      </c>
      <c r="B1748" s="2">
        <v>43377</v>
      </c>
      <c r="C1748" s="13">
        <v>74.33</v>
      </c>
      <c r="D1748" s="13">
        <f t="shared" si="81"/>
        <v>-2.0799999999999983</v>
      </c>
      <c r="E1748" s="14">
        <v>23348</v>
      </c>
      <c r="F1748" s="14">
        <f t="shared" si="82"/>
        <v>8</v>
      </c>
      <c r="G1748" s="14">
        <v>1023.62</v>
      </c>
      <c r="H1748" s="13">
        <f t="shared" si="83"/>
        <v>3.2200000000000273</v>
      </c>
    </row>
    <row r="1749" spans="1:8" x14ac:dyDescent="0.3">
      <c r="A1749">
        <v>1748</v>
      </c>
      <c r="B1749" s="2">
        <v>43376</v>
      </c>
      <c r="C1749" s="13">
        <v>76.41</v>
      </c>
      <c r="D1749" s="13">
        <f t="shared" si="81"/>
        <v>1.1799999999999926</v>
      </c>
      <c r="E1749" s="14">
        <v>23340</v>
      </c>
      <c r="F1749" s="14">
        <f t="shared" si="82"/>
        <v>15</v>
      </c>
      <c r="G1749" s="14">
        <v>1020.4</v>
      </c>
      <c r="H1749" s="13">
        <f t="shared" si="83"/>
        <v>1.6100000000000136</v>
      </c>
    </row>
    <row r="1750" spans="1:8" x14ac:dyDescent="0.3">
      <c r="A1750">
        <v>1749</v>
      </c>
      <c r="B1750" s="2">
        <v>43375</v>
      </c>
      <c r="C1750" s="13">
        <v>75.23</v>
      </c>
      <c r="D1750" s="13">
        <f t="shared" si="81"/>
        <v>-6.9999999999993179E-2</v>
      </c>
      <c r="E1750" s="14">
        <v>23325</v>
      </c>
      <c r="F1750" s="14">
        <f t="shared" si="82"/>
        <v>-5</v>
      </c>
      <c r="G1750" s="14">
        <v>1018.79</v>
      </c>
      <c r="H1750" s="13">
        <f t="shared" si="83"/>
        <v>5.9099999999999682</v>
      </c>
    </row>
    <row r="1751" spans="1:8" x14ac:dyDescent="0.3">
      <c r="A1751">
        <v>1750</v>
      </c>
      <c r="B1751" s="2">
        <v>43374</v>
      </c>
      <c r="C1751" s="13">
        <v>75.3</v>
      </c>
      <c r="D1751" s="13">
        <f t="shared" si="81"/>
        <v>2.0499999999999972</v>
      </c>
      <c r="E1751" s="14">
        <v>23330</v>
      </c>
      <c r="F1751" s="14">
        <f t="shared" si="82"/>
        <v>5</v>
      </c>
      <c r="G1751" s="14">
        <v>1012.88</v>
      </c>
      <c r="H1751" s="13">
        <f t="shared" si="83"/>
        <v>-4.25</v>
      </c>
    </row>
    <row r="1752" spans="1:8" x14ac:dyDescent="0.3">
      <c r="A1752">
        <v>1751</v>
      </c>
      <c r="B1752" s="2">
        <v>43371</v>
      </c>
      <c r="C1752" s="13">
        <v>73.25</v>
      </c>
      <c r="D1752" s="13">
        <f t="shared" si="81"/>
        <v>1.1299999999999955</v>
      </c>
      <c r="E1752" s="14">
        <v>23325</v>
      </c>
      <c r="F1752" s="14">
        <f t="shared" si="82"/>
        <v>-20</v>
      </c>
      <c r="G1752" s="14">
        <v>1017.13</v>
      </c>
      <c r="H1752" s="13">
        <f t="shared" si="83"/>
        <v>1.7599999999999909</v>
      </c>
    </row>
    <row r="1753" spans="1:8" x14ac:dyDescent="0.3">
      <c r="A1753">
        <v>1752</v>
      </c>
      <c r="B1753" s="2">
        <v>43370</v>
      </c>
      <c r="C1753" s="13">
        <v>72.12</v>
      </c>
      <c r="D1753" s="13">
        <f t="shared" si="81"/>
        <v>0.55000000000001137</v>
      </c>
      <c r="E1753" s="14">
        <v>23345</v>
      </c>
      <c r="F1753" s="14">
        <f t="shared" si="82"/>
        <v>-3</v>
      </c>
      <c r="G1753" s="14">
        <v>1015.37</v>
      </c>
      <c r="H1753" s="13">
        <f t="shared" si="83"/>
        <v>5.7599999999999909</v>
      </c>
    </row>
    <row r="1754" spans="1:8" x14ac:dyDescent="0.3">
      <c r="A1754">
        <v>1753</v>
      </c>
      <c r="B1754" s="2">
        <v>43369</v>
      </c>
      <c r="C1754" s="13">
        <v>71.569999999999993</v>
      </c>
      <c r="D1754" s="13">
        <f t="shared" si="81"/>
        <v>1.2085714285714317</v>
      </c>
      <c r="E1754" s="14">
        <v>23348</v>
      </c>
      <c r="F1754" s="14">
        <f t="shared" si="82"/>
        <v>3</v>
      </c>
      <c r="G1754" s="14">
        <v>1009.61</v>
      </c>
      <c r="H1754" s="13">
        <f t="shared" si="83"/>
        <v>-1.1299999999999955</v>
      </c>
    </row>
    <row r="1755" spans="1:8" x14ac:dyDescent="0.3">
      <c r="A1755">
        <v>1754</v>
      </c>
      <c r="B1755" s="2">
        <v>43368</v>
      </c>
      <c r="C1755" s="13">
        <v>70.361428571428561</v>
      </c>
      <c r="D1755" s="13">
        <f t="shared" si="81"/>
        <v>-1.7185714285714369</v>
      </c>
      <c r="E1755" s="14">
        <v>23345</v>
      </c>
      <c r="F1755" s="14">
        <f t="shared" si="82"/>
        <v>8</v>
      </c>
      <c r="G1755" s="14">
        <v>1010.74</v>
      </c>
      <c r="H1755" s="13">
        <f t="shared" si="83"/>
        <v>-0.54999999999995453</v>
      </c>
    </row>
    <row r="1756" spans="1:8" x14ac:dyDescent="0.3">
      <c r="A1756">
        <v>1755</v>
      </c>
      <c r="B1756" s="2">
        <v>43367</v>
      </c>
      <c r="C1756" s="13">
        <v>72.08</v>
      </c>
      <c r="D1756" s="13">
        <f t="shared" si="81"/>
        <v>1.2999999999999972</v>
      </c>
      <c r="E1756" s="14">
        <v>23337</v>
      </c>
      <c r="F1756" s="14">
        <f t="shared" si="82"/>
        <v>5</v>
      </c>
      <c r="G1756" s="14">
        <v>1011.29</v>
      </c>
      <c r="H1756" s="13">
        <f t="shared" si="83"/>
        <v>8.3199999999999363</v>
      </c>
    </row>
    <row r="1757" spans="1:8" x14ac:dyDescent="0.3">
      <c r="A1757">
        <v>1756</v>
      </c>
      <c r="B1757" s="2">
        <v>43364</v>
      </c>
      <c r="C1757" s="13">
        <v>70.78</v>
      </c>
      <c r="D1757" s="13">
        <f t="shared" si="81"/>
        <v>-1.9999999999996021E-2</v>
      </c>
      <c r="E1757" s="14">
        <v>23332</v>
      </c>
      <c r="F1757" s="14">
        <f t="shared" si="82"/>
        <v>12</v>
      </c>
      <c r="G1757" s="14">
        <v>1002.97</v>
      </c>
      <c r="H1757" s="13">
        <f t="shared" si="83"/>
        <v>-1.7699999999999818</v>
      </c>
    </row>
    <row r="1758" spans="1:8" x14ac:dyDescent="0.3">
      <c r="A1758">
        <v>1757</v>
      </c>
      <c r="B1758" s="2">
        <v>43363</v>
      </c>
      <c r="C1758" s="13">
        <v>70.8</v>
      </c>
      <c r="D1758" s="13">
        <f t="shared" si="81"/>
        <v>-0.32000000000000739</v>
      </c>
      <c r="E1758" s="14">
        <v>23320</v>
      </c>
      <c r="F1758" s="14">
        <f t="shared" si="82"/>
        <v>15</v>
      </c>
      <c r="G1758" s="14">
        <v>1004.74</v>
      </c>
      <c r="H1758" s="13">
        <f t="shared" si="83"/>
        <v>9.2000000000000455</v>
      </c>
    </row>
    <row r="1759" spans="1:8" x14ac:dyDescent="0.3">
      <c r="A1759">
        <v>1758</v>
      </c>
      <c r="B1759" s="2">
        <v>43362</v>
      </c>
      <c r="C1759" s="13">
        <v>71.12</v>
      </c>
      <c r="D1759" s="13">
        <f t="shared" si="81"/>
        <v>1.2700000000000102</v>
      </c>
      <c r="E1759" s="14">
        <v>23305</v>
      </c>
      <c r="F1759" s="14">
        <f t="shared" si="82"/>
        <v>25</v>
      </c>
      <c r="G1759" s="14">
        <v>995.54</v>
      </c>
      <c r="H1759" s="13">
        <f t="shared" si="83"/>
        <v>2.0499999999999545</v>
      </c>
    </row>
    <row r="1760" spans="1:8" x14ac:dyDescent="0.3">
      <c r="A1760">
        <v>1759</v>
      </c>
      <c r="B1760" s="2">
        <v>43361</v>
      </c>
      <c r="C1760" s="13">
        <v>69.849999999999994</v>
      </c>
      <c r="D1760" s="13">
        <f t="shared" si="81"/>
        <v>0.93999999999999773</v>
      </c>
      <c r="E1760" s="14">
        <v>23280</v>
      </c>
      <c r="F1760" s="14">
        <f t="shared" si="82"/>
        <v>-9</v>
      </c>
      <c r="G1760" s="14">
        <v>993.49</v>
      </c>
      <c r="H1760" s="13">
        <f t="shared" si="83"/>
        <v>5.8799999999999955</v>
      </c>
    </row>
    <row r="1761" spans="1:8" x14ac:dyDescent="0.3">
      <c r="A1761">
        <v>1760</v>
      </c>
      <c r="B1761" s="2">
        <v>43360</v>
      </c>
      <c r="C1761" s="13">
        <v>68.91</v>
      </c>
      <c r="D1761" s="13">
        <f t="shared" si="81"/>
        <v>-7.9999999999998295E-2</v>
      </c>
      <c r="E1761" s="14">
        <v>23289</v>
      </c>
      <c r="F1761" s="14">
        <f t="shared" si="82"/>
        <v>42</v>
      </c>
      <c r="G1761" s="14">
        <v>987.61</v>
      </c>
      <c r="H1761" s="13">
        <f t="shared" si="83"/>
        <v>-3.7300000000000182</v>
      </c>
    </row>
    <row r="1762" spans="1:8" x14ac:dyDescent="0.3">
      <c r="A1762">
        <v>1761</v>
      </c>
      <c r="B1762" s="2">
        <v>43357</v>
      </c>
      <c r="C1762" s="13">
        <v>68.989999999999995</v>
      </c>
      <c r="D1762" s="13">
        <f t="shared" si="81"/>
        <v>0.39999999999999147</v>
      </c>
      <c r="E1762" s="14">
        <v>23247</v>
      </c>
      <c r="F1762" s="14">
        <f t="shared" si="82"/>
        <v>-29</v>
      </c>
      <c r="G1762" s="14">
        <v>991.34</v>
      </c>
      <c r="H1762" s="13">
        <f t="shared" si="83"/>
        <v>3.3899999999999864</v>
      </c>
    </row>
    <row r="1763" spans="1:8" x14ac:dyDescent="0.3">
      <c r="A1763">
        <v>1762</v>
      </c>
      <c r="B1763" s="2">
        <v>43356</v>
      </c>
      <c r="C1763" s="13">
        <v>68.59</v>
      </c>
      <c r="D1763" s="13">
        <f t="shared" si="81"/>
        <v>-1.7800000000000011</v>
      </c>
      <c r="E1763" s="14">
        <v>23276</v>
      </c>
      <c r="F1763" s="14">
        <f t="shared" si="82"/>
        <v>-4</v>
      </c>
      <c r="G1763" s="14">
        <v>987.95</v>
      </c>
      <c r="H1763" s="13">
        <f t="shared" si="83"/>
        <v>0.94000000000005457</v>
      </c>
    </row>
    <row r="1764" spans="1:8" x14ac:dyDescent="0.3">
      <c r="A1764">
        <v>1763</v>
      </c>
      <c r="B1764" s="2">
        <v>43355</v>
      </c>
      <c r="C1764" s="13">
        <v>70.37</v>
      </c>
      <c r="D1764" s="13">
        <f t="shared" si="81"/>
        <v>1.1200000000000045</v>
      </c>
      <c r="E1764" s="14">
        <v>23280</v>
      </c>
      <c r="F1764" s="14">
        <f t="shared" si="82"/>
        <v>-3</v>
      </c>
      <c r="G1764" s="14">
        <v>987.01</v>
      </c>
      <c r="H1764" s="13">
        <f t="shared" si="83"/>
        <v>1.9500000000000455</v>
      </c>
    </row>
    <row r="1765" spans="1:8" x14ac:dyDescent="0.3">
      <c r="A1765">
        <v>1764</v>
      </c>
      <c r="B1765" s="2">
        <v>43354</v>
      </c>
      <c r="C1765" s="13">
        <v>69.25</v>
      </c>
      <c r="D1765" s="13">
        <f t="shared" si="81"/>
        <v>1.7099999999999937</v>
      </c>
      <c r="E1765" s="14">
        <v>23283</v>
      </c>
      <c r="F1765" s="14">
        <f t="shared" si="82"/>
        <v>-19</v>
      </c>
      <c r="G1765" s="14">
        <v>985.06</v>
      </c>
      <c r="H1765" s="13">
        <f t="shared" si="83"/>
        <v>14.719999999999914</v>
      </c>
    </row>
    <row r="1766" spans="1:8" x14ac:dyDescent="0.3">
      <c r="A1766">
        <v>1765</v>
      </c>
      <c r="B1766" s="2">
        <v>43353</v>
      </c>
      <c r="C1766" s="13">
        <v>67.540000000000006</v>
      </c>
      <c r="D1766" s="13">
        <f t="shared" si="81"/>
        <v>-0.20999999999999375</v>
      </c>
      <c r="E1766" s="14">
        <v>23302</v>
      </c>
      <c r="F1766" s="14">
        <f t="shared" si="82"/>
        <v>0</v>
      </c>
      <c r="G1766" s="14">
        <v>970.34</v>
      </c>
      <c r="H1766" s="13">
        <f t="shared" si="83"/>
        <v>1.4400000000000546</v>
      </c>
    </row>
    <row r="1767" spans="1:8" x14ac:dyDescent="0.3">
      <c r="A1767">
        <v>1766</v>
      </c>
      <c r="B1767" s="2">
        <v>43350</v>
      </c>
      <c r="C1767" s="13">
        <v>67.75</v>
      </c>
      <c r="D1767" s="13">
        <f t="shared" si="81"/>
        <v>-1.9999999999996021E-2</v>
      </c>
      <c r="E1767" s="14">
        <v>23302</v>
      </c>
      <c r="F1767" s="14">
        <f t="shared" si="82"/>
        <v>-12</v>
      </c>
      <c r="G1767" s="14">
        <v>968.9</v>
      </c>
      <c r="H1767" s="13">
        <f t="shared" si="83"/>
        <v>10.709999999999923</v>
      </c>
    </row>
    <row r="1768" spans="1:8" x14ac:dyDescent="0.3">
      <c r="A1768">
        <v>1767</v>
      </c>
      <c r="B1768" s="2">
        <v>43349</v>
      </c>
      <c r="C1768" s="13">
        <v>67.77</v>
      </c>
      <c r="D1768" s="13">
        <f t="shared" si="81"/>
        <v>-0.95000000000000284</v>
      </c>
      <c r="E1768" s="14">
        <v>23314</v>
      </c>
      <c r="F1768" s="14">
        <f t="shared" si="82"/>
        <v>1</v>
      </c>
      <c r="G1768" s="14">
        <v>958.19</v>
      </c>
      <c r="H1768" s="13">
        <f t="shared" si="83"/>
        <v>-10.25</v>
      </c>
    </row>
    <row r="1769" spans="1:8" x14ac:dyDescent="0.3">
      <c r="A1769">
        <v>1768</v>
      </c>
      <c r="B1769" s="2">
        <v>43348</v>
      </c>
      <c r="C1769" s="13">
        <v>68.72</v>
      </c>
      <c r="D1769" s="13">
        <f t="shared" si="81"/>
        <v>-1.1500000000000057</v>
      </c>
      <c r="E1769" s="14">
        <v>23313</v>
      </c>
      <c r="F1769" s="14">
        <f t="shared" si="82"/>
        <v>1</v>
      </c>
      <c r="G1769" s="14">
        <v>968.44</v>
      </c>
      <c r="H1769" s="13">
        <f t="shared" si="83"/>
        <v>-7.5</v>
      </c>
    </row>
    <row r="1770" spans="1:8" x14ac:dyDescent="0.3">
      <c r="A1770">
        <v>1769</v>
      </c>
      <c r="B1770" s="2">
        <v>43347</v>
      </c>
      <c r="C1770" s="13">
        <v>69.87</v>
      </c>
      <c r="D1770" s="13">
        <f t="shared" si="81"/>
        <v>7.000000000000739E-2</v>
      </c>
      <c r="E1770" s="14">
        <v>23312</v>
      </c>
      <c r="F1770" s="14">
        <f t="shared" si="82"/>
        <v>9</v>
      </c>
      <c r="G1770" s="14">
        <v>975.94</v>
      </c>
      <c r="H1770" s="13">
        <f t="shared" si="83"/>
        <v>-13.599999999999909</v>
      </c>
    </row>
    <row r="1771" spans="1:8" x14ac:dyDescent="0.3">
      <c r="A1771">
        <v>1770</v>
      </c>
      <c r="B1771" s="2">
        <v>43343</v>
      </c>
      <c r="C1771" s="13">
        <v>69.8</v>
      </c>
      <c r="D1771" s="13">
        <f t="shared" si="81"/>
        <v>-0.45000000000000284</v>
      </c>
      <c r="E1771" s="14">
        <v>23303</v>
      </c>
      <c r="F1771" s="14">
        <f t="shared" si="82"/>
        <v>1</v>
      </c>
      <c r="G1771" s="14">
        <v>989.54</v>
      </c>
      <c r="H1771" s="13">
        <f t="shared" si="83"/>
        <v>-8.5300000000000864</v>
      </c>
    </row>
    <row r="1772" spans="1:8" x14ac:dyDescent="0.3">
      <c r="A1772">
        <v>1771</v>
      </c>
      <c r="B1772" s="2">
        <v>43342</v>
      </c>
      <c r="C1772" s="13">
        <v>70.25</v>
      </c>
      <c r="D1772" s="13">
        <f t="shared" si="81"/>
        <v>0.73999999999999488</v>
      </c>
      <c r="E1772" s="14">
        <v>23302</v>
      </c>
      <c r="F1772" s="14">
        <f t="shared" si="82"/>
        <v>2</v>
      </c>
      <c r="G1772" s="14">
        <v>998.07</v>
      </c>
      <c r="H1772" s="13">
        <f t="shared" si="83"/>
        <v>9.9000000000000909</v>
      </c>
    </row>
    <row r="1773" spans="1:8" x14ac:dyDescent="0.3">
      <c r="A1773">
        <v>1772</v>
      </c>
      <c r="B1773" s="2">
        <v>43341</v>
      </c>
      <c r="C1773" s="13">
        <v>69.510000000000005</v>
      </c>
      <c r="D1773" s="13">
        <f t="shared" si="81"/>
        <v>0.98000000000000398</v>
      </c>
      <c r="E1773" s="14">
        <v>23300</v>
      </c>
      <c r="F1773" s="14">
        <f t="shared" si="82"/>
        <v>5</v>
      </c>
      <c r="G1773" s="14">
        <v>988.17</v>
      </c>
      <c r="H1773" s="13">
        <f t="shared" si="83"/>
        <v>-7.0200000000000955</v>
      </c>
    </row>
    <row r="1774" spans="1:8" x14ac:dyDescent="0.3">
      <c r="A1774">
        <v>1773</v>
      </c>
      <c r="B1774" s="2">
        <v>43340</v>
      </c>
      <c r="C1774" s="13">
        <v>68.53</v>
      </c>
      <c r="D1774" s="13">
        <f t="shared" si="81"/>
        <v>-0.34000000000000341</v>
      </c>
      <c r="E1774" s="14">
        <v>23295</v>
      </c>
      <c r="F1774" s="14">
        <f t="shared" si="82"/>
        <v>2</v>
      </c>
      <c r="G1774" s="14">
        <v>995.19</v>
      </c>
      <c r="H1774" s="13">
        <f t="shared" si="83"/>
        <v>3.2700000000000955</v>
      </c>
    </row>
    <row r="1775" spans="1:8" x14ac:dyDescent="0.3">
      <c r="A1775">
        <v>1774</v>
      </c>
      <c r="B1775" s="2">
        <v>43339</v>
      </c>
      <c r="C1775" s="13">
        <v>68.87</v>
      </c>
      <c r="D1775" s="13">
        <f t="shared" si="81"/>
        <v>0.15000000000000568</v>
      </c>
      <c r="E1775" s="14">
        <v>23293</v>
      </c>
      <c r="F1775" s="14">
        <f t="shared" si="82"/>
        <v>-7</v>
      </c>
      <c r="G1775" s="14">
        <v>991.92</v>
      </c>
      <c r="H1775" s="13">
        <f t="shared" si="83"/>
        <v>4.8700000000000045</v>
      </c>
    </row>
    <row r="1776" spans="1:8" x14ac:dyDescent="0.3">
      <c r="A1776">
        <v>1775</v>
      </c>
      <c r="B1776" s="2">
        <v>43336</v>
      </c>
      <c r="C1776" s="13">
        <v>68.72</v>
      </c>
      <c r="D1776" s="13">
        <f t="shared" si="81"/>
        <v>0.89000000000000057</v>
      </c>
      <c r="E1776" s="14">
        <v>23300</v>
      </c>
      <c r="F1776" s="14">
        <f t="shared" si="82"/>
        <v>19</v>
      </c>
      <c r="G1776" s="14">
        <v>987.05</v>
      </c>
      <c r="H1776" s="13">
        <f t="shared" si="83"/>
        <v>-0.31000000000005912</v>
      </c>
    </row>
    <row r="1777" spans="1:8" x14ac:dyDescent="0.3">
      <c r="A1777">
        <v>1776</v>
      </c>
      <c r="B1777" s="2">
        <v>43335</v>
      </c>
      <c r="C1777" s="13">
        <v>67.83</v>
      </c>
      <c r="D1777" s="13">
        <f t="shared" si="81"/>
        <v>-3.0000000000001137E-2</v>
      </c>
      <c r="E1777" s="14">
        <v>23281</v>
      </c>
      <c r="F1777" s="14">
        <f t="shared" si="82"/>
        <v>7</v>
      </c>
      <c r="G1777" s="14">
        <v>987.36</v>
      </c>
      <c r="H1777" s="13">
        <f t="shared" si="83"/>
        <v>5.2100000000000364</v>
      </c>
    </row>
    <row r="1778" spans="1:8" x14ac:dyDescent="0.3">
      <c r="A1778">
        <v>1777</v>
      </c>
      <c r="B1778" s="2">
        <v>43334</v>
      </c>
      <c r="C1778" s="13">
        <v>67.86</v>
      </c>
      <c r="D1778" s="13">
        <f t="shared" si="81"/>
        <v>0.51000000000000512</v>
      </c>
      <c r="E1778" s="14">
        <v>23274</v>
      </c>
      <c r="F1778" s="14">
        <f t="shared" si="82"/>
        <v>6</v>
      </c>
      <c r="G1778" s="14">
        <v>982.15</v>
      </c>
      <c r="H1778" s="13">
        <f t="shared" si="83"/>
        <v>2.9399999999999409</v>
      </c>
    </row>
    <row r="1779" spans="1:8" x14ac:dyDescent="0.3">
      <c r="A1779">
        <v>1778</v>
      </c>
      <c r="B1779" s="2">
        <v>43333</v>
      </c>
      <c r="C1779" s="13">
        <v>67.349999999999994</v>
      </c>
      <c r="D1779" s="13">
        <f t="shared" si="81"/>
        <v>0.91999999999998749</v>
      </c>
      <c r="E1779" s="14">
        <v>23268</v>
      </c>
      <c r="F1779" s="14">
        <f t="shared" si="82"/>
        <v>-4</v>
      </c>
      <c r="G1779" s="14">
        <v>979.21</v>
      </c>
      <c r="H1779" s="13">
        <f t="shared" si="83"/>
        <v>9.5900000000000318</v>
      </c>
    </row>
    <row r="1780" spans="1:8" x14ac:dyDescent="0.3">
      <c r="A1780">
        <v>1779</v>
      </c>
      <c r="B1780" s="2">
        <v>43332</v>
      </c>
      <c r="C1780" s="13">
        <v>66.430000000000007</v>
      </c>
      <c r="D1780" s="13">
        <f t="shared" si="81"/>
        <v>0.52000000000001023</v>
      </c>
      <c r="E1780" s="14">
        <v>23272</v>
      </c>
      <c r="F1780" s="14">
        <f t="shared" si="82"/>
        <v>-21</v>
      </c>
      <c r="G1780" s="14">
        <v>969.62</v>
      </c>
      <c r="H1780" s="13">
        <f t="shared" si="83"/>
        <v>0.74000000000000909</v>
      </c>
    </row>
    <row r="1781" spans="1:8" x14ac:dyDescent="0.3">
      <c r="A1781">
        <v>1780</v>
      </c>
      <c r="B1781" s="2">
        <v>43329</v>
      </c>
      <c r="C1781" s="13">
        <v>65.91</v>
      </c>
      <c r="D1781" s="13">
        <f t="shared" si="81"/>
        <v>0.45000000000000284</v>
      </c>
      <c r="E1781" s="14">
        <v>23293</v>
      </c>
      <c r="F1781" s="14">
        <f t="shared" si="82"/>
        <v>-19</v>
      </c>
      <c r="G1781" s="14">
        <v>968.88</v>
      </c>
      <c r="H1781" s="13">
        <f t="shared" si="83"/>
        <v>4.6000000000000227</v>
      </c>
    </row>
    <row r="1782" spans="1:8" x14ac:dyDescent="0.3">
      <c r="A1782">
        <v>1781</v>
      </c>
      <c r="B1782" s="2">
        <v>43328</v>
      </c>
      <c r="C1782" s="13">
        <v>65.459999999999994</v>
      </c>
      <c r="D1782" s="13">
        <f t="shared" si="81"/>
        <v>0.44999999999998863</v>
      </c>
      <c r="E1782" s="14">
        <v>23312</v>
      </c>
      <c r="F1782" s="14">
        <f t="shared" si="82"/>
        <v>2</v>
      </c>
      <c r="G1782" s="14">
        <v>964.28</v>
      </c>
      <c r="H1782" s="13">
        <f t="shared" si="83"/>
        <v>2.9099999999999682</v>
      </c>
    </row>
    <row r="1783" spans="1:8" x14ac:dyDescent="0.3">
      <c r="A1783">
        <v>1782</v>
      </c>
      <c r="B1783" s="2">
        <v>43327</v>
      </c>
      <c r="C1783" s="13">
        <v>65.010000000000005</v>
      </c>
      <c r="D1783" s="13">
        <f t="shared" si="81"/>
        <v>-2.0300000000000011</v>
      </c>
      <c r="E1783" s="14">
        <v>23310</v>
      </c>
      <c r="F1783" s="14">
        <f t="shared" si="82"/>
        <v>-4</v>
      </c>
      <c r="G1783" s="14">
        <v>961.37</v>
      </c>
      <c r="H1783" s="13">
        <f t="shared" si="83"/>
        <v>-16.899999999999977</v>
      </c>
    </row>
    <row r="1784" spans="1:8" x14ac:dyDescent="0.3">
      <c r="A1784">
        <v>1783</v>
      </c>
      <c r="B1784" s="2">
        <v>43326</v>
      </c>
      <c r="C1784" s="13">
        <v>67.040000000000006</v>
      </c>
      <c r="D1784" s="13">
        <f t="shared" si="81"/>
        <v>-0.15999999999999659</v>
      </c>
      <c r="E1784" s="14">
        <v>23314</v>
      </c>
      <c r="F1784" s="14">
        <f t="shared" si="82"/>
        <v>4</v>
      </c>
      <c r="G1784" s="14">
        <v>978.27</v>
      </c>
      <c r="H1784" s="13">
        <f t="shared" si="83"/>
        <v>0.23000000000001819</v>
      </c>
    </row>
    <row r="1785" spans="1:8" x14ac:dyDescent="0.3">
      <c r="A1785">
        <v>1784</v>
      </c>
      <c r="B1785" s="2">
        <v>43325</v>
      </c>
      <c r="C1785" s="13">
        <v>67.2</v>
      </c>
      <c r="D1785" s="13">
        <f t="shared" si="81"/>
        <v>-0.42999999999999261</v>
      </c>
      <c r="E1785" s="14">
        <v>23310</v>
      </c>
      <c r="F1785" s="14">
        <f t="shared" si="82"/>
        <v>35</v>
      </c>
      <c r="G1785" s="14">
        <v>978.04</v>
      </c>
      <c r="H1785" s="13">
        <f t="shared" si="83"/>
        <v>9.5699999999999363</v>
      </c>
    </row>
    <row r="1786" spans="1:8" x14ac:dyDescent="0.3">
      <c r="A1786">
        <v>1785</v>
      </c>
      <c r="B1786" s="2">
        <v>43322</v>
      </c>
      <c r="C1786" s="13">
        <v>67.63</v>
      </c>
      <c r="D1786" s="13">
        <f t="shared" si="81"/>
        <v>0.81999999999999318</v>
      </c>
      <c r="E1786" s="14">
        <v>23275</v>
      </c>
      <c r="F1786" s="14">
        <f t="shared" si="82"/>
        <v>0</v>
      </c>
      <c r="G1786" s="14">
        <v>968.47</v>
      </c>
      <c r="H1786" s="13">
        <f t="shared" si="83"/>
        <v>4.9700000000000273</v>
      </c>
    </row>
    <row r="1787" spans="1:8" x14ac:dyDescent="0.3">
      <c r="A1787">
        <v>1786</v>
      </c>
      <c r="B1787" s="2">
        <v>43321</v>
      </c>
      <c r="C1787" s="13">
        <v>66.81</v>
      </c>
      <c r="D1787" s="13">
        <f t="shared" si="81"/>
        <v>-0.12999999999999545</v>
      </c>
      <c r="E1787" s="14">
        <v>23275</v>
      </c>
      <c r="F1787" s="14">
        <f t="shared" si="82"/>
        <v>-7</v>
      </c>
      <c r="G1787" s="14">
        <v>963.5</v>
      </c>
      <c r="H1787" s="13">
        <f t="shared" si="83"/>
        <v>-2.7699999999999818</v>
      </c>
    </row>
    <row r="1788" spans="1:8" x14ac:dyDescent="0.3">
      <c r="A1788">
        <v>1787</v>
      </c>
      <c r="B1788" s="2">
        <v>43320</v>
      </c>
      <c r="C1788" s="13">
        <v>66.94</v>
      </c>
      <c r="D1788" s="13">
        <f t="shared" si="81"/>
        <v>-2.230000000000004</v>
      </c>
      <c r="E1788" s="14">
        <v>23282</v>
      </c>
      <c r="F1788" s="14">
        <f t="shared" si="82"/>
        <v>-20</v>
      </c>
      <c r="G1788" s="14">
        <v>966.27</v>
      </c>
      <c r="H1788" s="13">
        <f t="shared" si="83"/>
        <v>9.4800000000000182</v>
      </c>
    </row>
    <row r="1789" spans="1:8" x14ac:dyDescent="0.3">
      <c r="A1789">
        <v>1788</v>
      </c>
      <c r="B1789" s="2">
        <v>43319</v>
      </c>
      <c r="C1789" s="13">
        <v>69.17</v>
      </c>
      <c r="D1789" s="13">
        <f t="shared" si="81"/>
        <v>0.15999999999999659</v>
      </c>
      <c r="E1789" s="14">
        <v>23302</v>
      </c>
      <c r="F1789" s="14">
        <f t="shared" si="82"/>
        <v>-4</v>
      </c>
      <c r="G1789" s="14">
        <v>956.79</v>
      </c>
      <c r="H1789" s="13">
        <f t="shared" si="83"/>
        <v>-3.4400000000000546</v>
      </c>
    </row>
    <row r="1790" spans="1:8" x14ac:dyDescent="0.3">
      <c r="A1790">
        <v>1789</v>
      </c>
      <c r="B1790" s="2">
        <v>43318</v>
      </c>
      <c r="C1790" s="13">
        <v>69.010000000000005</v>
      </c>
      <c r="D1790" s="13">
        <f t="shared" si="81"/>
        <v>0.52000000000001023</v>
      </c>
      <c r="E1790" s="14">
        <v>23306</v>
      </c>
      <c r="F1790" s="14">
        <f t="shared" si="82"/>
        <v>2</v>
      </c>
      <c r="G1790" s="14">
        <v>960.23</v>
      </c>
      <c r="H1790" s="13">
        <f t="shared" si="83"/>
        <v>0.62999999999999545</v>
      </c>
    </row>
    <row r="1791" spans="1:8" x14ac:dyDescent="0.3">
      <c r="A1791">
        <v>1790</v>
      </c>
      <c r="B1791" s="2">
        <v>43315</v>
      </c>
      <c r="C1791" s="13">
        <v>68.489999999999995</v>
      </c>
      <c r="D1791" s="13">
        <f t="shared" si="81"/>
        <v>-0.46999999999999886</v>
      </c>
      <c r="E1791" s="14">
        <v>23304</v>
      </c>
      <c r="F1791" s="14">
        <f t="shared" si="82"/>
        <v>24</v>
      </c>
      <c r="G1791" s="14">
        <v>959.6</v>
      </c>
      <c r="H1791" s="13">
        <f t="shared" si="83"/>
        <v>6.0500000000000682</v>
      </c>
    </row>
    <row r="1792" spans="1:8" x14ac:dyDescent="0.3">
      <c r="A1792">
        <v>1791</v>
      </c>
      <c r="B1792" s="2">
        <v>43314</v>
      </c>
      <c r="C1792" s="13">
        <v>68.959999999999994</v>
      </c>
      <c r="D1792" s="13">
        <f t="shared" si="81"/>
        <v>1.2999999999999972</v>
      </c>
      <c r="E1792" s="14">
        <v>23280</v>
      </c>
      <c r="F1792" s="14">
        <f t="shared" si="82"/>
        <v>-10</v>
      </c>
      <c r="G1792" s="14">
        <v>953.55</v>
      </c>
      <c r="H1792" s="13">
        <f t="shared" si="83"/>
        <v>0.77999999999997272</v>
      </c>
    </row>
    <row r="1793" spans="1:8" x14ac:dyDescent="0.3">
      <c r="A1793">
        <v>1792</v>
      </c>
      <c r="B1793" s="2">
        <v>43313</v>
      </c>
      <c r="C1793" s="13">
        <v>67.66</v>
      </c>
      <c r="D1793" s="13">
        <f t="shared" si="81"/>
        <v>-1.1000000000000085</v>
      </c>
      <c r="E1793" s="14">
        <v>23290</v>
      </c>
      <c r="F1793" s="14">
        <f t="shared" si="82"/>
        <v>10</v>
      </c>
      <c r="G1793" s="14">
        <v>952.77</v>
      </c>
      <c r="H1793" s="13">
        <f t="shared" si="83"/>
        <v>-3.6200000000000045</v>
      </c>
    </row>
    <row r="1794" spans="1:8" x14ac:dyDescent="0.3">
      <c r="A1794">
        <v>1793</v>
      </c>
      <c r="B1794" s="2">
        <v>43312</v>
      </c>
      <c r="C1794" s="13">
        <v>68.760000000000005</v>
      </c>
      <c r="D1794" s="13">
        <f t="shared" si="81"/>
        <v>-1.3699999999999903</v>
      </c>
      <c r="E1794" s="14">
        <v>23280</v>
      </c>
      <c r="F1794" s="14">
        <f t="shared" si="82"/>
        <v>25</v>
      </c>
      <c r="G1794" s="14">
        <v>956.39</v>
      </c>
      <c r="H1794" s="13">
        <f t="shared" si="83"/>
        <v>6.6599999999999682</v>
      </c>
    </row>
    <row r="1795" spans="1:8" x14ac:dyDescent="0.3">
      <c r="A1795">
        <v>1794</v>
      </c>
      <c r="B1795" s="2">
        <v>43311</v>
      </c>
      <c r="C1795" s="13">
        <v>70.13</v>
      </c>
      <c r="D1795" s="13">
        <f t="shared" ref="D1795:D1858" si="84">C1795-C1796</f>
        <v>1.4399999999999977</v>
      </c>
      <c r="E1795" s="14">
        <v>23255</v>
      </c>
      <c r="F1795" s="14">
        <f t="shared" ref="F1795:F1858" si="85">E1795-E1796</f>
        <v>25</v>
      </c>
      <c r="G1795" s="14">
        <v>949.73</v>
      </c>
      <c r="H1795" s="13">
        <f t="shared" ref="H1795:H1858" si="86">G1795-G1796</f>
        <v>14.210000000000036</v>
      </c>
    </row>
    <row r="1796" spans="1:8" x14ac:dyDescent="0.3">
      <c r="A1796">
        <v>1795</v>
      </c>
      <c r="B1796" s="2">
        <v>43308</v>
      </c>
      <c r="C1796" s="13">
        <v>68.69</v>
      </c>
      <c r="D1796" s="13">
        <f t="shared" si="84"/>
        <v>-0.23428571428570422</v>
      </c>
      <c r="E1796" s="14">
        <v>23230</v>
      </c>
      <c r="F1796" s="14">
        <f t="shared" si="85"/>
        <v>55</v>
      </c>
      <c r="G1796" s="14">
        <v>935.52</v>
      </c>
      <c r="H1796" s="13">
        <f t="shared" si="86"/>
        <v>5.3600000000000136</v>
      </c>
    </row>
    <row r="1797" spans="1:8" x14ac:dyDescent="0.3">
      <c r="A1797">
        <v>1796</v>
      </c>
      <c r="B1797" s="2">
        <v>43307</v>
      </c>
      <c r="C1797" s="13">
        <v>68.924285714285702</v>
      </c>
      <c r="D1797" s="13">
        <f t="shared" si="84"/>
        <v>-0.37571428571429522</v>
      </c>
      <c r="E1797" s="14">
        <v>23175</v>
      </c>
      <c r="F1797" s="14">
        <f t="shared" si="85"/>
        <v>-40</v>
      </c>
      <c r="G1797" s="14">
        <v>930.16</v>
      </c>
      <c r="H1797" s="13">
        <f t="shared" si="86"/>
        <v>2.5799999999999272</v>
      </c>
    </row>
    <row r="1798" spans="1:8" x14ac:dyDescent="0.3">
      <c r="A1798">
        <v>1797</v>
      </c>
      <c r="B1798" s="2">
        <v>43306</v>
      </c>
      <c r="C1798" s="13">
        <v>69.3</v>
      </c>
      <c r="D1798" s="13">
        <f t="shared" si="84"/>
        <v>0.78000000000000114</v>
      </c>
      <c r="E1798" s="14">
        <v>23215</v>
      </c>
      <c r="F1798" s="14">
        <f t="shared" si="85"/>
        <v>-33</v>
      </c>
      <c r="G1798" s="14">
        <v>927.58</v>
      </c>
      <c r="H1798" s="13">
        <f t="shared" si="86"/>
        <v>-6.5</v>
      </c>
    </row>
    <row r="1799" spans="1:8" x14ac:dyDescent="0.3">
      <c r="A1799">
        <v>1798</v>
      </c>
      <c r="B1799" s="2">
        <v>43305</v>
      </c>
      <c r="C1799" s="13">
        <v>68.52</v>
      </c>
      <c r="D1799" s="13">
        <f t="shared" si="84"/>
        <v>0.62999999999999545</v>
      </c>
      <c r="E1799" s="14">
        <v>23248</v>
      </c>
      <c r="F1799" s="14">
        <f t="shared" si="85"/>
        <v>28</v>
      </c>
      <c r="G1799" s="14">
        <v>934.08</v>
      </c>
      <c r="H1799" s="13">
        <f t="shared" si="86"/>
        <v>-2.6599999999999682</v>
      </c>
    </row>
    <row r="1800" spans="1:8" x14ac:dyDescent="0.3">
      <c r="A1800">
        <v>1799</v>
      </c>
      <c r="B1800" s="2">
        <v>43304</v>
      </c>
      <c r="C1800" s="13">
        <v>67.89</v>
      </c>
      <c r="D1800" s="13">
        <f t="shared" si="84"/>
        <v>-2.5699999999999932</v>
      </c>
      <c r="E1800" s="14">
        <v>23220</v>
      </c>
      <c r="F1800" s="14">
        <f t="shared" si="85"/>
        <v>167</v>
      </c>
      <c r="G1800" s="14">
        <v>936.74</v>
      </c>
      <c r="H1800" s="13">
        <f t="shared" si="86"/>
        <v>3.3500000000000227</v>
      </c>
    </row>
    <row r="1801" spans="1:8" x14ac:dyDescent="0.3">
      <c r="A1801">
        <v>1800</v>
      </c>
      <c r="B1801" s="2">
        <v>43301</v>
      </c>
      <c r="C1801" s="13">
        <v>70.459999999999994</v>
      </c>
      <c r="D1801" s="13">
        <f t="shared" si="84"/>
        <v>1</v>
      </c>
      <c r="E1801" s="14">
        <v>23053</v>
      </c>
      <c r="F1801" s="14">
        <f t="shared" si="85"/>
        <v>3</v>
      </c>
      <c r="G1801" s="14">
        <v>933.39</v>
      </c>
      <c r="H1801" s="13">
        <f t="shared" si="86"/>
        <v>-10.580000000000041</v>
      </c>
    </row>
    <row r="1802" spans="1:8" x14ac:dyDescent="0.3">
      <c r="A1802">
        <v>1801</v>
      </c>
      <c r="B1802" s="2">
        <v>43300</v>
      </c>
      <c r="C1802" s="13">
        <v>69.459999999999994</v>
      </c>
      <c r="D1802" s="13">
        <f t="shared" si="84"/>
        <v>0.69999999999998863</v>
      </c>
      <c r="E1802" s="14">
        <v>23050</v>
      </c>
      <c r="F1802" s="14">
        <f t="shared" si="85"/>
        <v>1</v>
      </c>
      <c r="G1802" s="14">
        <v>943.97</v>
      </c>
      <c r="H1802" s="13">
        <f t="shared" si="86"/>
        <v>1.5800000000000409</v>
      </c>
    </row>
    <row r="1803" spans="1:8" x14ac:dyDescent="0.3">
      <c r="A1803">
        <v>1802</v>
      </c>
      <c r="B1803" s="2">
        <v>43299</v>
      </c>
      <c r="C1803" s="13">
        <v>68.760000000000005</v>
      </c>
      <c r="D1803" s="13">
        <f t="shared" si="84"/>
        <v>0.68000000000000682</v>
      </c>
      <c r="E1803" s="14">
        <v>23049</v>
      </c>
      <c r="F1803" s="14">
        <f t="shared" si="85"/>
        <v>-1</v>
      </c>
      <c r="G1803" s="14">
        <v>942.39</v>
      </c>
      <c r="H1803" s="13">
        <f t="shared" si="86"/>
        <v>21.120000000000005</v>
      </c>
    </row>
    <row r="1804" spans="1:8" x14ac:dyDescent="0.3">
      <c r="A1804">
        <v>1803</v>
      </c>
      <c r="B1804" s="2">
        <v>43298</v>
      </c>
      <c r="C1804" s="13">
        <v>68.08</v>
      </c>
      <c r="D1804" s="13">
        <f t="shared" si="84"/>
        <v>1.9999999999996021E-2</v>
      </c>
      <c r="E1804" s="14">
        <v>23050</v>
      </c>
      <c r="F1804" s="14">
        <f t="shared" si="85"/>
        <v>0</v>
      </c>
      <c r="G1804" s="14">
        <v>921.27</v>
      </c>
      <c r="H1804" s="13">
        <f t="shared" si="86"/>
        <v>10.159999999999968</v>
      </c>
    </row>
    <row r="1805" spans="1:8" x14ac:dyDescent="0.3">
      <c r="A1805">
        <v>1804</v>
      </c>
      <c r="B1805" s="2">
        <v>43297</v>
      </c>
      <c r="C1805" s="13">
        <v>68.06</v>
      </c>
      <c r="D1805" s="13">
        <f t="shared" si="84"/>
        <v>-2.9500000000000028</v>
      </c>
      <c r="E1805" s="14">
        <v>23050</v>
      </c>
      <c r="F1805" s="14">
        <f t="shared" si="85"/>
        <v>0</v>
      </c>
      <c r="G1805" s="14">
        <v>911.11</v>
      </c>
      <c r="H1805" s="13">
        <f t="shared" si="86"/>
        <v>1.3899999999999864</v>
      </c>
    </row>
    <row r="1806" spans="1:8" x14ac:dyDescent="0.3">
      <c r="A1806">
        <v>1805</v>
      </c>
      <c r="B1806" s="2">
        <v>43294</v>
      </c>
      <c r="C1806" s="13">
        <v>71.010000000000005</v>
      </c>
      <c r="D1806" s="13">
        <f t="shared" si="84"/>
        <v>0.68000000000000682</v>
      </c>
      <c r="E1806" s="14">
        <v>23050</v>
      </c>
      <c r="F1806" s="14">
        <f t="shared" si="85"/>
        <v>3</v>
      </c>
      <c r="G1806" s="14">
        <v>909.72</v>
      </c>
      <c r="H1806" s="13">
        <f t="shared" si="86"/>
        <v>11.210000000000036</v>
      </c>
    </row>
    <row r="1807" spans="1:8" x14ac:dyDescent="0.3">
      <c r="A1807">
        <v>1806</v>
      </c>
      <c r="B1807" s="2">
        <v>43293</v>
      </c>
      <c r="C1807" s="13">
        <v>70.33</v>
      </c>
      <c r="D1807" s="13">
        <f t="shared" si="84"/>
        <v>-4.9999999999997158E-2</v>
      </c>
      <c r="E1807" s="14">
        <v>23047</v>
      </c>
      <c r="F1807" s="14">
        <f t="shared" si="85"/>
        <v>4</v>
      </c>
      <c r="G1807" s="14">
        <v>898.51</v>
      </c>
      <c r="H1807" s="13">
        <f t="shared" si="86"/>
        <v>5.3500000000000227</v>
      </c>
    </row>
    <row r="1808" spans="1:8" x14ac:dyDescent="0.3">
      <c r="A1808">
        <v>1807</v>
      </c>
      <c r="B1808" s="2">
        <v>43292</v>
      </c>
      <c r="C1808" s="13">
        <v>70.38</v>
      </c>
      <c r="D1808" s="13">
        <f t="shared" si="84"/>
        <v>-3.730000000000004</v>
      </c>
      <c r="E1808" s="14">
        <v>23043</v>
      </c>
      <c r="F1808" s="14">
        <f t="shared" si="85"/>
        <v>4</v>
      </c>
      <c r="G1808" s="14">
        <v>893.16</v>
      </c>
      <c r="H1808" s="13">
        <f t="shared" si="86"/>
        <v>-17.960000000000036</v>
      </c>
    </row>
    <row r="1809" spans="1:8" x14ac:dyDescent="0.3">
      <c r="A1809">
        <v>1808</v>
      </c>
      <c r="B1809" s="2">
        <v>43291</v>
      </c>
      <c r="C1809" s="13">
        <v>74.11</v>
      </c>
      <c r="D1809" s="13">
        <f t="shared" si="84"/>
        <v>0.26000000000000512</v>
      </c>
      <c r="E1809" s="14">
        <v>23039</v>
      </c>
      <c r="F1809" s="14">
        <f t="shared" si="85"/>
        <v>1</v>
      </c>
      <c r="G1809" s="14">
        <v>911.12</v>
      </c>
      <c r="H1809" s="13">
        <f t="shared" si="86"/>
        <v>-4</v>
      </c>
    </row>
    <row r="1810" spans="1:8" x14ac:dyDescent="0.3">
      <c r="A1810">
        <v>1809</v>
      </c>
      <c r="B1810" s="2">
        <v>43290</v>
      </c>
      <c r="C1810" s="13">
        <v>73.849999999999994</v>
      </c>
      <c r="D1810" s="13">
        <f t="shared" si="84"/>
        <v>4.9999999999997158E-2</v>
      </c>
      <c r="E1810" s="14">
        <v>23038</v>
      </c>
      <c r="F1810" s="14">
        <f t="shared" si="85"/>
        <v>3</v>
      </c>
      <c r="G1810" s="14">
        <v>915.12</v>
      </c>
      <c r="H1810" s="13">
        <f t="shared" si="86"/>
        <v>-2.3899999999999864</v>
      </c>
    </row>
    <row r="1811" spans="1:8" x14ac:dyDescent="0.3">
      <c r="A1811">
        <v>1810</v>
      </c>
      <c r="B1811" s="2">
        <v>43287</v>
      </c>
      <c r="C1811" s="13">
        <v>73.8</v>
      </c>
      <c r="D1811" s="13">
        <f t="shared" si="84"/>
        <v>0.85999999999999943</v>
      </c>
      <c r="E1811" s="14">
        <v>23035</v>
      </c>
      <c r="F1811" s="14">
        <f t="shared" si="85"/>
        <v>-5</v>
      </c>
      <c r="G1811" s="14">
        <v>917.51</v>
      </c>
      <c r="H1811" s="13">
        <f t="shared" si="86"/>
        <v>18.110000000000014</v>
      </c>
    </row>
    <row r="1812" spans="1:8" x14ac:dyDescent="0.3">
      <c r="A1812">
        <v>1811</v>
      </c>
      <c r="B1812" s="2">
        <v>43286</v>
      </c>
      <c r="C1812" s="13">
        <v>72.94</v>
      </c>
      <c r="D1812" s="13">
        <f t="shared" si="84"/>
        <v>-1.1899999999999977</v>
      </c>
      <c r="E1812" s="14">
        <v>23040</v>
      </c>
      <c r="F1812" s="14">
        <f t="shared" si="85"/>
        <v>2</v>
      </c>
      <c r="G1812" s="14">
        <v>899.4</v>
      </c>
      <c r="H1812" s="13">
        <f t="shared" si="86"/>
        <v>-15.590000000000032</v>
      </c>
    </row>
    <row r="1813" spans="1:8" x14ac:dyDescent="0.3">
      <c r="A1813">
        <v>1812</v>
      </c>
      <c r="B1813" s="2">
        <v>43285</v>
      </c>
      <c r="C1813" s="13">
        <v>74.13</v>
      </c>
      <c r="D1813" s="13">
        <f t="shared" si="84"/>
        <v>-1.0000000000005116E-2</v>
      </c>
      <c r="E1813" s="14">
        <v>23038</v>
      </c>
      <c r="F1813" s="14">
        <f t="shared" si="85"/>
        <v>-7</v>
      </c>
      <c r="G1813" s="14">
        <v>914.99</v>
      </c>
      <c r="H1813" s="13">
        <f t="shared" si="86"/>
        <v>8.9800000000000182</v>
      </c>
    </row>
    <row r="1814" spans="1:8" x14ac:dyDescent="0.3">
      <c r="A1814">
        <v>1813</v>
      </c>
      <c r="B1814" s="2">
        <v>43284</v>
      </c>
      <c r="C1814" s="13">
        <v>74.14</v>
      </c>
      <c r="D1814" s="13">
        <f t="shared" si="84"/>
        <v>0.20000000000000284</v>
      </c>
      <c r="E1814" s="14">
        <v>23045</v>
      </c>
      <c r="F1814" s="14">
        <f t="shared" si="85"/>
        <v>93</v>
      </c>
      <c r="G1814" s="14">
        <v>906.01</v>
      </c>
      <c r="H1814" s="13">
        <f t="shared" si="86"/>
        <v>-41.139999999999986</v>
      </c>
    </row>
    <row r="1815" spans="1:8" x14ac:dyDescent="0.3">
      <c r="A1815">
        <v>1814</v>
      </c>
      <c r="B1815" s="2">
        <v>43283</v>
      </c>
      <c r="C1815" s="13">
        <v>73.94</v>
      </c>
      <c r="D1815" s="13">
        <f t="shared" si="84"/>
        <v>-0.21000000000000796</v>
      </c>
      <c r="E1815" s="14">
        <v>22952</v>
      </c>
      <c r="F1815" s="14">
        <f t="shared" si="85"/>
        <v>-4</v>
      </c>
      <c r="G1815" s="14">
        <v>947.15</v>
      </c>
      <c r="H1815" s="13">
        <f t="shared" si="86"/>
        <v>-13.629999999999995</v>
      </c>
    </row>
    <row r="1816" spans="1:8" x14ac:dyDescent="0.3">
      <c r="A1816">
        <v>1815</v>
      </c>
      <c r="B1816" s="2">
        <v>43280</v>
      </c>
      <c r="C1816" s="13">
        <v>74.150000000000006</v>
      </c>
      <c r="D1816" s="13">
        <f t="shared" si="84"/>
        <v>0.70000000000000284</v>
      </c>
      <c r="E1816" s="14">
        <v>22956</v>
      </c>
      <c r="F1816" s="14">
        <f t="shared" si="85"/>
        <v>21</v>
      </c>
      <c r="G1816" s="14">
        <v>960.78</v>
      </c>
      <c r="H1816" s="13">
        <f t="shared" si="86"/>
        <v>3.42999999999995</v>
      </c>
    </row>
    <row r="1817" spans="1:8" x14ac:dyDescent="0.3">
      <c r="A1817">
        <v>1816</v>
      </c>
      <c r="B1817" s="2">
        <v>43279</v>
      </c>
      <c r="C1817" s="13">
        <v>73.45</v>
      </c>
      <c r="D1817" s="13">
        <f t="shared" si="84"/>
        <v>0.68999999999999773</v>
      </c>
      <c r="E1817" s="14">
        <v>22935</v>
      </c>
      <c r="F1817" s="14">
        <f t="shared" si="85"/>
        <v>0</v>
      </c>
      <c r="G1817" s="14">
        <v>957.35</v>
      </c>
      <c r="H1817" s="13">
        <f t="shared" si="86"/>
        <v>-11.559999999999945</v>
      </c>
    </row>
    <row r="1818" spans="1:8" x14ac:dyDescent="0.3">
      <c r="A1818">
        <v>1817</v>
      </c>
      <c r="B1818" s="2">
        <v>43278</v>
      </c>
      <c r="C1818" s="13">
        <v>72.760000000000005</v>
      </c>
      <c r="D1818" s="13">
        <f t="shared" si="84"/>
        <v>2.230000000000004</v>
      </c>
      <c r="E1818" s="14">
        <v>22935</v>
      </c>
      <c r="F1818" s="14">
        <f t="shared" si="85"/>
        <v>15</v>
      </c>
      <c r="G1818" s="14">
        <v>968.91</v>
      </c>
      <c r="H1818" s="13">
        <f t="shared" si="86"/>
        <v>-14.110000000000014</v>
      </c>
    </row>
    <row r="1819" spans="1:8" x14ac:dyDescent="0.3">
      <c r="A1819">
        <v>1818</v>
      </c>
      <c r="B1819" s="2">
        <v>43277</v>
      </c>
      <c r="C1819" s="13">
        <v>70.53</v>
      </c>
      <c r="D1819" s="13">
        <f t="shared" si="84"/>
        <v>2.4500000000000028</v>
      </c>
      <c r="E1819" s="14">
        <v>22920</v>
      </c>
      <c r="F1819" s="14">
        <f t="shared" si="85"/>
        <v>25</v>
      </c>
      <c r="G1819" s="14">
        <v>983.02</v>
      </c>
      <c r="H1819" s="13">
        <f t="shared" si="86"/>
        <v>-7.5</v>
      </c>
    </row>
    <row r="1820" spans="1:8" x14ac:dyDescent="0.3">
      <c r="A1820">
        <v>1819</v>
      </c>
      <c r="B1820" s="2">
        <v>43276</v>
      </c>
      <c r="C1820" s="13">
        <v>68.08</v>
      </c>
      <c r="D1820" s="13">
        <f t="shared" si="84"/>
        <v>-0.5</v>
      </c>
      <c r="E1820" s="14">
        <v>22895</v>
      </c>
      <c r="F1820" s="14">
        <f t="shared" si="85"/>
        <v>4</v>
      </c>
      <c r="G1820" s="14">
        <v>990.52</v>
      </c>
      <c r="H1820" s="13">
        <f t="shared" si="86"/>
        <v>7.3500000000000227</v>
      </c>
    </row>
    <row r="1821" spans="1:8" x14ac:dyDescent="0.3">
      <c r="A1821">
        <v>1820</v>
      </c>
      <c r="B1821" s="2">
        <v>43273</v>
      </c>
      <c r="C1821" s="13">
        <v>68.58</v>
      </c>
      <c r="D1821" s="13">
        <f t="shared" si="84"/>
        <v>3.039999999999992</v>
      </c>
      <c r="E1821" s="14">
        <v>22891</v>
      </c>
      <c r="F1821" s="14">
        <f t="shared" si="85"/>
        <v>15</v>
      </c>
      <c r="G1821" s="14">
        <v>983.17</v>
      </c>
      <c r="H1821" s="13">
        <f t="shared" si="86"/>
        <v>13.769999999999982</v>
      </c>
    </row>
    <row r="1822" spans="1:8" x14ac:dyDescent="0.3">
      <c r="A1822">
        <v>1821</v>
      </c>
      <c r="B1822" s="2">
        <v>43272</v>
      </c>
      <c r="C1822" s="13">
        <v>65.540000000000006</v>
      </c>
      <c r="D1822" s="13">
        <f t="shared" si="84"/>
        <v>-0.67999999999999261</v>
      </c>
      <c r="E1822" s="14">
        <v>22876</v>
      </c>
      <c r="F1822" s="14">
        <f t="shared" si="85"/>
        <v>10</v>
      </c>
      <c r="G1822" s="14">
        <v>969.4</v>
      </c>
      <c r="H1822" s="13">
        <f t="shared" si="86"/>
        <v>-11.550000000000068</v>
      </c>
    </row>
    <row r="1823" spans="1:8" x14ac:dyDescent="0.3">
      <c r="A1823">
        <v>1822</v>
      </c>
      <c r="B1823" s="2">
        <v>43271</v>
      </c>
      <c r="C1823" s="13">
        <v>66.22</v>
      </c>
      <c r="D1823" s="13">
        <f t="shared" si="84"/>
        <v>1.1500000000000057</v>
      </c>
      <c r="E1823" s="14">
        <v>22866</v>
      </c>
      <c r="F1823" s="14">
        <f t="shared" si="85"/>
        <v>14</v>
      </c>
      <c r="G1823" s="14">
        <v>980.95</v>
      </c>
      <c r="H1823" s="13">
        <f t="shared" si="86"/>
        <v>18.790000000000077</v>
      </c>
    </row>
    <row r="1824" spans="1:8" x14ac:dyDescent="0.3">
      <c r="A1824">
        <v>1823</v>
      </c>
      <c r="B1824" s="2">
        <v>43270</v>
      </c>
      <c r="C1824" s="13">
        <v>65.069999999999993</v>
      </c>
      <c r="D1824" s="13">
        <f t="shared" si="84"/>
        <v>-0.78000000000000114</v>
      </c>
      <c r="E1824" s="14">
        <v>22852</v>
      </c>
      <c r="F1824" s="14">
        <f t="shared" si="85"/>
        <v>17</v>
      </c>
      <c r="G1824" s="14">
        <v>962.16</v>
      </c>
      <c r="H1824" s="13">
        <f t="shared" si="86"/>
        <v>-25.180000000000064</v>
      </c>
    </row>
    <row r="1825" spans="1:8" x14ac:dyDescent="0.3">
      <c r="A1825">
        <v>1824</v>
      </c>
      <c r="B1825" s="2">
        <v>43269</v>
      </c>
      <c r="C1825" s="13">
        <v>65.849999999999994</v>
      </c>
      <c r="D1825" s="13">
        <f t="shared" si="84"/>
        <v>0.78999999999999204</v>
      </c>
      <c r="E1825" s="14">
        <v>22835</v>
      </c>
      <c r="F1825" s="14">
        <f t="shared" si="85"/>
        <v>20</v>
      </c>
      <c r="G1825" s="14">
        <v>987.34</v>
      </c>
      <c r="H1825" s="13">
        <f t="shared" si="86"/>
        <v>-29.169999999999959</v>
      </c>
    </row>
    <row r="1826" spans="1:8" x14ac:dyDescent="0.3">
      <c r="A1826">
        <v>1825</v>
      </c>
      <c r="B1826" s="2">
        <v>43266</v>
      </c>
      <c r="C1826" s="13">
        <v>65.06</v>
      </c>
      <c r="D1826" s="13">
        <f t="shared" si="84"/>
        <v>-1.8299999999999983</v>
      </c>
      <c r="E1826" s="14">
        <v>22815</v>
      </c>
      <c r="F1826" s="14">
        <f t="shared" si="85"/>
        <v>3</v>
      </c>
      <c r="G1826" s="14">
        <v>1016.51</v>
      </c>
      <c r="H1826" s="13">
        <f t="shared" si="86"/>
        <v>0.78999999999996362</v>
      </c>
    </row>
    <row r="1827" spans="1:8" x14ac:dyDescent="0.3">
      <c r="A1827">
        <v>1826</v>
      </c>
      <c r="B1827" s="2">
        <v>43265</v>
      </c>
      <c r="C1827" s="13">
        <v>66.89</v>
      </c>
      <c r="D1827" s="13">
        <f t="shared" si="84"/>
        <v>0.25</v>
      </c>
      <c r="E1827" s="14">
        <v>22812</v>
      </c>
      <c r="F1827" s="14">
        <f t="shared" si="85"/>
        <v>2</v>
      </c>
      <c r="G1827" s="14">
        <v>1015.72</v>
      </c>
      <c r="H1827" s="13">
        <f t="shared" si="86"/>
        <v>-14.809999999999945</v>
      </c>
    </row>
    <row r="1828" spans="1:8" x14ac:dyDescent="0.3">
      <c r="A1828">
        <v>1827</v>
      </c>
      <c r="B1828" s="2">
        <v>43264</v>
      </c>
      <c r="C1828" s="13">
        <v>66.64</v>
      </c>
      <c r="D1828" s="13">
        <f t="shared" si="84"/>
        <v>0.28000000000000114</v>
      </c>
      <c r="E1828" s="14">
        <v>22810</v>
      </c>
      <c r="F1828" s="14">
        <f t="shared" si="85"/>
        <v>-2</v>
      </c>
      <c r="G1828" s="14">
        <v>1030.53</v>
      </c>
      <c r="H1828" s="13">
        <f t="shared" si="86"/>
        <v>9.7699999999999818</v>
      </c>
    </row>
    <row r="1829" spans="1:8" x14ac:dyDescent="0.3">
      <c r="A1829">
        <v>1828</v>
      </c>
      <c r="B1829" s="2">
        <v>43263</v>
      </c>
      <c r="C1829" s="13">
        <v>66.36</v>
      </c>
      <c r="D1829" s="13">
        <f t="shared" si="84"/>
        <v>0.26000000000000512</v>
      </c>
      <c r="E1829" s="14">
        <v>22812</v>
      </c>
      <c r="F1829" s="14">
        <f t="shared" si="85"/>
        <v>-2</v>
      </c>
      <c r="G1829" s="14">
        <v>1020.76</v>
      </c>
      <c r="H1829" s="13">
        <f t="shared" si="86"/>
        <v>-18.259999999999991</v>
      </c>
    </row>
    <row r="1830" spans="1:8" x14ac:dyDescent="0.3">
      <c r="A1830">
        <v>1829</v>
      </c>
      <c r="B1830" s="2">
        <v>43262</v>
      </c>
      <c r="C1830" s="13">
        <v>66.099999999999994</v>
      </c>
      <c r="D1830" s="13">
        <f t="shared" si="84"/>
        <v>0.35999999999999943</v>
      </c>
      <c r="E1830" s="14">
        <v>22814</v>
      </c>
      <c r="F1830" s="14">
        <f t="shared" si="85"/>
        <v>24</v>
      </c>
      <c r="G1830" s="14">
        <v>1039.02</v>
      </c>
      <c r="H1830" s="13">
        <f t="shared" si="86"/>
        <v>9.9999999999909051E-3</v>
      </c>
    </row>
    <row r="1831" spans="1:8" x14ac:dyDescent="0.3">
      <c r="A1831">
        <v>1830</v>
      </c>
      <c r="B1831" s="2">
        <v>43259</v>
      </c>
      <c r="C1831" s="13">
        <v>65.739999999999995</v>
      </c>
      <c r="D1831" s="13">
        <f t="shared" si="84"/>
        <v>-0.21000000000000796</v>
      </c>
      <c r="E1831" s="14">
        <v>22790</v>
      </c>
      <c r="F1831" s="14">
        <f t="shared" si="85"/>
        <v>-11</v>
      </c>
      <c r="G1831" s="14">
        <v>1039.01</v>
      </c>
      <c r="H1831" s="13">
        <f t="shared" si="86"/>
        <v>2.3199999999999363</v>
      </c>
    </row>
    <row r="1832" spans="1:8" x14ac:dyDescent="0.3">
      <c r="A1832">
        <v>1831</v>
      </c>
      <c r="B1832" s="2">
        <v>43258</v>
      </c>
      <c r="C1832" s="13">
        <v>65.95</v>
      </c>
      <c r="D1832" s="13">
        <f t="shared" si="84"/>
        <v>1.2199999999999989</v>
      </c>
      <c r="E1832" s="14">
        <v>22801</v>
      </c>
      <c r="F1832" s="14">
        <f t="shared" si="85"/>
        <v>-4</v>
      </c>
      <c r="G1832" s="14">
        <v>1036.69</v>
      </c>
      <c r="H1832" s="13">
        <f t="shared" si="86"/>
        <v>2.1900000000000546</v>
      </c>
    </row>
    <row r="1833" spans="1:8" x14ac:dyDescent="0.3">
      <c r="A1833">
        <v>1832</v>
      </c>
      <c r="B1833" s="2">
        <v>43257</v>
      </c>
      <c r="C1833" s="13">
        <v>64.73</v>
      </c>
      <c r="D1833" s="13">
        <f t="shared" si="84"/>
        <v>-0.78999999999999204</v>
      </c>
      <c r="E1833" s="14">
        <v>22805</v>
      </c>
      <c r="F1833" s="14">
        <f t="shared" si="85"/>
        <v>-24</v>
      </c>
      <c r="G1833" s="14">
        <v>1034.5</v>
      </c>
      <c r="H1833" s="13">
        <f t="shared" si="86"/>
        <v>11.759999999999991</v>
      </c>
    </row>
    <row r="1834" spans="1:8" x14ac:dyDescent="0.3">
      <c r="A1834">
        <v>1833</v>
      </c>
      <c r="B1834" s="2">
        <v>43256</v>
      </c>
      <c r="C1834" s="13">
        <v>65.52</v>
      </c>
      <c r="D1834" s="13">
        <f t="shared" si="84"/>
        <v>0.76999999999999602</v>
      </c>
      <c r="E1834" s="14">
        <v>22829</v>
      </c>
      <c r="F1834" s="14">
        <f t="shared" si="85"/>
        <v>3</v>
      </c>
      <c r="G1834" s="14">
        <v>1022.74</v>
      </c>
      <c r="H1834" s="13">
        <f t="shared" si="86"/>
        <v>8.9600000000000364</v>
      </c>
    </row>
    <row r="1835" spans="1:8" x14ac:dyDescent="0.3">
      <c r="A1835">
        <v>1834</v>
      </c>
      <c r="B1835" s="2">
        <v>43255</v>
      </c>
      <c r="C1835" s="13">
        <v>64.75</v>
      </c>
      <c r="D1835" s="13">
        <f t="shared" si="84"/>
        <v>-1.0600000000000023</v>
      </c>
      <c r="E1835" s="14">
        <v>22826</v>
      </c>
      <c r="F1835" s="14">
        <f t="shared" si="85"/>
        <v>30</v>
      </c>
      <c r="G1835" s="14">
        <v>1013.78</v>
      </c>
      <c r="H1835" s="13">
        <f t="shared" si="86"/>
        <v>20.909999999999968</v>
      </c>
    </row>
    <row r="1836" spans="1:8" x14ac:dyDescent="0.3">
      <c r="A1836">
        <v>1835</v>
      </c>
      <c r="B1836" s="2">
        <v>43252</v>
      </c>
      <c r="C1836" s="13">
        <v>65.81</v>
      </c>
      <c r="D1836" s="13">
        <f t="shared" si="84"/>
        <v>-1.230000000000004</v>
      </c>
      <c r="E1836" s="14">
        <v>22796</v>
      </c>
      <c r="F1836" s="14">
        <f t="shared" si="85"/>
        <v>-8</v>
      </c>
      <c r="G1836" s="14">
        <v>992.87</v>
      </c>
      <c r="H1836" s="13">
        <f t="shared" si="86"/>
        <v>21.620000000000005</v>
      </c>
    </row>
    <row r="1837" spans="1:8" x14ac:dyDescent="0.3">
      <c r="A1837">
        <v>1836</v>
      </c>
      <c r="B1837" s="2">
        <v>43251</v>
      </c>
      <c r="C1837" s="13">
        <v>67.040000000000006</v>
      </c>
      <c r="D1837" s="13">
        <f t="shared" si="84"/>
        <v>-1.1699999999999875</v>
      </c>
      <c r="E1837" s="14">
        <v>22804</v>
      </c>
      <c r="F1837" s="14">
        <f t="shared" si="85"/>
        <v>-46</v>
      </c>
      <c r="G1837" s="14">
        <v>971.25</v>
      </c>
      <c r="H1837" s="13">
        <f t="shared" si="86"/>
        <v>22.75</v>
      </c>
    </row>
    <row r="1838" spans="1:8" x14ac:dyDescent="0.3">
      <c r="A1838">
        <v>1837</v>
      </c>
      <c r="B1838" s="2">
        <v>43250</v>
      </c>
      <c r="C1838" s="13">
        <v>68.209999999999994</v>
      </c>
      <c r="D1838" s="13">
        <f t="shared" si="84"/>
        <v>1.4799999999999898</v>
      </c>
      <c r="E1838" s="14">
        <v>22850</v>
      </c>
      <c r="F1838" s="14">
        <f t="shared" si="85"/>
        <v>20</v>
      </c>
      <c r="G1838" s="14">
        <v>948.5</v>
      </c>
      <c r="H1838" s="13">
        <f t="shared" si="86"/>
        <v>-3.67999999999995</v>
      </c>
    </row>
    <row r="1839" spans="1:8" x14ac:dyDescent="0.3">
      <c r="A1839">
        <v>1838</v>
      </c>
      <c r="B1839" s="2">
        <v>43249</v>
      </c>
      <c r="C1839" s="13">
        <v>66.73</v>
      </c>
      <c r="D1839" s="13">
        <f t="shared" si="84"/>
        <v>-4.3514285714285563</v>
      </c>
      <c r="E1839" s="14">
        <v>22830</v>
      </c>
      <c r="F1839" s="14">
        <f t="shared" si="85"/>
        <v>16</v>
      </c>
      <c r="G1839" s="14">
        <v>952.18</v>
      </c>
      <c r="H1839" s="13">
        <f t="shared" si="86"/>
        <v>20.42999999999995</v>
      </c>
    </row>
    <row r="1840" spans="1:8" x14ac:dyDescent="0.3">
      <c r="A1840">
        <v>1839</v>
      </c>
      <c r="B1840" s="2">
        <v>43248</v>
      </c>
      <c r="C1840" s="13">
        <v>71.08142857142856</v>
      </c>
      <c r="D1840" s="13">
        <f t="shared" si="84"/>
        <v>3.2014285714285649</v>
      </c>
      <c r="E1840" s="14">
        <v>22814</v>
      </c>
      <c r="F1840" s="14">
        <f t="shared" si="85"/>
        <v>45</v>
      </c>
      <c r="G1840" s="14">
        <v>931.75</v>
      </c>
      <c r="H1840" s="13">
        <f t="shared" si="86"/>
        <v>-32.149999999999977</v>
      </c>
    </row>
    <row r="1841" spans="1:8" x14ac:dyDescent="0.3">
      <c r="A1841">
        <v>1840</v>
      </c>
      <c r="B1841" s="2">
        <v>43245</v>
      </c>
      <c r="C1841" s="13">
        <v>67.88</v>
      </c>
      <c r="D1841" s="13">
        <f t="shared" si="84"/>
        <v>-2.8299999999999983</v>
      </c>
      <c r="E1841" s="14">
        <v>22769</v>
      </c>
      <c r="F1841" s="14">
        <f t="shared" si="85"/>
        <v>-8</v>
      </c>
      <c r="G1841" s="14">
        <v>963.9</v>
      </c>
      <c r="H1841" s="13">
        <f t="shared" si="86"/>
        <v>-22.019999999999982</v>
      </c>
    </row>
    <row r="1842" spans="1:8" x14ac:dyDescent="0.3">
      <c r="A1842">
        <v>1841</v>
      </c>
      <c r="B1842" s="2">
        <v>43244</v>
      </c>
      <c r="C1842" s="13">
        <v>70.709999999999994</v>
      </c>
      <c r="D1842" s="13">
        <f t="shared" si="84"/>
        <v>-1.1300000000000097</v>
      </c>
      <c r="E1842" s="14">
        <v>22777</v>
      </c>
      <c r="F1842" s="14">
        <f t="shared" si="85"/>
        <v>4</v>
      </c>
      <c r="G1842" s="14">
        <v>985.92</v>
      </c>
      <c r="H1842" s="13">
        <f t="shared" si="86"/>
        <v>-3.0200000000000955</v>
      </c>
    </row>
    <row r="1843" spans="1:8" x14ac:dyDescent="0.3">
      <c r="A1843">
        <v>1842</v>
      </c>
      <c r="B1843" s="2">
        <v>43243</v>
      </c>
      <c r="C1843" s="13">
        <v>71.84</v>
      </c>
      <c r="D1843" s="13">
        <f t="shared" si="84"/>
        <v>-0.28999999999999204</v>
      </c>
      <c r="E1843" s="14">
        <v>22773</v>
      </c>
      <c r="F1843" s="14">
        <f t="shared" si="85"/>
        <v>4</v>
      </c>
      <c r="G1843" s="14">
        <v>988.94</v>
      </c>
      <c r="H1843" s="13">
        <f t="shared" si="86"/>
        <v>3.0300000000000864</v>
      </c>
    </row>
    <row r="1844" spans="1:8" x14ac:dyDescent="0.3">
      <c r="A1844">
        <v>1843</v>
      </c>
      <c r="B1844" s="2">
        <v>43242</v>
      </c>
      <c r="C1844" s="13">
        <v>72.13</v>
      </c>
      <c r="D1844" s="13">
        <f t="shared" si="84"/>
        <v>-0.10999999999999943</v>
      </c>
      <c r="E1844" s="14">
        <v>22769</v>
      </c>
      <c r="F1844" s="14">
        <f t="shared" si="85"/>
        <v>-1</v>
      </c>
      <c r="G1844" s="14">
        <v>985.91</v>
      </c>
      <c r="H1844" s="13">
        <f t="shared" si="86"/>
        <v>-29.07000000000005</v>
      </c>
    </row>
    <row r="1845" spans="1:8" x14ac:dyDescent="0.3">
      <c r="A1845">
        <v>1844</v>
      </c>
      <c r="B1845" s="2">
        <v>43241</v>
      </c>
      <c r="C1845" s="13">
        <v>72.239999999999995</v>
      </c>
      <c r="D1845" s="13">
        <f t="shared" si="84"/>
        <v>0.95999999999999375</v>
      </c>
      <c r="E1845" s="14">
        <v>22770</v>
      </c>
      <c r="F1845" s="14">
        <f t="shared" si="85"/>
        <v>-15</v>
      </c>
      <c r="G1845" s="14">
        <v>1014.98</v>
      </c>
      <c r="H1845" s="13">
        <f t="shared" si="86"/>
        <v>-25.559999999999945</v>
      </c>
    </row>
    <row r="1846" spans="1:8" x14ac:dyDescent="0.3">
      <c r="A1846">
        <v>1845</v>
      </c>
      <c r="B1846" s="2">
        <v>43238</v>
      </c>
      <c r="C1846" s="13">
        <v>71.28</v>
      </c>
      <c r="D1846" s="13">
        <f t="shared" si="84"/>
        <v>-0.20999999999999375</v>
      </c>
      <c r="E1846" s="14">
        <v>22785</v>
      </c>
      <c r="F1846" s="14">
        <f t="shared" si="85"/>
        <v>12</v>
      </c>
      <c r="G1846" s="14">
        <v>1040.54</v>
      </c>
      <c r="H1846" s="13">
        <f t="shared" si="86"/>
        <v>9.8999999999998636</v>
      </c>
    </row>
    <row r="1847" spans="1:8" x14ac:dyDescent="0.3">
      <c r="A1847">
        <v>1846</v>
      </c>
      <c r="B1847" s="2">
        <v>43237</v>
      </c>
      <c r="C1847" s="13">
        <v>71.489999999999995</v>
      </c>
      <c r="D1847" s="13">
        <f t="shared" si="84"/>
        <v>0</v>
      </c>
      <c r="E1847" s="14">
        <v>22773</v>
      </c>
      <c r="F1847" s="14">
        <f t="shared" si="85"/>
        <v>3</v>
      </c>
      <c r="G1847" s="14">
        <v>1030.6400000000001</v>
      </c>
      <c r="H1847" s="13">
        <f t="shared" si="86"/>
        <v>-23.979999999999791</v>
      </c>
    </row>
    <row r="1848" spans="1:8" x14ac:dyDescent="0.3">
      <c r="A1848">
        <v>1847</v>
      </c>
      <c r="B1848" s="2">
        <v>43236</v>
      </c>
      <c r="C1848" s="13">
        <v>71.489999999999995</v>
      </c>
      <c r="D1848" s="13">
        <f t="shared" si="84"/>
        <v>0.17999999999999261</v>
      </c>
      <c r="E1848" s="14">
        <v>22770</v>
      </c>
      <c r="F1848" s="14">
        <f t="shared" si="85"/>
        <v>2</v>
      </c>
      <c r="G1848" s="14">
        <v>1054.6199999999999</v>
      </c>
      <c r="H1848" s="13">
        <f t="shared" si="86"/>
        <v>-18.880000000000109</v>
      </c>
    </row>
    <row r="1849" spans="1:8" x14ac:dyDescent="0.3">
      <c r="A1849">
        <v>1848</v>
      </c>
      <c r="B1849" s="2">
        <v>43235</v>
      </c>
      <c r="C1849" s="13">
        <v>71.31</v>
      </c>
      <c r="D1849" s="13">
        <f t="shared" si="84"/>
        <v>0.35000000000000853</v>
      </c>
      <c r="E1849" s="14">
        <v>22768</v>
      </c>
      <c r="F1849" s="14">
        <f t="shared" si="85"/>
        <v>3</v>
      </c>
      <c r="G1849" s="14">
        <v>1073.5</v>
      </c>
      <c r="H1849" s="13">
        <f t="shared" si="86"/>
        <v>6.5199999999999818</v>
      </c>
    </row>
    <row r="1850" spans="1:8" x14ac:dyDescent="0.3">
      <c r="A1850">
        <v>1849</v>
      </c>
      <c r="B1850" s="2">
        <v>43234</v>
      </c>
      <c r="C1850" s="13">
        <v>70.959999999999994</v>
      </c>
      <c r="D1850" s="13">
        <f t="shared" si="84"/>
        <v>0.25999999999999091</v>
      </c>
      <c r="E1850" s="14">
        <v>22765</v>
      </c>
      <c r="F1850" s="14">
        <f t="shared" si="85"/>
        <v>-4</v>
      </c>
      <c r="G1850" s="14">
        <v>1066.98</v>
      </c>
      <c r="H1850" s="13">
        <f t="shared" si="86"/>
        <v>22.130000000000109</v>
      </c>
    </row>
    <row r="1851" spans="1:8" x14ac:dyDescent="0.3">
      <c r="A1851">
        <v>1850</v>
      </c>
      <c r="B1851" s="2">
        <v>43231</v>
      </c>
      <c r="C1851" s="13">
        <v>70.7</v>
      </c>
      <c r="D1851" s="13">
        <f t="shared" si="84"/>
        <v>-0.65999999999999659</v>
      </c>
      <c r="E1851" s="14">
        <v>22769</v>
      </c>
      <c r="F1851" s="14">
        <f t="shared" si="85"/>
        <v>0</v>
      </c>
      <c r="G1851" s="14">
        <v>1044.8499999999999</v>
      </c>
      <c r="H1851" s="13">
        <f t="shared" si="86"/>
        <v>15.980000000000018</v>
      </c>
    </row>
    <row r="1852" spans="1:8" x14ac:dyDescent="0.3">
      <c r="A1852">
        <v>1851</v>
      </c>
      <c r="B1852" s="2">
        <v>43230</v>
      </c>
      <c r="C1852" s="13">
        <v>71.36</v>
      </c>
      <c r="D1852" s="13">
        <f t="shared" si="84"/>
        <v>0.21999999999999886</v>
      </c>
      <c r="E1852" s="14">
        <v>22769</v>
      </c>
      <c r="F1852" s="14">
        <f t="shared" si="85"/>
        <v>-5</v>
      </c>
      <c r="G1852" s="14">
        <v>1028.8699999999999</v>
      </c>
      <c r="H1852" s="13">
        <f t="shared" si="86"/>
        <v>-28.100000000000136</v>
      </c>
    </row>
    <row r="1853" spans="1:8" x14ac:dyDescent="0.3">
      <c r="A1853">
        <v>1852</v>
      </c>
      <c r="B1853" s="2">
        <v>43229</v>
      </c>
      <c r="C1853" s="13">
        <v>71.14</v>
      </c>
      <c r="D1853" s="13">
        <f t="shared" si="84"/>
        <v>2.0799999999999983</v>
      </c>
      <c r="E1853" s="14">
        <v>22774</v>
      </c>
      <c r="F1853" s="14">
        <f t="shared" si="85"/>
        <v>2</v>
      </c>
      <c r="G1853" s="14">
        <v>1056.97</v>
      </c>
      <c r="H1853" s="13">
        <f t="shared" si="86"/>
        <v>-3.4800000000000182</v>
      </c>
    </row>
    <row r="1854" spans="1:8" x14ac:dyDescent="0.3">
      <c r="A1854">
        <v>1853</v>
      </c>
      <c r="B1854" s="2">
        <v>43228</v>
      </c>
      <c r="C1854" s="13">
        <v>69.06</v>
      </c>
      <c r="D1854" s="13">
        <f t="shared" si="84"/>
        <v>-1.6700000000000017</v>
      </c>
      <c r="E1854" s="14">
        <v>22772</v>
      </c>
      <c r="F1854" s="14">
        <f t="shared" si="85"/>
        <v>5</v>
      </c>
      <c r="G1854" s="14">
        <v>1060.45</v>
      </c>
      <c r="H1854" s="13">
        <f t="shared" si="86"/>
        <v>-1.8099999999999454</v>
      </c>
    </row>
    <row r="1855" spans="1:8" x14ac:dyDescent="0.3">
      <c r="A1855">
        <v>1854</v>
      </c>
      <c r="B1855" s="2">
        <v>43227</v>
      </c>
      <c r="C1855" s="13">
        <v>70.73</v>
      </c>
      <c r="D1855" s="13">
        <f t="shared" si="84"/>
        <v>1.0100000000000051</v>
      </c>
      <c r="E1855" s="14">
        <v>22767</v>
      </c>
      <c r="F1855" s="14">
        <f t="shared" si="85"/>
        <v>0</v>
      </c>
      <c r="G1855" s="14">
        <v>1062.26</v>
      </c>
      <c r="H1855" s="13">
        <f t="shared" si="86"/>
        <v>35.460000000000036</v>
      </c>
    </row>
    <row r="1856" spans="1:8" x14ac:dyDescent="0.3">
      <c r="A1856">
        <v>1855</v>
      </c>
      <c r="B1856" s="2">
        <v>43224</v>
      </c>
      <c r="C1856" s="13">
        <v>69.72</v>
      </c>
      <c r="D1856" s="13">
        <f t="shared" si="84"/>
        <v>1.289999999999992</v>
      </c>
      <c r="E1856" s="14">
        <v>22767</v>
      </c>
      <c r="F1856" s="14">
        <f t="shared" si="85"/>
        <v>5</v>
      </c>
      <c r="G1856" s="14">
        <v>1026.8</v>
      </c>
      <c r="H1856" s="13">
        <f t="shared" si="86"/>
        <v>0.33999999999991815</v>
      </c>
    </row>
    <row r="1857" spans="1:8" x14ac:dyDescent="0.3">
      <c r="A1857">
        <v>1856</v>
      </c>
      <c r="B1857" s="2">
        <v>43223</v>
      </c>
      <c r="C1857" s="13">
        <v>68.430000000000007</v>
      </c>
      <c r="D1857" s="13">
        <f t="shared" si="84"/>
        <v>0.30772832748260726</v>
      </c>
      <c r="E1857" s="14">
        <v>22762</v>
      </c>
      <c r="F1857" s="14">
        <f t="shared" si="85"/>
        <v>2</v>
      </c>
      <c r="G1857" s="14">
        <v>1026.46</v>
      </c>
      <c r="H1857" s="13">
        <f t="shared" si="86"/>
        <v>-2.6199999999998909</v>
      </c>
    </row>
    <row r="1858" spans="1:8" x14ac:dyDescent="0.3">
      <c r="A1858">
        <v>1857</v>
      </c>
      <c r="B1858" s="2">
        <v>43222</v>
      </c>
      <c r="C1858" s="13">
        <v>68.1222716725174</v>
      </c>
      <c r="D1858" s="13">
        <f t="shared" si="84"/>
        <v>0.10849824477895709</v>
      </c>
      <c r="E1858" s="14">
        <v>22760</v>
      </c>
      <c r="F1858" s="14">
        <f t="shared" si="85"/>
        <v>-3</v>
      </c>
      <c r="G1858" s="14">
        <v>1029.08</v>
      </c>
      <c r="H1858" s="13">
        <f t="shared" si="86"/>
        <v>-52.613556851312069</v>
      </c>
    </row>
    <row r="1859" spans="1:8" x14ac:dyDescent="0.3">
      <c r="A1859">
        <v>1858</v>
      </c>
      <c r="B1859" s="2">
        <v>43221</v>
      </c>
      <c r="C1859" s="13">
        <v>68.013773427738442</v>
      </c>
      <c r="D1859" s="13">
        <f t="shared" ref="D1859:D1922" si="87">C1859-C1860</f>
        <v>-0.5562265722615507</v>
      </c>
      <c r="E1859" s="14">
        <v>22763</v>
      </c>
      <c r="F1859" s="14">
        <f t="shared" ref="F1859:F1922" si="88">E1859-E1860</f>
        <v>0</v>
      </c>
      <c r="G1859" s="14">
        <v>1081.693556851312</v>
      </c>
      <c r="H1859" s="13">
        <f t="shared" ref="H1859:H1922" si="89">G1859-G1860</f>
        <v>-1.6170553935858152</v>
      </c>
    </row>
    <row r="1860" spans="1:8" x14ac:dyDescent="0.3">
      <c r="A1860">
        <v>1859</v>
      </c>
      <c r="B1860" s="2">
        <v>43220</v>
      </c>
      <c r="C1860" s="13">
        <v>68.569999999999993</v>
      </c>
      <c r="D1860" s="13">
        <f t="shared" si="87"/>
        <v>0.53419825072884919</v>
      </c>
      <c r="E1860" s="14">
        <v>22763</v>
      </c>
      <c r="F1860" s="14">
        <f t="shared" si="88"/>
        <v>0</v>
      </c>
      <c r="G1860" s="14">
        <v>1083.3106122448978</v>
      </c>
      <c r="H1860" s="13">
        <f t="shared" si="89"/>
        <v>33.05061224489782</v>
      </c>
    </row>
    <row r="1861" spans="1:8" x14ac:dyDescent="0.3">
      <c r="A1861">
        <v>1860</v>
      </c>
      <c r="B1861" s="2">
        <v>43217</v>
      </c>
      <c r="C1861" s="13">
        <v>68.035801749271144</v>
      </c>
      <c r="D1861" s="13">
        <f t="shared" si="87"/>
        <v>0.18947521865889883</v>
      </c>
      <c r="E1861" s="14">
        <v>22763</v>
      </c>
      <c r="F1861" s="14">
        <f t="shared" si="88"/>
        <v>-2</v>
      </c>
      <c r="G1861" s="14">
        <v>1050.26</v>
      </c>
      <c r="H1861" s="13">
        <f t="shared" si="89"/>
        <v>5.4000000000000909</v>
      </c>
    </row>
    <row r="1862" spans="1:8" x14ac:dyDescent="0.3">
      <c r="A1862">
        <v>1861</v>
      </c>
      <c r="B1862" s="2">
        <v>43216</v>
      </c>
      <c r="C1862" s="13">
        <v>67.846326530612245</v>
      </c>
      <c r="D1862" s="13">
        <f t="shared" si="87"/>
        <v>-0.20367346938775199</v>
      </c>
      <c r="E1862" s="14">
        <v>22765</v>
      </c>
      <c r="F1862" s="14">
        <f t="shared" si="88"/>
        <v>-3</v>
      </c>
      <c r="G1862" s="14">
        <v>1044.8599999999999</v>
      </c>
      <c r="H1862" s="13">
        <f t="shared" si="89"/>
        <v>-71.184285714285807</v>
      </c>
    </row>
    <row r="1863" spans="1:8" x14ac:dyDescent="0.3">
      <c r="A1863">
        <v>1862</v>
      </c>
      <c r="B1863" s="2">
        <v>43215</v>
      </c>
      <c r="C1863" s="13">
        <v>68.05</v>
      </c>
      <c r="D1863" s="13">
        <f t="shared" si="87"/>
        <v>0.34999999999999432</v>
      </c>
      <c r="E1863" s="14">
        <v>22768</v>
      </c>
      <c r="F1863" s="14">
        <f t="shared" si="88"/>
        <v>0</v>
      </c>
      <c r="G1863" s="14">
        <v>1116.0442857142857</v>
      </c>
      <c r="H1863" s="13">
        <f t="shared" si="89"/>
        <v>35.304285714285697</v>
      </c>
    </row>
    <row r="1864" spans="1:8" x14ac:dyDescent="0.3">
      <c r="A1864">
        <v>1863</v>
      </c>
      <c r="B1864" s="2">
        <v>43214</v>
      </c>
      <c r="C1864" s="13">
        <v>67.7</v>
      </c>
      <c r="D1864" s="13">
        <f t="shared" si="87"/>
        <v>-0.93999999999999773</v>
      </c>
      <c r="E1864" s="14">
        <v>22768</v>
      </c>
      <c r="F1864" s="14">
        <f t="shared" si="88"/>
        <v>-1</v>
      </c>
      <c r="G1864" s="14">
        <v>1080.74</v>
      </c>
      <c r="H1864" s="13">
        <f t="shared" si="89"/>
        <v>3.9600000000000364</v>
      </c>
    </row>
    <row r="1865" spans="1:8" x14ac:dyDescent="0.3">
      <c r="A1865">
        <v>1864</v>
      </c>
      <c r="B1865" s="2">
        <v>43213</v>
      </c>
      <c r="C1865" s="13">
        <v>68.64</v>
      </c>
      <c r="D1865" s="13">
        <f t="shared" si="87"/>
        <v>1.3857142857142861</v>
      </c>
      <c r="E1865" s="14">
        <v>22769</v>
      </c>
      <c r="F1865" s="14">
        <f t="shared" si="88"/>
        <v>-2</v>
      </c>
      <c r="G1865" s="14">
        <v>1076.78</v>
      </c>
      <c r="H1865" s="13">
        <f t="shared" si="89"/>
        <v>-43.079999999999927</v>
      </c>
    </row>
    <row r="1866" spans="1:8" x14ac:dyDescent="0.3">
      <c r="A1866">
        <v>1865</v>
      </c>
      <c r="B1866" s="2">
        <v>43210</v>
      </c>
      <c r="C1866" s="13">
        <v>67.254285714285714</v>
      </c>
      <c r="D1866" s="13">
        <f t="shared" si="87"/>
        <v>-1.0357142857142918</v>
      </c>
      <c r="E1866" s="14">
        <v>22771</v>
      </c>
      <c r="F1866" s="14">
        <f t="shared" si="88"/>
        <v>-7</v>
      </c>
      <c r="G1866" s="14">
        <v>1119.8599999999999</v>
      </c>
      <c r="H1866" s="13">
        <f t="shared" si="89"/>
        <v>25.229999999999791</v>
      </c>
    </row>
    <row r="1867" spans="1:8" x14ac:dyDescent="0.3">
      <c r="A1867">
        <v>1866</v>
      </c>
      <c r="B1867" s="2">
        <v>43209</v>
      </c>
      <c r="C1867" s="13">
        <v>68.290000000000006</v>
      </c>
      <c r="D1867" s="13">
        <f t="shared" si="87"/>
        <v>-0.17999999999999261</v>
      </c>
      <c r="E1867" s="14">
        <v>22778</v>
      </c>
      <c r="F1867" s="14">
        <f t="shared" si="88"/>
        <v>5</v>
      </c>
      <c r="G1867" s="14">
        <v>1094.6300000000001</v>
      </c>
      <c r="H1867" s="13">
        <f t="shared" si="89"/>
        <v>-43.899999999999864</v>
      </c>
    </row>
    <row r="1868" spans="1:8" x14ac:dyDescent="0.3">
      <c r="A1868">
        <v>1867</v>
      </c>
      <c r="B1868" s="2">
        <v>43208</v>
      </c>
      <c r="C1868" s="13">
        <v>68.47</v>
      </c>
      <c r="D1868" s="13">
        <f t="shared" si="87"/>
        <v>1.9500000000000028</v>
      </c>
      <c r="E1868" s="14">
        <v>22773</v>
      </c>
      <c r="F1868" s="14">
        <f t="shared" si="88"/>
        <v>3</v>
      </c>
      <c r="G1868" s="14">
        <v>1138.53</v>
      </c>
      <c r="H1868" s="13">
        <f t="shared" si="89"/>
        <v>-14.75</v>
      </c>
    </row>
    <row r="1869" spans="1:8" x14ac:dyDescent="0.3">
      <c r="A1869">
        <v>1868</v>
      </c>
      <c r="B1869" s="2">
        <v>43207</v>
      </c>
      <c r="C1869" s="13">
        <v>66.52</v>
      </c>
      <c r="D1869" s="13">
        <f t="shared" si="87"/>
        <v>0.29999999999999716</v>
      </c>
      <c r="E1869" s="14">
        <v>22770</v>
      </c>
      <c r="F1869" s="14">
        <f t="shared" si="88"/>
        <v>-5</v>
      </c>
      <c r="G1869" s="14">
        <v>1153.28</v>
      </c>
      <c r="H1869" s="13">
        <f t="shared" si="89"/>
        <v>4.7899999999999636</v>
      </c>
    </row>
    <row r="1870" spans="1:8" x14ac:dyDescent="0.3">
      <c r="A1870">
        <v>1869</v>
      </c>
      <c r="B1870" s="2">
        <v>43206</v>
      </c>
      <c r="C1870" s="13">
        <v>66.22</v>
      </c>
      <c r="D1870" s="13">
        <f t="shared" si="87"/>
        <v>-1.1700000000000017</v>
      </c>
      <c r="E1870" s="14">
        <v>22775</v>
      </c>
      <c r="F1870" s="14">
        <f t="shared" si="88"/>
        <v>-9</v>
      </c>
      <c r="G1870" s="14">
        <v>1148.49</v>
      </c>
      <c r="H1870" s="13">
        <f t="shared" si="89"/>
        <v>-8.6500000000000909</v>
      </c>
    </row>
    <row r="1871" spans="1:8" x14ac:dyDescent="0.3">
      <c r="A1871">
        <v>1870</v>
      </c>
      <c r="B1871" s="2">
        <v>43203</v>
      </c>
      <c r="C1871" s="13">
        <v>67.39</v>
      </c>
      <c r="D1871" s="13">
        <f t="shared" si="87"/>
        <v>0.32000000000000739</v>
      </c>
      <c r="E1871" s="14">
        <v>22784</v>
      </c>
      <c r="F1871" s="14">
        <f t="shared" si="88"/>
        <v>-2</v>
      </c>
      <c r="G1871" s="14">
        <v>1157.1400000000001</v>
      </c>
      <c r="H1871" s="13">
        <f t="shared" si="89"/>
        <v>-15.879999999999882</v>
      </c>
    </row>
    <row r="1872" spans="1:8" x14ac:dyDescent="0.3">
      <c r="A1872">
        <v>1871</v>
      </c>
      <c r="B1872" s="2">
        <v>43202</v>
      </c>
      <c r="C1872" s="13">
        <v>67.069999999999993</v>
      </c>
      <c r="D1872" s="13">
        <f t="shared" si="87"/>
        <v>0.25</v>
      </c>
      <c r="E1872" s="14">
        <v>22786</v>
      </c>
      <c r="F1872" s="14">
        <f t="shared" si="88"/>
        <v>-2</v>
      </c>
      <c r="G1872" s="14">
        <v>1173.02</v>
      </c>
      <c r="H1872" s="13">
        <f t="shared" si="89"/>
        <v>5.9100000000000819</v>
      </c>
    </row>
    <row r="1873" spans="1:8" x14ac:dyDescent="0.3">
      <c r="A1873">
        <v>1872</v>
      </c>
      <c r="B1873" s="2">
        <v>43201</v>
      </c>
      <c r="C1873" s="13">
        <v>66.819999999999993</v>
      </c>
      <c r="D1873" s="13">
        <f t="shared" si="87"/>
        <v>1.3099999999999881</v>
      </c>
      <c r="E1873" s="14">
        <v>22788</v>
      </c>
      <c r="F1873" s="14">
        <f t="shared" si="88"/>
        <v>-2</v>
      </c>
      <c r="G1873" s="14">
        <v>1167.1099999999999</v>
      </c>
      <c r="H1873" s="13">
        <f t="shared" si="89"/>
        <v>-31.009999999999991</v>
      </c>
    </row>
    <row r="1874" spans="1:8" x14ac:dyDescent="0.3">
      <c r="A1874">
        <v>1873</v>
      </c>
      <c r="B1874" s="2">
        <v>43200</v>
      </c>
      <c r="C1874" s="13">
        <v>65.510000000000005</v>
      </c>
      <c r="D1874" s="13">
        <f t="shared" si="87"/>
        <v>2.0900000000000034</v>
      </c>
      <c r="E1874" s="14">
        <v>22790</v>
      </c>
      <c r="F1874" s="14">
        <f t="shared" si="88"/>
        <v>0</v>
      </c>
      <c r="G1874" s="14">
        <v>1198.1199999999999</v>
      </c>
      <c r="H1874" s="13">
        <f t="shared" si="89"/>
        <v>-6.2100000000000364</v>
      </c>
    </row>
    <row r="1875" spans="1:8" x14ac:dyDescent="0.3">
      <c r="A1875">
        <v>1874</v>
      </c>
      <c r="B1875" s="2">
        <v>43199</v>
      </c>
      <c r="C1875" s="13">
        <v>63.42</v>
      </c>
      <c r="D1875" s="13">
        <f t="shared" si="87"/>
        <v>1.3599999999999994</v>
      </c>
      <c r="E1875" s="14">
        <v>22790</v>
      </c>
      <c r="F1875" s="14">
        <f t="shared" si="88"/>
        <v>-10</v>
      </c>
      <c r="G1875" s="14">
        <v>1204.33</v>
      </c>
      <c r="H1875" s="13">
        <f t="shared" si="89"/>
        <v>4.3699999999998909</v>
      </c>
    </row>
    <row r="1876" spans="1:8" x14ac:dyDescent="0.3">
      <c r="A1876">
        <v>1875</v>
      </c>
      <c r="B1876" s="2">
        <v>43196</v>
      </c>
      <c r="C1876" s="13">
        <v>62.06</v>
      </c>
      <c r="D1876" s="13">
        <f t="shared" si="87"/>
        <v>-1.4799999999999969</v>
      </c>
      <c r="E1876" s="14">
        <v>22800</v>
      </c>
      <c r="F1876" s="14">
        <f t="shared" si="88"/>
        <v>-13</v>
      </c>
      <c r="G1876" s="14">
        <v>1199.96</v>
      </c>
      <c r="H1876" s="13">
        <f t="shared" si="89"/>
        <v>6.7899999999999636</v>
      </c>
    </row>
    <row r="1877" spans="1:8" x14ac:dyDescent="0.3">
      <c r="A1877">
        <v>1876</v>
      </c>
      <c r="B1877" s="2">
        <v>43195</v>
      </c>
      <c r="C1877" s="13">
        <v>63.54</v>
      </c>
      <c r="D1877" s="13">
        <f t="shared" si="87"/>
        <v>0.17000000000000171</v>
      </c>
      <c r="E1877" s="14">
        <v>22813</v>
      </c>
      <c r="F1877" s="14">
        <f t="shared" si="88"/>
        <v>-2</v>
      </c>
      <c r="G1877" s="14">
        <v>1193.17</v>
      </c>
      <c r="H1877" s="13">
        <f t="shared" si="89"/>
        <v>1.6300000000001091</v>
      </c>
    </row>
    <row r="1878" spans="1:8" x14ac:dyDescent="0.3">
      <c r="A1878">
        <v>1877</v>
      </c>
      <c r="B1878" s="2">
        <v>43194</v>
      </c>
      <c r="C1878" s="13">
        <v>63.37</v>
      </c>
      <c r="D1878" s="13">
        <f t="shared" si="87"/>
        <v>-0.14000000000000057</v>
      </c>
      <c r="E1878" s="14">
        <v>22815</v>
      </c>
      <c r="F1878" s="14">
        <f t="shared" si="88"/>
        <v>6</v>
      </c>
      <c r="G1878" s="14">
        <v>1191.54</v>
      </c>
      <c r="H1878" s="13">
        <f t="shared" si="89"/>
        <v>3.25</v>
      </c>
    </row>
    <row r="1879" spans="1:8" x14ac:dyDescent="0.3">
      <c r="A1879">
        <v>1878</v>
      </c>
      <c r="B1879" s="2">
        <v>43193</v>
      </c>
      <c r="C1879" s="13">
        <v>63.51</v>
      </c>
      <c r="D1879" s="13">
        <f t="shared" si="87"/>
        <v>0.5</v>
      </c>
      <c r="E1879" s="14">
        <v>22809</v>
      </c>
      <c r="F1879" s="14">
        <f t="shared" si="88"/>
        <v>17</v>
      </c>
      <c r="G1879" s="14">
        <v>1188.29</v>
      </c>
      <c r="H1879" s="13">
        <f t="shared" si="89"/>
        <v>-8.3199999999999363</v>
      </c>
    </row>
    <row r="1880" spans="1:8" x14ac:dyDescent="0.3">
      <c r="A1880">
        <v>1879</v>
      </c>
      <c r="B1880" s="2">
        <v>43192</v>
      </c>
      <c r="C1880" s="13">
        <v>63.01</v>
      </c>
      <c r="D1880" s="13">
        <f t="shared" si="87"/>
        <v>-2.0571428571428569</v>
      </c>
      <c r="E1880" s="14">
        <v>22792</v>
      </c>
      <c r="F1880" s="14">
        <f t="shared" si="88"/>
        <v>-1</v>
      </c>
      <c r="G1880" s="14">
        <v>1196.6099999999999</v>
      </c>
      <c r="H1880" s="13">
        <f t="shared" si="89"/>
        <v>22.149999999999864</v>
      </c>
    </row>
    <row r="1881" spans="1:8" x14ac:dyDescent="0.3">
      <c r="A1881">
        <v>1880</v>
      </c>
      <c r="B1881" s="2">
        <v>43189</v>
      </c>
      <c r="C1881" s="13">
        <v>65.067142857142855</v>
      </c>
      <c r="D1881" s="13">
        <f t="shared" si="87"/>
        <v>0.12714285714285722</v>
      </c>
      <c r="E1881" s="14">
        <v>22793</v>
      </c>
      <c r="F1881" s="14">
        <f t="shared" si="88"/>
        <v>-16</v>
      </c>
      <c r="G1881" s="14">
        <v>1174.46</v>
      </c>
      <c r="H1881" s="13">
        <f t="shared" si="89"/>
        <v>7.4300000000000637</v>
      </c>
    </row>
    <row r="1882" spans="1:8" x14ac:dyDescent="0.3">
      <c r="A1882">
        <v>1881</v>
      </c>
      <c r="B1882" s="2">
        <v>43188</v>
      </c>
      <c r="C1882" s="13">
        <v>64.94</v>
      </c>
      <c r="D1882" s="13">
        <f t="shared" si="87"/>
        <v>0.56000000000000227</v>
      </c>
      <c r="E1882" s="14">
        <v>22809</v>
      </c>
      <c r="F1882" s="14">
        <f t="shared" si="88"/>
        <v>-9</v>
      </c>
      <c r="G1882" s="14">
        <v>1167.03</v>
      </c>
      <c r="H1882" s="13">
        <f t="shared" si="89"/>
        <v>-5.2100000000000364</v>
      </c>
    </row>
    <row r="1883" spans="1:8" x14ac:dyDescent="0.3">
      <c r="A1883">
        <v>1882</v>
      </c>
      <c r="B1883" s="2">
        <v>43187</v>
      </c>
      <c r="C1883" s="13">
        <v>64.38</v>
      </c>
      <c r="D1883" s="13">
        <f t="shared" si="87"/>
        <v>-0.87000000000000455</v>
      </c>
      <c r="E1883" s="14">
        <v>22818</v>
      </c>
      <c r="F1883" s="14">
        <f t="shared" si="88"/>
        <v>3</v>
      </c>
      <c r="G1883" s="14">
        <v>1172.24</v>
      </c>
      <c r="H1883" s="13">
        <f t="shared" si="89"/>
        <v>0.50999999999999091</v>
      </c>
    </row>
    <row r="1884" spans="1:8" x14ac:dyDescent="0.3">
      <c r="A1884">
        <v>1883</v>
      </c>
      <c r="B1884" s="2">
        <v>43186</v>
      </c>
      <c r="C1884" s="13">
        <v>65.25</v>
      </c>
      <c r="D1884" s="13">
        <f t="shared" si="87"/>
        <v>-0.29999999999999716</v>
      </c>
      <c r="E1884" s="14">
        <v>22815</v>
      </c>
      <c r="F1884" s="14">
        <f t="shared" si="88"/>
        <v>5</v>
      </c>
      <c r="G1884" s="14">
        <v>1171.73</v>
      </c>
      <c r="H1884" s="13">
        <f t="shared" si="89"/>
        <v>0.50999999999999091</v>
      </c>
    </row>
    <row r="1885" spans="1:8" x14ac:dyDescent="0.3">
      <c r="A1885">
        <v>1884</v>
      </c>
      <c r="B1885" s="2">
        <v>43185</v>
      </c>
      <c r="C1885" s="13">
        <v>65.55</v>
      </c>
      <c r="D1885" s="13">
        <f t="shared" si="87"/>
        <v>-0.32999999999999829</v>
      </c>
      <c r="E1885" s="14">
        <v>22810</v>
      </c>
      <c r="F1885" s="14">
        <f t="shared" si="88"/>
        <v>8</v>
      </c>
      <c r="G1885" s="14">
        <v>1171.22</v>
      </c>
      <c r="H1885" s="13">
        <f t="shared" si="89"/>
        <v>17.630000000000109</v>
      </c>
    </row>
    <row r="1886" spans="1:8" x14ac:dyDescent="0.3">
      <c r="A1886">
        <v>1885</v>
      </c>
      <c r="B1886" s="2">
        <v>43182</v>
      </c>
      <c r="C1886" s="13">
        <v>65.88</v>
      </c>
      <c r="D1886" s="13">
        <f t="shared" si="87"/>
        <v>1.5799999999999983</v>
      </c>
      <c r="E1886" s="14">
        <v>22802</v>
      </c>
      <c r="F1886" s="14">
        <f t="shared" si="88"/>
        <v>8</v>
      </c>
      <c r="G1886" s="14">
        <v>1153.5899999999999</v>
      </c>
      <c r="H1886" s="13">
        <f t="shared" si="89"/>
        <v>-18.769999999999982</v>
      </c>
    </row>
    <row r="1887" spans="1:8" x14ac:dyDescent="0.3">
      <c r="A1887">
        <v>1886</v>
      </c>
      <c r="B1887" s="2">
        <v>43181</v>
      </c>
      <c r="C1887" s="13">
        <v>64.3</v>
      </c>
      <c r="D1887" s="13">
        <f t="shared" si="87"/>
        <v>-0.87000000000000455</v>
      </c>
      <c r="E1887" s="14">
        <v>22794</v>
      </c>
      <c r="F1887" s="14">
        <f t="shared" si="88"/>
        <v>20.5</v>
      </c>
      <c r="G1887" s="14">
        <v>1172.3599999999999</v>
      </c>
      <c r="H1887" s="13">
        <f t="shared" si="89"/>
        <v>3</v>
      </c>
    </row>
    <row r="1888" spans="1:8" x14ac:dyDescent="0.3">
      <c r="A1888">
        <v>1887</v>
      </c>
      <c r="B1888" s="2">
        <v>43180</v>
      </c>
      <c r="C1888" s="13">
        <v>65.17</v>
      </c>
      <c r="D1888" s="13">
        <f t="shared" si="87"/>
        <v>1.7700000000000031</v>
      </c>
      <c r="E1888" s="14">
        <v>22773.5</v>
      </c>
      <c r="F1888" s="14">
        <f t="shared" si="88"/>
        <v>-0.5</v>
      </c>
      <c r="G1888" s="14">
        <v>1169.3599999999999</v>
      </c>
      <c r="H1888" s="13">
        <f t="shared" si="89"/>
        <v>9.9699999999997999</v>
      </c>
    </row>
    <row r="1889" spans="1:8" x14ac:dyDescent="0.3">
      <c r="A1889">
        <v>1888</v>
      </c>
      <c r="B1889" s="2">
        <v>43179</v>
      </c>
      <c r="C1889" s="13">
        <v>63.4</v>
      </c>
      <c r="D1889" s="13">
        <f t="shared" si="87"/>
        <v>1.3399999999999963</v>
      </c>
      <c r="E1889" s="14">
        <v>22774</v>
      </c>
      <c r="F1889" s="14">
        <f t="shared" si="88"/>
        <v>9</v>
      </c>
      <c r="G1889" s="14">
        <v>1159.3900000000001</v>
      </c>
      <c r="H1889" s="13">
        <f t="shared" si="89"/>
        <v>0.17000000000007276</v>
      </c>
    </row>
    <row r="1890" spans="1:8" x14ac:dyDescent="0.3">
      <c r="A1890">
        <v>1889</v>
      </c>
      <c r="B1890" s="2">
        <v>43178</v>
      </c>
      <c r="C1890" s="13">
        <v>62.06</v>
      </c>
      <c r="D1890" s="13">
        <f t="shared" si="87"/>
        <v>-0.28000000000000114</v>
      </c>
      <c r="E1890" s="14">
        <v>22765</v>
      </c>
      <c r="F1890" s="14">
        <f t="shared" si="88"/>
        <v>1</v>
      </c>
      <c r="G1890" s="14">
        <v>1159.22</v>
      </c>
      <c r="H1890" s="13">
        <f t="shared" si="89"/>
        <v>9.0299999999999727</v>
      </c>
    </row>
    <row r="1891" spans="1:8" x14ac:dyDescent="0.3">
      <c r="A1891">
        <v>1890</v>
      </c>
      <c r="B1891" s="2">
        <v>43175</v>
      </c>
      <c r="C1891" s="13">
        <v>62.34</v>
      </c>
      <c r="D1891" s="13">
        <f t="shared" si="87"/>
        <v>1.1500000000000057</v>
      </c>
      <c r="E1891" s="14">
        <v>22764</v>
      </c>
      <c r="F1891" s="14">
        <f t="shared" si="88"/>
        <v>-3</v>
      </c>
      <c r="G1891" s="14">
        <v>1150.19</v>
      </c>
      <c r="H1891" s="13">
        <f t="shared" si="89"/>
        <v>11.430000000000064</v>
      </c>
    </row>
    <row r="1892" spans="1:8" x14ac:dyDescent="0.3">
      <c r="A1892">
        <v>1891</v>
      </c>
      <c r="B1892" s="2">
        <v>43174</v>
      </c>
      <c r="C1892" s="13">
        <v>61.19</v>
      </c>
      <c r="D1892" s="13">
        <f t="shared" si="87"/>
        <v>0.22999999999999687</v>
      </c>
      <c r="E1892" s="14">
        <v>22767</v>
      </c>
      <c r="F1892" s="14">
        <f t="shared" si="88"/>
        <v>2</v>
      </c>
      <c r="G1892" s="14">
        <v>1138.76</v>
      </c>
      <c r="H1892" s="13">
        <f t="shared" si="89"/>
        <v>0.67000000000007276</v>
      </c>
    </row>
    <row r="1893" spans="1:8" x14ac:dyDescent="0.3">
      <c r="A1893">
        <v>1892</v>
      </c>
      <c r="B1893" s="2">
        <v>43173</v>
      </c>
      <c r="C1893" s="13">
        <v>60.96</v>
      </c>
      <c r="D1893" s="13">
        <f t="shared" si="87"/>
        <v>0.25</v>
      </c>
      <c r="E1893" s="14">
        <v>22765</v>
      </c>
      <c r="F1893" s="14">
        <f t="shared" si="88"/>
        <v>3</v>
      </c>
      <c r="G1893" s="14">
        <v>1138.0899999999999</v>
      </c>
      <c r="H1893" s="13">
        <f t="shared" si="89"/>
        <v>4.7799999999999727</v>
      </c>
    </row>
    <row r="1894" spans="1:8" x14ac:dyDescent="0.3">
      <c r="A1894">
        <v>1893</v>
      </c>
      <c r="B1894" s="2">
        <v>43172</v>
      </c>
      <c r="C1894" s="13">
        <v>60.71</v>
      </c>
      <c r="D1894" s="13">
        <f t="shared" si="87"/>
        <v>-0.64999999999999858</v>
      </c>
      <c r="E1894" s="14">
        <v>22762</v>
      </c>
      <c r="F1894" s="14">
        <f t="shared" si="88"/>
        <v>4</v>
      </c>
      <c r="G1894" s="14">
        <v>1133.31</v>
      </c>
      <c r="H1894" s="13">
        <f t="shared" si="89"/>
        <v>7.0199999999999818</v>
      </c>
    </row>
    <row r="1895" spans="1:8" x14ac:dyDescent="0.3">
      <c r="A1895">
        <v>1894</v>
      </c>
      <c r="B1895" s="2">
        <v>43171</v>
      </c>
      <c r="C1895" s="13">
        <v>61.36</v>
      </c>
      <c r="D1895" s="13">
        <f t="shared" si="87"/>
        <v>-0.67999999999999972</v>
      </c>
      <c r="E1895" s="14">
        <v>22758</v>
      </c>
      <c r="F1895" s="14">
        <f t="shared" si="88"/>
        <v>-2</v>
      </c>
      <c r="G1895" s="14">
        <v>1126.29</v>
      </c>
      <c r="H1895" s="13">
        <f t="shared" si="89"/>
        <v>2.8799999999998818</v>
      </c>
    </row>
    <row r="1896" spans="1:8" x14ac:dyDescent="0.3">
      <c r="A1896">
        <v>1895</v>
      </c>
      <c r="B1896" s="2">
        <v>43168</v>
      </c>
      <c r="C1896" s="13">
        <v>62.04</v>
      </c>
      <c r="D1896" s="13">
        <f t="shared" si="87"/>
        <v>1.9200000000000017</v>
      </c>
      <c r="E1896" s="14">
        <v>22760</v>
      </c>
      <c r="F1896" s="14">
        <f t="shared" si="88"/>
        <v>4</v>
      </c>
      <c r="G1896" s="14">
        <v>1123.4100000000001</v>
      </c>
      <c r="H1896" s="13">
        <f t="shared" si="89"/>
        <v>-0.74000000000000909</v>
      </c>
    </row>
    <row r="1897" spans="1:8" x14ac:dyDescent="0.3">
      <c r="A1897">
        <v>1896</v>
      </c>
      <c r="B1897" s="2">
        <v>43167</v>
      </c>
      <c r="C1897" s="13">
        <v>60.12</v>
      </c>
      <c r="D1897" s="13">
        <f t="shared" si="87"/>
        <v>-1.0300000000000011</v>
      </c>
      <c r="E1897" s="14">
        <v>22756</v>
      </c>
      <c r="F1897" s="14">
        <f t="shared" si="88"/>
        <v>-3</v>
      </c>
      <c r="G1897" s="14">
        <v>1124.1500000000001</v>
      </c>
      <c r="H1897" s="13">
        <f t="shared" si="89"/>
        <v>11.8900000000001</v>
      </c>
    </row>
    <row r="1898" spans="1:8" x14ac:dyDescent="0.3">
      <c r="A1898">
        <v>1897</v>
      </c>
      <c r="B1898" s="2">
        <v>43166</v>
      </c>
      <c r="C1898" s="13">
        <v>61.15</v>
      </c>
      <c r="D1898" s="13">
        <f t="shared" si="87"/>
        <v>-1.4500000000000028</v>
      </c>
      <c r="E1898" s="14">
        <v>22759</v>
      </c>
      <c r="F1898" s="14">
        <f t="shared" si="88"/>
        <v>-10</v>
      </c>
      <c r="G1898" s="14">
        <v>1112.26</v>
      </c>
      <c r="H1898" s="13">
        <f t="shared" si="89"/>
        <v>-8.0299999999999727</v>
      </c>
    </row>
    <row r="1899" spans="1:8" x14ac:dyDescent="0.3">
      <c r="A1899">
        <v>1898</v>
      </c>
      <c r="B1899" s="2">
        <v>43165</v>
      </c>
      <c r="C1899" s="13">
        <v>62.6</v>
      </c>
      <c r="D1899" s="13">
        <f t="shared" si="87"/>
        <v>3.0000000000001137E-2</v>
      </c>
      <c r="E1899" s="14">
        <v>22769</v>
      </c>
      <c r="F1899" s="14">
        <f t="shared" si="88"/>
        <v>4</v>
      </c>
      <c r="G1899" s="14">
        <v>1120.29</v>
      </c>
      <c r="H1899" s="13">
        <f t="shared" si="89"/>
        <v>26.809999999999945</v>
      </c>
    </row>
    <row r="1900" spans="1:8" x14ac:dyDescent="0.3">
      <c r="A1900">
        <v>1899</v>
      </c>
      <c r="B1900" s="2">
        <v>43164</v>
      </c>
      <c r="C1900" s="13">
        <v>62.57</v>
      </c>
      <c r="D1900" s="13">
        <f t="shared" si="87"/>
        <v>1.3200000000000003</v>
      </c>
      <c r="E1900" s="14">
        <v>22765</v>
      </c>
      <c r="F1900" s="14">
        <f t="shared" si="88"/>
        <v>5</v>
      </c>
      <c r="G1900" s="14">
        <v>1093.48</v>
      </c>
      <c r="H1900" s="13">
        <f t="shared" si="89"/>
        <v>-27.730000000000018</v>
      </c>
    </row>
    <row r="1901" spans="1:8" x14ac:dyDescent="0.3">
      <c r="A1901">
        <v>1900</v>
      </c>
      <c r="B1901" s="2">
        <v>43161</v>
      </c>
      <c r="C1901" s="13">
        <v>61.25</v>
      </c>
      <c r="D1901" s="13">
        <f t="shared" si="87"/>
        <v>0.27000000000000313</v>
      </c>
      <c r="E1901" s="14">
        <v>22760</v>
      </c>
      <c r="F1901" s="14">
        <f t="shared" si="88"/>
        <v>10</v>
      </c>
      <c r="G1901" s="14">
        <v>1121.21</v>
      </c>
      <c r="H1901" s="13">
        <f t="shared" si="89"/>
        <v>5.4200000000000728</v>
      </c>
    </row>
    <row r="1902" spans="1:8" x14ac:dyDescent="0.3">
      <c r="A1902">
        <v>1901</v>
      </c>
      <c r="B1902" s="2">
        <v>43160</v>
      </c>
      <c r="C1902" s="13">
        <v>60.98</v>
      </c>
      <c r="D1902" s="13">
        <f t="shared" si="87"/>
        <v>-0.45000000000000284</v>
      </c>
      <c r="E1902" s="14">
        <v>22750</v>
      </c>
      <c r="F1902" s="14">
        <f t="shared" si="88"/>
        <v>-6</v>
      </c>
      <c r="G1902" s="14">
        <v>1115.79</v>
      </c>
      <c r="H1902" s="13">
        <f t="shared" si="89"/>
        <v>-5.75</v>
      </c>
    </row>
    <row r="1903" spans="1:8" x14ac:dyDescent="0.3">
      <c r="A1903">
        <v>1902</v>
      </c>
      <c r="B1903" s="2">
        <v>43159</v>
      </c>
      <c r="C1903" s="13">
        <v>61.43</v>
      </c>
      <c r="D1903" s="13">
        <f t="shared" si="87"/>
        <v>-1.509999999999998</v>
      </c>
      <c r="E1903" s="14">
        <v>22756</v>
      </c>
      <c r="F1903" s="14">
        <f t="shared" si="88"/>
        <v>6</v>
      </c>
      <c r="G1903" s="14">
        <v>1121.54</v>
      </c>
      <c r="H1903" s="13">
        <f t="shared" si="89"/>
        <v>1.9300000000000637</v>
      </c>
    </row>
    <row r="1904" spans="1:8" x14ac:dyDescent="0.3">
      <c r="A1904">
        <v>1903</v>
      </c>
      <c r="B1904" s="2">
        <v>43158</v>
      </c>
      <c r="C1904" s="13">
        <v>62.94</v>
      </c>
      <c r="D1904" s="13">
        <f t="shared" si="87"/>
        <v>-0.87000000000000455</v>
      </c>
      <c r="E1904" s="14">
        <v>22750</v>
      </c>
      <c r="F1904" s="14">
        <f t="shared" si="88"/>
        <v>18</v>
      </c>
      <c r="G1904" s="14">
        <v>1119.6099999999999</v>
      </c>
      <c r="H1904" s="13">
        <f t="shared" si="89"/>
        <v>5.0799999999999272</v>
      </c>
    </row>
    <row r="1905" spans="1:8" x14ac:dyDescent="0.3">
      <c r="A1905">
        <v>1904</v>
      </c>
      <c r="B1905" s="2">
        <v>43157</v>
      </c>
      <c r="C1905" s="13">
        <v>63.81</v>
      </c>
      <c r="D1905" s="13">
        <f t="shared" si="87"/>
        <v>0.28999999999999915</v>
      </c>
      <c r="E1905" s="14">
        <v>22732</v>
      </c>
      <c r="F1905" s="14">
        <f t="shared" si="88"/>
        <v>-8</v>
      </c>
      <c r="G1905" s="14">
        <v>1114.53</v>
      </c>
      <c r="H1905" s="13">
        <f t="shared" si="89"/>
        <v>11.680000000000064</v>
      </c>
    </row>
    <row r="1906" spans="1:8" x14ac:dyDescent="0.3">
      <c r="A1906">
        <v>1905</v>
      </c>
      <c r="B1906" s="2">
        <v>43154</v>
      </c>
      <c r="C1906" s="13">
        <v>63.52</v>
      </c>
      <c r="D1906" s="13">
        <f t="shared" si="87"/>
        <v>0.80000000000000426</v>
      </c>
      <c r="E1906" s="14">
        <v>22740</v>
      </c>
      <c r="F1906" s="14">
        <f t="shared" si="88"/>
        <v>30</v>
      </c>
      <c r="G1906" s="14">
        <v>1102.8499999999999</v>
      </c>
      <c r="H1906" s="13">
        <f t="shared" si="89"/>
        <v>26.819999999999936</v>
      </c>
    </row>
    <row r="1907" spans="1:8" x14ac:dyDescent="0.3">
      <c r="A1907">
        <v>1906</v>
      </c>
      <c r="B1907" s="2">
        <v>43153</v>
      </c>
      <c r="C1907" s="13">
        <v>62.72</v>
      </c>
      <c r="D1907" s="13">
        <f t="shared" si="87"/>
        <v>0.99000000000000199</v>
      </c>
      <c r="E1907" s="14">
        <v>22710</v>
      </c>
      <c r="F1907" s="14">
        <f t="shared" si="88"/>
        <v>-5</v>
      </c>
      <c r="G1907" s="14">
        <v>1076.03</v>
      </c>
      <c r="H1907" s="13">
        <f t="shared" si="89"/>
        <v>-11.120000000000118</v>
      </c>
    </row>
    <row r="1908" spans="1:8" x14ac:dyDescent="0.3">
      <c r="A1908">
        <v>1907</v>
      </c>
      <c r="B1908" s="2">
        <v>43152</v>
      </c>
      <c r="C1908" s="13">
        <v>61.73</v>
      </c>
      <c r="D1908" s="13">
        <f t="shared" si="87"/>
        <v>-0.17999999999999972</v>
      </c>
      <c r="E1908" s="14">
        <v>22715</v>
      </c>
      <c r="F1908" s="14">
        <f t="shared" si="88"/>
        <v>30</v>
      </c>
      <c r="G1908" s="14">
        <v>1087.1500000000001</v>
      </c>
      <c r="H1908" s="13">
        <f t="shared" si="89"/>
        <v>54.970945439400339</v>
      </c>
    </row>
    <row r="1909" spans="1:8" x14ac:dyDescent="0.3">
      <c r="A1909">
        <v>1908</v>
      </c>
      <c r="B1909" s="2">
        <v>43151</v>
      </c>
      <c r="C1909" s="13">
        <v>61.91</v>
      </c>
      <c r="D1909" s="13">
        <f t="shared" si="87"/>
        <v>1.9999999999996021E-2</v>
      </c>
      <c r="E1909" s="14">
        <v>22685</v>
      </c>
      <c r="F1909" s="14">
        <f t="shared" si="88"/>
        <v>-10</v>
      </c>
      <c r="G1909" s="14">
        <v>1032.1790545605998</v>
      </c>
      <c r="H1909" s="13">
        <f t="shared" si="89"/>
        <v>-1.046368179925139</v>
      </c>
    </row>
    <row r="1910" spans="1:8" x14ac:dyDescent="0.3">
      <c r="A1910">
        <v>1909</v>
      </c>
      <c r="B1910" s="2">
        <v>43147</v>
      </c>
      <c r="C1910" s="13">
        <v>61.89</v>
      </c>
      <c r="D1910" s="13">
        <f t="shared" si="87"/>
        <v>0.41000000000000369</v>
      </c>
      <c r="E1910" s="14">
        <v>22695</v>
      </c>
      <c r="F1910" s="14">
        <f t="shared" si="88"/>
        <v>0</v>
      </c>
      <c r="G1910" s="14">
        <v>1033.2254227405249</v>
      </c>
      <c r="H1910" s="13">
        <f t="shared" si="89"/>
        <v>2.7031778425655375</v>
      </c>
    </row>
    <row r="1911" spans="1:8" x14ac:dyDescent="0.3">
      <c r="A1911">
        <v>1910</v>
      </c>
      <c r="B1911" s="2">
        <v>43146</v>
      </c>
      <c r="C1911" s="13">
        <v>61.48</v>
      </c>
      <c r="D1911" s="13">
        <f t="shared" si="87"/>
        <v>0.77999999999999403</v>
      </c>
      <c r="E1911" s="14">
        <v>22695</v>
      </c>
      <c r="F1911" s="14">
        <f t="shared" si="88"/>
        <v>0</v>
      </c>
      <c r="G1911" s="14">
        <v>1030.5222448979594</v>
      </c>
      <c r="H1911" s="13">
        <f t="shared" si="89"/>
        <v>-2.2734693877550853</v>
      </c>
    </row>
    <row r="1912" spans="1:8" x14ac:dyDescent="0.3">
      <c r="A1912">
        <v>1911</v>
      </c>
      <c r="B1912" s="2">
        <v>43145</v>
      </c>
      <c r="C1912" s="13">
        <v>60.7</v>
      </c>
      <c r="D1912" s="13">
        <f t="shared" si="87"/>
        <v>1.3700000000000045</v>
      </c>
      <c r="E1912" s="14">
        <v>22695</v>
      </c>
      <c r="F1912" s="14">
        <f t="shared" si="88"/>
        <v>-5</v>
      </c>
      <c r="G1912" s="14">
        <v>1032.7957142857144</v>
      </c>
      <c r="H1912" s="13">
        <f t="shared" si="89"/>
        <v>-26.934285714285579</v>
      </c>
    </row>
    <row r="1913" spans="1:8" x14ac:dyDescent="0.3">
      <c r="A1913">
        <v>1912</v>
      </c>
      <c r="B1913" s="2">
        <v>43144</v>
      </c>
      <c r="C1913" s="13">
        <v>59.33</v>
      </c>
      <c r="D1913" s="13">
        <f t="shared" si="87"/>
        <v>-7.9999999999998295E-2</v>
      </c>
      <c r="E1913" s="14">
        <v>22700</v>
      </c>
      <c r="F1913" s="14">
        <f t="shared" si="88"/>
        <v>-2</v>
      </c>
      <c r="G1913" s="14">
        <v>1059.73</v>
      </c>
      <c r="H1913" s="13">
        <f t="shared" si="89"/>
        <v>17.940000000000055</v>
      </c>
    </row>
    <row r="1914" spans="1:8" x14ac:dyDescent="0.3">
      <c r="A1914">
        <v>1913</v>
      </c>
      <c r="B1914" s="2">
        <v>43143</v>
      </c>
      <c r="C1914" s="13">
        <v>59.41</v>
      </c>
      <c r="D1914" s="13">
        <f t="shared" si="87"/>
        <v>0.20999999999999375</v>
      </c>
      <c r="E1914" s="14">
        <v>22702</v>
      </c>
      <c r="F1914" s="14">
        <f t="shared" si="88"/>
        <v>12</v>
      </c>
      <c r="G1914" s="14">
        <v>1041.79</v>
      </c>
      <c r="H1914" s="13">
        <f t="shared" si="89"/>
        <v>37.849999999999909</v>
      </c>
    </row>
    <row r="1915" spans="1:8" x14ac:dyDescent="0.3">
      <c r="A1915">
        <v>1914</v>
      </c>
      <c r="B1915" s="2">
        <v>43140</v>
      </c>
      <c r="C1915" s="13">
        <v>59.2</v>
      </c>
      <c r="D1915" s="13">
        <f t="shared" si="87"/>
        <v>-2.0999999999999943</v>
      </c>
      <c r="E1915" s="14">
        <v>22690</v>
      </c>
      <c r="F1915" s="14">
        <f t="shared" si="88"/>
        <v>-8</v>
      </c>
      <c r="G1915" s="14">
        <v>1003.94</v>
      </c>
      <c r="H1915" s="13">
        <f t="shared" si="89"/>
        <v>-19.309999999999945</v>
      </c>
    </row>
    <row r="1916" spans="1:8" x14ac:dyDescent="0.3">
      <c r="A1916">
        <v>1915</v>
      </c>
      <c r="B1916" s="2">
        <v>43139</v>
      </c>
      <c r="C1916" s="13">
        <v>61.3</v>
      </c>
      <c r="D1916" s="13">
        <f t="shared" si="87"/>
        <v>-0.60999999999999943</v>
      </c>
      <c r="E1916" s="14">
        <v>22698</v>
      </c>
      <c r="F1916" s="14">
        <f t="shared" si="88"/>
        <v>7</v>
      </c>
      <c r="G1916" s="14">
        <v>1023.25</v>
      </c>
      <c r="H1916" s="13">
        <f t="shared" si="89"/>
        <v>-17.299999999999955</v>
      </c>
    </row>
    <row r="1917" spans="1:8" x14ac:dyDescent="0.3">
      <c r="A1917">
        <v>1916</v>
      </c>
      <c r="B1917" s="2">
        <v>43138</v>
      </c>
      <c r="C1917" s="13">
        <v>61.91</v>
      </c>
      <c r="D1917" s="13">
        <f t="shared" si="87"/>
        <v>-1.5700000000000003</v>
      </c>
      <c r="E1917" s="14">
        <v>22691</v>
      </c>
      <c r="F1917" s="14">
        <f t="shared" si="88"/>
        <v>-9</v>
      </c>
      <c r="G1917" s="14">
        <v>1040.55</v>
      </c>
      <c r="H1917" s="13">
        <f t="shared" si="89"/>
        <v>28.949999999999932</v>
      </c>
    </row>
    <row r="1918" spans="1:8" x14ac:dyDescent="0.3">
      <c r="A1918">
        <v>1917</v>
      </c>
      <c r="B1918" s="2">
        <v>43137</v>
      </c>
      <c r="C1918" s="13">
        <v>63.48</v>
      </c>
      <c r="D1918" s="13">
        <f t="shared" si="87"/>
        <v>-0.70000000000000995</v>
      </c>
      <c r="E1918" s="14">
        <v>22700</v>
      </c>
      <c r="F1918" s="14">
        <f t="shared" si="88"/>
        <v>5</v>
      </c>
      <c r="G1918" s="14">
        <v>1011.6</v>
      </c>
      <c r="H1918" s="13">
        <f t="shared" si="89"/>
        <v>-37.110000000000014</v>
      </c>
    </row>
    <row r="1919" spans="1:8" x14ac:dyDescent="0.3">
      <c r="A1919">
        <v>1918</v>
      </c>
      <c r="B1919" s="2">
        <v>43136</v>
      </c>
      <c r="C1919" s="13">
        <v>64.180000000000007</v>
      </c>
      <c r="D1919" s="13">
        <f t="shared" si="87"/>
        <v>-1.3199999999999932</v>
      </c>
      <c r="E1919" s="14">
        <v>22695</v>
      </c>
      <c r="F1919" s="14">
        <f t="shared" si="88"/>
        <v>-14</v>
      </c>
      <c r="G1919" s="14">
        <v>1048.71</v>
      </c>
      <c r="H1919" s="13">
        <f t="shared" si="89"/>
        <v>-56.329999999999927</v>
      </c>
    </row>
    <row r="1920" spans="1:8" x14ac:dyDescent="0.3">
      <c r="A1920">
        <v>1919</v>
      </c>
      <c r="B1920" s="2">
        <v>43133</v>
      </c>
      <c r="C1920" s="13">
        <v>65.5</v>
      </c>
      <c r="D1920" s="13">
        <f t="shared" si="87"/>
        <v>-0.42000000000000171</v>
      </c>
      <c r="E1920" s="14">
        <v>22709</v>
      </c>
      <c r="F1920" s="14">
        <f t="shared" si="88"/>
        <v>0</v>
      </c>
      <c r="G1920" s="14">
        <v>1105.04</v>
      </c>
      <c r="H1920" s="13">
        <f t="shared" si="89"/>
        <v>5.3699999999998909</v>
      </c>
    </row>
    <row r="1921" spans="1:8" x14ac:dyDescent="0.3">
      <c r="A1921">
        <v>1920</v>
      </c>
      <c r="B1921" s="2">
        <v>43132</v>
      </c>
      <c r="C1921" s="13">
        <v>65.92</v>
      </c>
      <c r="D1921" s="13">
        <f t="shared" si="87"/>
        <v>1.1000000000000085</v>
      </c>
      <c r="E1921" s="14">
        <v>22709</v>
      </c>
      <c r="F1921" s="14">
        <f t="shared" si="88"/>
        <v>9</v>
      </c>
      <c r="G1921" s="14">
        <v>1099.67</v>
      </c>
      <c r="H1921" s="13">
        <f t="shared" si="89"/>
        <v>-10.689999999999827</v>
      </c>
    </row>
    <row r="1922" spans="1:8" x14ac:dyDescent="0.3">
      <c r="A1922">
        <v>1921</v>
      </c>
      <c r="B1922" s="2">
        <v>43131</v>
      </c>
      <c r="C1922" s="13">
        <v>64.819999999999993</v>
      </c>
      <c r="D1922" s="13">
        <f t="shared" si="87"/>
        <v>0.17999999999999261</v>
      </c>
      <c r="E1922" s="14">
        <v>22700</v>
      </c>
      <c r="F1922" s="14">
        <f t="shared" si="88"/>
        <v>0</v>
      </c>
      <c r="G1922" s="14">
        <v>1110.3599999999999</v>
      </c>
      <c r="H1922" s="13">
        <f t="shared" si="89"/>
        <v>-0.20000000000004547</v>
      </c>
    </row>
    <row r="1923" spans="1:8" x14ac:dyDescent="0.3">
      <c r="A1923">
        <v>1922</v>
      </c>
      <c r="B1923" s="2">
        <v>43130</v>
      </c>
      <c r="C1923" s="13">
        <v>64.64</v>
      </c>
      <c r="D1923" s="13">
        <f t="shared" ref="D1923:D1986" si="90">C1923-C1924</f>
        <v>-1.0699999999999932</v>
      </c>
      <c r="E1923" s="14">
        <v>22700</v>
      </c>
      <c r="F1923" s="14">
        <f t="shared" ref="F1923:F1986" si="91">E1923-E1924</f>
        <v>-1</v>
      </c>
      <c r="G1923" s="14">
        <v>1110.56</v>
      </c>
      <c r="H1923" s="13">
        <f t="shared" ref="H1923:H1986" si="92">G1923-G1924</f>
        <v>0.75999999999999091</v>
      </c>
    </row>
    <row r="1924" spans="1:8" x14ac:dyDescent="0.3">
      <c r="A1924">
        <v>1923</v>
      </c>
      <c r="B1924" s="2">
        <v>43129</v>
      </c>
      <c r="C1924" s="13">
        <v>65.709999999999994</v>
      </c>
      <c r="D1924" s="13">
        <f t="shared" si="90"/>
        <v>-0.56000000000000227</v>
      </c>
      <c r="E1924" s="14">
        <v>22701</v>
      </c>
      <c r="F1924" s="14">
        <f t="shared" si="91"/>
        <v>-9</v>
      </c>
      <c r="G1924" s="14">
        <v>1109.8</v>
      </c>
      <c r="H1924" s="13">
        <f t="shared" si="92"/>
        <v>-5.8400000000001455</v>
      </c>
    </row>
    <row r="1925" spans="1:8" x14ac:dyDescent="0.3">
      <c r="A1925">
        <v>1924</v>
      </c>
      <c r="B1925" s="2">
        <v>43126</v>
      </c>
      <c r="C1925" s="13">
        <v>66.27</v>
      </c>
      <c r="D1925" s="13">
        <f t="shared" si="90"/>
        <v>0.64999999999999147</v>
      </c>
      <c r="E1925" s="14">
        <v>22710</v>
      </c>
      <c r="F1925" s="14">
        <f t="shared" si="91"/>
        <v>9</v>
      </c>
      <c r="G1925" s="14">
        <v>1115.6400000000001</v>
      </c>
      <c r="H1925" s="13">
        <f t="shared" si="92"/>
        <v>11.070000000000164</v>
      </c>
    </row>
    <row r="1926" spans="1:8" x14ac:dyDescent="0.3">
      <c r="A1926">
        <v>1925</v>
      </c>
      <c r="B1926" s="2">
        <v>43125</v>
      </c>
      <c r="C1926" s="13">
        <v>65.62</v>
      </c>
      <c r="D1926" s="13">
        <f t="shared" si="90"/>
        <v>-6.9999999999993179E-2</v>
      </c>
      <c r="E1926" s="14">
        <v>22701</v>
      </c>
      <c r="F1926" s="14">
        <f t="shared" si="91"/>
        <v>5</v>
      </c>
      <c r="G1926" s="14">
        <v>1104.57</v>
      </c>
      <c r="H1926" s="13">
        <f t="shared" si="92"/>
        <v>40.529999999999745</v>
      </c>
    </row>
    <row r="1927" spans="1:8" x14ac:dyDescent="0.3">
      <c r="A1927">
        <v>1926</v>
      </c>
      <c r="B1927" s="2">
        <v>43124</v>
      </c>
      <c r="C1927" s="13">
        <v>65.69</v>
      </c>
      <c r="D1927" s="13">
        <f t="shared" si="90"/>
        <v>1.2399999999999949</v>
      </c>
      <c r="E1927" s="14">
        <v>22696</v>
      </c>
      <c r="F1927" s="14">
        <f t="shared" si="91"/>
        <v>-14</v>
      </c>
      <c r="G1927" s="14">
        <v>1064.0400000000002</v>
      </c>
      <c r="H1927" s="13">
        <f t="shared" si="92"/>
        <v>-23.379999999999882</v>
      </c>
    </row>
    <row r="1928" spans="1:8" x14ac:dyDescent="0.3">
      <c r="A1928">
        <v>1927</v>
      </c>
      <c r="B1928" s="2">
        <v>43123</v>
      </c>
      <c r="C1928" s="13">
        <v>64.45</v>
      </c>
      <c r="D1928" s="13">
        <f t="shared" si="90"/>
        <v>0.79000000000000625</v>
      </c>
      <c r="E1928" s="14">
        <v>22710</v>
      </c>
      <c r="F1928" s="14">
        <f t="shared" si="91"/>
        <v>9</v>
      </c>
      <c r="G1928" s="14">
        <v>1087.42</v>
      </c>
      <c r="H1928" s="13">
        <f t="shared" si="92"/>
        <v>0</v>
      </c>
    </row>
    <row r="1929" spans="1:8" x14ac:dyDescent="0.3">
      <c r="A1929">
        <v>1928</v>
      </c>
      <c r="B1929" s="2">
        <v>43122</v>
      </c>
      <c r="C1929" s="13">
        <v>63.66</v>
      </c>
      <c r="D1929" s="13">
        <f t="shared" si="90"/>
        <v>0.27999999999999403</v>
      </c>
      <c r="E1929" s="14">
        <v>22701</v>
      </c>
      <c r="F1929" s="14">
        <f t="shared" si="91"/>
        <v>1</v>
      </c>
      <c r="G1929" s="14">
        <v>1087.42</v>
      </c>
      <c r="H1929" s="13">
        <f t="shared" si="92"/>
        <v>25.350000000000136</v>
      </c>
    </row>
    <row r="1930" spans="1:8" x14ac:dyDescent="0.3">
      <c r="A1930">
        <v>1929</v>
      </c>
      <c r="B1930" s="2">
        <v>43119</v>
      </c>
      <c r="C1930" s="13">
        <v>63.38</v>
      </c>
      <c r="D1930" s="13">
        <f t="shared" si="90"/>
        <v>-0.57999999999999829</v>
      </c>
      <c r="E1930" s="14">
        <v>22700</v>
      </c>
      <c r="F1930" s="14">
        <f t="shared" si="91"/>
        <v>-1</v>
      </c>
      <c r="G1930" s="14">
        <v>1062.07</v>
      </c>
      <c r="H1930" s="13">
        <f t="shared" si="92"/>
        <v>11.819999999999936</v>
      </c>
    </row>
    <row r="1931" spans="1:8" x14ac:dyDescent="0.3">
      <c r="A1931">
        <v>1930</v>
      </c>
      <c r="B1931" s="2">
        <v>43118</v>
      </c>
      <c r="C1931" s="13">
        <v>63.96</v>
      </c>
      <c r="D1931" s="13">
        <f t="shared" si="90"/>
        <v>3.9999999999999147E-2</v>
      </c>
      <c r="E1931" s="14">
        <v>22701</v>
      </c>
      <c r="F1931" s="14">
        <f t="shared" si="91"/>
        <v>1</v>
      </c>
      <c r="G1931" s="14">
        <v>1050.25</v>
      </c>
      <c r="H1931" s="13">
        <f t="shared" si="92"/>
        <v>15.559999999999945</v>
      </c>
    </row>
    <row r="1932" spans="1:8" x14ac:dyDescent="0.3">
      <c r="A1932">
        <v>1931</v>
      </c>
      <c r="B1932" s="2">
        <v>43117</v>
      </c>
      <c r="C1932" s="13">
        <v>63.92</v>
      </c>
      <c r="D1932" s="13">
        <f t="shared" si="90"/>
        <v>0.10000000000000142</v>
      </c>
      <c r="E1932" s="14">
        <v>22700</v>
      </c>
      <c r="F1932" s="14">
        <f t="shared" si="91"/>
        <v>-10</v>
      </c>
      <c r="G1932" s="14">
        <v>1034.69</v>
      </c>
      <c r="H1932" s="13">
        <f t="shared" si="92"/>
        <v>-28.269999999999982</v>
      </c>
    </row>
    <row r="1933" spans="1:8" x14ac:dyDescent="0.3">
      <c r="A1933">
        <v>1932</v>
      </c>
      <c r="B1933" s="2">
        <v>43116</v>
      </c>
      <c r="C1933" s="13">
        <v>63.82</v>
      </c>
      <c r="D1933" s="13">
        <f t="shared" si="90"/>
        <v>0.99857142857142378</v>
      </c>
      <c r="E1933" s="14">
        <v>22710</v>
      </c>
      <c r="F1933" s="14">
        <f t="shared" si="91"/>
        <v>1</v>
      </c>
      <c r="G1933" s="14">
        <v>1062.96</v>
      </c>
      <c r="H1933" s="13">
        <f t="shared" si="92"/>
        <v>-0.50999999999999091</v>
      </c>
    </row>
    <row r="1934" spans="1:8" x14ac:dyDescent="0.3">
      <c r="A1934">
        <v>1933</v>
      </c>
      <c r="B1934" s="2">
        <v>43115</v>
      </c>
      <c r="C1934" s="13">
        <v>62.821428571428577</v>
      </c>
      <c r="D1934" s="13">
        <f t="shared" si="90"/>
        <v>-1.3985714285714224</v>
      </c>
      <c r="E1934" s="14">
        <v>22709</v>
      </c>
      <c r="F1934" s="14">
        <f t="shared" si="91"/>
        <v>1</v>
      </c>
      <c r="G1934" s="14">
        <v>1063.47</v>
      </c>
      <c r="H1934" s="13">
        <f t="shared" si="92"/>
        <v>13.360000000000127</v>
      </c>
    </row>
    <row r="1935" spans="1:8" x14ac:dyDescent="0.3">
      <c r="A1935">
        <v>1934</v>
      </c>
      <c r="B1935" s="2">
        <v>43112</v>
      </c>
      <c r="C1935" s="13">
        <v>64.22</v>
      </c>
      <c r="D1935" s="13">
        <f t="shared" si="90"/>
        <v>0.40999999999999659</v>
      </c>
      <c r="E1935" s="14">
        <v>22708</v>
      </c>
      <c r="F1935" s="14">
        <f t="shared" si="91"/>
        <v>13</v>
      </c>
      <c r="G1935" s="14">
        <v>1050.1099999999999</v>
      </c>
      <c r="H1935" s="13">
        <f t="shared" si="92"/>
        <v>1.9399999999998272</v>
      </c>
    </row>
    <row r="1936" spans="1:8" x14ac:dyDescent="0.3">
      <c r="A1936">
        <v>1935</v>
      </c>
      <c r="B1936" s="2">
        <v>43111</v>
      </c>
      <c r="C1936" s="13">
        <v>63.81</v>
      </c>
      <c r="D1936" s="13">
        <f t="shared" si="90"/>
        <v>0.21000000000000085</v>
      </c>
      <c r="E1936" s="14">
        <v>22695</v>
      </c>
      <c r="F1936" s="14">
        <f t="shared" si="91"/>
        <v>-6</v>
      </c>
      <c r="G1936" s="14">
        <v>1048.17</v>
      </c>
      <c r="H1936" s="13">
        <f t="shared" si="92"/>
        <v>10.060000000000173</v>
      </c>
    </row>
    <row r="1937" spans="1:8" x14ac:dyDescent="0.3">
      <c r="A1937">
        <v>1936</v>
      </c>
      <c r="B1937" s="2">
        <v>43110</v>
      </c>
      <c r="C1937" s="13">
        <v>63.6</v>
      </c>
      <c r="D1937" s="13">
        <f t="shared" si="90"/>
        <v>0.67999999999999972</v>
      </c>
      <c r="E1937" s="14">
        <v>22701</v>
      </c>
      <c r="F1937" s="14">
        <f t="shared" si="91"/>
        <v>-8</v>
      </c>
      <c r="G1937" s="14">
        <v>1038.1099999999999</v>
      </c>
      <c r="H1937" s="13">
        <f t="shared" si="92"/>
        <v>4.5499999999999545</v>
      </c>
    </row>
    <row r="1938" spans="1:8" x14ac:dyDescent="0.3">
      <c r="A1938">
        <v>1937</v>
      </c>
      <c r="B1938" s="2">
        <v>43109</v>
      </c>
      <c r="C1938" s="13">
        <v>62.92</v>
      </c>
      <c r="D1938" s="13">
        <f t="shared" si="90"/>
        <v>1.1900000000000048</v>
      </c>
      <c r="E1938" s="14">
        <v>22709</v>
      </c>
      <c r="F1938" s="14">
        <f t="shared" si="91"/>
        <v>9</v>
      </c>
      <c r="G1938" s="14">
        <v>1033.56</v>
      </c>
      <c r="H1938" s="13">
        <f t="shared" si="92"/>
        <v>10.659999999999968</v>
      </c>
    </row>
    <row r="1939" spans="1:8" x14ac:dyDescent="0.3">
      <c r="A1939">
        <v>1938</v>
      </c>
      <c r="B1939" s="2">
        <v>43108</v>
      </c>
      <c r="C1939" s="13">
        <v>61.73</v>
      </c>
      <c r="D1939" s="13">
        <f t="shared" si="90"/>
        <v>0.23999999999999488</v>
      </c>
      <c r="E1939" s="14">
        <v>22700</v>
      </c>
      <c r="F1939" s="14">
        <f t="shared" si="91"/>
        <v>-9</v>
      </c>
      <c r="G1939" s="14">
        <v>1022.9</v>
      </c>
      <c r="H1939" s="13">
        <f t="shared" si="92"/>
        <v>10.25</v>
      </c>
    </row>
    <row r="1940" spans="1:8" x14ac:dyDescent="0.3">
      <c r="A1940">
        <v>1939</v>
      </c>
      <c r="B1940" s="2">
        <v>43105</v>
      </c>
      <c r="C1940" s="13">
        <v>61.49</v>
      </c>
      <c r="D1940" s="13">
        <f t="shared" si="90"/>
        <v>-0.48999999999999488</v>
      </c>
      <c r="E1940" s="14">
        <v>22709</v>
      </c>
      <c r="F1940" s="14">
        <f t="shared" si="91"/>
        <v>-1</v>
      </c>
      <c r="G1940" s="14">
        <v>1012.65</v>
      </c>
      <c r="H1940" s="13">
        <f t="shared" si="92"/>
        <v>-7.1000000000000227</v>
      </c>
    </row>
    <row r="1941" spans="1:8" x14ac:dyDescent="0.3">
      <c r="A1941">
        <v>1940</v>
      </c>
      <c r="B1941" s="2">
        <v>43104</v>
      </c>
      <c r="C1941" s="13">
        <v>61.98</v>
      </c>
      <c r="D1941" s="13">
        <f t="shared" si="90"/>
        <v>0.36999999999999744</v>
      </c>
      <c r="E1941" s="14">
        <v>22710</v>
      </c>
      <c r="F1941" s="14">
        <f t="shared" si="91"/>
        <v>2</v>
      </c>
      <c r="G1941" s="14">
        <v>1019.75</v>
      </c>
      <c r="H1941" s="13">
        <f t="shared" si="92"/>
        <v>14.080000000000041</v>
      </c>
    </row>
    <row r="1942" spans="1:8" x14ac:dyDescent="0.3">
      <c r="A1942">
        <v>1941</v>
      </c>
      <c r="B1942" s="2">
        <v>43103</v>
      </c>
      <c r="C1942" s="13">
        <v>61.61</v>
      </c>
      <c r="D1942" s="13">
        <f t="shared" si="90"/>
        <v>1.240000000000002</v>
      </c>
      <c r="E1942" s="14">
        <v>22708</v>
      </c>
      <c r="F1942" s="14">
        <f t="shared" si="91"/>
        <v>8</v>
      </c>
      <c r="G1942" s="14">
        <v>1005.67</v>
      </c>
      <c r="H1942" s="13">
        <f t="shared" si="92"/>
        <v>9.8999999999999773</v>
      </c>
    </row>
    <row r="1943" spans="1:8" x14ac:dyDescent="0.3">
      <c r="A1943">
        <v>1942</v>
      </c>
      <c r="B1943" s="2">
        <v>43102</v>
      </c>
      <c r="C1943" s="13">
        <v>60.37</v>
      </c>
      <c r="D1943" s="13">
        <f t="shared" si="90"/>
        <v>-9.0000000000003411E-2</v>
      </c>
      <c r="E1943" s="14">
        <v>22700</v>
      </c>
      <c r="F1943" s="14">
        <f t="shared" si="91"/>
        <v>0</v>
      </c>
      <c r="G1943" s="14">
        <v>995.77</v>
      </c>
      <c r="H1943" s="13">
        <f t="shared" si="92"/>
        <v>11.529999999999973</v>
      </c>
    </row>
    <row r="1944" spans="1:8" x14ac:dyDescent="0.3">
      <c r="A1944">
        <v>1943</v>
      </c>
      <c r="B1944" s="2">
        <v>43098</v>
      </c>
      <c r="C1944" s="13">
        <v>60.46</v>
      </c>
      <c r="D1944" s="13">
        <f t="shared" si="90"/>
        <v>0.61999999999999744</v>
      </c>
      <c r="E1944" s="14">
        <v>22700</v>
      </c>
      <c r="F1944" s="14">
        <f t="shared" si="91"/>
        <v>-10</v>
      </c>
      <c r="G1944" s="14">
        <v>984.24</v>
      </c>
      <c r="H1944" s="13">
        <f t="shared" si="92"/>
        <v>7.5199999999999818</v>
      </c>
    </row>
    <row r="1945" spans="1:8" x14ac:dyDescent="0.3">
      <c r="A1945">
        <v>1944</v>
      </c>
      <c r="B1945" s="2">
        <v>43097</v>
      </c>
      <c r="C1945" s="13">
        <v>59.84</v>
      </c>
      <c r="D1945" s="13">
        <f t="shared" si="90"/>
        <v>0.17000000000000171</v>
      </c>
      <c r="E1945" s="14">
        <v>22710</v>
      </c>
      <c r="F1945" s="14">
        <f t="shared" si="91"/>
        <v>0</v>
      </c>
      <c r="G1945" s="14">
        <v>976.72</v>
      </c>
      <c r="H1945" s="13">
        <f t="shared" si="92"/>
        <v>8.2599999999999909</v>
      </c>
    </row>
    <row r="1946" spans="1:8" x14ac:dyDescent="0.3">
      <c r="A1946">
        <v>1945</v>
      </c>
      <c r="B1946" s="2">
        <v>43096</v>
      </c>
      <c r="C1946" s="13">
        <v>59.67</v>
      </c>
      <c r="D1946" s="13">
        <f t="shared" si="90"/>
        <v>0.12000000000000455</v>
      </c>
      <c r="E1946" s="14">
        <v>22710</v>
      </c>
      <c r="F1946" s="14">
        <f t="shared" si="91"/>
        <v>20</v>
      </c>
      <c r="G1946" s="14">
        <v>968.46</v>
      </c>
      <c r="H1946" s="13">
        <f t="shared" si="92"/>
        <v>2.5300000000000864</v>
      </c>
    </row>
    <row r="1947" spans="1:8" x14ac:dyDescent="0.3">
      <c r="A1947">
        <v>1946</v>
      </c>
      <c r="B1947" s="2">
        <v>43095</v>
      </c>
      <c r="C1947" s="13">
        <v>59.55</v>
      </c>
      <c r="D1947" s="13">
        <f t="shared" si="90"/>
        <v>1.8885714285714172</v>
      </c>
      <c r="E1947" s="14">
        <v>22690</v>
      </c>
      <c r="F1947" s="14">
        <f t="shared" si="91"/>
        <v>-20.5</v>
      </c>
      <c r="G1947" s="14">
        <v>965.93</v>
      </c>
      <c r="H1947" s="13">
        <f t="shared" si="92"/>
        <v>7.6200000000000045</v>
      </c>
    </row>
    <row r="1948" spans="1:8" x14ac:dyDescent="0.3">
      <c r="A1948">
        <v>1947</v>
      </c>
      <c r="B1948" s="2">
        <v>43094</v>
      </c>
      <c r="C1948" s="13">
        <v>57.66142857142858</v>
      </c>
      <c r="D1948" s="13">
        <f t="shared" si="90"/>
        <v>-0.58857142857142009</v>
      </c>
      <c r="E1948" s="14">
        <v>22710.5</v>
      </c>
      <c r="F1948" s="14">
        <f t="shared" si="91"/>
        <v>9.5</v>
      </c>
      <c r="G1948" s="14">
        <v>958.31</v>
      </c>
      <c r="H1948" s="13">
        <f t="shared" si="92"/>
        <v>5.9899999999998954</v>
      </c>
    </row>
    <row r="1949" spans="1:8" x14ac:dyDescent="0.3">
      <c r="A1949">
        <v>1948</v>
      </c>
      <c r="B1949" s="2">
        <v>43091</v>
      </c>
      <c r="C1949" s="13">
        <v>58.25</v>
      </c>
      <c r="D1949" s="13">
        <f t="shared" si="90"/>
        <v>-9.0000000000003411E-2</v>
      </c>
      <c r="E1949" s="14">
        <v>22701</v>
      </c>
      <c r="F1949" s="14">
        <f t="shared" si="91"/>
        <v>-4</v>
      </c>
      <c r="G1949" s="14">
        <v>952.32</v>
      </c>
      <c r="H1949" s="13">
        <f t="shared" si="92"/>
        <v>6.2600000000001046</v>
      </c>
    </row>
    <row r="1950" spans="1:8" x14ac:dyDescent="0.3">
      <c r="A1950">
        <v>1949</v>
      </c>
      <c r="B1950" s="2">
        <v>43090</v>
      </c>
      <c r="C1950" s="13">
        <v>58.34</v>
      </c>
      <c r="D1950" s="13">
        <f t="shared" si="90"/>
        <v>0.25</v>
      </c>
      <c r="E1950" s="14">
        <v>22705</v>
      </c>
      <c r="F1950" s="14">
        <f t="shared" si="91"/>
        <v>5</v>
      </c>
      <c r="G1950" s="14">
        <v>946.06</v>
      </c>
      <c r="H1950" s="13">
        <f t="shared" si="92"/>
        <v>-7.4500000000000455</v>
      </c>
    </row>
    <row r="1951" spans="1:8" x14ac:dyDescent="0.3">
      <c r="A1951">
        <v>1950</v>
      </c>
      <c r="B1951" s="2">
        <v>43089</v>
      </c>
      <c r="C1951" s="13">
        <v>58.09</v>
      </c>
      <c r="D1951" s="13">
        <f t="shared" si="90"/>
        <v>0.60000000000000142</v>
      </c>
      <c r="E1951" s="14">
        <v>22700</v>
      </c>
      <c r="F1951" s="14">
        <f t="shared" si="91"/>
        <v>-1</v>
      </c>
      <c r="G1951" s="14">
        <v>953.51</v>
      </c>
      <c r="H1951" s="13">
        <f t="shared" si="92"/>
        <v>2.0900000000000318</v>
      </c>
    </row>
    <row r="1952" spans="1:8" x14ac:dyDescent="0.3">
      <c r="A1952">
        <v>1951</v>
      </c>
      <c r="B1952" s="2">
        <v>43088</v>
      </c>
      <c r="C1952" s="13">
        <v>57.49</v>
      </c>
      <c r="D1952" s="13">
        <f t="shared" si="90"/>
        <v>0.32000000000000028</v>
      </c>
      <c r="E1952" s="14">
        <v>22701</v>
      </c>
      <c r="F1952" s="14">
        <f t="shared" si="91"/>
        <v>-13</v>
      </c>
      <c r="G1952" s="14">
        <v>951.42</v>
      </c>
      <c r="H1952" s="13">
        <f t="shared" si="92"/>
        <v>-6.6399999999999864</v>
      </c>
    </row>
    <row r="1953" spans="1:8" x14ac:dyDescent="0.3">
      <c r="A1953">
        <v>1952</v>
      </c>
      <c r="B1953" s="2">
        <v>43087</v>
      </c>
      <c r="C1953" s="13">
        <v>57.17</v>
      </c>
      <c r="D1953" s="13">
        <f t="shared" si="90"/>
        <v>-0.11999999999999744</v>
      </c>
      <c r="E1953" s="14">
        <v>22714</v>
      </c>
      <c r="F1953" s="14">
        <f t="shared" si="91"/>
        <v>14</v>
      </c>
      <c r="G1953" s="14">
        <v>958.06</v>
      </c>
      <c r="H1953" s="13">
        <f t="shared" si="92"/>
        <v>22.899999999999977</v>
      </c>
    </row>
    <row r="1954" spans="1:8" x14ac:dyDescent="0.3">
      <c r="A1954">
        <v>1953</v>
      </c>
      <c r="B1954" s="2">
        <v>43084</v>
      </c>
      <c r="C1954" s="13">
        <v>57.29</v>
      </c>
      <c r="D1954" s="13">
        <f t="shared" si="90"/>
        <v>0.28999999999999915</v>
      </c>
      <c r="E1954" s="14">
        <v>22700</v>
      </c>
      <c r="F1954" s="14">
        <f t="shared" si="91"/>
        <v>-5</v>
      </c>
      <c r="G1954" s="14">
        <v>935.16</v>
      </c>
      <c r="H1954" s="13">
        <f t="shared" si="92"/>
        <v>-0.69000000000005457</v>
      </c>
    </row>
    <row r="1955" spans="1:8" x14ac:dyDescent="0.3">
      <c r="A1955">
        <v>1954</v>
      </c>
      <c r="B1955" s="2">
        <v>43083</v>
      </c>
      <c r="C1955" s="13">
        <v>57</v>
      </c>
      <c r="D1955" s="13">
        <f t="shared" si="90"/>
        <v>0.40999999999999659</v>
      </c>
      <c r="E1955" s="14">
        <v>22705</v>
      </c>
      <c r="F1955" s="14">
        <f t="shared" si="91"/>
        <v>4</v>
      </c>
      <c r="G1955" s="14">
        <v>935.85</v>
      </c>
      <c r="H1955" s="13">
        <f t="shared" si="92"/>
        <v>11.450000000000045</v>
      </c>
    </row>
    <row r="1956" spans="1:8" x14ac:dyDescent="0.3">
      <c r="A1956">
        <v>1955</v>
      </c>
      <c r="B1956" s="2">
        <v>43082</v>
      </c>
      <c r="C1956" s="13">
        <v>56.59</v>
      </c>
      <c r="D1956" s="13">
        <f t="shared" si="90"/>
        <v>-0.52999999999999403</v>
      </c>
      <c r="E1956" s="14">
        <v>22701</v>
      </c>
      <c r="F1956" s="14">
        <f t="shared" si="91"/>
        <v>0</v>
      </c>
      <c r="G1956" s="14">
        <v>924.4</v>
      </c>
      <c r="H1956" s="13">
        <f t="shared" si="92"/>
        <v>-2.8500000000000227</v>
      </c>
    </row>
    <row r="1957" spans="1:8" x14ac:dyDescent="0.3">
      <c r="A1957">
        <v>1956</v>
      </c>
      <c r="B1957" s="2">
        <v>43081</v>
      </c>
      <c r="C1957" s="13">
        <v>57.12</v>
      </c>
      <c r="D1957" s="13">
        <f t="shared" si="90"/>
        <v>-0.72000000000000597</v>
      </c>
      <c r="E1957" s="14">
        <v>22701</v>
      </c>
      <c r="F1957" s="14">
        <f t="shared" si="91"/>
        <v>1</v>
      </c>
      <c r="G1957" s="14">
        <v>927.25</v>
      </c>
      <c r="H1957" s="13">
        <f t="shared" si="92"/>
        <v>9.7999999999999545</v>
      </c>
    </row>
    <row r="1958" spans="1:8" x14ac:dyDescent="0.3">
      <c r="A1958">
        <v>1957</v>
      </c>
      <c r="B1958" s="2">
        <v>43080</v>
      </c>
      <c r="C1958" s="13">
        <v>57.84</v>
      </c>
      <c r="D1958" s="13">
        <f t="shared" si="90"/>
        <v>0.69000000000000483</v>
      </c>
      <c r="E1958" s="14">
        <v>22700</v>
      </c>
      <c r="F1958" s="14">
        <f t="shared" si="91"/>
        <v>-10</v>
      </c>
      <c r="G1958" s="14">
        <v>917.45</v>
      </c>
      <c r="H1958" s="13">
        <f t="shared" si="92"/>
        <v>-22.709999999999923</v>
      </c>
    </row>
    <row r="1959" spans="1:8" x14ac:dyDescent="0.3">
      <c r="A1959">
        <v>1958</v>
      </c>
      <c r="B1959" s="2">
        <v>43077</v>
      </c>
      <c r="C1959" s="13">
        <v>57.15</v>
      </c>
      <c r="D1959" s="13">
        <f t="shared" si="90"/>
        <v>0.64999999999999858</v>
      </c>
      <c r="E1959" s="14">
        <v>22710</v>
      </c>
      <c r="F1959" s="14">
        <f t="shared" si="91"/>
        <v>9</v>
      </c>
      <c r="G1959" s="14">
        <v>940.16</v>
      </c>
      <c r="H1959" s="13">
        <f t="shared" si="92"/>
        <v>1.5099999999999909</v>
      </c>
    </row>
    <row r="1960" spans="1:8" x14ac:dyDescent="0.3">
      <c r="A1960">
        <v>1959</v>
      </c>
      <c r="B1960" s="2">
        <v>43076</v>
      </c>
      <c r="C1960" s="13">
        <v>56.5</v>
      </c>
      <c r="D1960" s="13">
        <f t="shared" si="90"/>
        <v>0.71000000000000085</v>
      </c>
      <c r="E1960" s="14">
        <v>22701</v>
      </c>
      <c r="F1960" s="14">
        <f t="shared" si="91"/>
        <v>-4</v>
      </c>
      <c r="G1960" s="14">
        <v>938.65</v>
      </c>
      <c r="H1960" s="13">
        <f t="shared" si="92"/>
        <v>-8.9900000000000091</v>
      </c>
    </row>
    <row r="1961" spans="1:8" x14ac:dyDescent="0.3">
      <c r="A1961">
        <v>1960</v>
      </c>
      <c r="B1961" s="2">
        <v>43075</v>
      </c>
      <c r="C1961" s="13">
        <v>55.79</v>
      </c>
      <c r="D1961" s="13">
        <f t="shared" si="90"/>
        <v>-1.8699999999999974</v>
      </c>
      <c r="E1961" s="14">
        <v>22705</v>
      </c>
      <c r="F1961" s="14">
        <f t="shared" si="91"/>
        <v>0</v>
      </c>
      <c r="G1961" s="14">
        <v>947.64</v>
      </c>
      <c r="H1961" s="13">
        <f t="shared" si="92"/>
        <v>-5.6599999999999682</v>
      </c>
    </row>
    <row r="1962" spans="1:8" x14ac:dyDescent="0.3">
      <c r="A1962">
        <v>1961</v>
      </c>
      <c r="B1962" s="2">
        <v>43074</v>
      </c>
      <c r="C1962" s="13">
        <v>57.66</v>
      </c>
      <c r="D1962" s="13">
        <f t="shared" si="90"/>
        <v>0.17999999999999972</v>
      </c>
      <c r="E1962" s="14">
        <v>22705</v>
      </c>
      <c r="F1962" s="14">
        <f t="shared" si="91"/>
        <v>3</v>
      </c>
      <c r="G1962" s="14">
        <v>953.3</v>
      </c>
      <c r="H1962" s="13">
        <f t="shared" si="92"/>
        <v>-16.720000000000027</v>
      </c>
    </row>
    <row r="1963" spans="1:8" x14ac:dyDescent="0.3">
      <c r="A1963">
        <v>1962</v>
      </c>
      <c r="B1963" s="2">
        <v>43073</v>
      </c>
      <c r="C1963" s="13">
        <v>57.48</v>
      </c>
      <c r="D1963" s="13">
        <f t="shared" si="90"/>
        <v>-0.87000000000000455</v>
      </c>
      <c r="E1963" s="14">
        <v>22702</v>
      </c>
      <c r="F1963" s="14">
        <f t="shared" si="91"/>
        <v>2</v>
      </c>
      <c r="G1963" s="14">
        <v>970.02</v>
      </c>
      <c r="H1963" s="13">
        <f t="shared" si="92"/>
        <v>9.6899999999999409</v>
      </c>
    </row>
    <row r="1964" spans="1:8" x14ac:dyDescent="0.3">
      <c r="A1964">
        <v>1963</v>
      </c>
      <c r="B1964" s="2">
        <v>43070</v>
      </c>
      <c r="C1964" s="13">
        <v>58.35</v>
      </c>
      <c r="D1964" s="13">
        <f t="shared" si="90"/>
        <v>0.95000000000000284</v>
      </c>
      <c r="E1964" s="14">
        <v>22700</v>
      </c>
      <c r="F1964" s="14">
        <f t="shared" si="91"/>
        <v>-5</v>
      </c>
      <c r="G1964" s="14">
        <v>960.33</v>
      </c>
      <c r="H1964" s="13">
        <f t="shared" si="92"/>
        <v>10.400000000000091</v>
      </c>
    </row>
    <row r="1965" spans="1:8" x14ac:dyDescent="0.3">
      <c r="A1965">
        <v>1964</v>
      </c>
      <c r="B1965" s="2">
        <v>43069</v>
      </c>
      <c r="C1965" s="13">
        <v>57.4</v>
      </c>
      <c r="D1965" s="13">
        <f t="shared" si="90"/>
        <v>0.14999999999999858</v>
      </c>
      <c r="E1965" s="14">
        <v>22705</v>
      </c>
      <c r="F1965" s="14">
        <f t="shared" si="91"/>
        <v>-10</v>
      </c>
      <c r="G1965" s="14">
        <v>949.93</v>
      </c>
      <c r="H1965" s="13">
        <f t="shared" si="92"/>
        <v>-2.2100000000000364</v>
      </c>
    </row>
    <row r="1966" spans="1:8" x14ac:dyDescent="0.3">
      <c r="A1966">
        <v>1965</v>
      </c>
      <c r="B1966" s="2">
        <v>43068</v>
      </c>
      <c r="C1966" s="13">
        <v>57.25</v>
      </c>
      <c r="D1966" s="13">
        <f t="shared" si="90"/>
        <v>-0.71000000000000085</v>
      </c>
      <c r="E1966" s="14">
        <v>22715</v>
      </c>
      <c r="F1966" s="14">
        <f t="shared" si="91"/>
        <v>10</v>
      </c>
      <c r="G1966" s="14">
        <v>952.14</v>
      </c>
      <c r="H1966" s="13">
        <f t="shared" si="92"/>
        <v>10.92999999999995</v>
      </c>
    </row>
    <row r="1967" spans="1:8" x14ac:dyDescent="0.3">
      <c r="A1967">
        <v>1966</v>
      </c>
      <c r="B1967" s="2">
        <v>43067</v>
      </c>
      <c r="C1967" s="13">
        <v>57.96</v>
      </c>
      <c r="D1967" s="13">
        <f t="shared" si="90"/>
        <v>-0.14000000000000057</v>
      </c>
      <c r="E1967" s="14">
        <v>22705</v>
      </c>
      <c r="F1967" s="14">
        <f t="shared" si="91"/>
        <v>-10</v>
      </c>
      <c r="G1967" s="14">
        <v>941.21</v>
      </c>
      <c r="H1967" s="13">
        <f t="shared" si="92"/>
        <v>2.6000000000000227</v>
      </c>
    </row>
    <row r="1968" spans="1:8" x14ac:dyDescent="0.3">
      <c r="A1968">
        <v>1967</v>
      </c>
      <c r="B1968" s="2">
        <v>43066</v>
      </c>
      <c r="C1968" s="13">
        <v>58.1</v>
      </c>
      <c r="D1968" s="13">
        <f t="shared" si="90"/>
        <v>-0.83999999999999631</v>
      </c>
      <c r="E1968" s="14">
        <v>22715</v>
      </c>
      <c r="F1968" s="14">
        <f t="shared" si="91"/>
        <v>0</v>
      </c>
      <c r="G1968" s="14">
        <v>938.61</v>
      </c>
      <c r="H1968" s="13">
        <f t="shared" si="92"/>
        <v>3.0399999999999636</v>
      </c>
    </row>
    <row r="1969" spans="1:8" x14ac:dyDescent="0.3">
      <c r="A1969">
        <v>1968</v>
      </c>
      <c r="B1969" s="2">
        <v>43063</v>
      </c>
      <c r="C1969" s="13">
        <v>58.94</v>
      </c>
      <c r="D1969" s="13">
        <f t="shared" si="90"/>
        <v>2.7128571428571462</v>
      </c>
      <c r="E1969" s="14">
        <v>22715</v>
      </c>
      <c r="F1969" s="14">
        <f t="shared" si="91"/>
        <v>-12</v>
      </c>
      <c r="G1969" s="14">
        <v>935.57</v>
      </c>
      <c r="H1969" s="13">
        <f t="shared" si="92"/>
        <v>1.8700000000000045</v>
      </c>
    </row>
    <row r="1970" spans="1:8" x14ac:dyDescent="0.3">
      <c r="A1970">
        <v>1969</v>
      </c>
      <c r="B1970" s="2">
        <v>43062</v>
      </c>
      <c r="C1970" s="13">
        <v>56.227142857142852</v>
      </c>
      <c r="D1970" s="13">
        <f t="shared" si="90"/>
        <v>-1.652857142857151</v>
      </c>
      <c r="E1970" s="14">
        <v>22727</v>
      </c>
      <c r="F1970" s="14">
        <f t="shared" si="91"/>
        <v>12</v>
      </c>
      <c r="G1970" s="14">
        <v>933.7</v>
      </c>
      <c r="H1970" s="13">
        <f t="shared" si="92"/>
        <v>1.0400000000000773</v>
      </c>
    </row>
    <row r="1971" spans="1:8" x14ac:dyDescent="0.3">
      <c r="A1971">
        <v>1970</v>
      </c>
      <c r="B1971" s="2">
        <v>43061</v>
      </c>
      <c r="C1971" s="13">
        <v>57.88</v>
      </c>
      <c r="D1971" s="13">
        <f t="shared" si="90"/>
        <v>1.0399999999999991</v>
      </c>
      <c r="E1971" s="14">
        <v>22715</v>
      </c>
      <c r="F1971" s="14">
        <f t="shared" si="91"/>
        <v>15</v>
      </c>
      <c r="G1971" s="14">
        <v>932.66</v>
      </c>
      <c r="H1971" s="13">
        <f t="shared" si="92"/>
        <v>14.360000000000014</v>
      </c>
    </row>
    <row r="1972" spans="1:8" x14ac:dyDescent="0.3">
      <c r="A1972">
        <v>1971</v>
      </c>
      <c r="B1972" s="2">
        <v>43060</v>
      </c>
      <c r="C1972" s="13">
        <v>56.84</v>
      </c>
      <c r="D1972" s="13">
        <f t="shared" si="90"/>
        <v>0.63000000000000256</v>
      </c>
      <c r="E1972" s="14">
        <v>22700</v>
      </c>
      <c r="F1972" s="14">
        <f t="shared" si="91"/>
        <v>0</v>
      </c>
      <c r="G1972" s="14">
        <v>918.3</v>
      </c>
      <c r="H1972" s="13">
        <f t="shared" si="92"/>
        <v>14.75</v>
      </c>
    </row>
    <row r="1973" spans="1:8" x14ac:dyDescent="0.3">
      <c r="A1973">
        <v>1972</v>
      </c>
      <c r="B1973" s="2">
        <v>43059</v>
      </c>
      <c r="C1973" s="13">
        <v>56.21</v>
      </c>
      <c r="D1973" s="13">
        <f t="shared" si="90"/>
        <v>-0.35999999999999943</v>
      </c>
      <c r="E1973" s="14">
        <v>22700</v>
      </c>
      <c r="F1973" s="14">
        <f t="shared" si="91"/>
        <v>-12</v>
      </c>
      <c r="G1973" s="14">
        <v>903.55</v>
      </c>
      <c r="H1973" s="13">
        <f t="shared" si="92"/>
        <v>12.8599999999999</v>
      </c>
    </row>
    <row r="1974" spans="1:8" x14ac:dyDescent="0.3">
      <c r="A1974">
        <v>1973</v>
      </c>
      <c r="B1974" s="2">
        <v>43056</v>
      </c>
      <c r="C1974" s="13">
        <v>56.57</v>
      </c>
      <c r="D1974" s="13">
        <f t="shared" si="90"/>
        <v>1.4299999999999997</v>
      </c>
      <c r="E1974" s="14">
        <v>22712</v>
      </c>
      <c r="F1974" s="14">
        <f t="shared" si="91"/>
        <v>11</v>
      </c>
      <c r="G1974" s="14">
        <v>890.69</v>
      </c>
      <c r="H1974" s="13">
        <f t="shared" si="92"/>
        <v>-2.1099999999999</v>
      </c>
    </row>
    <row r="1975" spans="1:8" x14ac:dyDescent="0.3">
      <c r="A1975">
        <v>1974</v>
      </c>
      <c r="B1975" s="2">
        <v>43055</v>
      </c>
      <c r="C1975" s="13">
        <v>55.14</v>
      </c>
      <c r="D1975" s="13">
        <f t="shared" si="90"/>
        <v>-0.14000000000000057</v>
      </c>
      <c r="E1975" s="14">
        <v>22701</v>
      </c>
      <c r="F1975" s="14">
        <f t="shared" si="91"/>
        <v>0</v>
      </c>
      <c r="G1975" s="14">
        <v>892.8</v>
      </c>
      <c r="H1975" s="13">
        <f t="shared" si="92"/>
        <v>10.209999999999923</v>
      </c>
    </row>
    <row r="1976" spans="1:8" x14ac:dyDescent="0.3">
      <c r="A1976">
        <v>1975</v>
      </c>
      <c r="B1976" s="2">
        <v>43054</v>
      </c>
      <c r="C1976" s="13">
        <v>55.28</v>
      </c>
      <c r="D1976" s="13">
        <f t="shared" si="90"/>
        <v>-0.39000000000000057</v>
      </c>
      <c r="E1976" s="14">
        <v>22701</v>
      </c>
      <c r="F1976" s="14">
        <f t="shared" si="91"/>
        <v>-9</v>
      </c>
      <c r="G1976" s="14">
        <v>882.59</v>
      </c>
      <c r="H1976" s="13">
        <f t="shared" si="92"/>
        <v>1.6900000000000546</v>
      </c>
    </row>
    <row r="1977" spans="1:8" x14ac:dyDescent="0.3">
      <c r="A1977">
        <v>1976</v>
      </c>
      <c r="B1977" s="2">
        <v>43053</v>
      </c>
      <c r="C1977" s="13">
        <v>55.67</v>
      </c>
      <c r="D1977" s="13">
        <f t="shared" si="90"/>
        <v>-1.1000000000000014</v>
      </c>
      <c r="E1977" s="14">
        <v>22710</v>
      </c>
      <c r="F1977" s="14">
        <f t="shared" si="91"/>
        <v>15</v>
      </c>
      <c r="G1977" s="14">
        <v>880.9</v>
      </c>
      <c r="H1977" s="13">
        <f t="shared" si="92"/>
        <v>1.5599999999999454</v>
      </c>
    </row>
    <row r="1978" spans="1:8" x14ac:dyDescent="0.3">
      <c r="A1978">
        <v>1977</v>
      </c>
      <c r="B1978" s="2">
        <v>43052</v>
      </c>
      <c r="C1978" s="13">
        <v>56.77</v>
      </c>
      <c r="D1978" s="13">
        <f t="shared" si="90"/>
        <v>2.0000000000003126E-2</v>
      </c>
      <c r="E1978" s="14">
        <v>22695</v>
      </c>
      <c r="F1978" s="14">
        <f t="shared" si="91"/>
        <v>-6</v>
      </c>
      <c r="G1978" s="14">
        <v>879.34</v>
      </c>
      <c r="H1978" s="13">
        <f t="shared" si="92"/>
        <v>11.129999999999995</v>
      </c>
    </row>
    <row r="1979" spans="1:8" x14ac:dyDescent="0.3">
      <c r="A1979">
        <v>1978</v>
      </c>
      <c r="B1979" s="2">
        <v>43049</v>
      </c>
      <c r="C1979" s="13">
        <v>56.75</v>
      </c>
      <c r="D1979" s="13">
        <f t="shared" si="90"/>
        <v>-0.40999999999999659</v>
      </c>
      <c r="E1979" s="14">
        <v>22701</v>
      </c>
      <c r="F1979" s="14">
        <f t="shared" si="91"/>
        <v>1</v>
      </c>
      <c r="G1979" s="14">
        <v>868.21</v>
      </c>
      <c r="H1979" s="13">
        <f t="shared" si="92"/>
        <v>7.8100000000000591</v>
      </c>
    </row>
    <row r="1980" spans="1:8" x14ac:dyDescent="0.3">
      <c r="A1980">
        <v>1979</v>
      </c>
      <c r="B1980" s="2">
        <v>43048</v>
      </c>
      <c r="C1980" s="13">
        <v>57.16</v>
      </c>
      <c r="D1980" s="13">
        <f t="shared" si="90"/>
        <v>0.33999999999999631</v>
      </c>
      <c r="E1980" s="14">
        <v>22700</v>
      </c>
      <c r="F1980" s="14">
        <f t="shared" si="91"/>
        <v>0</v>
      </c>
      <c r="G1980" s="14">
        <v>860.4</v>
      </c>
      <c r="H1980" s="13">
        <f t="shared" si="92"/>
        <v>0.69999999999993179</v>
      </c>
    </row>
    <row r="1981" spans="1:8" x14ac:dyDescent="0.3">
      <c r="A1981">
        <v>1980</v>
      </c>
      <c r="B1981" s="2">
        <v>43047</v>
      </c>
      <c r="C1981" s="13">
        <v>56.82</v>
      </c>
      <c r="D1981" s="13">
        <f t="shared" si="90"/>
        <v>-0.36999999999999744</v>
      </c>
      <c r="E1981" s="14">
        <v>22700</v>
      </c>
      <c r="F1981" s="14">
        <f t="shared" si="91"/>
        <v>-1</v>
      </c>
      <c r="G1981" s="14">
        <v>859.7</v>
      </c>
      <c r="H1981" s="13">
        <f t="shared" si="92"/>
        <v>9.3700000000000045</v>
      </c>
    </row>
    <row r="1982" spans="1:8" x14ac:dyDescent="0.3">
      <c r="A1982">
        <v>1981</v>
      </c>
      <c r="B1982" s="2">
        <v>43046</v>
      </c>
      <c r="C1982" s="13">
        <v>57.19</v>
      </c>
      <c r="D1982" s="13">
        <f t="shared" si="90"/>
        <v>-0.15000000000000568</v>
      </c>
      <c r="E1982" s="14">
        <v>22701</v>
      </c>
      <c r="F1982" s="14">
        <f t="shared" si="91"/>
        <v>-4</v>
      </c>
      <c r="G1982" s="14">
        <v>850.33</v>
      </c>
      <c r="H1982" s="13">
        <f t="shared" si="92"/>
        <v>1.2400000000000091</v>
      </c>
    </row>
    <row r="1983" spans="1:8" x14ac:dyDescent="0.3">
      <c r="A1983">
        <v>1982</v>
      </c>
      <c r="B1983" s="2">
        <v>43045</v>
      </c>
      <c r="C1983" s="13">
        <v>57.34</v>
      </c>
      <c r="D1983" s="13">
        <f t="shared" si="90"/>
        <v>1.7100000000000009</v>
      </c>
      <c r="E1983" s="14">
        <v>22705</v>
      </c>
      <c r="F1983" s="14">
        <f t="shared" si="91"/>
        <v>5</v>
      </c>
      <c r="G1983" s="14">
        <v>849.09</v>
      </c>
      <c r="H1983" s="13">
        <f t="shared" si="92"/>
        <v>5.3600000000000136</v>
      </c>
    </row>
    <row r="1984" spans="1:8" x14ac:dyDescent="0.3">
      <c r="A1984">
        <v>1983</v>
      </c>
      <c r="B1984" s="2">
        <v>43042</v>
      </c>
      <c r="C1984" s="13">
        <v>55.63</v>
      </c>
      <c r="D1984" s="13">
        <f t="shared" si="90"/>
        <v>1.0800000000000054</v>
      </c>
      <c r="E1984" s="14">
        <v>22700</v>
      </c>
      <c r="F1984" s="14">
        <f t="shared" si="91"/>
        <v>0</v>
      </c>
      <c r="G1984" s="14">
        <v>843.73</v>
      </c>
      <c r="H1984" s="13">
        <f t="shared" si="92"/>
        <v>10.639999999999986</v>
      </c>
    </row>
    <row r="1985" spans="1:8" x14ac:dyDescent="0.3">
      <c r="A1985">
        <v>1984</v>
      </c>
      <c r="B1985" s="2">
        <v>43041</v>
      </c>
      <c r="C1985" s="13">
        <v>54.55</v>
      </c>
      <c r="D1985" s="13">
        <f t="shared" si="90"/>
        <v>0.22999999999999687</v>
      </c>
      <c r="E1985" s="14">
        <v>22700</v>
      </c>
      <c r="F1985" s="14">
        <f t="shared" si="91"/>
        <v>-1</v>
      </c>
      <c r="G1985" s="14">
        <v>833.09</v>
      </c>
      <c r="H1985" s="13">
        <f t="shared" si="92"/>
        <v>-9.6200000000000045</v>
      </c>
    </row>
    <row r="1986" spans="1:8" x14ac:dyDescent="0.3">
      <c r="A1986">
        <v>1985</v>
      </c>
      <c r="B1986" s="2">
        <v>43040</v>
      </c>
      <c r="C1986" s="13">
        <v>54.32</v>
      </c>
      <c r="D1986" s="13">
        <f t="shared" si="90"/>
        <v>-3.9999999999999147E-2</v>
      </c>
      <c r="E1986" s="14">
        <v>22701</v>
      </c>
      <c r="F1986" s="14">
        <f t="shared" si="91"/>
        <v>1</v>
      </c>
      <c r="G1986" s="14">
        <v>842.71</v>
      </c>
      <c r="H1986" s="13">
        <f t="shared" si="92"/>
        <v>5.4300000000000637</v>
      </c>
    </row>
    <row r="1987" spans="1:8" x14ac:dyDescent="0.3">
      <c r="A1987">
        <v>1986</v>
      </c>
      <c r="B1987" s="2">
        <v>43039</v>
      </c>
      <c r="C1987" s="13">
        <v>54.36</v>
      </c>
      <c r="D1987" s="13">
        <f t="shared" ref="D1987:D2050" si="93">C1987-C1988</f>
        <v>0.25</v>
      </c>
      <c r="E1987" s="14">
        <v>22700</v>
      </c>
      <c r="F1987" s="14">
        <f t="shared" ref="F1987:F2050" si="94">E1987-E1988</f>
        <v>0</v>
      </c>
      <c r="G1987" s="14">
        <v>837.28</v>
      </c>
      <c r="H1987" s="13">
        <f t="shared" ref="H1987:H2050" si="95">G1987-G1988</f>
        <v>-7.9200000000000728</v>
      </c>
    </row>
    <row r="1988" spans="1:8" x14ac:dyDescent="0.3">
      <c r="A1988">
        <v>1987</v>
      </c>
      <c r="B1988" s="2">
        <v>43038</v>
      </c>
      <c r="C1988" s="13">
        <v>54.11</v>
      </c>
      <c r="D1988" s="13">
        <f t="shared" si="93"/>
        <v>0.18999999999999773</v>
      </c>
      <c r="E1988" s="14">
        <v>22700</v>
      </c>
      <c r="F1988" s="14">
        <f t="shared" si="94"/>
        <v>0</v>
      </c>
      <c r="G1988" s="14">
        <v>845.2</v>
      </c>
      <c r="H1988" s="13">
        <f t="shared" si="95"/>
        <v>4.8300000000000409</v>
      </c>
    </row>
    <row r="1989" spans="1:8" x14ac:dyDescent="0.3">
      <c r="A1989">
        <v>1988</v>
      </c>
      <c r="B1989" s="2">
        <v>43035</v>
      </c>
      <c r="C1989" s="13">
        <v>53.92</v>
      </c>
      <c r="D1989" s="13">
        <f t="shared" si="93"/>
        <v>1.5100000000000051</v>
      </c>
      <c r="E1989" s="14">
        <v>22700</v>
      </c>
      <c r="F1989" s="14">
        <f t="shared" si="94"/>
        <v>-20</v>
      </c>
      <c r="G1989" s="14">
        <v>840.37</v>
      </c>
      <c r="H1989" s="13">
        <f t="shared" si="95"/>
        <v>10.259999999999991</v>
      </c>
    </row>
    <row r="1990" spans="1:8" x14ac:dyDescent="0.3">
      <c r="A1990">
        <v>1989</v>
      </c>
      <c r="B1990" s="2">
        <v>43034</v>
      </c>
      <c r="C1990" s="13">
        <v>52.41</v>
      </c>
      <c r="D1990" s="13">
        <f t="shared" si="93"/>
        <v>0.43999999999999773</v>
      </c>
      <c r="E1990" s="14">
        <v>22720</v>
      </c>
      <c r="F1990" s="14">
        <f t="shared" si="94"/>
        <v>0</v>
      </c>
      <c r="G1990" s="14">
        <v>830.11</v>
      </c>
      <c r="H1990" s="13">
        <f t="shared" si="95"/>
        <v>-0.58000000000004093</v>
      </c>
    </row>
    <row r="1991" spans="1:8" x14ac:dyDescent="0.3">
      <c r="A1991">
        <v>1990</v>
      </c>
      <c r="B1991" s="2">
        <v>43033</v>
      </c>
      <c r="C1991" s="13">
        <v>51.97</v>
      </c>
      <c r="D1991" s="13">
        <f t="shared" si="93"/>
        <v>-0.35000000000000142</v>
      </c>
      <c r="E1991" s="14">
        <v>22720</v>
      </c>
      <c r="F1991" s="14">
        <f t="shared" si="94"/>
        <v>1</v>
      </c>
      <c r="G1991" s="14">
        <v>830.69</v>
      </c>
      <c r="H1991" s="13">
        <f t="shared" si="95"/>
        <v>5.4500000000000455</v>
      </c>
    </row>
    <row r="1992" spans="1:8" x14ac:dyDescent="0.3">
      <c r="A1992">
        <v>1991</v>
      </c>
      <c r="B1992" s="2">
        <v>43032</v>
      </c>
      <c r="C1992" s="13">
        <v>52.32</v>
      </c>
      <c r="D1992" s="13">
        <f t="shared" si="93"/>
        <v>0.41000000000000369</v>
      </c>
      <c r="E1992" s="14">
        <v>22719</v>
      </c>
      <c r="F1992" s="14">
        <f t="shared" si="94"/>
        <v>-4</v>
      </c>
      <c r="G1992" s="14">
        <v>825.24</v>
      </c>
      <c r="H1992" s="13">
        <f t="shared" si="95"/>
        <v>5.2000000000000455</v>
      </c>
    </row>
    <row r="1993" spans="1:8" x14ac:dyDescent="0.3">
      <c r="A1993">
        <v>1992</v>
      </c>
      <c r="B1993" s="2">
        <v>43031</v>
      </c>
      <c r="C1993" s="13">
        <v>51.91</v>
      </c>
      <c r="D1993" s="13">
        <f t="shared" si="93"/>
        <v>0.27999999999999403</v>
      </c>
      <c r="E1993" s="14">
        <v>22723</v>
      </c>
      <c r="F1993" s="14">
        <f t="shared" si="94"/>
        <v>5</v>
      </c>
      <c r="G1993" s="14">
        <v>820.04</v>
      </c>
      <c r="H1993" s="13">
        <f t="shared" si="95"/>
        <v>-6.8000000000000682</v>
      </c>
    </row>
    <row r="1994" spans="1:8" x14ac:dyDescent="0.3">
      <c r="A1994">
        <v>1993</v>
      </c>
      <c r="B1994" s="2">
        <v>43028</v>
      </c>
      <c r="C1994" s="13">
        <v>51.63</v>
      </c>
      <c r="D1994" s="13">
        <f t="shared" si="93"/>
        <v>0.34000000000000341</v>
      </c>
      <c r="E1994" s="14">
        <v>22718</v>
      </c>
      <c r="F1994" s="14">
        <f t="shared" si="94"/>
        <v>8</v>
      </c>
      <c r="G1994" s="14">
        <v>826.84</v>
      </c>
      <c r="H1994" s="13">
        <f t="shared" si="95"/>
        <v>-2.0899999999999181</v>
      </c>
    </row>
    <row r="1995" spans="1:8" x14ac:dyDescent="0.3">
      <c r="A1995">
        <v>1994</v>
      </c>
      <c r="B1995" s="2">
        <v>43027</v>
      </c>
      <c r="C1995" s="13">
        <v>51.29</v>
      </c>
      <c r="D1995" s="13">
        <f t="shared" si="93"/>
        <v>-0.75999999999999801</v>
      </c>
      <c r="E1995" s="14">
        <v>22710</v>
      </c>
      <c r="F1995" s="14">
        <f t="shared" si="94"/>
        <v>-9</v>
      </c>
      <c r="G1995" s="14">
        <v>828.93</v>
      </c>
      <c r="H1995" s="13">
        <f t="shared" si="95"/>
        <v>1.2099999999999227</v>
      </c>
    </row>
    <row r="1996" spans="1:8" x14ac:dyDescent="0.3">
      <c r="A1996">
        <v>1995</v>
      </c>
      <c r="B1996" s="2">
        <v>43026</v>
      </c>
      <c r="C1996" s="13">
        <v>52.05</v>
      </c>
      <c r="D1996" s="13">
        <f t="shared" si="93"/>
        <v>0.17999999999999972</v>
      </c>
      <c r="E1996" s="14">
        <v>22719</v>
      </c>
      <c r="F1996" s="14">
        <f t="shared" si="94"/>
        <v>1</v>
      </c>
      <c r="G1996" s="14">
        <v>827.72</v>
      </c>
      <c r="H1996" s="13">
        <f t="shared" si="95"/>
        <v>-0.56999999999993634</v>
      </c>
    </row>
    <row r="1997" spans="1:8" x14ac:dyDescent="0.3">
      <c r="A1997">
        <v>1996</v>
      </c>
      <c r="B1997" s="2">
        <v>43025</v>
      </c>
      <c r="C1997" s="13">
        <v>51.87</v>
      </c>
      <c r="D1997" s="13">
        <f t="shared" si="93"/>
        <v>9.9999999999980105E-3</v>
      </c>
      <c r="E1997" s="14">
        <v>22718</v>
      </c>
      <c r="F1997" s="14">
        <f t="shared" si="94"/>
        <v>13</v>
      </c>
      <c r="G1997" s="14">
        <v>828.29</v>
      </c>
      <c r="H1997" s="13">
        <f t="shared" si="95"/>
        <v>8.8600000000000136</v>
      </c>
    </row>
    <row r="1998" spans="1:8" x14ac:dyDescent="0.3">
      <c r="A1998">
        <v>1997</v>
      </c>
      <c r="B1998" s="2">
        <v>43024</v>
      </c>
      <c r="C1998" s="13">
        <v>51.86</v>
      </c>
      <c r="D1998" s="13">
        <f t="shared" si="93"/>
        <v>0.42999999999999972</v>
      </c>
      <c r="E1998" s="14">
        <v>22705</v>
      </c>
      <c r="F1998" s="14">
        <f t="shared" si="94"/>
        <v>-5</v>
      </c>
      <c r="G1998" s="14">
        <v>819.43</v>
      </c>
      <c r="H1998" s="13">
        <f t="shared" si="95"/>
        <v>-1.5200000000000955</v>
      </c>
    </row>
    <row r="1999" spans="1:8" x14ac:dyDescent="0.3">
      <c r="A1999">
        <v>1998</v>
      </c>
      <c r="B1999" s="2">
        <v>43021</v>
      </c>
      <c r="C1999" s="13">
        <v>51.43</v>
      </c>
      <c r="D1999" s="13">
        <f t="shared" si="93"/>
        <v>0.82000000000000028</v>
      </c>
      <c r="E1999" s="14">
        <v>22710</v>
      </c>
      <c r="F1999" s="14">
        <f t="shared" si="94"/>
        <v>-9</v>
      </c>
      <c r="G1999" s="14">
        <v>820.95</v>
      </c>
      <c r="H1999" s="13">
        <f t="shared" si="95"/>
        <v>5.0800000000000409</v>
      </c>
    </row>
    <row r="2000" spans="1:8" x14ac:dyDescent="0.3">
      <c r="A2000">
        <v>1999</v>
      </c>
      <c r="B2000" s="2">
        <v>43020</v>
      </c>
      <c r="C2000" s="13">
        <v>50.61</v>
      </c>
      <c r="D2000" s="13">
        <f t="shared" si="93"/>
        <v>-0.68999999999999773</v>
      </c>
      <c r="E2000" s="14">
        <v>22719</v>
      </c>
      <c r="F2000" s="14">
        <f t="shared" si="94"/>
        <v>1</v>
      </c>
      <c r="G2000" s="14">
        <v>815.87</v>
      </c>
      <c r="H2000" s="13">
        <f t="shared" si="95"/>
        <v>1.9199999999999591</v>
      </c>
    </row>
    <row r="2001" spans="1:8" x14ac:dyDescent="0.3">
      <c r="A2001">
        <v>2000</v>
      </c>
      <c r="B2001" s="2">
        <v>43019</v>
      </c>
      <c r="C2001" s="13">
        <v>51.3</v>
      </c>
      <c r="D2001" s="13">
        <f t="shared" si="93"/>
        <v>0.36999999999999744</v>
      </c>
      <c r="E2001" s="14">
        <v>22718</v>
      </c>
      <c r="F2001" s="14">
        <f t="shared" si="94"/>
        <v>-2</v>
      </c>
      <c r="G2001" s="14">
        <v>813.95</v>
      </c>
      <c r="H2001" s="13">
        <f t="shared" si="95"/>
        <v>3.3000000000000682</v>
      </c>
    </row>
    <row r="2002" spans="1:8" x14ac:dyDescent="0.3">
      <c r="A2002">
        <v>2001</v>
      </c>
      <c r="B2002" s="2">
        <v>43018</v>
      </c>
      <c r="C2002" s="13">
        <v>50.93</v>
      </c>
      <c r="D2002" s="13">
        <f t="shared" si="93"/>
        <v>1.3500000000000014</v>
      </c>
      <c r="E2002" s="14">
        <v>22720</v>
      </c>
      <c r="F2002" s="14">
        <f t="shared" si="94"/>
        <v>-5</v>
      </c>
      <c r="G2002" s="14">
        <v>810.65</v>
      </c>
      <c r="H2002" s="13">
        <f t="shared" si="95"/>
        <v>1.6899999999999409</v>
      </c>
    </row>
    <row r="2003" spans="1:8" x14ac:dyDescent="0.3">
      <c r="A2003">
        <v>2002</v>
      </c>
      <c r="B2003" s="2">
        <v>43017</v>
      </c>
      <c r="C2003" s="13">
        <v>49.58</v>
      </c>
      <c r="D2003" s="13">
        <f t="shared" si="93"/>
        <v>0.23999999999999488</v>
      </c>
      <c r="E2003" s="14">
        <v>22725</v>
      </c>
      <c r="F2003" s="14">
        <f t="shared" si="94"/>
        <v>10</v>
      </c>
      <c r="G2003" s="14">
        <v>808.96</v>
      </c>
      <c r="H2003" s="13">
        <f t="shared" si="95"/>
        <v>1.1600000000000819</v>
      </c>
    </row>
    <row r="2004" spans="1:8" x14ac:dyDescent="0.3">
      <c r="A2004">
        <v>2003</v>
      </c>
      <c r="B2004" s="2">
        <v>43014</v>
      </c>
      <c r="C2004" s="13">
        <v>49.34</v>
      </c>
      <c r="D2004" s="13">
        <f t="shared" si="93"/>
        <v>-1.4499999999999957</v>
      </c>
      <c r="E2004" s="14">
        <v>22715</v>
      </c>
      <c r="F2004" s="14">
        <f t="shared" si="94"/>
        <v>0</v>
      </c>
      <c r="G2004" s="14">
        <v>807.8</v>
      </c>
      <c r="H2004" s="13">
        <f t="shared" si="95"/>
        <v>2.5699999999999363</v>
      </c>
    </row>
    <row r="2005" spans="1:8" x14ac:dyDescent="0.3">
      <c r="A2005">
        <v>2004</v>
      </c>
      <c r="B2005" s="2">
        <v>43013</v>
      </c>
      <c r="C2005" s="13">
        <v>50.79</v>
      </c>
      <c r="D2005" s="13">
        <f t="shared" si="93"/>
        <v>0.78999999999999915</v>
      </c>
      <c r="E2005" s="14">
        <v>22715</v>
      </c>
      <c r="F2005" s="14">
        <f t="shared" si="94"/>
        <v>-5</v>
      </c>
      <c r="G2005" s="14">
        <v>805.23</v>
      </c>
      <c r="H2005" s="13">
        <f t="shared" si="95"/>
        <v>-0.42999999999994998</v>
      </c>
    </row>
    <row r="2006" spans="1:8" x14ac:dyDescent="0.3">
      <c r="A2006">
        <v>2005</v>
      </c>
      <c r="B2006" s="2">
        <v>43012</v>
      </c>
      <c r="C2006" s="13">
        <v>50</v>
      </c>
      <c r="D2006" s="13">
        <f t="shared" si="93"/>
        <v>-0.43999999999999773</v>
      </c>
      <c r="E2006" s="14">
        <v>22720</v>
      </c>
      <c r="F2006" s="14">
        <f t="shared" si="94"/>
        <v>5</v>
      </c>
      <c r="G2006" s="14">
        <v>805.66</v>
      </c>
      <c r="H2006" s="13">
        <f t="shared" si="95"/>
        <v>7.6599999999999682</v>
      </c>
    </row>
    <row r="2007" spans="1:8" x14ac:dyDescent="0.3">
      <c r="A2007">
        <v>2006</v>
      </c>
      <c r="B2007" s="2">
        <v>43011</v>
      </c>
      <c r="C2007" s="13">
        <v>50.44</v>
      </c>
      <c r="D2007" s="13">
        <f t="shared" si="93"/>
        <v>-0.15000000000000568</v>
      </c>
      <c r="E2007" s="14">
        <v>22715</v>
      </c>
      <c r="F2007" s="14">
        <f t="shared" si="94"/>
        <v>0</v>
      </c>
      <c r="G2007" s="14">
        <v>798</v>
      </c>
      <c r="H2007" s="13">
        <f t="shared" si="95"/>
        <v>-4.2300000000000182</v>
      </c>
    </row>
    <row r="2008" spans="1:8" x14ac:dyDescent="0.3">
      <c r="A2008">
        <v>2007</v>
      </c>
      <c r="B2008" s="2">
        <v>43010</v>
      </c>
      <c r="C2008" s="13">
        <v>50.59</v>
      </c>
      <c r="D2008" s="13">
        <f t="shared" si="93"/>
        <v>-1.0799999999999983</v>
      </c>
      <c r="E2008" s="14">
        <v>22715</v>
      </c>
      <c r="F2008" s="14">
        <f t="shared" si="94"/>
        <v>-5</v>
      </c>
      <c r="G2008" s="14">
        <v>802.23</v>
      </c>
      <c r="H2008" s="13">
        <f t="shared" si="95"/>
        <v>-2.1899999999999409</v>
      </c>
    </row>
    <row r="2009" spans="1:8" x14ac:dyDescent="0.3">
      <c r="A2009">
        <v>2008</v>
      </c>
      <c r="B2009" s="2">
        <v>43007</v>
      </c>
      <c r="C2009" s="13">
        <v>51.67</v>
      </c>
      <c r="D2009" s="13">
        <f t="shared" si="93"/>
        <v>5.0000000000004263E-2</v>
      </c>
      <c r="E2009" s="14">
        <v>22720</v>
      </c>
      <c r="F2009" s="14">
        <f t="shared" si="94"/>
        <v>5</v>
      </c>
      <c r="G2009" s="14">
        <v>804.42</v>
      </c>
      <c r="H2009" s="13">
        <f t="shared" si="95"/>
        <v>-0.40000000000009095</v>
      </c>
    </row>
    <row r="2010" spans="1:8" x14ac:dyDescent="0.3">
      <c r="A2010">
        <v>2009</v>
      </c>
      <c r="B2010" s="2">
        <v>43006</v>
      </c>
      <c r="C2010" s="13">
        <v>51.62</v>
      </c>
      <c r="D2010" s="13">
        <f t="shared" si="93"/>
        <v>-0.52000000000000313</v>
      </c>
      <c r="E2010" s="14">
        <v>22715</v>
      </c>
      <c r="F2010" s="14">
        <f t="shared" si="94"/>
        <v>-5</v>
      </c>
      <c r="G2010" s="14">
        <v>804.82</v>
      </c>
      <c r="H2010" s="13">
        <f t="shared" si="95"/>
        <v>1.0500000000000682</v>
      </c>
    </row>
    <row r="2011" spans="1:8" x14ac:dyDescent="0.3">
      <c r="A2011">
        <v>2010</v>
      </c>
      <c r="B2011" s="2">
        <v>43005</v>
      </c>
      <c r="C2011" s="13">
        <v>52.14</v>
      </c>
      <c r="D2011" s="13">
        <f t="shared" si="93"/>
        <v>0.54999999999999716</v>
      </c>
      <c r="E2011" s="14">
        <v>22720</v>
      </c>
      <c r="F2011" s="14">
        <f t="shared" si="94"/>
        <v>0</v>
      </c>
      <c r="G2011" s="14">
        <v>803.77</v>
      </c>
      <c r="H2011" s="13">
        <f t="shared" si="95"/>
        <v>-1.5800000000000409</v>
      </c>
    </row>
    <row r="2012" spans="1:8" x14ac:dyDescent="0.3">
      <c r="A2012">
        <v>2011</v>
      </c>
      <c r="B2012" s="2">
        <v>43004</v>
      </c>
      <c r="C2012" s="13">
        <v>51.59</v>
      </c>
      <c r="D2012" s="13">
        <f t="shared" si="93"/>
        <v>-0.25999999999999801</v>
      </c>
      <c r="E2012" s="14">
        <v>22720</v>
      </c>
      <c r="F2012" s="14">
        <f t="shared" si="94"/>
        <v>-10</v>
      </c>
      <c r="G2012" s="14">
        <v>805.35</v>
      </c>
      <c r="H2012" s="13">
        <f t="shared" si="95"/>
        <v>-0.23000000000001819</v>
      </c>
    </row>
    <row r="2013" spans="1:8" x14ac:dyDescent="0.3">
      <c r="A2013">
        <v>2012</v>
      </c>
      <c r="B2013" s="2">
        <v>43003</v>
      </c>
      <c r="C2013" s="13">
        <v>51.85</v>
      </c>
      <c r="D2013" s="13">
        <f t="shared" si="93"/>
        <v>1.5200000000000031</v>
      </c>
      <c r="E2013" s="14">
        <v>22730</v>
      </c>
      <c r="F2013" s="14">
        <f t="shared" si="94"/>
        <v>15</v>
      </c>
      <c r="G2013" s="14">
        <v>805.58</v>
      </c>
      <c r="H2013" s="13">
        <f t="shared" si="95"/>
        <v>-1.5499999999999545</v>
      </c>
    </row>
    <row r="2014" spans="1:8" x14ac:dyDescent="0.3">
      <c r="A2014">
        <v>2013</v>
      </c>
      <c r="B2014" s="2">
        <v>43000</v>
      </c>
      <c r="C2014" s="13">
        <v>50.33</v>
      </c>
      <c r="D2014" s="13">
        <f t="shared" si="93"/>
        <v>-0.25</v>
      </c>
      <c r="E2014" s="14">
        <v>22715</v>
      </c>
      <c r="F2014" s="14">
        <f t="shared" si="94"/>
        <v>-5</v>
      </c>
      <c r="G2014" s="14">
        <v>807.13</v>
      </c>
      <c r="H2014" s="13">
        <f t="shared" si="95"/>
        <v>3.2000000000000455</v>
      </c>
    </row>
    <row r="2015" spans="1:8" x14ac:dyDescent="0.3">
      <c r="A2015">
        <v>2014</v>
      </c>
      <c r="B2015" s="2">
        <v>42999</v>
      </c>
      <c r="C2015" s="13">
        <v>50.58</v>
      </c>
      <c r="D2015" s="13">
        <f t="shared" si="93"/>
        <v>0.28999999999999915</v>
      </c>
      <c r="E2015" s="14">
        <v>22720</v>
      </c>
      <c r="F2015" s="14">
        <f t="shared" si="94"/>
        <v>-5</v>
      </c>
      <c r="G2015" s="14">
        <v>803.93</v>
      </c>
      <c r="H2015" s="13">
        <f t="shared" si="95"/>
        <v>-1.9300000000000637</v>
      </c>
    </row>
    <row r="2016" spans="1:8" x14ac:dyDescent="0.3">
      <c r="A2016">
        <v>2015</v>
      </c>
      <c r="B2016" s="2">
        <v>42998</v>
      </c>
      <c r="C2016" s="13">
        <v>50.29</v>
      </c>
      <c r="D2016" s="13">
        <f t="shared" si="93"/>
        <v>0.75</v>
      </c>
      <c r="E2016" s="14">
        <v>22725</v>
      </c>
      <c r="F2016" s="14">
        <f t="shared" si="94"/>
        <v>5</v>
      </c>
      <c r="G2016" s="14">
        <v>805.86</v>
      </c>
      <c r="H2016" s="13">
        <f t="shared" si="95"/>
        <v>-6.9999999999936335E-2</v>
      </c>
    </row>
    <row r="2017" spans="1:8" x14ac:dyDescent="0.3">
      <c r="A2017">
        <v>2016</v>
      </c>
      <c r="B2017" s="2">
        <v>42997</v>
      </c>
      <c r="C2017" s="13">
        <v>49.54</v>
      </c>
      <c r="D2017" s="13">
        <f t="shared" si="93"/>
        <v>-0.34000000000000341</v>
      </c>
      <c r="E2017" s="14">
        <v>22720</v>
      </c>
      <c r="F2017" s="14">
        <f t="shared" si="94"/>
        <v>-1</v>
      </c>
      <c r="G2017" s="14">
        <v>805.93</v>
      </c>
      <c r="H2017" s="13">
        <f t="shared" si="95"/>
        <v>-1.9400000000000546</v>
      </c>
    </row>
    <row r="2018" spans="1:8" x14ac:dyDescent="0.3">
      <c r="A2018">
        <v>2017</v>
      </c>
      <c r="B2018" s="2">
        <v>42996</v>
      </c>
      <c r="C2018" s="13">
        <v>49.88</v>
      </c>
      <c r="D2018" s="13">
        <f t="shared" si="93"/>
        <v>-1.9999999999996021E-2</v>
      </c>
      <c r="E2018" s="14">
        <v>22721</v>
      </c>
      <c r="F2018" s="14">
        <f t="shared" si="94"/>
        <v>6</v>
      </c>
      <c r="G2018" s="14">
        <v>807.87</v>
      </c>
      <c r="H2018" s="13">
        <f t="shared" si="95"/>
        <v>2.0499999999999545</v>
      </c>
    </row>
    <row r="2019" spans="1:8" x14ac:dyDescent="0.3">
      <c r="A2019">
        <v>2018</v>
      </c>
      <c r="B2019" s="2">
        <v>42993</v>
      </c>
      <c r="C2019" s="13">
        <v>49.9</v>
      </c>
      <c r="D2019" s="13">
        <f t="shared" si="93"/>
        <v>3.9999999999999147E-2</v>
      </c>
      <c r="E2019" s="14">
        <v>22715</v>
      </c>
      <c r="F2019" s="14">
        <f t="shared" si="94"/>
        <v>-5</v>
      </c>
      <c r="G2019" s="14">
        <v>805.82</v>
      </c>
      <c r="H2019" s="13">
        <f t="shared" si="95"/>
        <v>-0.5</v>
      </c>
    </row>
    <row r="2020" spans="1:8" x14ac:dyDescent="0.3">
      <c r="A2020">
        <v>2019</v>
      </c>
      <c r="B2020" s="2">
        <v>42992</v>
      </c>
      <c r="C2020" s="13">
        <v>49.86</v>
      </c>
      <c r="D2020" s="13">
        <f t="shared" si="93"/>
        <v>0.56000000000000227</v>
      </c>
      <c r="E2020" s="14">
        <v>22720</v>
      </c>
      <c r="F2020" s="14">
        <f t="shared" si="94"/>
        <v>0</v>
      </c>
      <c r="G2020" s="14">
        <v>806.32</v>
      </c>
      <c r="H2020" s="13">
        <f t="shared" si="95"/>
        <v>3.5400000000000773</v>
      </c>
    </row>
    <row r="2021" spans="1:8" x14ac:dyDescent="0.3">
      <c r="A2021">
        <v>2020</v>
      </c>
      <c r="B2021" s="2">
        <v>42991</v>
      </c>
      <c r="C2021" s="13">
        <v>49.3</v>
      </c>
      <c r="D2021" s="13">
        <f t="shared" si="93"/>
        <v>1.0899999999999963</v>
      </c>
      <c r="E2021" s="14">
        <v>22720</v>
      </c>
      <c r="F2021" s="14">
        <f t="shared" si="94"/>
        <v>0</v>
      </c>
      <c r="G2021" s="14">
        <v>802.78</v>
      </c>
      <c r="H2021" s="13">
        <f t="shared" si="95"/>
        <v>2.8399999999999181</v>
      </c>
    </row>
    <row r="2022" spans="1:8" x14ac:dyDescent="0.3">
      <c r="A2022">
        <v>2021</v>
      </c>
      <c r="B2022" s="2">
        <v>42990</v>
      </c>
      <c r="C2022" s="13">
        <v>48.21</v>
      </c>
      <c r="D2022" s="13">
        <f t="shared" si="93"/>
        <v>0.14999999999999858</v>
      </c>
      <c r="E2022" s="14">
        <v>22720</v>
      </c>
      <c r="F2022" s="14">
        <f t="shared" si="94"/>
        <v>10</v>
      </c>
      <c r="G2022" s="14">
        <v>799.94</v>
      </c>
      <c r="H2022" s="13">
        <f t="shared" si="95"/>
        <v>2.4700000000000273</v>
      </c>
    </row>
    <row r="2023" spans="1:8" x14ac:dyDescent="0.3">
      <c r="A2023">
        <v>2022</v>
      </c>
      <c r="B2023" s="2">
        <v>42989</v>
      </c>
      <c r="C2023" s="13">
        <v>48.06</v>
      </c>
      <c r="D2023" s="13">
        <f t="shared" si="93"/>
        <v>0.62000000000000455</v>
      </c>
      <c r="E2023" s="14">
        <v>22710</v>
      </c>
      <c r="F2023" s="14">
        <f t="shared" si="94"/>
        <v>-15</v>
      </c>
      <c r="G2023" s="14">
        <v>797.47</v>
      </c>
      <c r="H2023" s="13">
        <f t="shared" si="95"/>
        <v>-3.7300000000000182</v>
      </c>
    </row>
    <row r="2024" spans="1:8" x14ac:dyDescent="0.3">
      <c r="A2024">
        <v>2023</v>
      </c>
      <c r="B2024" s="2">
        <v>42986</v>
      </c>
      <c r="C2024" s="13">
        <v>47.44</v>
      </c>
      <c r="D2024" s="13">
        <f t="shared" si="93"/>
        <v>-1.6600000000000037</v>
      </c>
      <c r="E2024" s="14">
        <v>22725</v>
      </c>
      <c r="F2024" s="14">
        <f t="shared" si="94"/>
        <v>5</v>
      </c>
      <c r="G2024" s="14">
        <v>801.2</v>
      </c>
      <c r="H2024" s="13">
        <f t="shared" si="95"/>
        <v>4.4800000000000182</v>
      </c>
    </row>
    <row r="2025" spans="1:8" x14ac:dyDescent="0.3">
      <c r="A2025">
        <v>2024</v>
      </c>
      <c r="B2025" s="2">
        <v>42985</v>
      </c>
      <c r="C2025" s="13">
        <v>49.1</v>
      </c>
      <c r="D2025" s="13">
        <f t="shared" si="93"/>
        <v>-3.0000000000001137E-2</v>
      </c>
      <c r="E2025" s="14">
        <v>22720</v>
      </c>
      <c r="F2025" s="14">
        <f t="shared" si="94"/>
        <v>0</v>
      </c>
      <c r="G2025" s="14">
        <v>796.72</v>
      </c>
      <c r="H2025" s="13">
        <f t="shared" si="95"/>
        <v>3.1700000000000728</v>
      </c>
    </row>
    <row r="2026" spans="1:8" x14ac:dyDescent="0.3">
      <c r="A2026">
        <v>2025</v>
      </c>
      <c r="B2026" s="2">
        <v>42984</v>
      </c>
      <c r="C2026" s="13">
        <v>49.13</v>
      </c>
      <c r="D2026" s="13">
        <f t="shared" si="93"/>
        <v>0.5</v>
      </c>
      <c r="E2026" s="14">
        <v>22720</v>
      </c>
      <c r="F2026" s="14">
        <f t="shared" si="94"/>
        <v>-8</v>
      </c>
      <c r="G2026" s="14">
        <v>793.55</v>
      </c>
      <c r="H2026" s="13">
        <f t="shared" si="95"/>
        <v>1.2400000000000091</v>
      </c>
    </row>
    <row r="2027" spans="1:8" x14ac:dyDescent="0.3">
      <c r="A2027">
        <v>2026</v>
      </c>
      <c r="B2027" s="2">
        <v>42983</v>
      </c>
      <c r="C2027" s="13">
        <v>48.63</v>
      </c>
      <c r="D2027" s="13">
        <f t="shared" si="93"/>
        <v>1.3100000000000023</v>
      </c>
      <c r="E2027" s="14">
        <v>22728</v>
      </c>
      <c r="F2027" s="14">
        <f t="shared" si="94"/>
        <v>3</v>
      </c>
      <c r="G2027" s="14">
        <v>792.31</v>
      </c>
      <c r="H2027" s="13">
        <f t="shared" si="95"/>
        <v>3.5799999999999272</v>
      </c>
    </row>
    <row r="2028" spans="1:8" x14ac:dyDescent="0.3">
      <c r="A2028">
        <v>2027</v>
      </c>
      <c r="B2028" s="2">
        <v>42979</v>
      </c>
      <c r="C2028" s="13">
        <v>47.32</v>
      </c>
      <c r="D2028" s="13">
        <f t="shared" si="93"/>
        <v>6.0000000000002274E-2</v>
      </c>
      <c r="E2028" s="14">
        <v>22725</v>
      </c>
      <c r="F2028" s="14">
        <f t="shared" si="94"/>
        <v>10</v>
      </c>
      <c r="G2028" s="14">
        <v>788.73</v>
      </c>
      <c r="H2028" s="13">
        <f t="shared" si="95"/>
        <v>5.9700000000000273</v>
      </c>
    </row>
    <row r="2029" spans="1:8" x14ac:dyDescent="0.3">
      <c r="A2029">
        <v>2028</v>
      </c>
      <c r="B2029" s="2">
        <v>42978</v>
      </c>
      <c r="C2029" s="13">
        <v>47.26</v>
      </c>
      <c r="D2029" s="13">
        <f t="shared" si="93"/>
        <v>1.2999999999999972</v>
      </c>
      <c r="E2029" s="14">
        <v>22715</v>
      </c>
      <c r="F2029" s="14">
        <f t="shared" si="94"/>
        <v>-10</v>
      </c>
      <c r="G2029" s="14">
        <v>782.76</v>
      </c>
      <c r="H2029" s="13">
        <f t="shared" si="95"/>
        <v>4.1100000000000136</v>
      </c>
    </row>
    <row r="2030" spans="1:8" x14ac:dyDescent="0.3">
      <c r="A2030">
        <v>2029</v>
      </c>
      <c r="B2030" s="2">
        <v>42977</v>
      </c>
      <c r="C2030" s="13">
        <v>45.96</v>
      </c>
      <c r="D2030" s="13">
        <f t="shared" si="93"/>
        <v>-0.5</v>
      </c>
      <c r="E2030" s="14">
        <v>22725</v>
      </c>
      <c r="F2030" s="14">
        <f t="shared" si="94"/>
        <v>0</v>
      </c>
      <c r="G2030" s="14">
        <v>778.65</v>
      </c>
      <c r="H2030" s="13">
        <f t="shared" si="95"/>
        <v>4.6200000000000045</v>
      </c>
    </row>
    <row r="2031" spans="1:8" x14ac:dyDescent="0.3">
      <c r="A2031">
        <v>2030</v>
      </c>
      <c r="B2031" s="2">
        <v>42976</v>
      </c>
      <c r="C2031" s="13">
        <v>46.46</v>
      </c>
      <c r="D2031" s="13">
        <f t="shared" si="93"/>
        <v>6.0000000000002274E-2</v>
      </c>
      <c r="E2031" s="14">
        <v>22725</v>
      </c>
      <c r="F2031" s="14">
        <f t="shared" si="94"/>
        <v>0</v>
      </c>
      <c r="G2031" s="14">
        <v>774.03</v>
      </c>
      <c r="H2031" s="13">
        <f t="shared" si="95"/>
        <v>-3.2300000000000182</v>
      </c>
    </row>
    <row r="2032" spans="1:8" x14ac:dyDescent="0.3">
      <c r="A2032">
        <v>2031</v>
      </c>
      <c r="B2032" s="2">
        <v>42975</v>
      </c>
      <c r="C2032" s="13">
        <v>46.4</v>
      </c>
      <c r="D2032" s="13">
        <f t="shared" si="93"/>
        <v>-1.25</v>
      </c>
      <c r="E2032" s="14">
        <v>22725</v>
      </c>
      <c r="F2032" s="14">
        <f t="shared" si="94"/>
        <v>-7</v>
      </c>
      <c r="G2032" s="14">
        <v>777.26</v>
      </c>
      <c r="H2032" s="13">
        <f t="shared" si="95"/>
        <v>5.6299999999999955</v>
      </c>
    </row>
    <row r="2033" spans="1:8" x14ac:dyDescent="0.3">
      <c r="A2033">
        <v>2032</v>
      </c>
      <c r="B2033" s="2">
        <v>42972</v>
      </c>
      <c r="C2033" s="13">
        <v>47.65</v>
      </c>
      <c r="D2033" s="13">
        <f t="shared" si="93"/>
        <v>0.40999999999999659</v>
      </c>
      <c r="E2033" s="14">
        <v>22732</v>
      </c>
      <c r="F2033" s="14">
        <f t="shared" si="94"/>
        <v>-6</v>
      </c>
      <c r="G2033" s="14">
        <v>771.63</v>
      </c>
      <c r="H2033" s="13">
        <f t="shared" si="95"/>
        <v>1.8600000000000136</v>
      </c>
    </row>
    <row r="2034" spans="1:8" x14ac:dyDescent="0.3">
      <c r="A2034">
        <v>2033</v>
      </c>
      <c r="B2034" s="2">
        <v>42971</v>
      </c>
      <c r="C2034" s="13">
        <v>47.24</v>
      </c>
      <c r="D2034" s="13">
        <f t="shared" si="93"/>
        <v>-1.2100000000000009</v>
      </c>
      <c r="E2034" s="14">
        <v>22738</v>
      </c>
      <c r="F2034" s="14">
        <f t="shared" si="94"/>
        <v>8</v>
      </c>
      <c r="G2034" s="14">
        <v>769.77</v>
      </c>
      <c r="H2034" s="13">
        <f t="shared" si="95"/>
        <v>3.7899999999999636</v>
      </c>
    </row>
    <row r="2035" spans="1:8" x14ac:dyDescent="0.3">
      <c r="A2035">
        <v>2034</v>
      </c>
      <c r="B2035" s="2">
        <v>42970</v>
      </c>
      <c r="C2035" s="13">
        <v>48.45</v>
      </c>
      <c r="D2035" s="13">
        <f t="shared" si="93"/>
        <v>0.80000000000000426</v>
      </c>
      <c r="E2035" s="14">
        <v>22730</v>
      </c>
      <c r="F2035" s="14">
        <f t="shared" si="94"/>
        <v>2</v>
      </c>
      <c r="G2035" s="14">
        <v>765.98</v>
      </c>
      <c r="H2035" s="13">
        <f t="shared" si="95"/>
        <v>4.7200000000000273</v>
      </c>
    </row>
    <row r="2036" spans="1:8" x14ac:dyDescent="0.3">
      <c r="A2036">
        <v>2035</v>
      </c>
      <c r="B2036" s="2">
        <v>42969</v>
      </c>
      <c r="C2036" s="13">
        <v>47.65</v>
      </c>
      <c r="D2036" s="13">
        <f t="shared" si="93"/>
        <v>0.25999999999999801</v>
      </c>
      <c r="E2036" s="14">
        <v>22728</v>
      </c>
      <c r="F2036" s="14">
        <f t="shared" si="94"/>
        <v>1</v>
      </c>
      <c r="G2036" s="14">
        <v>761.26</v>
      </c>
      <c r="H2036" s="13">
        <f t="shared" si="95"/>
        <v>-7.5299999999999727</v>
      </c>
    </row>
    <row r="2037" spans="1:8" x14ac:dyDescent="0.3">
      <c r="A2037">
        <v>2036</v>
      </c>
      <c r="B2037" s="2">
        <v>42968</v>
      </c>
      <c r="C2037" s="13">
        <v>47.39</v>
      </c>
      <c r="D2037" s="13">
        <f t="shared" si="93"/>
        <v>-1.2000000000000028</v>
      </c>
      <c r="E2037" s="14">
        <v>22727</v>
      </c>
      <c r="F2037" s="14">
        <f t="shared" si="94"/>
        <v>-1</v>
      </c>
      <c r="G2037" s="14">
        <v>768.79</v>
      </c>
      <c r="H2037" s="13">
        <f t="shared" si="95"/>
        <v>-0.18000000000006366</v>
      </c>
    </row>
    <row r="2038" spans="1:8" x14ac:dyDescent="0.3">
      <c r="A2038">
        <v>2037</v>
      </c>
      <c r="B2038" s="2">
        <v>42965</v>
      </c>
      <c r="C2038" s="13">
        <v>48.59</v>
      </c>
      <c r="D2038" s="13">
        <f t="shared" si="93"/>
        <v>1.5200000000000031</v>
      </c>
      <c r="E2038" s="14">
        <v>22728</v>
      </c>
      <c r="F2038" s="14">
        <f t="shared" si="94"/>
        <v>0</v>
      </c>
      <c r="G2038" s="14">
        <v>768.97</v>
      </c>
      <c r="H2038" s="13">
        <f t="shared" si="95"/>
        <v>1.3799999999999955</v>
      </c>
    </row>
    <row r="2039" spans="1:8" x14ac:dyDescent="0.3">
      <c r="A2039">
        <v>2038</v>
      </c>
      <c r="B2039" s="2">
        <v>42964</v>
      </c>
      <c r="C2039" s="13">
        <v>47.07</v>
      </c>
      <c r="D2039" s="13">
        <f t="shared" si="93"/>
        <v>0.27000000000000313</v>
      </c>
      <c r="E2039" s="14">
        <v>22728</v>
      </c>
      <c r="F2039" s="14">
        <f t="shared" si="94"/>
        <v>1</v>
      </c>
      <c r="G2039" s="14">
        <v>767.59</v>
      </c>
      <c r="H2039" s="13">
        <f t="shared" si="95"/>
        <v>-5.9800000000000182</v>
      </c>
    </row>
    <row r="2040" spans="1:8" x14ac:dyDescent="0.3">
      <c r="A2040">
        <v>2039</v>
      </c>
      <c r="B2040" s="2">
        <v>42963</v>
      </c>
      <c r="C2040" s="13">
        <v>46.8</v>
      </c>
      <c r="D2040" s="13">
        <f t="shared" si="93"/>
        <v>-0.77000000000000313</v>
      </c>
      <c r="E2040" s="14">
        <v>22727</v>
      </c>
      <c r="F2040" s="14">
        <f t="shared" si="94"/>
        <v>0</v>
      </c>
      <c r="G2040" s="14">
        <v>773.57</v>
      </c>
      <c r="H2040" s="13">
        <f t="shared" si="95"/>
        <v>2.5100000000001046</v>
      </c>
    </row>
    <row r="2041" spans="1:8" x14ac:dyDescent="0.3">
      <c r="A2041">
        <v>2040</v>
      </c>
      <c r="B2041" s="2">
        <v>42962</v>
      </c>
      <c r="C2041" s="13">
        <v>47.57</v>
      </c>
      <c r="D2041" s="13">
        <f t="shared" si="93"/>
        <v>-2.0000000000003126E-2</v>
      </c>
      <c r="E2041" s="14">
        <v>22727</v>
      </c>
      <c r="F2041" s="14">
        <f t="shared" si="94"/>
        <v>0</v>
      </c>
      <c r="G2041" s="14">
        <v>771.06</v>
      </c>
      <c r="H2041" s="13">
        <f t="shared" si="95"/>
        <v>-5.1100000000000136</v>
      </c>
    </row>
    <row r="2042" spans="1:8" x14ac:dyDescent="0.3">
      <c r="A2042">
        <v>2041</v>
      </c>
      <c r="B2042" s="2">
        <v>42961</v>
      </c>
      <c r="C2042" s="13">
        <v>47.59</v>
      </c>
      <c r="D2042" s="13">
        <f t="shared" si="93"/>
        <v>-1.2199999999999989</v>
      </c>
      <c r="E2042" s="14">
        <v>22727</v>
      </c>
      <c r="F2042" s="14">
        <f t="shared" si="94"/>
        <v>0</v>
      </c>
      <c r="G2042" s="14">
        <v>776.17</v>
      </c>
      <c r="H2042" s="13">
        <f t="shared" si="95"/>
        <v>4.0899999999999181</v>
      </c>
    </row>
    <row r="2043" spans="1:8" x14ac:dyDescent="0.3">
      <c r="A2043">
        <v>2042</v>
      </c>
      <c r="B2043" s="2">
        <v>42958</v>
      </c>
      <c r="C2043" s="13">
        <v>48.81</v>
      </c>
      <c r="D2043" s="13">
        <f t="shared" si="93"/>
        <v>0.27000000000000313</v>
      </c>
      <c r="E2043" s="14">
        <v>22727</v>
      </c>
      <c r="F2043" s="14">
        <f t="shared" si="94"/>
        <v>-3</v>
      </c>
      <c r="G2043" s="14">
        <v>772.08</v>
      </c>
      <c r="H2043" s="13">
        <f t="shared" si="95"/>
        <v>-1.3499999999999091</v>
      </c>
    </row>
    <row r="2044" spans="1:8" x14ac:dyDescent="0.3">
      <c r="A2044">
        <v>2043</v>
      </c>
      <c r="B2044" s="2">
        <v>42957</v>
      </c>
      <c r="C2044" s="13">
        <v>48.54</v>
      </c>
      <c r="D2044" s="13">
        <f t="shared" si="93"/>
        <v>-1.0500000000000043</v>
      </c>
      <c r="E2044" s="14">
        <v>22730</v>
      </c>
      <c r="F2044" s="14">
        <f t="shared" si="94"/>
        <v>1</v>
      </c>
      <c r="G2044" s="14">
        <v>773.43</v>
      </c>
      <c r="H2044" s="13">
        <f t="shared" si="95"/>
        <v>-0.23000000000001819</v>
      </c>
    </row>
    <row r="2045" spans="1:8" x14ac:dyDescent="0.3">
      <c r="A2045">
        <v>2044</v>
      </c>
      <c r="B2045" s="2">
        <v>42956</v>
      </c>
      <c r="C2045" s="13">
        <v>49.59</v>
      </c>
      <c r="D2045" s="13">
        <f t="shared" si="93"/>
        <v>0.52000000000000313</v>
      </c>
      <c r="E2045" s="14">
        <v>22729</v>
      </c>
      <c r="F2045" s="14">
        <f t="shared" si="94"/>
        <v>4</v>
      </c>
      <c r="G2045" s="14">
        <v>773.66</v>
      </c>
      <c r="H2045" s="13">
        <f t="shared" si="95"/>
        <v>-17.910000000000082</v>
      </c>
    </row>
    <row r="2046" spans="1:8" x14ac:dyDescent="0.3">
      <c r="A2046">
        <v>2045</v>
      </c>
      <c r="B2046" s="2">
        <v>42955</v>
      </c>
      <c r="C2046" s="13">
        <v>49.07</v>
      </c>
      <c r="D2046" s="13">
        <f t="shared" si="93"/>
        <v>-0.29999999999999716</v>
      </c>
      <c r="E2046" s="14">
        <v>22725</v>
      </c>
      <c r="F2046" s="14">
        <f t="shared" si="94"/>
        <v>-5</v>
      </c>
      <c r="G2046" s="14">
        <v>791.57</v>
      </c>
      <c r="H2046" s="13">
        <f t="shared" si="95"/>
        <v>-1.4099999999999682</v>
      </c>
    </row>
    <row r="2047" spans="1:8" x14ac:dyDescent="0.3">
      <c r="A2047">
        <v>2046</v>
      </c>
      <c r="B2047" s="2">
        <v>42954</v>
      </c>
      <c r="C2047" s="13">
        <v>49.37</v>
      </c>
      <c r="D2047" s="13">
        <f t="shared" si="93"/>
        <v>-0.20000000000000284</v>
      </c>
      <c r="E2047" s="14">
        <v>22730</v>
      </c>
      <c r="F2047" s="14">
        <f t="shared" si="94"/>
        <v>5</v>
      </c>
      <c r="G2047" s="14">
        <v>792.98</v>
      </c>
      <c r="H2047" s="13">
        <f t="shared" si="95"/>
        <v>4.3000000000000682</v>
      </c>
    </row>
    <row r="2048" spans="1:8" x14ac:dyDescent="0.3">
      <c r="A2048">
        <v>2047</v>
      </c>
      <c r="B2048" s="2">
        <v>42951</v>
      </c>
      <c r="C2048" s="13">
        <v>49.57</v>
      </c>
      <c r="D2048" s="13">
        <f t="shared" si="93"/>
        <v>0.53999999999999915</v>
      </c>
      <c r="E2048" s="14">
        <v>22725</v>
      </c>
      <c r="F2048" s="14">
        <f t="shared" si="94"/>
        <v>0</v>
      </c>
      <c r="G2048" s="14">
        <v>788.68</v>
      </c>
      <c r="H2048" s="13">
        <f t="shared" si="95"/>
        <v>0.18999999999994088</v>
      </c>
    </row>
    <row r="2049" spans="1:8" x14ac:dyDescent="0.3">
      <c r="A2049">
        <v>2048</v>
      </c>
      <c r="B2049" s="2">
        <v>42950</v>
      </c>
      <c r="C2049" s="13">
        <v>49.03</v>
      </c>
      <c r="D2049" s="13">
        <f t="shared" si="93"/>
        <v>-0.57000000000000028</v>
      </c>
      <c r="E2049" s="14">
        <v>22725</v>
      </c>
      <c r="F2049" s="14">
        <f t="shared" si="94"/>
        <v>5</v>
      </c>
      <c r="G2049" s="14">
        <v>788.49</v>
      </c>
      <c r="H2049" s="13">
        <f t="shared" si="95"/>
        <v>2.2599999999999909</v>
      </c>
    </row>
    <row r="2050" spans="1:8" x14ac:dyDescent="0.3">
      <c r="A2050">
        <v>2049</v>
      </c>
      <c r="B2050" s="2">
        <v>42949</v>
      </c>
      <c r="C2050" s="13">
        <v>49.6</v>
      </c>
      <c r="D2050" s="13">
        <f t="shared" si="93"/>
        <v>0.41000000000000369</v>
      </c>
      <c r="E2050" s="14">
        <v>22720</v>
      </c>
      <c r="F2050" s="14">
        <f t="shared" si="94"/>
        <v>0</v>
      </c>
      <c r="G2050" s="14">
        <v>786.23</v>
      </c>
      <c r="H2050" s="13">
        <f t="shared" si="95"/>
        <v>-0.57999999999992724</v>
      </c>
    </row>
    <row r="2051" spans="1:8" x14ac:dyDescent="0.3">
      <c r="A2051">
        <v>2050</v>
      </c>
      <c r="B2051" s="2">
        <v>42948</v>
      </c>
      <c r="C2051" s="13">
        <v>49.19</v>
      </c>
      <c r="D2051" s="13">
        <f t="shared" ref="D2051:D2114" si="96">C2051-C2052</f>
        <v>-1.0200000000000031</v>
      </c>
      <c r="E2051" s="14">
        <v>22720</v>
      </c>
      <c r="F2051" s="14">
        <f t="shared" ref="F2051:F2114" si="97">E2051-E2052</f>
        <v>-6</v>
      </c>
      <c r="G2051" s="14">
        <v>786.81</v>
      </c>
      <c r="H2051" s="13">
        <f t="shared" ref="H2051:H2114" si="98">G2051-G2052</f>
        <v>3.2599999999999909</v>
      </c>
    </row>
    <row r="2052" spans="1:8" x14ac:dyDescent="0.3">
      <c r="A2052">
        <v>2051</v>
      </c>
      <c r="B2052" s="2">
        <v>42947</v>
      </c>
      <c r="C2052" s="13">
        <v>50.21</v>
      </c>
      <c r="D2052" s="13">
        <f t="shared" si="96"/>
        <v>0.49000000000000199</v>
      </c>
      <c r="E2052" s="14">
        <v>22726</v>
      </c>
      <c r="F2052" s="14">
        <f t="shared" si="97"/>
        <v>-2</v>
      </c>
      <c r="G2052" s="14">
        <v>783.55</v>
      </c>
      <c r="H2052" s="13">
        <f t="shared" si="98"/>
        <v>6.4599999999999227</v>
      </c>
    </row>
    <row r="2053" spans="1:8" x14ac:dyDescent="0.3">
      <c r="A2053">
        <v>2052</v>
      </c>
      <c r="B2053" s="2">
        <v>42944</v>
      </c>
      <c r="C2053" s="13">
        <v>49.72</v>
      </c>
      <c r="D2053" s="13">
        <f t="shared" si="96"/>
        <v>0.67000000000000171</v>
      </c>
      <c r="E2053" s="14">
        <v>22728</v>
      </c>
      <c r="F2053" s="14">
        <f t="shared" si="97"/>
        <v>28</v>
      </c>
      <c r="G2053" s="14">
        <v>777.09</v>
      </c>
      <c r="H2053" s="13">
        <f t="shared" si="98"/>
        <v>5.5900000000000318</v>
      </c>
    </row>
    <row r="2054" spans="1:8" x14ac:dyDescent="0.3">
      <c r="A2054">
        <v>2053</v>
      </c>
      <c r="B2054" s="2">
        <v>42943</v>
      </c>
      <c r="C2054" s="13">
        <v>49.05</v>
      </c>
      <c r="D2054" s="13">
        <f t="shared" si="96"/>
        <v>0.46999999999999886</v>
      </c>
      <c r="E2054" s="14">
        <v>22700</v>
      </c>
      <c r="F2054" s="14">
        <f t="shared" si="97"/>
        <v>-5</v>
      </c>
      <c r="G2054" s="14">
        <v>771.5</v>
      </c>
      <c r="H2054" s="13">
        <f t="shared" si="98"/>
        <v>-2.3799999999999955</v>
      </c>
    </row>
    <row r="2055" spans="1:8" x14ac:dyDescent="0.3">
      <c r="A2055">
        <v>2054</v>
      </c>
      <c r="B2055" s="2">
        <v>42942</v>
      </c>
      <c r="C2055" s="13">
        <v>48.58</v>
      </c>
      <c r="D2055" s="13">
        <f t="shared" si="96"/>
        <v>0.80999999999999517</v>
      </c>
      <c r="E2055" s="14">
        <v>22705</v>
      </c>
      <c r="F2055" s="14">
        <f t="shared" si="97"/>
        <v>-20</v>
      </c>
      <c r="G2055" s="14">
        <v>773.88</v>
      </c>
      <c r="H2055" s="13">
        <f t="shared" si="98"/>
        <v>6.6100000000000136</v>
      </c>
    </row>
    <row r="2056" spans="1:8" x14ac:dyDescent="0.3">
      <c r="A2056">
        <v>2055</v>
      </c>
      <c r="B2056" s="2">
        <v>42941</v>
      </c>
      <c r="C2056" s="13">
        <v>47.77</v>
      </c>
      <c r="D2056" s="13">
        <f t="shared" si="96"/>
        <v>1.5600000000000023</v>
      </c>
      <c r="E2056" s="14">
        <v>22725</v>
      </c>
      <c r="F2056" s="14">
        <f t="shared" si="97"/>
        <v>15</v>
      </c>
      <c r="G2056" s="14">
        <v>767.27</v>
      </c>
      <c r="H2056" s="13">
        <f t="shared" si="98"/>
        <v>7.5299999999999727</v>
      </c>
    </row>
    <row r="2057" spans="1:8" x14ac:dyDescent="0.3">
      <c r="A2057">
        <v>2056</v>
      </c>
      <c r="B2057" s="2">
        <v>42940</v>
      </c>
      <c r="C2057" s="13">
        <v>46.21</v>
      </c>
      <c r="D2057" s="13">
        <f t="shared" si="96"/>
        <v>0.42999999999999972</v>
      </c>
      <c r="E2057" s="14">
        <v>22710</v>
      </c>
      <c r="F2057" s="14">
        <f t="shared" si="97"/>
        <v>10</v>
      </c>
      <c r="G2057" s="14">
        <v>759.74</v>
      </c>
      <c r="H2057" s="13">
        <f t="shared" si="98"/>
        <v>-2.1200000000000045</v>
      </c>
    </row>
    <row r="2058" spans="1:8" x14ac:dyDescent="0.3">
      <c r="A2058">
        <v>2057</v>
      </c>
      <c r="B2058" s="2">
        <v>42937</v>
      </c>
      <c r="C2058" s="13">
        <v>45.78</v>
      </c>
      <c r="D2058" s="13">
        <f t="shared" si="96"/>
        <v>-0.94999999999999574</v>
      </c>
      <c r="E2058" s="14">
        <v>22700</v>
      </c>
      <c r="F2058" s="14">
        <f t="shared" si="97"/>
        <v>-25</v>
      </c>
      <c r="G2058" s="14">
        <v>761.86</v>
      </c>
      <c r="H2058" s="13">
        <f t="shared" si="98"/>
        <v>-6.5499999999999545</v>
      </c>
    </row>
    <row r="2059" spans="1:8" x14ac:dyDescent="0.3">
      <c r="A2059">
        <v>2058</v>
      </c>
      <c r="B2059" s="2">
        <v>42936</v>
      </c>
      <c r="C2059" s="13">
        <v>46.73</v>
      </c>
      <c r="D2059" s="13">
        <f t="shared" si="96"/>
        <v>-0.37000000000000455</v>
      </c>
      <c r="E2059" s="14">
        <v>22725</v>
      </c>
      <c r="F2059" s="14">
        <f t="shared" si="97"/>
        <v>-5</v>
      </c>
      <c r="G2059" s="14">
        <v>768.41</v>
      </c>
      <c r="H2059" s="13">
        <f t="shared" si="98"/>
        <v>-2.8899999999999864</v>
      </c>
    </row>
    <row r="2060" spans="1:8" x14ac:dyDescent="0.3">
      <c r="A2060">
        <v>2059</v>
      </c>
      <c r="B2060" s="2">
        <v>42935</v>
      </c>
      <c r="C2060" s="13">
        <v>47.1</v>
      </c>
      <c r="D2060" s="13">
        <f t="shared" si="96"/>
        <v>0.70000000000000284</v>
      </c>
      <c r="E2060" s="14">
        <v>22730</v>
      </c>
      <c r="F2060" s="14">
        <f t="shared" si="97"/>
        <v>15</v>
      </c>
      <c r="G2060" s="14">
        <v>771.3</v>
      </c>
      <c r="H2060" s="13">
        <f t="shared" si="98"/>
        <v>3.8099999999999454</v>
      </c>
    </row>
    <row r="2061" spans="1:8" x14ac:dyDescent="0.3">
      <c r="A2061">
        <v>2060</v>
      </c>
      <c r="B2061" s="2">
        <v>42934</v>
      </c>
      <c r="C2061" s="13">
        <v>46.4</v>
      </c>
      <c r="D2061" s="13">
        <f t="shared" si="96"/>
        <v>0.37999999999999545</v>
      </c>
      <c r="E2061" s="14">
        <v>22715</v>
      </c>
      <c r="F2061" s="14">
        <f t="shared" si="97"/>
        <v>0</v>
      </c>
      <c r="G2061" s="14">
        <v>767.49</v>
      </c>
      <c r="H2061" s="13">
        <f t="shared" si="98"/>
        <v>-1.4199999999999591</v>
      </c>
    </row>
    <row r="2062" spans="1:8" x14ac:dyDescent="0.3">
      <c r="A2062">
        <v>2061</v>
      </c>
      <c r="B2062" s="2">
        <v>42933</v>
      </c>
      <c r="C2062" s="13">
        <v>46.02</v>
      </c>
      <c r="D2062" s="13">
        <f t="shared" si="96"/>
        <v>-0.50999999999999801</v>
      </c>
      <c r="E2062" s="14">
        <v>22715</v>
      </c>
      <c r="F2062" s="14">
        <f t="shared" si="97"/>
        <v>10</v>
      </c>
      <c r="G2062" s="14">
        <v>768.91</v>
      </c>
      <c r="H2062" s="13">
        <f t="shared" si="98"/>
        <v>-8.6900000000000546</v>
      </c>
    </row>
    <row r="2063" spans="1:8" x14ac:dyDescent="0.3">
      <c r="A2063">
        <v>2062</v>
      </c>
      <c r="B2063" s="2">
        <v>42930</v>
      </c>
      <c r="C2063" s="13">
        <v>46.53</v>
      </c>
      <c r="D2063" s="13">
        <f t="shared" si="96"/>
        <v>0.46999999999999886</v>
      </c>
      <c r="E2063" s="14">
        <v>22705</v>
      </c>
      <c r="F2063" s="14">
        <f t="shared" si="97"/>
        <v>0</v>
      </c>
      <c r="G2063" s="14">
        <v>777.6</v>
      </c>
      <c r="H2063" s="13">
        <f t="shared" si="98"/>
        <v>-0.69999999999993179</v>
      </c>
    </row>
    <row r="2064" spans="1:8" x14ac:dyDescent="0.3">
      <c r="A2064">
        <v>2063</v>
      </c>
      <c r="B2064" s="2">
        <v>42929</v>
      </c>
      <c r="C2064" s="13">
        <v>46.06</v>
      </c>
      <c r="D2064" s="13">
        <f t="shared" si="96"/>
        <v>0.5800000000000054</v>
      </c>
      <c r="E2064" s="14">
        <v>22705</v>
      </c>
      <c r="F2064" s="14">
        <f t="shared" si="97"/>
        <v>0</v>
      </c>
      <c r="G2064" s="14">
        <v>778.3</v>
      </c>
      <c r="H2064" s="13">
        <f t="shared" si="98"/>
        <v>4.1299999999999955</v>
      </c>
    </row>
    <row r="2065" spans="1:8" x14ac:dyDescent="0.3">
      <c r="A2065">
        <v>2064</v>
      </c>
      <c r="B2065" s="2">
        <v>42928</v>
      </c>
      <c r="C2065" s="13">
        <v>45.48</v>
      </c>
      <c r="D2065" s="13">
        <f t="shared" si="96"/>
        <v>0.4199999999999946</v>
      </c>
      <c r="E2065" s="14">
        <v>22705</v>
      </c>
      <c r="F2065" s="14">
        <f t="shared" si="97"/>
        <v>5</v>
      </c>
      <c r="G2065" s="14">
        <v>774.17</v>
      </c>
      <c r="H2065" s="13">
        <f t="shared" si="98"/>
        <v>4.8099999999999454</v>
      </c>
    </row>
    <row r="2066" spans="1:8" x14ac:dyDescent="0.3">
      <c r="A2066">
        <v>2065</v>
      </c>
      <c r="B2066" s="2">
        <v>42927</v>
      </c>
      <c r="C2066" s="13">
        <v>45.06</v>
      </c>
      <c r="D2066" s="13">
        <f t="shared" si="96"/>
        <v>0.66000000000000369</v>
      </c>
      <c r="E2066" s="14">
        <v>22700</v>
      </c>
      <c r="F2066" s="14">
        <f t="shared" si="97"/>
        <v>-5</v>
      </c>
      <c r="G2066" s="14">
        <v>769.36</v>
      </c>
      <c r="H2066" s="13">
        <f t="shared" si="98"/>
        <v>2.8000000000000682</v>
      </c>
    </row>
    <row r="2067" spans="1:8" x14ac:dyDescent="0.3">
      <c r="A2067">
        <v>2066</v>
      </c>
      <c r="B2067" s="2">
        <v>42926</v>
      </c>
      <c r="C2067" s="13">
        <v>44.4</v>
      </c>
      <c r="D2067" s="13">
        <f t="shared" si="96"/>
        <v>0.14999999999999858</v>
      </c>
      <c r="E2067" s="14">
        <v>22705</v>
      </c>
      <c r="F2067" s="14">
        <f t="shared" si="97"/>
        <v>0</v>
      </c>
      <c r="G2067" s="14">
        <v>766.56</v>
      </c>
      <c r="H2067" s="13">
        <f t="shared" si="98"/>
        <v>-9.1700000000000728</v>
      </c>
    </row>
    <row r="2068" spans="1:8" x14ac:dyDescent="0.3">
      <c r="A2068">
        <v>2067</v>
      </c>
      <c r="B2068" s="2">
        <v>42923</v>
      </c>
      <c r="C2068" s="13">
        <v>44.25</v>
      </c>
      <c r="D2068" s="13">
        <f t="shared" si="96"/>
        <v>-1.2700000000000031</v>
      </c>
      <c r="E2068" s="14">
        <v>22705</v>
      </c>
      <c r="F2068" s="14">
        <f t="shared" si="97"/>
        <v>-25</v>
      </c>
      <c r="G2068" s="14">
        <v>775.73</v>
      </c>
      <c r="H2068" s="13">
        <f t="shared" si="98"/>
        <v>-6.9199999999999591</v>
      </c>
    </row>
    <row r="2069" spans="1:8" x14ac:dyDescent="0.3">
      <c r="A2069">
        <v>2068</v>
      </c>
      <c r="B2069" s="2">
        <v>42922</v>
      </c>
      <c r="C2069" s="13">
        <v>45.52</v>
      </c>
      <c r="D2069" s="13">
        <f t="shared" si="96"/>
        <v>0.41000000000000369</v>
      </c>
      <c r="E2069" s="14">
        <v>22730</v>
      </c>
      <c r="F2069" s="14">
        <f t="shared" si="97"/>
        <v>-5</v>
      </c>
      <c r="G2069" s="14">
        <v>782.65</v>
      </c>
      <c r="H2069" s="13">
        <f t="shared" si="98"/>
        <v>4.3299999999999272</v>
      </c>
    </row>
    <row r="2070" spans="1:8" x14ac:dyDescent="0.3">
      <c r="A2070">
        <v>2069</v>
      </c>
      <c r="B2070" s="2">
        <v>42921</v>
      </c>
      <c r="C2070" s="13">
        <v>45.11</v>
      </c>
      <c r="D2070" s="13">
        <f t="shared" si="96"/>
        <v>0.75591836734693629</v>
      </c>
      <c r="E2070" s="14">
        <v>22735</v>
      </c>
      <c r="F2070" s="14">
        <f t="shared" si="97"/>
        <v>-1</v>
      </c>
      <c r="G2070" s="14">
        <v>778.32</v>
      </c>
      <c r="H2070" s="13">
        <f t="shared" si="98"/>
        <v>2.7800000000000864</v>
      </c>
    </row>
    <row r="2071" spans="1:8" x14ac:dyDescent="0.3">
      <c r="A2071">
        <v>2070</v>
      </c>
      <c r="B2071" s="2">
        <v>42920</v>
      </c>
      <c r="C2071" s="13">
        <v>44.354081632653063</v>
      </c>
      <c r="D2071" s="13">
        <f t="shared" si="96"/>
        <v>-1.66591836734694</v>
      </c>
      <c r="E2071" s="14">
        <v>22736</v>
      </c>
      <c r="F2071" s="14">
        <f t="shared" si="97"/>
        <v>1</v>
      </c>
      <c r="G2071" s="14">
        <v>775.54</v>
      </c>
      <c r="H2071" s="13">
        <f t="shared" si="98"/>
        <v>-3.3400000000000318</v>
      </c>
    </row>
    <row r="2072" spans="1:8" x14ac:dyDescent="0.3">
      <c r="A2072">
        <v>2071</v>
      </c>
      <c r="B2072" s="2">
        <v>42919</v>
      </c>
      <c r="C2072" s="13">
        <v>46.02</v>
      </c>
      <c r="D2072" s="13">
        <f t="shared" si="96"/>
        <v>0</v>
      </c>
      <c r="E2072" s="14">
        <v>22735</v>
      </c>
      <c r="F2072" s="14">
        <f t="shared" si="97"/>
        <v>35</v>
      </c>
      <c r="G2072" s="14">
        <v>778.88</v>
      </c>
      <c r="H2072" s="13">
        <f t="shared" si="98"/>
        <v>2.4099999999999682</v>
      </c>
    </row>
    <row r="2073" spans="1:8" x14ac:dyDescent="0.3">
      <c r="A2073">
        <v>2072</v>
      </c>
      <c r="B2073" s="2">
        <v>42916</v>
      </c>
      <c r="C2073" s="13">
        <v>46.02</v>
      </c>
      <c r="D2073" s="13">
        <f t="shared" si="96"/>
        <v>2.6714285714285637</v>
      </c>
      <c r="E2073" s="14">
        <v>22700</v>
      </c>
      <c r="F2073" s="14">
        <f t="shared" si="97"/>
        <v>-25</v>
      </c>
      <c r="G2073" s="14">
        <v>776.47</v>
      </c>
      <c r="H2073" s="13">
        <f t="shared" si="98"/>
        <v>4.7200000000000273</v>
      </c>
    </row>
    <row r="2074" spans="1:8" x14ac:dyDescent="0.3">
      <c r="A2074">
        <v>2073</v>
      </c>
      <c r="B2074" s="2">
        <v>42915</v>
      </c>
      <c r="C2074" s="13">
        <v>43.348571428571439</v>
      </c>
      <c r="D2074" s="13">
        <f t="shared" si="96"/>
        <v>-1.3914285714285626</v>
      </c>
      <c r="E2074" s="14">
        <v>22725</v>
      </c>
      <c r="F2074" s="14">
        <f t="shared" si="97"/>
        <v>0</v>
      </c>
      <c r="G2074" s="14">
        <v>771.75</v>
      </c>
      <c r="H2074" s="13">
        <f t="shared" si="98"/>
        <v>2.7100000000000364</v>
      </c>
    </row>
    <row r="2075" spans="1:8" x14ac:dyDescent="0.3">
      <c r="A2075">
        <v>2074</v>
      </c>
      <c r="B2075" s="2">
        <v>42914</v>
      </c>
      <c r="C2075" s="13">
        <v>44.74</v>
      </c>
      <c r="D2075" s="13">
        <f t="shared" si="96"/>
        <v>0.49000000000000199</v>
      </c>
      <c r="E2075" s="14">
        <v>22725</v>
      </c>
      <c r="F2075" s="14">
        <f t="shared" si="97"/>
        <v>25</v>
      </c>
      <c r="G2075" s="14">
        <v>769.04</v>
      </c>
      <c r="H2075" s="13">
        <f t="shared" si="98"/>
        <v>1.5299999999999727</v>
      </c>
    </row>
    <row r="2076" spans="1:8" x14ac:dyDescent="0.3">
      <c r="A2076">
        <v>2075</v>
      </c>
      <c r="B2076" s="2">
        <v>42913</v>
      </c>
      <c r="C2076" s="13">
        <v>44.25</v>
      </c>
      <c r="D2076" s="13">
        <f t="shared" si="96"/>
        <v>1.009999999999998</v>
      </c>
      <c r="E2076" s="14">
        <v>22700</v>
      </c>
      <c r="F2076" s="14">
        <f t="shared" si="97"/>
        <v>-5</v>
      </c>
      <c r="G2076" s="14">
        <v>767.51</v>
      </c>
      <c r="H2076" s="13">
        <f t="shared" si="98"/>
        <v>-5.0099999999999909</v>
      </c>
    </row>
    <row r="2077" spans="1:8" x14ac:dyDescent="0.3">
      <c r="A2077">
        <v>2076</v>
      </c>
      <c r="B2077" s="2">
        <v>42912</v>
      </c>
      <c r="C2077" s="13">
        <v>43.24</v>
      </c>
      <c r="D2077" s="13">
        <f t="shared" si="96"/>
        <v>0.38000000000000256</v>
      </c>
      <c r="E2077" s="14">
        <v>22705</v>
      </c>
      <c r="F2077" s="14">
        <f t="shared" si="97"/>
        <v>-5</v>
      </c>
      <c r="G2077" s="14">
        <v>772.52</v>
      </c>
      <c r="H2077" s="13">
        <f t="shared" si="98"/>
        <v>3.5099999999999909</v>
      </c>
    </row>
    <row r="2078" spans="1:8" x14ac:dyDescent="0.3">
      <c r="A2078">
        <v>2077</v>
      </c>
      <c r="B2078" s="2">
        <v>42909</v>
      </c>
      <c r="C2078" s="13">
        <v>42.86</v>
      </c>
      <c r="D2078" s="13">
        <f t="shared" si="96"/>
        <v>0.32999999999999829</v>
      </c>
      <c r="E2078" s="14">
        <v>22710</v>
      </c>
      <c r="F2078" s="14">
        <f t="shared" si="97"/>
        <v>40</v>
      </c>
      <c r="G2078" s="14">
        <v>769.01</v>
      </c>
      <c r="H2078" s="13">
        <f t="shared" si="98"/>
        <v>2.7100000000000364</v>
      </c>
    </row>
    <row r="2079" spans="1:8" x14ac:dyDescent="0.3">
      <c r="A2079">
        <v>2078</v>
      </c>
      <c r="B2079" s="2">
        <v>42908</v>
      </c>
      <c r="C2079" s="13">
        <v>42.53</v>
      </c>
      <c r="D2079" s="13">
        <f t="shared" si="96"/>
        <v>5.0000000000004263E-2</v>
      </c>
      <c r="E2079" s="14">
        <v>22670</v>
      </c>
      <c r="F2079" s="14">
        <f t="shared" si="97"/>
        <v>-5</v>
      </c>
      <c r="G2079" s="14">
        <v>766.3</v>
      </c>
      <c r="H2079" s="13">
        <f t="shared" si="98"/>
        <v>-1.1100000000000136</v>
      </c>
    </row>
    <row r="2080" spans="1:8" x14ac:dyDescent="0.3">
      <c r="A2080">
        <v>2079</v>
      </c>
      <c r="B2080" s="2">
        <v>42907</v>
      </c>
      <c r="C2080" s="13">
        <v>42.48</v>
      </c>
      <c r="D2080" s="13">
        <f t="shared" si="96"/>
        <v>-0.86000000000000654</v>
      </c>
      <c r="E2080" s="14">
        <v>22675</v>
      </c>
      <c r="F2080" s="14">
        <f t="shared" si="97"/>
        <v>-45</v>
      </c>
      <c r="G2080" s="14">
        <v>767.41</v>
      </c>
      <c r="H2080" s="13">
        <f t="shared" si="98"/>
        <v>-0.58000000000004093</v>
      </c>
    </row>
    <row r="2081" spans="1:8" x14ac:dyDescent="0.3">
      <c r="A2081">
        <v>2080</v>
      </c>
      <c r="B2081" s="2">
        <v>42906</v>
      </c>
      <c r="C2081" s="13">
        <v>43.34</v>
      </c>
      <c r="D2081" s="13">
        <f t="shared" si="96"/>
        <v>-0.89999999999999858</v>
      </c>
      <c r="E2081" s="14">
        <v>22720</v>
      </c>
      <c r="F2081" s="14">
        <f t="shared" si="97"/>
        <v>20</v>
      </c>
      <c r="G2081" s="14">
        <v>767.99</v>
      </c>
      <c r="H2081" s="13">
        <f t="shared" si="98"/>
        <v>1.1599999999999682</v>
      </c>
    </row>
    <row r="2082" spans="1:8" x14ac:dyDescent="0.3">
      <c r="A2082">
        <v>2081</v>
      </c>
      <c r="B2082" s="2">
        <v>42905</v>
      </c>
      <c r="C2082" s="13">
        <v>44.24</v>
      </c>
      <c r="D2082" s="13">
        <f t="shared" si="96"/>
        <v>-0.48999999999999488</v>
      </c>
      <c r="E2082" s="14">
        <v>22700</v>
      </c>
      <c r="F2082" s="14">
        <f t="shared" si="97"/>
        <v>15</v>
      </c>
      <c r="G2082" s="14">
        <v>766.83</v>
      </c>
      <c r="H2082" s="13">
        <f t="shared" si="98"/>
        <v>5.5900000000000318</v>
      </c>
    </row>
    <row r="2083" spans="1:8" x14ac:dyDescent="0.3">
      <c r="A2083">
        <v>2082</v>
      </c>
      <c r="B2083" s="2">
        <v>42902</v>
      </c>
      <c r="C2083" s="13">
        <v>44.73</v>
      </c>
      <c r="D2083" s="13">
        <f t="shared" si="96"/>
        <v>0.25999999999999801</v>
      </c>
      <c r="E2083" s="14">
        <v>22685</v>
      </c>
      <c r="F2083" s="14">
        <f t="shared" si="97"/>
        <v>15</v>
      </c>
      <c r="G2083" s="14">
        <v>761.24</v>
      </c>
      <c r="H2083" s="13">
        <f t="shared" si="98"/>
        <v>0.66999999999995907</v>
      </c>
    </row>
    <row r="2084" spans="1:8" x14ac:dyDescent="0.3">
      <c r="A2084">
        <v>2083</v>
      </c>
      <c r="B2084" s="2">
        <v>42901</v>
      </c>
      <c r="C2084" s="13">
        <v>44.47</v>
      </c>
      <c r="D2084" s="13">
        <f t="shared" si="96"/>
        <v>-0.32000000000000028</v>
      </c>
      <c r="E2084" s="14">
        <v>22670</v>
      </c>
      <c r="F2084" s="14">
        <f t="shared" si="97"/>
        <v>-30</v>
      </c>
      <c r="G2084" s="14">
        <v>760.57</v>
      </c>
      <c r="H2084" s="13">
        <f t="shared" si="98"/>
        <v>-0.19999999999993179</v>
      </c>
    </row>
    <row r="2085" spans="1:8" x14ac:dyDescent="0.3">
      <c r="A2085">
        <v>2084</v>
      </c>
      <c r="B2085" s="2">
        <v>42900</v>
      </c>
      <c r="C2085" s="13">
        <v>44.79</v>
      </c>
      <c r="D2085" s="13">
        <f t="shared" si="96"/>
        <v>-1.6199999999999974</v>
      </c>
      <c r="E2085" s="14">
        <v>22700</v>
      </c>
      <c r="F2085" s="14">
        <f t="shared" si="97"/>
        <v>10</v>
      </c>
      <c r="G2085" s="14">
        <v>760.77</v>
      </c>
      <c r="H2085" s="13">
        <f t="shared" si="98"/>
        <v>3.8799999999999955</v>
      </c>
    </row>
    <row r="2086" spans="1:8" x14ac:dyDescent="0.3">
      <c r="A2086">
        <v>2085</v>
      </c>
      <c r="B2086" s="2">
        <v>42899</v>
      </c>
      <c r="C2086" s="13">
        <v>46.41</v>
      </c>
      <c r="D2086" s="13">
        <f t="shared" si="96"/>
        <v>0.30999999999999517</v>
      </c>
      <c r="E2086" s="14">
        <v>22690</v>
      </c>
      <c r="F2086" s="14">
        <f t="shared" si="97"/>
        <v>5</v>
      </c>
      <c r="G2086" s="14">
        <v>756.89</v>
      </c>
      <c r="H2086" s="13">
        <f t="shared" si="98"/>
        <v>5.7999999999999545</v>
      </c>
    </row>
    <row r="2087" spans="1:8" x14ac:dyDescent="0.3">
      <c r="A2087">
        <v>2086</v>
      </c>
      <c r="B2087" s="2">
        <v>42898</v>
      </c>
      <c r="C2087" s="13">
        <v>46.1</v>
      </c>
      <c r="D2087" s="13">
        <f t="shared" si="96"/>
        <v>0.28000000000000114</v>
      </c>
      <c r="E2087" s="14">
        <v>22685</v>
      </c>
      <c r="F2087" s="14">
        <f t="shared" si="97"/>
        <v>10</v>
      </c>
      <c r="G2087" s="14">
        <v>751.09</v>
      </c>
      <c r="H2087" s="13">
        <f t="shared" si="98"/>
        <v>1.3700000000000045</v>
      </c>
    </row>
    <row r="2088" spans="1:8" x14ac:dyDescent="0.3">
      <c r="A2088">
        <v>2087</v>
      </c>
      <c r="B2088" s="2">
        <v>42895</v>
      </c>
      <c r="C2088" s="13">
        <v>45.82</v>
      </c>
      <c r="D2088" s="13">
        <f t="shared" si="96"/>
        <v>0.14000000000000057</v>
      </c>
      <c r="E2088" s="14">
        <v>22675</v>
      </c>
      <c r="F2088" s="14">
        <f t="shared" si="97"/>
        <v>-10</v>
      </c>
      <c r="G2088" s="14">
        <v>749.72</v>
      </c>
      <c r="H2088" s="13">
        <f t="shared" si="98"/>
        <v>-0.40999999999996817</v>
      </c>
    </row>
    <row r="2089" spans="1:8" x14ac:dyDescent="0.3">
      <c r="A2089">
        <v>2088</v>
      </c>
      <c r="B2089" s="2">
        <v>42894</v>
      </c>
      <c r="C2089" s="13">
        <v>45.68</v>
      </c>
      <c r="D2089" s="13">
        <f t="shared" si="96"/>
        <v>-0.11999999999999744</v>
      </c>
      <c r="E2089" s="14">
        <v>22685</v>
      </c>
      <c r="F2089" s="14">
        <f t="shared" si="97"/>
        <v>-15</v>
      </c>
      <c r="G2089" s="14">
        <v>750.13</v>
      </c>
      <c r="H2089" s="13">
        <f t="shared" si="98"/>
        <v>-3.3300000000000409</v>
      </c>
    </row>
    <row r="2090" spans="1:8" x14ac:dyDescent="0.3">
      <c r="A2090">
        <v>2089</v>
      </c>
      <c r="B2090" s="2">
        <v>42893</v>
      </c>
      <c r="C2090" s="13">
        <v>45.8</v>
      </c>
      <c r="D2090" s="13">
        <f t="shared" si="96"/>
        <v>-2.3300000000000054</v>
      </c>
      <c r="E2090" s="14">
        <v>22700</v>
      </c>
      <c r="F2090" s="14">
        <f t="shared" si="97"/>
        <v>0</v>
      </c>
      <c r="G2090" s="14">
        <v>753.46</v>
      </c>
      <c r="H2090" s="13">
        <f t="shared" si="98"/>
        <v>2.1500000000000909</v>
      </c>
    </row>
    <row r="2091" spans="1:8" x14ac:dyDescent="0.3">
      <c r="A2091">
        <v>2090</v>
      </c>
      <c r="B2091" s="2">
        <v>42892</v>
      </c>
      <c r="C2091" s="13">
        <v>48.13</v>
      </c>
      <c r="D2091" s="13">
        <f t="shared" si="96"/>
        <v>0.73000000000000398</v>
      </c>
      <c r="E2091" s="14">
        <v>22700</v>
      </c>
      <c r="F2091" s="14">
        <f t="shared" si="97"/>
        <v>0</v>
      </c>
      <c r="G2091" s="14">
        <v>751.31</v>
      </c>
      <c r="H2091" s="13">
        <f t="shared" si="98"/>
        <v>7.8199999999999363</v>
      </c>
    </row>
    <row r="2092" spans="1:8" x14ac:dyDescent="0.3">
      <c r="A2092">
        <v>2091</v>
      </c>
      <c r="B2092" s="2">
        <v>42891</v>
      </c>
      <c r="C2092" s="13">
        <v>47.4</v>
      </c>
      <c r="D2092" s="13">
        <f t="shared" si="96"/>
        <v>-0.28000000000000114</v>
      </c>
      <c r="E2092" s="14">
        <v>22700</v>
      </c>
      <c r="F2092" s="14">
        <f t="shared" si="97"/>
        <v>25</v>
      </c>
      <c r="G2092" s="14">
        <v>743.49</v>
      </c>
      <c r="H2092" s="13">
        <f t="shared" si="98"/>
        <v>4.6800000000000637</v>
      </c>
    </row>
    <row r="2093" spans="1:8" x14ac:dyDescent="0.3">
      <c r="A2093">
        <v>2092</v>
      </c>
      <c r="B2093" s="2">
        <v>42888</v>
      </c>
      <c r="C2093" s="13">
        <v>47.68</v>
      </c>
      <c r="D2093" s="13">
        <f t="shared" si="96"/>
        <v>-0.64000000000000057</v>
      </c>
      <c r="E2093" s="14">
        <v>22675</v>
      </c>
      <c r="F2093" s="14">
        <f t="shared" si="97"/>
        <v>-25</v>
      </c>
      <c r="G2093" s="14">
        <v>738.81</v>
      </c>
      <c r="H2093" s="13">
        <f t="shared" si="98"/>
        <v>-2.9900000000000091</v>
      </c>
    </row>
    <row r="2094" spans="1:8" x14ac:dyDescent="0.3">
      <c r="A2094">
        <v>2093</v>
      </c>
      <c r="B2094" s="2">
        <v>42887</v>
      </c>
      <c r="C2094" s="13">
        <v>48.32</v>
      </c>
      <c r="D2094" s="13">
        <f t="shared" si="96"/>
        <v>3.0000000000001137E-2</v>
      </c>
      <c r="E2094" s="14">
        <v>22700</v>
      </c>
      <c r="F2094" s="14">
        <f t="shared" si="97"/>
        <v>-10</v>
      </c>
      <c r="G2094" s="14">
        <v>741.8</v>
      </c>
      <c r="H2094" s="13">
        <f t="shared" si="98"/>
        <v>3.9799999999999045</v>
      </c>
    </row>
    <row r="2095" spans="1:8" x14ac:dyDescent="0.3">
      <c r="A2095">
        <v>2094</v>
      </c>
      <c r="B2095" s="2">
        <v>42886</v>
      </c>
      <c r="C2095" s="13">
        <v>48.29</v>
      </c>
      <c r="D2095" s="13">
        <f t="shared" si="96"/>
        <v>-1.3400000000000034</v>
      </c>
      <c r="E2095" s="14">
        <v>22710</v>
      </c>
      <c r="F2095" s="14">
        <f t="shared" si="97"/>
        <v>10</v>
      </c>
      <c r="G2095" s="14">
        <v>737.82</v>
      </c>
      <c r="H2095" s="13">
        <f t="shared" si="98"/>
        <v>-0.38999999999998636</v>
      </c>
    </row>
    <row r="2096" spans="1:8" x14ac:dyDescent="0.3">
      <c r="A2096">
        <v>2095</v>
      </c>
      <c r="B2096" s="2">
        <v>42885</v>
      </c>
      <c r="C2096" s="13">
        <v>49.63</v>
      </c>
      <c r="D2096" s="13">
        <f t="shared" si="96"/>
        <v>-0.47714285714286575</v>
      </c>
      <c r="E2096" s="14">
        <v>22700</v>
      </c>
      <c r="F2096" s="14">
        <f t="shared" si="97"/>
        <v>-40</v>
      </c>
      <c r="G2096" s="14">
        <v>738.21</v>
      </c>
      <c r="H2096" s="13">
        <f t="shared" si="98"/>
        <v>-8.0399999999999636</v>
      </c>
    </row>
    <row r="2097" spans="1:8" x14ac:dyDescent="0.3">
      <c r="A2097">
        <v>2096</v>
      </c>
      <c r="B2097" s="2">
        <v>42884</v>
      </c>
      <c r="C2097" s="13">
        <v>50.107142857142868</v>
      </c>
      <c r="D2097" s="13">
        <f t="shared" si="96"/>
        <v>0.52714285714287001</v>
      </c>
      <c r="E2097" s="14">
        <v>22740</v>
      </c>
      <c r="F2097" s="14">
        <f t="shared" si="97"/>
        <v>65</v>
      </c>
      <c r="G2097" s="14">
        <v>746.25</v>
      </c>
      <c r="H2097" s="13">
        <f t="shared" si="98"/>
        <v>2.8400000000000318</v>
      </c>
    </row>
    <row r="2098" spans="1:8" x14ac:dyDescent="0.3">
      <c r="A2098">
        <v>2097</v>
      </c>
      <c r="B2098" s="2">
        <v>42881</v>
      </c>
      <c r="C2098" s="13">
        <v>49.58</v>
      </c>
      <c r="D2098" s="13">
        <f t="shared" si="96"/>
        <v>1.009999999999998</v>
      </c>
      <c r="E2098" s="14">
        <v>22675</v>
      </c>
      <c r="F2098" s="14">
        <f t="shared" si="97"/>
        <v>50</v>
      </c>
      <c r="G2098" s="14">
        <v>743.41</v>
      </c>
      <c r="H2098" s="13">
        <f t="shared" si="98"/>
        <v>1.5</v>
      </c>
    </row>
    <row r="2099" spans="1:8" x14ac:dyDescent="0.3">
      <c r="A2099">
        <v>2098</v>
      </c>
      <c r="B2099" s="2">
        <v>42880</v>
      </c>
      <c r="C2099" s="13">
        <v>48.57</v>
      </c>
      <c r="D2099" s="13">
        <f t="shared" si="96"/>
        <v>-2.4200000000000017</v>
      </c>
      <c r="E2099" s="14">
        <v>22625</v>
      </c>
      <c r="F2099" s="14">
        <f t="shared" si="97"/>
        <v>25</v>
      </c>
      <c r="G2099" s="14">
        <v>741.91</v>
      </c>
      <c r="H2099" s="13">
        <f t="shared" si="98"/>
        <v>-0.83000000000004093</v>
      </c>
    </row>
    <row r="2100" spans="1:8" x14ac:dyDescent="0.3">
      <c r="A2100">
        <v>2099</v>
      </c>
      <c r="B2100" s="2">
        <v>42879</v>
      </c>
      <c r="C2100" s="13">
        <v>50.99</v>
      </c>
      <c r="D2100" s="13">
        <f t="shared" si="96"/>
        <v>-0.12999999999999545</v>
      </c>
      <c r="E2100" s="14">
        <v>22600</v>
      </c>
      <c r="F2100" s="14">
        <f t="shared" si="97"/>
        <v>-75</v>
      </c>
      <c r="G2100" s="14">
        <v>742.74</v>
      </c>
      <c r="H2100" s="13">
        <f t="shared" si="98"/>
        <v>1.8100000000000591</v>
      </c>
    </row>
    <row r="2101" spans="1:8" x14ac:dyDescent="0.3">
      <c r="A2101">
        <v>2100</v>
      </c>
      <c r="B2101" s="2">
        <v>42878</v>
      </c>
      <c r="C2101" s="13">
        <v>51.12</v>
      </c>
      <c r="D2101" s="13">
        <f t="shared" si="96"/>
        <v>0.30999999999999517</v>
      </c>
      <c r="E2101" s="14">
        <v>22675</v>
      </c>
      <c r="F2101" s="14">
        <f t="shared" si="97"/>
        <v>50</v>
      </c>
      <c r="G2101" s="14">
        <v>740.93</v>
      </c>
      <c r="H2101" s="13">
        <f t="shared" si="98"/>
        <v>-3.1700000000000728</v>
      </c>
    </row>
    <row r="2102" spans="1:8" x14ac:dyDescent="0.3">
      <c r="A2102">
        <v>2101</v>
      </c>
      <c r="B2102" s="2">
        <v>42877</v>
      </c>
      <c r="C2102" s="13">
        <v>50.81</v>
      </c>
      <c r="D2102" s="13">
        <f t="shared" si="96"/>
        <v>0.49000000000000199</v>
      </c>
      <c r="E2102" s="14">
        <v>22625</v>
      </c>
      <c r="F2102" s="14">
        <f t="shared" si="97"/>
        <v>25</v>
      </c>
      <c r="G2102" s="14">
        <v>744.1</v>
      </c>
      <c r="H2102" s="13">
        <f t="shared" si="98"/>
        <v>10.279999999999973</v>
      </c>
    </row>
    <row r="2103" spans="1:8" x14ac:dyDescent="0.3">
      <c r="A2103">
        <v>2102</v>
      </c>
      <c r="B2103" s="2">
        <v>42874</v>
      </c>
      <c r="C2103" s="13">
        <v>50.32</v>
      </c>
      <c r="D2103" s="13">
        <f t="shared" si="96"/>
        <v>0.96000000000000085</v>
      </c>
      <c r="E2103" s="14">
        <v>22600</v>
      </c>
      <c r="F2103" s="14">
        <f t="shared" si="97"/>
        <v>-80</v>
      </c>
      <c r="G2103" s="14">
        <v>733.82</v>
      </c>
      <c r="H2103" s="13">
        <f t="shared" si="98"/>
        <v>6.8300000000000409</v>
      </c>
    </row>
    <row r="2104" spans="1:8" x14ac:dyDescent="0.3">
      <c r="A2104">
        <v>2103</v>
      </c>
      <c r="B2104" s="2">
        <v>42873</v>
      </c>
      <c r="C2104" s="13">
        <v>49.36</v>
      </c>
      <c r="D2104" s="13">
        <f t="shared" si="96"/>
        <v>0.32000000000000028</v>
      </c>
      <c r="E2104" s="14">
        <v>22680</v>
      </c>
      <c r="F2104" s="14">
        <f t="shared" si="97"/>
        <v>50</v>
      </c>
      <c r="G2104" s="14">
        <v>726.99</v>
      </c>
      <c r="H2104" s="13">
        <f t="shared" si="98"/>
        <v>-0.21000000000003638</v>
      </c>
    </row>
    <row r="2105" spans="1:8" x14ac:dyDescent="0.3">
      <c r="A2105">
        <v>2104</v>
      </c>
      <c r="B2105" s="2">
        <v>42872</v>
      </c>
      <c r="C2105" s="13">
        <v>49.04</v>
      </c>
      <c r="D2105" s="13">
        <f t="shared" si="96"/>
        <v>0.39999999999999858</v>
      </c>
      <c r="E2105" s="14">
        <v>22630</v>
      </c>
      <c r="F2105" s="14">
        <f t="shared" si="97"/>
        <v>30</v>
      </c>
      <c r="G2105" s="14">
        <v>727.2</v>
      </c>
      <c r="H2105" s="13">
        <f t="shared" si="98"/>
        <v>2.1700000000000728</v>
      </c>
    </row>
    <row r="2106" spans="1:8" x14ac:dyDescent="0.3">
      <c r="A2106">
        <v>2105</v>
      </c>
      <c r="B2106" s="2">
        <v>42871</v>
      </c>
      <c r="C2106" s="13">
        <v>48.64</v>
      </c>
      <c r="D2106" s="13">
        <f t="shared" si="96"/>
        <v>-0.21999999999999886</v>
      </c>
      <c r="E2106" s="14">
        <v>22600</v>
      </c>
      <c r="F2106" s="14">
        <f t="shared" si="97"/>
        <v>-78</v>
      </c>
      <c r="G2106" s="14">
        <v>725.03</v>
      </c>
      <c r="H2106" s="13">
        <f t="shared" si="98"/>
        <v>-0.32000000000005002</v>
      </c>
    </row>
    <row r="2107" spans="1:8" x14ac:dyDescent="0.3">
      <c r="A2107">
        <v>2106</v>
      </c>
      <c r="B2107" s="2">
        <v>42870</v>
      </c>
      <c r="C2107" s="13">
        <v>48.86</v>
      </c>
      <c r="D2107" s="13">
        <f t="shared" si="96"/>
        <v>1.0300000000000011</v>
      </c>
      <c r="E2107" s="14">
        <v>22678</v>
      </c>
      <c r="F2107" s="14">
        <f t="shared" si="97"/>
        <v>-12</v>
      </c>
      <c r="G2107" s="14">
        <v>725.35</v>
      </c>
      <c r="H2107" s="13">
        <f t="shared" si="98"/>
        <v>-1.999999999998181E-2</v>
      </c>
    </row>
    <row r="2108" spans="1:8" x14ac:dyDescent="0.3">
      <c r="A2108">
        <v>2107</v>
      </c>
      <c r="B2108" s="2">
        <v>42867</v>
      </c>
      <c r="C2108" s="13">
        <v>47.83</v>
      </c>
      <c r="D2108" s="13">
        <f t="shared" si="96"/>
        <v>1.9999999999996021E-2</v>
      </c>
      <c r="E2108" s="14">
        <v>22690</v>
      </c>
      <c r="F2108" s="14">
        <f t="shared" si="97"/>
        <v>-32</v>
      </c>
      <c r="G2108" s="14">
        <v>725.37</v>
      </c>
      <c r="H2108" s="13">
        <f t="shared" si="98"/>
        <v>0.37999999999999545</v>
      </c>
    </row>
    <row r="2109" spans="1:8" x14ac:dyDescent="0.3">
      <c r="A2109">
        <v>2108</v>
      </c>
      <c r="B2109" s="2">
        <v>42866</v>
      </c>
      <c r="C2109" s="13">
        <v>47.81</v>
      </c>
      <c r="D2109" s="13">
        <f t="shared" si="96"/>
        <v>0.53000000000000114</v>
      </c>
      <c r="E2109" s="14">
        <v>22722</v>
      </c>
      <c r="F2109" s="14">
        <f t="shared" si="97"/>
        <v>-16</v>
      </c>
      <c r="G2109" s="14">
        <v>724.99</v>
      </c>
      <c r="H2109" s="13">
        <f t="shared" si="98"/>
        <v>0.68000000000006366</v>
      </c>
    </row>
    <row r="2110" spans="1:8" x14ac:dyDescent="0.3">
      <c r="A2110">
        <v>2109</v>
      </c>
      <c r="B2110" s="2">
        <v>42865</v>
      </c>
      <c r="C2110" s="13">
        <v>47.28</v>
      </c>
      <c r="D2110" s="13">
        <f t="shared" si="96"/>
        <v>1.4399999999999977</v>
      </c>
      <c r="E2110" s="14">
        <v>22738</v>
      </c>
      <c r="F2110" s="14">
        <f t="shared" si="97"/>
        <v>8</v>
      </c>
      <c r="G2110" s="14">
        <v>724.31</v>
      </c>
      <c r="H2110" s="13">
        <f t="shared" si="98"/>
        <v>2.1999999999999318</v>
      </c>
    </row>
    <row r="2111" spans="1:8" x14ac:dyDescent="0.3">
      <c r="A2111">
        <v>2110</v>
      </c>
      <c r="B2111" s="2">
        <v>42864</v>
      </c>
      <c r="C2111" s="13">
        <v>45.84</v>
      </c>
      <c r="D2111" s="13">
        <f t="shared" si="96"/>
        <v>-0.61999999999999744</v>
      </c>
      <c r="E2111" s="14">
        <v>22730</v>
      </c>
      <c r="F2111" s="14">
        <f t="shared" si="97"/>
        <v>40</v>
      </c>
      <c r="G2111" s="14">
        <v>722.11</v>
      </c>
      <c r="H2111" s="13">
        <f t="shared" si="98"/>
        <v>3.25</v>
      </c>
    </row>
    <row r="2112" spans="1:8" x14ac:dyDescent="0.3">
      <c r="A2112">
        <v>2111</v>
      </c>
      <c r="B2112" s="2">
        <v>42863</v>
      </c>
      <c r="C2112" s="13">
        <v>46.46</v>
      </c>
      <c r="D2112" s="13">
        <f t="shared" si="96"/>
        <v>0.23000000000000398</v>
      </c>
      <c r="E2112" s="14">
        <v>22690</v>
      </c>
      <c r="F2112" s="14">
        <f t="shared" si="97"/>
        <v>-40</v>
      </c>
      <c r="G2112" s="14">
        <v>718.86</v>
      </c>
      <c r="H2112" s="13">
        <f t="shared" si="98"/>
        <v>-1.1399999999999864</v>
      </c>
    </row>
    <row r="2113" spans="1:8" x14ac:dyDescent="0.3">
      <c r="A2113">
        <v>2112</v>
      </c>
      <c r="B2113" s="2">
        <v>42860</v>
      </c>
      <c r="C2113" s="13">
        <v>46.23</v>
      </c>
      <c r="D2113" s="13">
        <f t="shared" si="96"/>
        <v>0.67999999999999972</v>
      </c>
      <c r="E2113" s="14">
        <v>22730</v>
      </c>
      <c r="F2113" s="14">
        <f t="shared" si="97"/>
        <v>-10</v>
      </c>
      <c r="G2113" s="14">
        <v>720</v>
      </c>
      <c r="H2113" s="13">
        <f t="shared" si="98"/>
        <v>-2.0199999999999818</v>
      </c>
    </row>
    <row r="2114" spans="1:8" x14ac:dyDescent="0.3">
      <c r="A2114">
        <v>2113</v>
      </c>
      <c r="B2114" s="2">
        <v>42859</v>
      </c>
      <c r="C2114" s="13">
        <v>45.55</v>
      </c>
      <c r="D2114" s="13">
        <f t="shared" si="96"/>
        <v>-2.240000000000002</v>
      </c>
      <c r="E2114" s="14">
        <v>22740</v>
      </c>
      <c r="F2114" s="14">
        <f t="shared" si="97"/>
        <v>0</v>
      </c>
      <c r="G2114" s="14">
        <v>722.02</v>
      </c>
      <c r="H2114" s="13">
        <f t="shared" si="98"/>
        <v>2.4800000000000182</v>
      </c>
    </row>
    <row r="2115" spans="1:8" x14ac:dyDescent="0.3">
      <c r="A2115">
        <v>2114</v>
      </c>
      <c r="B2115" s="2">
        <v>42858</v>
      </c>
      <c r="C2115" s="13">
        <v>47.79</v>
      </c>
      <c r="D2115" s="13">
        <f t="shared" ref="D2115:D2178" si="99">C2115-C2116</f>
        <v>0.14000000000000057</v>
      </c>
      <c r="E2115" s="14">
        <v>22740</v>
      </c>
      <c r="F2115" s="14">
        <f t="shared" ref="F2115:F2178" si="100">E2115-E2116</f>
        <v>40</v>
      </c>
      <c r="G2115" s="14">
        <v>719.54</v>
      </c>
      <c r="H2115" s="13">
        <f t="shared" ref="H2115:H2178" si="101">G2115-G2116</f>
        <v>7.2522448979591445</v>
      </c>
    </row>
    <row r="2116" spans="1:8" x14ac:dyDescent="0.3">
      <c r="A2116">
        <v>2115</v>
      </c>
      <c r="B2116" s="2">
        <v>42857</v>
      </c>
      <c r="C2116" s="13">
        <v>47.65</v>
      </c>
      <c r="D2116" s="13">
        <f t="shared" si="99"/>
        <v>-1.1799999999999997</v>
      </c>
      <c r="E2116" s="14">
        <v>22700</v>
      </c>
      <c r="F2116" s="14">
        <f t="shared" si="100"/>
        <v>0</v>
      </c>
      <c r="G2116" s="14">
        <v>712.28775510204082</v>
      </c>
      <c r="H2116" s="13">
        <f t="shared" si="101"/>
        <v>-4.6530612244964686E-2</v>
      </c>
    </row>
    <row r="2117" spans="1:8" x14ac:dyDescent="0.3">
      <c r="A2117">
        <v>2116</v>
      </c>
      <c r="B2117" s="2">
        <v>42856</v>
      </c>
      <c r="C2117" s="13">
        <v>48.83</v>
      </c>
      <c r="D2117" s="13">
        <f t="shared" si="99"/>
        <v>-0.48000000000000398</v>
      </c>
      <c r="E2117" s="14">
        <v>22700</v>
      </c>
      <c r="F2117" s="14">
        <f t="shared" si="100"/>
        <v>-40</v>
      </c>
      <c r="G2117" s="14">
        <v>712.33428571428578</v>
      </c>
      <c r="H2117" s="13">
        <f t="shared" si="101"/>
        <v>-5.3957142857142344</v>
      </c>
    </row>
    <row r="2118" spans="1:8" x14ac:dyDescent="0.3">
      <c r="A2118">
        <v>2117</v>
      </c>
      <c r="B2118" s="2">
        <v>42853</v>
      </c>
      <c r="C2118" s="13">
        <v>49.31</v>
      </c>
      <c r="D2118" s="13">
        <f t="shared" si="99"/>
        <v>0.35000000000000142</v>
      </c>
      <c r="E2118" s="14">
        <v>22740</v>
      </c>
      <c r="F2118" s="14">
        <f t="shared" si="100"/>
        <v>10</v>
      </c>
      <c r="G2118" s="14">
        <v>717.73</v>
      </c>
      <c r="H2118" s="13">
        <f t="shared" si="101"/>
        <v>1.2000000000000455</v>
      </c>
    </row>
    <row r="2119" spans="1:8" x14ac:dyDescent="0.3">
      <c r="A2119">
        <v>2118</v>
      </c>
      <c r="B2119" s="2">
        <v>42852</v>
      </c>
      <c r="C2119" s="13">
        <v>48.96</v>
      </c>
      <c r="D2119" s="13">
        <f t="shared" si="99"/>
        <v>-0.25999999999999801</v>
      </c>
      <c r="E2119" s="14">
        <v>22730</v>
      </c>
      <c r="F2119" s="14">
        <f t="shared" si="100"/>
        <v>20</v>
      </c>
      <c r="G2119" s="14">
        <v>716.53</v>
      </c>
      <c r="H2119" s="13">
        <f t="shared" si="101"/>
        <v>6.4900000000000091</v>
      </c>
    </row>
    <row r="2120" spans="1:8" x14ac:dyDescent="0.3">
      <c r="A2120">
        <v>2119</v>
      </c>
      <c r="B2120" s="2">
        <v>42851</v>
      </c>
      <c r="C2120" s="13">
        <v>49.22</v>
      </c>
      <c r="D2120" s="13">
        <f t="shared" si="99"/>
        <v>0</v>
      </c>
      <c r="E2120" s="14">
        <v>22710</v>
      </c>
      <c r="F2120" s="14">
        <f t="shared" si="100"/>
        <v>-50</v>
      </c>
      <c r="G2120" s="14">
        <v>710.04</v>
      </c>
      <c r="H2120" s="13">
        <f t="shared" si="101"/>
        <v>2.4599999999999227</v>
      </c>
    </row>
    <row r="2121" spans="1:8" x14ac:dyDescent="0.3">
      <c r="A2121">
        <v>2120</v>
      </c>
      <c r="B2121" s="2">
        <v>42850</v>
      </c>
      <c r="C2121" s="13">
        <v>49.22</v>
      </c>
      <c r="D2121" s="13">
        <f t="shared" si="99"/>
        <v>0.32000000000000028</v>
      </c>
      <c r="E2121" s="14">
        <v>22760</v>
      </c>
      <c r="F2121" s="14">
        <f t="shared" si="100"/>
        <v>45</v>
      </c>
      <c r="G2121" s="14">
        <v>707.58</v>
      </c>
      <c r="H2121" s="13">
        <f t="shared" si="101"/>
        <v>-1.8099999999999454</v>
      </c>
    </row>
    <row r="2122" spans="1:8" x14ac:dyDescent="0.3">
      <c r="A2122">
        <v>2121</v>
      </c>
      <c r="B2122" s="2">
        <v>42849</v>
      </c>
      <c r="C2122" s="13">
        <v>48.9</v>
      </c>
      <c r="D2122" s="13">
        <f t="shared" si="99"/>
        <v>-0.74000000000000199</v>
      </c>
      <c r="E2122" s="14">
        <v>22715</v>
      </c>
      <c r="F2122" s="14">
        <f t="shared" si="100"/>
        <v>65</v>
      </c>
      <c r="G2122" s="14">
        <v>709.39</v>
      </c>
      <c r="H2122" s="13">
        <f t="shared" si="101"/>
        <v>-3.0199999999999818</v>
      </c>
    </row>
    <row r="2123" spans="1:8" x14ac:dyDescent="0.3">
      <c r="A2123">
        <v>2122</v>
      </c>
      <c r="B2123" s="2">
        <v>42846</v>
      </c>
      <c r="C2123" s="13">
        <v>49.64</v>
      </c>
      <c r="D2123" s="13">
        <f t="shared" si="99"/>
        <v>-0.61999999999999744</v>
      </c>
      <c r="E2123" s="14">
        <v>22650</v>
      </c>
      <c r="F2123" s="14">
        <f t="shared" si="100"/>
        <v>-40</v>
      </c>
      <c r="G2123" s="14">
        <v>712.41</v>
      </c>
      <c r="H2123" s="13">
        <f t="shared" si="101"/>
        <v>-0.25</v>
      </c>
    </row>
    <row r="2124" spans="1:8" x14ac:dyDescent="0.3">
      <c r="A2124">
        <v>2123</v>
      </c>
      <c r="B2124" s="2">
        <v>42845</v>
      </c>
      <c r="C2124" s="13">
        <v>50.26</v>
      </c>
      <c r="D2124" s="13">
        <f t="shared" si="99"/>
        <v>-0.23000000000000398</v>
      </c>
      <c r="E2124" s="14">
        <v>22690</v>
      </c>
      <c r="F2124" s="14">
        <f t="shared" si="100"/>
        <v>-44</v>
      </c>
      <c r="G2124" s="14">
        <v>712.66</v>
      </c>
      <c r="H2124" s="13">
        <f t="shared" si="101"/>
        <v>-4.1100000000000136</v>
      </c>
    </row>
    <row r="2125" spans="1:8" x14ac:dyDescent="0.3">
      <c r="A2125">
        <v>2124</v>
      </c>
      <c r="B2125" s="2">
        <v>42844</v>
      </c>
      <c r="C2125" s="13">
        <v>50.49</v>
      </c>
      <c r="D2125" s="13">
        <f t="shared" si="99"/>
        <v>-1.9699999999999989</v>
      </c>
      <c r="E2125" s="14">
        <v>22734</v>
      </c>
      <c r="F2125" s="14">
        <f t="shared" si="100"/>
        <v>84</v>
      </c>
      <c r="G2125" s="14">
        <v>716.77</v>
      </c>
      <c r="H2125" s="13">
        <f t="shared" si="101"/>
        <v>1.8400000000000318</v>
      </c>
    </row>
    <row r="2126" spans="1:8" x14ac:dyDescent="0.3">
      <c r="A2126">
        <v>2125</v>
      </c>
      <c r="B2126" s="2">
        <v>42843</v>
      </c>
      <c r="C2126" s="13">
        <v>52.46</v>
      </c>
      <c r="D2126" s="13">
        <f t="shared" si="99"/>
        <v>-0.15999999999999659</v>
      </c>
      <c r="E2126" s="14">
        <v>22650</v>
      </c>
      <c r="F2126" s="14">
        <f t="shared" si="100"/>
        <v>-20</v>
      </c>
      <c r="G2126" s="14">
        <v>714.93</v>
      </c>
      <c r="H2126" s="13">
        <f t="shared" si="101"/>
        <v>4.0999999999999091</v>
      </c>
    </row>
    <row r="2127" spans="1:8" x14ac:dyDescent="0.3">
      <c r="A2127">
        <v>2126</v>
      </c>
      <c r="B2127" s="2">
        <v>42842</v>
      </c>
      <c r="C2127" s="13">
        <v>52.62</v>
      </c>
      <c r="D2127" s="13">
        <f t="shared" si="99"/>
        <v>7.2857142857145618E-2</v>
      </c>
      <c r="E2127" s="14">
        <v>22670</v>
      </c>
      <c r="F2127" s="14">
        <f t="shared" si="100"/>
        <v>-80</v>
      </c>
      <c r="G2127" s="14">
        <v>710.83</v>
      </c>
      <c r="H2127" s="13">
        <f t="shared" si="101"/>
        <v>-7.6200000000000045</v>
      </c>
    </row>
    <row r="2128" spans="1:8" x14ac:dyDescent="0.3">
      <c r="A2128">
        <v>2127</v>
      </c>
      <c r="B2128" s="2">
        <v>42839</v>
      </c>
      <c r="C2128" s="13">
        <v>52.547142857142852</v>
      </c>
      <c r="D2128" s="13">
        <f t="shared" si="99"/>
        <v>-0.6428571428571459</v>
      </c>
      <c r="E2128" s="14">
        <v>22750</v>
      </c>
      <c r="F2128" s="14">
        <f t="shared" si="100"/>
        <v>160</v>
      </c>
      <c r="G2128" s="14">
        <v>718.45</v>
      </c>
      <c r="H2128" s="13">
        <f t="shared" si="101"/>
        <v>-5.8999999999999773</v>
      </c>
    </row>
    <row r="2129" spans="1:8" x14ac:dyDescent="0.3">
      <c r="A2129">
        <v>2128</v>
      </c>
      <c r="B2129" s="2">
        <v>42838</v>
      </c>
      <c r="C2129" s="13">
        <v>53.19</v>
      </c>
      <c r="D2129" s="13">
        <f t="shared" si="99"/>
        <v>7.0000000000000284E-2</v>
      </c>
      <c r="E2129" s="14">
        <v>22590</v>
      </c>
      <c r="F2129" s="14">
        <f t="shared" si="100"/>
        <v>-80</v>
      </c>
      <c r="G2129" s="14">
        <v>724.35</v>
      </c>
      <c r="H2129" s="13">
        <f t="shared" si="101"/>
        <v>-1.2300000000000182</v>
      </c>
    </row>
    <row r="2130" spans="1:8" x14ac:dyDescent="0.3">
      <c r="A2130">
        <v>2129</v>
      </c>
      <c r="B2130" s="2">
        <v>42837</v>
      </c>
      <c r="C2130" s="13">
        <v>53.12</v>
      </c>
      <c r="D2130" s="13">
        <f t="shared" si="99"/>
        <v>-0.26000000000000512</v>
      </c>
      <c r="E2130" s="14">
        <v>22670</v>
      </c>
      <c r="F2130" s="14">
        <f t="shared" si="100"/>
        <v>17</v>
      </c>
      <c r="G2130" s="14">
        <v>725.58</v>
      </c>
      <c r="H2130" s="13">
        <f t="shared" si="101"/>
        <v>-5.75</v>
      </c>
    </row>
    <row r="2131" spans="1:8" x14ac:dyDescent="0.3">
      <c r="A2131">
        <v>2130</v>
      </c>
      <c r="B2131" s="2">
        <v>42836</v>
      </c>
      <c r="C2131" s="13">
        <v>53.38</v>
      </c>
      <c r="D2131" s="13">
        <f t="shared" si="99"/>
        <v>0.32000000000000028</v>
      </c>
      <c r="E2131" s="14">
        <v>22653</v>
      </c>
      <c r="F2131" s="14">
        <f t="shared" si="100"/>
        <v>58</v>
      </c>
      <c r="G2131" s="14">
        <v>731.33</v>
      </c>
      <c r="H2131" s="13">
        <f t="shared" si="101"/>
        <v>1.4600000000000364</v>
      </c>
    </row>
    <row r="2132" spans="1:8" x14ac:dyDescent="0.3">
      <c r="A2132">
        <v>2131</v>
      </c>
      <c r="B2132" s="2">
        <v>42835</v>
      </c>
      <c r="C2132" s="13">
        <v>53.06</v>
      </c>
      <c r="D2132" s="13">
        <f t="shared" si="99"/>
        <v>0.81000000000000227</v>
      </c>
      <c r="E2132" s="14">
        <v>22595</v>
      </c>
      <c r="F2132" s="14">
        <f t="shared" si="100"/>
        <v>-10</v>
      </c>
      <c r="G2132" s="14">
        <v>729.87</v>
      </c>
      <c r="H2132" s="13">
        <f t="shared" si="101"/>
        <v>1.9199999999999591</v>
      </c>
    </row>
    <row r="2133" spans="1:8" x14ac:dyDescent="0.3">
      <c r="A2133">
        <v>2132</v>
      </c>
      <c r="B2133" s="2">
        <v>42832</v>
      </c>
      <c r="C2133" s="13">
        <v>52.25</v>
      </c>
      <c r="D2133" s="13">
        <f t="shared" si="99"/>
        <v>0.56000000000000227</v>
      </c>
      <c r="E2133" s="14">
        <v>22605</v>
      </c>
      <c r="F2133" s="14">
        <f t="shared" si="100"/>
        <v>-35</v>
      </c>
      <c r="G2133" s="14">
        <v>727.95</v>
      </c>
      <c r="H2133" s="13">
        <f t="shared" si="101"/>
        <v>5.7157142857142844</v>
      </c>
    </row>
    <row r="2134" spans="1:8" x14ac:dyDescent="0.3">
      <c r="A2134">
        <v>2133</v>
      </c>
      <c r="B2134" s="2">
        <v>42831</v>
      </c>
      <c r="C2134" s="13">
        <v>51.69</v>
      </c>
      <c r="D2134" s="13">
        <f t="shared" si="99"/>
        <v>0.54999999999999716</v>
      </c>
      <c r="E2134" s="14">
        <v>22640</v>
      </c>
      <c r="F2134" s="14">
        <f t="shared" si="100"/>
        <v>-40</v>
      </c>
      <c r="G2134" s="14">
        <v>722.23428571428576</v>
      </c>
      <c r="H2134" s="13">
        <f t="shared" si="101"/>
        <v>-0.98571428571426623</v>
      </c>
    </row>
    <row r="2135" spans="1:8" x14ac:dyDescent="0.3">
      <c r="A2135">
        <v>2134</v>
      </c>
      <c r="B2135" s="2">
        <v>42830</v>
      </c>
      <c r="C2135" s="13">
        <v>51.14</v>
      </c>
      <c r="D2135" s="13">
        <f t="shared" si="99"/>
        <v>0.14999999999999858</v>
      </c>
      <c r="E2135" s="14">
        <v>22680</v>
      </c>
      <c r="F2135" s="14">
        <f t="shared" si="100"/>
        <v>-10</v>
      </c>
      <c r="G2135" s="14">
        <v>723.22</v>
      </c>
      <c r="H2135" s="13">
        <f t="shared" si="101"/>
        <v>-0.91999999999995907</v>
      </c>
    </row>
    <row r="2136" spans="1:8" x14ac:dyDescent="0.3">
      <c r="A2136">
        <v>2135</v>
      </c>
      <c r="B2136" s="2">
        <v>42829</v>
      </c>
      <c r="C2136" s="13">
        <v>50.99</v>
      </c>
      <c r="D2136" s="13">
        <f t="shared" si="99"/>
        <v>0.74000000000000199</v>
      </c>
      <c r="E2136" s="14">
        <v>22690</v>
      </c>
      <c r="F2136" s="14">
        <f t="shared" si="100"/>
        <v>-40</v>
      </c>
      <c r="G2136" s="14">
        <v>724.14</v>
      </c>
      <c r="H2136" s="13">
        <f t="shared" si="101"/>
        <v>1.7599999999999909</v>
      </c>
    </row>
    <row r="2137" spans="1:8" x14ac:dyDescent="0.3">
      <c r="A2137">
        <v>2136</v>
      </c>
      <c r="B2137" s="2">
        <v>42828</v>
      </c>
      <c r="C2137" s="13">
        <v>50.25</v>
      </c>
      <c r="D2137" s="13">
        <f t="shared" si="99"/>
        <v>-0.28999999999999915</v>
      </c>
      <c r="E2137" s="14">
        <v>22730</v>
      </c>
      <c r="F2137" s="14">
        <f t="shared" si="100"/>
        <v>-20</v>
      </c>
      <c r="G2137" s="14">
        <v>722.38</v>
      </c>
      <c r="H2137" s="13">
        <f t="shared" si="101"/>
        <v>7.0000000000050022E-2</v>
      </c>
    </row>
    <row r="2138" spans="1:8" x14ac:dyDescent="0.3">
      <c r="A2138">
        <v>2137</v>
      </c>
      <c r="B2138" s="2">
        <v>42825</v>
      </c>
      <c r="C2138" s="13">
        <v>50.54</v>
      </c>
      <c r="D2138" s="13">
        <f t="shared" si="99"/>
        <v>0.24000000000000199</v>
      </c>
      <c r="E2138" s="14">
        <v>22750</v>
      </c>
      <c r="F2138" s="14">
        <f t="shared" si="100"/>
        <v>-15</v>
      </c>
      <c r="G2138" s="14">
        <v>722.31</v>
      </c>
      <c r="H2138" s="13">
        <f t="shared" si="101"/>
        <v>-1.5500000000000682</v>
      </c>
    </row>
    <row r="2139" spans="1:8" x14ac:dyDescent="0.3">
      <c r="A2139">
        <v>2138</v>
      </c>
      <c r="B2139" s="2">
        <v>42824</v>
      </c>
      <c r="C2139" s="13">
        <v>50.3</v>
      </c>
      <c r="D2139" s="13">
        <f t="shared" si="99"/>
        <v>0.82999999999999829</v>
      </c>
      <c r="E2139" s="14">
        <v>22765</v>
      </c>
      <c r="F2139" s="14">
        <f t="shared" si="100"/>
        <v>-8</v>
      </c>
      <c r="G2139" s="14">
        <v>723.86</v>
      </c>
      <c r="H2139" s="13">
        <f t="shared" si="101"/>
        <v>3.3899999999999864</v>
      </c>
    </row>
    <row r="2140" spans="1:8" x14ac:dyDescent="0.3">
      <c r="A2140">
        <v>2139</v>
      </c>
      <c r="B2140" s="2">
        <v>42823</v>
      </c>
      <c r="C2140" s="13">
        <v>49.47</v>
      </c>
      <c r="D2140" s="13">
        <f t="shared" si="99"/>
        <v>1.1099999999999994</v>
      </c>
      <c r="E2140" s="14">
        <v>22773</v>
      </c>
      <c r="F2140" s="14">
        <f t="shared" si="100"/>
        <v>3</v>
      </c>
      <c r="G2140" s="14">
        <v>720.47</v>
      </c>
      <c r="H2140" s="13">
        <f t="shared" si="101"/>
        <v>1.2100000000000364</v>
      </c>
    </row>
    <row r="2141" spans="1:8" x14ac:dyDescent="0.3">
      <c r="A2141">
        <v>2140</v>
      </c>
      <c r="B2141" s="2">
        <v>42822</v>
      </c>
      <c r="C2141" s="13">
        <v>48.36</v>
      </c>
      <c r="D2141" s="13">
        <f t="shared" si="99"/>
        <v>1.3399999999999963</v>
      </c>
      <c r="E2141" s="14">
        <v>22770</v>
      </c>
      <c r="F2141" s="14">
        <f t="shared" si="100"/>
        <v>-3</v>
      </c>
      <c r="G2141" s="14">
        <v>719.26</v>
      </c>
      <c r="H2141" s="13">
        <f t="shared" si="101"/>
        <v>-4.2599999999999909</v>
      </c>
    </row>
    <row r="2142" spans="1:8" x14ac:dyDescent="0.3">
      <c r="A2142">
        <v>2141</v>
      </c>
      <c r="B2142" s="2">
        <v>42821</v>
      </c>
      <c r="C2142" s="13">
        <v>47.02</v>
      </c>
      <c r="D2142" s="13">
        <f t="shared" si="99"/>
        <v>-0.27999999999999403</v>
      </c>
      <c r="E2142" s="14">
        <v>22773</v>
      </c>
      <c r="F2142" s="14">
        <f t="shared" si="100"/>
        <v>-12</v>
      </c>
      <c r="G2142" s="14">
        <v>723.52</v>
      </c>
      <c r="H2142" s="13">
        <f t="shared" si="101"/>
        <v>1.3799999999999955</v>
      </c>
    </row>
    <row r="2143" spans="1:8" x14ac:dyDescent="0.3">
      <c r="A2143">
        <v>2142</v>
      </c>
      <c r="B2143" s="2">
        <v>42818</v>
      </c>
      <c r="C2143" s="13">
        <v>47.3</v>
      </c>
      <c r="D2143" s="13">
        <f t="shared" si="99"/>
        <v>0.29999999999999716</v>
      </c>
      <c r="E2143" s="14">
        <v>22785</v>
      </c>
      <c r="F2143" s="14">
        <f t="shared" si="100"/>
        <v>-5</v>
      </c>
      <c r="G2143" s="14">
        <v>722.14</v>
      </c>
      <c r="H2143" s="13">
        <f t="shared" si="101"/>
        <v>2.5800000000000409</v>
      </c>
    </row>
    <row r="2144" spans="1:8" x14ac:dyDescent="0.3">
      <c r="A2144">
        <v>2143</v>
      </c>
      <c r="B2144" s="2">
        <v>42817</v>
      </c>
      <c r="C2144" s="13">
        <v>47</v>
      </c>
      <c r="D2144" s="13">
        <f t="shared" si="99"/>
        <v>-0.28999999999999915</v>
      </c>
      <c r="E2144" s="14">
        <v>22790</v>
      </c>
      <c r="F2144" s="14">
        <f t="shared" si="100"/>
        <v>17</v>
      </c>
      <c r="G2144" s="14">
        <v>719.56</v>
      </c>
      <c r="H2144" s="13">
        <f t="shared" si="101"/>
        <v>6.6199999999998909</v>
      </c>
    </row>
    <row r="2145" spans="1:8" x14ac:dyDescent="0.3">
      <c r="A2145">
        <v>2144</v>
      </c>
      <c r="B2145" s="2">
        <v>42816</v>
      </c>
      <c r="C2145" s="13">
        <v>47.29</v>
      </c>
      <c r="D2145" s="13">
        <f t="shared" si="99"/>
        <v>0.26999999999999602</v>
      </c>
      <c r="E2145" s="14">
        <v>22773</v>
      </c>
      <c r="F2145" s="14">
        <f t="shared" si="100"/>
        <v>-7</v>
      </c>
      <c r="G2145" s="14">
        <v>712.94</v>
      </c>
      <c r="H2145" s="13">
        <f t="shared" si="101"/>
        <v>-3.2399999999998954</v>
      </c>
    </row>
    <row r="2146" spans="1:8" x14ac:dyDescent="0.3">
      <c r="A2146">
        <v>2145</v>
      </c>
      <c r="B2146" s="2">
        <v>42815</v>
      </c>
      <c r="C2146" s="13">
        <v>47.02</v>
      </c>
      <c r="D2146" s="13">
        <f t="shared" si="99"/>
        <v>-0.76999999999999602</v>
      </c>
      <c r="E2146" s="14">
        <v>22780</v>
      </c>
      <c r="F2146" s="14">
        <f t="shared" si="100"/>
        <v>-10</v>
      </c>
      <c r="G2146" s="14">
        <v>716.18</v>
      </c>
      <c r="H2146" s="13">
        <f t="shared" si="101"/>
        <v>1.1099999999999</v>
      </c>
    </row>
    <row r="2147" spans="1:8" x14ac:dyDescent="0.3">
      <c r="A2147">
        <v>2146</v>
      </c>
      <c r="B2147" s="2">
        <v>42814</v>
      </c>
      <c r="C2147" s="13">
        <v>47.79</v>
      </c>
      <c r="D2147" s="13">
        <f t="shared" si="99"/>
        <v>-0.55000000000000426</v>
      </c>
      <c r="E2147" s="14">
        <v>22790</v>
      </c>
      <c r="F2147" s="14">
        <f t="shared" si="100"/>
        <v>8</v>
      </c>
      <c r="G2147" s="14">
        <v>715.07</v>
      </c>
      <c r="H2147" s="13">
        <f t="shared" si="101"/>
        <v>4.5300000000000864</v>
      </c>
    </row>
    <row r="2148" spans="1:8" x14ac:dyDescent="0.3">
      <c r="A2148">
        <v>2147</v>
      </c>
      <c r="B2148" s="2">
        <v>42811</v>
      </c>
      <c r="C2148" s="13">
        <v>48.34</v>
      </c>
      <c r="D2148" s="13">
        <f t="shared" si="99"/>
        <v>4.0000000000006253E-2</v>
      </c>
      <c r="E2148" s="14">
        <v>22782</v>
      </c>
      <c r="F2148" s="14">
        <f t="shared" si="100"/>
        <v>12</v>
      </c>
      <c r="G2148" s="14">
        <v>710.54</v>
      </c>
      <c r="H2148" s="13">
        <f t="shared" si="101"/>
        <v>-4.3799999999999955</v>
      </c>
    </row>
    <row r="2149" spans="1:8" x14ac:dyDescent="0.3">
      <c r="A2149">
        <v>2148</v>
      </c>
      <c r="B2149" s="2">
        <v>42810</v>
      </c>
      <c r="C2149" s="13">
        <v>48.3</v>
      </c>
      <c r="D2149" s="13">
        <f t="shared" si="99"/>
        <v>-4.0000000000006253E-2</v>
      </c>
      <c r="E2149" s="14">
        <v>22770</v>
      </c>
      <c r="F2149" s="14">
        <f t="shared" si="100"/>
        <v>-55</v>
      </c>
      <c r="G2149" s="14">
        <v>714.92</v>
      </c>
      <c r="H2149" s="13">
        <f t="shared" si="101"/>
        <v>1.7799999999999727</v>
      </c>
    </row>
    <row r="2150" spans="1:8" x14ac:dyDescent="0.3">
      <c r="A2150">
        <v>2149</v>
      </c>
      <c r="B2150" s="2">
        <v>42809</v>
      </c>
      <c r="C2150" s="13">
        <v>48.34</v>
      </c>
      <c r="D2150" s="13">
        <f t="shared" si="99"/>
        <v>1.1000000000000014</v>
      </c>
      <c r="E2150" s="14">
        <v>22825</v>
      </c>
      <c r="F2150" s="14">
        <f t="shared" si="100"/>
        <v>25</v>
      </c>
      <c r="G2150" s="14">
        <v>713.14</v>
      </c>
      <c r="H2150" s="13">
        <f t="shared" si="101"/>
        <v>-1.57000000000005</v>
      </c>
    </row>
    <row r="2151" spans="1:8" x14ac:dyDescent="0.3">
      <c r="A2151">
        <v>2150</v>
      </c>
      <c r="B2151" s="2">
        <v>42808</v>
      </c>
      <c r="C2151" s="13">
        <v>47.24</v>
      </c>
      <c r="D2151" s="13">
        <f t="shared" si="99"/>
        <v>-0.71000000000000085</v>
      </c>
      <c r="E2151" s="14">
        <v>22800</v>
      </c>
      <c r="F2151" s="14">
        <f t="shared" si="100"/>
        <v>0</v>
      </c>
      <c r="G2151" s="14">
        <v>714.71</v>
      </c>
      <c r="H2151" s="13">
        <f t="shared" si="101"/>
        <v>4.5400000000000773</v>
      </c>
    </row>
    <row r="2152" spans="1:8" x14ac:dyDescent="0.3">
      <c r="A2152">
        <v>2151</v>
      </c>
      <c r="B2152" s="2">
        <v>42807</v>
      </c>
      <c r="C2152" s="13">
        <v>47.95</v>
      </c>
      <c r="D2152" s="13">
        <f t="shared" si="99"/>
        <v>-9.9999999999994316E-2</v>
      </c>
      <c r="E2152" s="14">
        <v>22800</v>
      </c>
      <c r="F2152" s="14">
        <f t="shared" si="100"/>
        <v>40</v>
      </c>
      <c r="G2152" s="14">
        <v>710.17</v>
      </c>
      <c r="H2152" s="13">
        <f t="shared" si="101"/>
        <v>-2.0400000000000773</v>
      </c>
    </row>
    <row r="2153" spans="1:8" x14ac:dyDescent="0.3">
      <c r="A2153">
        <v>2152</v>
      </c>
      <c r="B2153" s="2">
        <v>42804</v>
      </c>
      <c r="C2153" s="13">
        <v>48.05</v>
      </c>
      <c r="D2153" s="13">
        <f t="shared" si="99"/>
        <v>-0.70000000000000284</v>
      </c>
      <c r="E2153" s="14">
        <v>22760</v>
      </c>
      <c r="F2153" s="14">
        <f t="shared" si="100"/>
        <v>-40</v>
      </c>
      <c r="G2153" s="14">
        <v>712.21</v>
      </c>
      <c r="H2153" s="13">
        <f t="shared" si="101"/>
        <v>-3.5899999999999181</v>
      </c>
    </row>
    <row r="2154" spans="1:8" x14ac:dyDescent="0.3">
      <c r="A2154">
        <v>2153</v>
      </c>
      <c r="B2154" s="2">
        <v>42803</v>
      </c>
      <c r="C2154" s="13">
        <v>48.75</v>
      </c>
      <c r="D2154" s="13">
        <f t="shared" si="99"/>
        <v>-1.0799999999999983</v>
      </c>
      <c r="E2154" s="14">
        <v>22800</v>
      </c>
      <c r="F2154" s="14">
        <f t="shared" si="100"/>
        <v>5</v>
      </c>
      <c r="G2154" s="14">
        <v>715.8</v>
      </c>
      <c r="H2154" s="13">
        <f t="shared" si="101"/>
        <v>-0.80000000000006821</v>
      </c>
    </row>
    <row r="2155" spans="1:8" x14ac:dyDescent="0.3">
      <c r="A2155">
        <v>2154</v>
      </c>
      <c r="B2155" s="2">
        <v>42802</v>
      </c>
      <c r="C2155" s="13">
        <v>49.83</v>
      </c>
      <c r="D2155" s="13">
        <f t="shared" si="99"/>
        <v>-2.8500000000000014</v>
      </c>
      <c r="E2155" s="14">
        <v>22795</v>
      </c>
      <c r="F2155" s="14">
        <f t="shared" si="100"/>
        <v>-5</v>
      </c>
      <c r="G2155" s="14">
        <v>716.6</v>
      </c>
      <c r="H2155" s="13">
        <f t="shared" si="101"/>
        <v>6.0000000000059117E-2</v>
      </c>
    </row>
    <row r="2156" spans="1:8" x14ac:dyDescent="0.3">
      <c r="A2156">
        <v>2155</v>
      </c>
      <c r="B2156" s="2">
        <v>42801</v>
      </c>
      <c r="C2156" s="13">
        <v>52.68</v>
      </c>
      <c r="D2156" s="13">
        <f t="shared" si="99"/>
        <v>-0.50999999999999801</v>
      </c>
      <c r="E2156" s="14">
        <v>22800</v>
      </c>
      <c r="F2156" s="14">
        <f t="shared" si="100"/>
        <v>0</v>
      </c>
      <c r="G2156" s="14">
        <v>716.54</v>
      </c>
      <c r="H2156" s="13">
        <f t="shared" si="101"/>
        <v>0.25</v>
      </c>
    </row>
    <row r="2157" spans="1:8" x14ac:dyDescent="0.3">
      <c r="A2157">
        <v>2156</v>
      </c>
      <c r="B2157" s="2">
        <v>42800</v>
      </c>
      <c r="C2157" s="13">
        <v>53.19</v>
      </c>
      <c r="D2157" s="13">
        <f t="shared" si="99"/>
        <v>-0.14000000000000057</v>
      </c>
      <c r="E2157" s="14">
        <v>22800</v>
      </c>
      <c r="F2157" s="14">
        <f t="shared" si="100"/>
        <v>-40</v>
      </c>
      <c r="G2157" s="14">
        <v>716.29</v>
      </c>
      <c r="H2157" s="13">
        <f t="shared" si="101"/>
        <v>3.6699999999999591</v>
      </c>
    </row>
    <row r="2158" spans="1:8" x14ac:dyDescent="0.3">
      <c r="A2158">
        <v>2157</v>
      </c>
      <c r="B2158" s="2">
        <v>42797</v>
      </c>
      <c r="C2158" s="13">
        <v>53.33</v>
      </c>
      <c r="D2158" s="13">
        <f t="shared" si="99"/>
        <v>0.69999999999999574</v>
      </c>
      <c r="E2158" s="14">
        <v>22840</v>
      </c>
      <c r="F2158" s="14">
        <f t="shared" si="100"/>
        <v>25</v>
      </c>
      <c r="G2158" s="14">
        <v>712.62</v>
      </c>
      <c r="H2158" s="13">
        <f t="shared" si="101"/>
        <v>5.1100000000000136</v>
      </c>
    </row>
    <row r="2159" spans="1:8" x14ac:dyDescent="0.3">
      <c r="A2159">
        <v>2158</v>
      </c>
      <c r="B2159" s="2">
        <v>42796</v>
      </c>
      <c r="C2159" s="13">
        <v>52.63</v>
      </c>
      <c r="D2159" s="13">
        <f t="shared" si="99"/>
        <v>-1.1899999999999977</v>
      </c>
      <c r="E2159" s="14">
        <v>22815</v>
      </c>
      <c r="F2159" s="14">
        <f t="shared" si="100"/>
        <v>25</v>
      </c>
      <c r="G2159" s="14">
        <v>707.51</v>
      </c>
      <c r="H2159" s="13">
        <f t="shared" si="101"/>
        <v>-2.0099999999999909</v>
      </c>
    </row>
    <row r="2160" spans="1:8" x14ac:dyDescent="0.3">
      <c r="A2160">
        <v>2159</v>
      </c>
      <c r="B2160" s="2">
        <v>42795</v>
      </c>
      <c r="C2160" s="13">
        <v>53.82</v>
      </c>
      <c r="D2160" s="13">
        <f t="shared" si="99"/>
        <v>-0.17999999999999972</v>
      </c>
      <c r="E2160" s="14">
        <v>22790</v>
      </c>
      <c r="F2160" s="14">
        <f t="shared" si="100"/>
        <v>40</v>
      </c>
      <c r="G2160" s="14">
        <v>709.52</v>
      </c>
      <c r="H2160" s="13">
        <f t="shared" si="101"/>
        <v>-1.2699999999999818</v>
      </c>
    </row>
    <row r="2161" spans="1:8" x14ac:dyDescent="0.3">
      <c r="A2161">
        <v>2160</v>
      </c>
      <c r="B2161" s="2">
        <v>42794</v>
      </c>
      <c r="C2161" s="13">
        <v>54</v>
      </c>
      <c r="D2161" s="13">
        <f t="shared" si="99"/>
        <v>-3.9999999999999147E-2</v>
      </c>
      <c r="E2161" s="14">
        <v>22750</v>
      </c>
      <c r="F2161" s="14">
        <f t="shared" si="100"/>
        <v>-27</v>
      </c>
      <c r="G2161" s="14">
        <v>710.79</v>
      </c>
      <c r="H2161" s="13">
        <f t="shared" si="101"/>
        <v>-6.6500000000000909</v>
      </c>
    </row>
    <row r="2162" spans="1:8" x14ac:dyDescent="0.3">
      <c r="A2162">
        <v>2161</v>
      </c>
      <c r="B2162" s="2">
        <v>42793</v>
      </c>
      <c r="C2162" s="13">
        <v>54.04</v>
      </c>
      <c r="D2162" s="13">
        <f t="shared" si="99"/>
        <v>4.9999999999997158E-2</v>
      </c>
      <c r="E2162" s="14">
        <v>22777</v>
      </c>
      <c r="F2162" s="14">
        <f t="shared" si="100"/>
        <v>-38</v>
      </c>
      <c r="G2162" s="14">
        <v>717.44</v>
      </c>
      <c r="H2162" s="13">
        <f t="shared" si="101"/>
        <v>2.9700000000000273</v>
      </c>
    </row>
    <row r="2163" spans="1:8" x14ac:dyDescent="0.3">
      <c r="A2163">
        <v>2162</v>
      </c>
      <c r="B2163" s="2">
        <v>42790</v>
      </c>
      <c r="C2163" s="13">
        <v>53.99</v>
      </c>
      <c r="D2163" s="13">
        <f t="shared" si="99"/>
        <v>-0.48999999999999488</v>
      </c>
      <c r="E2163" s="14">
        <v>22815</v>
      </c>
      <c r="F2163" s="14">
        <f t="shared" si="100"/>
        <v>25</v>
      </c>
      <c r="G2163" s="14">
        <v>714.47</v>
      </c>
      <c r="H2163" s="13">
        <f t="shared" si="101"/>
        <v>-2.3999999999999773</v>
      </c>
    </row>
    <row r="2164" spans="1:8" x14ac:dyDescent="0.3">
      <c r="A2164">
        <v>2163</v>
      </c>
      <c r="B2164" s="2">
        <v>42789</v>
      </c>
      <c r="C2164" s="13">
        <v>54.48</v>
      </c>
      <c r="D2164" s="13">
        <f t="shared" si="99"/>
        <v>0.86999999999999744</v>
      </c>
      <c r="E2164" s="14">
        <v>22790</v>
      </c>
      <c r="F2164" s="14">
        <f t="shared" si="100"/>
        <v>-40</v>
      </c>
      <c r="G2164" s="14">
        <v>716.87</v>
      </c>
      <c r="H2164" s="13">
        <f t="shared" si="101"/>
        <v>-0.37000000000000455</v>
      </c>
    </row>
    <row r="2165" spans="1:8" x14ac:dyDescent="0.3">
      <c r="A2165">
        <v>2164</v>
      </c>
      <c r="B2165" s="2">
        <v>42788</v>
      </c>
      <c r="C2165" s="13">
        <v>53.61</v>
      </c>
      <c r="D2165" s="13">
        <f t="shared" si="99"/>
        <v>-0.41000000000000369</v>
      </c>
      <c r="E2165" s="14">
        <v>22830</v>
      </c>
      <c r="F2165" s="14">
        <f t="shared" si="100"/>
        <v>0</v>
      </c>
      <c r="G2165" s="14">
        <v>717.24</v>
      </c>
      <c r="H2165" s="13">
        <f t="shared" si="101"/>
        <v>0.69000000000005457</v>
      </c>
    </row>
    <row r="2166" spans="1:8" x14ac:dyDescent="0.3">
      <c r="A2166">
        <v>2165</v>
      </c>
      <c r="B2166" s="2">
        <v>42787</v>
      </c>
      <c r="C2166" s="13">
        <v>54.02</v>
      </c>
      <c r="D2166" s="13">
        <f t="shared" si="99"/>
        <v>0.74428571428570933</v>
      </c>
      <c r="E2166" s="14">
        <v>22830</v>
      </c>
      <c r="F2166" s="14">
        <f t="shared" si="100"/>
        <v>16</v>
      </c>
      <c r="G2166" s="14">
        <v>716.55</v>
      </c>
      <c r="H2166" s="13">
        <f t="shared" si="101"/>
        <v>5.9599999999999227</v>
      </c>
    </row>
    <row r="2167" spans="1:8" x14ac:dyDescent="0.3">
      <c r="A2167">
        <v>2166</v>
      </c>
      <c r="B2167" s="2">
        <v>42786</v>
      </c>
      <c r="C2167" s="13">
        <v>53.275714285714294</v>
      </c>
      <c r="D2167" s="13">
        <f t="shared" si="99"/>
        <v>-0.1342857142857028</v>
      </c>
      <c r="E2167" s="14">
        <v>22814</v>
      </c>
      <c r="F2167" s="14">
        <f t="shared" si="100"/>
        <v>54</v>
      </c>
      <c r="G2167" s="14">
        <v>710.59</v>
      </c>
      <c r="H2167" s="13">
        <f t="shared" si="101"/>
        <v>2.7599999999999909</v>
      </c>
    </row>
    <row r="2168" spans="1:8" x14ac:dyDescent="0.3">
      <c r="A2168">
        <v>2167</v>
      </c>
      <c r="B2168" s="2">
        <v>42783</v>
      </c>
      <c r="C2168" s="13">
        <v>53.41</v>
      </c>
      <c r="D2168" s="13">
        <f t="shared" si="99"/>
        <v>0</v>
      </c>
      <c r="E2168" s="14">
        <v>22760</v>
      </c>
      <c r="F2168" s="14">
        <f t="shared" si="100"/>
        <v>0</v>
      </c>
      <c r="G2168" s="14">
        <v>707.83</v>
      </c>
      <c r="H2168" s="13">
        <f t="shared" si="101"/>
        <v>-1.5199999999999818</v>
      </c>
    </row>
    <row r="2169" spans="1:8" x14ac:dyDescent="0.3">
      <c r="A2169">
        <v>2168</v>
      </c>
      <c r="B2169" s="2">
        <v>42782</v>
      </c>
      <c r="C2169" s="13">
        <v>53.41</v>
      </c>
      <c r="D2169" s="13">
        <f t="shared" si="99"/>
        <v>0.29999999999999716</v>
      </c>
      <c r="E2169" s="14">
        <v>22760</v>
      </c>
      <c r="F2169" s="14">
        <f t="shared" si="100"/>
        <v>-15</v>
      </c>
      <c r="G2169" s="14">
        <v>709.35</v>
      </c>
      <c r="H2169" s="13">
        <f t="shared" si="101"/>
        <v>-2.2200000000000273</v>
      </c>
    </row>
    <row r="2170" spans="1:8" x14ac:dyDescent="0.3">
      <c r="A2170">
        <v>2169</v>
      </c>
      <c r="B2170" s="2">
        <v>42781</v>
      </c>
      <c r="C2170" s="13">
        <v>53.11</v>
      </c>
      <c r="D2170" s="13">
        <f t="shared" si="99"/>
        <v>-0.10000000000000142</v>
      </c>
      <c r="E2170" s="14">
        <v>22775</v>
      </c>
      <c r="F2170" s="14">
        <f t="shared" si="100"/>
        <v>35</v>
      </c>
      <c r="G2170" s="14">
        <v>711.57</v>
      </c>
      <c r="H2170" s="13">
        <f t="shared" si="101"/>
        <v>5.3100000000000591</v>
      </c>
    </row>
    <row r="2171" spans="1:8" x14ac:dyDescent="0.3">
      <c r="A2171">
        <v>2170</v>
      </c>
      <c r="B2171" s="2">
        <v>42780</v>
      </c>
      <c r="C2171" s="13">
        <v>53.21</v>
      </c>
      <c r="D2171" s="13">
        <f t="shared" si="99"/>
        <v>0.25</v>
      </c>
      <c r="E2171" s="14">
        <v>22740</v>
      </c>
      <c r="F2171" s="14">
        <f t="shared" si="100"/>
        <v>70</v>
      </c>
      <c r="G2171" s="14">
        <v>706.26</v>
      </c>
      <c r="H2171" s="13">
        <f t="shared" si="101"/>
        <v>0.36000000000001364</v>
      </c>
    </row>
    <row r="2172" spans="1:8" x14ac:dyDescent="0.3">
      <c r="A2172">
        <v>2171</v>
      </c>
      <c r="B2172" s="2">
        <v>42779</v>
      </c>
      <c r="C2172" s="13">
        <v>52.96</v>
      </c>
      <c r="D2172" s="13">
        <f t="shared" si="99"/>
        <v>-0.88000000000000256</v>
      </c>
      <c r="E2172" s="14">
        <v>22670</v>
      </c>
      <c r="F2172" s="14">
        <f t="shared" si="100"/>
        <v>30</v>
      </c>
      <c r="G2172" s="14">
        <v>705.9</v>
      </c>
      <c r="H2172" s="13">
        <f t="shared" si="101"/>
        <v>2.1200000000000045</v>
      </c>
    </row>
    <row r="2173" spans="1:8" x14ac:dyDescent="0.3">
      <c r="A2173">
        <v>2172</v>
      </c>
      <c r="B2173" s="2">
        <v>42776</v>
      </c>
      <c r="C2173" s="13">
        <v>53.84</v>
      </c>
      <c r="D2173" s="13">
        <f t="shared" si="99"/>
        <v>0.85000000000000142</v>
      </c>
      <c r="E2173" s="14">
        <v>22640</v>
      </c>
      <c r="F2173" s="14">
        <f t="shared" si="100"/>
        <v>-25</v>
      </c>
      <c r="G2173" s="14">
        <v>703.78</v>
      </c>
      <c r="H2173" s="13">
        <f t="shared" si="101"/>
        <v>3.1299999999999955</v>
      </c>
    </row>
    <row r="2174" spans="1:8" x14ac:dyDescent="0.3">
      <c r="A2174">
        <v>2173</v>
      </c>
      <c r="B2174" s="2">
        <v>42775</v>
      </c>
      <c r="C2174" s="13">
        <v>52.99</v>
      </c>
      <c r="D2174" s="13">
        <f t="shared" si="99"/>
        <v>-0.12999999999999545</v>
      </c>
      <c r="E2174" s="14">
        <v>22665</v>
      </c>
      <c r="F2174" s="14">
        <f t="shared" si="100"/>
        <v>15</v>
      </c>
      <c r="G2174" s="14">
        <v>700.65</v>
      </c>
      <c r="H2174" s="13">
        <f t="shared" si="101"/>
        <v>-1.3899999999999864</v>
      </c>
    </row>
    <row r="2175" spans="1:8" x14ac:dyDescent="0.3">
      <c r="A2175">
        <v>2174</v>
      </c>
      <c r="B2175" s="2">
        <v>42774</v>
      </c>
      <c r="C2175" s="13">
        <v>53.12</v>
      </c>
      <c r="D2175" s="13">
        <f t="shared" si="99"/>
        <v>0.92999999999999972</v>
      </c>
      <c r="E2175" s="14">
        <v>22650</v>
      </c>
      <c r="F2175" s="14">
        <f t="shared" si="100"/>
        <v>60</v>
      </c>
      <c r="G2175" s="14">
        <v>702.04</v>
      </c>
      <c r="H2175" s="13">
        <f t="shared" si="101"/>
        <v>0.12999999999999545</v>
      </c>
    </row>
    <row r="2176" spans="1:8" x14ac:dyDescent="0.3">
      <c r="A2176">
        <v>2175</v>
      </c>
      <c r="B2176" s="2">
        <v>42773</v>
      </c>
      <c r="C2176" s="13">
        <v>52.19</v>
      </c>
      <c r="D2176" s="13">
        <f t="shared" si="99"/>
        <v>-0.82000000000000028</v>
      </c>
      <c r="E2176" s="14">
        <v>22590</v>
      </c>
      <c r="F2176" s="14">
        <f t="shared" si="100"/>
        <v>10</v>
      </c>
      <c r="G2176" s="14">
        <v>701.91</v>
      </c>
      <c r="H2176" s="13">
        <f t="shared" si="101"/>
        <v>1.8700000000000045</v>
      </c>
    </row>
    <row r="2177" spans="1:8" x14ac:dyDescent="0.3">
      <c r="A2177">
        <v>2176</v>
      </c>
      <c r="B2177" s="2">
        <v>42772</v>
      </c>
      <c r="C2177" s="13">
        <v>53.01</v>
      </c>
      <c r="D2177" s="13">
        <f t="shared" si="99"/>
        <v>-0.80000000000000426</v>
      </c>
      <c r="E2177" s="14">
        <v>22580</v>
      </c>
      <c r="F2177" s="14">
        <f t="shared" si="100"/>
        <v>-35</v>
      </c>
      <c r="G2177" s="14">
        <v>700.04</v>
      </c>
      <c r="H2177" s="13">
        <f t="shared" si="101"/>
        <v>-0.31000000000005912</v>
      </c>
    </row>
    <row r="2178" spans="1:8" x14ac:dyDescent="0.3">
      <c r="A2178">
        <v>2177</v>
      </c>
      <c r="B2178" s="2">
        <v>42769</v>
      </c>
      <c r="C2178" s="13">
        <v>53.81</v>
      </c>
      <c r="D2178" s="13">
        <f t="shared" si="99"/>
        <v>0.26000000000000512</v>
      </c>
      <c r="E2178" s="14">
        <v>22615</v>
      </c>
      <c r="F2178" s="14">
        <f t="shared" si="100"/>
        <v>-25</v>
      </c>
      <c r="G2178" s="14">
        <v>700.35</v>
      </c>
      <c r="H2178" s="13">
        <f t="shared" si="101"/>
        <v>-2.8299999999999272</v>
      </c>
    </row>
    <row r="2179" spans="1:8" x14ac:dyDescent="0.3">
      <c r="A2179">
        <v>2178</v>
      </c>
      <c r="B2179" s="2">
        <v>42768</v>
      </c>
      <c r="C2179" s="13">
        <v>53.55</v>
      </c>
      <c r="D2179" s="13">
        <f t="shared" ref="D2179:D2242" si="102">C2179-C2180</f>
        <v>-0.35000000000000142</v>
      </c>
      <c r="E2179" s="14">
        <v>22640</v>
      </c>
      <c r="F2179" s="14">
        <f t="shared" ref="F2179:F2242" si="103">E2179-E2180</f>
        <v>50</v>
      </c>
      <c r="G2179" s="14">
        <v>703.18</v>
      </c>
      <c r="H2179" s="13">
        <f t="shared" ref="H2179:H2242" si="104">G2179-G2180</f>
        <v>13.309709049800745</v>
      </c>
    </row>
    <row r="2180" spans="1:8" x14ac:dyDescent="0.3">
      <c r="A2180">
        <v>2179</v>
      </c>
      <c r="B2180" s="2">
        <v>42767</v>
      </c>
      <c r="C2180" s="13">
        <v>53.9</v>
      </c>
      <c r="D2180" s="13">
        <f t="shared" si="102"/>
        <v>1.1499999999999986</v>
      </c>
      <c r="E2180" s="14">
        <v>22590</v>
      </c>
      <c r="F2180" s="14">
        <f t="shared" si="103"/>
        <v>0</v>
      </c>
      <c r="G2180" s="14">
        <v>689.87029095019921</v>
      </c>
      <c r="H2180" s="13">
        <f t="shared" si="104"/>
        <v>0.45128636877461759</v>
      </c>
    </row>
    <row r="2181" spans="1:8" x14ac:dyDescent="0.3">
      <c r="A2181">
        <v>2180</v>
      </c>
      <c r="B2181" s="2">
        <v>42766</v>
      </c>
      <c r="C2181" s="13">
        <v>52.75</v>
      </c>
      <c r="D2181" s="13">
        <f t="shared" si="102"/>
        <v>0.11999999999999744</v>
      </c>
      <c r="E2181" s="14">
        <v>22590</v>
      </c>
      <c r="F2181" s="14">
        <f t="shared" si="103"/>
        <v>0</v>
      </c>
      <c r="G2181" s="14">
        <v>689.41900458142459</v>
      </c>
      <c r="H2181" s="13">
        <f t="shared" si="104"/>
        <v>0.88862557267805187</v>
      </c>
    </row>
    <row r="2182" spans="1:8" x14ac:dyDescent="0.3">
      <c r="A2182">
        <v>2181</v>
      </c>
      <c r="B2182" s="2">
        <v>42765</v>
      </c>
      <c r="C2182" s="13">
        <v>52.63</v>
      </c>
      <c r="D2182" s="13">
        <f t="shared" si="102"/>
        <v>-0.54999999999999716</v>
      </c>
      <c r="E2182" s="14">
        <v>22590</v>
      </c>
      <c r="F2182" s="14">
        <f t="shared" si="103"/>
        <v>0</v>
      </c>
      <c r="G2182" s="14">
        <v>688.53037900874654</v>
      </c>
      <c r="H2182" s="13">
        <f t="shared" si="104"/>
        <v>0.65629737609333461</v>
      </c>
    </row>
    <row r="2183" spans="1:8" x14ac:dyDescent="0.3">
      <c r="A2183">
        <v>2182</v>
      </c>
      <c r="B2183" s="2">
        <v>42762</v>
      </c>
      <c r="C2183" s="13">
        <v>53.18</v>
      </c>
      <c r="D2183" s="13">
        <f t="shared" si="102"/>
        <v>-6.0000000000002274E-2</v>
      </c>
      <c r="E2183" s="14">
        <v>22590</v>
      </c>
      <c r="F2183" s="14">
        <f t="shared" si="103"/>
        <v>0</v>
      </c>
      <c r="G2183" s="14">
        <v>687.8740816326532</v>
      </c>
      <c r="H2183" s="13">
        <f t="shared" si="104"/>
        <v>0.39551020408168824</v>
      </c>
    </row>
    <row r="2184" spans="1:8" x14ac:dyDescent="0.3">
      <c r="A2184">
        <v>2183</v>
      </c>
      <c r="B2184" s="2">
        <v>42761</v>
      </c>
      <c r="C2184" s="13">
        <v>53.24</v>
      </c>
      <c r="D2184" s="13">
        <f t="shared" si="102"/>
        <v>1.1000000000000014</v>
      </c>
      <c r="E2184" s="14">
        <v>22590</v>
      </c>
      <c r="F2184" s="14">
        <f t="shared" si="103"/>
        <v>0</v>
      </c>
      <c r="G2184" s="14">
        <v>687.47857142857151</v>
      </c>
      <c r="H2184" s="13">
        <f t="shared" si="104"/>
        <v>-9.8014285714284597</v>
      </c>
    </row>
    <row r="2185" spans="1:8" x14ac:dyDescent="0.3">
      <c r="A2185">
        <v>2184</v>
      </c>
      <c r="B2185" s="2">
        <v>42760</v>
      </c>
      <c r="C2185" s="13">
        <v>52.14</v>
      </c>
      <c r="D2185" s="13">
        <f t="shared" si="102"/>
        <v>-0.24000000000000199</v>
      </c>
      <c r="E2185" s="14">
        <v>22590</v>
      </c>
      <c r="F2185" s="14">
        <f t="shared" si="103"/>
        <v>20</v>
      </c>
      <c r="G2185" s="14">
        <v>697.28</v>
      </c>
      <c r="H2185" s="13">
        <f t="shared" si="104"/>
        <v>5.9199999999999591</v>
      </c>
    </row>
    <row r="2186" spans="1:8" x14ac:dyDescent="0.3">
      <c r="A2186">
        <v>2185</v>
      </c>
      <c r="B2186" s="2">
        <v>42759</v>
      </c>
      <c r="C2186" s="13">
        <v>52.38</v>
      </c>
      <c r="D2186" s="13">
        <f t="shared" si="102"/>
        <v>0.10443148688046477</v>
      </c>
      <c r="E2186" s="14">
        <v>22570</v>
      </c>
      <c r="F2186" s="14">
        <f t="shared" si="103"/>
        <v>20</v>
      </c>
      <c r="G2186" s="14">
        <v>691.36</v>
      </c>
      <c r="H2186" s="13">
        <f t="shared" si="104"/>
        <v>4.2100000000000364</v>
      </c>
    </row>
    <row r="2187" spans="1:8" x14ac:dyDescent="0.3">
      <c r="A2187">
        <v>2186</v>
      </c>
      <c r="B2187" s="2">
        <v>42758</v>
      </c>
      <c r="C2187" s="13">
        <v>52.275568513119538</v>
      </c>
      <c r="D2187" s="13">
        <f t="shared" si="102"/>
        <v>-5.4431486880460511E-2</v>
      </c>
      <c r="E2187" s="14">
        <v>22550</v>
      </c>
      <c r="F2187" s="14">
        <f t="shared" si="103"/>
        <v>-20</v>
      </c>
      <c r="G2187" s="14">
        <v>687.15</v>
      </c>
      <c r="H2187" s="13">
        <f t="shared" si="104"/>
        <v>0.88999999999998636</v>
      </c>
    </row>
    <row r="2188" spans="1:8" x14ac:dyDescent="0.3">
      <c r="A2188">
        <v>2187</v>
      </c>
      <c r="B2188" s="2">
        <v>42755</v>
      </c>
      <c r="C2188" s="13">
        <v>52.33</v>
      </c>
      <c r="D2188" s="13">
        <f t="shared" si="102"/>
        <v>0.25387755102041609</v>
      </c>
      <c r="E2188" s="14">
        <v>22570</v>
      </c>
      <c r="F2188" s="14">
        <f t="shared" si="103"/>
        <v>6</v>
      </c>
      <c r="G2188" s="14">
        <v>686.26</v>
      </c>
      <c r="H2188" s="13">
        <f t="shared" si="104"/>
        <v>3.9500000000000455</v>
      </c>
    </row>
    <row r="2189" spans="1:8" x14ac:dyDescent="0.3">
      <c r="A2189">
        <v>2188</v>
      </c>
      <c r="B2189" s="2">
        <v>42754</v>
      </c>
      <c r="C2189" s="13">
        <v>52.076122448979582</v>
      </c>
      <c r="D2189" s="13">
        <f t="shared" si="102"/>
        <v>0.95612244897958476</v>
      </c>
      <c r="E2189" s="14">
        <v>22564</v>
      </c>
      <c r="F2189" s="14">
        <f t="shared" si="103"/>
        <v>-8</v>
      </c>
      <c r="G2189" s="14">
        <v>682.31</v>
      </c>
      <c r="H2189" s="13">
        <f t="shared" si="104"/>
        <v>-0.97000000000002728</v>
      </c>
    </row>
    <row r="2190" spans="1:8" x14ac:dyDescent="0.3">
      <c r="A2190">
        <v>2189</v>
      </c>
      <c r="B2190" s="2">
        <v>42753</v>
      </c>
      <c r="C2190" s="13">
        <v>51.12</v>
      </c>
      <c r="D2190" s="13">
        <f t="shared" si="102"/>
        <v>-1.3300000000000054</v>
      </c>
      <c r="E2190" s="14">
        <v>22572</v>
      </c>
      <c r="F2190" s="14">
        <f t="shared" si="103"/>
        <v>2</v>
      </c>
      <c r="G2190" s="14">
        <v>683.28</v>
      </c>
      <c r="H2190" s="13">
        <f t="shared" si="104"/>
        <v>-1.4300000000000637</v>
      </c>
    </row>
    <row r="2191" spans="1:8" x14ac:dyDescent="0.3">
      <c r="A2191">
        <v>2190</v>
      </c>
      <c r="B2191" s="2">
        <v>42752</v>
      </c>
      <c r="C2191" s="13">
        <v>52.45</v>
      </c>
      <c r="D2191" s="13">
        <f t="shared" si="102"/>
        <v>-0.13285714285714079</v>
      </c>
      <c r="E2191" s="14">
        <v>22570</v>
      </c>
      <c r="F2191" s="14">
        <f t="shared" si="103"/>
        <v>0</v>
      </c>
      <c r="G2191" s="14">
        <v>684.71</v>
      </c>
      <c r="H2191" s="13">
        <f t="shared" si="104"/>
        <v>6.7699999999999818</v>
      </c>
    </row>
    <row r="2192" spans="1:8" x14ac:dyDescent="0.3">
      <c r="A2192">
        <v>2191</v>
      </c>
      <c r="B2192" s="2">
        <v>42751</v>
      </c>
      <c r="C2192" s="13">
        <v>52.582857142857144</v>
      </c>
      <c r="D2192" s="13">
        <f t="shared" si="102"/>
        <v>0.2228571428571442</v>
      </c>
      <c r="E2192" s="14">
        <v>22570</v>
      </c>
      <c r="F2192" s="14">
        <f t="shared" si="103"/>
        <v>10</v>
      </c>
      <c r="G2192" s="14">
        <v>677.94</v>
      </c>
      <c r="H2192" s="13">
        <f t="shared" si="104"/>
        <v>-7.1199999999998909</v>
      </c>
    </row>
    <row r="2193" spans="1:8" x14ac:dyDescent="0.3">
      <c r="A2193">
        <v>2192</v>
      </c>
      <c r="B2193" s="2">
        <v>42748</v>
      </c>
      <c r="C2193" s="13">
        <v>52.36</v>
      </c>
      <c r="D2193" s="13">
        <f t="shared" si="102"/>
        <v>-0.64999999999999858</v>
      </c>
      <c r="E2193" s="14">
        <v>22560</v>
      </c>
      <c r="F2193" s="14">
        <f t="shared" si="103"/>
        <v>-10</v>
      </c>
      <c r="G2193" s="14">
        <v>685.06</v>
      </c>
      <c r="H2193" s="13">
        <f t="shared" si="104"/>
        <v>-1.9000000000000909</v>
      </c>
    </row>
    <row r="2194" spans="1:8" x14ac:dyDescent="0.3">
      <c r="A2194">
        <v>2193</v>
      </c>
      <c r="B2194" s="2">
        <v>42747</v>
      </c>
      <c r="C2194" s="13">
        <v>53.01</v>
      </c>
      <c r="D2194" s="13">
        <f t="shared" si="102"/>
        <v>0.82000000000000028</v>
      </c>
      <c r="E2194" s="14">
        <v>22570</v>
      </c>
      <c r="F2194" s="14">
        <f t="shared" si="103"/>
        <v>0</v>
      </c>
      <c r="G2194" s="14">
        <v>686.96</v>
      </c>
      <c r="H2194" s="13">
        <f t="shared" si="104"/>
        <v>-0.19999999999993179</v>
      </c>
    </row>
    <row r="2195" spans="1:8" x14ac:dyDescent="0.3">
      <c r="A2195">
        <v>2194</v>
      </c>
      <c r="B2195" s="2">
        <v>42746</v>
      </c>
      <c r="C2195" s="13">
        <v>52.19</v>
      </c>
      <c r="D2195" s="13">
        <f t="shared" si="102"/>
        <v>1.3699999999999974</v>
      </c>
      <c r="E2195" s="14">
        <v>22570</v>
      </c>
      <c r="F2195" s="14">
        <f t="shared" si="103"/>
        <v>0</v>
      </c>
      <c r="G2195" s="14">
        <v>687.16</v>
      </c>
      <c r="H2195" s="13">
        <f t="shared" si="104"/>
        <v>6.0899999999999181</v>
      </c>
    </row>
    <row r="2196" spans="1:8" x14ac:dyDescent="0.3">
      <c r="A2196">
        <v>2195</v>
      </c>
      <c r="B2196" s="2">
        <v>42745</v>
      </c>
      <c r="C2196" s="13">
        <v>50.82</v>
      </c>
      <c r="D2196" s="13">
        <f t="shared" si="102"/>
        <v>-1.1300000000000026</v>
      </c>
      <c r="E2196" s="14">
        <v>22570</v>
      </c>
      <c r="F2196" s="14">
        <f t="shared" si="103"/>
        <v>-10</v>
      </c>
      <c r="G2196" s="14">
        <v>681.07</v>
      </c>
      <c r="H2196" s="13">
        <f t="shared" si="104"/>
        <v>-1.5</v>
      </c>
    </row>
    <row r="2197" spans="1:8" x14ac:dyDescent="0.3">
      <c r="A2197">
        <v>2196</v>
      </c>
      <c r="B2197" s="2">
        <v>42744</v>
      </c>
      <c r="C2197" s="13">
        <v>51.95</v>
      </c>
      <c r="D2197" s="13">
        <f t="shared" si="102"/>
        <v>-2.029999999999994</v>
      </c>
      <c r="E2197" s="14">
        <v>22580</v>
      </c>
      <c r="F2197" s="14">
        <f t="shared" si="103"/>
        <v>20</v>
      </c>
      <c r="G2197" s="14">
        <v>682.57</v>
      </c>
      <c r="H2197" s="13">
        <f t="shared" si="104"/>
        <v>2.7700000000000955</v>
      </c>
    </row>
    <row r="2198" spans="1:8" x14ac:dyDescent="0.3">
      <c r="A2198">
        <v>2197</v>
      </c>
      <c r="B2198" s="2">
        <v>42741</v>
      </c>
      <c r="C2198" s="13">
        <v>53.98</v>
      </c>
      <c r="D2198" s="13">
        <f t="shared" si="102"/>
        <v>0.20999999999999375</v>
      </c>
      <c r="E2198" s="14">
        <v>22560</v>
      </c>
      <c r="F2198" s="14">
        <f t="shared" si="103"/>
        <v>-115</v>
      </c>
      <c r="G2198" s="14">
        <v>679.8</v>
      </c>
      <c r="H2198" s="13">
        <f t="shared" si="104"/>
        <v>3.9900000000000091</v>
      </c>
    </row>
    <row r="2199" spans="1:8" x14ac:dyDescent="0.3">
      <c r="A2199">
        <v>2198</v>
      </c>
      <c r="B2199" s="2">
        <v>42740</v>
      </c>
      <c r="C2199" s="13">
        <v>53.77</v>
      </c>
      <c r="D2199" s="13">
        <f t="shared" si="102"/>
        <v>0.51000000000000512</v>
      </c>
      <c r="E2199" s="14">
        <v>22675</v>
      </c>
      <c r="F2199" s="14">
        <f t="shared" si="103"/>
        <v>-50</v>
      </c>
      <c r="G2199" s="14">
        <v>675.81</v>
      </c>
      <c r="H2199" s="13">
        <f t="shared" si="104"/>
        <v>1.1099999999999</v>
      </c>
    </row>
    <row r="2200" spans="1:8" x14ac:dyDescent="0.3">
      <c r="A2200">
        <v>2199</v>
      </c>
      <c r="B2200" s="2">
        <v>42739</v>
      </c>
      <c r="C2200" s="13">
        <v>53.26</v>
      </c>
      <c r="D2200" s="13">
        <f t="shared" si="102"/>
        <v>0.89999999999999858</v>
      </c>
      <c r="E2200" s="14">
        <v>22725</v>
      </c>
      <c r="F2200" s="14">
        <f t="shared" si="103"/>
        <v>-20</v>
      </c>
      <c r="G2200" s="14">
        <v>674.7</v>
      </c>
      <c r="H2200" s="13">
        <f t="shared" si="104"/>
        <v>2.6900000000000546</v>
      </c>
    </row>
    <row r="2201" spans="1:8" x14ac:dyDescent="0.3">
      <c r="A2201">
        <v>2200</v>
      </c>
      <c r="B2201" s="2">
        <v>42738</v>
      </c>
      <c r="C2201" s="13">
        <v>52.36</v>
      </c>
      <c r="D2201" s="13">
        <f t="shared" si="102"/>
        <v>-1.3900000000000006</v>
      </c>
      <c r="E2201" s="14">
        <v>22745</v>
      </c>
      <c r="F2201" s="14">
        <f t="shared" si="103"/>
        <v>-25</v>
      </c>
      <c r="G2201" s="14">
        <v>672.01</v>
      </c>
      <c r="H2201" s="13">
        <f t="shared" si="104"/>
        <v>7.1399999999999864</v>
      </c>
    </row>
    <row r="2202" spans="1:8" x14ac:dyDescent="0.3">
      <c r="A2202">
        <v>2201</v>
      </c>
      <c r="B2202" s="2">
        <v>42734</v>
      </c>
      <c r="C2202" s="13">
        <v>53.75</v>
      </c>
      <c r="D2202" s="13">
        <f t="shared" si="102"/>
        <v>-4.9999999999997158E-2</v>
      </c>
      <c r="E2202" s="14">
        <v>22770</v>
      </c>
      <c r="F2202" s="14">
        <f t="shared" si="103"/>
        <v>-7</v>
      </c>
      <c r="G2202" s="14">
        <v>664.87</v>
      </c>
      <c r="H2202" s="13">
        <f t="shared" si="104"/>
        <v>0.14999999999997726</v>
      </c>
    </row>
    <row r="2203" spans="1:8" x14ac:dyDescent="0.3">
      <c r="A2203">
        <v>2202</v>
      </c>
      <c r="B2203" s="2">
        <v>42733</v>
      </c>
      <c r="C2203" s="13">
        <v>53.8</v>
      </c>
      <c r="D2203" s="13">
        <f t="shared" si="102"/>
        <v>-0.21000000000000085</v>
      </c>
      <c r="E2203" s="14">
        <v>22777</v>
      </c>
      <c r="F2203" s="14">
        <f t="shared" si="103"/>
        <v>7</v>
      </c>
      <c r="G2203" s="14">
        <v>664.72</v>
      </c>
      <c r="H2203" s="13">
        <f t="shared" si="104"/>
        <v>1.2200000000000273</v>
      </c>
    </row>
    <row r="2204" spans="1:8" x14ac:dyDescent="0.3">
      <c r="A2204">
        <v>2203</v>
      </c>
      <c r="B2204" s="2">
        <v>42732</v>
      </c>
      <c r="C2204" s="13">
        <v>54.01</v>
      </c>
      <c r="D2204" s="13">
        <f t="shared" si="102"/>
        <v>1.1899999999999977</v>
      </c>
      <c r="E2204" s="14">
        <v>22770</v>
      </c>
      <c r="F2204" s="14">
        <f t="shared" si="103"/>
        <v>8</v>
      </c>
      <c r="G2204" s="14">
        <v>663.5</v>
      </c>
      <c r="H2204" s="13">
        <f t="shared" si="104"/>
        <v>-0.36000000000001364</v>
      </c>
    </row>
    <row r="2205" spans="1:8" x14ac:dyDescent="0.3">
      <c r="A2205">
        <v>2204</v>
      </c>
      <c r="B2205" s="2">
        <v>42731</v>
      </c>
      <c r="C2205" s="13">
        <v>52.82</v>
      </c>
      <c r="D2205" s="13">
        <f t="shared" si="102"/>
        <v>1.0185714285714269</v>
      </c>
      <c r="E2205" s="14">
        <v>22762</v>
      </c>
      <c r="F2205" s="14">
        <f t="shared" si="103"/>
        <v>0</v>
      </c>
      <c r="G2205" s="14">
        <v>663.86</v>
      </c>
      <c r="H2205" s="13">
        <f t="shared" si="104"/>
        <v>1.4099999999999682</v>
      </c>
    </row>
    <row r="2206" spans="1:8" x14ac:dyDescent="0.3">
      <c r="A2206">
        <v>2205</v>
      </c>
      <c r="B2206" s="2">
        <v>42730</v>
      </c>
      <c r="C2206" s="13">
        <v>51.801428571428573</v>
      </c>
      <c r="D2206" s="13">
        <f t="shared" si="102"/>
        <v>-0.20857142857142463</v>
      </c>
      <c r="E2206" s="14">
        <v>22762</v>
      </c>
      <c r="F2206" s="14">
        <f t="shared" si="103"/>
        <v>7</v>
      </c>
      <c r="G2206" s="14">
        <v>662.45</v>
      </c>
      <c r="H2206" s="13">
        <f t="shared" si="104"/>
        <v>-1.9199999999999591</v>
      </c>
    </row>
    <row r="2207" spans="1:8" x14ac:dyDescent="0.3">
      <c r="A2207">
        <v>2206</v>
      </c>
      <c r="B2207" s="2">
        <v>42727</v>
      </c>
      <c r="C2207" s="13">
        <v>52.01</v>
      </c>
      <c r="D2207" s="13">
        <f t="shared" si="102"/>
        <v>3.0000000000001137E-2</v>
      </c>
      <c r="E2207" s="14">
        <v>22755</v>
      </c>
      <c r="F2207" s="14">
        <f t="shared" si="103"/>
        <v>-4</v>
      </c>
      <c r="G2207" s="14">
        <v>664.37</v>
      </c>
      <c r="H2207" s="13">
        <f t="shared" si="104"/>
        <v>0.22000000000002728</v>
      </c>
    </row>
    <row r="2208" spans="1:8" x14ac:dyDescent="0.3">
      <c r="A2208">
        <v>2207</v>
      </c>
      <c r="B2208" s="2">
        <v>42726</v>
      </c>
      <c r="C2208" s="13">
        <v>51.98</v>
      </c>
      <c r="D2208" s="13">
        <f t="shared" si="102"/>
        <v>0.53999999999999915</v>
      </c>
      <c r="E2208" s="14">
        <v>22759</v>
      </c>
      <c r="F2208" s="14">
        <f t="shared" si="103"/>
        <v>-7</v>
      </c>
      <c r="G2208" s="14">
        <v>664.15</v>
      </c>
      <c r="H2208" s="13">
        <f t="shared" si="104"/>
        <v>-2.7900000000000773</v>
      </c>
    </row>
    <row r="2209" spans="1:8" x14ac:dyDescent="0.3">
      <c r="A2209">
        <v>2208</v>
      </c>
      <c r="B2209" s="2">
        <v>42725</v>
      </c>
      <c r="C2209" s="13">
        <v>51.44</v>
      </c>
      <c r="D2209" s="13">
        <f t="shared" si="102"/>
        <v>-0.78000000000000114</v>
      </c>
      <c r="E2209" s="14">
        <v>22766</v>
      </c>
      <c r="F2209" s="14">
        <f t="shared" si="103"/>
        <v>6</v>
      </c>
      <c r="G2209" s="14">
        <v>666.94</v>
      </c>
      <c r="H2209" s="13">
        <f t="shared" si="104"/>
        <v>4.2800000000000864</v>
      </c>
    </row>
    <row r="2210" spans="1:8" x14ac:dyDescent="0.3">
      <c r="A2210">
        <v>2209</v>
      </c>
      <c r="B2210" s="2">
        <v>42724</v>
      </c>
      <c r="C2210" s="13">
        <v>52.22</v>
      </c>
      <c r="D2210" s="13">
        <f t="shared" si="102"/>
        <v>8.9999999999996305E-2</v>
      </c>
      <c r="E2210" s="14">
        <v>22760</v>
      </c>
      <c r="F2210" s="14">
        <f t="shared" si="103"/>
        <v>5</v>
      </c>
      <c r="G2210" s="14">
        <v>662.66</v>
      </c>
      <c r="H2210" s="13">
        <f t="shared" si="104"/>
        <v>-11.670000000000073</v>
      </c>
    </row>
    <row r="2211" spans="1:8" x14ac:dyDescent="0.3">
      <c r="A2211">
        <v>2210</v>
      </c>
      <c r="B2211" s="2">
        <v>42723</v>
      </c>
      <c r="C2211" s="13">
        <v>52.13</v>
      </c>
      <c r="D2211" s="13">
        <f t="shared" si="102"/>
        <v>0.20000000000000284</v>
      </c>
      <c r="E2211" s="14">
        <v>22755</v>
      </c>
      <c r="F2211" s="14">
        <f t="shared" si="103"/>
        <v>10</v>
      </c>
      <c r="G2211" s="14">
        <v>674.33</v>
      </c>
      <c r="H2211" s="13">
        <f t="shared" si="104"/>
        <v>-0.82999999999992724</v>
      </c>
    </row>
    <row r="2212" spans="1:8" x14ac:dyDescent="0.3">
      <c r="A2212">
        <v>2211</v>
      </c>
      <c r="B2212" s="2">
        <v>42720</v>
      </c>
      <c r="C2212" s="13">
        <v>51.93</v>
      </c>
      <c r="D2212" s="13">
        <f t="shared" si="102"/>
        <v>1.0300000000000011</v>
      </c>
      <c r="E2212" s="14">
        <v>22745</v>
      </c>
      <c r="F2212" s="14">
        <f t="shared" si="103"/>
        <v>5</v>
      </c>
      <c r="G2212" s="14">
        <v>675.16</v>
      </c>
      <c r="H2212" s="13">
        <f t="shared" si="104"/>
        <v>9.2400000000000091</v>
      </c>
    </row>
    <row r="2213" spans="1:8" x14ac:dyDescent="0.3">
      <c r="A2213">
        <v>2212</v>
      </c>
      <c r="B2213" s="2">
        <v>42719</v>
      </c>
      <c r="C2213" s="13">
        <v>50.9</v>
      </c>
      <c r="D2213" s="13">
        <f t="shared" si="102"/>
        <v>-0.10999999999999943</v>
      </c>
      <c r="E2213" s="14">
        <v>22740</v>
      </c>
      <c r="F2213" s="14">
        <f t="shared" si="103"/>
        <v>30</v>
      </c>
      <c r="G2213" s="14">
        <v>665.92</v>
      </c>
      <c r="H2213" s="13">
        <f t="shared" si="104"/>
        <v>0.77999999999997272</v>
      </c>
    </row>
    <row r="2214" spans="1:8" x14ac:dyDescent="0.3">
      <c r="A2214">
        <v>2213</v>
      </c>
      <c r="B2214" s="2">
        <v>42718</v>
      </c>
      <c r="C2214" s="13">
        <v>51.01</v>
      </c>
      <c r="D2214" s="13">
        <f t="shared" si="102"/>
        <v>-1.980000000000004</v>
      </c>
      <c r="E2214" s="14">
        <v>22710</v>
      </c>
      <c r="F2214" s="14">
        <f t="shared" si="103"/>
        <v>55</v>
      </c>
      <c r="G2214" s="14">
        <v>665.14</v>
      </c>
      <c r="H2214" s="13">
        <f t="shared" si="104"/>
        <v>10.480000000000018</v>
      </c>
    </row>
    <row r="2215" spans="1:8" x14ac:dyDescent="0.3">
      <c r="A2215">
        <v>2214</v>
      </c>
      <c r="B2215" s="2">
        <v>42717</v>
      </c>
      <c r="C2215" s="13">
        <v>52.99</v>
      </c>
      <c r="D2215" s="13">
        <f t="shared" si="102"/>
        <v>0.25</v>
      </c>
      <c r="E2215" s="14">
        <v>22655</v>
      </c>
      <c r="F2215" s="14">
        <f t="shared" si="103"/>
        <v>35</v>
      </c>
      <c r="G2215" s="14">
        <v>654.66</v>
      </c>
      <c r="H2215" s="13">
        <f t="shared" si="104"/>
        <v>-5.0400000000000773</v>
      </c>
    </row>
    <row r="2216" spans="1:8" x14ac:dyDescent="0.3">
      <c r="A2216">
        <v>2215</v>
      </c>
      <c r="B2216" s="2">
        <v>42716</v>
      </c>
      <c r="C2216" s="13">
        <v>52.74</v>
      </c>
      <c r="D2216" s="13">
        <f t="shared" si="102"/>
        <v>1.230000000000004</v>
      </c>
      <c r="E2216" s="14">
        <v>22620</v>
      </c>
      <c r="F2216" s="14">
        <f t="shared" si="103"/>
        <v>35</v>
      </c>
      <c r="G2216" s="14">
        <v>659.7</v>
      </c>
      <c r="H2216" s="13">
        <f t="shared" si="104"/>
        <v>-3.3700000000000045</v>
      </c>
    </row>
    <row r="2217" spans="1:8" x14ac:dyDescent="0.3">
      <c r="A2217">
        <v>2216</v>
      </c>
      <c r="B2217" s="2">
        <v>42713</v>
      </c>
      <c r="C2217" s="13">
        <v>51.51</v>
      </c>
      <c r="D2217" s="13">
        <f t="shared" si="102"/>
        <v>0.6699999999999946</v>
      </c>
      <c r="E2217" s="14">
        <v>22585</v>
      </c>
      <c r="F2217" s="14">
        <f t="shared" si="103"/>
        <v>-45</v>
      </c>
      <c r="G2217" s="14">
        <v>663.07</v>
      </c>
      <c r="H2217" s="13">
        <f t="shared" si="104"/>
        <v>4.1800000000000637</v>
      </c>
    </row>
    <row r="2218" spans="1:8" x14ac:dyDescent="0.3">
      <c r="A2218">
        <v>2217</v>
      </c>
      <c r="B2218" s="2">
        <v>42712</v>
      </c>
      <c r="C2218" s="13">
        <v>50.84</v>
      </c>
      <c r="D2218" s="13">
        <f t="shared" si="102"/>
        <v>0.99000000000000199</v>
      </c>
      <c r="E2218" s="14">
        <v>22630</v>
      </c>
      <c r="F2218" s="14">
        <f t="shared" si="103"/>
        <v>-50</v>
      </c>
      <c r="G2218" s="14">
        <v>658.89</v>
      </c>
      <c r="H2218" s="13">
        <f t="shared" si="104"/>
        <v>5.3600000000000136</v>
      </c>
    </row>
    <row r="2219" spans="1:8" x14ac:dyDescent="0.3">
      <c r="A2219">
        <v>2218</v>
      </c>
      <c r="B2219" s="2">
        <v>42711</v>
      </c>
      <c r="C2219" s="13">
        <v>49.85</v>
      </c>
      <c r="D2219" s="13">
        <f t="shared" si="102"/>
        <v>-1.1000000000000014</v>
      </c>
      <c r="E2219" s="14">
        <v>22680</v>
      </c>
      <c r="F2219" s="14">
        <f t="shared" si="103"/>
        <v>-40</v>
      </c>
      <c r="G2219" s="14">
        <v>653.53</v>
      </c>
      <c r="H2219" s="13">
        <f t="shared" si="104"/>
        <v>2.0399999999999636</v>
      </c>
    </row>
    <row r="2220" spans="1:8" x14ac:dyDescent="0.3">
      <c r="A2220">
        <v>2219</v>
      </c>
      <c r="B2220" s="2">
        <v>42710</v>
      </c>
      <c r="C2220" s="13">
        <v>50.95</v>
      </c>
      <c r="D2220" s="13">
        <f t="shared" si="102"/>
        <v>-0.76999999999999602</v>
      </c>
      <c r="E2220" s="14">
        <v>22720</v>
      </c>
      <c r="F2220" s="14">
        <f t="shared" si="103"/>
        <v>10</v>
      </c>
      <c r="G2220" s="14">
        <v>651.49</v>
      </c>
      <c r="H2220" s="13">
        <f t="shared" si="104"/>
        <v>-8.7200000000000273</v>
      </c>
    </row>
    <row r="2221" spans="1:8" x14ac:dyDescent="0.3">
      <c r="A2221">
        <v>2220</v>
      </c>
      <c r="B2221" s="2">
        <v>42709</v>
      </c>
      <c r="C2221" s="13">
        <v>51.72</v>
      </c>
      <c r="D2221" s="13">
        <f t="shared" si="102"/>
        <v>1.9999999999996021E-2</v>
      </c>
      <c r="E2221" s="14">
        <v>22710</v>
      </c>
      <c r="F2221" s="14">
        <f t="shared" si="103"/>
        <v>50</v>
      </c>
      <c r="G2221" s="14">
        <v>660.21</v>
      </c>
      <c r="H2221" s="13">
        <f t="shared" si="104"/>
        <v>-4.92999999999995</v>
      </c>
    </row>
    <row r="2222" spans="1:8" x14ac:dyDescent="0.3">
      <c r="A2222">
        <v>2221</v>
      </c>
      <c r="B2222" s="2">
        <v>42706</v>
      </c>
      <c r="C2222" s="13">
        <v>51.7</v>
      </c>
      <c r="D2222" s="13">
        <f t="shared" si="102"/>
        <v>0.62000000000000455</v>
      </c>
      <c r="E2222" s="14">
        <v>22660</v>
      </c>
      <c r="F2222" s="14">
        <f t="shared" si="103"/>
        <v>-20</v>
      </c>
      <c r="G2222" s="14">
        <v>665.14</v>
      </c>
      <c r="H2222" s="13">
        <f t="shared" si="104"/>
        <v>-1.3999999999999773</v>
      </c>
    </row>
    <row r="2223" spans="1:8" x14ac:dyDescent="0.3">
      <c r="A2223">
        <v>2222</v>
      </c>
      <c r="B2223" s="2">
        <v>42705</v>
      </c>
      <c r="C2223" s="13">
        <v>51.08</v>
      </c>
      <c r="D2223" s="13">
        <f t="shared" si="102"/>
        <v>1.6700000000000017</v>
      </c>
      <c r="E2223" s="14">
        <v>22680</v>
      </c>
      <c r="F2223" s="14">
        <f t="shared" si="103"/>
        <v>40</v>
      </c>
      <c r="G2223" s="14">
        <v>666.54</v>
      </c>
      <c r="H2223" s="13">
        <f t="shared" si="104"/>
        <v>1.4699999999999136</v>
      </c>
    </row>
    <row r="2224" spans="1:8" x14ac:dyDescent="0.3">
      <c r="A2224">
        <v>2223</v>
      </c>
      <c r="B2224" s="2">
        <v>42704</v>
      </c>
      <c r="C2224" s="13">
        <v>49.41</v>
      </c>
      <c r="D2224" s="13">
        <f t="shared" si="102"/>
        <v>4.1199999999999974</v>
      </c>
      <c r="E2224" s="14">
        <v>22640</v>
      </c>
      <c r="F2224" s="14">
        <f t="shared" si="103"/>
        <v>-30</v>
      </c>
      <c r="G2224" s="14">
        <v>665.07</v>
      </c>
      <c r="H2224" s="13">
        <f t="shared" si="104"/>
        <v>6.8100000000000591</v>
      </c>
    </row>
    <row r="2225" spans="1:8" x14ac:dyDescent="0.3">
      <c r="A2225">
        <v>2224</v>
      </c>
      <c r="B2225" s="2">
        <v>42703</v>
      </c>
      <c r="C2225" s="13">
        <v>45.29</v>
      </c>
      <c r="D2225" s="13">
        <f t="shared" si="102"/>
        <v>-0.36999999999999744</v>
      </c>
      <c r="E2225" s="14">
        <v>22670</v>
      </c>
      <c r="F2225" s="14">
        <f t="shared" si="103"/>
        <v>-30</v>
      </c>
      <c r="G2225" s="14">
        <v>658.26</v>
      </c>
      <c r="H2225" s="13">
        <f t="shared" si="104"/>
        <v>-7.0299999999999727</v>
      </c>
    </row>
    <row r="2226" spans="1:8" x14ac:dyDescent="0.3">
      <c r="A2226">
        <v>2225</v>
      </c>
      <c r="B2226" s="2">
        <v>42702</v>
      </c>
      <c r="C2226" s="13">
        <v>45.66</v>
      </c>
      <c r="D2226" s="13">
        <f t="shared" si="102"/>
        <v>-1.0600000000000023</v>
      </c>
      <c r="E2226" s="14">
        <v>22700</v>
      </c>
      <c r="F2226" s="14">
        <f t="shared" si="103"/>
        <v>-25</v>
      </c>
      <c r="G2226" s="14">
        <v>665.29</v>
      </c>
      <c r="H2226" s="13">
        <f t="shared" si="104"/>
        <v>-10.580000000000041</v>
      </c>
    </row>
    <row r="2227" spans="1:8" x14ac:dyDescent="0.3">
      <c r="A2227">
        <v>2226</v>
      </c>
      <c r="B2227" s="2">
        <v>42699</v>
      </c>
      <c r="C2227" s="13">
        <v>46.72</v>
      </c>
      <c r="D2227" s="13">
        <f t="shared" si="102"/>
        <v>0.32714285714285296</v>
      </c>
      <c r="E2227" s="14">
        <v>22725</v>
      </c>
      <c r="F2227" s="14">
        <f t="shared" si="103"/>
        <v>-35</v>
      </c>
      <c r="G2227" s="14">
        <v>675.87</v>
      </c>
      <c r="H2227" s="13">
        <f t="shared" si="104"/>
        <v>-2.3099999999999454</v>
      </c>
    </row>
    <row r="2228" spans="1:8" x14ac:dyDescent="0.3">
      <c r="A2228">
        <v>2227</v>
      </c>
      <c r="B2228" s="2">
        <v>42698</v>
      </c>
      <c r="C2228" s="13">
        <v>46.392857142857146</v>
      </c>
      <c r="D2228" s="13">
        <f t="shared" si="102"/>
        <v>-0.32714285714285296</v>
      </c>
      <c r="E2228" s="14">
        <v>22760</v>
      </c>
      <c r="F2228" s="14">
        <f t="shared" si="103"/>
        <v>206</v>
      </c>
      <c r="G2228" s="14">
        <v>678.18</v>
      </c>
      <c r="H2228" s="13">
        <f t="shared" si="104"/>
        <v>-4.9800000000000182</v>
      </c>
    </row>
    <row r="2229" spans="1:8" x14ac:dyDescent="0.3">
      <c r="A2229">
        <v>2228</v>
      </c>
      <c r="B2229" s="2">
        <v>42697</v>
      </c>
      <c r="C2229" s="13">
        <v>46.72</v>
      </c>
      <c r="D2229" s="13">
        <f t="shared" si="102"/>
        <v>-1.3500000000000014</v>
      </c>
      <c r="E2229" s="14">
        <v>22554</v>
      </c>
      <c r="F2229" s="14">
        <f t="shared" si="103"/>
        <v>76</v>
      </c>
      <c r="G2229" s="14">
        <v>683.16</v>
      </c>
      <c r="H2229" s="13">
        <f t="shared" si="104"/>
        <v>1.25</v>
      </c>
    </row>
    <row r="2230" spans="1:8" x14ac:dyDescent="0.3">
      <c r="A2230">
        <v>2229</v>
      </c>
      <c r="B2230" s="2">
        <v>42696</v>
      </c>
      <c r="C2230" s="13">
        <v>48.07</v>
      </c>
      <c r="D2230" s="13">
        <f t="shared" si="102"/>
        <v>0.59000000000000341</v>
      </c>
      <c r="E2230" s="14">
        <v>22478</v>
      </c>
      <c r="F2230" s="14">
        <f t="shared" si="103"/>
        <v>-82</v>
      </c>
      <c r="G2230" s="14">
        <v>681.91</v>
      </c>
      <c r="H2230" s="13">
        <f t="shared" si="104"/>
        <v>7.6200000000000045</v>
      </c>
    </row>
    <row r="2231" spans="1:8" x14ac:dyDescent="0.3">
      <c r="A2231">
        <v>2230</v>
      </c>
      <c r="B2231" s="2">
        <v>42695</v>
      </c>
      <c r="C2231" s="13">
        <v>47.48</v>
      </c>
      <c r="D2231" s="13">
        <f t="shared" si="102"/>
        <v>1.7899999999999991</v>
      </c>
      <c r="E2231" s="14">
        <v>22560</v>
      </c>
      <c r="F2231" s="14">
        <f t="shared" si="103"/>
        <v>104</v>
      </c>
      <c r="G2231" s="14">
        <v>674.29</v>
      </c>
      <c r="H2231" s="13">
        <f t="shared" si="104"/>
        <v>1.0399999999999636</v>
      </c>
    </row>
    <row r="2232" spans="1:8" x14ac:dyDescent="0.3">
      <c r="A2232">
        <v>2231</v>
      </c>
      <c r="B2232" s="2">
        <v>42692</v>
      </c>
      <c r="C2232" s="13">
        <v>45.69</v>
      </c>
      <c r="D2232" s="13">
        <f t="shared" si="102"/>
        <v>0.32000000000000028</v>
      </c>
      <c r="E2232" s="14">
        <v>22456</v>
      </c>
      <c r="F2232" s="14">
        <f t="shared" si="103"/>
        <v>90</v>
      </c>
      <c r="G2232" s="14">
        <v>673.25</v>
      </c>
      <c r="H2232" s="13">
        <f t="shared" si="104"/>
        <v>-1.32000000000005</v>
      </c>
    </row>
    <row r="2233" spans="1:8" x14ac:dyDescent="0.3">
      <c r="A2233">
        <v>2232</v>
      </c>
      <c r="B2233" s="2">
        <v>42691</v>
      </c>
      <c r="C2233" s="13">
        <v>45.37</v>
      </c>
      <c r="D2233" s="13">
        <f t="shared" si="102"/>
        <v>-0.19000000000000483</v>
      </c>
      <c r="E2233" s="14">
        <v>22366</v>
      </c>
      <c r="F2233" s="14">
        <f t="shared" si="103"/>
        <v>-15</v>
      </c>
      <c r="G2233" s="14">
        <v>674.57</v>
      </c>
      <c r="H2233" s="13">
        <f t="shared" si="104"/>
        <v>-2.9999999999972715E-2</v>
      </c>
    </row>
    <row r="2234" spans="1:8" x14ac:dyDescent="0.3">
      <c r="A2234">
        <v>2233</v>
      </c>
      <c r="B2234" s="2">
        <v>42690</v>
      </c>
      <c r="C2234" s="13">
        <v>45.56</v>
      </c>
      <c r="D2234" s="13">
        <f t="shared" si="102"/>
        <v>-0.29999999999999716</v>
      </c>
      <c r="E2234" s="14">
        <v>22381</v>
      </c>
      <c r="F2234" s="14">
        <f t="shared" si="103"/>
        <v>74</v>
      </c>
      <c r="G2234" s="14">
        <v>674.6</v>
      </c>
      <c r="H2234" s="13">
        <f t="shared" si="104"/>
        <v>0.34000000000003183</v>
      </c>
    </row>
    <row r="2235" spans="1:8" x14ac:dyDescent="0.3">
      <c r="A2235">
        <v>2234</v>
      </c>
      <c r="B2235" s="2">
        <v>42689</v>
      </c>
      <c r="C2235" s="13">
        <v>45.86</v>
      </c>
      <c r="D2235" s="13">
        <f t="shared" si="102"/>
        <v>2.5700000000000003</v>
      </c>
      <c r="E2235" s="14">
        <v>22307</v>
      </c>
      <c r="F2235" s="14">
        <f t="shared" si="103"/>
        <v>3</v>
      </c>
      <c r="G2235" s="14">
        <v>674.26</v>
      </c>
      <c r="H2235" s="13">
        <f t="shared" si="104"/>
        <v>1.2100000000000364</v>
      </c>
    </row>
    <row r="2236" spans="1:8" x14ac:dyDescent="0.3">
      <c r="A2236">
        <v>2235</v>
      </c>
      <c r="B2236" s="2">
        <v>42688</v>
      </c>
      <c r="C2236" s="13">
        <v>43.29</v>
      </c>
      <c r="D2236" s="13">
        <f t="shared" si="102"/>
        <v>-0.10000000000000142</v>
      </c>
      <c r="E2236" s="14">
        <v>22304</v>
      </c>
      <c r="F2236" s="14">
        <f t="shared" si="103"/>
        <v>-16</v>
      </c>
      <c r="G2236" s="14">
        <v>673.05</v>
      </c>
      <c r="H2236" s="13">
        <f t="shared" si="104"/>
        <v>-6.1500000000000909</v>
      </c>
    </row>
    <row r="2237" spans="1:8" x14ac:dyDescent="0.3">
      <c r="A2237">
        <v>2236</v>
      </c>
      <c r="B2237" s="2">
        <v>42685</v>
      </c>
      <c r="C2237" s="13">
        <v>43.39</v>
      </c>
      <c r="D2237" s="13">
        <f t="shared" si="102"/>
        <v>-1.2299999999999969</v>
      </c>
      <c r="E2237" s="14">
        <v>22320</v>
      </c>
      <c r="F2237" s="14">
        <f t="shared" si="103"/>
        <v>45</v>
      </c>
      <c r="G2237" s="14">
        <v>679.2</v>
      </c>
      <c r="H2237" s="13">
        <f t="shared" si="104"/>
        <v>1.0300000000000864</v>
      </c>
    </row>
    <row r="2238" spans="1:8" x14ac:dyDescent="0.3">
      <c r="A2238">
        <v>2237</v>
      </c>
      <c r="B2238" s="2">
        <v>42684</v>
      </c>
      <c r="C2238" s="13">
        <v>44.62</v>
      </c>
      <c r="D2238" s="13">
        <f t="shared" si="102"/>
        <v>-0.5800000000000054</v>
      </c>
      <c r="E2238" s="14">
        <v>22275</v>
      </c>
      <c r="F2238" s="14">
        <f t="shared" si="103"/>
        <v>7</v>
      </c>
      <c r="G2238" s="14">
        <v>678.17</v>
      </c>
      <c r="H2238" s="13">
        <f t="shared" si="104"/>
        <v>7.9099999999999682</v>
      </c>
    </row>
    <row r="2239" spans="1:8" x14ac:dyDescent="0.3">
      <c r="A2239">
        <v>2238</v>
      </c>
      <c r="B2239" s="2">
        <v>42683</v>
      </c>
      <c r="C2239" s="13">
        <v>45.2</v>
      </c>
      <c r="D2239" s="13">
        <f t="shared" si="102"/>
        <v>0.24000000000000199</v>
      </c>
      <c r="E2239" s="14">
        <v>22268</v>
      </c>
      <c r="F2239" s="14">
        <f t="shared" si="103"/>
        <v>-44</v>
      </c>
      <c r="G2239" s="14">
        <v>670.26</v>
      </c>
      <c r="H2239" s="13">
        <f t="shared" si="104"/>
        <v>-6.2000000000000455</v>
      </c>
    </row>
    <row r="2240" spans="1:8" x14ac:dyDescent="0.3">
      <c r="A2240">
        <v>2239</v>
      </c>
      <c r="B2240" s="2">
        <v>42682</v>
      </c>
      <c r="C2240" s="13">
        <v>44.96</v>
      </c>
      <c r="D2240" s="13">
        <f t="shared" si="102"/>
        <v>7.9999999999998295E-2</v>
      </c>
      <c r="E2240" s="14">
        <v>22312</v>
      </c>
      <c r="F2240" s="14">
        <f t="shared" si="103"/>
        <v>17</v>
      </c>
      <c r="G2240" s="14">
        <v>676.46</v>
      </c>
      <c r="H2240" s="13">
        <f t="shared" si="104"/>
        <v>2.32000000000005</v>
      </c>
    </row>
    <row r="2241" spans="1:8" x14ac:dyDescent="0.3">
      <c r="A2241">
        <v>2240</v>
      </c>
      <c r="B2241" s="2">
        <v>42681</v>
      </c>
      <c r="C2241" s="13">
        <v>44.88</v>
      </c>
      <c r="D2241" s="13">
        <f t="shared" si="102"/>
        <v>0.81000000000000227</v>
      </c>
      <c r="E2241" s="14">
        <v>22295</v>
      </c>
      <c r="F2241" s="14">
        <f t="shared" si="103"/>
        <v>27</v>
      </c>
      <c r="G2241" s="14">
        <v>674.14</v>
      </c>
      <c r="H2241" s="13">
        <f t="shared" si="104"/>
        <v>7.4099999999999682</v>
      </c>
    </row>
    <row r="2242" spans="1:8" x14ac:dyDescent="0.3">
      <c r="A2242">
        <v>2241</v>
      </c>
      <c r="B2242" s="2">
        <v>42678</v>
      </c>
      <c r="C2242" s="13">
        <v>44.07</v>
      </c>
      <c r="D2242" s="13">
        <f t="shared" si="102"/>
        <v>-0.58999999999999631</v>
      </c>
      <c r="E2242" s="14">
        <v>22268</v>
      </c>
      <c r="F2242" s="14">
        <f t="shared" si="103"/>
        <v>0</v>
      </c>
      <c r="G2242" s="14">
        <v>666.73</v>
      </c>
      <c r="H2242" s="13">
        <f t="shared" si="104"/>
        <v>-0.89999999999997726</v>
      </c>
    </row>
    <row r="2243" spans="1:8" x14ac:dyDescent="0.3">
      <c r="A2243">
        <v>2242</v>
      </c>
      <c r="B2243" s="2">
        <v>42677</v>
      </c>
      <c r="C2243" s="13">
        <v>44.66</v>
      </c>
      <c r="D2243" s="13">
        <f t="shared" ref="D2243:D2306" si="105">C2243-C2244</f>
        <v>-0.66000000000000369</v>
      </c>
      <c r="E2243" s="14">
        <v>22268</v>
      </c>
      <c r="F2243" s="14">
        <f t="shared" ref="F2243:F2306" si="106">E2243-E2244</f>
        <v>0</v>
      </c>
      <c r="G2243" s="14">
        <v>667.63</v>
      </c>
      <c r="H2243" s="13">
        <f t="shared" ref="H2243:H2306" si="107">G2243-G2244</f>
        <v>-3.7699999999999818</v>
      </c>
    </row>
    <row r="2244" spans="1:8" x14ac:dyDescent="0.3">
      <c r="A2244">
        <v>2243</v>
      </c>
      <c r="B2244" s="2">
        <v>42676</v>
      </c>
      <c r="C2244" s="13">
        <v>45.32</v>
      </c>
      <c r="D2244" s="13">
        <f t="shared" si="105"/>
        <v>-1.3399999999999963</v>
      </c>
      <c r="E2244" s="14">
        <v>22268</v>
      </c>
      <c r="F2244" s="14">
        <f t="shared" si="106"/>
        <v>-16</v>
      </c>
      <c r="G2244" s="14">
        <v>671.4</v>
      </c>
      <c r="H2244" s="13">
        <f t="shared" si="107"/>
        <v>-5.2000000000000455</v>
      </c>
    </row>
    <row r="2245" spans="1:8" x14ac:dyDescent="0.3">
      <c r="A2245">
        <v>2244</v>
      </c>
      <c r="B2245" s="2">
        <v>42675</v>
      </c>
      <c r="C2245" s="13">
        <v>46.66</v>
      </c>
      <c r="D2245" s="13">
        <f t="shared" si="105"/>
        <v>-0.17000000000000171</v>
      </c>
      <c r="E2245" s="14">
        <v>22284</v>
      </c>
      <c r="F2245" s="14">
        <f t="shared" si="106"/>
        <v>0</v>
      </c>
      <c r="G2245" s="14">
        <v>676.6</v>
      </c>
      <c r="H2245" s="13">
        <f t="shared" si="107"/>
        <v>0.80000000000006821</v>
      </c>
    </row>
    <row r="2246" spans="1:8" x14ac:dyDescent="0.3">
      <c r="A2246">
        <v>2245</v>
      </c>
      <c r="B2246" s="2">
        <v>42674</v>
      </c>
      <c r="C2246" s="13">
        <v>46.83</v>
      </c>
      <c r="D2246" s="13">
        <f t="shared" si="105"/>
        <v>-1.8900000000000006</v>
      </c>
      <c r="E2246" s="14">
        <v>22284</v>
      </c>
      <c r="F2246" s="14">
        <f t="shared" si="106"/>
        <v>1</v>
      </c>
      <c r="G2246" s="14">
        <v>675.8</v>
      </c>
      <c r="H2246" s="13">
        <f t="shared" si="107"/>
        <v>-6.4500000000000455</v>
      </c>
    </row>
    <row r="2247" spans="1:8" x14ac:dyDescent="0.3">
      <c r="A2247">
        <v>2246</v>
      </c>
      <c r="B2247" s="2">
        <v>42671</v>
      </c>
      <c r="C2247" s="13">
        <v>48.72</v>
      </c>
      <c r="D2247" s="13">
        <f t="shared" si="105"/>
        <v>-0.99000000000000199</v>
      </c>
      <c r="E2247" s="14">
        <v>22283</v>
      </c>
      <c r="F2247" s="14">
        <f t="shared" si="106"/>
        <v>-42</v>
      </c>
      <c r="G2247" s="14">
        <v>682.25</v>
      </c>
      <c r="H2247" s="13">
        <f t="shared" si="107"/>
        <v>5.3500000000000227</v>
      </c>
    </row>
    <row r="2248" spans="1:8" x14ac:dyDescent="0.3">
      <c r="A2248">
        <v>2247</v>
      </c>
      <c r="B2248" s="2">
        <v>42670</v>
      </c>
      <c r="C2248" s="13">
        <v>49.71</v>
      </c>
      <c r="D2248" s="13">
        <f t="shared" si="105"/>
        <v>0.96000000000000085</v>
      </c>
      <c r="E2248" s="14">
        <v>22325</v>
      </c>
      <c r="F2248" s="14">
        <f t="shared" si="106"/>
        <v>12</v>
      </c>
      <c r="G2248" s="14">
        <v>676.9</v>
      </c>
      <c r="H2248" s="13">
        <f t="shared" si="107"/>
        <v>3.2899999999999636</v>
      </c>
    </row>
    <row r="2249" spans="1:8" x14ac:dyDescent="0.3">
      <c r="A2249">
        <v>2248</v>
      </c>
      <c r="B2249" s="2">
        <v>42669</v>
      </c>
      <c r="C2249" s="13">
        <v>48.75</v>
      </c>
      <c r="D2249" s="13">
        <f t="shared" si="105"/>
        <v>-0.70000000000000284</v>
      </c>
      <c r="E2249" s="14">
        <v>22313</v>
      </c>
      <c r="F2249" s="14">
        <f t="shared" si="106"/>
        <v>30</v>
      </c>
      <c r="G2249" s="14">
        <v>673.61</v>
      </c>
      <c r="H2249" s="13">
        <f t="shared" si="107"/>
        <v>-2.5699999999999363</v>
      </c>
    </row>
    <row r="2250" spans="1:8" x14ac:dyDescent="0.3">
      <c r="A2250">
        <v>2249</v>
      </c>
      <c r="B2250" s="2">
        <v>42668</v>
      </c>
      <c r="C2250" s="13">
        <v>49.45</v>
      </c>
      <c r="D2250" s="13">
        <f t="shared" si="105"/>
        <v>-0.72999999999999687</v>
      </c>
      <c r="E2250" s="14">
        <v>22283</v>
      </c>
      <c r="F2250" s="14">
        <f t="shared" si="106"/>
        <v>18</v>
      </c>
      <c r="G2250" s="14">
        <v>676.18</v>
      </c>
      <c r="H2250" s="13">
        <f t="shared" si="107"/>
        <v>-1.8400000000000318</v>
      </c>
    </row>
    <row r="2251" spans="1:8" x14ac:dyDescent="0.3">
      <c r="A2251">
        <v>2250</v>
      </c>
      <c r="B2251" s="2">
        <v>42667</v>
      </c>
      <c r="C2251" s="13">
        <v>50.18</v>
      </c>
      <c r="D2251" s="13">
        <f t="shared" si="105"/>
        <v>-0.42999999999999972</v>
      </c>
      <c r="E2251" s="14">
        <v>22265</v>
      </c>
      <c r="F2251" s="14">
        <f t="shared" si="106"/>
        <v>-8</v>
      </c>
      <c r="G2251" s="14">
        <v>678.02</v>
      </c>
      <c r="H2251" s="13">
        <f t="shared" si="107"/>
        <v>-6.8100000000000591</v>
      </c>
    </row>
    <row r="2252" spans="1:8" x14ac:dyDescent="0.3">
      <c r="A2252">
        <v>2251</v>
      </c>
      <c r="B2252" s="2">
        <v>42664</v>
      </c>
      <c r="C2252" s="13">
        <v>50.61</v>
      </c>
      <c r="D2252" s="13">
        <f t="shared" si="105"/>
        <v>0.29999999999999716</v>
      </c>
      <c r="E2252" s="14">
        <v>22273</v>
      </c>
      <c r="F2252" s="14">
        <f t="shared" si="106"/>
        <v>15</v>
      </c>
      <c r="G2252" s="14">
        <v>684.83</v>
      </c>
      <c r="H2252" s="13">
        <f t="shared" si="107"/>
        <v>-1.5599999999999454</v>
      </c>
    </row>
    <row r="2253" spans="1:8" x14ac:dyDescent="0.3">
      <c r="A2253">
        <v>2252</v>
      </c>
      <c r="B2253" s="2">
        <v>42663</v>
      </c>
      <c r="C2253" s="13">
        <v>50.31</v>
      </c>
      <c r="D2253" s="13">
        <f t="shared" si="105"/>
        <v>-1.2800000000000011</v>
      </c>
      <c r="E2253" s="14">
        <v>22258</v>
      </c>
      <c r="F2253" s="14">
        <f t="shared" si="106"/>
        <v>3</v>
      </c>
      <c r="G2253" s="14">
        <v>686.39</v>
      </c>
      <c r="H2253" s="13">
        <f t="shared" si="107"/>
        <v>-2.5</v>
      </c>
    </row>
    <row r="2254" spans="1:8" x14ac:dyDescent="0.3">
      <c r="A2254">
        <v>2253</v>
      </c>
      <c r="B2254" s="2">
        <v>42662</v>
      </c>
      <c r="C2254" s="13">
        <v>51.59</v>
      </c>
      <c r="D2254" s="13">
        <f t="shared" si="105"/>
        <v>1.2900000000000063</v>
      </c>
      <c r="E2254" s="14">
        <v>22255</v>
      </c>
      <c r="F2254" s="14">
        <f t="shared" si="106"/>
        <v>-10</v>
      </c>
      <c r="G2254" s="14">
        <v>688.89</v>
      </c>
      <c r="H2254" s="13">
        <f t="shared" si="107"/>
        <v>6.8700000000000045</v>
      </c>
    </row>
    <row r="2255" spans="1:8" x14ac:dyDescent="0.3">
      <c r="A2255">
        <v>2254</v>
      </c>
      <c r="B2255" s="2">
        <v>42661</v>
      </c>
      <c r="C2255" s="13">
        <v>50.3</v>
      </c>
      <c r="D2255" s="13">
        <f t="shared" si="105"/>
        <v>0.32999999999999829</v>
      </c>
      <c r="E2255" s="14">
        <v>22265</v>
      </c>
      <c r="F2255" s="14">
        <f t="shared" si="106"/>
        <v>-43</v>
      </c>
      <c r="G2255" s="14">
        <v>682.02</v>
      </c>
      <c r="H2255" s="13">
        <f t="shared" si="107"/>
        <v>1.0699999999999363</v>
      </c>
    </row>
    <row r="2256" spans="1:8" x14ac:dyDescent="0.3">
      <c r="A2256">
        <v>2255</v>
      </c>
      <c r="B2256" s="2">
        <v>42660</v>
      </c>
      <c r="C2256" s="13">
        <v>49.97</v>
      </c>
      <c r="D2256" s="13">
        <f t="shared" si="105"/>
        <v>-0.38000000000000256</v>
      </c>
      <c r="E2256" s="14">
        <v>22308</v>
      </c>
      <c r="F2256" s="14">
        <f t="shared" si="106"/>
        <v>52</v>
      </c>
      <c r="G2256" s="14">
        <v>680.95</v>
      </c>
      <c r="H2256" s="13">
        <f t="shared" si="107"/>
        <v>-6.0499999999999545</v>
      </c>
    </row>
    <row r="2257" spans="1:8" x14ac:dyDescent="0.3">
      <c r="A2257">
        <v>2256</v>
      </c>
      <c r="B2257" s="2">
        <v>42657</v>
      </c>
      <c r="C2257" s="13">
        <v>50.35</v>
      </c>
      <c r="D2257" s="13">
        <f t="shared" si="105"/>
        <v>-0.11999999999999744</v>
      </c>
      <c r="E2257" s="14">
        <v>22256</v>
      </c>
      <c r="F2257" s="14">
        <f t="shared" si="106"/>
        <v>3</v>
      </c>
      <c r="G2257" s="14">
        <v>687</v>
      </c>
      <c r="H2257" s="13">
        <f t="shared" si="107"/>
        <v>1.7699999999999818</v>
      </c>
    </row>
    <row r="2258" spans="1:8" x14ac:dyDescent="0.3">
      <c r="A2258">
        <v>2257</v>
      </c>
      <c r="B2258" s="2">
        <v>42656</v>
      </c>
      <c r="C2258" s="13">
        <v>50.47</v>
      </c>
      <c r="D2258" s="13">
        <f t="shared" si="105"/>
        <v>0.32999999999999829</v>
      </c>
      <c r="E2258" s="14">
        <v>22253</v>
      </c>
      <c r="F2258" s="14">
        <f t="shared" si="106"/>
        <v>5</v>
      </c>
      <c r="G2258" s="14">
        <v>685.23</v>
      </c>
      <c r="H2258" s="13">
        <f t="shared" si="107"/>
        <v>2.7799999999999727</v>
      </c>
    </row>
    <row r="2259" spans="1:8" x14ac:dyDescent="0.3">
      <c r="A2259">
        <v>2258</v>
      </c>
      <c r="B2259" s="2">
        <v>42655</v>
      </c>
      <c r="C2259" s="13">
        <v>50.14</v>
      </c>
      <c r="D2259" s="13">
        <f t="shared" si="105"/>
        <v>-0.57999999999999829</v>
      </c>
      <c r="E2259" s="14">
        <v>22248</v>
      </c>
      <c r="F2259" s="14">
        <f t="shared" si="106"/>
        <v>-10</v>
      </c>
      <c r="G2259" s="14">
        <v>682.45</v>
      </c>
      <c r="H2259" s="13">
        <f t="shared" si="107"/>
        <v>9.0000000000031832E-2</v>
      </c>
    </row>
    <row r="2260" spans="1:8" x14ac:dyDescent="0.3">
      <c r="A2260">
        <v>2259</v>
      </c>
      <c r="B2260" s="2">
        <v>42654</v>
      </c>
      <c r="C2260" s="13">
        <v>50.72</v>
      </c>
      <c r="D2260" s="13">
        <f t="shared" si="105"/>
        <v>0.96000000000000085</v>
      </c>
      <c r="E2260" s="14">
        <v>22258</v>
      </c>
      <c r="F2260" s="14">
        <f t="shared" si="106"/>
        <v>-37</v>
      </c>
      <c r="G2260" s="14">
        <v>682.36</v>
      </c>
      <c r="H2260" s="13">
        <f t="shared" si="107"/>
        <v>8.1699999999999591</v>
      </c>
    </row>
    <row r="2261" spans="1:8" x14ac:dyDescent="0.3">
      <c r="A2261">
        <v>2260</v>
      </c>
      <c r="B2261" s="2">
        <v>42653</v>
      </c>
      <c r="C2261" s="13">
        <v>49.76</v>
      </c>
      <c r="D2261" s="13">
        <f t="shared" si="105"/>
        <v>0</v>
      </c>
      <c r="E2261" s="14">
        <v>22295</v>
      </c>
      <c r="F2261" s="14">
        <f t="shared" si="106"/>
        <v>42</v>
      </c>
      <c r="G2261" s="14">
        <v>674.19</v>
      </c>
      <c r="H2261" s="13">
        <f t="shared" si="107"/>
        <v>-9.7599999999999909</v>
      </c>
    </row>
    <row r="2262" spans="1:8" x14ac:dyDescent="0.3">
      <c r="A2262">
        <v>2261</v>
      </c>
      <c r="B2262" s="2">
        <v>42650</v>
      </c>
      <c r="C2262" s="13">
        <v>49.76</v>
      </c>
      <c r="D2262" s="13">
        <f t="shared" si="105"/>
        <v>-0.67999999999999972</v>
      </c>
      <c r="E2262" s="14">
        <v>22253</v>
      </c>
      <c r="F2262" s="14">
        <f t="shared" si="106"/>
        <v>0</v>
      </c>
      <c r="G2262" s="14">
        <v>683.95</v>
      </c>
      <c r="H2262" s="13">
        <f t="shared" si="107"/>
        <v>-3.3700000000000045</v>
      </c>
    </row>
    <row r="2263" spans="1:8" x14ac:dyDescent="0.3">
      <c r="A2263">
        <v>2262</v>
      </c>
      <c r="B2263" s="2">
        <v>42649</v>
      </c>
      <c r="C2263" s="13">
        <v>50.44</v>
      </c>
      <c r="D2263" s="13">
        <f t="shared" si="105"/>
        <v>0.68999999999999773</v>
      </c>
      <c r="E2263" s="14">
        <v>22253</v>
      </c>
      <c r="F2263" s="14">
        <f t="shared" si="106"/>
        <v>-22</v>
      </c>
      <c r="G2263" s="14">
        <v>687.32</v>
      </c>
      <c r="H2263" s="13">
        <f t="shared" si="107"/>
        <v>0.2800000000000864</v>
      </c>
    </row>
    <row r="2264" spans="1:8" x14ac:dyDescent="0.3">
      <c r="A2264">
        <v>2263</v>
      </c>
      <c r="B2264" s="2">
        <v>42648</v>
      </c>
      <c r="C2264" s="13">
        <v>49.75</v>
      </c>
      <c r="D2264" s="13">
        <f t="shared" si="105"/>
        <v>1.0799999999999983</v>
      </c>
      <c r="E2264" s="14">
        <v>22275</v>
      </c>
      <c r="F2264" s="14">
        <f t="shared" si="106"/>
        <v>-8</v>
      </c>
      <c r="G2264" s="14">
        <v>687.04</v>
      </c>
      <c r="H2264" s="13">
        <f t="shared" si="107"/>
        <v>2.8399999999999181</v>
      </c>
    </row>
    <row r="2265" spans="1:8" x14ac:dyDescent="0.3">
      <c r="A2265">
        <v>2264</v>
      </c>
      <c r="B2265" s="2">
        <v>42647</v>
      </c>
      <c r="C2265" s="13">
        <v>48.67</v>
      </c>
      <c r="D2265" s="13">
        <f t="shared" si="105"/>
        <v>-0.12999999999999545</v>
      </c>
      <c r="E2265" s="14">
        <v>22283</v>
      </c>
      <c r="F2265" s="14">
        <f t="shared" si="106"/>
        <v>-21</v>
      </c>
      <c r="G2265" s="14">
        <v>684.2</v>
      </c>
      <c r="H2265" s="13">
        <f t="shared" si="107"/>
        <v>1.1500000000000909</v>
      </c>
    </row>
    <row r="2266" spans="1:8" x14ac:dyDescent="0.3">
      <c r="A2266">
        <v>2265</v>
      </c>
      <c r="B2266" s="2">
        <v>42646</v>
      </c>
      <c r="C2266" s="13">
        <v>48.8</v>
      </c>
      <c r="D2266" s="13">
        <f t="shared" si="105"/>
        <v>1.0799999999999983</v>
      </c>
      <c r="E2266" s="14">
        <v>22304</v>
      </c>
      <c r="F2266" s="14">
        <f t="shared" si="106"/>
        <v>23</v>
      </c>
      <c r="G2266" s="14">
        <v>683.05</v>
      </c>
      <c r="H2266" s="13">
        <f t="shared" si="107"/>
        <v>-2.6800000000000637</v>
      </c>
    </row>
    <row r="2267" spans="1:8" x14ac:dyDescent="0.3">
      <c r="A2267">
        <v>2266</v>
      </c>
      <c r="B2267" s="2">
        <v>42643</v>
      </c>
      <c r="C2267" s="13">
        <v>47.72</v>
      </c>
      <c r="D2267" s="13">
        <f t="shared" si="105"/>
        <v>0</v>
      </c>
      <c r="E2267" s="14">
        <v>22281</v>
      </c>
      <c r="F2267" s="14">
        <f t="shared" si="106"/>
        <v>1</v>
      </c>
      <c r="G2267" s="14">
        <v>685.73</v>
      </c>
      <c r="H2267" s="13">
        <f t="shared" si="107"/>
        <v>-2.8199999999999363</v>
      </c>
    </row>
    <row r="2268" spans="1:8" x14ac:dyDescent="0.3">
      <c r="A2268">
        <v>2267</v>
      </c>
      <c r="B2268" s="2">
        <v>42642</v>
      </c>
      <c r="C2268" s="13">
        <v>47.72</v>
      </c>
      <c r="D2268" s="13">
        <f t="shared" si="105"/>
        <v>0.64999999999999858</v>
      </c>
      <c r="E2268" s="14">
        <v>22280</v>
      </c>
      <c r="F2268" s="14">
        <f t="shared" si="106"/>
        <v>-11</v>
      </c>
      <c r="G2268" s="14">
        <v>688.55</v>
      </c>
      <c r="H2268" s="13">
        <f t="shared" si="107"/>
        <v>1.8299999999999272</v>
      </c>
    </row>
    <row r="2269" spans="1:8" x14ac:dyDescent="0.3">
      <c r="A2269">
        <v>2268</v>
      </c>
      <c r="B2269" s="2">
        <v>42641</v>
      </c>
      <c r="C2269" s="13">
        <v>47.07</v>
      </c>
      <c r="D2269" s="13">
        <f t="shared" si="105"/>
        <v>2.4200000000000017</v>
      </c>
      <c r="E2269" s="14">
        <v>22291</v>
      </c>
      <c r="F2269" s="14">
        <f t="shared" si="106"/>
        <v>13</v>
      </c>
      <c r="G2269" s="14">
        <v>686.72</v>
      </c>
      <c r="H2269" s="13">
        <f t="shared" si="107"/>
        <v>1.8300000000000409</v>
      </c>
    </row>
    <row r="2270" spans="1:8" x14ac:dyDescent="0.3">
      <c r="A2270">
        <v>2269</v>
      </c>
      <c r="B2270" s="2">
        <v>42640</v>
      </c>
      <c r="C2270" s="13">
        <v>44.65</v>
      </c>
      <c r="D2270" s="13">
        <f t="shared" si="105"/>
        <v>-0.95000000000000284</v>
      </c>
      <c r="E2270" s="14">
        <v>22278</v>
      </c>
      <c r="F2270" s="14">
        <f t="shared" si="106"/>
        <v>-11</v>
      </c>
      <c r="G2270" s="14">
        <v>684.89</v>
      </c>
      <c r="H2270" s="13">
        <f t="shared" si="107"/>
        <v>7.8500000000000227</v>
      </c>
    </row>
    <row r="2271" spans="1:8" x14ac:dyDescent="0.3">
      <c r="A2271">
        <v>2270</v>
      </c>
      <c r="B2271" s="2">
        <v>42639</v>
      </c>
      <c r="C2271" s="13">
        <v>45.6</v>
      </c>
      <c r="D2271" s="13">
        <f t="shared" si="105"/>
        <v>1.240000000000002</v>
      </c>
      <c r="E2271" s="14">
        <v>22289</v>
      </c>
      <c r="F2271" s="14">
        <f t="shared" si="106"/>
        <v>0</v>
      </c>
      <c r="G2271" s="14">
        <v>677.04</v>
      </c>
      <c r="H2271" s="13">
        <f t="shared" si="107"/>
        <v>2.9499999999999318</v>
      </c>
    </row>
    <row r="2272" spans="1:8" x14ac:dyDescent="0.3">
      <c r="A2272">
        <v>2271</v>
      </c>
      <c r="B2272" s="2">
        <v>42636</v>
      </c>
      <c r="C2272" s="13">
        <v>44.36</v>
      </c>
      <c r="D2272" s="13">
        <f t="shared" si="105"/>
        <v>-1.740000000000002</v>
      </c>
      <c r="E2272" s="14">
        <v>22289</v>
      </c>
      <c r="F2272" s="14">
        <f t="shared" si="106"/>
        <v>6</v>
      </c>
      <c r="G2272" s="14">
        <v>674.09</v>
      </c>
      <c r="H2272" s="13">
        <f t="shared" si="107"/>
        <v>2.7100000000000364</v>
      </c>
    </row>
    <row r="2273" spans="1:8" x14ac:dyDescent="0.3">
      <c r="A2273">
        <v>2272</v>
      </c>
      <c r="B2273" s="2">
        <v>42635</v>
      </c>
      <c r="C2273" s="13">
        <v>46.1</v>
      </c>
      <c r="D2273" s="13">
        <f t="shared" si="105"/>
        <v>0.77000000000000313</v>
      </c>
      <c r="E2273" s="14">
        <v>22283</v>
      </c>
      <c r="F2273" s="14">
        <f t="shared" si="106"/>
        <v>-15</v>
      </c>
      <c r="G2273" s="14">
        <v>671.38</v>
      </c>
      <c r="H2273" s="13">
        <f t="shared" si="107"/>
        <v>2.8999999999999773</v>
      </c>
    </row>
    <row r="2274" spans="1:8" x14ac:dyDescent="0.3">
      <c r="A2274">
        <v>2273</v>
      </c>
      <c r="B2274" s="2">
        <v>42634</v>
      </c>
      <c r="C2274" s="13">
        <v>45.33</v>
      </c>
      <c r="D2274" s="13">
        <f t="shared" si="105"/>
        <v>1.4799999999999969</v>
      </c>
      <c r="E2274" s="14">
        <v>22298</v>
      </c>
      <c r="F2274" s="14">
        <f t="shared" si="106"/>
        <v>22</v>
      </c>
      <c r="G2274" s="14">
        <v>668.48</v>
      </c>
      <c r="H2274" s="13">
        <f t="shared" si="107"/>
        <v>5.1100000000000136</v>
      </c>
    </row>
    <row r="2275" spans="1:8" x14ac:dyDescent="0.3">
      <c r="A2275">
        <v>2274</v>
      </c>
      <c r="B2275" s="2">
        <v>42633</v>
      </c>
      <c r="C2275" s="13">
        <v>43.85</v>
      </c>
      <c r="D2275" s="13">
        <f t="shared" si="105"/>
        <v>0.50999999999999801</v>
      </c>
      <c r="E2275" s="14">
        <v>22276</v>
      </c>
      <c r="F2275" s="14">
        <f t="shared" si="106"/>
        <v>15</v>
      </c>
      <c r="G2275" s="14">
        <v>663.37</v>
      </c>
      <c r="H2275" s="13">
        <f t="shared" si="107"/>
        <v>5.4800000000000182</v>
      </c>
    </row>
    <row r="2276" spans="1:8" x14ac:dyDescent="0.3">
      <c r="A2276">
        <v>2275</v>
      </c>
      <c r="B2276" s="2">
        <v>42632</v>
      </c>
      <c r="C2276" s="13">
        <v>43.34</v>
      </c>
      <c r="D2276" s="13">
        <f t="shared" si="105"/>
        <v>0.30000000000000426</v>
      </c>
      <c r="E2276" s="14">
        <v>22261</v>
      </c>
      <c r="F2276" s="14">
        <f t="shared" si="106"/>
        <v>-27</v>
      </c>
      <c r="G2276" s="14">
        <v>657.89</v>
      </c>
      <c r="H2276" s="13">
        <f t="shared" si="107"/>
        <v>6.5800000000000409</v>
      </c>
    </row>
    <row r="2277" spans="1:8" x14ac:dyDescent="0.3">
      <c r="A2277">
        <v>2276</v>
      </c>
      <c r="B2277" s="2">
        <v>42629</v>
      </c>
      <c r="C2277" s="13">
        <v>43.04</v>
      </c>
      <c r="D2277" s="13">
        <f t="shared" si="105"/>
        <v>-0.81000000000000227</v>
      </c>
      <c r="E2277" s="14">
        <v>22288</v>
      </c>
      <c r="F2277" s="14">
        <f t="shared" si="106"/>
        <v>5</v>
      </c>
      <c r="G2277" s="14">
        <v>651.30999999999995</v>
      </c>
      <c r="H2277" s="13">
        <f t="shared" si="107"/>
        <v>-4.8700000000000045</v>
      </c>
    </row>
    <row r="2278" spans="1:8" x14ac:dyDescent="0.3">
      <c r="A2278">
        <v>2277</v>
      </c>
      <c r="B2278" s="2">
        <v>42628</v>
      </c>
      <c r="C2278" s="13">
        <v>43.85</v>
      </c>
      <c r="D2278" s="13">
        <f t="shared" si="105"/>
        <v>0.23000000000000398</v>
      </c>
      <c r="E2278" s="14">
        <v>22283</v>
      </c>
      <c r="F2278" s="14">
        <f t="shared" si="106"/>
        <v>25</v>
      </c>
      <c r="G2278" s="14">
        <v>656.18</v>
      </c>
      <c r="H2278" s="13">
        <f t="shared" si="107"/>
        <v>-0.46000000000003638</v>
      </c>
    </row>
    <row r="2279" spans="1:8" x14ac:dyDescent="0.3">
      <c r="A2279">
        <v>2278</v>
      </c>
      <c r="B2279" s="2">
        <v>42627</v>
      </c>
      <c r="C2279" s="13">
        <v>43.62</v>
      </c>
      <c r="D2279" s="13">
        <f t="shared" si="105"/>
        <v>-1.2899999999999991</v>
      </c>
      <c r="E2279" s="14">
        <v>22258</v>
      </c>
      <c r="F2279" s="14">
        <f t="shared" si="106"/>
        <v>-20</v>
      </c>
      <c r="G2279" s="14">
        <v>656.64</v>
      </c>
      <c r="H2279" s="13">
        <f t="shared" si="107"/>
        <v>-3.0800000000000409</v>
      </c>
    </row>
    <row r="2280" spans="1:8" x14ac:dyDescent="0.3">
      <c r="A2280">
        <v>2279</v>
      </c>
      <c r="B2280" s="2">
        <v>42626</v>
      </c>
      <c r="C2280" s="13">
        <v>44.91</v>
      </c>
      <c r="D2280" s="13">
        <f t="shared" si="105"/>
        <v>-1.3700000000000045</v>
      </c>
      <c r="E2280" s="14">
        <v>22278</v>
      </c>
      <c r="F2280" s="14">
        <f t="shared" si="106"/>
        <v>52</v>
      </c>
      <c r="G2280" s="14">
        <v>659.72</v>
      </c>
      <c r="H2280" s="13">
        <f t="shared" si="107"/>
        <v>-3.999999999996362E-2</v>
      </c>
    </row>
    <row r="2281" spans="1:8" x14ac:dyDescent="0.3">
      <c r="A2281">
        <v>2280</v>
      </c>
      <c r="B2281" s="2">
        <v>42625</v>
      </c>
      <c r="C2281" s="13">
        <v>46.28</v>
      </c>
      <c r="D2281" s="13">
        <f t="shared" si="105"/>
        <v>0.39999999999999858</v>
      </c>
      <c r="E2281" s="14">
        <v>22226</v>
      </c>
      <c r="F2281" s="14">
        <f t="shared" si="106"/>
        <v>-51</v>
      </c>
      <c r="G2281" s="14">
        <v>659.76</v>
      </c>
      <c r="H2281" s="13">
        <f t="shared" si="107"/>
        <v>-7.1200000000000045</v>
      </c>
    </row>
    <row r="2282" spans="1:8" x14ac:dyDescent="0.3">
      <c r="A2282">
        <v>2281</v>
      </c>
      <c r="B2282" s="2">
        <v>42622</v>
      </c>
      <c r="C2282" s="13">
        <v>45.88</v>
      </c>
      <c r="D2282" s="13">
        <f t="shared" si="105"/>
        <v>-1.75</v>
      </c>
      <c r="E2282" s="14">
        <v>22277</v>
      </c>
      <c r="F2282" s="14">
        <f t="shared" si="106"/>
        <v>22</v>
      </c>
      <c r="G2282" s="14">
        <v>666.88</v>
      </c>
      <c r="H2282" s="13">
        <f t="shared" si="107"/>
        <v>0.80999999999994543</v>
      </c>
    </row>
    <row r="2283" spans="1:8" x14ac:dyDescent="0.3">
      <c r="A2283">
        <v>2282</v>
      </c>
      <c r="B2283" s="2">
        <v>42621</v>
      </c>
      <c r="C2283" s="13">
        <v>47.63</v>
      </c>
      <c r="D2283" s="13">
        <f t="shared" si="105"/>
        <v>2.1600000000000037</v>
      </c>
      <c r="E2283" s="14">
        <v>22255</v>
      </c>
      <c r="F2283" s="14">
        <f t="shared" si="106"/>
        <v>-22</v>
      </c>
      <c r="G2283" s="14">
        <v>666.07</v>
      </c>
      <c r="H2283" s="13">
        <f t="shared" si="107"/>
        <v>4.7900000000000773</v>
      </c>
    </row>
    <row r="2284" spans="1:8" x14ac:dyDescent="0.3">
      <c r="A2284">
        <v>2283</v>
      </c>
      <c r="B2284" s="2">
        <v>42620</v>
      </c>
      <c r="C2284" s="13">
        <v>45.47</v>
      </c>
      <c r="D2284" s="13">
        <f t="shared" si="105"/>
        <v>0.61999999999999744</v>
      </c>
      <c r="E2284" s="14">
        <v>22277</v>
      </c>
      <c r="F2284" s="14">
        <f t="shared" si="106"/>
        <v>1</v>
      </c>
      <c r="G2284" s="14">
        <v>661.28</v>
      </c>
      <c r="H2284" s="13">
        <f t="shared" si="107"/>
        <v>-2.6200000000000045</v>
      </c>
    </row>
    <row r="2285" spans="1:8" x14ac:dyDescent="0.3">
      <c r="A2285">
        <v>2284</v>
      </c>
      <c r="B2285" s="2">
        <v>42619</v>
      </c>
      <c r="C2285" s="13">
        <v>44.85</v>
      </c>
      <c r="D2285" s="13">
        <f t="shared" si="105"/>
        <v>-0.8842857142857099</v>
      </c>
      <c r="E2285" s="14">
        <v>22276</v>
      </c>
      <c r="F2285" s="14">
        <f t="shared" si="106"/>
        <v>-25</v>
      </c>
      <c r="G2285" s="14">
        <v>663.9</v>
      </c>
      <c r="H2285" s="13">
        <f t="shared" si="107"/>
        <v>-0.64999999999997726</v>
      </c>
    </row>
    <row r="2286" spans="1:8" x14ac:dyDescent="0.3">
      <c r="A2286">
        <v>2285</v>
      </c>
      <c r="B2286" s="2">
        <v>42618</v>
      </c>
      <c r="C2286" s="13">
        <v>45.734285714285711</v>
      </c>
      <c r="D2286" s="13">
        <f t="shared" si="105"/>
        <v>1.3442857142857108</v>
      </c>
      <c r="E2286" s="14">
        <v>22301</v>
      </c>
      <c r="F2286" s="14">
        <f t="shared" si="106"/>
        <v>50</v>
      </c>
      <c r="G2286" s="14">
        <v>664.55</v>
      </c>
      <c r="H2286" s="13">
        <f t="shared" si="107"/>
        <v>-3.0142857142858475</v>
      </c>
    </row>
    <row r="2287" spans="1:8" x14ac:dyDescent="0.3">
      <c r="A2287">
        <v>2286</v>
      </c>
      <c r="B2287" s="2">
        <v>42615</v>
      </c>
      <c r="C2287" s="13">
        <v>44.39</v>
      </c>
      <c r="D2287" s="13">
        <f t="shared" si="105"/>
        <v>1.2199999999999989</v>
      </c>
      <c r="E2287" s="14">
        <v>22251</v>
      </c>
      <c r="F2287" s="14">
        <f t="shared" si="106"/>
        <v>-22</v>
      </c>
      <c r="G2287" s="14">
        <v>667.5642857142858</v>
      </c>
      <c r="H2287" s="13">
        <f t="shared" si="107"/>
        <v>-1.6257142857142526</v>
      </c>
    </row>
    <row r="2288" spans="1:8" x14ac:dyDescent="0.3">
      <c r="A2288">
        <v>2287</v>
      </c>
      <c r="B2288" s="2">
        <v>42614</v>
      </c>
      <c r="C2288" s="13">
        <v>43.17</v>
      </c>
      <c r="D2288" s="13">
        <f t="shared" si="105"/>
        <v>-1.509999999999998</v>
      </c>
      <c r="E2288" s="14">
        <v>22273</v>
      </c>
      <c r="F2288" s="14">
        <f t="shared" si="106"/>
        <v>-27</v>
      </c>
      <c r="G2288" s="14">
        <v>669.19</v>
      </c>
      <c r="H2288" s="13">
        <f t="shared" si="107"/>
        <v>-5.4399999999999409</v>
      </c>
    </row>
    <row r="2289" spans="1:8" x14ac:dyDescent="0.3">
      <c r="A2289">
        <v>2288</v>
      </c>
      <c r="B2289" s="2">
        <v>42613</v>
      </c>
      <c r="C2289" s="13">
        <v>44.68</v>
      </c>
      <c r="D2289" s="13">
        <f t="shared" si="105"/>
        <v>-1.6400000000000006</v>
      </c>
      <c r="E2289" s="14">
        <v>22300</v>
      </c>
      <c r="F2289" s="14">
        <f t="shared" si="106"/>
        <v>52</v>
      </c>
      <c r="G2289" s="14">
        <v>674.63</v>
      </c>
      <c r="H2289" s="13">
        <f t="shared" si="107"/>
        <v>1.9600000000000364</v>
      </c>
    </row>
    <row r="2290" spans="1:8" x14ac:dyDescent="0.3">
      <c r="A2290">
        <v>2289</v>
      </c>
      <c r="B2290" s="2">
        <v>42612</v>
      </c>
      <c r="C2290" s="13">
        <v>46.32</v>
      </c>
      <c r="D2290" s="13">
        <f t="shared" si="105"/>
        <v>-0.64999999999999858</v>
      </c>
      <c r="E2290" s="14">
        <v>22248</v>
      </c>
      <c r="F2290" s="14">
        <f t="shared" si="106"/>
        <v>0</v>
      </c>
      <c r="G2290" s="14">
        <v>672.67</v>
      </c>
      <c r="H2290" s="13">
        <f t="shared" si="107"/>
        <v>3.2299999999999045</v>
      </c>
    </row>
    <row r="2291" spans="1:8" x14ac:dyDescent="0.3">
      <c r="A2291">
        <v>2290</v>
      </c>
      <c r="B2291" s="2">
        <v>42611</v>
      </c>
      <c r="C2291" s="13">
        <v>46.97</v>
      </c>
      <c r="D2291" s="13">
        <f t="shared" si="105"/>
        <v>-0.67000000000000171</v>
      </c>
      <c r="E2291" s="14">
        <v>22248</v>
      </c>
      <c r="F2291" s="14">
        <f t="shared" si="106"/>
        <v>-35</v>
      </c>
      <c r="G2291" s="14">
        <v>669.44</v>
      </c>
      <c r="H2291" s="13">
        <f t="shared" si="107"/>
        <v>1.6900000000000546</v>
      </c>
    </row>
    <row r="2292" spans="1:8" x14ac:dyDescent="0.3">
      <c r="A2292">
        <v>2291</v>
      </c>
      <c r="B2292" s="2">
        <v>42608</v>
      </c>
      <c r="C2292" s="13">
        <v>47.64</v>
      </c>
      <c r="D2292" s="13">
        <f t="shared" si="105"/>
        <v>0.67000000000000171</v>
      </c>
      <c r="E2292" s="14">
        <v>22283</v>
      </c>
      <c r="F2292" s="14">
        <f t="shared" si="106"/>
        <v>5</v>
      </c>
      <c r="G2292" s="14">
        <v>667.75</v>
      </c>
      <c r="H2292" s="13">
        <f t="shared" si="107"/>
        <v>9.25</v>
      </c>
    </row>
    <row r="2293" spans="1:8" x14ac:dyDescent="0.3">
      <c r="A2293">
        <v>2292</v>
      </c>
      <c r="B2293" s="2">
        <v>42607</v>
      </c>
      <c r="C2293" s="13">
        <v>46.97</v>
      </c>
      <c r="D2293" s="13">
        <f t="shared" si="105"/>
        <v>0.67999999999999972</v>
      </c>
      <c r="E2293" s="14">
        <v>22278</v>
      </c>
      <c r="F2293" s="14">
        <f t="shared" si="106"/>
        <v>2</v>
      </c>
      <c r="G2293" s="14">
        <v>658.5</v>
      </c>
      <c r="H2293" s="13">
        <f t="shared" si="107"/>
        <v>-2.2699999999999818</v>
      </c>
    </row>
    <row r="2294" spans="1:8" x14ac:dyDescent="0.3">
      <c r="A2294">
        <v>2293</v>
      </c>
      <c r="B2294" s="2">
        <v>42606</v>
      </c>
      <c r="C2294" s="13">
        <v>46.29</v>
      </c>
      <c r="D2294" s="13">
        <f t="shared" si="105"/>
        <v>-1.25</v>
      </c>
      <c r="E2294" s="14">
        <v>22276</v>
      </c>
      <c r="F2294" s="14">
        <f t="shared" si="106"/>
        <v>1</v>
      </c>
      <c r="G2294" s="14">
        <v>660.77</v>
      </c>
      <c r="H2294" s="13">
        <f t="shared" si="107"/>
        <v>1.6100000000000136</v>
      </c>
    </row>
    <row r="2295" spans="1:8" x14ac:dyDescent="0.3">
      <c r="A2295">
        <v>2294</v>
      </c>
      <c r="B2295" s="2">
        <v>42605</v>
      </c>
      <c r="C2295" s="13">
        <v>47.54</v>
      </c>
      <c r="D2295" s="13">
        <f t="shared" si="105"/>
        <v>0.74000000000000199</v>
      </c>
      <c r="E2295" s="14">
        <v>22275</v>
      </c>
      <c r="F2295" s="14">
        <f t="shared" si="106"/>
        <v>27</v>
      </c>
      <c r="G2295" s="14">
        <v>659.16</v>
      </c>
      <c r="H2295" s="13">
        <f t="shared" si="107"/>
        <v>1.4800000000000182</v>
      </c>
    </row>
    <row r="2296" spans="1:8" x14ac:dyDescent="0.3">
      <c r="A2296">
        <v>2295</v>
      </c>
      <c r="B2296" s="2">
        <v>42604</v>
      </c>
      <c r="C2296" s="13">
        <v>46.8</v>
      </c>
      <c r="D2296" s="13">
        <f t="shared" si="105"/>
        <v>-1.6799999999999997</v>
      </c>
      <c r="E2296" s="14">
        <v>22248</v>
      </c>
      <c r="F2296" s="14">
        <f t="shared" si="106"/>
        <v>0</v>
      </c>
      <c r="G2296" s="14">
        <v>657.68</v>
      </c>
      <c r="H2296" s="13">
        <f t="shared" si="107"/>
        <v>-4.6000000000000227</v>
      </c>
    </row>
    <row r="2297" spans="1:8" x14ac:dyDescent="0.3">
      <c r="A2297">
        <v>2296</v>
      </c>
      <c r="B2297" s="2">
        <v>42601</v>
      </c>
      <c r="C2297" s="13">
        <v>48.48</v>
      </c>
      <c r="D2297" s="13">
        <f t="shared" si="105"/>
        <v>0.27999999999999403</v>
      </c>
      <c r="E2297" s="14">
        <v>22248</v>
      </c>
      <c r="F2297" s="14">
        <f t="shared" si="106"/>
        <v>-9</v>
      </c>
      <c r="G2297" s="14">
        <v>662.28</v>
      </c>
      <c r="H2297" s="13">
        <f t="shared" si="107"/>
        <v>1.6299999999999955</v>
      </c>
    </row>
    <row r="2298" spans="1:8" x14ac:dyDescent="0.3">
      <c r="A2298">
        <v>2297</v>
      </c>
      <c r="B2298" s="2">
        <v>42600</v>
      </c>
      <c r="C2298" s="13">
        <v>48.2</v>
      </c>
      <c r="D2298" s="13">
        <f t="shared" si="105"/>
        <v>1.3900000000000006</v>
      </c>
      <c r="E2298" s="14">
        <v>22257</v>
      </c>
      <c r="F2298" s="14">
        <f t="shared" si="106"/>
        <v>-22</v>
      </c>
      <c r="G2298" s="14">
        <v>660.65</v>
      </c>
      <c r="H2298" s="13">
        <f t="shared" si="107"/>
        <v>0.13999999999998636</v>
      </c>
    </row>
    <row r="2299" spans="1:8" x14ac:dyDescent="0.3">
      <c r="A2299">
        <v>2298</v>
      </c>
      <c r="B2299" s="2">
        <v>42599</v>
      </c>
      <c r="C2299" s="13">
        <v>46.81</v>
      </c>
      <c r="D2299" s="13">
        <f t="shared" si="105"/>
        <v>0.24000000000000199</v>
      </c>
      <c r="E2299" s="14">
        <v>22279</v>
      </c>
      <c r="F2299" s="14">
        <f t="shared" si="106"/>
        <v>1</v>
      </c>
      <c r="G2299" s="14">
        <v>660.51</v>
      </c>
      <c r="H2299" s="13">
        <f t="shared" si="107"/>
        <v>2.3999999999999773</v>
      </c>
    </row>
    <row r="2300" spans="1:8" x14ac:dyDescent="0.3">
      <c r="A2300">
        <v>2299</v>
      </c>
      <c r="B2300" s="2">
        <v>42598</v>
      </c>
      <c r="C2300" s="13">
        <v>46.57</v>
      </c>
      <c r="D2300" s="13">
        <f t="shared" si="105"/>
        <v>0.85000000000000142</v>
      </c>
      <c r="E2300" s="14">
        <v>22278</v>
      </c>
      <c r="F2300" s="14">
        <f t="shared" si="106"/>
        <v>0</v>
      </c>
      <c r="G2300" s="14">
        <v>658.11</v>
      </c>
      <c r="H2300" s="13">
        <f t="shared" si="107"/>
        <v>-1.3600000000000136</v>
      </c>
    </row>
    <row r="2301" spans="1:8" x14ac:dyDescent="0.3">
      <c r="A2301">
        <v>2300</v>
      </c>
      <c r="B2301" s="2">
        <v>42597</v>
      </c>
      <c r="C2301" s="13">
        <v>45.72</v>
      </c>
      <c r="D2301" s="13">
        <f t="shared" si="105"/>
        <v>1.25</v>
      </c>
      <c r="E2301" s="14">
        <v>22278</v>
      </c>
      <c r="F2301" s="14">
        <f t="shared" si="106"/>
        <v>-20</v>
      </c>
      <c r="G2301" s="14">
        <v>659.47</v>
      </c>
      <c r="H2301" s="13">
        <f t="shared" si="107"/>
        <v>3.7599999999999909</v>
      </c>
    </row>
    <row r="2302" spans="1:8" x14ac:dyDescent="0.3">
      <c r="A2302">
        <v>2301</v>
      </c>
      <c r="B2302" s="2">
        <v>42594</v>
      </c>
      <c r="C2302" s="13">
        <v>44.47</v>
      </c>
      <c r="D2302" s="13">
        <f t="shared" si="105"/>
        <v>0.96000000000000085</v>
      </c>
      <c r="E2302" s="14">
        <v>22298</v>
      </c>
      <c r="F2302" s="14">
        <f t="shared" si="106"/>
        <v>20</v>
      </c>
      <c r="G2302" s="14">
        <v>655.71</v>
      </c>
      <c r="H2302" s="13">
        <f t="shared" si="107"/>
        <v>-4.5299999999999727</v>
      </c>
    </row>
    <row r="2303" spans="1:8" x14ac:dyDescent="0.3">
      <c r="A2303">
        <v>2302</v>
      </c>
      <c r="B2303" s="2">
        <v>42593</v>
      </c>
      <c r="C2303" s="13">
        <v>43.51</v>
      </c>
      <c r="D2303" s="13">
        <f t="shared" si="105"/>
        <v>1.759999999999998</v>
      </c>
      <c r="E2303" s="14">
        <v>22278</v>
      </c>
      <c r="F2303" s="14">
        <f t="shared" si="106"/>
        <v>2</v>
      </c>
      <c r="G2303" s="14">
        <v>660.24</v>
      </c>
      <c r="H2303" s="13">
        <f t="shared" si="107"/>
        <v>11.909999999999968</v>
      </c>
    </row>
    <row r="2304" spans="1:8" x14ac:dyDescent="0.3">
      <c r="A2304">
        <v>2303</v>
      </c>
      <c r="B2304" s="2">
        <v>42592</v>
      </c>
      <c r="C2304" s="13">
        <v>41.75</v>
      </c>
      <c r="D2304" s="13">
        <f t="shared" si="105"/>
        <v>-1.0300000000000011</v>
      </c>
      <c r="E2304" s="14">
        <v>22276</v>
      </c>
      <c r="F2304" s="14">
        <f t="shared" si="106"/>
        <v>3</v>
      </c>
      <c r="G2304" s="14">
        <v>648.33000000000004</v>
      </c>
      <c r="H2304" s="13">
        <f t="shared" si="107"/>
        <v>10.990000000000009</v>
      </c>
    </row>
    <row r="2305" spans="1:8" x14ac:dyDescent="0.3">
      <c r="A2305">
        <v>2304</v>
      </c>
      <c r="B2305" s="2">
        <v>42591</v>
      </c>
      <c r="C2305" s="13">
        <v>42.78</v>
      </c>
      <c r="D2305" s="13">
        <f t="shared" si="105"/>
        <v>-0.28000000000000114</v>
      </c>
      <c r="E2305" s="14">
        <v>22273</v>
      </c>
      <c r="F2305" s="14">
        <f t="shared" si="106"/>
        <v>35</v>
      </c>
      <c r="G2305" s="14">
        <v>637.34</v>
      </c>
      <c r="H2305" s="13">
        <f t="shared" si="107"/>
        <v>7.8799999999999955</v>
      </c>
    </row>
    <row r="2306" spans="1:8" x14ac:dyDescent="0.3">
      <c r="A2306">
        <v>2305</v>
      </c>
      <c r="B2306" s="2">
        <v>42590</v>
      </c>
      <c r="C2306" s="13">
        <v>43.06</v>
      </c>
      <c r="D2306" s="13">
        <f t="shared" si="105"/>
        <v>1.230000000000004</v>
      </c>
      <c r="E2306" s="14">
        <v>22238</v>
      </c>
      <c r="F2306" s="14">
        <f t="shared" si="106"/>
        <v>-57</v>
      </c>
      <c r="G2306" s="14">
        <v>629.46</v>
      </c>
      <c r="H2306" s="13">
        <f t="shared" si="107"/>
        <v>2.07000000000005</v>
      </c>
    </row>
    <row r="2307" spans="1:8" x14ac:dyDescent="0.3">
      <c r="A2307">
        <v>2306</v>
      </c>
      <c r="B2307" s="2">
        <v>42587</v>
      </c>
      <c r="C2307" s="13">
        <v>41.83</v>
      </c>
      <c r="D2307" s="13">
        <f t="shared" ref="D2307:D2370" si="108">C2307-C2308</f>
        <v>-9.0000000000003411E-2</v>
      </c>
      <c r="E2307" s="14">
        <v>22295</v>
      </c>
      <c r="F2307" s="14">
        <f t="shared" ref="F2307:F2370" si="109">E2307-E2308</f>
        <v>35</v>
      </c>
      <c r="G2307" s="14">
        <v>627.39</v>
      </c>
      <c r="H2307" s="13">
        <f t="shared" ref="H2307:H2370" si="110">G2307-G2308</f>
        <v>-4.5500000000000682</v>
      </c>
    </row>
    <row r="2308" spans="1:8" x14ac:dyDescent="0.3">
      <c r="A2308">
        <v>2307</v>
      </c>
      <c r="B2308" s="2">
        <v>42586</v>
      </c>
      <c r="C2308" s="13">
        <v>41.92</v>
      </c>
      <c r="D2308" s="13">
        <f t="shared" si="108"/>
        <v>1.1200000000000045</v>
      </c>
      <c r="E2308" s="14">
        <v>22260</v>
      </c>
      <c r="F2308" s="14">
        <f t="shared" si="109"/>
        <v>26</v>
      </c>
      <c r="G2308" s="14">
        <v>631.94000000000005</v>
      </c>
      <c r="H2308" s="13">
        <f t="shared" si="110"/>
        <v>0.33000000000004093</v>
      </c>
    </row>
    <row r="2309" spans="1:8" x14ac:dyDescent="0.3">
      <c r="A2309">
        <v>2308</v>
      </c>
      <c r="B2309" s="2">
        <v>42585</v>
      </c>
      <c r="C2309" s="13">
        <v>40.799999999999997</v>
      </c>
      <c r="D2309" s="13">
        <f t="shared" si="108"/>
        <v>1.2999999999999972</v>
      </c>
      <c r="E2309" s="14">
        <v>22234</v>
      </c>
      <c r="F2309" s="14">
        <f t="shared" si="109"/>
        <v>-44</v>
      </c>
      <c r="G2309" s="14">
        <v>631.61</v>
      </c>
      <c r="H2309" s="13">
        <f t="shared" si="110"/>
        <v>-4.4399999999999409</v>
      </c>
    </row>
    <row r="2310" spans="1:8" x14ac:dyDescent="0.3">
      <c r="A2310">
        <v>2309</v>
      </c>
      <c r="B2310" s="2">
        <v>42584</v>
      </c>
      <c r="C2310" s="13">
        <v>39.5</v>
      </c>
      <c r="D2310" s="13">
        <f t="shared" si="108"/>
        <v>-0.54999999999999716</v>
      </c>
      <c r="E2310" s="14">
        <v>22278</v>
      </c>
      <c r="F2310" s="14">
        <f t="shared" si="109"/>
        <v>25</v>
      </c>
      <c r="G2310" s="14">
        <v>636.04999999999995</v>
      </c>
      <c r="H2310" s="13">
        <f t="shared" si="110"/>
        <v>-12.330000000000041</v>
      </c>
    </row>
    <row r="2311" spans="1:8" x14ac:dyDescent="0.3">
      <c r="A2311">
        <v>2310</v>
      </c>
      <c r="B2311" s="2">
        <v>42583</v>
      </c>
      <c r="C2311" s="13">
        <v>40.049999999999997</v>
      </c>
      <c r="D2311" s="13">
        <f t="shared" si="108"/>
        <v>-1.490000000000002</v>
      </c>
      <c r="E2311" s="14">
        <v>22253</v>
      </c>
      <c r="F2311" s="14">
        <f t="shared" si="109"/>
        <v>-20</v>
      </c>
      <c r="G2311" s="14">
        <v>648.38</v>
      </c>
      <c r="H2311" s="13">
        <f t="shared" si="110"/>
        <v>-3.8500000000000227</v>
      </c>
    </row>
    <row r="2312" spans="1:8" x14ac:dyDescent="0.3">
      <c r="A2312">
        <v>2311</v>
      </c>
      <c r="B2312" s="2">
        <v>42580</v>
      </c>
      <c r="C2312" s="13">
        <v>41.54</v>
      </c>
      <c r="D2312" s="13">
        <f t="shared" si="108"/>
        <v>0.40999999999999659</v>
      </c>
      <c r="E2312" s="14">
        <v>22273</v>
      </c>
      <c r="F2312" s="14">
        <f t="shared" si="109"/>
        <v>-5</v>
      </c>
      <c r="G2312" s="14">
        <v>652.23</v>
      </c>
      <c r="H2312" s="13">
        <f t="shared" si="110"/>
        <v>-4.9099999999999682</v>
      </c>
    </row>
    <row r="2313" spans="1:8" x14ac:dyDescent="0.3">
      <c r="A2313">
        <v>2312</v>
      </c>
      <c r="B2313" s="2">
        <v>42579</v>
      </c>
      <c r="C2313" s="13">
        <v>41.13</v>
      </c>
      <c r="D2313" s="13">
        <f t="shared" si="108"/>
        <v>-0.76999999999999602</v>
      </c>
      <c r="E2313" s="14">
        <v>22278</v>
      </c>
      <c r="F2313" s="14">
        <f t="shared" si="109"/>
        <v>-22</v>
      </c>
      <c r="G2313" s="14">
        <v>657.14</v>
      </c>
      <c r="H2313" s="13">
        <f t="shared" si="110"/>
        <v>1.0299999999999727</v>
      </c>
    </row>
    <row r="2314" spans="1:8" x14ac:dyDescent="0.3">
      <c r="A2314">
        <v>2313</v>
      </c>
      <c r="B2314" s="2">
        <v>42578</v>
      </c>
      <c r="C2314" s="13">
        <v>41.9</v>
      </c>
      <c r="D2314" s="13">
        <f t="shared" si="108"/>
        <v>-0.25999999999999801</v>
      </c>
      <c r="E2314" s="14">
        <v>22300</v>
      </c>
      <c r="F2314" s="14">
        <f t="shared" si="109"/>
        <v>22</v>
      </c>
      <c r="G2314" s="14">
        <v>656.11</v>
      </c>
      <c r="H2314" s="13">
        <f t="shared" si="110"/>
        <v>7.5199999999999818</v>
      </c>
    </row>
    <row r="2315" spans="1:8" x14ac:dyDescent="0.3">
      <c r="A2315">
        <v>2314</v>
      </c>
      <c r="B2315" s="2">
        <v>42577</v>
      </c>
      <c r="C2315" s="13">
        <v>42.16</v>
      </c>
      <c r="D2315" s="13">
        <f t="shared" si="108"/>
        <v>-0.24000000000000199</v>
      </c>
      <c r="E2315" s="14">
        <v>22278</v>
      </c>
      <c r="F2315" s="14">
        <f t="shared" si="109"/>
        <v>0</v>
      </c>
      <c r="G2315" s="14">
        <v>648.59</v>
      </c>
      <c r="H2315" s="13">
        <f t="shared" si="110"/>
        <v>-0.70999999999992269</v>
      </c>
    </row>
    <row r="2316" spans="1:8" x14ac:dyDescent="0.3">
      <c r="A2316">
        <v>2315</v>
      </c>
      <c r="B2316" s="2">
        <v>42576</v>
      </c>
      <c r="C2316" s="13">
        <v>42.4</v>
      </c>
      <c r="D2316" s="13">
        <f t="shared" si="108"/>
        <v>-1.009999999999998</v>
      </c>
      <c r="E2316" s="14">
        <v>22278</v>
      </c>
      <c r="F2316" s="14">
        <f t="shared" si="109"/>
        <v>-4</v>
      </c>
      <c r="G2316" s="14">
        <v>649.29999999999995</v>
      </c>
      <c r="H2316" s="13">
        <f t="shared" si="110"/>
        <v>-0.57000000000005002</v>
      </c>
    </row>
    <row r="2317" spans="1:8" x14ac:dyDescent="0.3">
      <c r="A2317">
        <v>2316</v>
      </c>
      <c r="B2317" s="2">
        <v>42573</v>
      </c>
      <c r="C2317" s="13">
        <v>43.41</v>
      </c>
      <c r="D2317" s="13">
        <f t="shared" si="108"/>
        <v>-0.55000000000000426</v>
      </c>
      <c r="E2317" s="14">
        <v>22282</v>
      </c>
      <c r="F2317" s="14">
        <f t="shared" si="109"/>
        <v>2</v>
      </c>
      <c r="G2317" s="14">
        <v>649.87</v>
      </c>
      <c r="H2317" s="13">
        <f t="shared" si="110"/>
        <v>-9.7000000000000455</v>
      </c>
    </row>
    <row r="2318" spans="1:8" x14ac:dyDescent="0.3">
      <c r="A2318">
        <v>2317</v>
      </c>
      <c r="B2318" s="2">
        <v>42572</v>
      </c>
      <c r="C2318" s="13">
        <v>43.96</v>
      </c>
      <c r="D2318" s="13">
        <f t="shared" si="108"/>
        <v>-1</v>
      </c>
      <c r="E2318" s="14">
        <v>22280</v>
      </c>
      <c r="F2318" s="14">
        <f t="shared" si="109"/>
        <v>32</v>
      </c>
      <c r="G2318" s="14">
        <v>659.57</v>
      </c>
      <c r="H2318" s="13">
        <f t="shared" si="110"/>
        <v>-0.68999999999994088</v>
      </c>
    </row>
    <row r="2319" spans="1:8" x14ac:dyDescent="0.3">
      <c r="A2319">
        <v>2318</v>
      </c>
      <c r="B2319" s="2">
        <v>42571</v>
      </c>
      <c r="C2319" s="13">
        <v>44.96</v>
      </c>
      <c r="D2319" s="13">
        <f t="shared" si="108"/>
        <v>0.32000000000000028</v>
      </c>
      <c r="E2319" s="14">
        <v>22248</v>
      </c>
      <c r="F2319" s="14">
        <f t="shared" si="109"/>
        <v>-22</v>
      </c>
      <c r="G2319" s="14">
        <v>660.26</v>
      </c>
      <c r="H2319" s="13">
        <f t="shared" si="110"/>
        <v>-7.5</v>
      </c>
    </row>
    <row r="2320" spans="1:8" x14ac:dyDescent="0.3">
      <c r="A2320">
        <v>2319</v>
      </c>
      <c r="B2320" s="2">
        <v>42570</v>
      </c>
      <c r="C2320" s="13">
        <v>44.64</v>
      </c>
      <c r="D2320" s="13">
        <f t="shared" si="108"/>
        <v>-0.58999999999999631</v>
      </c>
      <c r="E2320" s="14">
        <v>22270</v>
      </c>
      <c r="F2320" s="14">
        <f t="shared" si="109"/>
        <v>-8</v>
      </c>
      <c r="G2320" s="14">
        <v>667.76</v>
      </c>
      <c r="H2320" s="13">
        <f t="shared" si="110"/>
        <v>-5.7400000000000091</v>
      </c>
    </row>
    <row r="2321" spans="1:8" x14ac:dyDescent="0.3">
      <c r="A2321">
        <v>2320</v>
      </c>
      <c r="B2321" s="2">
        <v>42569</v>
      </c>
      <c r="C2321" s="13">
        <v>45.23</v>
      </c>
      <c r="D2321" s="13">
        <f t="shared" si="108"/>
        <v>-0.70000000000000284</v>
      </c>
      <c r="E2321" s="14">
        <v>22278</v>
      </c>
      <c r="F2321" s="14">
        <f t="shared" si="109"/>
        <v>0</v>
      </c>
      <c r="G2321" s="14">
        <v>673.5</v>
      </c>
      <c r="H2321" s="13">
        <f t="shared" si="110"/>
        <v>8.9400000000000546</v>
      </c>
    </row>
    <row r="2322" spans="1:8" x14ac:dyDescent="0.3">
      <c r="A2322">
        <v>2321</v>
      </c>
      <c r="B2322" s="2">
        <v>42566</v>
      </c>
      <c r="C2322" s="13">
        <v>45.93</v>
      </c>
      <c r="D2322" s="13">
        <f t="shared" si="108"/>
        <v>0.28999999999999915</v>
      </c>
      <c r="E2322" s="14">
        <v>22278</v>
      </c>
      <c r="F2322" s="14">
        <f t="shared" si="109"/>
        <v>1</v>
      </c>
      <c r="G2322" s="14">
        <v>664.56</v>
      </c>
      <c r="H2322" s="13">
        <f t="shared" si="110"/>
        <v>-2.1300000000001091</v>
      </c>
    </row>
    <row r="2323" spans="1:8" x14ac:dyDescent="0.3">
      <c r="A2323">
        <v>2322</v>
      </c>
      <c r="B2323" s="2">
        <v>42565</v>
      </c>
      <c r="C2323" s="13">
        <v>45.64</v>
      </c>
      <c r="D2323" s="13">
        <f t="shared" si="108"/>
        <v>0.77000000000000313</v>
      </c>
      <c r="E2323" s="14">
        <v>22277</v>
      </c>
      <c r="F2323" s="14">
        <f t="shared" si="109"/>
        <v>-2</v>
      </c>
      <c r="G2323" s="14">
        <v>666.69</v>
      </c>
      <c r="H2323" s="13">
        <f t="shared" si="110"/>
        <v>-8.42999999999995</v>
      </c>
    </row>
    <row r="2324" spans="1:8" x14ac:dyDescent="0.3">
      <c r="A2324">
        <v>2323</v>
      </c>
      <c r="B2324" s="2">
        <v>42564</v>
      </c>
      <c r="C2324" s="13">
        <v>44.87</v>
      </c>
      <c r="D2324" s="13">
        <f t="shared" si="108"/>
        <v>-1.9500000000000028</v>
      </c>
      <c r="E2324" s="14">
        <v>22279</v>
      </c>
      <c r="F2324" s="14">
        <f t="shared" si="109"/>
        <v>25</v>
      </c>
      <c r="G2324" s="14">
        <v>675.12</v>
      </c>
      <c r="H2324" s="13">
        <f t="shared" si="110"/>
        <v>16.220000000000027</v>
      </c>
    </row>
    <row r="2325" spans="1:8" x14ac:dyDescent="0.3">
      <c r="A2325">
        <v>2324</v>
      </c>
      <c r="B2325" s="2">
        <v>42563</v>
      </c>
      <c r="C2325" s="13">
        <v>46.82</v>
      </c>
      <c r="D2325" s="13">
        <f t="shared" si="108"/>
        <v>2.0900000000000034</v>
      </c>
      <c r="E2325" s="14">
        <v>22254</v>
      </c>
      <c r="F2325" s="14">
        <f t="shared" si="109"/>
        <v>-19</v>
      </c>
      <c r="G2325" s="14">
        <v>658.9</v>
      </c>
      <c r="H2325" s="13">
        <f t="shared" si="110"/>
        <v>6.6399999999999864</v>
      </c>
    </row>
    <row r="2326" spans="1:8" x14ac:dyDescent="0.3">
      <c r="A2326">
        <v>2325</v>
      </c>
      <c r="B2326" s="2">
        <v>42562</v>
      </c>
      <c r="C2326" s="13">
        <v>44.73</v>
      </c>
      <c r="D2326" s="13">
        <f t="shared" si="108"/>
        <v>-0.64000000000000057</v>
      </c>
      <c r="E2326" s="14">
        <v>22273</v>
      </c>
      <c r="F2326" s="14">
        <f t="shared" si="109"/>
        <v>-2</v>
      </c>
      <c r="G2326" s="14">
        <v>652.26</v>
      </c>
      <c r="H2326" s="13">
        <f t="shared" si="110"/>
        <v>-6.4199999999999591</v>
      </c>
    </row>
    <row r="2327" spans="1:8" x14ac:dyDescent="0.3">
      <c r="A2327">
        <v>2326</v>
      </c>
      <c r="B2327" s="2">
        <v>42559</v>
      </c>
      <c r="C2327" s="13">
        <v>45.37</v>
      </c>
      <c r="D2327" s="13">
        <f t="shared" si="108"/>
        <v>0.14999999999999858</v>
      </c>
      <c r="E2327" s="14">
        <v>22275</v>
      </c>
      <c r="F2327" s="14">
        <f t="shared" si="109"/>
        <v>-3</v>
      </c>
      <c r="G2327" s="14">
        <v>658.68</v>
      </c>
      <c r="H2327" s="13">
        <f t="shared" si="110"/>
        <v>-2.4400000000000546</v>
      </c>
    </row>
    <row r="2328" spans="1:8" x14ac:dyDescent="0.3">
      <c r="A2328">
        <v>2327</v>
      </c>
      <c r="B2328" s="2">
        <v>42558</v>
      </c>
      <c r="C2328" s="13">
        <v>45.22</v>
      </c>
      <c r="D2328" s="13">
        <f t="shared" si="108"/>
        <v>-2.1499999999999986</v>
      </c>
      <c r="E2328" s="14">
        <v>22278</v>
      </c>
      <c r="F2328" s="14">
        <f t="shared" si="109"/>
        <v>0</v>
      </c>
      <c r="G2328" s="14">
        <v>661.12</v>
      </c>
      <c r="H2328" s="13">
        <f t="shared" si="110"/>
        <v>11.659999999999968</v>
      </c>
    </row>
    <row r="2329" spans="1:8" x14ac:dyDescent="0.3">
      <c r="A2329">
        <v>2328</v>
      </c>
      <c r="B2329" s="2">
        <v>42557</v>
      </c>
      <c r="C2329" s="13">
        <v>47.37</v>
      </c>
      <c r="D2329" s="13">
        <f t="shared" si="108"/>
        <v>0.64000000000000057</v>
      </c>
      <c r="E2329" s="14">
        <v>22278</v>
      </c>
      <c r="F2329" s="14">
        <f t="shared" si="109"/>
        <v>-27</v>
      </c>
      <c r="G2329" s="14">
        <v>649.46</v>
      </c>
      <c r="H2329" s="13">
        <f t="shared" si="110"/>
        <v>-1.4199999999999591</v>
      </c>
    </row>
    <row r="2330" spans="1:8" x14ac:dyDescent="0.3">
      <c r="A2330">
        <v>2329</v>
      </c>
      <c r="B2330" s="2">
        <v>42556</v>
      </c>
      <c r="C2330" s="13">
        <v>46.73</v>
      </c>
      <c r="D2330" s="13">
        <f t="shared" si="108"/>
        <v>-1.3999999999999986</v>
      </c>
      <c r="E2330" s="14">
        <v>22305</v>
      </c>
      <c r="F2330" s="14">
        <f t="shared" si="109"/>
        <v>0</v>
      </c>
      <c r="G2330" s="14">
        <v>650.88</v>
      </c>
      <c r="H2330" s="13">
        <f t="shared" si="110"/>
        <v>2.9199999999999591</v>
      </c>
    </row>
    <row r="2331" spans="1:8" x14ac:dyDescent="0.3">
      <c r="A2331">
        <v>2330</v>
      </c>
      <c r="B2331" s="2">
        <v>42555</v>
      </c>
      <c r="C2331" s="13">
        <v>48.129999999999995</v>
      </c>
      <c r="D2331" s="13">
        <f t="shared" si="108"/>
        <v>-0.89000000000000767</v>
      </c>
      <c r="E2331" s="14">
        <v>22305</v>
      </c>
      <c r="F2331" s="14">
        <f t="shared" si="109"/>
        <v>24</v>
      </c>
      <c r="G2331" s="14">
        <v>647.96</v>
      </c>
      <c r="H2331" s="13">
        <f t="shared" si="110"/>
        <v>7.6600000000000819</v>
      </c>
    </row>
    <row r="2332" spans="1:8" x14ac:dyDescent="0.3">
      <c r="A2332">
        <v>2331</v>
      </c>
      <c r="B2332" s="2">
        <v>42552</v>
      </c>
      <c r="C2332" s="13">
        <v>49.02</v>
      </c>
      <c r="D2332" s="13">
        <f t="shared" si="108"/>
        <v>0.75</v>
      </c>
      <c r="E2332" s="14">
        <v>22281</v>
      </c>
      <c r="F2332" s="14">
        <f t="shared" si="109"/>
        <v>0</v>
      </c>
      <c r="G2332" s="14">
        <v>640.29999999999995</v>
      </c>
      <c r="H2332" s="13">
        <f t="shared" si="110"/>
        <v>8.0399999999999636</v>
      </c>
    </row>
    <row r="2333" spans="1:8" x14ac:dyDescent="0.3">
      <c r="A2333">
        <v>2332</v>
      </c>
      <c r="B2333" s="2">
        <v>42551</v>
      </c>
      <c r="C2333" s="13">
        <v>48.27</v>
      </c>
      <c r="D2333" s="13">
        <f t="shared" si="108"/>
        <v>-1.5799999999999983</v>
      </c>
      <c r="E2333" s="14">
        <v>22281</v>
      </c>
      <c r="F2333" s="14">
        <f t="shared" si="109"/>
        <v>23</v>
      </c>
      <c r="G2333" s="14">
        <v>632.26</v>
      </c>
      <c r="H2333" s="13">
        <f t="shared" si="110"/>
        <v>2.1399999999999864</v>
      </c>
    </row>
    <row r="2334" spans="1:8" x14ac:dyDescent="0.3">
      <c r="A2334">
        <v>2333</v>
      </c>
      <c r="B2334" s="2">
        <v>42550</v>
      </c>
      <c r="C2334" s="13">
        <v>49.85</v>
      </c>
      <c r="D2334" s="13">
        <f t="shared" si="108"/>
        <v>1.9200000000000017</v>
      </c>
      <c r="E2334" s="14">
        <v>22258</v>
      </c>
      <c r="F2334" s="14">
        <f t="shared" si="109"/>
        <v>-7</v>
      </c>
      <c r="G2334" s="14">
        <v>630.12</v>
      </c>
      <c r="H2334" s="13">
        <f t="shared" si="110"/>
        <v>7.9199999999999591</v>
      </c>
    </row>
    <row r="2335" spans="1:8" x14ac:dyDescent="0.3">
      <c r="A2335">
        <v>2334</v>
      </c>
      <c r="B2335" s="2">
        <v>42549</v>
      </c>
      <c r="C2335" s="13">
        <v>47.93</v>
      </c>
      <c r="D2335" s="13">
        <f t="shared" si="108"/>
        <v>2.1300000000000026</v>
      </c>
      <c r="E2335" s="14">
        <v>22265</v>
      </c>
      <c r="F2335" s="14">
        <f t="shared" si="109"/>
        <v>-48</v>
      </c>
      <c r="G2335" s="14">
        <v>622.20000000000005</v>
      </c>
      <c r="H2335" s="13">
        <f t="shared" si="110"/>
        <v>0.93000000000006366</v>
      </c>
    </row>
    <row r="2336" spans="1:8" x14ac:dyDescent="0.3">
      <c r="A2336">
        <v>2335</v>
      </c>
      <c r="B2336" s="2">
        <v>42548</v>
      </c>
      <c r="C2336" s="13">
        <v>45.8</v>
      </c>
      <c r="D2336" s="13">
        <f t="shared" si="108"/>
        <v>-0.90000000000000568</v>
      </c>
      <c r="E2336" s="14">
        <v>22313</v>
      </c>
      <c r="F2336" s="14">
        <f t="shared" si="109"/>
        <v>25</v>
      </c>
      <c r="G2336" s="14">
        <v>621.27</v>
      </c>
      <c r="H2336" s="13">
        <f t="shared" si="110"/>
        <v>0.5</v>
      </c>
    </row>
    <row r="2337" spans="1:8" x14ac:dyDescent="0.3">
      <c r="A2337">
        <v>2336</v>
      </c>
      <c r="B2337" s="2">
        <v>42545</v>
      </c>
      <c r="C2337" s="13">
        <v>46.7</v>
      </c>
      <c r="D2337" s="13">
        <f t="shared" si="108"/>
        <v>-2.6400000000000006</v>
      </c>
      <c r="E2337" s="14">
        <v>22288</v>
      </c>
      <c r="F2337" s="14">
        <f t="shared" si="109"/>
        <v>7</v>
      </c>
      <c r="G2337" s="14">
        <v>620.77</v>
      </c>
      <c r="H2337" s="13">
        <f t="shared" si="110"/>
        <v>-11.5</v>
      </c>
    </row>
    <row r="2338" spans="1:8" x14ac:dyDescent="0.3">
      <c r="A2338">
        <v>2337</v>
      </c>
      <c r="B2338" s="2">
        <v>42544</v>
      </c>
      <c r="C2338" s="13">
        <v>49.34</v>
      </c>
      <c r="D2338" s="13">
        <f t="shared" si="108"/>
        <v>0.18000000000000682</v>
      </c>
      <c r="E2338" s="14">
        <v>22281</v>
      </c>
      <c r="F2338" s="14">
        <f t="shared" si="109"/>
        <v>24</v>
      </c>
      <c r="G2338" s="14">
        <v>632.27</v>
      </c>
      <c r="H2338" s="13">
        <f t="shared" si="110"/>
        <v>5.8600000000000136</v>
      </c>
    </row>
    <row r="2339" spans="1:8" x14ac:dyDescent="0.3">
      <c r="A2339">
        <v>2338</v>
      </c>
      <c r="B2339" s="2">
        <v>42543</v>
      </c>
      <c r="C2339" s="13">
        <v>49.16</v>
      </c>
      <c r="D2339" s="13">
        <f t="shared" si="108"/>
        <v>0.20999999999999375</v>
      </c>
      <c r="E2339" s="14">
        <v>22257</v>
      </c>
      <c r="F2339" s="14">
        <f t="shared" si="109"/>
        <v>-65</v>
      </c>
      <c r="G2339" s="14">
        <v>626.41</v>
      </c>
      <c r="H2339" s="13">
        <f t="shared" si="110"/>
        <v>-1.5900000000000318</v>
      </c>
    </row>
    <row r="2340" spans="1:8" x14ac:dyDescent="0.3">
      <c r="A2340">
        <v>2339</v>
      </c>
      <c r="B2340" s="2">
        <v>42542</v>
      </c>
      <c r="C2340" s="13">
        <v>48.95</v>
      </c>
      <c r="D2340" s="13">
        <f t="shared" si="108"/>
        <v>-0.44999999999999574</v>
      </c>
      <c r="E2340" s="14">
        <v>22322</v>
      </c>
      <c r="F2340" s="14">
        <f t="shared" si="109"/>
        <v>0</v>
      </c>
      <c r="G2340" s="14">
        <v>628</v>
      </c>
      <c r="H2340" s="13">
        <f t="shared" si="110"/>
        <v>1.5399999999999636</v>
      </c>
    </row>
    <row r="2341" spans="1:8" x14ac:dyDescent="0.3">
      <c r="A2341">
        <v>2340</v>
      </c>
      <c r="B2341" s="2">
        <v>42541</v>
      </c>
      <c r="C2341" s="13">
        <v>49.4</v>
      </c>
      <c r="D2341" s="13">
        <f t="shared" si="108"/>
        <v>1.3999999999999986</v>
      </c>
      <c r="E2341" s="14">
        <v>22322</v>
      </c>
      <c r="F2341" s="14">
        <f t="shared" si="109"/>
        <v>0</v>
      </c>
      <c r="G2341" s="14">
        <v>626.46</v>
      </c>
      <c r="H2341" s="13">
        <f t="shared" si="110"/>
        <v>7.2100000000000364</v>
      </c>
    </row>
    <row r="2342" spans="1:8" x14ac:dyDescent="0.3">
      <c r="A2342">
        <v>2341</v>
      </c>
      <c r="B2342" s="2">
        <v>42538</v>
      </c>
      <c r="C2342" s="13">
        <v>48</v>
      </c>
      <c r="D2342" s="13">
        <f t="shared" si="108"/>
        <v>1.8599999999999994</v>
      </c>
      <c r="E2342" s="14">
        <v>22322</v>
      </c>
      <c r="F2342" s="14">
        <f t="shared" si="109"/>
        <v>60</v>
      </c>
      <c r="G2342" s="14">
        <v>619.25</v>
      </c>
      <c r="H2342" s="13">
        <f t="shared" si="110"/>
        <v>-5.8600000000000136</v>
      </c>
    </row>
    <row r="2343" spans="1:8" x14ac:dyDescent="0.3">
      <c r="A2343">
        <v>2342</v>
      </c>
      <c r="B2343" s="2">
        <v>42537</v>
      </c>
      <c r="C2343" s="13">
        <v>46.14</v>
      </c>
      <c r="D2343" s="13">
        <f t="shared" si="108"/>
        <v>-1.7800000000000011</v>
      </c>
      <c r="E2343" s="14">
        <v>22262</v>
      </c>
      <c r="F2343" s="14">
        <f t="shared" si="109"/>
        <v>-60</v>
      </c>
      <c r="G2343" s="14">
        <v>625.11</v>
      </c>
      <c r="H2343" s="13">
        <f t="shared" si="110"/>
        <v>-1.9099999999999682</v>
      </c>
    </row>
    <row r="2344" spans="1:8" x14ac:dyDescent="0.3">
      <c r="A2344">
        <v>2343</v>
      </c>
      <c r="B2344" s="2">
        <v>42536</v>
      </c>
      <c r="C2344" s="13">
        <v>47.92</v>
      </c>
      <c r="D2344" s="13">
        <f t="shared" si="108"/>
        <v>-0.57000000000000028</v>
      </c>
      <c r="E2344" s="14">
        <v>22322</v>
      </c>
      <c r="F2344" s="14">
        <f t="shared" si="109"/>
        <v>-22</v>
      </c>
      <c r="G2344" s="14">
        <v>627.02</v>
      </c>
      <c r="H2344" s="13">
        <f t="shared" si="110"/>
        <v>1.5900000000000318</v>
      </c>
    </row>
    <row r="2345" spans="1:8" x14ac:dyDescent="0.3">
      <c r="A2345">
        <v>2344</v>
      </c>
      <c r="B2345" s="2">
        <v>42535</v>
      </c>
      <c r="C2345" s="13">
        <v>48.49</v>
      </c>
      <c r="D2345" s="13">
        <f t="shared" si="108"/>
        <v>-0.39999999999999858</v>
      </c>
      <c r="E2345" s="14">
        <v>22344</v>
      </c>
      <c r="F2345" s="14">
        <f t="shared" si="109"/>
        <v>0</v>
      </c>
      <c r="G2345" s="14">
        <v>625.42999999999995</v>
      </c>
      <c r="H2345" s="13">
        <f t="shared" si="110"/>
        <v>1.8499999999999091</v>
      </c>
    </row>
    <row r="2346" spans="1:8" x14ac:dyDescent="0.3">
      <c r="A2346">
        <v>2345</v>
      </c>
      <c r="B2346" s="2">
        <v>42534</v>
      </c>
      <c r="C2346" s="13">
        <v>48.89</v>
      </c>
      <c r="D2346" s="13">
        <f t="shared" si="108"/>
        <v>-0.20000000000000284</v>
      </c>
      <c r="E2346" s="14">
        <v>22344</v>
      </c>
      <c r="F2346" s="14">
        <f t="shared" si="109"/>
        <v>24</v>
      </c>
      <c r="G2346" s="14">
        <v>623.58000000000004</v>
      </c>
      <c r="H2346" s="13">
        <f t="shared" si="110"/>
        <v>-6.2599999999999909</v>
      </c>
    </row>
    <row r="2347" spans="1:8" x14ac:dyDescent="0.3">
      <c r="A2347">
        <v>2346</v>
      </c>
      <c r="B2347" s="2">
        <v>42531</v>
      </c>
      <c r="C2347" s="13">
        <v>49.09</v>
      </c>
      <c r="D2347" s="13">
        <f t="shared" si="108"/>
        <v>-1.4299999999999997</v>
      </c>
      <c r="E2347" s="14">
        <v>22320</v>
      </c>
      <c r="F2347" s="14">
        <f t="shared" si="109"/>
        <v>24</v>
      </c>
      <c r="G2347" s="14">
        <v>629.84</v>
      </c>
      <c r="H2347" s="13">
        <f t="shared" si="110"/>
        <v>-1.4199999999999591</v>
      </c>
    </row>
    <row r="2348" spans="1:8" x14ac:dyDescent="0.3">
      <c r="A2348">
        <v>2347</v>
      </c>
      <c r="B2348" s="2">
        <v>42530</v>
      </c>
      <c r="C2348" s="13">
        <v>50.52</v>
      </c>
      <c r="D2348" s="13">
        <f t="shared" si="108"/>
        <v>-0.70999999999999375</v>
      </c>
      <c r="E2348" s="14">
        <v>22296</v>
      </c>
      <c r="F2348" s="14">
        <f t="shared" si="109"/>
        <v>8</v>
      </c>
      <c r="G2348" s="14">
        <v>631.26</v>
      </c>
      <c r="H2348" s="13">
        <f t="shared" si="110"/>
        <v>3.3899999999999864</v>
      </c>
    </row>
    <row r="2349" spans="1:8" x14ac:dyDescent="0.3">
      <c r="A2349">
        <v>2348</v>
      </c>
      <c r="B2349" s="2">
        <v>42529</v>
      </c>
      <c r="C2349" s="13">
        <v>51.23</v>
      </c>
      <c r="D2349" s="13">
        <f t="shared" si="108"/>
        <v>0.85999999999999943</v>
      </c>
      <c r="E2349" s="14">
        <v>22288</v>
      </c>
      <c r="F2349" s="14">
        <f t="shared" si="109"/>
        <v>-30</v>
      </c>
      <c r="G2349" s="14">
        <v>627.87</v>
      </c>
      <c r="H2349" s="13">
        <f t="shared" si="110"/>
        <v>3.2200000000000273</v>
      </c>
    </row>
    <row r="2350" spans="1:8" x14ac:dyDescent="0.3">
      <c r="A2350">
        <v>2349</v>
      </c>
      <c r="B2350" s="2">
        <v>42528</v>
      </c>
      <c r="C2350" s="13">
        <v>50.37</v>
      </c>
      <c r="D2350" s="13">
        <f t="shared" si="108"/>
        <v>0.65999999999999659</v>
      </c>
      <c r="E2350" s="14">
        <v>22318</v>
      </c>
      <c r="F2350" s="14">
        <f t="shared" si="109"/>
        <v>-30</v>
      </c>
      <c r="G2350" s="14">
        <v>624.65</v>
      </c>
      <c r="H2350" s="13">
        <f t="shared" si="110"/>
        <v>4.6000000000000227</v>
      </c>
    </row>
    <row r="2351" spans="1:8" x14ac:dyDescent="0.3">
      <c r="A2351">
        <v>2350</v>
      </c>
      <c r="B2351" s="2">
        <v>42527</v>
      </c>
      <c r="C2351" s="13">
        <v>49.71</v>
      </c>
      <c r="D2351" s="13">
        <f t="shared" si="108"/>
        <v>1.0200000000000031</v>
      </c>
      <c r="E2351" s="14">
        <v>22348</v>
      </c>
      <c r="F2351" s="14">
        <f t="shared" si="109"/>
        <v>-40</v>
      </c>
      <c r="G2351" s="14">
        <v>620.04999999999995</v>
      </c>
      <c r="H2351" s="13">
        <f t="shared" si="110"/>
        <v>-1.8300000000000409</v>
      </c>
    </row>
    <row r="2352" spans="1:8" x14ac:dyDescent="0.3">
      <c r="A2352">
        <v>2351</v>
      </c>
      <c r="B2352" s="2">
        <v>42524</v>
      </c>
      <c r="C2352" s="13">
        <v>48.69</v>
      </c>
      <c r="D2352" s="13">
        <f t="shared" si="108"/>
        <v>-0.45000000000000284</v>
      </c>
      <c r="E2352" s="14">
        <v>22388</v>
      </c>
      <c r="F2352" s="14">
        <f t="shared" si="109"/>
        <v>24</v>
      </c>
      <c r="G2352" s="14">
        <v>621.88</v>
      </c>
      <c r="H2352" s="13">
        <f t="shared" si="110"/>
        <v>-1.4900000000000091</v>
      </c>
    </row>
    <row r="2353" spans="1:8" x14ac:dyDescent="0.3">
      <c r="A2353">
        <v>2352</v>
      </c>
      <c r="B2353" s="2">
        <v>42523</v>
      </c>
      <c r="C2353" s="13">
        <v>49.14</v>
      </c>
      <c r="D2353" s="13">
        <f t="shared" si="108"/>
        <v>7.0000000000000284E-2</v>
      </c>
      <c r="E2353" s="14">
        <v>22364</v>
      </c>
      <c r="F2353" s="14">
        <f t="shared" si="109"/>
        <v>-45</v>
      </c>
      <c r="G2353" s="14">
        <v>623.37</v>
      </c>
      <c r="H2353" s="13">
        <f t="shared" si="110"/>
        <v>3.5099999999999909</v>
      </c>
    </row>
    <row r="2354" spans="1:8" x14ac:dyDescent="0.3">
      <c r="A2354">
        <v>2353</v>
      </c>
      <c r="B2354" s="2">
        <v>42522</v>
      </c>
      <c r="C2354" s="13">
        <v>49.07</v>
      </c>
      <c r="D2354" s="13">
        <f t="shared" si="108"/>
        <v>-3.0000000000001137E-2</v>
      </c>
      <c r="E2354" s="14">
        <v>22409</v>
      </c>
      <c r="F2354" s="14">
        <f t="shared" si="109"/>
        <v>43</v>
      </c>
      <c r="G2354" s="14">
        <v>619.86</v>
      </c>
      <c r="H2354" s="13">
        <f t="shared" si="110"/>
        <v>1.4199999999999591</v>
      </c>
    </row>
    <row r="2355" spans="1:8" x14ac:dyDescent="0.3">
      <c r="A2355">
        <v>2354</v>
      </c>
      <c r="B2355" s="2">
        <v>42521</v>
      </c>
      <c r="C2355" s="13">
        <v>49.1</v>
      </c>
      <c r="D2355" s="13">
        <f t="shared" si="108"/>
        <v>0.6071428571428541</v>
      </c>
      <c r="E2355" s="14">
        <v>22366</v>
      </c>
      <c r="F2355" s="14">
        <f t="shared" si="109"/>
        <v>-49</v>
      </c>
      <c r="G2355" s="14">
        <v>618.44000000000005</v>
      </c>
      <c r="H2355" s="13">
        <f t="shared" si="110"/>
        <v>3.9400000000000546</v>
      </c>
    </row>
    <row r="2356" spans="1:8" x14ac:dyDescent="0.3">
      <c r="A2356">
        <v>2355</v>
      </c>
      <c r="B2356" s="2">
        <v>42520</v>
      </c>
      <c r="C2356" s="13">
        <v>48.492857142857147</v>
      </c>
      <c r="D2356" s="13">
        <f t="shared" si="108"/>
        <v>-0.86714285714285211</v>
      </c>
      <c r="E2356" s="14">
        <v>22415</v>
      </c>
      <c r="F2356" s="14">
        <f t="shared" si="109"/>
        <v>45</v>
      </c>
      <c r="G2356" s="14">
        <v>614.5</v>
      </c>
      <c r="H2356" s="13">
        <f t="shared" si="110"/>
        <v>6.3899999999999864</v>
      </c>
    </row>
    <row r="2357" spans="1:8" x14ac:dyDescent="0.3">
      <c r="A2357">
        <v>2356</v>
      </c>
      <c r="B2357" s="2">
        <v>42517</v>
      </c>
      <c r="C2357" s="13">
        <v>49.36</v>
      </c>
      <c r="D2357" s="13">
        <f t="shared" si="108"/>
        <v>0.35999999999999943</v>
      </c>
      <c r="E2357" s="14">
        <v>22370</v>
      </c>
      <c r="F2357" s="14">
        <f t="shared" si="109"/>
        <v>14</v>
      </c>
      <c r="G2357" s="14">
        <v>608.11</v>
      </c>
      <c r="H2357" s="13">
        <f t="shared" si="110"/>
        <v>3.7699999999999818</v>
      </c>
    </row>
    <row r="2358" spans="1:8" x14ac:dyDescent="0.3">
      <c r="A2358">
        <v>2357</v>
      </c>
      <c r="B2358" s="2">
        <v>42516</v>
      </c>
      <c r="C2358" s="13">
        <v>49</v>
      </c>
      <c r="D2358" s="13">
        <f t="shared" si="108"/>
        <v>-0.10000000000000142</v>
      </c>
      <c r="E2358" s="14">
        <v>22356</v>
      </c>
      <c r="F2358" s="14">
        <f t="shared" si="109"/>
        <v>50</v>
      </c>
      <c r="G2358" s="14">
        <v>604.34</v>
      </c>
      <c r="H2358" s="13">
        <f t="shared" si="110"/>
        <v>-7.5499999999999545</v>
      </c>
    </row>
    <row r="2359" spans="1:8" x14ac:dyDescent="0.3">
      <c r="A2359">
        <v>2358</v>
      </c>
      <c r="B2359" s="2">
        <v>42515</v>
      </c>
      <c r="C2359" s="13">
        <v>49.1</v>
      </c>
      <c r="D2359" s="13">
        <f t="shared" si="108"/>
        <v>1.0600000000000023</v>
      </c>
      <c r="E2359" s="14">
        <v>22306</v>
      </c>
      <c r="F2359" s="14">
        <f t="shared" si="109"/>
        <v>-3</v>
      </c>
      <c r="G2359" s="14">
        <v>611.89</v>
      </c>
      <c r="H2359" s="13">
        <f t="shared" si="110"/>
        <v>0.26999999999998181</v>
      </c>
    </row>
    <row r="2360" spans="1:8" x14ac:dyDescent="0.3">
      <c r="A2360">
        <v>2359</v>
      </c>
      <c r="B2360" s="2">
        <v>42514</v>
      </c>
      <c r="C2360" s="13">
        <v>48.04</v>
      </c>
      <c r="D2360" s="13">
        <f t="shared" si="108"/>
        <v>-7.9999999999998295E-2</v>
      </c>
      <c r="E2360" s="14">
        <v>22309</v>
      </c>
      <c r="F2360" s="14">
        <f t="shared" si="109"/>
        <v>33</v>
      </c>
      <c r="G2360" s="14">
        <v>611.62</v>
      </c>
      <c r="H2360" s="13">
        <f t="shared" si="110"/>
        <v>0.59000000000003183</v>
      </c>
    </row>
    <row r="2361" spans="1:8" x14ac:dyDescent="0.3">
      <c r="A2361">
        <v>2360</v>
      </c>
      <c r="B2361" s="2">
        <v>42513</v>
      </c>
      <c r="C2361" s="13">
        <v>48.12</v>
      </c>
      <c r="D2361" s="13">
        <f t="shared" si="108"/>
        <v>0.44999999999999574</v>
      </c>
      <c r="E2361" s="14">
        <v>22276</v>
      </c>
      <c r="F2361" s="14">
        <f t="shared" si="109"/>
        <v>-39</v>
      </c>
      <c r="G2361" s="14">
        <v>611.03</v>
      </c>
      <c r="H2361" s="13">
        <f t="shared" si="110"/>
        <v>-3.7799999999999727</v>
      </c>
    </row>
    <row r="2362" spans="1:8" x14ac:dyDescent="0.3">
      <c r="A2362">
        <v>2361</v>
      </c>
      <c r="B2362" s="2">
        <v>42510</v>
      </c>
      <c r="C2362" s="13">
        <v>47.67</v>
      </c>
      <c r="D2362" s="13">
        <f t="shared" si="108"/>
        <v>-0.48999999999999488</v>
      </c>
      <c r="E2362" s="14">
        <v>22315</v>
      </c>
      <c r="F2362" s="14">
        <f t="shared" si="109"/>
        <v>2</v>
      </c>
      <c r="G2362" s="14">
        <v>614.80999999999995</v>
      </c>
      <c r="H2362" s="13">
        <f t="shared" si="110"/>
        <v>-4.3900000000001</v>
      </c>
    </row>
    <row r="2363" spans="1:8" x14ac:dyDescent="0.3">
      <c r="A2363">
        <v>2362</v>
      </c>
      <c r="B2363" s="2">
        <v>42509</v>
      </c>
      <c r="C2363" s="13">
        <v>48.16</v>
      </c>
      <c r="D2363" s="13">
        <f t="shared" si="108"/>
        <v>3.9999999999999147E-2</v>
      </c>
      <c r="E2363" s="14">
        <v>22313</v>
      </c>
      <c r="F2363" s="14">
        <f t="shared" si="109"/>
        <v>79</v>
      </c>
      <c r="G2363" s="14">
        <v>619.20000000000005</v>
      </c>
      <c r="H2363" s="13">
        <f t="shared" si="110"/>
        <v>-3.25</v>
      </c>
    </row>
    <row r="2364" spans="1:8" x14ac:dyDescent="0.3">
      <c r="A2364">
        <v>2363</v>
      </c>
      <c r="B2364" s="2">
        <v>42508</v>
      </c>
      <c r="C2364" s="13">
        <v>48.12</v>
      </c>
      <c r="D2364" s="13">
        <f t="shared" si="108"/>
        <v>-0.17000000000000171</v>
      </c>
      <c r="E2364" s="14">
        <v>22234</v>
      </c>
      <c r="F2364" s="14">
        <f t="shared" si="109"/>
        <v>-44</v>
      </c>
      <c r="G2364" s="14">
        <v>622.45000000000005</v>
      </c>
      <c r="H2364" s="13">
        <f t="shared" si="110"/>
        <v>-2.2999999999999545</v>
      </c>
    </row>
    <row r="2365" spans="1:8" x14ac:dyDescent="0.3">
      <c r="A2365">
        <v>2364</v>
      </c>
      <c r="B2365" s="2">
        <v>42507</v>
      </c>
      <c r="C2365" s="13">
        <v>48.29</v>
      </c>
      <c r="D2365" s="13">
        <f t="shared" si="108"/>
        <v>0.57000000000000028</v>
      </c>
      <c r="E2365" s="14">
        <v>22278</v>
      </c>
      <c r="F2365" s="14">
        <f t="shared" si="109"/>
        <v>44</v>
      </c>
      <c r="G2365" s="14">
        <v>624.75</v>
      </c>
      <c r="H2365" s="13">
        <f t="shared" si="110"/>
        <v>8.9700000000000273</v>
      </c>
    </row>
    <row r="2366" spans="1:8" x14ac:dyDescent="0.3">
      <c r="A2366">
        <v>2365</v>
      </c>
      <c r="B2366" s="2">
        <v>42506</v>
      </c>
      <c r="C2366" s="13">
        <v>47.72</v>
      </c>
      <c r="D2366" s="13">
        <f t="shared" si="108"/>
        <v>1.5</v>
      </c>
      <c r="E2366" s="14">
        <v>22234</v>
      </c>
      <c r="F2366" s="14">
        <f t="shared" si="109"/>
        <v>-76</v>
      </c>
      <c r="G2366" s="14">
        <v>615.78</v>
      </c>
      <c r="H2366" s="13">
        <f t="shared" si="110"/>
        <v>4.9599999999999227</v>
      </c>
    </row>
    <row r="2367" spans="1:8" x14ac:dyDescent="0.3">
      <c r="A2367">
        <v>2366</v>
      </c>
      <c r="B2367" s="2">
        <v>42503</v>
      </c>
      <c r="C2367" s="13">
        <v>46.22</v>
      </c>
      <c r="D2367" s="13">
        <f t="shared" si="108"/>
        <v>-0.42000000000000171</v>
      </c>
      <c r="E2367" s="14">
        <v>22310</v>
      </c>
      <c r="F2367" s="14">
        <f t="shared" si="109"/>
        <v>10</v>
      </c>
      <c r="G2367" s="14">
        <v>610.82000000000005</v>
      </c>
      <c r="H2367" s="13">
        <f t="shared" si="110"/>
        <v>-1.2999999999999545</v>
      </c>
    </row>
    <row r="2368" spans="1:8" x14ac:dyDescent="0.3">
      <c r="A2368">
        <v>2367</v>
      </c>
      <c r="B2368" s="2">
        <v>42502</v>
      </c>
      <c r="C2368" s="13">
        <v>46.64</v>
      </c>
      <c r="D2368" s="13">
        <f t="shared" si="108"/>
        <v>0.42999999999999972</v>
      </c>
      <c r="E2368" s="14">
        <v>22300</v>
      </c>
      <c r="F2368" s="14">
        <f t="shared" si="109"/>
        <v>48</v>
      </c>
      <c r="G2368" s="14">
        <v>612.12</v>
      </c>
      <c r="H2368" s="13">
        <f t="shared" si="110"/>
        <v>-1.9399999999999409</v>
      </c>
    </row>
    <row r="2369" spans="1:8" x14ac:dyDescent="0.3">
      <c r="A2369">
        <v>2368</v>
      </c>
      <c r="B2369" s="2">
        <v>42501</v>
      </c>
      <c r="C2369" s="13">
        <v>46.21</v>
      </c>
      <c r="D2369" s="13">
        <f t="shared" si="108"/>
        <v>1.5300000000000011</v>
      </c>
      <c r="E2369" s="14">
        <v>22252</v>
      </c>
      <c r="F2369" s="14">
        <f t="shared" si="109"/>
        <v>-19</v>
      </c>
      <c r="G2369" s="14">
        <v>614.05999999999995</v>
      </c>
      <c r="H2369" s="13">
        <f t="shared" si="110"/>
        <v>9.0099999999999909</v>
      </c>
    </row>
    <row r="2370" spans="1:8" x14ac:dyDescent="0.3">
      <c r="A2370">
        <v>2369</v>
      </c>
      <c r="B2370" s="2">
        <v>42500</v>
      </c>
      <c r="C2370" s="13">
        <v>44.68</v>
      </c>
      <c r="D2370" s="13">
        <f t="shared" si="108"/>
        <v>1.2299999999999969</v>
      </c>
      <c r="E2370" s="14">
        <v>22271</v>
      </c>
      <c r="F2370" s="14">
        <f t="shared" si="109"/>
        <v>20</v>
      </c>
      <c r="G2370" s="14">
        <v>605.04999999999995</v>
      </c>
      <c r="H2370" s="13">
        <f t="shared" si="110"/>
        <v>1.1999999999999318</v>
      </c>
    </row>
    <row r="2371" spans="1:8" x14ac:dyDescent="0.3">
      <c r="A2371">
        <v>2370</v>
      </c>
      <c r="B2371" s="2">
        <v>42499</v>
      </c>
      <c r="C2371" s="13">
        <v>43.45</v>
      </c>
      <c r="D2371" s="13">
        <f t="shared" ref="D2371:D2434" si="111">C2371-C2372</f>
        <v>-1.1299999999999955</v>
      </c>
      <c r="E2371" s="14">
        <v>22251</v>
      </c>
      <c r="F2371" s="14">
        <f t="shared" ref="F2371:F2434" si="112">E2371-E2372</f>
        <v>10</v>
      </c>
      <c r="G2371" s="14">
        <v>603.85</v>
      </c>
      <c r="H2371" s="13">
        <f t="shared" ref="H2371:H2434" si="113">G2371-G2372</f>
        <v>-2.6699999999999591</v>
      </c>
    </row>
    <row r="2372" spans="1:8" x14ac:dyDescent="0.3">
      <c r="A2372">
        <v>2371</v>
      </c>
      <c r="B2372" s="2">
        <v>42496</v>
      </c>
      <c r="C2372" s="13">
        <v>44.58</v>
      </c>
      <c r="D2372" s="13">
        <f t="shared" si="111"/>
        <v>0.25</v>
      </c>
      <c r="E2372" s="14">
        <v>22241</v>
      </c>
      <c r="F2372" s="14">
        <f t="shared" si="112"/>
        <v>13</v>
      </c>
      <c r="G2372" s="14">
        <v>606.52</v>
      </c>
      <c r="H2372" s="13">
        <f t="shared" si="113"/>
        <v>5.0099999999999909</v>
      </c>
    </row>
    <row r="2373" spans="1:8" x14ac:dyDescent="0.3">
      <c r="A2373">
        <v>2372</v>
      </c>
      <c r="B2373" s="2">
        <v>42495</v>
      </c>
      <c r="C2373" s="13">
        <v>44.33</v>
      </c>
      <c r="D2373" s="13">
        <f t="shared" si="111"/>
        <v>0.55999999999999517</v>
      </c>
      <c r="E2373" s="14">
        <v>22228</v>
      </c>
      <c r="F2373" s="14">
        <f t="shared" si="112"/>
        <v>0</v>
      </c>
      <c r="G2373" s="14">
        <v>601.51</v>
      </c>
      <c r="H2373" s="13">
        <f t="shared" si="113"/>
        <v>2.4399999999999409</v>
      </c>
    </row>
    <row r="2374" spans="1:8" x14ac:dyDescent="0.3">
      <c r="A2374">
        <v>2373</v>
      </c>
      <c r="B2374" s="2">
        <v>42494</v>
      </c>
      <c r="C2374" s="13">
        <v>43.77</v>
      </c>
      <c r="D2374" s="13">
        <f t="shared" si="111"/>
        <v>0.12000000000000455</v>
      </c>
      <c r="E2374" s="14">
        <v>22228</v>
      </c>
      <c r="F2374" s="14">
        <f t="shared" si="112"/>
        <v>0</v>
      </c>
      <c r="G2374" s="14">
        <v>599.07000000000005</v>
      </c>
      <c r="H2374" s="13">
        <f t="shared" si="113"/>
        <v>5.0281632653061479</v>
      </c>
    </row>
    <row r="2375" spans="1:8" x14ac:dyDescent="0.3">
      <c r="A2375">
        <v>2374</v>
      </c>
      <c r="B2375" s="2">
        <v>42493</v>
      </c>
      <c r="C2375" s="13">
        <v>43.65</v>
      </c>
      <c r="D2375" s="13">
        <f t="shared" si="111"/>
        <v>-1.1000000000000014</v>
      </c>
      <c r="E2375" s="14">
        <v>22228</v>
      </c>
      <c r="F2375" s="14">
        <f t="shared" si="112"/>
        <v>6</v>
      </c>
      <c r="G2375" s="14">
        <v>594.0418367346939</v>
      </c>
      <c r="H2375" s="13">
        <f t="shared" si="113"/>
        <v>2.2889795918366644</v>
      </c>
    </row>
    <row r="2376" spans="1:8" x14ac:dyDescent="0.3">
      <c r="A2376">
        <v>2375</v>
      </c>
      <c r="B2376" s="2">
        <v>42492</v>
      </c>
      <c r="C2376" s="13">
        <v>44.75</v>
      </c>
      <c r="D2376" s="13">
        <f t="shared" si="111"/>
        <v>-1.2299999999999969</v>
      </c>
      <c r="E2376" s="14">
        <v>22222</v>
      </c>
      <c r="F2376" s="14">
        <f t="shared" si="112"/>
        <v>-22</v>
      </c>
      <c r="G2376" s="14">
        <v>591.75285714285724</v>
      </c>
      <c r="H2376" s="13">
        <f t="shared" si="113"/>
        <v>-6.6171428571427668</v>
      </c>
    </row>
    <row r="2377" spans="1:8" x14ac:dyDescent="0.3">
      <c r="A2377">
        <v>2376</v>
      </c>
      <c r="B2377" s="2">
        <v>42489</v>
      </c>
      <c r="C2377" s="13">
        <v>45.98</v>
      </c>
      <c r="D2377" s="13">
        <f t="shared" si="111"/>
        <v>-5.0000000000004263E-2</v>
      </c>
      <c r="E2377" s="14">
        <v>22244</v>
      </c>
      <c r="F2377" s="14">
        <f t="shared" si="112"/>
        <v>-34</v>
      </c>
      <c r="G2377" s="14">
        <v>598.37</v>
      </c>
      <c r="H2377" s="13">
        <f t="shared" si="113"/>
        <v>6.7000000000000455</v>
      </c>
    </row>
    <row r="2378" spans="1:8" x14ac:dyDescent="0.3">
      <c r="A2378">
        <v>2377</v>
      </c>
      <c r="B2378" s="2">
        <v>42488</v>
      </c>
      <c r="C2378" s="13">
        <v>46.03</v>
      </c>
      <c r="D2378" s="13">
        <f t="shared" si="111"/>
        <v>0.74000000000000199</v>
      </c>
      <c r="E2378" s="14">
        <v>22278</v>
      </c>
      <c r="F2378" s="14">
        <f t="shared" si="112"/>
        <v>34</v>
      </c>
      <c r="G2378" s="14">
        <v>591.66999999999996</v>
      </c>
      <c r="H2378" s="13">
        <f t="shared" si="113"/>
        <v>-2.2900000000000773</v>
      </c>
    </row>
    <row r="2379" spans="1:8" x14ac:dyDescent="0.3">
      <c r="A2379">
        <v>2378</v>
      </c>
      <c r="B2379" s="2">
        <v>42487</v>
      </c>
      <c r="C2379" s="13">
        <v>45.29</v>
      </c>
      <c r="D2379" s="13">
        <f t="shared" si="111"/>
        <v>2.769999999999996</v>
      </c>
      <c r="E2379" s="14">
        <v>22244</v>
      </c>
      <c r="F2379" s="14">
        <f t="shared" si="112"/>
        <v>-10</v>
      </c>
      <c r="G2379" s="14">
        <v>593.96</v>
      </c>
      <c r="H2379" s="13">
        <f t="shared" si="113"/>
        <v>-4.5199999999999818</v>
      </c>
    </row>
    <row r="2380" spans="1:8" x14ac:dyDescent="0.3">
      <c r="A2380">
        <v>2379</v>
      </c>
      <c r="B2380" s="2">
        <v>42486</v>
      </c>
      <c r="C2380" s="13">
        <v>42.52</v>
      </c>
      <c r="D2380" s="13">
        <f t="shared" si="111"/>
        <v>0.85000000000000142</v>
      </c>
      <c r="E2380" s="14">
        <v>22254</v>
      </c>
      <c r="F2380" s="14">
        <f t="shared" si="112"/>
        <v>-22</v>
      </c>
      <c r="G2380" s="14">
        <v>598.48</v>
      </c>
      <c r="H2380" s="13">
        <f t="shared" si="113"/>
        <v>6.8999999999999773</v>
      </c>
    </row>
    <row r="2381" spans="1:8" x14ac:dyDescent="0.3">
      <c r="A2381">
        <v>2380</v>
      </c>
      <c r="B2381" s="2">
        <v>42485</v>
      </c>
      <c r="C2381" s="13">
        <v>41.67</v>
      </c>
      <c r="D2381" s="13">
        <f t="shared" si="111"/>
        <v>-1.0899999999999963</v>
      </c>
      <c r="E2381" s="14">
        <v>22276</v>
      </c>
      <c r="F2381" s="14">
        <f t="shared" si="112"/>
        <v>10</v>
      </c>
      <c r="G2381" s="14">
        <v>591.58000000000004</v>
      </c>
      <c r="H2381" s="13">
        <f t="shared" si="113"/>
        <v>-0.89999999999997726</v>
      </c>
    </row>
    <row r="2382" spans="1:8" x14ac:dyDescent="0.3">
      <c r="A2382">
        <v>2381</v>
      </c>
      <c r="B2382" s="2">
        <v>42482</v>
      </c>
      <c r="C2382" s="13">
        <v>42.76</v>
      </c>
      <c r="D2382" s="13">
        <f t="shared" si="111"/>
        <v>-0.42000000000000171</v>
      </c>
      <c r="E2382" s="14">
        <v>22266</v>
      </c>
      <c r="F2382" s="14">
        <f t="shared" si="112"/>
        <v>0</v>
      </c>
      <c r="G2382" s="14">
        <v>592.48</v>
      </c>
      <c r="H2382" s="13">
        <f t="shared" si="113"/>
        <v>16.75</v>
      </c>
    </row>
    <row r="2383" spans="1:8" x14ac:dyDescent="0.3">
      <c r="A2383">
        <v>2382</v>
      </c>
      <c r="B2383" s="2">
        <v>42481</v>
      </c>
      <c r="C2383" s="13">
        <v>43.18</v>
      </c>
      <c r="D2383" s="13">
        <f t="shared" si="111"/>
        <v>0.46000000000000085</v>
      </c>
      <c r="E2383" s="14">
        <v>22266</v>
      </c>
      <c r="F2383" s="14">
        <f t="shared" si="112"/>
        <v>-5</v>
      </c>
      <c r="G2383" s="14">
        <v>575.73</v>
      </c>
      <c r="H2383" s="13">
        <f t="shared" si="113"/>
        <v>7.7000000000000455</v>
      </c>
    </row>
    <row r="2384" spans="1:8" x14ac:dyDescent="0.3">
      <c r="A2384">
        <v>2383</v>
      </c>
      <c r="B2384" s="2">
        <v>42480</v>
      </c>
      <c r="C2384" s="13">
        <v>42.72</v>
      </c>
      <c r="D2384" s="13">
        <f t="shared" si="111"/>
        <v>1.8399999999999963</v>
      </c>
      <c r="E2384" s="14">
        <v>22271</v>
      </c>
      <c r="F2384" s="14">
        <f t="shared" si="112"/>
        <v>-1</v>
      </c>
      <c r="G2384" s="14">
        <v>568.03</v>
      </c>
      <c r="H2384" s="13">
        <f t="shared" si="113"/>
        <v>-0.25</v>
      </c>
    </row>
    <row r="2385" spans="1:8" x14ac:dyDescent="0.3">
      <c r="A2385">
        <v>2384</v>
      </c>
      <c r="B2385" s="2">
        <v>42479</v>
      </c>
      <c r="C2385" s="13">
        <v>40.880000000000003</v>
      </c>
      <c r="D2385" s="13">
        <f t="shared" si="111"/>
        <v>1.1400000000000006</v>
      </c>
      <c r="E2385" s="14">
        <v>22272</v>
      </c>
      <c r="F2385" s="14">
        <f t="shared" si="112"/>
        <v>-10</v>
      </c>
      <c r="G2385" s="14">
        <v>568.28</v>
      </c>
      <c r="H2385" s="13">
        <f t="shared" si="113"/>
        <v>-8.9228571428571968</v>
      </c>
    </row>
    <row r="2386" spans="1:8" x14ac:dyDescent="0.3">
      <c r="A2386">
        <v>2385</v>
      </c>
      <c r="B2386" s="2">
        <v>42478</v>
      </c>
      <c r="C2386" s="13">
        <v>39.74</v>
      </c>
      <c r="D2386" s="13">
        <f t="shared" si="111"/>
        <v>-0.65999999999999659</v>
      </c>
      <c r="E2386" s="14">
        <v>22282</v>
      </c>
      <c r="F2386" s="14">
        <f t="shared" si="112"/>
        <v>0</v>
      </c>
      <c r="G2386" s="14">
        <v>577.20285714285717</v>
      </c>
      <c r="H2386" s="13">
        <f t="shared" si="113"/>
        <v>-2.6571428571428442</v>
      </c>
    </row>
    <row r="2387" spans="1:8" x14ac:dyDescent="0.3">
      <c r="A2387">
        <v>2386</v>
      </c>
      <c r="B2387" s="2">
        <v>42475</v>
      </c>
      <c r="C2387" s="13">
        <v>40.4</v>
      </c>
      <c r="D2387" s="13">
        <f t="shared" si="111"/>
        <v>-1.0500000000000043</v>
      </c>
      <c r="E2387" s="14">
        <v>22282</v>
      </c>
      <c r="F2387" s="14">
        <f t="shared" si="112"/>
        <v>-6</v>
      </c>
      <c r="G2387" s="14">
        <v>579.86</v>
      </c>
      <c r="H2387" s="13">
        <f t="shared" si="113"/>
        <v>0.37000000000000455</v>
      </c>
    </row>
    <row r="2388" spans="1:8" x14ac:dyDescent="0.3">
      <c r="A2388">
        <v>2387</v>
      </c>
      <c r="B2388" s="2">
        <v>42474</v>
      </c>
      <c r="C2388" s="13">
        <v>41.45</v>
      </c>
      <c r="D2388" s="13">
        <f t="shared" si="111"/>
        <v>-0.25</v>
      </c>
      <c r="E2388" s="14">
        <v>22288</v>
      </c>
      <c r="F2388" s="14">
        <f t="shared" si="112"/>
        <v>10</v>
      </c>
      <c r="G2388" s="14">
        <v>579.49</v>
      </c>
      <c r="H2388" s="13">
        <f t="shared" si="113"/>
        <v>1.4700000000000273</v>
      </c>
    </row>
    <row r="2389" spans="1:8" x14ac:dyDescent="0.3">
      <c r="A2389">
        <v>2388</v>
      </c>
      <c r="B2389" s="2">
        <v>42473</v>
      </c>
      <c r="C2389" s="13">
        <v>41.7</v>
      </c>
      <c r="D2389" s="13">
        <f t="shared" si="111"/>
        <v>-0.4199999999999946</v>
      </c>
      <c r="E2389" s="14">
        <v>22278</v>
      </c>
      <c r="F2389" s="14">
        <f t="shared" si="112"/>
        <v>40</v>
      </c>
      <c r="G2389" s="14">
        <v>578.02</v>
      </c>
      <c r="H2389" s="13">
        <f t="shared" si="113"/>
        <v>-1.82000000000005</v>
      </c>
    </row>
    <row r="2390" spans="1:8" x14ac:dyDescent="0.3">
      <c r="A2390">
        <v>2389</v>
      </c>
      <c r="B2390" s="2">
        <v>42472</v>
      </c>
      <c r="C2390" s="13">
        <v>42.12</v>
      </c>
      <c r="D2390" s="13">
        <f t="shared" si="111"/>
        <v>1.6599999999999966</v>
      </c>
      <c r="E2390" s="14">
        <v>22238</v>
      </c>
      <c r="F2390" s="14">
        <f t="shared" si="112"/>
        <v>-47</v>
      </c>
      <c r="G2390" s="14">
        <v>579.84</v>
      </c>
      <c r="H2390" s="13">
        <f t="shared" si="113"/>
        <v>0.57000000000005002</v>
      </c>
    </row>
    <row r="2391" spans="1:8" x14ac:dyDescent="0.3">
      <c r="A2391">
        <v>2390</v>
      </c>
      <c r="B2391" s="2">
        <v>42471</v>
      </c>
      <c r="C2391" s="13">
        <v>40.46</v>
      </c>
      <c r="D2391" s="13">
        <f t="shared" si="111"/>
        <v>0.71999999999999886</v>
      </c>
      <c r="E2391" s="14">
        <v>22285</v>
      </c>
      <c r="F2391" s="14">
        <f t="shared" si="112"/>
        <v>-4</v>
      </c>
      <c r="G2391" s="14">
        <v>579.27</v>
      </c>
      <c r="H2391" s="13">
        <f t="shared" si="113"/>
        <v>6.92999999999995</v>
      </c>
    </row>
    <row r="2392" spans="1:8" x14ac:dyDescent="0.3">
      <c r="A2392">
        <v>2391</v>
      </c>
      <c r="B2392" s="2">
        <v>42468</v>
      </c>
      <c r="C2392" s="13">
        <v>39.74</v>
      </c>
      <c r="D2392" s="13">
        <f t="shared" si="111"/>
        <v>2.4400000000000048</v>
      </c>
      <c r="E2392" s="14">
        <v>22289</v>
      </c>
      <c r="F2392" s="14">
        <f t="shared" si="112"/>
        <v>29</v>
      </c>
      <c r="G2392" s="14">
        <v>572.34</v>
      </c>
      <c r="H2392" s="13">
        <f t="shared" si="113"/>
        <v>0.74000000000000909</v>
      </c>
    </row>
    <row r="2393" spans="1:8" x14ac:dyDescent="0.3">
      <c r="A2393">
        <v>2392</v>
      </c>
      <c r="B2393" s="2">
        <v>42467</v>
      </c>
      <c r="C2393" s="13">
        <v>37.299999999999997</v>
      </c>
      <c r="D2393" s="13">
        <f t="shared" si="111"/>
        <v>-0.44000000000000483</v>
      </c>
      <c r="E2393" s="14">
        <v>22260</v>
      </c>
      <c r="F2393" s="14">
        <f t="shared" si="112"/>
        <v>-5</v>
      </c>
      <c r="G2393" s="14">
        <v>571.6</v>
      </c>
      <c r="H2393" s="13">
        <f t="shared" si="113"/>
        <v>3.8100000000000591</v>
      </c>
    </row>
    <row r="2394" spans="1:8" x14ac:dyDescent="0.3">
      <c r="A2394">
        <v>2393</v>
      </c>
      <c r="B2394" s="2">
        <v>42466</v>
      </c>
      <c r="C2394" s="13">
        <v>37.74</v>
      </c>
      <c r="D2394" s="13">
        <f t="shared" si="111"/>
        <v>3.2199999999999989</v>
      </c>
      <c r="E2394" s="14">
        <v>22265</v>
      </c>
      <c r="F2394" s="14">
        <f t="shared" si="112"/>
        <v>-9</v>
      </c>
      <c r="G2394" s="14">
        <v>567.79</v>
      </c>
      <c r="H2394" s="13">
        <f t="shared" si="113"/>
        <v>7.4699999999999136</v>
      </c>
    </row>
    <row r="2395" spans="1:8" x14ac:dyDescent="0.3">
      <c r="A2395">
        <v>2394</v>
      </c>
      <c r="B2395" s="2">
        <v>42465</v>
      </c>
      <c r="C2395" s="13">
        <v>34.520000000000003</v>
      </c>
      <c r="D2395" s="13">
        <f t="shared" si="111"/>
        <v>0.22000000000000597</v>
      </c>
      <c r="E2395" s="14">
        <v>22274</v>
      </c>
      <c r="F2395" s="14">
        <f t="shared" si="112"/>
        <v>1</v>
      </c>
      <c r="G2395" s="14">
        <v>560.32000000000005</v>
      </c>
      <c r="H2395" s="13">
        <f t="shared" si="113"/>
        <v>4.5</v>
      </c>
    </row>
    <row r="2396" spans="1:8" x14ac:dyDescent="0.3">
      <c r="A2396">
        <v>2395</v>
      </c>
      <c r="B2396" s="2">
        <v>42464</v>
      </c>
      <c r="C2396" s="13">
        <v>34.299999999999997</v>
      </c>
      <c r="D2396" s="13">
        <f t="shared" si="111"/>
        <v>-1.0600000000000023</v>
      </c>
      <c r="E2396" s="14">
        <v>22273</v>
      </c>
      <c r="F2396" s="14">
        <f t="shared" si="112"/>
        <v>1</v>
      </c>
      <c r="G2396" s="14">
        <v>555.82000000000005</v>
      </c>
      <c r="H2396" s="13">
        <f t="shared" si="113"/>
        <v>-2.6099999999999</v>
      </c>
    </row>
    <row r="2397" spans="1:8" x14ac:dyDescent="0.3">
      <c r="A2397">
        <v>2396</v>
      </c>
      <c r="B2397" s="2">
        <v>42461</v>
      </c>
      <c r="C2397" s="13">
        <v>35.36</v>
      </c>
      <c r="D2397" s="13">
        <f t="shared" si="111"/>
        <v>-1.5799999999999983</v>
      </c>
      <c r="E2397" s="14">
        <v>22272</v>
      </c>
      <c r="F2397" s="14">
        <f t="shared" si="112"/>
        <v>8</v>
      </c>
      <c r="G2397" s="14">
        <v>558.42999999999995</v>
      </c>
      <c r="H2397" s="13">
        <f t="shared" si="113"/>
        <v>-2.7900000000000773</v>
      </c>
    </row>
    <row r="2398" spans="1:8" x14ac:dyDescent="0.3">
      <c r="A2398">
        <v>2397</v>
      </c>
      <c r="B2398" s="2">
        <v>42460</v>
      </c>
      <c r="C2398" s="13">
        <v>36.94</v>
      </c>
      <c r="D2398" s="13">
        <f t="shared" si="111"/>
        <v>3.0000000000001137E-2</v>
      </c>
      <c r="E2398" s="14">
        <v>22264</v>
      </c>
      <c r="F2398" s="14">
        <f t="shared" si="112"/>
        <v>36</v>
      </c>
      <c r="G2398" s="14">
        <v>561.22</v>
      </c>
      <c r="H2398" s="13">
        <f t="shared" si="113"/>
        <v>-8.6899999999999409</v>
      </c>
    </row>
    <row r="2399" spans="1:8" x14ac:dyDescent="0.3">
      <c r="A2399">
        <v>2398</v>
      </c>
      <c r="B2399" s="2">
        <v>42459</v>
      </c>
      <c r="C2399" s="13">
        <v>36.909999999999997</v>
      </c>
      <c r="D2399" s="13">
        <f t="shared" si="111"/>
        <v>0</v>
      </c>
      <c r="E2399" s="14">
        <v>22228</v>
      </c>
      <c r="F2399" s="14">
        <f t="shared" si="112"/>
        <v>-73</v>
      </c>
      <c r="G2399" s="14">
        <v>569.91</v>
      </c>
      <c r="H2399" s="13">
        <f t="shared" si="113"/>
        <v>1.6299999999999955</v>
      </c>
    </row>
    <row r="2400" spans="1:8" x14ac:dyDescent="0.3">
      <c r="A2400">
        <v>2399</v>
      </c>
      <c r="B2400" s="2">
        <v>42458</v>
      </c>
      <c r="C2400" s="13">
        <v>36.909999999999997</v>
      </c>
      <c r="D2400" s="13">
        <f t="shared" si="111"/>
        <v>-1.0800000000000054</v>
      </c>
      <c r="E2400" s="14">
        <v>22301</v>
      </c>
      <c r="F2400" s="14">
        <f t="shared" si="112"/>
        <v>0</v>
      </c>
      <c r="G2400" s="14">
        <v>568.28</v>
      </c>
      <c r="H2400" s="13">
        <f t="shared" si="113"/>
        <v>-7.4400000000000546</v>
      </c>
    </row>
    <row r="2401" spans="1:8" x14ac:dyDescent="0.3">
      <c r="A2401">
        <v>2400</v>
      </c>
      <c r="B2401" s="2">
        <v>42457</v>
      </c>
      <c r="C2401" s="13">
        <v>37.99</v>
      </c>
      <c r="D2401" s="13">
        <f t="shared" si="111"/>
        <v>-1.4171428571428564</v>
      </c>
      <c r="E2401" s="14">
        <v>22301</v>
      </c>
      <c r="F2401" s="14">
        <f t="shared" si="112"/>
        <v>1</v>
      </c>
      <c r="G2401" s="14">
        <v>575.72</v>
      </c>
      <c r="H2401" s="13">
        <f t="shared" si="113"/>
        <v>3.6399999999999864</v>
      </c>
    </row>
    <row r="2402" spans="1:8" x14ac:dyDescent="0.3">
      <c r="A2402">
        <v>2401</v>
      </c>
      <c r="B2402" s="2">
        <v>42454</v>
      </c>
      <c r="C2402" s="13">
        <v>39.407142857142858</v>
      </c>
      <c r="D2402" s="13">
        <f t="shared" si="111"/>
        <v>1.2671428571428578</v>
      </c>
      <c r="E2402" s="14">
        <v>22300</v>
      </c>
      <c r="F2402" s="14">
        <f t="shared" si="112"/>
        <v>-23</v>
      </c>
      <c r="G2402" s="14">
        <v>572.08000000000004</v>
      </c>
      <c r="H2402" s="13">
        <f t="shared" si="113"/>
        <v>1.4200000000000728</v>
      </c>
    </row>
    <row r="2403" spans="1:8" x14ac:dyDescent="0.3">
      <c r="A2403">
        <v>2402</v>
      </c>
      <c r="B2403" s="2">
        <v>42453</v>
      </c>
      <c r="C2403" s="13">
        <v>38.14</v>
      </c>
      <c r="D2403" s="13">
        <f t="shared" si="111"/>
        <v>-0.14000000000000057</v>
      </c>
      <c r="E2403" s="14">
        <v>22323</v>
      </c>
      <c r="F2403" s="14">
        <f t="shared" si="112"/>
        <v>-22</v>
      </c>
      <c r="G2403" s="14">
        <v>570.66</v>
      </c>
      <c r="H2403" s="13">
        <f t="shared" si="113"/>
        <v>-4.0500000000000682</v>
      </c>
    </row>
    <row r="2404" spans="1:8" x14ac:dyDescent="0.3">
      <c r="A2404">
        <v>2403</v>
      </c>
      <c r="B2404" s="2">
        <v>42452</v>
      </c>
      <c r="C2404" s="13">
        <v>38.28</v>
      </c>
      <c r="D2404" s="13">
        <f t="shared" si="111"/>
        <v>-3.1700000000000017</v>
      </c>
      <c r="E2404" s="14">
        <v>22345</v>
      </c>
      <c r="F2404" s="14">
        <f t="shared" si="112"/>
        <v>55</v>
      </c>
      <c r="G2404" s="14">
        <v>574.71</v>
      </c>
      <c r="H2404" s="13">
        <f t="shared" si="113"/>
        <v>3.8000000000000682</v>
      </c>
    </row>
    <row r="2405" spans="1:8" x14ac:dyDescent="0.3">
      <c r="A2405">
        <v>2404</v>
      </c>
      <c r="B2405" s="2">
        <v>42451</v>
      </c>
      <c r="C2405" s="13">
        <v>41.45</v>
      </c>
      <c r="D2405" s="13">
        <f t="shared" si="111"/>
        <v>1.5400000000000063</v>
      </c>
      <c r="E2405" s="14">
        <v>22290</v>
      </c>
      <c r="F2405" s="14">
        <f t="shared" si="112"/>
        <v>22</v>
      </c>
      <c r="G2405" s="14">
        <v>570.91</v>
      </c>
      <c r="H2405" s="13">
        <f t="shared" si="113"/>
        <v>-1.3600000000000136</v>
      </c>
    </row>
    <row r="2406" spans="1:8" x14ac:dyDescent="0.3">
      <c r="A2406">
        <v>2405</v>
      </c>
      <c r="B2406" s="2">
        <v>42450</v>
      </c>
      <c r="C2406" s="13">
        <v>39.909999999999997</v>
      </c>
      <c r="D2406" s="13">
        <f t="shared" si="111"/>
        <v>0.43999999999999773</v>
      </c>
      <c r="E2406" s="14">
        <v>22268</v>
      </c>
      <c r="F2406" s="14">
        <f t="shared" si="112"/>
        <v>-2</v>
      </c>
      <c r="G2406" s="14">
        <v>572.27</v>
      </c>
      <c r="H2406" s="13">
        <f t="shared" si="113"/>
        <v>-3.5500000000000682</v>
      </c>
    </row>
    <row r="2407" spans="1:8" x14ac:dyDescent="0.3">
      <c r="A2407">
        <v>2406</v>
      </c>
      <c r="B2407" s="2">
        <v>42447</v>
      </c>
      <c r="C2407" s="13">
        <v>39.47</v>
      </c>
      <c r="D2407" s="13">
        <f t="shared" si="111"/>
        <v>-0.70000000000000284</v>
      </c>
      <c r="E2407" s="14">
        <v>22270</v>
      </c>
      <c r="F2407" s="14">
        <f t="shared" si="112"/>
        <v>23</v>
      </c>
      <c r="G2407" s="14">
        <v>575.82000000000005</v>
      </c>
      <c r="H2407" s="13">
        <f t="shared" si="113"/>
        <v>-3.4399999999999409</v>
      </c>
    </row>
    <row r="2408" spans="1:8" x14ac:dyDescent="0.3">
      <c r="A2408">
        <v>2407</v>
      </c>
      <c r="B2408" s="2">
        <v>42446</v>
      </c>
      <c r="C2408" s="13">
        <v>40.17</v>
      </c>
      <c r="D2408" s="13">
        <f t="shared" si="111"/>
        <v>1.740000000000002</v>
      </c>
      <c r="E2408" s="14">
        <v>22247</v>
      </c>
      <c r="F2408" s="14">
        <f t="shared" si="112"/>
        <v>-43</v>
      </c>
      <c r="G2408" s="14">
        <v>579.26</v>
      </c>
      <c r="H2408" s="13">
        <f t="shared" si="113"/>
        <v>2.1899999999999409</v>
      </c>
    </row>
    <row r="2409" spans="1:8" x14ac:dyDescent="0.3">
      <c r="A2409">
        <v>2408</v>
      </c>
      <c r="B2409" s="2">
        <v>42445</v>
      </c>
      <c r="C2409" s="13">
        <v>38.43</v>
      </c>
      <c r="D2409" s="13">
        <f t="shared" si="111"/>
        <v>2.1099999999999994</v>
      </c>
      <c r="E2409" s="14">
        <v>22290</v>
      </c>
      <c r="F2409" s="14">
        <f t="shared" si="112"/>
        <v>8</v>
      </c>
      <c r="G2409" s="14">
        <v>577.07000000000005</v>
      </c>
      <c r="H2409" s="13">
        <f t="shared" si="113"/>
        <v>3.0300000000000864</v>
      </c>
    </row>
    <row r="2410" spans="1:8" x14ac:dyDescent="0.3">
      <c r="A2410">
        <v>2409</v>
      </c>
      <c r="B2410" s="2">
        <v>42444</v>
      </c>
      <c r="C2410" s="13">
        <v>36.32</v>
      </c>
      <c r="D2410" s="13">
        <f t="shared" si="111"/>
        <v>-0.88000000000000256</v>
      </c>
      <c r="E2410" s="14">
        <v>22282</v>
      </c>
      <c r="F2410" s="14">
        <f t="shared" si="112"/>
        <v>14</v>
      </c>
      <c r="G2410" s="14">
        <v>574.04</v>
      </c>
      <c r="H2410" s="13">
        <f t="shared" si="113"/>
        <v>-3.9400000000000546</v>
      </c>
    </row>
    <row r="2411" spans="1:8" x14ac:dyDescent="0.3">
      <c r="A2411">
        <v>2410</v>
      </c>
      <c r="B2411" s="2">
        <v>42443</v>
      </c>
      <c r="C2411" s="13">
        <v>37.200000000000003</v>
      </c>
      <c r="D2411" s="13">
        <f t="shared" si="111"/>
        <v>-1.3099999999999952</v>
      </c>
      <c r="E2411" s="14">
        <v>22268</v>
      </c>
      <c r="F2411" s="14">
        <f t="shared" si="112"/>
        <v>30</v>
      </c>
      <c r="G2411" s="14">
        <v>577.98</v>
      </c>
      <c r="H2411" s="13">
        <f t="shared" si="113"/>
        <v>0.72000000000002728</v>
      </c>
    </row>
    <row r="2412" spans="1:8" x14ac:dyDescent="0.3">
      <c r="A2412">
        <v>2411</v>
      </c>
      <c r="B2412" s="2">
        <v>42440</v>
      </c>
      <c r="C2412" s="13">
        <v>38.51</v>
      </c>
      <c r="D2412" s="13">
        <f t="shared" si="111"/>
        <v>0.73999999999999488</v>
      </c>
      <c r="E2412" s="14">
        <v>22238</v>
      </c>
      <c r="F2412" s="14">
        <f t="shared" si="112"/>
        <v>19</v>
      </c>
      <c r="G2412" s="14">
        <v>577.26</v>
      </c>
      <c r="H2412" s="13">
        <f t="shared" si="113"/>
        <v>1.3500000000000227</v>
      </c>
    </row>
    <row r="2413" spans="1:8" x14ac:dyDescent="0.3">
      <c r="A2413">
        <v>2412</v>
      </c>
      <c r="B2413" s="2">
        <v>42439</v>
      </c>
      <c r="C2413" s="13">
        <v>37.770000000000003</v>
      </c>
      <c r="D2413" s="13">
        <f t="shared" si="111"/>
        <v>0.15000000000000568</v>
      </c>
      <c r="E2413" s="14">
        <v>22219</v>
      </c>
      <c r="F2413" s="14">
        <f t="shared" si="112"/>
        <v>-54</v>
      </c>
      <c r="G2413" s="14">
        <v>575.91</v>
      </c>
      <c r="H2413" s="13">
        <f t="shared" si="113"/>
        <v>4.1999999999999318</v>
      </c>
    </row>
    <row r="2414" spans="1:8" x14ac:dyDescent="0.3">
      <c r="A2414">
        <v>2413</v>
      </c>
      <c r="B2414" s="2">
        <v>42438</v>
      </c>
      <c r="C2414" s="13">
        <v>37.619999999999997</v>
      </c>
      <c r="D2414" s="13">
        <f t="shared" si="111"/>
        <v>0.94999999999999574</v>
      </c>
      <c r="E2414" s="14">
        <v>22273</v>
      </c>
      <c r="F2414" s="14">
        <f t="shared" si="112"/>
        <v>-3</v>
      </c>
      <c r="G2414" s="14">
        <v>571.71</v>
      </c>
      <c r="H2414" s="13">
        <f t="shared" si="113"/>
        <v>-3</v>
      </c>
    </row>
    <row r="2415" spans="1:8" x14ac:dyDescent="0.3">
      <c r="A2415">
        <v>2414</v>
      </c>
      <c r="B2415" s="2">
        <v>42437</v>
      </c>
      <c r="C2415" s="13">
        <v>36.67</v>
      </c>
      <c r="D2415" s="13">
        <f t="shared" si="111"/>
        <v>-1.2299999999999969</v>
      </c>
      <c r="E2415" s="14">
        <v>22276</v>
      </c>
      <c r="F2415" s="14">
        <f t="shared" si="112"/>
        <v>4</v>
      </c>
      <c r="G2415" s="14">
        <v>574.71</v>
      </c>
      <c r="H2415" s="13">
        <f t="shared" si="113"/>
        <v>-1.4900000000000091</v>
      </c>
    </row>
    <row r="2416" spans="1:8" x14ac:dyDescent="0.3">
      <c r="A2416">
        <v>2415</v>
      </c>
      <c r="B2416" s="2">
        <v>42436</v>
      </c>
      <c r="C2416" s="13">
        <v>37.9</v>
      </c>
      <c r="D2416" s="13">
        <f t="shared" si="111"/>
        <v>1.990000000000002</v>
      </c>
      <c r="E2416" s="14">
        <v>22272</v>
      </c>
      <c r="F2416" s="14">
        <f t="shared" si="112"/>
        <v>53</v>
      </c>
      <c r="G2416" s="14">
        <v>576.20000000000005</v>
      </c>
      <c r="H2416" s="13">
        <f t="shared" si="113"/>
        <v>2.5500000000000682</v>
      </c>
    </row>
    <row r="2417" spans="1:8" x14ac:dyDescent="0.3">
      <c r="A2417">
        <v>2416</v>
      </c>
      <c r="B2417" s="2">
        <v>42433</v>
      </c>
      <c r="C2417" s="13">
        <v>35.909999999999997</v>
      </c>
      <c r="D2417" s="13">
        <f t="shared" si="111"/>
        <v>1.3499999999999943</v>
      </c>
      <c r="E2417" s="14">
        <v>22219</v>
      </c>
      <c r="F2417" s="14">
        <f t="shared" si="112"/>
        <v>-49</v>
      </c>
      <c r="G2417" s="14">
        <v>573.65</v>
      </c>
      <c r="H2417" s="13">
        <f t="shared" si="113"/>
        <v>3.2599999999999909</v>
      </c>
    </row>
    <row r="2418" spans="1:8" x14ac:dyDescent="0.3">
      <c r="A2418">
        <v>2417</v>
      </c>
      <c r="B2418" s="2">
        <v>42432</v>
      </c>
      <c r="C2418" s="13">
        <v>34.56</v>
      </c>
      <c r="D2418" s="13">
        <f t="shared" si="111"/>
        <v>-9.9999999999980105E-3</v>
      </c>
      <c r="E2418" s="14">
        <v>22268</v>
      </c>
      <c r="F2418" s="14">
        <f t="shared" si="112"/>
        <v>-42</v>
      </c>
      <c r="G2418" s="14">
        <v>570.39</v>
      </c>
      <c r="H2418" s="13">
        <f t="shared" si="113"/>
        <v>0.21000000000003638</v>
      </c>
    </row>
    <row r="2419" spans="1:8" x14ac:dyDescent="0.3">
      <c r="A2419">
        <v>2418</v>
      </c>
      <c r="B2419" s="2">
        <v>42431</v>
      </c>
      <c r="C2419" s="13">
        <v>34.57</v>
      </c>
      <c r="D2419" s="13">
        <f t="shared" si="111"/>
        <v>0.17999999999999972</v>
      </c>
      <c r="E2419" s="14">
        <v>22310</v>
      </c>
      <c r="F2419" s="14">
        <f t="shared" si="112"/>
        <v>13</v>
      </c>
      <c r="G2419" s="14">
        <v>570.17999999999995</v>
      </c>
      <c r="H2419" s="13">
        <f t="shared" si="113"/>
        <v>8.6200000000000045</v>
      </c>
    </row>
    <row r="2420" spans="1:8" x14ac:dyDescent="0.3">
      <c r="A2420">
        <v>2419</v>
      </c>
      <c r="B2420" s="2">
        <v>42430</v>
      </c>
      <c r="C2420" s="13">
        <v>34.39</v>
      </c>
      <c r="D2420" s="13">
        <f t="shared" si="111"/>
        <v>1.6499999999999986</v>
      </c>
      <c r="E2420" s="14">
        <v>22297</v>
      </c>
      <c r="F2420" s="14">
        <f t="shared" si="112"/>
        <v>20</v>
      </c>
      <c r="G2420" s="14">
        <v>561.55999999999995</v>
      </c>
      <c r="H2420" s="13">
        <f t="shared" si="113"/>
        <v>2.1899999999999409</v>
      </c>
    </row>
    <row r="2421" spans="1:8" x14ac:dyDescent="0.3">
      <c r="A2421">
        <v>2420</v>
      </c>
      <c r="B2421" s="2">
        <v>42429</v>
      </c>
      <c r="C2421" s="13">
        <v>32.74</v>
      </c>
      <c r="D2421" s="13">
        <f t="shared" si="111"/>
        <v>1.0900000000000034</v>
      </c>
      <c r="E2421" s="14">
        <v>22277</v>
      </c>
      <c r="F2421" s="14">
        <f t="shared" si="112"/>
        <v>-16</v>
      </c>
      <c r="G2421" s="14">
        <v>559.37</v>
      </c>
      <c r="H2421" s="13">
        <f t="shared" si="113"/>
        <v>-6.7400000000000091</v>
      </c>
    </row>
    <row r="2422" spans="1:8" x14ac:dyDescent="0.3">
      <c r="A2422">
        <v>2421</v>
      </c>
      <c r="B2422" s="2">
        <v>42426</v>
      </c>
      <c r="C2422" s="13">
        <v>31.65</v>
      </c>
      <c r="D2422" s="13">
        <f t="shared" si="111"/>
        <v>0.25</v>
      </c>
      <c r="E2422" s="14">
        <v>22293</v>
      </c>
      <c r="F2422" s="14">
        <f t="shared" si="112"/>
        <v>-8</v>
      </c>
      <c r="G2422" s="14">
        <v>566.11</v>
      </c>
      <c r="H2422" s="13">
        <f t="shared" si="113"/>
        <v>3.2899999999999636</v>
      </c>
    </row>
    <row r="2423" spans="1:8" x14ac:dyDescent="0.3">
      <c r="A2423">
        <v>2422</v>
      </c>
      <c r="B2423" s="2">
        <v>42425</v>
      </c>
      <c r="C2423" s="13">
        <v>31.4</v>
      </c>
      <c r="D2423" s="13">
        <f t="shared" si="111"/>
        <v>1.0499999999999972</v>
      </c>
      <c r="E2423" s="14">
        <v>22301</v>
      </c>
      <c r="F2423" s="14">
        <f t="shared" si="112"/>
        <v>-47</v>
      </c>
      <c r="G2423" s="14">
        <v>562.82000000000005</v>
      </c>
      <c r="H2423" s="13">
        <f t="shared" si="113"/>
        <v>-5.2199999999999136</v>
      </c>
    </row>
    <row r="2424" spans="1:8" x14ac:dyDescent="0.3">
      <c r="A2424">
        <v>2423</v>
      </c>
      <c r="B2424" s="2">
        <v>42424</v>
      </c>
      <c r="C2424" s="13">
        <v>30.35</v>
      </c>
      <c r="D2424" s="13">
        <f t="shared" si="111"/>
        <v>-1.4899999999999984</v>
      </c>
      <c r="E2424" s="14">
        <v>22348</v>
      </c>
      <c r="F2424" s="14">
        <f t="shared" si="112"/>
        <v>13</v>
      </c>
      <c r="G2424" s="14">
        <v>568.04</v>
      </c>
      <c r="H2424" s="13">
        <f t="shared" si="113"/>
        <v>6.7599999999999909</v>
      </c>
    </row>
    <row r="2425" spans="1:8" x14ac:dyDescent="0.3">
      <c r="A2425">
        <v>2424</v>
      </c>
      <c r="B2425" s="2">
        <v>42423</v>
      </c>
      <c r="C2425" s="13">
        <v>31.84</v>
      </c>
      <c r="D2425" s="13">
        <f t="shared" si="111"/>
        <v>0.46999999999999886</v>
      </c>
      <c r="E2425" s="14">
        <v>22335</v>
      </c>
      <c r="F2425" s="14">
        <f t="shared" si="112"/>
        <v>-23</v>
      </c>
      <c r="G2425" s="14">
        <v>561.28</v>
      </c>
      <c r="H2425" s="13">
        <f t="shared" si="113"/>
        <v>0.56999999999993634</v>
      </c>
    </row>
    <row r="2426" spans="1:8" x14ac:dyDescent="0.3">
      <c r="A2426">
        <v>2425</v>
      </c>
      <c r="B2426" s="2">
        <v>42422</v>
      </c>
      <c r="C2426" s="13">
        <v>31.37</v>
      </c>
      <c r="D2426" s="13">
        <f t="shared" si="111"/>
        <v>1.7800000000000011</v>
      </c>
      <c r="E2426" s="14">
        <v>22358</v>
      </c>
      <c r="F2426" s="14">
        <f t="shared" si="112"/>
        <v>25</v>
      </c>
      <c r="G2426" s="14">
        <v>560.71</v>
      </c>
      <c r="H2426" s="13">
        <f t="shared" si="113"/>
        <v>6.6800000000000637</v>
      </c>
    </row>
    <row r="2427" spans="1:8" x14ac:dyDescent="0.3">
      <c r="A2427">
        <v>2426</v>
      </c>
      <c r="B2427" s="2">
        <v>42419</v>
      </c>
      <c r="C2427" s="13">
        <v>29.59</v>
      </c>
      <c r="D2427" s="13">
        <f t="shared" si="111"/>
        <v>-1.1799999999999997</v>
      </c>
      <c r="E2427" s="14">
        <v>22333</v>
      </c>
      <c r="F2427" s="14">
        <f t="shared" si="112"/>
        <v>17</v>
      </c>
      <c r="G2427" s="14">
        <v>554.03</v>
      </c>
      <c r="H2427" s="13">
        <f t="shared" si="113"/>
        <v>1.5399999999999636</v>
      </c>
    </row>
    <row r="2428" spans="1:8" x14ac:dyDescent="0.3">
      <c r="A2428">
        <v>2427</v>
      </c>
      <c r="B2428" s="2">
        <v>42418</v>
      </c>
      <c r="C2428" s="13">
        <v>30.77</v>
      </c>
      <c r="D2428" s="13">
        <f t="shared" si="111"/>
        <v>8.9999999999999858E-2</v>
      </c>
      <c r="E2428" s="14">
        <v>22316</v>
      </c>
      <c r="F2428" s="14">
        <f t="shared" si="112"/>
        <v>-40</v>
      </c>
      <c r="G2428" s="14">
        <v>552.49</v>
      </c>
      <c r="H2428" s="13">
        <f t="shared" si="113"/>
        <v>5.4400000000000546</v>
      </c>
    </row>
    <row r="2429" spans="1:8" x14ac:dyDescent="0.3">
      <c r="A2429">
        <v>2428</v>
      </c>
      <c r="B2429" s="2">
        <v>42417</v>
      </c>
      <c r="C2429" s="13">
        <v>30.68</v>
      </c>
      <c r="D2429" s="13">
        <f t="shared" si="111"/>
        <v>1.629999999999999</v>
      </c>
      <c r="E2429" s="14">
        <v>22356</v>
      </c>
      <c r="F2429" s="14">
        <f t="shared" si="112"/>
        <v>8</v>
      </c>
      <c r="G2429" s="14">
        <v>547.04999999999995</v>
      </c>
      <c r="H2429" s="13">
        <f t="shared" si="113"/>
        <v>-1</v>
      </c>
    </row>
    <row r="2430" spans="1:8" x14ac:dyDescent="0.3">
      <c r="A2430">
        <v>2429</v>
      </c>
      <c r="B2430" s="2">
        <v>42416</v>
      </c>
      <c r="C2430" s="13">
        <v>29.05</v>
      </c>
      <c r="D2430" s="13">
        <f t="shared" si="111"/>
        <v>1.9999999999996021E-2</v>
      </c>
      <c r="E2430" s="14">
        <v>22348</v>
      </c>
      <c r="F2430" s="14">
        <f t="shared" si="112"/>
        <v>18</v>
      </c>
      <c r="G2430" s="14">
        <v>548.04999999999995</v>
      </c>
      <c r="H2430" s="13">
        <f t="shared" si="113"/>
        <v>4.2599999999999909</v>
      </c>
    </row>
    <row r="2431" spans="1:8" x14ac:dyDescent="0.3">
      <c r="A2431">
        <v>2430</v>
      </c>
      <c r="B2431" s="2">
        <v>42415</v>
      </c>
      <c r="C2431" s="13">
        <v>29.030000000000005</v>
      </c>
      <c r="D2431" s="13">
        <f t="shared" si="111"/>
        <v>-0.28999999999999559</v>
      </c>
      <c r="E2431" s="14">
        <v>22330</v>
      </c>
      <c r="F2431" s="14">
        <f t="shared" si="112"/>
        <v>84</v>
      </c>
      <c r="G2431" s="14">
        <v>543.79</v>
      </c>
      <c r="H2431" s="13">
        <f t="shared" si="113"/>
        <v>2.3643065389420599</v>
      </c>
    </row>
    <row r="2432" spans="1:8" x14ac:dyDescent="0.3">
      <c r="A2432">
        <v>2431</v>
      </c>
      <c r="B2432" s="2">
        <v>42412</v>
      </c>
      <c r="C2432" s="13">
        <v>29.32</v>
      </c>
      <c r="D2432" s="13">
        <f t="shared" si="111"/>
        <v>3.129999999999999</v>
      </c>
      <c r="E2432" s="14">
        <v>22246</v>
      </c>
      <c r="F2432" s="14">
        <f t="shared" si="112"/>
        <v>32</v>
      </c>
      <c r="G2432" s="14">
        <v>541.4256934610579</v>
      </c>
      <c r="H2432" s="13">
        <f t="shared" si="113"/>
        <v>0.62196168263221807</v>
      </c>
    </row>
    <row r="2433" spans="1:8" x14ac:dyDescent="0.3">
      <c r="A2433">
        <v>2432</v>
      </c>
      <c r="B2433" s="2">
        <v>42411</v>
      </c>
      <c r="C2433" s="13">
        <v>26.19</v>
      </c>
      <c r="D2433" s="13">
        <f t="shared" si="111"/>
        <v>-1.3499999999999979</v>
      </c>
      <c r="E2433" s="14">
        <v>22214</v>
      </c>
      <c r="F2433" s="14">
        <f t="shared" si="112"/>
        <v>0</v>
      </c>
      <c r="G2433" s="14">
        <v>540.80373177842569</v>
      </c>
      <c r="H2433" s="13">
        <f t="shared" si="113"/>
        <v>3.0466472303146475E-2</v>
      </c>
    </row>
    <row r="2434" spans="1:8" x14ac:dyDescent="0.3">
      <c r="A2434">
        <v>2433</v>
      </c>
      <c r="B2434" s="2">
        <v>42410</v>
      </c>
      <c r="C2434" s="13">
        <v>27.54</v>
      </c>
      <c r="D2434" s="13">
        <f t="shared" si="111"/>
        <v>-0.42000000000000171</v>
      </c>
      <c r="E2434" s="14">
        <v>22214</v>
      </c>
      <c r="F2434" s="14">
        <f t="shared" si="112"/>
        <v>22</v>
      </c>
      <c r="G2434" s="14">
        <v>540.77326530612254</v>
      </c>
      <c r="H2434" s="13">
        <f t="shared" si="113"/>
        <v>-0.55959183673462576</v>
      </c>
    </row>
    <row r="2435" spans="1:8" x14ac:dyDescent="0.3">
      <c r="A2435">
        <v>2434</v>
      </c>
      <c r="B2435" s="2">
        <v>42409</v>
      </c>
      <c r="C2435" s="13">
        <v>27.96</v>
      </c>
      <c r="D2435" s="13">
        <f t="shared" ref="D2435:D2498" si="114">C2435-C2436</f>
        <v>-1.75</v>
      </c>
      <c r="E2435" s="14">
        <v>22192</v>
      </c>
      <c r="F2435" s="14">
        <f t="shared" ref="F2435:F2498" si="115">E2435-E2436</f>
        <v>-22</v>
      </c>
      <c r="G2435" s="14">
        <v>541.33285714285716</v>
      </c>
      <c r="H2435" s="13">
        <f t="shared" ref="H2435:H2498" si="116">G2435-G2436</f>
        <v>0.23285714285714221</v>
      </c>
    </row>
    <row r="2436" spans="1:8" x14ac:dyDescent="0.3">
      <c r="A2436">
        <v>2435</v>
      </c>
      <c r="B2436" s="2">
        <v>42408</v>
      </c>
      <c r="C2436" s="13">
        <v>29.71</v>
      </c>
      <c r="D2436" s="13">
        <f t="shared" si="114"/>
        <v>-1.1499999999999986</v>
      </c>
      <c r="E2436" s="14">
        <v>22214</v>
      </c>
      <c r="F2436" s="14">
        <f t="shared" si="115"/>
        <v>-22</v>
      </c>
      <c r="G2436" s="14">
        <v>541.1</v>
      </c>
      <c r="H2436" s="13">
        <f t="shared" si="116"/>
        <v>-3.6499999999999773</v>
      </c>
    </row>
    <row r="2437" spans="1:8" x14ac:dyDescent="0.3">
      <c r="A2437">
        <v>2436</v>
      </c>
      <c r="B2437" s="2">
        <v>42405</v>
      </c>
      <c r="C2437" s="13">
        <v>30.86</v>
      </c>
      <c r="D2437" s="13">
        <f t="shared" si="114"/>
        <v>-0.76999999999999957</v>
      </c>
      <c r="E2437" s="14">
        <v>22236</v>
      </c>
      <c r="F2437" s="14">
        <f t="shared" si="115"/>
        <v>-52</v>
      </c>
      <c r="G2437" s="14">
        <v>544.75</v>
      </c>
      <c r="H2437" s="13">
        <f t="shared" si="116"/>
        <v>2.6000000000000227</v>
      </c>
    </row>
    <row r="2438" spans="1:8" x14ac:dyDescent="0.3">
      <c r="A2438">
        <v>2437</v>
      </c>
      <c r="B2438" s="2">
        <v>42404</v>
      </c>
      <c r="C2438" s="13">
        <v>31.63</v>
      </c>
      <c r="D2438" s="13">
        <f t="shared" si="114"/>
        <v>-0.66000000000000014</v>
      </c>
      <c r="E2438" s="14">
        <v>22288</v>
      </c>
      <c r="F2438" s="14">
        <f t="shared" si="115"/>
        <v>69</v>
      </c>
      <c r="G2438" s="14">
        <v>542.15</v>
      </c>
      <c r="H2438" s="13">
        <f t="shared" si="116"/>
        <v>3.0799999999999272</v>
      </c>
    </row>
    <row r="2439" spans="1:8" x14ac:dyDescent="0.3">
      <c r="A2439">
        <v>2438</v>
      </c>
      <c r="B2439" s="2">
        <v>42403</v>
      </c>
      <c r="C2439" s="13">
        <v>32.29</v>
      </c>
      <c r="D2439" s="13">
        <f t="shared" si="114"/>
        <v>2.3900000000000006</v>
      </c>
      <c r="E2439" s="14">
        <v>22219</v>
      </c>
      <c r="F2439" s="14">
        <f t="shared" si="115"/>
        <v>-44</v>
      </c>
      <c r="G2439" s="14">
        <v>539.07000000000005</v>
      </c>
      <c r="H2439" s="13">
        <f t="shared" si="116"/>
        <v>2.6200000000000045</v>
      </c>
    </row>
    <row r="2440" spans="1:8" x14ac:dyDescent="0.3">
      <c r="A2440">
        <v>2439</v>
      </c>
      <c r="B2440" s="2">
        <v>42402</v>
      </c>
      <c r="C2440" s="13">
        <v>29.9</v>
      </c>
      <c r="D2440" s="13">
        <f t="shared" si="114"/>
        <v>-1.7200000000000024</v>
      </c>
      <c r="E2440" s="14">
        <v>22263</v>
      </c>
      <c r="F2440" s="14">
        <f t="shared" si="115"/>
        <v>27</v>
      </c>
      <c r="G2440" s="14">
        <v>536.45000000000005</v>
      </c>
      <c r="H2440" s="13">
        <f t="shared" si="116"/>
        <v>-4.1099999999999</v>
      </c>
    </row>
    <row r="2441" spans="1:8" x14ac:dyDescent="0.3">
      <c r="A2441">
        <v>2440</v>
      </c>
      <c r="B2441" s="2">
        <v>42401</v>
      </c>
      <c r="C2441" s="13">
        <v>31.62</v>
      </c>
      <c r="D2441" s="13">
        <f t="shared" si="114"/>
        <v>-2.0399999999999956</v>
      </c>
      <c r="E2441" s="14">
        <v>22236</v>
      </c>
      <c r="F2441" s="14">
        <f t="shared" si="115"/>
        <v>38</v>
      </c>
      <c r="G2441" s="14">
        <v>540.55999999999995</v>
      </c>
      <c r="H2441" s="13">
        <f t="shared" si="116"/>
        <v>-4.6900000000000546</v>
      </c>
    </row>
    <row r="2442" spans="1:8" x14ac:dyDescent="0.3">
      <c r="A2442">
        <v>2441</v>
      </c>
      <c r="B2442" s="2">
        <v>42398</v>
      </c>
      <c r="C2442" s="13">
        <v>33.659999999999997</v>
      </c>
      <c r="D2442" s="13">
        <f t="shared" si="114"/>
        <v>0.44999999999999574</v>
      </c>
      <c r="E2442" s="14">
        <v>22198</v>
      </c>
      <c r="F2442" s="14">
        <f t="shared" si="115"/>
        <v>27</v>
      </c>
      <c r="G2442" s="14">
        <v>545.25</v>
      </c>
      <c r="H2442" s="13">
        <f t="shared" si="116"/>
        <v>5.7799999999999727</v>
      </c>
    </row>
    <row r="2443" spans="1:8" x14ac:dyDescent="0.3">
      <c r="A2443">
        <v>2442</v>
      </c>
      <c r="B2443" s="2">
        <v>42397</v>
      </c>
      <c r="C2443" s="13">
        <v>33.21</v>
      </c>
      <c r="D2443" s="13">
        <f t="shared" si="114"/>
        <v>0.89000000000000057</v>
      </c>
      <c r="E2443" s="14">
        <v>22171</v>
      </c>
      <c r="F2443" s="14">
        <f t="shared" si="115"/>
        <v>-97</v>
      </c>
      <c r="G2443" s="14">
        <v>539.47</v>
      </c>
      <c r="H2443" s="13">
        <f t="shared" si="116"/>
        <v>-3.2200000000000273</v>
      </c>
    </row>
    <row r="2444" spans="1:8" x14ac:dyDescent="0.3">
      <c r="A2444">
        <v>2443</v>
      </c>
      <c r="B2444" s="2">
        <v>42396</v>
      </c>
      <c r="C2444" s="13">
        <v>32.32</v>
      </c>
      <c r="D2444" s="13">
        <f t="shared" si="114"/>
        <v>2.7800000000000011</v>
      </c>
      <c r="E2444" s="14">
        <v>22268</v>
      </c>
      <c r="F2444" s="14">
        <f t="shared" si="115"/>
        <v>-35</v>
      </c>
      <c r="G2444" s="14">
        <v>542.69000000000005</v>
      </c>
      <c r="H2444" s="13">
        <f t="shared" si="116"/>
        <v>4.9600000000000364</v>
      </c>
    </row>
    <row r="2445" spans="1:8" x14ac:dyDescent="0.3">
      <c r="A2445">
        <v>2444</v>
      </c>
      <c r="B2445" s="2">
        <v>42395</v>
      </c>
      <c r="C2445" s="13">
        <v>29.54</v>
      </c>
      <c r="D2445" s="13">
        <f t="shared" si="114"/>
        <v>-0.76999999999999957</v>
      </c>
      <c r="E2445" s="14">
        <v>22303</v>
      </c>
      <c r="F2445" s="14">
        <f t="shared" si="115"/>
        <v>-11</v>
      </c>
      <c r="G2445" s="14">
        <v>537.73</v>
      </c>
      <c r="H2445" s="13">
        <f t="shared" si="116"/>
        <v>-4.6200000000000045</v>
      </c>
    </row>
    <row r="2446" spans="1:8" x14ac:dyDescent="0.3">
      <c r="A2446">
        <v>2445</v>
      </c>
      <c r="B2446" s="2">
        <v>42394</v>
      </c>
      <c r="C2446" s="13">
        <v>30.31</v>
      </c>
      <c r="D2446" s="13">
        <f t="shared" si="114"/>
        <v>-1.7600000000000016</v>
      </c>
      <c r="E2446" s="14">
        <v>22314</v>
      </c>
      <c r="F2446" s="14">
        <f t="shared" si="115"/>
        <v>-78</v>
      </c>
      <c r="G2446" s="14">
        <v>542.35</v>
      </c>
      <c r="H2446" s="13">
        <f t="shared" si="116"/>
        <v>20.110000000000014</v>
      </c>
    </row>
    <row r="2447" spans="1:8" x14ac:dyDescent="0.3">
      <c r="A2447">
        <v>2446</v>
      </c>
      <c r="B2447" s="2">
        <v>42391</v>
      </c>
      <c r="C2447" s="13">
        <v>32.07</v>
      </c>
      <c r="D2447" s="13">
        <f t="shared" si="114"/>
        <v>2.5199999999999996</v>
      </c>
      <c r="E2447" s="14">
        <v>22392</v>
      </c>
      <c r="F2447" s="14">
        <f t="shared" si="115"/>
        <v>56</v>
      </c>
      <c r="G2447" s="14">
        <v>522.24</v>
      </c>
      <c r="H2447" s="13">
        <f t="shared" si="116"/>
        <v>0.36000000000001364</v>
      </c>
    </row>
    <row r="2448" spans="1:8" x14ac:dyDescent="0.3">
      <c r="A2448">
        <v>2447</v>
      </c>
      <c r="B2448" s="2">
        <v>42390</v>
      </c>
      <c r="C2448" s="13">
        <v>29.55</v>
      </c>
      <c r="D2448" s="13">
        <f t="shared" si="114"/>
        <v>2.870000000000001</v>
      </c>
      <c r="E2448" s="14">
        <v>22336</v>
      </c>
      <c r="F2448" s="14">
        <f t="shared" si="115"/>
        <v>-60</v>
      </c>
      <c r="G2448" s="14">
        <v>521.88</v>
      </c>
      <c r="H2448" s="13">
        <f t="shared" si="116"/>
        <v>-7.5600000000000591</v>
      </c>
    </row>
    <row r="2449" spans="1:8" x14ac:dyDescent="0.3">
      <c r="A2449">
        <v>2448</v>
      </c>
      <c r="B2449" s="2">
        <v>42389</v>
      </c>
      <c r="C2449" s="13">
        <v>26.68</v>
      </c>
      <c r="D2449" s="13">
        <f t="shared" si="114"/>
        <v>-1.7899999999999991</v>
      </c>
      <c r="E2449" s="14">
        <v>22396</v>
      </c>
      <c r="F2449" s="14">
        <f t="shared" si="115"/>
        <v>4</v>
      </c>
      <c r="G2449" s="14">
        <v>529.44000000000005</v>
      </c>
      <c r="H2449" s="13">
        <f t="shared" si="116"/>
        <v>-6.3299999999999272</v>
      </c>
    </row>
    <row r="2450" spans="1:8" x14ac:dyDescent="0.3">
      <c r="A2450">
        <v>2449</v>
      </c>
      <c r="B2450" s="2">
        <v>42388</v>
      </c>
      <c r="C2450" s="13">
        <v>28.47</v>
      </c>
      <c r="D2450" s="13">
        <f t="shared" si="114"/>
        <v>-2.8757142857142846</v>
      </c>
      <c r="E2450" s="14">
        <v>22392</v>
      </c>
      <c r="F2450" s="14">
        <f t="shared" si="115"/>
        <v>27</v>
      </c>
      <c r="G2450" s="14">
        <v>535.77</v>
      </c>
      <c r="H2450" s="13">
        <f t="shared" si="116"/>
        <v>9.3999999999999773</v>
      </c>
    </row>
    <row r="2451" spans="1:8" x14ac:dyDescent="0.3">
      <c r="A2451">
        <v>2450</v>
      </c>
      <c r="B2451" s="2">
        <v>42387</v>
      </c>
      <c r="C2451" s="13">
        <v>31.345714285714283</v>
      </c>
      <c r="D2451" s="13">
        <f t="shared" si="114"/>
        <v>1.8957142857142841</v>
      </c>
      <c r="E2451" s="14">
        <v>22365</v>
      </c>
      <c r="F2451" s="14">
        <f t="shared" si="115"/>
        <v>-50</v>
      </c>
      <c r="G2451" s="14">
        <v>526.37</v>
      </c>
      <c r="H2451" s="13">
        <f t="shared" si="116"/>
        <v>-16.669999999999959</v>
      </c>
    </row>
    <row r="2452" spans="1:8" x14ac:dyDescent="0.3">
      <c r="A2452">
        <v>2451</v>
      </c>
      <c r="B2452" s="2">
        <v>42384</v>
      </c>
      <c r="C2452" s="13">
        <v>29.45</v>
      </c>
      <c r="D2452" s="13">
        <f t="shared" si="114"/>
        <v>-1.7699999999999996</v>
      </c>
      <c r="E2452" s="14">
        <v>22415</v>
      </c>
      <c r="F2452" s="14">
        <f t="shared" si="115"/>
        <v>-21</v>
      </c>
      <c r="G2452" s="14">
        <v>543.04</v>
      </c>
      <c r="H2452" s="13">
        <f t="shared" si="116"/>
        <v>-9.9900000000000091</v>
      </c>
    </row>
    <row r="2453" spans="1:8" x14ac:dyDescent="0.3">
      <c r="A2453">
        <v>2452</v>
      </c>
      <c r="B2453" s="2">
        <v>42383</v>
      </c>
      <c r="C2453" s="13">
        <v>31.22</v>
      </c>
      <c r="D2453" s="13">
        <f t="shared" si="114"/>
        <v>0.79999999999999716</v>
      </c>
      <c r="E2453" s="14">
        <v>22436</v>
      </c>
      <c r="F2453" s="14">
        <f t="shared" si="115"/>
        <v>43</v>
      </c>
      <c r="G2453" s="14">
        <v>553.03</v>
      </c>
      <c r="H2453" s="13">
        <f t="shared" si="116"/>
        <v>-7.3400000000000318</v>
      </c>
    </row>
    <row r="2454" spans="1:8" x14ac:dyDescent="0.3">
      <c r="A2454">
        <v>2453</v>
      </c>
      <c r="B2454" s="2">
        <v>42382</v>
      </c>
      <c r="C2454" s="13">
        <v>30.42</v>
      </c>
      <c r="D2454" s="13">
        <f t="shared" si="114"/>
        <v>0</v>
      </c>
      <c r="E2454" s="14">
        <v>22393</v>
      </c>
      <c r="F2454" s="14">
        <f t="shared" si="115"/>
        <v>-35</v>
      </c>
      <c r="G2454" s="14">
        <v>560.37</v>
      </c>
      <c r="H2454" s="13">
        <f t="shared" si="116"/>
        <v>-3.8899999999999864</v>
      </c>
    </row>
    <row r="2455" spans="1:8" x14ac:dyDescent="0.3">
      <c r="A2455">
        <v>2454</v>
      </c>
      <c r="B2455" s="2">
        <v>42381</v>
      </c>
      <c r="C2455" s="13">
        <v>30.42</v>
      </c>
      <c r="D2455" s="13">
        <f t="shared" si="114"/>
        <v>-1</v>
      </c>
      <c r="E2455" s="14">
        <v>22428</v>
      </c>
      <c r="F2455" s="14">
        <f t="shared" si="115"/>
        <v>10</v>
      </c>
      <c r="G2455" s="14">
        <v>564.26</v>
      </c>
      <c r="H2455" s="13">
        <f t="shared" si="116"/>
        <v>6.3899999999999864</v>
      </c>
    </row>
    <row r="2456" spans="1:8" x14ac:dyDescent="0.3">
      <c r="A2456">
        <v>2455</v>
      </c>
      <c r="B2456" s="2">
        <v>42380</v>
      </c>
      <c r="C2456" s="13">
        <v>31.42</v>
      </c>
      <c r="D2456" s="13">
        <f t="shared" si="114"/>
        <v>-1.7800000000000011</v>
      </c>
      <c r="E2456" s="14">
        <v>22418</v>
      </c>
      <c r="F2456" s="14">
        <f t="shared" si="115"/>
        <v>-8</v>
      </c>
      <c r="G2456" s="14">
        <v>557.87</v>
      </c>
      <c r="H2456" s="13">
        <f t="shared" si="116"/>
        <v>-2.17999999999995</v>
      </c>
    </row>
    <row r="2457" spans="1:8" x14ac:dyDescent="0.3">
      <c r="A2457">
        <v>2456</v>
      </c>
      <c r="B2457" s="2">
        <v>42377</v>
      </c>
      <c r="C2457" s="13">
        <v>33.200000000000003</v>
      </c>
      <c r="D2457" s="13">
        <f t="shared" si="114"/>
        <v>-8.9999999999996305E-2</v>
      </c>
      <c r="E2457" s="14">
        <v>22426</v>
      </c>
      <c r="F2457" s="14">
        <f t="shared" si="115"/>
        <v>-2</v>
      </c>
      <c r="G2457" s="14">
        <v>560.04999999999995</v>
      </c>
      <c r="H2457" s="13">
        <f t="shared" si="116"/>
        <v>-5.3100000000000591</v>
      </c>
    </row>
    <row r="2458" spans="1:8" x14ac:dyDescent="0.3">
      <c r="A2458">
        <v>2457</v>
      </c>
      <c r="B2458" s="2">
        <v>42376</v>
      </c>
      <c r="C2458" s="13">
        <v>33.29</v>
      </c>
      <c r="D2458" s="13">
        <f t="shared" si="114"/>
        <v>-0.67999999999999972</v>
      </c>
      <c r="E2458" s="14">
        <v>22428</v>
      </c>
      <c r="F2458" s="14">
        <f t="shared" si="115"/>
        <v>-37</v>
      </c>
      <c r="G2458" s="14">
        <v>565.36</v>
      </c>
      <c r="H2458" s="13">
        <f t="shared" si="116"/>
        <v>-9.2100000000000364</v>
      </c>
    </row>
    <row r="2459" spans="1:8" x14ac:dyDescent="0.3">
      <c r="A2459">
        <v>2458</v>
      </c>
      <c r="B2459" s="2">
        <v>42375</v>
      </c>
      <c r="C2459" s="13">
        <v>33.97</v>
      </c>
      <c r="D2459" s="13">
        <f t="shared" si="114"/>
        <v>-2</v>
      </c>
      <c r="E2459" s="14">
        <v>22465</v>
      </c>
      <c r="F2459" s="14">
        <f t="shared" si="115"/>
        <v>7</v>
      </c>
      <c r="G2459" s="14">
        <v>574.57000000000005</v>
      </c>
      <c r="H2459" s="13">
        <f t="shared" si="116"/>
        <v>4.6299999999999955</v>
      </c>
    </row>
    <row r="2460" spans="1:8" x14ac:dyDescent="0.3">
      <c r="A2460">
        <v>2459</v>
      </c>
      <c r="B2460" s="2">
        <v>42374</v>
      </c>
      <c r="C2460" s="13">
        <v>35.97</v>
      </c>
      <c r="D2460" s="13">
        <f t="shared" si="114"/>
        <v>-0.84000000000000341</v>
      </c>
      <c r="E2460" s="14">
        <v>22458</v>
      </c>
      <c r="F2460" s="14">
        <f t="shared" si="115"/>
        <v>34</v>
      </c>
      <c r="G2460" s="14">
        <v>569.94000000000005</v>
      </c>
      <c r="H2460" s="13">
        <f t="shared" si="116"/>
        <v>-4.4699999999999136</v>
      </c>
    </row>
    <row r="2461" spans="1:8" x14ac:dyDescent="0.3">
      <c r="A2461">
        <v>2460</v>
      </c>
      <c r="B2461" s="2">
        <v>42373</v>
      </c>
      <c r="C2461" s="13">
        <v>36.81</v>
      </c>
      <c r="D2461" s="13">
        <f t="shared" si="114"/>
        <v>-0.32000000000000028</v>
      </c>
      <c r="E2461" s="14">
        <v>22424</v>
      </c>
      <c r="F2461" s="14">
        <f t="shared" si="115"/>
        <v>-56</v>
      </c>
      <c r="G2461" s="14">
        <v>574.41</v>
      </c>
      <c r="H2461" s="13">
        <f t="shared" si="116"/>
        <v>-4.6200000000000045</v>
      </c>
    </row>
    <row r="2462" spans="1:8" x14ac:dyDescent="0.3">
      <c r="A2462">
        <v>2461</v>
      </c>
      <c r="B2462" s="2">
        <v>42369</v>
      </c>
      <c r="C2462" s="13">
        <v>37.130000000000003</v>
      </c>
      <c r="D2462" s="13">
        <f t="shared" si="114"/>
        <v>0.53999999999999915</v>
      </c>
      <c r="E2462" s="14">
        <v>22480</v>
      </c>
      <c r="F2462" s="14">
        <f t="shared" si="115"/>
        <v>74</v>
      </c>
      <c r="G2462" s="14">
        <v>579.03</v>
      </c>
      <c r="H2462" s="13">
        <f t="shared" si="116"/>
        <v>-0.42000000000007276</v>
      </c>
    </row>
    <row r="2463" spans="1:8" x14ac:dyDescent="0.3">
      <c r="A2463">
        <v>2462</v>
      </c>
      <c r="B2463" s="2">
        <v>42368</v>
      </c>
      <c r="C2463" s="13">
        <v>36.590000000000003</v>
      </c>
      <c r="D2463" s="13">
        <f t="shared" si="114"/>
        <v>-1.2899999999999991</v>
      </c>
      <c r="E2463" s="14">
        <v>22406</v>
      </c>
      <c r="F2463" s="14">
        <f t="shared" si="115"/>
        <v>-64</v>
      </c>
      <c r="G2463" s="14">
        <v>579.45000000000005</v>
      </c>
      <c r="H2463" s="13">
        <f t="shared" si="116"/>
        <v>3.1600000000000819</v>
      </c>
    </row>
    <row r="2464" spans="1:8" x14ac:dyDescent="0.3">
      <c r="A2464">
        <v>2463</v>
      </c>
      <c r="B2464" s="2">
        <v>42367</v>
      </c>
      <c r="C2464" s="13">
        <v>37.880000000000003</v>
      </c>
      <c r="D2464" s="13">
        <f t="shared" si="114"/>
        <v>1.5200000000000031</v>
      </c>
      <c r="E2464" s="14">
        <v>22470</v>
      </c>
      <c r="F2464" s="14">
        <f t="shared" si="115"/>
        <v>-47</v>
      </c>
      <c r="G2464" s="14">
        <v>576.29</v>
      </c>
      <c r="H2464" s="13">
        <f t="shared" si="116"/>
        <v>6.3899999999999864</v>
      </c>
    </row>
    <row r="2465" spans="1:8" x14ac:dyDescent="0.3">
      <c r="A2465">
        <v>2464</v>
      </c>
      <c r="B2465" s="2">
        <v>42366</v>
      </c>
      <c r="C2465" s="13">
        <v>36.36</v>
      </c>
      <c r="D2465" s="13">
        <f t="shared" si="114"/>
        <v>0.60285714285713965</v>
      </c>
      <c r="E2465" s="14">
        <v>22517</v>
      </c>
      <c r="F2465" s="14">
        <f t="shared" si="115"/>
        <v>-23</v>
      </c>
      <c r="G2465" s="14">
        <v>569.9</v>
      </c>
      <c r="H2465" s="13">
        <f t="shared" si="116"/>
        <v>2.2300000000000182</v>
      </c>
    </row>
    <row r="2466" spans="1:8" x14ac:dyDescent="0.3">
      <c r="A2466">
        <v>2465</v>
      </c>
      <c r="B2466" s="2">
        <v>42363</v>
      </c>
      <c r="C2466" s="13">
        <v>35.75714285714286</v>
      </c>
      <c r="D2466" s="13">
        <f t="shared" si="114"/>
        <v>-1.8628571428571377</v>
      </c>
      <c r="E2466" s="14">
        <v>22540</v>
      </c>
      <c r="F2466" s="14">
        <f t="shared" si="115"/>
        <v>23</v>
      </c>
      <c r="G2466" s="14">
        <v>567.66999999999996</v>
      </c>
      <c r="H2466" s="13">
        <f t="shared" si="116"/>
        <v>1.5</v>
      </c>
    </row>
    <row r="2467" spans="1:8" x14ac:dyDescent="0.3">
      <c r="A2467">
        <v>2466</v>
      </c>
      <c r="B2467" s="2">
        <v>42362</v>
      </c>
      <c r="C2467" s="13">
        <v>37.619999999999997</v>
      </c>
      <c r="D2467" s="13">
        <f t="shared" si="114"/>
        <v>0.85999999999999943</v>
      </c>
      <c r="E2467" s="14">
        <v>22517</v>
      </c>
      <c r="F2467" s="14">
        <f t="shared" si="115"/>
        <v>0</v>
      </c>
      <c r="G2467" s="14">
        <v>566.16999999999996</v>
      </c>
      <c r="H2467" s="13">
        <f t="shared" si="116"/>
        <v>1.8999999999999773</v>
      </c>
    </row>
    <row r="2468" spans="1:8" x14ac:dyDescent="0.3">
      <c r="A2468">
        <v>2467</v>
      </c>
      <c r="B2468" s="2">
        <v>42361</v>
      </c>
      <c r="C2468" s="13">
        <v>36.76</v>
      </c>
      <c r="D2468" s="13">
        <f t="shared" si="114"/>
        <v>0.64000000000000057</v>
      </c>
      <c r="E2468" s="14">
        <v>22517</v>
      </c>
      <c r="F2468" s="14">
        <f t="shared" si="115"/>
        <v>-29</v>
      </c>
      <c r="G2468" s="14">
        <v>564.27</v>
      </c>
      <c r="H2468" s="13">
        <f t="shared" si="116"/>
        <v>-2.0800000000000409</v>
      </c>
    </row>
    <row r="2469" spans="1:8" x14ac:dyDescent="0.3">
      <c r="A2469">
        <v>2468</v>
      </c>
      <c r="B2469" s="2">
        <v>42360</v>
      </c>
      <c r="C2469" s="13">
        <v>36.119999999999997</v>
      </c>
      <c r="D2469" s="13">
        <f t="shared" si="114"/>
        <v>1.5700000000000003</v>
      </c>
      <c r="E2469" s="14">
        <v>22546</v>
      </c>
      <c r="F2469" s="14">
        <f t="shared" si="115"/>
        <v>1</v>
      </c>
      <c r="G2469" s="14">
        <v>566.35</v>
      </c>
      <c r="H2469" s="13">
        <f t="shared" si="116"/>
        <v>-0.54999999999995453</v>
      </c>
    </row>
    <row r="2470" spans="1:8" x14ac:dyDescent="0.3">
      <c r="A2470">
        <v>2469</v>
      </c>
      <c r="B2470" s="2">
        <v>42359</v>
      </c>
      <c r="C2470" s="13">
        <v>34.549999999999997</v>
      </c>
      <c r="D2470" s="13">
        <f t="shared" si="114"/>
        <v>-0.17000000000000171</v>
      </c>
      <c r="E2470" s="14">
        <v>22545</v>
      </c>
      <c r="F2470" s="14">
        <f t="shared" si="115"/>
        <v>49</v>
      </c>
      <c r="G2470" s="14">
        <v>566.9</v>
      </c>
      <c r="H2470" s="13">
        <f t="shared" si="116"/>
        <v>-1.2799999999999727</v>
      </c>
    </row>
    <row r="2471" spans="1:8" x14ac:dyDescent="0.3">
      <c r="A2471">
        <v>2470</v>
      </c>
      <c r="B2471" s="2">
        <v>42356</v>
      </c>
      <c r="C2471" s="13">
        <v>34.72</v>
      </c>
      <c r="D2471" s="13">
        <f t="shared" si="114"/>
        <v>-0.25999999999999801</v>
      </c>
      <c r="E2471" s="14">
        <v>22496</v>
      </c>
      <c r="F2471" s="14">
        <f t="shared" si="115"/>
        <v>-3</v>
      </c>
      <c r="G2471" s="14">
        <v>568.17999999999995</v>
      </c>
      <c r="H2471" s="13">
        <f t="shared" si="116"/>
        <v>-8.9300000000000637</v>
      </c>
    </row>
    <row r="2472" spans="1:8" x14ac:dyDescent="0.3">
      <c r="A2472">
        <v>2471</v>
      </c>
      <c r="B2472" s="2">
        <v>42355</v>
      </c>
      <c r="C2472" s="13">
        <v>34.979999999999997</v>
      </c>
      <c r="D2472" s="13">
        <f t="shared" si="114"/>
        <v>-0.57000000000000028</v>
      </c>
      <c r="E2472" s="14">
        <v>22499</v>
      </c>
      <c r="F2472" s="14">
        <f t="shared" si="115"/>
        <v>-18</v>
      </c>
      <c r="G2472" s="14">
        <v>577.11</v>
      </c>
      <c r="H2472" s="13">
        <f t="shared" si="116"/>
        <v>4.5600000000000591</v>
      </c>
    </row>
    <row r="2473" spans="1:8" x14ac:dyDescent="0.3">
      <c r="A2473">
        <v>2472</v>
      </c>
      <c r="B2473" s="2">
        <v>42354</v>
      </c>
      <c r="C2473" s="13">
        <v>35.549999999999997</v>
      </c>
      <c r="D2473" s="13">
        <f t="shared" si="114"/>
        <v>-1.7700000000000031</v>
      </c>
      <c r="E2473" s="14">
        <v>22517</v>
      </c>
      <c r="F2473" s="14">
        <f t="shared" si="115"/>
        <v>-13</v>
      </c>
      <c r="G2473" s="14">
        <v>572.54999999999995</v>
      </c>
      <c r="H2473" s="13">
        <f t="shared" si="116"/>
        <v>4.5499999999999545</v>
      </c>
    </row>
    <row r="2474" spans="1:8" x14ac:dyDescent="0.3">
      <c r="A2474">
        <v>2473</v>
      </c>
      <c r="B2474" s="2">
        <v>42353</v>
      </c>
      <c r="C2474" s="13">
        <v>37.32</v>
      </c>
      <c r="D2474" s="13">
        <f t="shared" si="114"/>
        <v>1.009999999999998</v>
      </c>
      <c r="E2474" s="14">
        <v>22530</v>
      </c>
      <c r="F2474" s="14">
        <f t="shared" si="115"/>
        <v>30</v>
      </c>
      <c r="G2474" s="14">
        <v>568</v>
      </c>
      <c r="H2474" s="13">
        <f t="shared" si="116"/>
        <v>5.7799999999999727</v>
      </c>
    </row>
    <row r="2475" spans="1:8" x14ac:dyDescent="0.3">
      <c r="A2475">
        <v>2474</v>
      </c>
      <c r="B2475" s="2">
        <v>42352</v>
      </c>
      <c r="C2475" s="13">
        <v>36.31</v>
      </c>
      <c r="D2475" s="13">
        <f t="shared" si="114"/>
        <v>0.66000000000000369</v>
      </c>
      <c r="E2475" s="14">
        <v>22500</v>
      </c>
      <c r="F2475" s="14">
        <f t="shared" si="115"/>
        <v>10</v>
      </c>
      <c r="G2475" s="14">
        <v>562.22</v>
      </c>
      <c r="H2475" s="13">
        <f t="shared" si="116"/>
        <v>-1.2099999999999227</v>
      </c>
    </row>
    <row r="2476" spans="1:8" x14ac:dyDescent="0.3">
      <c r="A2476">
        <v>2475</v>
      </c>
      <c r="B2476" s="2">
        <v>42349</v>
      </c>
      <c r="C2476" s="13">
        <v>35.65</v>
      </c>
      <c r="D2476" s="13">
        <f t="shared" si="114"/>
        <v>-1.1099999999999994</v>
      </c>
      <c r="E2476" s="14">
        <v>22490</v>
      </c>
      <c r="F2476" s="14">
        <f t="shared" si="115"/>
        <v>20</v>
      </c>
      <c r="G2476" s="14">
        <v>563.42999999999995</v>
      </c>
      <c r="H2476" s="13">
        <f t="shared" si="116"/>
        <v>2.3899999999999864</v>
      </c>
    </row>
    <row r="2477" spans="1:8" x14ac:dyDescent="0.3">
      <c r="A2477">
        <v>2476</v>
      </c>
      <c r="B2477" s="2">
        <v>42348</v>
      </c>
      <c r="C2477" s="13">
        <v>36.76</v>
      </c>
      <c r="D2477" s="13">
        <f t="shared" si="114"/>
        <v>-0.39999999999999858</v>
      </c>
      <c r="E2477" s="14">
        <v>22470</v>
      </c>
      <c r="F2477" s="14">
        <f t="shared" si="115"/>
        <v>0</v>
      </c>
      <c r="G2477" s="14">
        <v>561.04</v>
      </c>
      <c r="H2477" s="13">
        <f t="shared" si="116"/>
        <v>-4.1600000000000819</v>
      </c>
    </row>
    <row r="2478" spans="1:8" x14ac:dyDescent="0.3">
      <c r="A2478">
        <v>2477</v>
      </c>
      <c r="B2478" s="2">
        <v>42347</v>
      </c>
      <c r="C2478" s="13">
        <v>37.159999999999997</v>
      </c>
      <c r="D2478" s="13">
        <f t="shared" si="114"/>
        <v>-0.30000000000000426</v>
      </c>
      <c r="E2478" s="14">
        <v>22470</v>
      </c>
      <c r="F2478" s="14">
        <f t="shared" si="115"/>
        <v>10</v>
      </c>
      <c r="G2478" s="14">
        <v>565.20000000000005</v>
      </c>
      <c r="H2478" s="13">
        <f t="shared" si="116"/>
        <v>-8.9499999999999318</v>
      </c>
    </row>
    <row r="2479" spans="1:8" x14ac:dyDescent="0.3">
      <c r="A2479">
        <v>2478</v>
      </c>
      <c r="B2479" s="2">
        <v>42346</v>
      </c>
      <c r="C2479" s="13">
        <v>37.46</v>
      </c>
      <c r="D2479" s="13">
        <f t="shared" si="114"/>
        <v>-0.17999999999999972</v>
      </c>
      <c r="E2479" s="14">
        <v>22460</v>
      </c>
      <c r="F2479" s="14">
        <f t="shared" si="115"/>
        <v>-15</v>
      </c>
      <c r="G2479" s="14">
        <v>574.15</v>
      </c>
      <c r="H2479" s="13">
        <f t="shared" si="116"/>
        <v>10.529999999999973</v>
      </c>
    </row>
    <row r="2480" spans="1:8" x14ac:dyDescent="0.3">
      <c r="A2480">
        <v>2479</v>
      </c>
      <c r="B2480" s="2">
        <v>42345</v>
      </c>
      <c r="C2480" s="13">
        <v>37.64</v>
      </c>
      <c r="D2480" s="13">
        <f t="shared" si="114"/>
        <v>-2.3599999999999994</v>
      </c>
      <c r="E2480" s="14">
        <v>22475</v>
      </c>
      <c r="F2480" s="14">
        <f t="shared" si="115"/>
        <v>5</v>
      </c>
      <c r="G2480" s="14">
        <v>563.62</v>
      </c>
      <c r="H2480" s="13">
        <f t="shared" si="116"/>
        <v>-8</v>
      </c>
    </row>
    <row r="2481" spans="1:8" x14ac:dyDescent="0.3">
      <c r="A2481">
        <v>2480</v>
      </c>
      <c r="B2481" s="2">
        <v>42342</v>
      </c>
      <c r="C2481" s="13">
        <v>40</v>
      </c>
      <c r="D2481" s="13">
        <f t="shared" si="114"/>
        <v>-1.0799999999999983</v>
      </c>
      <c r="E2481" s="14">
        <v>22470</v>
      </c>
      <c r="F2481" s="14">
        <f t="shared" si="115"/>
        <v>-10</v>
      </c>
      <c r="G2481" s="14">
        <v>571.62</v>
      </c>
      <c r="H2481" s="13">
        <f t="shared" si="116"/>
        <v>-2.7599999999999909</v>
      </c>
    </row>
    <row r="2482" spans="1:8" x14ac:dyDescent="0.3">
      <c r="A2482">
        <v>2481</v>
      </c>
      <c r="B2482" s="2">
        <v>42341</v>
      </c>
      <c r="C2482" s="13">
        <v>41.08</v>
      </c>
      <c r="D2482" s="13">
        <f t="shared" si="114"/>
        <v>1.1499999999999986</v>
      </c>
      <c r="E2482" s="14">
        <v>22480</v>
      </c>
      <c r="F2482" s="14">
        <f t="shared" si="115"/>
        <v>-15</v>
      </c>
      <c r="G2482" s="14">
        <v>574.38</v>
      </c>
      <c r="H2482" s="13">
        <f t="shared" si="116"/>
        <v>-3.999999999996362E-2</v>
      </c>
    </row>
    <row r="2483" spans="1:8" x14ac:dyDescent="0.3">
      <c r="A2483">
        <v>2482</v>
      </c>
      <c r="B2483" s="2">
        <v>42340</v>
      </c>
      <c r="C2483" s="13">
        <v>39.93</v>
      </c>
      <c r="D2483" s="13">
        <f t="shared" si="114"/>
        <v>-0.64999999999999858</v>
      </c>
      <c r="E2483" s="14">
        <v>22495</v>
      </c>
      <c r="F2483" s="14">
        <f t="shared" si="115"/>
        <v>7</v>
      </c>
      <c r="G2483" s="14">
        <v>574.41999999999996</v>
      </c>
      <c r="H2483" s="13">
        <f t="shared" si="116"/>
        <v>4.0099999999999909</v>
      </c>
    </row>
    <row r="2484" spans="1:8" x14ac:dyDescent="0.3">
      <c r="A2484">
        <v>2483</v>
      </c>
      <c r="B2484" s="2">
        <v>42339</v>
      </c>
      <c r="C2484" s="13">
        <v>40.58</v>
      </c>
      <c r="D2484" s="13">
        <f t="shared" si="114"/>
        <v>0.14999999999999858</v>
      </c>
      <c r="E2484" s="14">
        <v>22488</v>
      </c>
      <c r="F2484" s="14">
        <f t="shared" si="115"/>
        <v>20</v>
      </c>
      <c r="G2484" s="14">
        <v>570.41</v>
      </c>
      <c r="H2484" s="13">
        <f t="shared" si="116"/>
        <v>-2.7900000000000773</v>
      </c>
    </row>
    <row r="2485" spans="1:8" x14ac:dyDescent="0.3">
      <c r="A2485">
        <v>2484</v>
      </c>
      <c r="B2485" s="2">
        <v>42338</v>
      </c>
      <c r="C2485" s="13">
        <v>40.43</v>
      </c>
      <c r="D2485" s="13">
        <f t="shared" si="114"/>
        <v>-0.14000000000000057</v>
      </c>
      <c r="E2485" s="14">
        <v>22468</v>
      </c>
      <c r="F2485" s="14">
        <f t="shared" si="115"/>
        <v>-7</v>
      </c>
      <c r="G2485" s="14">
        <v>573.20000000000005</v>
      </c>
      <c r="H2485" s="13">
        <f t="shared" si="116"/>
        <v>-9.6599999999999682</v>
      </c>
    </row>
    <row r="2486" spans="1:8" x14ac:dyDescent="0.3">
      <c r="A2486">
        <v>2485</v>
      </c>
      <c r="B2486" s="2">
        <v>42335</v>
      </c>
      <c r="C2486" s="13">
        <v>40.57</v>
      </c>
      <c r="D2486" s="13">
        <f t="shared" si="114"/>
        <v>0.17000000000000171</v>
      </c>
      <c r="E2486" s="14">
        <v>22475</v>
      </c>
      <c r="F2486" s="14">
        <f t="shared" si="115"/>
        <v>-5</v>
      </c>
      <c r="G2486" s="14">
        <v>582.86</v>
      </c>
      <c r="H2486" s="13">
        <f t="shared" si="116"/>
        <v>-7.5399999999999636</v>
      </c>
    </row>
    <row r="2487" spans="1:8" x14ac:dyDescent="0.3">
      <c r="A2487">
        <v>2486</v>
      </c>
      <c r="B2487" s="2">
        <v>42334</v>
      </c>
      <c r="C2487" s="13">
        <v>40.4</v>
      </c>
      <c r="D2487" s="13">
        <f t="shared" si="114"/>
        <v>-0.82000000000000028</v>
      </c>
      <c r="E2487" s="14">
        <v>22480</v>
      </c>
      <c r="F2487" s="14">
        <f t="shared" si="115"/>
        <v>12</v>
      </c>
      <c r="G2487" s="14">
        <v>590.4</v>
      </c>
      <c r="H2487" s="13">
        <f t="shared" si="116"/>
        <v>-5.3000000000000682</v>
      </c>
    </row>
    <row r="2488" spans="1:8" x14ac:dyDescent="0.3">
      <c r="A2488">
        <v>2487</v>
      </c>
      <c r="B2488" s="2">
        <v>42333</v>
      </c>
      <c r="C2488" s="13">
        <v>41.22</v>
      </c>
      <c r="D2488" s="13">
        <f t="shared" si="114"/>
        <v>0.32999999999999829</v>
      </c>
      <c r="E2488" s="14">
        <v>22468</v>
      </c>
      <c r="F2488" s="14">
        <f t="shared" si="115"/>
        <v>0</v>
      </c>
      <c r="G2488" s="14">
        <v>595.70000000000005</v>
      </c>
      <c r="H2488" s="13">
        <f t="shared" si="116"/>
        <v>1.8700000000000045</v>
      </c>
    </row>
    <row r="2489" spans="1:8" x14ac:dyDescent="0.3">
      <c r="A2489">
        <v>2488</v>
      </c>
      <c r="B2489" s="2">
        <v>42332</v>
      </c>
      <c r="C2489" s="13">
        <v>40.89</v>
      </c>
      <c r="D2489" s="13">
        <f t="shared" si="114"/>
        <v>1.6199999999999974</v>
      </c>
      <c r="E2489" s="14">
        <v>22468</v>
      </c>
      <c r="F2489" s="14">
        <f t="shared" si="115"/>
        <v>-17</v>
      </c>
      <c r="G2489" s="14">
        <v>593.83000000000004</v>
      </c>
      <c r="H2489" s="13">
        <f t="shared" si="116"/>
        <v>-6.1599999999999682</v>
      </c>
    </row>
    <row r="2490" spans="1:8" x14ac:dyDescent="0.3">
      <c r="A2490">
        <v>2489</v>
      </c>
      <c r="B2490" s="2">
        <v>42331</v>
      </c>
      <c r="C2490" s="13">
        <v>39.270000000000003</v>
      </c>
      <c r="D2490" s="13">
        <f t="shared" si="114"/>
        <v>-0.11999999999999744</v>
      </c>
      <c r="E2490" s="14">
        <v>22485</v>
      </c>
      <c r="F2490" s="14">
        <f t="shared" si="115"/>
        <v>20</v>
      </c>
      <c r="G2490" s="14">
        <v>599.99</v>
      </c>
      <c r="H2490" s="13">
        <f t="shared" si="116"/>
        <v>-4.4700000000000273</v>
      </c>
    </row>
    <row r="2491" spans="1:8" x14ac:dyDescent="0.3">
      <c r="A2491">
        <v>2490</v>
      </c>
      <c r="B2491" s="2">
        <v>42328</v>
      </c>
      <c r="C2491" s="13">
        <v>39.39</v>
      </c>
      <c r="D2491" s="13">
        <f t="shared" si="114"/>
        <v>-1.1599999999999966</v>
      </c>
      <c r="E2491" s="14">
        <v>22465</v>
      </c>
      <c r="F2491" s="14">
        <f t="shared" si="115"/>
        <v>-5</v>
      </c>
      <c r="G2491" s="14">
        <v>604.46</v>
      </c>
      <c r="H2491" s="13">
        <f t="shared" si="116"/>
        <v>2.5600000000000591</v>
      </c>
    </row>
    <row r="2492" spans="1:8" x14ac:dyDescent="0.3">
      <c r="A2492">
        <v>2491</v>
      </c>
      <c r="B2492" s="2">
        <v>42327</v>
      </c>
      <c r="C2492" s="13">
        <v>40.549999999999997</v>
      </c>
      <c r="D2492" s="13">
        <f t="shared" si="114"/>
        <v>-0.20000000000000284</v>
      </c>
      <c r="E2492" s="14">
        <v>22470</v>
      </c>
      <c r="F2492" s="14">
        <f t="shared" si="115"/>
        <v>40</v>
      </c>
      <c r="G2492" s="14">
        <v>601.9</v>
      </c>
      <c r="H2492" s="13">
        <f t="shared" si="116"/>
        <v>-1.4400000000000546</v>
      </c>
    </row>
    <row r="2493" spans="1:8" x14ac:dyDescent="0.3">
      <c r="A2493">
        <v>2492</v>
      </c>
      <c r="B2493" s="2">
        <v>42326</v>
      </c>
      <c r="C2493" s="13">
        <v>40.75</v>
      </c>
      <c r="D2493" s="13">
        <f t="shared" si="114"/>
        <v>2.0000000000003126E-2</v>
      </c>
      <c r="E2493" s="14">
        <v>22430</v>
      </c>
      <c r="F2493" s="14">
        <f t="shared" si="115"/>
        <v>-40</v>
      </c>
      <c r="G2493" s="14">
        <v>603.34</v>
      </c>
      <c r="H2493" s="13">
        <f t="shared" si="116"/>
        <v>-1.7099999999999227</v>
      </c>
    </row>
    <row r="2494" spans="1:8" x14ac:dyDescent="0.3">
      <c r="A2494">
        <v>2493</v>
      </c>
      <c r="B2494" s="2">
        <v>42325</v>
      </c>
      <c r="C2494" s="13">
        <v>40.729999999999997</v>
      </c>
      <c r="D2494" s="13">
        <f t="shared" si="114"/>
        <v>-0.95000000000000284</v>
      </c>
      <c r="E2494" s="14">
        <v>22470</v>
      </c>
      <c r="F2494" s="14">
        <f t="shared" si="115"/>
        <v>40</v>
      </c>
      <c r="G2494" s="14">
        <v>605.04999999999995</v>
      </c>
      <c r="H2494" s="13">
        <f t="shared" si="116"/>
        <v>-4.1600000000000819</v>
      </c>
    </row>
    <row r="2495" spans="1:8" x14ac:dyDescent="0.3">
      <c r="A2495">
        <v>2494</v>
      </c>
      <c r="B2495" s="2">
        <v>42324</v>
      </c>
      <c r="C2495" s="13">
        <v>41.68</v>
      </c>
      <c r="D2495" s="13">
        <f t="shared" si="114"/>
        <v>0.99000000000000199</v>
      </c>
      <c r="E2495" s="14">
        <v>22430</v>
      </c>
      <c r="F2495" s="14">
        <f t="shared" si="115"/>
        <v>15</v>
      </c>
      <c r="G2495" s="14">
        <v>609.21</v>
      </c>
      <c r="H2495" s="13">
        <f t="shared" si="116"/>
        <v>-2.0599999999999454</v>
      </c>
    </row>
    <row r="2496" spans="1:8" x14ac:dyDescent="0.3">
      <c r="A2496">
        <v>2495</v>
      </c>
      <c r="B2496" s="2">
        <v>42321</v>
      </c>
      <c r="C2496" s="13">
        <v>40.69</v>
      </c>
      <c r="D2496" s="13">
        <f t="shared" si="114"/>
        <v>-1.0500000000000043</v>
      </c>
      <c r="E2496" s="14">
        <v>22415</v>
      </c>
      <c r="F2496" s="14">
        <f t="shared" si="115"/>
        <v>20</v>
      </c>
      <c r="G2496" s="14">
        <v>611.27</v>
      </c>
      <c r="H2496" s="13">
        <f t="shared" si="116"/>
        <v>5.6899999999999409</v>
      </c>
    </row>
    <row r="2497" spans="1:8" x14ac:dyDescent="0.3">
      <c r="A2497">
        <v>2496</v>
      </c>
      <c r="B2497" s="2">
        <v>42320</v>
      </c>
      <c r="C2497" s="13">
        <v>41.74</v>
      </c>
      <c r="D2497" s="13">
        <f t="shared" si="114"/>
        <v>-1.2100000000000009</v>
      </c>
      <c r="E2497" s="14">
        <v>22395</v>
      </c>
      <c r="F2497" s="14">
        <f t="shared" si="115"/>
        <v>15</v>
      </c>
      <c r="G2497" s="14">
        <v>605.58000000000004</v>
      </c>
      <c r="H2497" s="13">
        <f t="shared" si="116"/>
        <v>2.0500000000000682</v>
      </c>
    </row>
    <row r="2498" spans="1:8" x14ac:dyDescent="0.3">
      <c r="A2498">
        <v>2497</v>
      </c>
      <c r="B2498" s="2">
        <v>42319</v>
      </c>
      <c r="C2498" s="13">
        <v>42.95</v>
      </c>
      <c r="D2498" s="13">
        <f t="shared" si="114"/>
        <v>-1.279999999999994</v>
      </c>
      <c r="E2498" s="14">
        <v>22380</v>
      </c>
      <c r="F2498" s="14">
        <f t="shared" si="115"/>
        <v>-10</v>
      </c>
      <c r="G2498" s="14">
        <v>603.53</v>
      </c>
      <c r="H2498" s="13">
        <f t="shared" si="116"/>
        <v>-1.7400000000000091</v>
      </c>
    </row>
    <row r="2499" spans="1:8" x14ac:dyDescent="0.3">
      <c r="A2499">
        <v>2498</v>
      </c>
      <c r="B2499" s="2">
        <v>42318</v>
      </c>
      <c r="C2499" s="13">
        <v>44.23</v>
      </c>
      <c r="D2499" s="13">
        <f t="shared" ref="D2499:D2562" si="117">C2499-C2500</f>
        <v>0.35999999999999943</v>
      </c>
      <c r="E2499" s="14">
        <v>22390</v>
      </c>
      <c r="F2499" s="14">
        <f t="shared" ref="F2499:F2562" si="118">E2499-E2500</f>
        <v>-30</v>
      </c>
      <c r="G2499" s="14">
        <v>605.27</v>
      </c>
      <c r="H2499" s="13">
        <f t="shared" ref="H2499:H2562" si="119">G2499-G2500</f>
        <v>-5.3899999999999864</v>
      </c>
    </row>
    <row r="2500" spans="1:8" x14ac:dyDescent="0.3">
      <c r="A2500">
        <v>2499</v>
      </c>
      <c r="B2500" s="2">
        <v>42317</v>
      </c>
      <c r="C2500" s="13">
        <v>43.87</v>
      </c>
      <c r="D2500" s="13">
        <f t="shared" si="117"/>
        <v>-0.45000000000000284</v>
      </c>
      <c r="E2500" s="14">
        <v>22420</v>
      </c>
      <c r="F2500" s="14">
        <f t="shared" si="118"/>
        <v>64</v>
      </c>
      <c r="G2500" s="14">
        <v>610.66</v>
      </c>
      <c r="H2500" s="13">
        <f t="shared" si="119"/>
        <v>-1.7000000000000455</v>
      </c>
    </row>
    <row r="2501" spans="1:8" x14ac:dyDescent="0.3">
      <c r="A2501">
        <v>2500</v>
      </c>
      <c r="B2501" s="2">
        <v>42314</v>
      </c>
      <c r="C2501" s="13">
        <v>44.32</v>
      </c>
      <c r="D2501" s="13">
        <f t="shared" si="117"/>
        <v>-0.95000000000000284</v>
      </c>
      <c r="E2501" s="14">
        <v>22356</v>
      </c>
      <c r="F2501" s="14">
        <f t="shared" si="118"/>
        <v>43</v>
      </c>
      <c r="G2501" s="14">
        <v>612.36</v>
      </c>
      <c r="H2501" s="13">
        <f t="shared" si="119"/>
        <v>-2.8199999999999363</v>
      </c>
    </row>
    <row r="2502" spans="1:8" x14ac:dyDescent="0.3">
      <c r="A2502">
        <v>2501</v>
      </c>
      <c r="B2502" s="2">
        <v>42313</v>
      </c>
      <c r="C2502" s="13">
        <v>45.27</v>
      </c>
      <c r="D2502" s="13">
        <f t="shared" si="117"/>
        <v>-1.0499999999999972</v>
      </c>
      <c r="E2502" s="14">
        <v>22313</v>
      </c>
      <c r="F2502" s="14">
        <f t="shared" si="118"/>
        <v>1</v>
      </c>
      <c r="G2502" s="14">
        <v>615.17999999999995</v>
      </c>
      <c r="H2502" s="13">
        <f t="shared" si="119"/>
        <v>4.5799999999999272</v>
      </c>
    </row>
    <row r="2503" spans="1:8" x14ac:dyDescent="0.3">
      <c r="A2503">
        <v>2502</v>
      </c>
      <c r="B2503" s="2">
        <v>42312</v>
      </c>
      <c r="C2503" s="13">
        <v>46.32</v>
      </c>
      <c r="D2503" s="13">
        <f t="shared" si="117"/>
        <v>-1.5600000000000023</v>
      </c>
      <c r="E2503" s="14">
        <v>22312</v>
      </c>
      <c r="F2503" s="14">
        <f t="shared" si="118"/>
        <v>-4</v>
      </c>
      <c r="G2503" s="14">
        <v>610.6</v>
      </c>
      <c r="H2503" s="13">
        <f t="shared" si="119"/>
        <v>-1.1100000000000136</v>
      </c>
    </row>
    <row r="2504" spans="1:8" x14ac:dyDescent="0.3">
      <c r="A2504">
        <v>2503</v>
      </c>
      <c r="B2504" s="2">
        <v>42311</v>
      </c>
      <c r="C2504" s="13">
        <v>47.88</v>
      </c>
      <c r="D2504" s="13">
        <f t="shared" si="117"/>
        <v>1.7600000000000051</v>
      </c>
      <c r="E2504" s="14">
        <v>22316</v>
      </c>
      <c r="F2504" s="14">
        <f t="shared" si="118"/>
        <v>18</v>
      </c>
      <c r="G2504" s="14">
        <v>611.71</v>
      </c>
      <c r="H2504" s="13">
        <f t="shared" si="119"/>
        <v>8.9500000000000455</v>
      </c>
    </row>
    <row r="2505" spans="1:8" x14ac:dyDescent="0.3">
      <c r="A2505">
        <v>2504</v>
      </c>
      <c r="B2505" s="2">
        <v>42310</v>
      </c>
      <c r="C2505" s="13">
        <v>46.12</v>
      </c>
      <c r="D2505" s="13">
        <f t="shared" si="117"/>
        <v>-0.48000000000000398</v>
      </c>
      <c r="E2505" s="14">
        <v>22298</v>
      </c>
      <c r="F2505" s="14">
        <f t="shared" si="118"/>
        <v>-11</v>
      </c>
      <c r="G2505" s="14">
        <v>602.76</v>
      </c>
      <c r="H2505" s="13">
        <f t="shared" si="119"/>
        <v>-4.6100000000000136</v>
      </c>
    </row>
    <row r="2506" spans="1:8" x14ac:dyDescent="0.3">
      <c r="A2506">
        <v>2505</v>
      </c>
      <c r="B2506" s="2">
        <v>42307</v>
      </c>
      <c r="C2506" s="13">
        <v>46.6</v>
      </c>
      <c r="D2506" s="13">
        <f t="shared" si="117"/>
        <v>0.57999999999999829</v>
      </c>
      <c r="E2506" s="14">
        <v>22309</v>
      </c>
      <c r="F2506" s="14">
        <f t="shared" si="118"/>
        <v>-4</v>
      </c>
      <c r="G2506" s="14">
        <v>607.37</v>
      </c>
      <c r="H2506" s="13">
        <f t="shared" si="119"/>
        <v>2.1699999999999591</v>
      </c>
    </row>
    <row r="2507" spans="1:8" x14ac:dyDescent="0.3">
      <c r="A2507">
        <v>2506</v>
      </c>
      <c r="B2507" s="2">
        <v>42306</v>
      </c>
      <c r="C2507" s="13">
        <v>46.02</v>
      </c>
      <c r="D2507" s="13">
        <f t="shared" si="117"/>
        <v>9.0000000000003411E-2</v>
      </c>
      <c r="E2507" s="14">
        <v>22313</v>
      </c>
      <c r="F2507" s="14">
        <f t="shared" si="118"/>
        <v>9</v>
      </c>
      <c r="G2507" s="14">
        <v>605.20000000000005</v>
      </c>
      <c r="H2507" s="13">
        <f t="shared" si="119"/>
        <v>8.9600000000000364</v>
      </c>
    </row>
    <row r="2508" spans="1:8" x14ac:dyDescent="0.3">
      <c r="A2508">
        <v>2507</v>
      </c>
      <c r="B2508" s="2">
        <v>42305</v>
      </c>
      <c r="C2508" s="13">
        <v>45.93</v>
      </c>
      <c r="D2508" s="13">
        <f t="shared" si="117"/>
        <v>2.7199999999999989</v>
      </c>
      <c r="E2508" s="14">
        <v>22304</v>
      </c>
      <c r="F2508" s="14">
        <f t="shared" si="118"/>
        <v>-2</v>
      </c>
      <c r="G2508" s="14">
        <v>596.24</v>
      </c>
      <c r="H2508" s="13">
        <f t="shared" si="119"/>
        <v>-2.2000000000000455</v>
      </c>
    </row>
    <row r="2509" spans="1:8" x14ac:dyDescent="0.3">
      <c r="A2509">
        <v>2508</v>
      </c>
      <c r="B2509" s="2">
        <v>42304</v>
      </c>
      <c r="C2509" s="13">
        <v>43.21</v>
      </c>
      <c r="D2509" s="13">
        <f t="shared" si="117"/>
        <v>2.0000000000003126E-2</v>
      </c>
      <c r="E2509" s="14">
        <v>22306</v>
      </c>
      <c r="F2509" s="14">
        <f t="shared" si="118"/>
        <v>8</v>
      </c>
      <c r="G2509" s="14">
        <v>598.44000000000005</v>
      </c>
      <c r="H2509" s="13">
        <f t="shared" si="119"/>
        <v>-0.16999999999995907</v>
      </c>
    </row>
    <row r="2510" spans="1:8" x14ac:dyDescent="0.3">
      <c r="A2510">
        <v>2509</v>
      </c>
      <c r="B2510" s="2">
        <v>42303</v>
      </c>
      <c r="C2510" s="13">
        <v>43.19</v>
      </c>
      <c r="D2510" s="13">
        <f t="shared" si="117"/>
        <v>-0.71999999999999886</v>
      </c>
      <c r="E2510" s="14">
        <v>22298</v>
      </c>
      <c r="F2510" s="14">
        <f t="shared" si="118"/>
        <v>-86</v>
      </c>
      <c r="G2510" s="14">
        <v>598.61</v>
      </c>
      <c r="H2510" s="13">
        <f t="shared" si="119"/>
        <v>-3.1299999999999955</v>
      </c>
    </row>
    <row r="2511" spans="1:8" x14ac:dyDescent="0.3">
      <c r="A2511">
        <v>2510</v>
      </c>
      <c r="B2511" s="2">
        <v>42300</v>
      </c>
      <c r="C2511" s="13">
        <v>43.91</v>
      </c>
      <c r="D2511" s="13">
        <f t="shared" si="117"/>
        <v>-0.99000000000000199</v>
      </c>
      <c r="E2511" s="14">
        <v>22384</v>
      </c>
      <c r="F2511" s="14">
        <f t="shared" si="118"/>
        <v>108</v>
      </c>
      <c r="G2511" s="14">
        <v>601.74</v>
      </c>
      <c r="H2511" s="13">
        <f t="shared" si="119"/>
        <v>6.6599999999999682</v>
      </c>
    </row>
    <row r="2512" spans="1:8" x14ac:dyDescent="0.3">
      <c r="A2512">
        <v>2511</v>
      </c>
      <c r="B2512" s="2">
        <v>42299</v>
      </c>
      <c r="C2512" s="13">
        <v>44.9</v>
      </c>
      <c r="D2512" s="13">
        <f t="shared" si="117"/>
        <v>-0.32000000000000028</v>
      </c>
      <c r="E2512" s="14">
        <v>22276</v>
      </c>
      <c r="F2512" s="14">
        <f t="shared" si="118"/>
        <v>-108</v>
      </c>
      <c r="G2512" s="14">
        <v>595.08000000000004</v>
      </c>
      <c r="H2512" s="13">
        <f t="shared" si="119"/>
        <v>4.8400000000000318</v>
      </c>
    </row>
    <row r="2513" spans="1:8" x14ac:dyDescent="0.3">
      <c r="A2513">
        <v>2512</v>
      </c>
      <c r="B2513" s="2">
        <v>42298</v>
      </c>
      <c r="C2513" s="13">
        <v>45.22</v>
      </c>
      <c r="D2513" s="13">
        <f t="shared" si="117"/>
        <v>-0.62000000000000455</v>
      </c>
      <c r="E2513" s="14">
        <v>22384</v>
      </c>
      <c r="F2513" s="14">
        <f t="shared" si="118"/>
        <v>2</v>
      </c>
      <c r="G2513" s="14">
        <v>590.24</v>
      </c>
      <c r="H2513" s="13">
        <f t="shared" si="119"/>
        <v>-0.21000000000003638</v>
      </c>
    </row>
    <row r="2514" spans="1:8" x14ac:dyDescent="0.3">
      <c r="A2514">
        <v>2513</v>
      </c>
      <c r="B2514" s="2">
        <v>42297</v>
      </c>
      <c r="C2514" s="13">
        <v>45.84</v>
      </c>
      <c r="D2514" s="13">
        <f t="shared" si="117"/>
        <v>-6.9999999999993179E-2</v>
      </c>
      <c r="E2514" s="14">
        <v>22382</v>
      </c>
      <c r="F2514" s="14">
        <f t="shared" si="118"/>
        <v>-4</v>
      </c>
      <c r="G2514" s="14">
        <v>590.45000000000005</v>
      </c>
      <c r="H2514" s="13">
        <f t="shared" si="119"/>
        <v>-4.1599999999999682</v>
      </c>
    </row>
    <row r="2515" spans="1:8" x14ac:dyDescent="0.3">
      <c r="A2515">
        <v>2514</v>
      </c>
      <c r="B2515" s="2">
        <v>42296</v>
      </c>
      <c r="C2515" s="13">
        <v>45.91</v>
      </c>
      <c r="D2515" s="13">
        <f t="shared" si="117"/>
        <v>-1.3900000000000006</v>
      </c>
      <c r="E2515" s="14">
        <v>22386</v>
      </c>
      <c r="F2515" s="14">
        <f t="shared" si="118"/>
        <v>150</v>
      </c>
      <c r="G2515" s="14">
        <v>594.61</v>
      </c>
      <c r="H2515" s="13">
        <f t="shared" si="119"/>
        <v>1.5900000000000318</v>
      </c>
    </row>
    <row r="2516" spans="1:8" x14ac:dyDescent="0.3">
      <c r="A2516">
        <v>2515</v>
      </c>
      <c r="B2516" s="2">
        <v>42293</v>
      </c>
      <c r="C2516" s="13">
        <v>47.3</v>
      </c>
      <c r="D2516" s="13">
        <f t="shared" si="117"/>
        <v>0.9199999999999946</v>
      </c>
      <c r="E2516" s="14">
        <v>22236</v>
      </c>
      <c r="F2516" s="14">
        <f t="shared" si="118"/>
        <v>-148</v>
      </c>
      <c r="G2516" s="14">
        <v>593.02</v>
      </c>
      <c r="H2516" s="13">
        <f t="shared" si="119"/>
        <v>0.62000000000000455</v>
      </c>
    </row>
    <row r="2517" spans="1:8" x14ac:dyDescent="0.3">
      <c r="A2517">
        <v>2516</v>
      </c>
      <c r="B2517" s="2">
        <v>42292</v>
      </c>
      <c r="C2517" s="13">
        <v>46.38</v>
      </c>
      <c r="D2517" s="13">
        <f t="shared" si="117"/>
        <v>-0.25</v>
      </c>
      <c r="E2517" s="14">
        <v>22384</v>
      </c>
      <c r="F2517" s="14">
        <f t="shared" si="118"/>
        <v>-6</v>
      </c>
      <c r="G2517" s="14">
        <v>592.4</v>
      </c>
      <c r="H2517" s="13">
        <f t="shared" si="119"/>
        <v>2.4199999999999591</v>
      </c>
    </row>
    <row r="2518" spans="1:8" x14ac:dyDescent="0.3">
      <c r="A2518">
        <v>2517</v>
      </c>
      <c r="B2518" s="2">
        <v>42291</v>
      </c>
      <c r="C2518" s="13">
        <v>46.63</v>
      </c>
      <c r="D2518" s="13">
        <f t="shared" si="117"/>
        <v>-7.0000000000000284E-2</v>
      </c>
      <c r="E2518" s="14">
        <v>22390</v>
      </c>
      <c r="F2518" s="14">
        <f t="shared" si="118"/>
        <v>6</v>
      </c>
      <c r="G2518" s="14">
        <v>589.98</v>
      </c>
      <c r="H2518" s="13">
        <f t="shared" si="119"/>
        <v>-0.86000000000001364</v>
      </c>
    </row>
    <row r="2519" spans="1:8" x14ac:dyDescent="0.3">
      <c r="A2519">
        <v>2518</v>
      </c>
      <c r="B2519" s="2">
        <v>42290</v>
      </c>
      <c r="C2519" s="13">
        <v>46.7</v>
      </c>
      <c r="D2519" s="13">
        <f t="shared" si="117"/>
        <v>-0.39000000000000057</v>
      </c>
      <c r="E2519" s="14">
        <v>22384</v>
      </c>
      <c r="F2519" s="14">
        <f t="shared" si="118"/>
        <v>54</v>
      </c>
      <c r="G2519" s="14">
        <v>590.84</v>
      </c>
      <c r="H2519" s="13">
        <f t="shared" si="119"/>
        <v>-1.2599999999999909</v>
      </c>
    </row>
    <row r="2520" spans="1:8" x14ac:dyDescent="0.3">
      <c r="A2520">
        <v>2519</v>
      </c>
      <c r="B2520" s="2">
        <v>42289</v>
      </c>
      <c r="C2520" s="13">
        <v>47.09</v>
      </c>
      <c r="D2520" s="13">
        <f t="shared" si="117"/>
        <v>-2.5799999999999983</v>
      </c>
      <c r="E2520" s="14">
        <v>22330</v>
      </c>
      <c r="F2520" s="14">
        <f t="shared" si="118"/>
        <v>137</v>
      </c>
      <c r="G2520" s="14">
        <v>592.1</v>
      </c>
      <c r="H2520" s="13">
        <f t="shared" si="119"/>
        <v>4.0800000000000409</v>
      </c>
    </row>
    <row r="2521" spans="1:8" x14ac:dyDescent="0.3">
      <c r="A2521">
        <v>2520</v>
      </c>
      <c r="B2521" s="2">
        <v>42286</v>
      </c>
      <c r="C2521" s="13">
        <v>49.67</v>
      </c>
      <c r="D2521" s="13">
        <f t="shared" si="117"/>
        <v>0.21000000000000085</v>
      </c>
      <c r="E2521" s="14">
        <v>22193</v>
      </c>
      <c r="F2521" s="14">
        <f t="shared" si="118"/>
        <v>19</v>
      </c>
      <c r="G2521" s="14">
        <v>588.02</v>
      </c>
      <c r="H2521" s="13">
        <f t="shared" si="119"/>
        <v>1.2400000000000091</v>
      </c>
    </row>
    <row r="2522" spans="1:8" x14ac:dyDescent="0.3">
      <c r="A2522">
        <v>2521</v>
      </c>
      <c r="B2522" s="2">
        <v>42285</v>
      </c>
      <c r="C2522" s="13">
        <v>49.46</v>
      </c>
      <c r="D2522" s="13">
        <f t="shared" si="117"/>
        <v>1.6000000000000014</v>
      </c>
      <c r="E2522" s="14">
        <v>22174</v>
      </c>
      <c r="F2522" s="14">
        <f t="shared" si="118"/>
        <v>-293</v>
      </c>
      <c r="G2522" s="14">
        <v>586.78</v>
      </c>
      <c r="H2522" s="13">
        <f t="shared" si="119"/>
        <v>7.2099999999999227</v>
      </c>
    </row>
    <row r="2523" spans="1:8" x14ac:dyDescent="0.3">
      <c r="A2523">
        <v>2522</v>
      </c>
      <c r="B2523" s="2">
        <v>42284</v>
      </c>
      <c r="C2523" s="13">
        <v>47.86</v>
      </c>
      <c r="D2523" s="13">
        <f t="shared" si="117"/>
        <v>-0.67000000000000171</v>
      </c>
      <c r="E2523" s="14">
        <v>22467</v>
      </c>
      <c r="F2523" s="14">
        <f t="shared" si="118"/>
        <v>-2</v>
      </c>
      <c r="G2523" s="14">
        <v>579.57000000000005</v>
      </c>
      <c r="H2523" s="13">
        <f t="shared" si="119"/>
        <v>-1.7199999999999136</v>
      </c>
    </row>
    <row r="2524" spans="1:8" x14ac:dyDescent="0.3">
      <c r="A2524">
        <v>2523</v>
      </c>
      <c r="B2524" s="2">
        <v>42283</v>
      </c>
      <c r="C2524" s="13">
        <v>48.53</v>
      </c>
      <c r="D2524" s="13">
        <f t="shared" si="117"/>
        <v>2.25</v>
      </c>
      <c r="E2524" s="14">
        <v>22469</v>
      </c>
      <c r="F2524" s="14">
        <f t="shared" si="118"/>
        <v>-7</v>
      </c>
      <c r="G2524" s="14">
        <v>581.29</v>
      </c>
      <c r="H2524" s="13">
        <f t="shared" si="119"/>
        <v>11.289999999999964</v>
      </c>
    </row>
    <row r="2525" spans="1:8" x14ac:dyDescent="0.3">
      <c r="A2525">
        <v>2524</v>
      </c>
      <c r="B2525" s="2">
        <v>42282</v>
      </c>
      <c r="C2525" s="13">
        <v>46.28</v>
      </c>
      <c r="D2525" s="13">
        <f t="shared" si="117"/>
        <v>0.74000000000000199</v>
      </c>
      <c r="E2525" s="14">
        <v>22476</v>
      </c>
      <c r="F2525" s="14">
        <f t="shared" si="118"/>
        <v>6</v>
      </c>
      <c r="G2525" s="14">
        <v>570</v>
      </c>
      <c r="H2525" s="13">
        <f t="shared" si="119"/>
        <v>7.6900000000000546</v>
      </c>
    </row>
    <row r="2526" spans="1:8" x14ac:dyDescent="0.3">
      <c r="A2526">
        <v>2525</v>
      </c>
      <c r="B2526" s="2">
        <v>42279</v>
      </c>
      <c r="C2526" s="13">
        <v>45.54</v>
      </c>
      <c r="D2526" s="13">
        <f t="shared" si="117"/>
        <v>0.78999999999999915</v>
      </c>
      <c r="E2526" s="14">
        <v>22470</v>
      </c>
      <c r="F2526" s="14">
        <f t="shared" si="118"/>
        <v>-1</v>
      </c>
      <c r="G2526" s="14">
        <v>562.30999999999995</v>
      </c>
      <c r="H2526" s="13">
        <f t="shared" si="119"/>
        <v>-1.2300000000000182</v>
      </c>
    </row>
    <row r="2527" spans="1:8" x14ac:dyDescent="0.3">
      <c r="A2527">
        <v>2526</v>
      </c>
      <c r="B2527" s="2">
        <v>42278</v>
      </c>
      <c r="C2527" s="13">
        <v>44.75</v>
      </c>
      <c r="D2527" s="13">
        <f t="shared" si="117"/>
        <v>-0.31000000000000227</v>
      </c>
      <c r="E2527" s="14">
        <v>22471</v>
      </c>
      <c r="F2527" s="14">
        <f t="shared" si="118"/>
        <v>0</v>
      </c>
      <c r="G2527" s="14">
        <v>563.54</v>
      </c>
      <c r="H2527" s="13">
        <f t="shared" si="119"/>
        <v>0.89999999999997726</v>
      </c>
    </row>
    <row r="2528" spans="1:8" x14ac:dyDescent="0.3">
      <c r="A2528">
        <v>2527</v>
      </c>
      <c r="B2528" s="2">
        <v>42277</v>
      </c>
      <c r="C2528" s="13">
        <v>45.06</v>
      </c>
      <c r="D2528" s="13">
        <f t="shared" si="117"/>
        <v>-0.17999999999999972</v>
      </c>
      <c r="E2528" s="14">
        <v>22471</v>
      </c>
      <c r="F2528" s="14">
        <f t="shared" si="118"/>
        <v>7</v>
      </c>
      <c r="G2528" s="14">
        <v>562.64</v>
      </c>
      <c r="H2528" s="13">
        <f t="shared" si="119"/>
        <v>1.4499999999999318</v>
      </c>
    </row>
    <row r="2529" spans="1:8" x14ac:dyDescent="0.3">
      <c r="A2529">
        <v>2528</v>
      </c>
      <c r="B2529" s="2">
        <v>42276</v>
      </c>
      <c r="C2529" s="13">
        <v>45.24</v>
      </c>
      <c r="D2529" s="13">
        <f t="shared" si="117"/>
        <v>0.84000000000000341</v>
      </c>
      <c r="E2529" s="14">
        <v>22464</v>
      </c>
      <c r="F2529" s="14">
        <f t="shared" si="118"/>
        <v>-9</v>
      </c>
      <c r="G2529" s="14">
        <v>561.19000000000005</v>
      </c>
      <c r="H2529" s="13">
        <f t="shared" si="119"/>
        <v>-3.6899999999999409</v>
      </c>
    </row>
    <row r="2530" spans="1:8" x14ac:dyDescent="0.3">
      <c r="A2530">
        <v>2529</v>
      </c>
      <c r="B2530" s="2">
        <v>42275</v>
      </c>
      <c r="C2530" s="13">
        <v>44.4</v>
      </c>
      <c r="D2530" s="13">
        <f t="shared" si="117"/>
        <v>-1.1499999999999986</v>
      </c>
      <c r="E2530" s="14">
        <v>22473</v>
      </c>
      <c r="F2530" s="14">
        <f t="shared" si="118"/>
        <v>2</v>
      </c>
      <c r="G2530" s="14">
        <v>564.88</v>
      </c>
      <c r="H2530" s="13">
        <f t="shared" si="119"/>
        <v>-5.5</v>
      </c>
    </row>
    <row r="2531" spans="1:8" x14ac:dyDescent="0.3">
      <c r="A2531">
        <v>2530</v>
      </c>
      <c r="B2531" s="2">
        <v>42272</v>
      </c>
      <c r="C2531" s="13">
        <v>45.55</v>
      </c>
      <c r="D2531" s="13">
        <f t="shared" si="117"/>
        <v>0.60999999999999943</v>
      </c>
      <c r="E2531" s="14">
        <v>22471</v>
      </c>
      <c r="F2531" s="14">
        <f t="shared" si="118"/>
        <v>-12</v>
      </c>
      <c r="G2531" s="14">
        <v>570.38</v>
      </c>
      <c r="H2531" s="13">
        <f t="shared" si="119"/>
        <v>0.12999999999999545</v>
      </c>
    </row>
    <row r="2532" spans="1:8" x14ac:dyDescent="0.3">
      <c r="A2532">
        <v>2531</v>
      </c>
      <c r="B2532" s="2">
        <v>42271</v>
      </c>
      <c r="C2532" s="13">
        <v>44.94</v>
      </c>
      <c r="D2532" s="13">
        <f t="shared" si="117"/>
        <v>0.40999999999999659</v>
      </c>
      <c r="E2532" s="14">
        <v>22483</v>
      </c>
      <c r="F2532" s="14">
        <f t="shared" si="118"/>
        <v>5</v>
      </c>
      <c r="G2532" s="14">
        <v>570.25</v>
      </c>
      <c r="H2532" s="13">
        <f t="shared" si="119"/>
        <v>-2.4700000000000273</v>
      </c>
    </row>
    <row r="2533" spans="1:8" x14ac:dyDescent="0.3">
      <c r="A2533">
        <v>2532</v>
      </c>
      <c r="B2533" s="2">
        <v>42270</v>
      </c>
      <c r="C2533" s="13">
        <v>44.53</v>
      </c>
      <c r="D2533" s="13">
        <f t="shared" si="117"/>
        <v>-1.6400000000000006</v>
      </c>
      <c r="E2533" s="14">
        <v>22478</v>
      </c>
      <c r="F2533" s="14">
        <f t="shared" si="118"/>
        <v>5</v>
      </c>
      <c r="G2533" s="14">
        <v>572.72</v>
      </c>
      <c r="H2533" s="13">
        <f t="shared" si="119"/>
        <v>-0.48000000000001819</v>
      </c>
    </row>
    <row r="2534" spans="1:8" x14ac:dyDescent="0.3">
      <c r="A2534">
        <v>2533</v>
      </c>
      <c r="B2534" s="2">
        <v>42269</v>
      </c>
      <c r="C2534" s="13">
        <v>46.17</v>
      </c>
      <c r="D2534" s="13">
        <f t="shared" si="117"/>
        <v>-0.5</v>
      </c>
      <c r="E2534" s="14">
        <v>22473</v>
      </c>
      <c r="F2534" s="14">
        <f t="shared" si="118"/>
        <v>15</v>
      </c>
      <c r="G2534" s="14">
        <v>573.20000000000005</v>
      </c>
      <c r="H2534" s="13">
        <f t="shared" si="119"/>
        <v>1.0800000000000409</v>
      </c>
    </row>
    <row r="2535" spans="1:8" x14ac:dyDescent="0.3">
      <c r="A2535">
        <v>2534</v>
      </c>
      <c r="B2535" s="2">
        <v>42268</v>
      </c>
      <c r="C2535" s="13">
        <v>46.67</v>
      </c>
      <c r="D2535" s="13">
        <f t="shared" si="117"/>
        <v>1.9600000000000009</v>
      </c>
      <c r="E2535" s="14">
        <v>22458</v>
      </c>
      <c r="F2535" s="14">
        <f t="shared" si="118"/>
        <v>0</v>
      </c>
      <c r="G2535" s="14">
        <v>572.12</v>
      </c>
      <c r="H2535" s="13">
        <f t="shared" si="119"/>
        <v>5.8700000000000045</v>
      </c>
    </row>
    <row r="2536" spans="1:8" x14ac:dyDescent="0.3">
      <c r="A2536">
        <v>2535</v>
      </c>
      <c r="B2536" s="2">
        <v>42265</v>
      </c>
      <c r="C2536" s="13">
        <v>44.71</v>
      </c>
      <c r="D2536" s="13">
        <f t="shared" si="117"/>
        <v>-2.2199999999999989</v>
      </c>
      <c r="E2536" s="14">
        <v>22458</v>
      </c>
      <c r="F2536" s="14">
        <f t="shared" si="118"/>
        <v>-35</v>
      </c>
      <c r="G2536" s="14">
        <v>566.25</v>
      </c>
      <c r="H2536" s="13">
        <f t="shared" si="119"/>
        <v>3.7699999999999818</v>
      </c>
    </row>
    <row r="2537" spans="1:8" x14ac:dyDescent="0.3">
      <c r="A2537">
        <v>2536</v>
      </c>
      <c r="B2537" s="2">
        <v>42264</v>
      </c>
      <c r="C2537" s="13">
        <v>46.93</v>
      </c>
      <c r="D2537" s="13">
        <f t="shared" si="117"/>
        <v>-0.18999999999999773</v>
      </c>
      <c r="E2537" s="14">
        <v>22493</v>
      </c>
      <c r="F2537" s="14">
        <f t="shared" si="118"/>
        <v>15</v>
      </c>
      <c r="G2537" s="14">
        <v>562.48</v>
      </c>
      <c r="H2537" s="13">
        <f t="shared" si="119"/>
        <v>-1.6499999999999773</v>
      </c>
    </row>
    <row r="2538" spans="1:8" x14ac:dyDescent="0.3">
      <c r="A2538">
        <v>2537</v>
      </c>
      <c r="B2538" s="2">
        <v>42263</v>
      </c>
      <c r="C2538" s="13">
        <v>47.12</v>
      </c>
      <c r="D2538" s="13">
        <f t="shared" si="117"/>
        <v>2.5399999999999991</v>
      </c>
      <c r="E2538" s="14">
        <v>22478</v>
      </c>
      <c r="F2538" s="14">
        <f t="shared" si="118"/>
        <v>-25</v>
      </c>
      <c r="G2538" s="14">
        <v>564.13</v>
      </c>
      <c r="H2538" s="13">
        <f t="shared" si="119"/>
        <v>0.86000000000001364</v>
      </c>
    </row>
    <row r="2539" spans="1:8" x14ac:dyDescent="0.3">
      <c r="A2539">
        <v>2538</v>
      </c>
      <c r="B2539" s="2">
        <v>42262</v>
      </c>
      <c r="C2539" s="13">
        <v>44.58</v>
      </c>
      <c r="D2539" s="13">
        <f t="shared" si="117"/>
        <v>0.50999999999999801</v>
      </c>
      <c r="E2539" s="14">
        <v>22503</v>
      </c>
      <c r="F2539" s="14">
        <f t="shared" si="118"/>
        <v>84</v>
      </c>
      <c r="G2539" s="14">
        <v>563.27</v>
      </c>
      <c r="H2539" s="13">
        <f t="shared" si="119"/>
        <v>1.1000000000000227</v>
      </c>
    </row>
    <row r="2540" spans="1:8" x14ac:dyDescent="0.3">
      <c r="A2540">
        <v>2539</v>
      </c>
      <c r="B2540" s="2">
        <v>42261</v>
      </c>
      <c r="C2540" s="13">
        <v>44.07</v>
      </c>
      <c r="D2540" s="13">
        <f t="shared" si="117"/>
        <v>-0.67999999999999972</v>
      </c>
      <c r="E2540" s="14">
        <v>22419</v>
      </c>
      <c r="F2540" s="14">
        <f t="shared" si="118"/>
        <v>-111</v>
      </c>
      <c r="G2540" s="14">
        <v>562.16999999999996</v>
      </c>
      <c r="H2540" s="13">
        <f t="shared" si="119"/>
        <v>-4.57000000000005</v>
      </c>
    </row>
    <row r="2541" spans="1:8" x14ac:dyDescent="0.3">
      <c r="A2541">
        <v>2540</v>
      </c>
      <c r="B2541" s="2">
        <v>42258</v>
      </c>
      <c r="C2541" s="13">
        <v>44.75</v>
      </c>
      <c r="D2541" s="13">
        <f t="shared" si="117"/>
        <v>-1.1000000000000014</v>
      </c>
      <c r="E2541" s="14">
        <v>22530</v>
      </c>
      <c r="F2541" s="14">
        <f t="shared" si="118"/>
        <v>0</v>
      </c>
      <c r="G2541" s="14">
        <v>566.74</v>
      </c>
      <c r="H2541" s="13">
        <f t="shared" si="119"/>
        <v>-5.3300000000000409</v>
      </c>
    </row>
    <row r="2542" spans="1:8" x14ac:dyDescent="0.3">
      <c r="A2542">
        <v>2541</v>
      </c>
      <c r="B2542" s="2">
        <v>42257</v>
      </c>
      <c r="C2542" s="13">
        <v>45.85</v>
      </c>
      <c r="D2542" s="13">
        <f t="shared" si="117"/>
        <v>1.7199999999999989</v>
      </c>
      <c r="E2542" s="14">
        <v>22530</v>
      </c>
      <c r="F2542" s="14">
        <f t="shared" si="118"/>
        <v>60</v>
      </c>
      <c r="G2542" s="14">
        <v>572.07000000000005</v>
      </c>
      <c r="H2542" s="13">
        <f t="shared" si="119"/>
        <v>-0.26999999999998181</v>
      </c>
    </row>
    <row r="2543" spans="1:8" x14ac:dyDescent="0.3">
      <c r="A2543">
        <v>2542</v>
      </c>
      <c r="B2543" s="2">
        <v>42256</v>
      </c>
      <c r="C2543" s="13">
        <v>44.13</v>
      </c>
      <c r="D2543" s="13">
        <f t="shared" si="117"/>
        <v>-1.7899999999999991</v>
      </c>
      <c r="E2543" s="14">
        <v>22470</v>
      </c>
      <c r="F2543" s="14">
        <f t="shared" si="118"/>
        <v>-62</v>
      </c>
      <c r="G2543" s="14">
        <v>572.34</v>
      </c>
      <c r="H2543" s="13">
        <f t="shared" si="119"/>
        <v>5.6200000000000045</v>
      </c>
    </row>
    <row r="2544" spans="1:8" x14ac:dyDescent="0.3">
      <c r="A2544">
        <v>2543</v>
      </c>
      <c r="B2544" s="2">
        <v>42255</v>
      </c>
      <c r="C2544" s="13">
        <v>45.92</v>
      </c>
      <c r="D2544" s="13">
        <f t="shared" si="117"/>
        <v>4.2857142857215536E-3</v>
      </c>
      <c r="E2544" s="14">
        <v>22532</v>
      </c>
      <c r="F2544" s="14">
        <f t="shared" si="118"/>
        <v>65</v>
      </c>
      <c r="G2544" s="14">
        <v>566.72</v>
      </c>
      <c r="H2544" s="13">
        <f t="shared" si="119"/>
        <v>11.790000000000077</v>
      </c>
    </row>
    <row r="2545" spans="1:8" x14ac:dyDescent="0.3">
      <c r="A2545">
        <v>2544</v>
      </c>
      <c r="B2545" s="2">
        <v>42254</v>
      </c>
      <c r="C2545" s="13">
        <v>45.91571428571428</v>
      </c>
      <c r="D2545" s="13">
        <f t="shared" si="117"/>
        <v>-0.10428571428572297</v>
      </c>
      <c r="E2545" s="14">
        <v>22467</v>
      </c>
      <c r="F2545" s="14">
        <f t="shared" si="118"/>
        <v>-3</v>
      </c>
      <c r="G2545" s="14">
        <v>554.92999999999995</v>
      </c>
      <c r="H2545" s="13">
        <f t="shared" si="119"/>
        <v>-1.8799999999999955</v>
      </c>
    </row>
    <row r="2546" spans="1:8" x14ac:dyDescent="0.3">
      <c r="A2546">
        <v>2545</v>
      </c>
      <c r="B2546" s="2">
        <v>42251</v>
      </c>
      <c r="C2546" s="13">
        <v>46.02</v>
      </c>
      <c r="D2546" s="13">
        <f t="shared" si="117"/>
        <v>-0.72999999999999687</v>
      </c>
      <c r="E2546" s="14">
        <v>22470</v>
      </c>
      <c r="F2546" s="14">
        <f t="shared" si="118"/>
        <v>10</v>
      </c>
      <c r="G2546" s="14">
        <v>556.80999999999995</v>
      </c>
      <c r="H2546" s="13">
        <f t="shared" si="119"/>
        <v>2.5099999999999909</v>
      </c>
    </row>
    <row r="2547" spans="1:8" x14ac:dyDescent="0.3">
      <c r="A2547">
        <v>2546</v>
      </c>
      <c r="B2547" s="2">
        <v>42250</v>
      </c>
      <c r="C2547" s="13">
        <v>46.75</v>
      </c>
      <c r="D2547" s="13">
        <f t="shared" si="117"/>
        <v>0.45000000000000284</v>
      </c>
      <c r="E2547" s="14">
        <v>22460</v>
      </c>
      <c r="F2547" s="14">
        <f t="shared" si="118"/>
        <v>-15</v>
      </c>
      <c r="G2547" s="14">
        <v>554.29999999999995</v>
      </c>
      <c r="H2547" s="13">
        <f t="shared" si="119"/>
        <v>3.3657142857142617</v>
      </c>
    </row>
    <row r="2548" spans="1:8" x14ac:dyDescent="0.3">
      <c r="A2548">
        <v>2547</v>
      </c>
      <c r="B2548" s="2">
        <v>42249</v>
      </c>
      <c r="C2548" s="13">
        <v>46.3</v>
      </c>
      <c r="D2548" s="13">
        <f t="shared" si="117"/>
        <v>0.9199999999999946</v>
      </c>
      <c r="E2548" s="14">
        <v>22475</v>
      </c>
      <c r="F2548" s="14">
        <f t="shared" si="118"/>
        <v>0</v>
      </c>
      <c r="G2548" s="14">
        <v>550.93428571428569</v>
      </c>
      <c r="H2548" s="13">
        <f t="shared" si="119"/>
        <v>-11.375714285714253</v>
      </c>
    </row>
    <row r="2549" spans="1:8" x14ac:dyDescent="0.3">
      <c r="A2549">
        <v>2548</v>
      </c>
      <c r="B2549" s="2">
        <v>42248</v>
      </c>
      <c r="C2549" s="13">
        <v>45.38</v>
      </c>
      <c r="D2549" s="13">
        <f t="shared" si="117"/>
        <v>-3.8200000000000003</v>
      </c>
      <c r="E2549" s="14">
        <v>22475</v>
      </c>
      <c r="F2549" s="14">
        <f t="shared" si="118"/>
        <v>-5</v>
      </c>
      <c r="G2549" s="14">
        <v>562.30999999999995</v>
      </c>
      <c r="H2549" s="13">
        <f t="shared" si="119"/>
        <v>-2.4400000000000546</v>
      </c>
    </row>
    <row r="2550" spans="1:8" x14ac:dyDescent="0.3">
      <c r="A2550">
        <v>2549</v>
      </c>
      <c r="B2550" s="2">
        <v>42247</v>
      </c>
      <c r="C2550" s="13">
        <v>49.2</v>
      </c>
      <c r="D2550" s="13">
        <f t="shared" si="117"/>
        <v>3.9100000000000037</v>
      </c>
      <c r="E2550" s="14">
        <v>22480</v>
      </c>
      <c r="F2550" s="14">
        <f t="shared" si="118"/>
        <v>20</v>
      </c>
      <c r="G2550" s="14">
        <v>564.75</v>
      </c>
      <c r="H2550" s="13">
        <f t="shared" si="119"/>
        <v>-6.1200000000000045</v>
      </c>
    </row>
    <row r="2551" spans="1:8" x14ac:dyDescent="0.3">
      <c r="A2551">
        <v>2550</v>
      </c>
      <c r="B2551" s="2">
        <v>42244</v>
      </c>
      <c r="C2551" s="13">
        <v>45.29</v>
      </c>
      <c r="D2551" s="13">
        <f t="shared" si="117"/>
        <v>2.8200000000000003</v>
      </c>
      <c r="E2551" s="14">
        <v>22460</v>
      </c>
      <c r="F2551" s="14">
        <f t="shared" si="118"/>
        <v>-74</v>
      </c>
      <c r="G2551" s="14">
        <v>570.87</v>
      </c>
      <c r="H2551" s="13">
        <f t="shared" si="119"/>
        <v>15.060000000000059</v>
      </c>
    </row>
    <row r="2552" spans="1:8" x14ac:dyDescent="0.3">
      <c r="A2552">
        <v>2551</v>
      </c>
      <c r="B2552" s="2">
        <v>42243</v>
      </c>
      <c r="C2552" s="13">
        <v>42.47</v>
      </c>
      <c r="D2552" s="13">
        <f t="shared" si="117"/>
        <v>3.9699999999999989</v>
      </c>
      <c r="E2552" s="14">
        <v>22534</v>
      </c>
      <c r="F2552" s="14">
        <f t="shared" si="118"/>
        <v>0</v>
      </c>
      <c r="G2552" s="14">
        <v>555.80999999999995</v>
      </c>
      <c r="H2552" s="13">
        <f t="shared" si="119"/>
        <v>9.9199999999999591</v>
      </c>
    </row>
    <row r="2553" spans="1:8" x14ac:dyDescent="0.3">
      <c r="A2553">
        <v>2552</v>
      </c>
      <c r="B2553" s="2">
        <v>42242</v>
      </c>
      <c r="C2553" s="13">
        <v>38.5</v>
      </c>
      <c r="D2553" s="13">
        <f t="shared" si="117"/>
        <v>-0.64999999999999858</v>
      </c>
      <c r="E2553" s="14">
        <v>22534</v>
      </c>
      <c r="F2553" s="14">
        <f t="shared" si="118"/>
        <v>-2</v>
      </c>
      <c r="G2553" s="14">
        <v>545.89</v>
      </c>
      <c r="H2553" s="13">
        <f t="shared" si="119"/>
        <v>15.909999999999968</v>
      </c>
    </row>
    <row r="2554" spans="1:8" x14ac:dyDescent="0.3">
      <c r="A2554">
        <v>2553</v>
      </c>
      <c r="B2554" s="2">
        <v>42241</v>
      </c>
      <c r="C2554" s="13">
        <v>39.15</v>
      </c>
      <c r="D2554" s="13">
        <f t="shared" si="117"/>
        <v>0.92999999999999972</v>
      </c>
      <c r="E2554" s="14">
        <v>22536</v>
      </c>
      <c r="F2554" s="14">
        <f t="shared" si="118"/>
        <v>0</v>
      </c>
      <c r="G2554" s="14">
        <v>529.98</v>
      </c>
      <c r="H2554" s="13">
        <f t="shared" si="119"/>
        <v>3.0500000000000682</v>
      </c>
    </row>
    <row r="2555" spans="1:8" x14ac:dyDescent="0.3">
      <c r="A2555">
        <v>2554</v>
      </c>
      <c r="B2555" s="2">
        <v>42240</v>
      </c>
      <c r="C2555" s="13">
        <v>38.22</v>
      </c>
      <c r="D2555" s="13">
        <f t="shared" si="117"/>
        <v>-2.230000000000004</v>
      </c>
      <c r="E2555" s="14">
        <v>22536</v>
      </c>
      <c r="F2555" s="14">
        <f t="shared" si="118"/>
        <v>48</v>
      </c>
      <c r="G2555" s="14">
        <v>526.92999999999995</v>
      </c>
      <c r="H2555" s="13">
        <f t="shared" si="119"/>
        <v>-29.370000000000005</v>
      </c>
    </row>
    <row r="2556" spans="1:8" x14ac:dyDescent="0.3">
      <c r="A2556">
        <v>2555</v>
      </c>
      <c r="B2556" s="2">
        <v>42237</v>
      </c>
      <c r="C2556" s="13">
        <v>40.450000000000003</v>
      </c>
      <c r="D2556" s="13">
        <f t="shared" si="117"/>
        <v>-0.54999999999999716</v>
      </c>
      <c r="E2556" s="14">
        <v>22488</v>
      </c>
      <c r="F2556" s="14">
        <f t="shared" si="118"/>
        <v>125</v>
      </c>
      <c r="G2556" s="14">
        <v>556.29999999999995</v>
      </c>
      <c r="H2556" s="13">
        <f t="shared" si="119"/>
        <v>-10.3900000000001</v>
      </c>
    </row>
    <row r="2557" spans="1:8" x14ac:dyDescent="0.3">
      <c r="A2557">
        <v>2556</v>
      </c>
      <c r="B2557" s="2">
        <v>42236</v>
      </c>
      <c r="C2557" s="13">
        <v>41</v>
      </c>
      <c r="D2557" s="13">
        <f t="shared" si="117"/>
        <v>0.25</v>
      </c>
      <c r="E2557" s="14">
        <v>22363</v>
      </c>
      <c r="F2557" s="14">
        <f t="shared" si="118"/>
        <v>-1</v>
      </c>
      <c r="G2557" s="14">
        <v>566.69000000000005</v>
      </c>
      <c r="H2557" s="13">
        <f t="shared" si="119"/>
        <v>-11.129999999999995</v>
      </c>
    </row>
    <row r="2558" spans="1:8" x14ac:dyDescent="0.3">
      <c r="A2558">
        <v>2557</v>
      </c>
      <c r="B2558" s="2">
        <v>42235</v>
      </c>
      <c r="C2558" s="13">
        <v>40.75</v>
      </c>
      <c r="D2558" s="13">
        <f t="shared" si="117"/>
        <v>-1.8299999999999983</v>
      </c>
      <c r="E2558" s="14">
        <v>22364</v>
      </c>
      <c r="F2558" s="14">
        <f t="shared" si="118"/>
        <v>279</v>
      </c>
      <c r="G2558" s="14">
        <v>577.82000000000005</v>
      </c>
      <c r="H2558" s="13">
        <f t="shared" si="119"/>
        <v>-2.3999999999999773</v>
      </c>
    </row>
    <row r="2559" spans="1:8" x14ac:dyDescent="0.3">
      <c r="A2559">
        <v>2558</v>
      </c>
      <c r="B2559" s="2">
        <v>42234</v>
      </c>
      <c r="C2559" s="13">
        <v>42.58</v>
      </c>
      <c r="D2559" s="13">
        <f t="shared" si="117"/>
        <v>0.64999999999999858</v>
      </c>
      <c r="E2559" s="14">
        <v>22085</v>
      </c>
      <c r="F2559" s="14">
        <f t="shared" si="118"/>
        <v>-5</v>
      </c>
      <c r="G2559" s="14">
        <v>580.22</v>
      </c>
      <c r="H2559" s="13">
        <f t="shared" si="119"/>
        <v>7.07000000000005</v>
      </c>
    </row>
    <row r="2560" spans="1:8" x14ac:dyDescent="0.3">
      <c r="A2560">
        <v>2559</v>
      </c>
      <c r="B2560" s="2">
        <v>42233</v>
      </c>
      <c r="C2560" s="13">
        <v>41.93</v>
      </c>
      <c r="D2560" s="13">
        <f t="shared" si="117"/>
        <v>-0.52000000000000313</v>
      </c>
      <c r="E2560" s="14">
        <v>22090</v>
      </c>
      <c r="F2560" s="14">
        <f t="shared" si="118"/>
        <v>-6</v>
      </c>
      <c r="G2560" s="14">
        <v>573.15</v>
      </c>
      <c r="H2560" s="13">
        <f t="shared" si="119"/>
        <v>-15.879999999999995</v>
      </c>
    </row>
    <row r="2561" spans="1:8" x14ac:dyDescent="0.3">
      <c r="A2561">
        <v>2560</v>
      </c>
      <c r="B2561" s="2">
        <v>42230</v>
      </c>
      <c r="C2561" s="13">
        <v>42.45</v>
      </c>
      <c r="D2561" s="13">
        <f t="shared" si="117"/>
        <v>0.17999999999999972</v>
      </c>
      <c r="E2561" s="14">
        <v>22096</v>
      </c>
      <c r="F2561" s="14">
        <f t="shared" si="118"/>
        <v>14</v>
      </c>
      <c r="G2561" s="14">
        <v>589.03</v>
      </c>
      <c r="H2561" s="13">
        <f t="shared" si="119"/>
        <v>-5.2300000000000182</v>
      </c>
    </row>
    <row r="2562" spans="1:8" x14ac:dyDescent="0.3">
      <c r="A2562">
        <v>2561</v>
      </c>
      <c r="B2562" s="2">
        <v>42229</v>
      </c>
      <c r="C2562" s="13">
        <v>42.27</v>
      </c>
      <c r="D2562" s="13">
        <f t="shared" si="117"/>
        <v>-0.94999999999999574</v>
      </c>
      <c r="E2562" s="14">
        <v>22082</v>
      </c>
      <c r="F2562" s="14">
        <f t="shared" si="118"/>
        <v>64</v>
      </c>
      <c r="G2562" s="14">
        <v>594.26</v>
      </c>
      <c r="H2562" s="13">
        <f t="shared" si="119"/>
        <v>-9.9800000000000182</v>
      </c>
    </row>
    <row r="2563" spans="1:8" x14ac:dyDescent="0.3">
      <c r="A2563">
        <v>2562</v>
      </c>
      <c r="B2563" s="2">
        <v>42228</v>
      </c>
      <c r="C2563" s="13">
        <v>43.22</v>
      </c>
      <c r="D2563" s="13">
        <f t="shared" ref="D2563:D2626" si="120">C2563-C2564</f>
        <v>0.10999999999999943</v>
      </c>
      <c r="E2563" s="14">
        <v>22018</v>
      </c>
      <c r="F2563" s="14">
        <f t="shared" ref="F2563:F2626" si="121">E2563-E2564</f>
        <v>199</v>
      </c>
      <c r="G2563" s="14">
        <v>604.24</v>
      </c>
      <c r="H2563" s="13">
        <f t="shared" ref="H2563:H2626" si="122">G2563-G2564</f>
        <v>-8.8099999999999454</v>
      </c>
    </row>
    <row r="2564" spans="1:8" x14ac:dyDescent="0.3">
      <c r="A2564">
        <v>2563</v>
      </c>
      <c r="B2564" s="2">
        <v>42227</v>
      </c>
      <c r="C2564" s="13">
        <v>43.11</v>
      </c>
      <c r="D2564" s="13">
        <f t="shared" si="120"/>
        <v>-1.8299999999999983</v>
      </c>
      <c r="E2564" s="14">
        <v>21819</v>
      </c>
      <c r="F2564" s="14">
        <f t="shared" si="121"/>
        <v>7</v>
      </c>
      <c r="G2564" s="14">
        <v>613.04999999999995</v>
      </c>
      <c r="H2564" s="13">
        <f t="shared" si="122"/>
        <v>-1.4800000000000182</v>
      </c>
    </row>
    <row r="2565" spans="1:8" x14ac:dyDescent="0.3">
      <c r="A2565">
        <v>2564</v>
      </c>
      <c r="B2565" s="2">
        <v>42226</v>
      </c>
      <c r="C2565" s="13">
        <v>44.94</v>
      </c>
      <c r="D2565" s="13">
        <f t="shared" si="120"/>
        <v>1.0700000000000003</v>
      </c>
      <c r="E2565" s="14">
        <v>21812</v>
      </c>
      <c r="F2565" s="14">
        <f t="shared" si="121"/>
        <v>6</v>
      </c>
      <c r="G2565" s="14">
        <v>614.53</v>
      </c>
      <c r="H2565" s="13">
        <f t="shared" si="122"/>
        <v>10.769999999999982</v>
      </c>
    </row>
    <row r="2566" spans="1:8" x14ac:dyDescent="0.3">
      <c r="A2566">
        <v>2565</v>
      </c>
      <c r="B2566" s="2">
        <v>42223</v>
      </c>
      <c r="C2566" s="13">
        <v>43.87</v>
      </c>
      <c r="D2566" s="13">
        <f t="shared" si="120"/>
        <v>-0.82000000000000028</v>
      </c>
      <c r="E2566" s="14">
        <v>21806</v>
      </c>
      <c r="F2566" s="14">
        <f t="shared" si="121"/>
        <v>3</v>
      </c>
      <c r="G2566" s="14">
        <v>603.76</v>
      </c>
      <c r="H2566" s="13">
        <f t="shared" si="122"/>
        <v>2.7200000000000273</v>
      </c>
    </row>
    <row r="2567" spans="1:8" x14ac:dyDescent="0.3">
      <c r="A2567">
        <v>2566</v>
      </c>
      <c r="B2567" s="2">
        <v>42222</v>
      </c>
      <c r="C2567" s="13">
        <v>44.69</v>
      </c>
      <c r="D2567" s="13">
        <f t="shared" si="120"/>
        <v>-0.44000000000000483</v>
      </c>
      <c r="E2567" s="14">
        <v>21803</v>
      </c>
      <c r="F2567" s="14">
        <f t="shared" si="121"/>
        <v>-9</v>
      </c>
      <c r="G2567" s="14">
        <v>601.04</v>
      </c>
      <c r="H2567" s="13">
        <f t="shared" si="122"/>
        <v>-6.0400000000000773</v>
      </c>
    </row>
    <row r="2568" spans="1:8" x14ac:dyDescent="0.3">
      <c r="A2568">
        <v>2567</v>
      </c>
      <c r="B2568" s="2">
        <v>42221</v>
      </c>
      <c r="C2568" s="13">
        <v>45.13</v>
      </c>
      <c r="D2568" s="13">
        <f t="shared" si="120"/>
        <v>-0.61999999999999744</v>
      </c>
      <c r="E2568" s="14">
        <v>21812</v>
      </c>
      <c r="F2568" s="14">
        <f t="shared" si="121"/>
        <v>3</v>
      </c>
      <c r="G2568" s="14">
        <v>607.08000000000004</v>
      </c>
      <c r="H2568" s="13">
        <f t="shared" si="122"/>
        <v>6.32000000000005</v>
      </c>
    </row>
    <row r="2569" spans="1:8" x14ac:dyDescent="0.3">
      <c r="A2569">
        <v>2568</v>
      </c>
      <c r="B2569" s="2">
        <v>42220</v>
      </c>
      <c r="C2569" s="13">
        <v>45.75</v>
      </c>
      <c r="D2569" s="13">
        <f t="shared" si="120"/>
        <v>0.5</v>
      </c>
      <c r="E2569" s="14">
        <v>21809</v>
      </c>
      <c r="F2569" s="14">
        <f t="shared" si="121"/>
        <v>2</v>
      </c>
      <c r="G2569" s="14">
        <v>600.76</v>
      </c>
      <c r="H2569" s="13">
        <f t="shared" si="122"/>
        <v>-8.7100000000000364</v>
      </c>
    </row>
    <row r="2570" spans="1:8" x14ac:dyDescent="0.3">
      <c r="A2570">
        <v>2569</v>
      </c>
      <c r="B2570" s="2">
        <v>42219</v>
      </c>
      <c r="C2570" s="13">
        <v>45.25</v>
      </c>
      <c r="D2570" s="13">
        <f t="shared" si="120"/>
        <v>-1.8599999999999994</v>
      </c>
      <c r="E2570" s="14">
        <v>21807</v>
      </c>
      <c r="F2570" s="14">
        <f t="shared" si="121"/>
        <v>-6</v>
      </c>
      <c r="G2570" s="14">
        <v>609.47</v>
      </c>
      <c r="H2570" s="13">
        <f t="shared" si="122"/>
        <v>-11.589999999999918</v>
      </c>
    </row>
    <row r="2571" spans="1:8" x14ac:dyDescent="0.3">
      <c r="A2571">
        <v>2570</v>
      </c>
      <c r="B2571" s="2">
        <v>42216</v>
      </c>
      <c r="C2571" s="13">
        <v>47.11</v>
      </c>
      <c r="D2571" s="13">
        <f t="shared" si="120"/>
        <v>-1.4200000000000017</v>
      </c>
      <c r="E2571" s="14">
        <v>21813</v>
      </c>
      <c r="F2571" s="14">
        <f t="shared" si="121"/>
        <v>2</v>
      </c>
      <c r="G2571" s="14">
        <v>621.05999999999995</v>
      </c>
      <c r="H2571" s="13">
        <f t="shared" si="122"/>
        <v>-5.5100000000001046</v>
      </c>
    </row>
    <row r="2572" spans="1:8" x14ac:dyDescent="0.3">
      <c r="A2572">
        <v>2571</v>
      </c>
      <c r="B2572" s="2">
        <v>42215</v>
      </c>
      <c r="C2572" s="13">
        <v>48.53</v>
      </c>
      <c r="D2572" s="13">
        <f t="shared" si="120"/>
        <v>-0.24000000000000199</v>
      </c>
      <c r="E2572" s="14">
        <v>21811</v>
      </c>
      <c r="F2572" s="14">
        <f t="shared" si="121"/>
        <v>-4</v>
      </c>
      <c r="G2572" s="14">
        <v>626.57000000000005</v>
      </c>
      <c r="H2572" s="13">
        <f t="shared" si="122"/>
        <v>1.8700000000000045</v>
      </c>
    </row>
    <row r="2573" spans="1:8" x14ac:dyDescent="0.3">
      <c r="A2573">
        <v>2572</v>
      </c>
      <c r="B2573" s="2">
        <v>42214</v>
      </c>
      <c r="C2573" s="13">
        <v>48.77</v>
      </c>
      <c r="D2573" s="13">
        <f t="shared" si="120"/>
        <v>0.80000000000000426</v>
      </c>
      <c r="E2573" s="14">
        <v>21815</v>
      </c>
      <c r="F2573" s="14">
        <f t="shared" si="121"/>
        <v>2</v>
      </c>
      <c r="G2573" s="14">
        <v>624.70000000000005</v>
      </c>
      <c r="H2573" s="13">
        <f t="shared" si="122"/>
        <v>-6.7699999999999818</v>
      </c>
    </row>
    <row r="2574" spans="1:8" x14ac:dyDescent="0.3">
      <c r="A2574">
        <v>2573</v>
      </c>
      <c r="B2574" s="2">
        <v>42213</v>
      </c>
      <c r="C2574" s="13">
        <v>47.97</v>
      </c>
      <c r="D2574" s="13">
        <f t="shared" si="120"/>
        <v>0.79999999999999716</v>
      </c>
      <c r="E2574" s="14">
        <v>21813</v>
      </c>
      <c r="F2574" s="14">
        <f t="shared" si="121"/>
        <v>-1</v>
      </c>
      <c r="G2574" s="14">
        <v>631.47</v>
      </c>
      <c r="H2574" s="13">
        <f t="shared" si="122"/>
        <v>-3.9900000000000091</v>
      </c>
    </row>
    <row r="2575" spans="1:8" x14ac:dyDescent="0.3">
      <c r="A2575">
        <v>2574</v>
      </c>
      <c r="B2575" s="2">
        <v>42212</v>
      </c>
      <c r="C2575" s="13">
        <v>47.17</v>
      </c>
      <c r="D2575" s="13">
        <f t="shared" si="120"/>
        <v>-0.80999999999999517</v>
      </c>
      <c r="E2575" s="14">
        <v>21814</v>
      </c>
      <c r="F2575" s="14">
        <f t="shared" si="121"/>
        <v>6</v>
      </c>
      <c r="G2575" s="14">
        <v>635.46</v>
      </c>
      <c r="H2575" s="13">
        <f t="shared" si="122"/>
        <v>4.2000000000000455</v>
      </c>
    </row>
    <row r="2576" spans="1:8" x14ac:dyDescent="0.3">
      <c r="A2576">
        <v>2575</v>
      </c>
      <c r="B2576" s="2">
        <v>42209</v>
      </c>
      <c r="C2576" s="13">
        <v>47.98</v>
      </c>
      <c r="D2576" s="13">
        <f t="shared" si="120"/>
        <v>-0.13000000000000256</v>
      </c>
      <c r="E2576" s="14">
        <v>21808</v>
      </c>
      <c r="F2576" s="14">
        <f t="shared" si="121"/>
        <v>0</v>
      </c>
      <c r="G2576" s="14">
        <v>631.26</v>
      </c>
      <c r="H2576" s="13">
        <f t="shared" si="122"/>
        <v>-0.75</v>
      </c>
    </row>
    <row r="2577" spans="1:8" x14ac:dyDescent="0.3">
      <c r="A2577">
        <v>2576</v>
      </c>
      <c r="B2577" s="2">
        <v>42208</v>
      </c>
      <c r="C2577" s="13">
        <v>48.11</v>
      </c>
      <c r="D2577" s="13">
        <f t="shared" si="120"/>
        <v>-1.1600000000000037</v>
      </c>
      <c r="E2577" s="14">
        <v>21808</v>
      </c>
      <c r="F2577" s="14">
        <f t="shared" si="121"/>
        <v>-6</v>
      </c>
      <c r="G2577" s="14">
        <v>632.01</v>
      </c>
      <c r="H2577" s="13">
        <f t="shared" si="122"/>
        <v>2.1599999999999682</v>
      </c>
    </row>
    <row r="2578" spans="1:8" x14ac:dyDescent="0.3">
      <c r="A2578">
        <v>2577</v>
      </c>
      <c r="B2578" s="2">
        <v>42207</v>
      </c>
      <c r="C2578" s="13">
        <v>49.27</v>
      </c>
      <c r="D2578" s="13">
        <f t="shared" si="120"/>
        <v>-1.3200000000000003</v>
      </c>
      <c r="E2578" s="14">
        <v>21814</v>
      </c>
      <c r="F2578" s="14">
        <f t="shared" si="121"/>
        <v>3</v>
      </c>
      <c r="G2578" s="14">
        <v>629.85</v>
      </c>
      <c r="H2578" s="13">
        <f t="shared" si="122"/>
        <v>13.240000000000009</v>
      </c>
    </row>
    <row r="2579" spans="1:8" x14ac:dyDescent="0.3">
      <c r="A2579">
        <v>2578</v>
      </c>
      <c r="B2579" s="2">
        <v>42206</v>
      </c>
      <c r="C2579" s="13">
        <v>50.59</v>
      </c>
      <c r="D2579" s="13">
        <f t="shared" si="120"/>
        <v>0.48000000000000398</v>
      </c>
      <c r="E2579" s="14">
        <v>21811</v>
      </c>
      <c r="F2579" s="14">
        <f t="shared" si="121"/>
        <v>-5</v>
      </c>
      <c r="G2579" s="14">
        <v>616.61</v>
      </c>
      <c r="H2579" s="13">
        <f t="shared" si="122"/>
        <v>-3.92999999999995</v>
      </c>
    </row>
    <row r="2580" spans="1:8" x14ac:dyDescent="0.3">
      <c r="A2580">
        <v>2579</v>
      </c>
      <c r="B2580" s="2">
        <v>42205</v>
      </c>
      <c r="C2580" s="13">
        <v>50.11</v>
      </c>
      <c r="D2580" s="13">
        <f t="shared" si="120"/>
        <v>-0.77000000000000313</v>
      </c>
      <c r="E2580" s="14">
        <v>21816</v>
      </c>
      <c r="F2580" s="14">
        <f t="shared" si="121"/>
        <v>7</v>
      </c>
      <c r="G2580" s="14">
        <v>620.54</v>
      </c>
      <c r="H2580" s="13">
        <f t="shared" si="122"/>
        <v>-8.0900000000000318</v>
      </c>
    </row>
    <row r="2581" spans="1:8" x14ac:dyDescent="0.3">
      <c r="A2581">
        <v>2580</v>
      </c>
      <c r="B2581" s="2">
        <v>42202</v>
      </c>
      <c r="C2581" s="13">
        <v>50.88</v>
      </c>
      <c r="D2581" s="13">
        <f t="shared" si="120"/>
        <v>-1.9999999999996021E-2</v>
      </c>
      <c r="E2581" s="14">
        <v>21809</v>
      </c>
      <c r="F2581" s="14">
        <f t="shared" si="121"/>
        <v>0</v>
      </c>
      <c r="G2581" s="14">
        <v>628.63</v>
      </c>
      <c r="H2581" s="13">
        <f t="shared" si="122"/>
        <v>1.7300000000000182</v>
      </c>
    </row>
    <row r="2582" spans="1:8" x14ac:dyDescent="0.3">
      <c r="A2582">
        <v>2581</v>
      </c>
      <c r="B2582" s="2">
        <v>42201</v>
      </c>
      <c r="C2582" s="13">
        <v>50.9</v>
      </c>
      <c r="D2582" s="13">
        <f t="shared" si="120"/>
        <v>-0.5</v>
      </c>
      <c r="E2582" s="14">
        <v>21809</v>
      </c>
      <c r="F2582" s="14">
        <f t="shared" si="121"/>
        <v>2</v>
      </c>
      <c r="G2582" s="14">
        <v>626.9</v>
      </c>
      <c r="H2582" s="13">
        <f t="shared" si="122"/>
        <v>-3.9900000000000091</v>
      </c>
    </row>
    <row r="2583" spans="1:8" x14ac:dyDescent="0.3">
      <c r="A2583">
        <v>2582</v>
      </c>
      <c r="B2583" s="2">
        <v>42200</v>
      </c>
      <c r="C2583" s="13">
        <v>51.4</v>
      </c>
      <c r="D2583" s="13">
        <f t="shared" si="120"/>
        <v>-1.6499999999999986</v>
      </c>
      <c r="E2583" s="14">
        <v>21807</v>
      </c>
      <c r="F2583" s="14">
        <f t="shared" si="121"/>
        <v>0</v>
      </c>
      <c r="G2583" s="14">
        <v>630.89</v>
      </c>
      <c r="H2583" s="13">
        <f t="shared" si="122"/>
        <v>-7.8000000000000682</v>
      </c>
    </row>
    <row r="2584" spans="1:8" x14ac:dyDescent="0.3">
      <c r="A2584">
        <v>2583</v>
      </c>
      <c r="B2584" s="2">
        <v>42199</v>
      </c>
      <c r="C2584" s="13">
        <v>53.05</v>
      </c>
      <c r="D2584" s="13">
        <f t="shared" si="120"/>
        <v>0.85999999999999943</v>
      </c>
      <c r="E2584" s="14">
        <v>21807</v>
      </c>
      <c r="F2584" s="14">
        <f t="shared" si="121"/>
        <v>0</v>
      </c>
      <c r="G2584" s="14">
        <v>638.69000000000005</v>
      </c>
      <c r="H2584" s="13">
        <f t="shared" si="122"/>
        <v>4.6300000000001091</v>
      </c>
    </row>
    <row r="2585" spans="1:8" x14ac:dyDescent="0.3">
      <c r="A2585">
        <v>2584</v>
      </c>
      <c r="B2585" s="2">
        <v>42198</v>
      </c>
      <c r="C2585" s="13">
        <v>52.19</v>
      </c>
      <c r="D2585" s="13">
        <f t="shared" si="120"/>
        <v>-0.55000000000000426</v>
      </c>
      <c r="E2585" s="14">
        <v>21807</v>
      </c>
      <c r="F2585" s="14">
        <f t="shared" si="121"/>
        <v>24</v>
      </c>
      <c r="G2585" s="14">
        <v>634.05999999999995</v>
      </c>
      <c r="H2585" s="13">
        <f t="shared" si="122"/>
        <v>6.7799999999999727</v>
      </c>
    </row>
    <row r="2586" spans="1:8" x14ac:dyDescent="0.3">
      <c r="A2586">
        <v>2585</v>
      </c>
      <c r="B2586" s="2">
        <v>42195</v>
      </c>
      <c r="C2586" s="13">
        <v>52.74</v>
      </c>
      <c r="D2586" s="13">
        <f t="shared" si="120"/>
        <v>-1.9999999999996021E-2</v>
      </c>
      <c r="E2586" s="14">
        <v>21783</v>
      </c>
      <c r="F2586" s="14">
        <f t="shared" si="121"/>
        <v>-24</v>
      </c>
      <c r="G2586" s="14">
        <v>627.28</v>
      </c>
      <c r="H2586" s="13">
        <f t="shared" si="122"/>
        <v>5.17999999999995</v>
      </c>
    </row>
    <row r="2587" spans="1:8" x14ac:dyDescent="0.3">
      <c r="A2587">
        <v>2586</v>
      </c>
      <c r="B2587" s="2">
        <v>42194</v>
      </c>
      <c r="C2587" s="13">
        <v>52.76</v>
      </c>
      <c r="D2587" s="13">
        <f t="shared" si="120"/>
        <v>1.1499999999999986</v>
      </c>
      <c r="E2587" s="14">
        <v>21807</v>
      </c>
      <c r="F2587" s="14">
        <f t="shared" si="121"/>
        <v>-6</v>
      </c>
      <c r="G2587" s="14">
        <v>622.1</v>
      </c>
      <c r="H2587" s="13">
        <f t="shared" si="122"/>
        <v>-1.0699999999999363</v>
      </c>
    </row>
    <row r="2588" spans="1:8" x14ac:dyDescent="0.3">
      <c r="A2588">
        <v>2587</v>
      </c>
      <c r="B2588" s="2">
        <v>42193</v>
      </c>
      <c r="C2588" s="13">
        <v>51.61</v>
      </c>
      <c r="D2588" s="13">
        <f t="shared" si="120"/>
        <v>-0.71999999999999886</v>
      </c>
      <c r="E2588" s="14">
        <v>21813</v>
      </c>
      <c r="F2588" s="14">
        <f t="shared" si="121"/>
        <v>23</v>
      </c>
      <c r="G2588" s="14">
        <v>623.16999999999996</v>
      </c>
      <c r="H2588" s="13">
        <f t="shared" si="122"/>
        <v>-7.1000000000000227</v>
      </c>
    </row>
    <row r="2589" spans="1:8" x14ac:dyDescent="0.3">
      <c r="A2589">
        <v>2588</v>
      </c>
      <c r="B2589" s="2">
        <v>42192</v>
      </c>
      <c r="C2589" s="13">
        <v>52.33</v>
      </c>
      <c r="D2589" s="13">
        <f t="shared" si="120"/>
        <v>-0.14999999999999858</v>
      </c>
      <c r="E2589" s="14">
        <v>21790</v>
      </c>
      <c r="F2589" s="14">
        <f t="shared" si="121"/>
        <v>-6</v>
      </c>
      <c r="G2589" s="14">
        <v>630.27</v>
      </c>
      <c r="H2589" s="13">
        <f t="shared" si="122"/>
        <v>5.0499999999999545</v>
      </c>
    </row>
    <row r="2590" spans="1:8" x14ac:dyDescent="0.3">
      <c r="A2590">
        <v>2589</v>
      </c>
      <c r="B2590" s="2">
        <v>42191</v>
      </c>
      <c r="C2590" s="13">
        <v>52.48</v>
      </c>
      <c r="D2590" s="13">
        <f t="shared" si="120"/>
        <v>-6.1914285714285811</v>
      </c>
      <c r="E2590" s="14">
        <v>21796</v>
      </c>
      <c r="F2590" s="14">
        <f t="shared" si="121"/>
        <v>16</v>
      </c>
      <c r="G2590" s="14">
        <v>625.22</v>
      </c>
      <c r="H2590" s="13">
        <f t="shared" si="122"/>
        <v>8.7900000000000773</v>
      </c>
    </row>
    <row r="2591" spans="1:8" x14ac:dyDescent="0.3">
      <c r="A2591">
        <v>2590</v>
      </c>
      <c r="B2591" s="2">
        <v>42188</v>
      </c>
      <c r="C2591" s="13">
        <v>58.671428571428578</v>
      </c>
      <c r="D2591" s="13">
        <f t="shared" si="120"/>
        <v>1.7414285714285782</v>
      </c>
      <c r="E2591" s="14">
        <v>21780</v>
      </c>
      <c r="F2591" s="14">
        <f t="shared" si="121"/>
        <v>0</v>
      </c>
      <c r="G2591" s="14">
        <v>616.42999999999995</v>
      </c>
      <c r="H2591" s="13">
        <f t="shared" si="122"/>
        <v>10.729999999999905</v>
      </c>
    </row>
    <row r="2592" spans="1:8" x14ac:dyDescent="0.3">
      <c r="A2592">
        <v>2591</v>
      </c>
      <c r="B2592" s="2">
        <v>42187</v>
      </c>
      <c r="C2592" s="13">
        <v>56.93</v>
      </c>
      <c r="D2592" s="13">
        <f t="shared" si="120"/>
        <v>-9.9999999999980105E-3</v>
      </c>
      <c r="E2592" s="14">
        <v>21780</v>
      </c>
      <c r="F2592" s="14">
        <f t="shared" si="121"/>
        <v>0</v>
      </c>
      <c r="G2592" s="14">
        <v>605.70000000000005</v>
      </c>
      <c r="H2592" s="13">
        <f t="shared" si="122"/>
        <v>14.200000000000045</v>
      </c>
    </row>
    <row r="2593" spans="1:8" x14ac:dyDescent="0.3">
      <c r="A2593">
        <v>2592</v>
      </c>
      <c r="B2593" s="2">
        <v>42186</v>
      </c>
      <c r="C2593" s="13">
        <v>56.94</v>
      </c>
      <c r="D2593" s="13">
        <f t="shared" si="120"/>
        <v>-2.5399999999999991</v>
      </c>
      <c r="E2593" s="14">
        <v>21780</v>
      </c>
      <c r="F2593" s="14">
        <f t="shared" si="121"/>
        <v>-22</v>
      </c>
      <c r="G2593" s="14">
        <v>591.5</v>
      </c>
      <c r="H2593" s="13">
        <f t="shared" si="122"/>
        <v>-1.5499999999999545</v>
      </c>
    </row>
    <row r="2594" spans="1:8" x14ac:dyDescent="0.3">
      <c r="A2594">
        <v>2593</v>
      </c>
      <c r="B2594" s="2">
        <v>42185</v>
      </c>
      <c r="C2594" s="13">
        <v>59.48</v>
      </c>
      <c r="D2594" s="13">
        <f t="shared" si="120"/>
        <v>1.1399999999999935</v>
      </c>
      <c r="E2594" s="14">
        <v>21802</v>
      </c>
      <c r="F2594" s="14">
        <f t="shared" si="121"/>
        <v>-11</v>
      </c>
      <c r="G2594" s="14">
        <v>593.04999999999995</v>
      </c>
      <c r="H2594" s="13">
        <f t="shared" si="122"/>
        <v>1.2999999999999545</v>
      </c>
    </row>
    <row r="2595" spans="1:8" x14ac:dyDescent="0.3">
      <c r="A2595">
        <v>2594</v>
      </c>
      <c r="B2595" s="2">
        <v>42184</v>
      </c>
      <c r="C2595" s="13">
        <v>58.34</v>
      </c>
      <c r="D2595" s="13">
        <f t="shared" si="120"/>
        <v>-1.0699999999999932</v>
      </c>
      <c r="E2595" s="14">
        <v>21813</v>
      </c>
      <c r="F2595" s="14">
        <f t="shared" si="121"/>
        <v>3</v>
      </c>
      <c r="G2595" s="14">
        <v>591.75</v>
      </c>
      <c r="H2595" s="13">
        <f t="shared" si="122"/>
        <v>10</v>
      </c>
    </row>
    <row r="2596" spans="1:8" x14ac:dyDescent="0.3">
      <c r="A2596">
        <v>2595</v>
      </c>
      <c r="B2596" s="2">
        <v>42181</v>
      </c>
      <c r="C2596" s="13">
        <v>59.41</v>
      </c>
      <c r="D2596" s="13">
        <f t="shared" si="120"/>
        <v>-0.18000000000000682</v>
      </c>
      <c r="E2596" s="14">
        <v>21810</v>
      </c>
      <c r="F2596" s="14">
        <f t="shared" si="121"/>
        <v>-8</v>
      </c>
      <c r="G2596" s="14">
        <v>581.75</v>
      </c>
      <c r="H2596" s="13">
        <f t="shared" si="122"/>
        <v>-6.2400000000000091</v>
      </c>
    </row>
    <row r="2597" spans="1:8" x14ac:dyDescent="0.3">
      <c r="A2597">
        <v>2596</v>
      </c>
      <c r="B2597" s="2">
        <v>42180</v>
      </c>
      <c r="C2597" s="13">
        <v>59.59</v>
      </c>
      <c r="D2597" s="13">
        <f t="shared" si="120"/>
        <v>-0.4199999999999946</v>
      </c>
      <c r="E2597" s="14">
        <v>21818</v>
      </c>
      <c r="F2597" s="14">
        <f t="shared" si="121"/>
        <v>46</v>
      </c>
      <c r="G2597" s="14">
        <v>587.99</v>
      </c>
      <c r="H2597" s="13">
        <f t="shared" si="122"/>
        <v>-2.0299999999999727</v>
      </c>
    </row>
    <row r="2598" spans="1:8" x14ac:dyDescent="0.3">
      <c r="A2598">
        <v>2597</v>
      </c>
      <c r="B2598" s="2">
        <v>42179</v>
      </c>
      <c r="C2598" s="13">
        <v>60.01</v>
      </c>
      <c r="D2598" s="13">
        <f t="shared" si="120"/>
        <v>-1.0399999999999991</v>
      </c>
      <c r="E2598" s="14">
        <v>21772</v>
      </c>
      <c r="F2598" s="14">
        <f t="shared" si="121"/>
        <v>-6</v>
      </c>
      <c r="G2598" s="14">
        <v>590.02</v>
      </c>
      <c r="H2598" s="13">
        <f t="shared" si="122"/>
        <v>-3.0500000000000682</v>
      </c>
    </row>
    <row r="2599" spans="1:8" x14ac:dyDescent="0.3">
      <c r="A2599">
        <v>2598</v>
      </c>
      <c r="B2599" s="2">
        <v>42178</v>
      </c>
      <c r="C2599" s="13">
        <v>61.05</v>
      </c>
      <c r="D2599" s="13">
        <f t="shared" si="120"/>
        <v>1.0399999999999991</v>
      </c>
      <c r="E2599" s="14">
        <v>21778</v>
      </c>
      <c r="F2599" s="14">
        <f t="shared" si="121"/>
        <v>-2</v>
      </c>
      <c r="G2599" s="14">
        <v>593.07000000000005</v>
      </c>
      <c r="H2599" s="13">
        <f t="shared" si="122"/>
        <v>-1.0099999999999909</v>
      </c>
    </row>
    <row r="2600" spans="1:8" x14ac:dyDescent="0.3">
      <c r="A2600">
        <v>2599</v>
      </c>
      <c r="B2600" s="2">
        <v>42177</v>
      </c>
      <c r="C2600" s="13">
        <v>60.01</v>
      </c>
      <c r="D2600" s="13">
        <f t="shared" si="120"/>
        <v>0.39000000000000057</v>
      </c>
      <c r="E2600" s="14">
        <v>21780</v>
      </c>
      <c r="F2600" s="14">
        <f t="shared" si="121"/>
        <v>0</v>
      </c>
      <c r="G2600" s="14">
        <v>594.08000000000004</v>
      </c>
      <c r="H2600" s="13">
        <f t="shared" si="122"/>
        <v>9.3799999999999955</v>
      </c>
    </row>
    <row r="2601" spans="1:8" x14ac:dyDescent="0.3">
      <c r="A2601">
        <v>2600</v>
      </c>
      <c r="B2601" s="2">
        <v>42174</v>
      </c>
      <c r="C2601" s="13">
        <v>59.62</v>
      </c>
      <c r="D2601" s="13">
        <f t="shared" si="120"/>
        <v>-0.78999999999999915</v>
      </c>
      <c r="E2601" s="14">
        <v>21780</v>
      </c>
      <c r="F2601" s="14">
        <f t="shared" si="121"/>
        <v>-5</v>
      </c>
      <c r="G2601" s="14">
        <v>584.70000000000005</v>
      </c>
      <c r="H2601" s="13">
        <f t="shared" si="122"/>
        <v>4.3500000000000227</v>
      </c>
    </row>
    <row r="2602" spans="1:8" x14ac:dyDescent="0.3">
      <c r="A2602">
        <v>2601</v>
      </c>
      <c r="B2602" s="2">
        <v>42173</v>
      </c>
      <c r="C2602" s="13">
        <v>60.41</v>
      </c>
      <c r="D2602" s="13">
        <f t="shared" si="120"/>
        <v>0.51999999999999602</v>
      </c>
      <c r="E2602" s="14">
        <v>21785</v>
      </c>
      <c r="F2602" s="14">
        <f t="shared" si="121"/>
        <v>20</v>
      </c>
      <c r="G2602" s="14">
        <v>580.35</v>
      </c>
      <c r="H2602" s="13">
        <f t="shared" si="122"/>
        <v>1.4800000000000182</v>
      </c>
    </row>
    <row r="2603" spans="1:8" x14ac:dyDescent="0.3">
      <c r="A2603">
        <v>2602</v>
      </c>
      <c r="B2603" s="2">
        <v>42172</v>
      </c>
      <c r="C2603" s="13">
        <v>59.89</v>
      </c>
      <c r="D2603" s="13">
        <f t="shared" si="120"/>
        <v>-0.11999999999999744</v>
      </c>
      <c r="E2603" s="14">
        <v>21765</v>
      </c>
      <c r="F2603" s="14">
        <f t="shared" si="121"/>
        <v>-10</v>
      </c>
      <c r="G2603" s="14">
        <v>578.87</v>
      </c>
      <c r="H2603" s="13">
        <f t="shared" si="122"/>
        <v>-1.4800000000000182</v>
      </c>
    </row>
    <row r="2604" spans="1:8" x14ac:dyDescent="0.3">
      <c r="A2604">
        <v>2603</v>
      </c>
      <c r="B2604" s="2">
        <v>42171</v>
      </c>
      <c r="C2604" s="13">
        <v>60.01</v>
      </c>
      <c r="D2604" s="13">
        <f t="shared" si="120"/>
        <v>0.47999999999999687</v>
      </c>
      <c r="E2604" s="14">
        <v>21775</v>
      </c>
      <c r="F2604" s="14">
        <f t="shared" si="121"/>
        <v>0</v>
      </c>
      <c r="G2604" s="14">
        <v>580.35</v>
      </c>
      <c r="H2604" s="13">
        <f t="shared" si="122"/>
        <v>-6.1299999999999955</v>
      </c>
    </row>
    <row r="2605" spans="1:8" x14ac:dyDescent="0.3">
      <c r="A2605">
        <v>2604</v>
      </c>
      <c r="B2605" s="2">
        <v>42170</v>
      </c>
      <c r="C2605" s="13">
        <v>59.53</v>
      </c>
      <c r="D2605" s="13">
        <f t="shared" si="120"/>
        <v>-0.42999999999999972</v>
      </c>
      <c r="E2605" s="14">
        <v>21775</v>
      </c>
      <c r="F2605" s="14">
        <f t="shared" si="121"/>
        <v>15</v>
      </c>
      <c r="G2605" s="14">
        <v>586.48</v>
      </c>
      <c r="H2605" s="13">
        <f t="shared" si="122"/>
        <v>3.75</v>
      </c>
    </row>
    <row r="2606" spans="1:8" x14ac:dyDescent="0.3">
      <c r="A2606">
        <v>2605</v>
      </c>
      <c r="B2606" s="2">
        <v>42167</v>
      </c>
      <c r="C2606" s="13">
        <v>59.96</v>
      </c>
      <c r="D2606" s="13">
        <f t="shared" si="120"/>
        <v>-0.78000000000000114</v>
      </c>
      <c r="E2606" s="14">
        <v>21760</v>
      </c>
      <c r="F2606" s="14">
        <f t="shared" si="121"/>
        <v>10</v>
      </c>
      <c r="G2606" s="14">
        <v>582.73</v>
      </c>
      <c r="H2606" s="13">
        <f t="shared" si="122"/>
        <v>1.6800000000000637</v>
      </c>
    </row>
    <row r="2607" spans="1:8" x14ac:dyDescent="0.3">
      <c r="A2607">
        <v>2606</v>
      </c>
      <c r="B2607" s="2">
        <v>42166</v>
      </c>
      <c r="C2607" s="13">
        <v>60.74</v>
      </c>
      <c r="D2607" s="13">
        <f t="shared" si="120"/>
        <v>-0.61999999999999744</v>
      </c>
      <c r="E2607" s="14">
        <v>21750</v>
      </c>
      <c r="F2607" s="14">
        <f t="shared" si="121"/>
        <v>-25</v>
      </c>
      <c r="G2607" s="14">
        <v>581.04999999999995</v>
      </c>
      <c r="H2607" s="13">
        <f t="shared" si="122"/>
        <v>6.9499999999999318</v>
      </c>
    </row>
    <row r="2608" spans="1:8" x14ac:dyDescent="0.3">
      <c r="A2608">
        <v>2607</v>
      </c>
      <c r="B2608" s="2">
        <v>42165</v>
      </c>
      <c r="C2608" s="13">
        <v>61.36</v>
      </c>
      <c r="D2608" s="13">
        <f t="shared" si="120"/>
        <v>1.2100000000000009</v>
      </c>
      <c r="E2608" s="14">
        <v>21775</v>
      </c>
      <c r="F2608" s="14">
        <f t="shared" si="121"/>
        <v>-5</v>
      </c>
      <c r="G2608" s="14">
        <v>574.1</v>
      </c>
      <c r="H2608" s="13">
        <f t="shared" si="122"/>
        <v>-0.37000000000000455</v>
      </c>
    </row>
    <row r="2609" spans="1:8" x14ac:dyDescent="0.3">
      <c r="A2609">
        <v>2608</v>
      </c>
      <c r="B2609" s="2">
        <v>42164</v>
      </c>
      <c r="C2609" s="13">
        <v>60.15</v>
      </c>
      <c r="D2609" s="13">
        <f t="shared" si="120"/>
        <v>2</v>
      </c>
      <c r="E2609" s="14">
        <v>21780</v>
      </c>
      <c r="F2609" s="14">
        <f t="shared" si="121"/>
        <v>-10</v>
      </c>
      <c r="G2609" s="14">
        <v>574.47</v>
      </c>
      <c r="H2609" s="13">
        <f t="shared" si="122"/>
        <v>-5.3600000000000136</v>
      </c>
    </row>
    <row r="2610" spans="1:8" x14ac:dyDescent="0.3">
      <c r="A2610">
        <v>2609</v>
      </c>
      <c r="B2610" s="2">
        <v>42163</v>
      </c>
      <c r="C2610" s="13">
        <v>58.15</v>
      </c>
      <c r="D2610" s="13">
        <f t="shared" si="120"/>
        <v>-0.96000000000000085</v>
      </c>
      <c r="E2610" s="14">
        <v>21790</v>
      </c>
      <c r="F2610" s="14">
        <f t="shared" si="121"/>
        <v>5</v>
      </c>
      <c r="G2610" s="14">
        <v>579.83000000000004</v>
      </c>
      <c r="H2610" s="13">
        <f t="shared" si="122"/>
        <v>1.7599999999999909</v>
      </c>
    </row>
    <row r="2611" spans="1:8" x14ac:dyDescent="0.3">
      <c r="A2611">
        <v>2610</v>
      </c>
      <c r="B2611" s="2">
        <v>42160</v>
      </c>
      <c r="C2611" s="13">
        <v>59.11</v>
      </c>
      <c r="D2611" s="13">
        <f t="shared" si="120"/>
        <v>1.1099999999999994</v>
      </c>
      <c r="E2611" s="14">
        <v>21785</v>
      </c>
      <c r="F2611" s="14">
        <f t="shared" si="121"/>
        <v>-5</v>
      </c>
      <c r="G2611" s="14">
        <v>578.07000000000005</v>
      </c>
      <c r="H2611" s="13">
        <f t="shared" si="122"/>
        <v>9.0800000000000409</v>
      </c>
    </row>
    <row r="2612" spans="1:8" x14ac:dyDescent="0.3">
      <c r="A2612">
        <v>2611</v>
      </c>
      <c r="B2612" s="2">
        <v>42159</v>
      </c>
      <c r="C2612" s="13">
        <v>58</v>
      </c>
      <c r="D2612" s="13">
        <f t="shared" si="120"/>
        <v>-1.6700000000000017</v>
      </c>
      <c r="E2612" s="14">
        <v>21790</v>
      </c>
      <c r="F2612" s="14">
        <f t="shared" si="121"/>
        <v>0</v>
      </c>
      <c r="G2612" s="14">
        <v>568.99</v>
      </c>
      <c r="H2612" s="13">
        <f t="shared" si="122"/>
        <v>1.0900000000000318</v>
      </c>
    </row>
    <row r="2613" spans="1:8" x14ac:dyDescent="0.3">
      <c r="A2613">
        <v>2612</v>
      </c>
      <c r="B2613" s="2">
        <v>42158</v>
      </c>
      <c r="C2613" s="13">
        <v>59.67</v>
      </c>
      <c r="D2613" s="13">
        <f t="shared" si="120"/>
        <v>-1.6299999999999955</v>
      </c>
      <c r="E2613" s="14">
        <v>21790</v>
      </c>
      <c r="F2613" s="14">
        <f t="shared" si="121"/>
        <v>0</v>
      </c>
      <c r="G2613" s="14">
        <v>567.9</v>
      </c>
      <c r="H2613" s="13">
        <f t="shared" si="122"/>
        <v>-2.4099999999999682</v>
      </c>
    </row>
    <row r="2614" spans="1:8" x14ac:dyDescent="0.3">
      <c r="A2614">
        <v>2613</v>
      </c>
      <c r="B2614" s="2">
        <v>42157</v>
      </c>
      <c r="C2614" s="13">
        <v>61.3</v>
      </c>
      <c r="D2614" s="13">
        <f t="shared" si="120"/>
        <v>1.0599999999999952</v>
      </c>
      <c r="E2614" s="14">
        <v>21790</v>
      </c>
      <c r="F2614" s="14">
        <f t="shared" si="121"/>
        <v>0</v>
      </c>
      <c r="G2614" s="14">
        <v>570.30999999999995</v>
      </c>
      <c r="H2614" s="13">
        <f t="shared" si="122"/>
        <v>-4.6700000000000728</v>
      </c>
    </row>
    <row r="2615" spans="1:8" x14ac:dyDescent="0.3">
      <c r="A2615">
        <v>2614</v>
      </c>
      <c r="B2615" s="2">
        <v>42156</v>
      </c>
      <c r="C2615" s="13">
        <v>60.24</v>
      </c>
      <c r="D2615" s="13">
        <f t="shared" si="120"/>
        <v>-9.9999999999980105E-3</v>
      </c>
      <c r="E2615" s="14">
        <v>21790</v>
      </c>
      <c r="F2615" s="14">
        <f t="shared" si="121"/>
        <v>5</v>
      </c>
      <c r="G2615" s="14">
        <v>574.98</v>
      </c>
      <c r="H2615" s="13">
        <f t="shared" si="122"/>
        <v>5.4200000000000728</v>
      </c>
    </row>
    <row r="2616" spans="1:8" x14ac:dyDescent="0.3">
      <c r="A2616">
        <v>2615</v>
      </c>
      <c r="B2616" s="2">
        <v>42153</v>
      </c>
      <c r="C2616" s="13">
        <v>60.25</v>
      </c>
      <c r="D2616" s="13">
        <f t="shared" si="120"/>
        <v>2.5600000000000023</v>
      </c>
      <c r="E2616" s="14">
        <v>21785</v>
      </c>
      <c r="F2616" s="14">
        <f t="shared" si="121"/>
        <v>0</v>
      </c>
      <c r="G2616" s="14">
        <v>569.55999999999995</v>
      </c>
      <c r="H2616" s="13">
        <f t="shared" si="122"/>
        <v>-3.4100000000000819</v>
      </c>
    </row>
    <row r="2617" spans="1:8" x14ac:dyDescent="0.3">
      <c r="A2617">
        <v>2616</v>
      </c>
      <c r="B2617" s="2">
        <v>42152</v>
      </c>
      <c r="C2617" s="13">
        <v>57.69</v>
      </c>
      <c r="D2617" s="13">
        <f t="shared" si="120"/>
        <v>0.17999999999999972</v>
      </c>
      <c r="E2617" s="14">
        <v>21785</v>
      </c>
      <c r="F2617" s="14">
        <f t="shared" si="121"/>
        <v>5</v>
      </c>
      <c r="G2617" s="14">
        <v>572.97</v>
      </c>
      <c r="H2617" s="13">
        <f t="shared" si="122"/>
        <v>6.4900000000000091</v>
      </c>
    </row>
    <row r="2618" spans="1:8" x14ac:dyDescent="0.3">
      <c r="A2618">
        <v>2617</v>
      </c>
      <c r="B2618" s="2">
        <v>42151</v>
      </c>
      <c r="C2618" s="13">
        <v>57.51</v>
      </c>
      <c r="D2618" s="13">
        <f t="shared" si="120"/>
        <v>0.21999999999999886</v>
      </c>
      <c r="E2618" s="14">
        <v>21780</v>
      </c>
      <c r="F2618" s="14">
        <f t="shared" si="121"/>
        <v>-15</v>
      </c>
      <c r="G2618" s="14">
        <v>566.48</v>
      </c>
      <c r="H2618" s="13">
        <f t="shared" si="122"/>
        <v>-0.72000000000002728</v>
      </c>
    </row>
    <row r="2619" spans="1:8" x14ac:dyDescent="0.3">
      <c r="A2619">
        <v>2618</v>
      </c>
      <c r="B2619" s="2">
        <v>42150</v>
      </c>
      <c r="C2619" s="13">
        <v>57.29</v>
      </c>
      <c r="D2619" s="13">
        <f t="shared" si="120"/>
        <v>-1.9071428571428584</v>
      </c>
      <c r="E2619" s="14">
        <v>21795</v>
      </c>
      <c r="F2619" s="14">
        <f t="shared" si="121"/>
        <v>-35</v>
      </c>
      <c r="G2619" s="14">
        <v>567.20000000000005</v>
      </c>
      <c r="H2619" s="13">
        <f t="shared" si="122"/>
        <v>4.2000000000000455</v>
      </c>
    </row>
    <row r="2620" spans="1:8" x14ac:dyDescent="0.3">
      <c r="A2620">
        <v>2619</v>
      </c>
      <c r="B2620" s="2">
        <v>42149</v>
      </c>
      <c r="C2620" s="13">
        <v>59.197142857142858</v>
      </c>
      <c r="D2620" s="13">
        <f t="shared" si="120"/>
        <v>0.31714285714285495</v>
      </c>
      <c r="E2620" s="14">
        <v>21830</v>
      </c>
      <c r="F2620" s="14">
        <f t="shared" si="121"/>
        <v>60</v>
      </c>
      <c r="G2620" s="14">
        <v>563</v>
      </c>
      <c r="H2620" s="13">
        <f t="shared" si="122"/>
        <v>1.17999999999995</v>
      </c>
    </row>
    <row r="2621" spans="1:8" x14ac:dyDescent="0.3">
      <c r="A2621">
        <v>2620</v>
      </c>
      <c r="B2621" s="2">
        <v>42146</v>
      </c>
      <c r="C2621" s="13">
        <v>58.88</v>
      </c>
      <c r="D2621" s="13">
        <f t="shared" si="120"/>
        <v>-1.2999999999999972</v>
      </c>
      <c r="E2621" s="14">
        <v>21770</v>
      </c>
      <c r="F2621" s="14">
        <f t="shared" si="121"/>
        <v>-15</v>
      </c>
      <c r="G2621" s="14">
        <v>561.82000000000005</v>
      </c>
      <c r="H2621" s="13">
        <f t="shared" si="122"/>
        <v>9.2600000000001046</v>
      </c>
    </row>
    <row r="2622" spans="1:8" x14ac:dyDescent="0.3">
      <c r="A2622">
        <v>2621</v>
      </c>
      <c r="B2622" s="2">
        <v>42145</v>
      </c>
      <c r="C2622" s="13">
        <v>60.18</v>
      </c>
      <c r="D2622" s="13">
        <f t="shared" si="120"/>
        <v>1.2199999999999989</v>
      </c>
      <c r="E2622" s="14">
        <v>21785</v>
      </c>
      <c r="F2622" s="14">
        <f t="shared" si="121"/>
        <v>-5</v>
      </c>
      <c r="G2622" s="14">
        <v>552.55999999999995</v>
      </c>
      <c r="H2622" s="13">
        <f t="shared" si="122"/>
        <v>2.4599999999999227</v>
      </c>
    </row>
    <row r="2623" spans="1:8" x14ac:dyDescent="0.3">
      <c r="A2623">
        <v>2622</v>
      </c>
      <c r="B2623" s="2">
        <v>42144</v>
      </c>
      <c r="C2623" s="13">
        <v>58.96</v>
      </c>
      <c r="D2623" s="13">
        <f t="shared" si="120"/>
        <v>1.6600000000000037</v>
      </c>
      <c r="E2623" s="14">
        <v>21790</v>
      </c>
      <c r="F2623" s="14">
        <f t="shared" si="121"/>
        <v>10</v>
      </c>
      <c r="G2623" s="14">
        <v>550.1</v>
      </c>
      <c r="H2623" s="13">
        <f t="shared" si="122"/>
        <v>13.279999999999973</v>
      </c>
    </row>
    <row r="2624" spans="1:8" x14ac:dyDescent="0.3">
      <c r="A2624">
        <v>2623</v>
      </c>
      <c r="B2624" s="2">
        <v>42143</v>
      </c>
      <c r="C2624" s="13">
        <v>57.3</v>
      </c>
      <c r="D2624" s="13">
        <f t="shared" si="120"/>
        <v>-2.1400000000000006</v>
      </c>
      <c r="E2624" s="14">
        <v>21780</v>
      </c>
      <c r="F2624" s="14">
        <f t="shared" si="121"/>
        <v>15</v>
      </c>
      <c r="G2624" s="14">
        <v>536.82000000000005</v>
      </c>
      <c r="H2624" s="13">
        <f t="shared" si="122"/>
        <v>7.8700000000000045</v>
      </c>
    </row>
    <row r="2625" spans="1:8" x14ac:dyDescent="0.3">
      <c r="A2625">
        <v>2624</v>
      </c>
      <c r="B2625" s="2">
        <v>42142</v>
      </c>
      <c r="C2625" s="13">
        <v>59.44</v>
      </c>
      <c r="D2625" s="13">
        <f t="shared" si="120"/>
        <v>-0.28999999999999915</v>
      </c>
      <c r="E2625" s="14">
        <v>21765</v>
      </c>
      <c r="F2625" s="14">
        <f t="shared" si="121"/>
        <v>30</v>
      </c>
      <c r="G2625" s="14">
        <v>528.95000000000005</v>
      </c>
      <c r="H2625" s="13">
        <f t="shared" si="122"/>
        <v>-8.4900000000000091</v>
      </c>
    </row>
    <row r="2626" spans="1:8" x14ac:dyDescent="0.3">
      <c r="A2626">
        <v>2625</v>
      </c>
      <c r="B2626" s="2">
        <v>42139</v>
      </c>
      <c r="C2626" s="13">
        <v>59.73</v>
      </c>
      <c r="D2626" s="13">
        <f t="shared" si="120"/>
        <v>-0.16000000000000369</v>
      </c>
      <c r="E2626" s="14">
        <v>21735</v>
      </c>
      <c r="F2626" s="14">
        <f t="shared" si="121"/>
        <v>-40</v>
      </c>
      <c r="G2626" s="14">
        <v>537.44000000000005</v>
      </c>
      <c r="H2626" s="13">
        <f t="shared" si="122"/>
        <v>-6.25</v>
      </c>
    </row>
    <row r="2627" spans="1:8" x14ac:dyDescent="0.3">
      <c r="A2627">
        <v>2626</v>
      </c>
      <c r="B2627" s="2">
        <v>42138</v>
      </c>
      <c r="C2627" s="13">
        <v>59.89</v>
      </c>
      <c r="D2627" s="13">
        <f t="shared" ref="D2627:D2690" si="123">C2627-C2628</f>
        <v>-0.60999999999999943</v>
      </c>
      <c r="E2627" s="14">
        <v>21775</v>
      </c>
      <c r="F2627" s="14">
        <f t="shared" ref="F2627:F2690" si="124">E2627-E2628</f>
        <v>70</v>
      </c>
      <c r="G2627" s="14">
        <v>543.69000000000005</v>
      </c>
      <c r="H2627" s="13">
        <f t="shared" ref="H2627:H2690" si="125">G2627-G2628</f>
        <v>0.87000000000000455</v>
      </c>
    </row>
    <row r="2628" spans="1:8" x14ac:dyDescent="0.3">
      <c r="A2628">
        <v>2627</v>
      </c>
      <c r="B2628" s="2">
        <v>42137</v>
      </c>
      <c r="C2628" s="13">
        <v>60.5</v>
      </c>
      <c r="D2628" s="13">
        <f t="shared" si="123"/>
        <v>-0.21999999999999886</v>
      </c>
      <c r="E2628" s="14">
        <v>21705</v>
      </c>
      <c r="F2628" s="14">
        <f t="shared" si="124"/>
        <v>25</v>
      </c>
      <c r="G2628" s="14">
        <v>542.82000000000005</v>
      </c>
      <c r="H2628" s="13">
        <f t="shared" si="125"/>
        <v>-1.5899999999999181</v>
      </c>
    </row>
    <row r="2629" spans="1:8" x14ac:dyDescent="0.3">
      <c r="A2629">
        <v>2628</v>
      </c>
      <c r="B2629" s="2">
        <v>42136</v>
      </c>
      <c r="C2629" s="13">
        <v>60.72</v>
      </c>
      <c r="D2629" s="13">
        <f t="shared" si="123"/>
        <v>1.490000000000002</v>
      </c>
      <c r="E2629" s="14">
        <v>21680</v>
      </c>
      <c r="F2629" s="14">
        <f t="shared" si="124"/>
        <v>0</v>
      </c>
      <c r="G2629" s="14">
        <v>544.41</v>
      </c>
      <c r="H2629" s="13">
        <f t="shared" si="125"/>
        <v>-7.2599999999999909</v>
      </c>
    </row>
    <row r="2630" spans="1:8" x14ac:dyDescent="0.3">
      <c r="A2630">
        <v>2629</v>
      </c>
      <c r="B2630" s="2">
        <v>42135</v>
      </c>
      <c r="C2630" s="13">
        <v>59.23</v>
      </c>
      <c r="D2630" s="13">
        <f t="shared" si="123"/>
        <v>-0.17999999999999972</v>
      </c>
      <c r="E2630" s="14">
        <v>21680</v>
      </c>
      <c r="F2630" s="14">
        <f t="shared" si="124"/>
        <v>30</v>
      </c>
      <c r="G2630" s="14">
        <v>551.66999999999996</v>
      </c>
      <c r="H2630" s="13">
        <f t="shared" si="125"/>
        <v>-2.8400000000000318</v>
      </c>
    </row>
    <row r="2631" spans="1:8" x14ac:dyDescent="0.3">
      <c r="A2631">
        <v>2630</v>
      </c>
      <c r="B2631" s="2">
        <v>42132</v>
      </c>
      <c r="C2631" s="13">
        <v>59.41</v>
      </c>
      <c r="D2631" s="13">
        <f t="shared" si="123"/>
        <v>0.4199999999999946</v>
      </c>
      <c r="E2631" s="14">
        <v>21650</v>
      </c>
      <c r="F2631" s="14">
        <f t="shared" si="124"/>
        <v>5</v>
      </c>
      <c r="G2631" s="14">
        <v>554.51</v>
      </c>
      <c r="H2631" s="13">
        <f t="shared" si="125"/>
        <v>1.5299999999999727</v>
      </c>
    </row>
    <row r="2632" spans="1:8" x14ac:dyDescent="0.3">
      <c r="A2632">
        <v>2631</v>
      </c>
      <c r="B2632" s="2">
        <v>42131</v>
      </c>
      <c r="C2632" s="13">
        <v>58.99</v>
      </c>
      <c r="D2632" s="13">
        <f t="shared" si="123"/>
        <v>-1.9399999999999977</v>
      </c>
      <c r="E2632" s="14">
        <v>21645</v>
      </c>
      <c r="F2632" s="14">
        <f t="shared" si="124"/>
        <v>25</v>
      </c>
      <c r="G2632" s="14">
        <v>552.98</v>
      </c>
      <c r="H2632" s="13">
        <f t="shared" si="125"/>
        <v>3.6800000000000637</v>
      </c>
    </row>
    <row r="2633" spans="1:8" x14ac:dyDescent="0.3">
      <c r="A2633">
        <v>2632</v>
      </c>
      <c r="B2633" s="2">
        <v>42130</v>
      </c>
      <c r="C2633" s="13">
        <v>60.93</v>
      </c>
      <c r="D2633" s="13">
        <f t="shared" si="123"/>
        <v>0.54999999999999716</v>
      </c>
      <c r="E2633" s="14">
        <v>21620</v>
      </c>
      <c r="F2633" s="14">
        <f t="shared" si="124"/>
        <v>0</v>
      </c>
      <c r="G2633" s="14">
        <v>549.29999999999995</v>
      </c>
      <c r="H2633" s="13">
        <f t="shared" si="125"/>
        <v>-3.3500000000000227</v>
      </c>
    </row>
    <row r="2634" spans="1:8" x14ac:dyDescent="0.3">
      <c r="A2634">
        <v>2633</v>
      </c>
      <c r="B2634" s="2">
        <v>42129</v>
      </c>
      <c r="C2634" s="13">
        <v>60.38</v>
      </c>
      <c r="D2634" s="13">
        <f t="shared" si="123"/>
        <v>1.4600000000000009</v>
      </c>
      <c r="E2634" s="14">
        <v>21620</v>
      </c>
      <c r="F2634" s="14">
        <f t="shared" si="124"/>
        <v>20</v>
      </c>
      <c r="G2634" s="14">
        <v>552.65</v>
      </c>
      <c r="H2634" s="13">
        <f t="shared" si="125"/>
        <v>7.5699999999999363</v>
      </c>
    </row>
    <row r="2635" spans="1:8" x14ac:dyDescent="0.3">
      <c r="A2635">
        <v>2634</v>
      </c>
      <c r="B2635" s="2">
        <v>42128</v>
      </c>
      <c r="C2635" s="13">
        <v>58.92</v>
      </c>
      <c r="D2635" s="13">
        <f t="shared" si="123"/>
        <v>-0.17999999999999972</v>
      </c>
      <c r="E2635" s="14">
        <v>21600</v>
      </c>
      <c r="F2635" s="14">
        <f t="shared" si="124"/>
        <v>50</v>
      </c>
      <c r="G2635" s="14">
        <v>545.08000000000004</v>
      </c>
      <c r="H2635" s="13">
        <f t="shared" si="125"/>
        <v>-18.095343606830397</v>
      </c>
    </row>
    <row r="2636" spans="1:8" x14ac:dyDescent="0.3">
      <c r="A2636">
        <v>2635</v>
      </c>
      <c r="B2636" s="2">
        <v>42125</v>
      </c>
      <c r="C2636" s="13">
        <v>59.1</v>
      </c>
      <c r="D2636" s="13">
        <f t="shared" si="123"/>
        <v>-0.51999999999999602</v>
      </c>
      <c r="E2636" s="14">
        <v>21550</v>
      </c>
      <c r="F2636" s="14">
        <f t="shared" si="124"/>
        <v>0</v>
      </c>
      <c r="G2636" s="14">
        <v>563.17534360683044</v>
      </c>
      <c r="H2636" s="13">
        <f t="shared" si="125"/>
        <v>0.11691795085380363</v>
      </c>
    </row>
    <row r="2637" spans="1:8" x14ac:dyDescent="0.3">
      <c r="A2637">
        <v>2636</v>
      </c>
      <c r="B2637" s="2">
        <v>42124</v>
      </c>
      <c r="C2637" s="13">
        <v>59.62</v>
      </c>
      <c r="D2637" s="13">
        <f t="shared" si="123"/>
        <v>1.0700000000000003</v>
      </c>
      <c r="E2637" s="14">
        <v>21550</v>
      </c>
      <c r="F2637" s="14">
        <f t="shared" si="124"/>
        <v>0</v>
      </c>
      <c r="G2637" s="14">
        <v>563.05842565597663</v>
      </c>
      <c r="H2637" s="13">
        <f t="shared" si="125"/>
        <v>-0.24769679300288772</v>
      </c>
    </row>
    <row r="2638" spans="1:8" x14ac:dyDescent="0.3">
      <c r="A2638">
        <v>2637</v>
      </c>
      <c r="B2638" s="2">
        <v>42123</v>
      </c>
      <c r="C2638" s="13">
        <v>58.55</v>
      </c>
      <c r="D2638" s="13">
        <f t="shared" si="123"/>
        <v>1.5</v>
      </c>
      <c r="E2638" s="14">
        <v>21550</v>
      </c>
      <c r="F2638" s="14">
        <f t="shared" si="124"/>
        <v>0</v>
      </c>
      <c r="G2638" s="14">
        <v>563.30612244897952</v>
      </c>
      <c r="H2638" s="13">
        <f t="shared" si="125"/>
        <v>-0.62673469387766545</v>
      </c>
    </row>
    <row r="2639" spans="1:8" x14ac:dyDescent="0.3">
      <c r="A2639">
        <v>2638</v>
      </c>
      <c r="B2639" s="2">
        <v>42122</v>
      </c>
      <c r="C2639" s="13">
        <v>57.05</v>
      </c>
      <c r="D2639" s="13">
        <f t="shared" si="123"/>
        <v>1.4899999999999949</v>
      </c>
      <c r="E2639" s="14">
        <v>21550</v>
      </c>
      <c r="F2639" s="14">
        <f t="shared" si="124"/>
        <v>0</v>
      </c>
      <c r="G2639" s="14">
        <v>563.93285714285719</v>
      </c>
      <c r="H2639" s="13">
        <f t="shared" si="125"/>
        <v>1.5328571428572104</v>
      </c>
    </row>
    <row r="2640" spans="1:8" x14ac:dyDescent="0.3">
      <c r="A2640">
        <v>2639</v>
      </c>
      <c r="B2640" s="2">
        <v>42121</v>
      </c>
      <c r="C2640" s="13">
        <v>55.56</v>
      </c>
      <c r="D2640" s="13">
        <f t="shared" si="123"/>
        <v>-0.4199999999999946</v>
      </c>
      <c r="E2640" s="14">
        <v>21550</v>
      </c>
      <c r="F2640" s="14">
        <f t="shared" si="124"/>
        <v>-15</v>
      </c>
      <c r="G2640" s="14">
        <v>562.4</v>
      </c>
      <c r="H2640" s="13">
        <f t="shared" si="125"/>
        <v>-3.3700000000000045</v>
      </c>
    </row>
    <row r="2641" spans="1:8" x14ac:dyDescent="0.3">
      <c r="A2641">
        <v>2640</v>
      </c>
      <c r="B2641" s="2">
        <v>42118</v>
      </c>
      <c r="C2641" s="13">
        <v>55.98</v>
      </c>
      <c r="D2641" s="13">
        <f t="shared" si="123"/>
        <v>-0.61000000000000654</v>
      </c>
      <c r="E2641" s="14">
        <v>21565</v>
      </c>
      <c r="F2641" s="14">
        <f t="shared" si="124"/>
        <v>5</v>
      </c>
      <c r="G2641" s="14">
        <v>565.77</v>
      </c>
      <c r="H2641" s="13">
        <f t="shared" si="125"/>
        <v>4.5199999999999818</v>
      </c>
    </row>
    <row r="2642" spans="1:8" x14ac:dyDescent="0.3">
      <c r="A2642">
        <v>2641</v>
      </c>
      <c r="B2642" s="2">
        <v>42117</v>
      </c>
      <c r="C2642" s="13">
        <v>56.59</v>
      </c>
      <c r="D2642" s="13">
        <f t="shared" si="123"/>
        <v>0.42000000000000171</v>
      </c>
      <c r="E2642" s="14">
        <v>21560</v>
      </c>
      <c r="F2642" s="14">
        <f t="shared" si="124"/>
        <v>-24</v>
      </c>
      <c r="G2642" s="14">
        <v>561.25</v>
      </c>
      <c r="H2642" s="13">
        <f t="shared" si="125"/>
        <v>-1.2599999999999909</v>
      </c>
    </row>
    <row r="2643" spans="1:8" x14ac:dyDescent="0.3">
      <c r="A2643">
        <v>2642</v>
      </c>
      <c r="B2643" s="2">
        <v>42116</v>
      </c>
      <c r="C2643" s="13">
        <v>56.17</v>
      </c>
      <c r="D2643" s="13">
        <f t="shared" si="123"/>
        <v>0.59000000000000341</v>
      </c>
      <c r="E2643" s="14">
        <v>21584</v>
      </c>
      <c r="F2643" s="14">
        <f t="shared" si="124"/>
        <v>29</v>
      </c>
      <c r="G2643" s="14">
        <v>562.51</v>
      </c>
      <c r="H2643" s="13">
        <f t="shared" si="125"/>
        <v>0.26999999999998181</v>
      </c>
    </row>
    <row r="2644" spans="1:8" x14ac:dyDescent="0.3">
      <c r="A2644">
        <v>2643</v>
      </c>
      <c r="B2644" s="2">
        <v>42115</v>
      </c>
      <c r="C2644" s="13">
        <v>55.58</v>
      </c>
      <c r="D2644" s="13">
        <f t="shared" si="123"/>
        <v>-0.78999999999999915</v>
      </c>
      <c r="E2644" s="14">
        <v>21555</v>
      </c>
      <c r="F2644" s="14">
        <f t="shared" si="124"/>
        <v>0</v>
      </c>
      <c r="G2644" s="14">
        <v>562.24</v>
      </c>
      <c r="H2644" s="13">
        <f t="shared" si="125"/>
        <v>-2.7999999999999545</v>
      </c>
    </row>
    <row r="2645" spans="1:8" x14ac:dyDescent="0.3">
      <c r="A2645">
        <v>2644</v>
      </c>
      <c r="B2645" s="2">
        <v>42114</v>
      </c>
      <c r="C2645" s="13">
        <v>56.37</v>
      </c>
      <c r="D2645" s="13">
        <f t="shared" si="123"/>
        <v>0.65999999999999659</v>
      </c>
      <c r="E2645" s="14">
        <v>21555</v>
      </c>
      <c r="F2645" s="14">
        <f t="shared" si="124"/>
        <v>-5</v>
      </c>
      <c r="G2645" s="14">
        <v>565.04</v>
      </c>
      <c r="H2645" s="13">
        <f t="shared" si="125"/>
        <v>-3.2800000000000864</v>
      </c>
    </row>
    <row r="2646" spans="1:8" x14ac:dyDescent="0.3">
      <c r="A2646">
        <v>2645</v>
      </c>
      <c r="B2646" s="2">
        <v>42111</v>
      </c>
      <c r="C2646" s="13">
        <v>55.71</v>
      </c>
      <c r="D2646" s="13">
        <f t="shared" si="123"/>
        <v>-0.97999999999999687</v>
      </c>
      <c r="E2646" s="14">
        <v>21560</v>
      </c>
      <c r="F2646" s="14">
        <f t="shared" si="124"/>
        <v>-42</v>
      </c>
      <c r="G2646" s="14">
        <v>568.32000000000005</v>
      </c>
      <c r="H2646" s="13">
        <f t="shared" si="125"/>
        <v>4.0000000000077307E-2</v>
      </c>
    </row>
    <row r="2647" spans="1:8" x14ac:dyDescent="0.3">
      <c r="A2647">
        <v>2646</v>
      </c>
      <c r="B2647" s="2">
        <v>42110</v>
      </c>
      <c r="C2647" s="13">
        <v>56.69</v>
      </c>
      <c r="D2647" s="13">
        <f t="shared" si="123"/>
        <v>0.43999999999999773</v>
      </c>
      <c r="E2647" s="14">
        <v>21602</v>
      </c>
      <c r="F2647" s="14">
        <f t="shared" si="124"/>
        <v>22</v>
      </c>
      <c r="G2647" s="14">
        <v>568.28</v>
      </c>
      <c r="H2647" s="13">
        <f t="shared" si="125"/>
        <v>3.7799999999999727</v>
      </c>
    </row>
    <row r="2648" spans="1:8" x14ac:dyDescent="0.3">
      <c r="A2648">
        <v>2647</v>
      </c>
      <c r="B2648" s="2">
        <v>42109</v>
      </c>
      <c r="C2648" s="13">
        <v>56.25</v>
      </c>
      <c r="D2648" s="13">
        <f t="shared" si="123"/>
        <v>2.9500000000000028</v>
      </c>
      <c r="E2648" s="14">
        <v>21580</v>
      </c>
      <c r="F2648" s="14">
        <f t="shared" si="124"/>
        <v>5</v>
      </c>
      <c r="G2648" s="14">
        <v>564.5</v>
      </c>
      <c r="H2648" s="13">
        <f t="shared" si="125"/>
        <v>5.8300000000000409</v>
      </c>
    </row>
    <row r="2649" spans="1:8" x14ac:dyDescent="0.3">
      <c r="A2649">
        <v>2648</v>
      </c>
      <c r="B2649" s="2">
        <v>42108</v>
      </c>
      <c r="C2649" s="13">
        <v>53.3</v>
      </c>
      <c r="D2649" s="13">
        <f t="shared" si="123"/>
        <v>1.3499999999999943</v>
      </c>
      <c r="E2649" s="14">
        <v>21575</v>
      </c>
      <c r="F2649" s="14">
        <f t="shared" si="124"/>
        <v>-5</v>
      </c>
      <c r="G2649" s="14">
        <v>558.66999999999996</v>
      </c>
      <c r="H2649" s="13">
        <f t="shared" si="125"/>
        <v>-0.87000000000000455</v>
      </c>
    </row>
    <row r="2650" spans="1:8" x14ac:dyDescent="0.3">
      <c r="A2650">
        <v>2649</v>
      </c>
      <c r="B2650" s="2">
        <v>42107</v>
      </c>
      <c r="C2650" s="13">
        <v>51.95</v>
      </c>
      <c r="D2650" s="13">
        <f t="shared" si="123"/>
        <v>0.32000000000000028</v>
      </c>
      <c r="E2650" s="14">
        <v>21580</v>
      </c>
      <c r="F2650" s="14">
        <f t="shared" si="124"/>
        <v>0</v>
      </c>
      <c r="G2650" s="14">
        <v>559.54</v>
      </c>
      <c r="H2650" s="13">
        <f t="shared" si="125"/>
        <v>5.5099999999999909</v>
      </c>
    </row>
    <row r="2651" spans="1:8" x14ac:dyDescent="0.3">
      <c r="A2651">
        <v>2650</v>
      </c>
      <c r="B2651" s="2">
        <v>42104</v>
      </c>
      <c r="C2651" s="13">
        <v>51.63</v>
      </c>
      <c r="D2651" s="13">
        <f t="shared" si="123"/>
        <v>0.84000000000000341</v>
      </c>
      <c r="E2651" s="14">
        <v>21580</v>
      </c>
      <c r="F2651" s="14">
        <f t="shared" si="124"/>
        <v>0</v>
      </c>
      <c r="G2651" s="14">
        <v>554.03</v>
      </c>
      <c r="H2651" s="13">
        <f t="shared" si="125"/>
        <v>3.5099999999999909</v>
      </c>
    </row>
    <row r="2652" spans="1:8" x14ac:dyDescent="0.3">
      <c r="A2652">
        <v>2651</v>
      </c>
      <c r="B2652" s="2">
        <v>42103</v>
      </c>
      <c r="C2652" s="13">
        <v>50.79</v>
      </c>
      <c r="D2652" s="13">
        <f t="shared" si="123"/>
        <v>0.35000000000000142</v>
      </c>
      <c r="E2652" s="14">
        <v>21580</v>
      </c>
      <c r="F2652" s="14">
        <f t="shared" si="124"/>
        <v>0</v>
      </c>
      <c r="G2652" s="14">
        <v>550.52</v>
      </c>
      <c r="H2652" s="13">
        <f t="shared" si="125"/>
        <v>2.7999999999999545</v>
      </c>
    </row>
    <row r="2653" spans="1:8" x14ac:dyDescent="0.3">
      <c r="A2653">
        <v>2652</v>
      </c>
      <c r="B2653" s="2">
        <v>42102</v>
      </c>
      <c r="C2653" s="13">
        <v>50.44</v>
      </c>
      <c r="D2653" s="13">
        <f t="shared" si="123"/>
        <v>-3.5100000000000051</v>
      </c>
      <c r="E2653" s="14">
        <v>21580</v>
      </c>
      <c r="F2653" s="14">
        <f t="shared" si="124"/>
        <v>5</v>
      </c>
      <c r="G2653" s="14">
        <v>547.72</v>
      </c>
      <c r="H2653" s="13">
        <f t="shared" si="125"/>
        <v>-0.38999999999998636</v>
      </c>
    </row>
    <row r="2654" spans="1:8" x14ac:dyDescent="0.3">
      <c r="A2654">
        <v>2653</v>
      </c>
      <c r="B2654" s="2">
        <v>42101</v>
      </c>
      <c r="C2654" s="13">
        <v>53.95</v>
      </c>
      <c r="D2654" s="13">
        <f t="shared" si="123"/>
        <v>1.8700000000000045</v>
      </c>
      <c r="E2654" s="14">
        <v>21575</v>
      </c>
      <c r="F2654" s="14">
        <f t="shared" si="124"/>
        <v>10</v>
      </c>
      <c r="G2654" s="14">
        <v>548.11</v>
      </c>
      <c r="H2654" s="13">
        <f t="shared" si="125"/>
        <v>5.1399999999999864</v>
      </c>
    </row>
    <row r="2655" spans="1:8" x14ac:dyDescent="0.3">
      <c r="A2655">
        <v>2654</v>
      </c>
      <c r="B2655" s="2">
        <v>42100</v>
      </c>
      <c r="C2655" s="13">
        <v>52.08</v>
      </c>
      <c r="D2655" s="13">
        <f t="shared" si="123"/>
        <v>2.8485714285714252</v>
      </c>
      <c r="E2655" s="14">
        <v>21565</v>
      </c>
      <c r="F2655" s="14">
        <f t="shared" si="124"/>
        <v>0</v>
      </c>
      <c r="G2655" s="14">
        <v>542.97</v>
      </c>
      <c r="H2655" s="13">
        <f t="shared" si="125"/>
        <v>-4.8799999999999955</v>
      </c>
    </row>
    <row r="2656" spans="1:8" x14ac:dyDescent="0.3">
      <c r="A2656">
        <v>2655</v>
      </c>
      <c r="B2656" s="2">
        <v>42097</v>
      </c>
      <c r="C2656" s="13">
        <v>49.231428571428573</v>
      </c>
      <c r="D2656" s="13">
        <f t="shared" si="123"/>
        <v>0.10142857142857054</v>
      </c>
      <c r="E2656" s="14">
        <v>21565</v>
      </c>
      <c r="F2656" s="14">
        <f t="shared" si="124"/>
        <v>5</v>
      </c>
      <c r="G2656" s="14">
        <v>547.85</v>
      </c>
      <c r="H2656" s="13">
        <f t="shared" si="125"/>
        <v>1</v>
      </c>
    </row>
    <row r="2657" spans="1:8" x14ac:dyDescent="0.3">
      <c r="A2657">
        <v>2656</v>
      </c>
      <c r="B2657" s="2">
        <v>42096</v>
      </c>
      <c r="C2657" s="13">
        <v>49.13</v>
      </c>
      <c r="D2657" s="13">
        <f t="shared" si="123"/>
        <v>-0.98999999999999488</v>
      </c>
      <c r="E2657" s="14">
        <v>21560</v>
      </c>
      <c r="F2657" s="14">
        <f t="shared" si="124"/>
        <v>30</v>
      </c>
      <c r="G2657" s="14">
        <v>546.85</v>
      </c>
      <c r="H2657" s="13">
        <f t="shared" si="125"/>
        <v>7.9400000000000546</v>
      </c>
    </row>
    <row r="2658" spans="1:8" x14ac:dyDescent="0.3">
      <c r="A2658">
        <v>2657</v>
      </c>
      <c r="B2658" s="2">
        <v>42095</v>
      </c>
      <c r="C2658" s="13">
        <v>50.12</v>
      </c>
      <c r="D2658" s="13">
        <f t="shared" si="123"/>
        <v>2.3999999999999986</v>
      </c>
      <c r="E2658" s="14">
        <v>21530</v>
      </c>
      <c r="F2658" s="14">
        <f t="shared" si="124"/>
        <v>10</v>
      </c>
      <c r="G2658" s="14">
        <v>538.91</v>
      </c>
      <c r="H2658" s="13">
        <f t="shared" si="125"/>
        <v>-12.220000000000027</v>
      </c>
    </row>
    <row r="2659" spans="1:8" x14ac:dyDescent="0.3">
      <c r="A2659">
        <v>2658</v>
      </c>
      <c r="B2659" s="2">
        <v>42094</v>
      </c>
      <c r="C2659" s="13">
        <v>47.72</v>
      </c>
      <c r="D2659" s="13">
        <f t="shared" si="123"/>
        <v>-0.93999999999999773</v>
      </c>
      <c r="E2659" s="14">
        <v>21520</v>
      </c>
      <c r="F2659" s="14">
        <f t="shared" si="124"/>
        <v>5</v>
      </c>
      <c r="G2659" s="14">
        <v>551.13</v>
      </c>
      <c r="H2659" s="13">
        <f t="shared" si="125"/>
        <v>5.9399999999999409</v>
      </c>
    </row>
    <row r="2660" spans="1:8" x14ac:dyDescent="0.3">
      <c r="A2660">
        <v>2659</v>
      </c>
      <c r="B2660" s="2">
        <v>42093</v>
      </c>
      <c r="C2660" s="13">
        <v>48.66</v>
      </c>
      <c r="D2660" s="13">
        <f t="shared" si="123"/>
        <v>-0.17000000000000171</v>
      </c>
      <c r="E2660" s="14">
        <v>21515</v>
      </c>
      <c r="F2660" s="14">
        <f t="shared" si="124"/>
        <v>15</v>
      </c>
      <c r="G2660" s="14">
        <v>545.19000000000005</v>
      </c>
      <c r="H2660" s="13">
        <f t="shared" si="125"/>
        <v>-6.2299999999999045</v>
      </c>
    </row>
    <row r="2661" spans="1:8" x14ac:dyDescent="0.3">
      <c r="A2661">
        <v>2660</v>
      </c>
      <c r="B2661" s="2">
        <v>42090</v>
      </c>
      <c r="C2661" s="13">
        <v>48.83</v>
      </c>
      <c r="D2661" s="13">
        <f t="shared" si="123"/>
        <v>-2.5799999999999983</v>
      </c>
      <c r="E2661" s="14">
        <v>21500</v>
      </c>
      <c r="F2661" s="14">
        <f t="shared" si="124"/>
        <v>15</v>
      </c>
      <c r="G2661" s="14">
        <v>551.41999999999996</v>
      </c>
      <c r="H2661" s="13">
        <f t="shared" si="125"/>
        <v>-4.7400000000000091</v>
      </c>
    </row>
    <row r="2662" spans="1:8" x14ac:dyDescent="0.3">
      <c r="A2662">
        <v>2661</v>
      </c>
      <c r="B2662" s="2">
        <v>42089</v>
      </c>
      <c r="C2662" s="13">
        <v>51.41</v>
      </c>
      <c r="D2662" s="13">
        <f t="shared" si="123"/>
        <v>2.6599999999999966</v>
      </c>
      <c r="E2662" s="14">
        <v>21485</v>
      </c>
      <c r="F2662" s="14">
        <f t="shared" si="124"/>
        <v>10</v>
      </c>
      <c r="G2662" s="14">
        <v>556.16</v>
      </c>
      <c r="H2662" s="13">
        <f t="shared" si="125"/>
        <v>-4.7699999999999818</v>
      </c>
    </row>
    <row r="2663" spans="1:8" x14ac:dyDescent="0.3">
      <c r="A2663">
        <v>2662</v>
      </c>
      <c r="B2663" s="2">
        <v>42088</v>
      </c>
      <c r="C2663" s="13">
        <v>48.75</v>
      </c>
      <c r="D2663" s="13">
        <f t="shared" si="123"/>
        <v>1.7199999999999989</v>
      </c>
      <c r="E2663" s="14">
        <v>21475</v>
      </c>
      <c r="F2663" s="14">
        <f t="shared" si="124"/>
        <v>-25</v>
      </c>
      <c r="G2663" s="14">
        <v>560.92999999999995</v>
      </c>
      <c r="H2663" s="13">
        <f t="shared" si="125"/>
        <v>-6.5</v>
      </c>
    </row>
    <row r="2664" spans="1:8" x14ac:dyDescent="0.3">
      <c r="A2664">
        <v>2663</v>
      </c>
      <c r="B2664" s="2">
        <v>42087</v>
      </c>
      <c r="C2664" s="13">
        <v>47.03</v>
      </c>
      <c r="D2664" s="13">
        <f t="shared" si="123"/>
        <v>-0.36999999999999744</v>
      </c>
      <c r="E2664" s="14">
        <v>21500</v>
      </c>
      <c r="F2664" s="14">
        <f t="shared" si="124"/>
        <v>10</v>
      </c>
      <c r="G2664" s="14">
        <v>567.42999999999995</v>
      </c>
      <c r="H2664" s="13">
        <f t="shared" si="125"/>
        <v>-3.4600000000000364</v>
      </c>
    </row>
    <row r="2665" spans="1:8" x14ac:dyDescent="0.3">
      <c r="A2665">
        <v>2664</v>
      </c>
      <c r="B2665" s="2">
        <v>42086</v>
      </c>
      <c r="C2665" s="13">
        <v>47.4</v>
      </c>
      <c r="D2665" s="13">
        <f t="shared" si="123"/>
        <v>1.3999999999999986</v>
      </c>
      <c r="E2665" s="14">
        <v>21490</v>
      </c>
      <c r="F2665" s="14">
        <f t="shared" si="124"/>
        <v>25</v>
      </c>
      <c r="G2665" s="14">
        <v>570.89</v>
      </c>
      <c r="H2665" s="13">
        <f t="shared" si="125"/>
        <v>-4.5500000000000682</v>
      </c>
    </row>
    <row r="2666" spans="1:8" x14ac:dyDescent="0.3">
      <c r="A2666">
        <v>2665</v>
      </c>
      <c r="B2666" s="2">
        <v>42083</v>
      </c>
      <c r="C2666" s="13">
        <v>46</v>
      </c>
      <c r="D2666" s="13">
        <f t="shared" si="123"/>
        <v>1.9799999999999969</v>
      </c>
      <c r="E2666" s="14">
        <v>21465</v>
      </c>
      <c r="F2666" s="14">
        <f t="shared" si="124"/>
        <v>10</v>
      </c>
      <c r="G2666" s="14">
        <v>575.44000000000005</v>
      </c>
      <c r="H2666" s="13">
        <f t="shared" si="125"/>
        <v>1.7000000000000455</v>
      </c>
    </row>
    <row r="2667" spans="1:8" x14ac:dyDescent="0.3">
      <c r="A2667">
        <v>2666</v>
      </c>
      <c r="B2667" s="2">
        <v>42082</v>
      </c>
      <c r="C2667" s="13">
        <v>44.02</v>
      </c>
      <c r="D2667" s="13">
        <f t="shared" si="123"/>
        <v>-0.60999999999999943</v>
      </c>
      <c r="E2667" s="14">
        <v>21455</v>
      </c>
      <c r="F2667" s="14">
        <f t="shared" si="124"/>
        <v>-20</v>
      </c>
      <c r="G2667" s="14">
        <v>573.74</v>
      </c>
      <c r="H2667" s="13">
        <f t="shared" si="125"/>
        <v>-4.9399999999999409</v>
      </c>
    </row>
    <row r="2668" spans="1:8" x14ac:dyDescent="0.3">
      <c r="A2668">
        <v>2667</v>
      </c>
      <c r="B2668" s="2">
        <v>42081</v>
      </c>
      <c r="C2668" s="13">
        <v>44.63</v>
      </c>
      <c r="D2668" s="13">
        <f t="shared" si="123"/>
        <v>1.240000000000002</v>
      </c>
      <c r="E2668" s="14">
        <v>21475</v>
      </c>
      <c r="F2668" s="14">
        <f t="shared" si="124"/>
        <v>25</v>
      </c>
      <c r="G2668" s="14">
        <v>578.67999999999995</v>
      </c>
      <c r="H2668" s="13">
        <f t="shared" si="125"/>
        <v>-3.0800000000000409</v>
      </c>
    </row>
    <row r="2669" spans="1:8" x14ac:dyDescent="0.3">
      <c r="A2669">
        <v>2668</v>
      </c>
      <c r="B2669" s="2">
        <v>42080</v>
      </c>
      <c r="C2669" s="13">
        <v>43.39</v>
      </c>
      <c r="D2669" s="13">
        <f t="shared" si="123"/>
        <v>-0.53999999999999915</v>
      </c>
      <c r="E2669" s="14">
        <v>21450</v>
      </c>
      <c r="F2669" s="14">
        <f t="shared" si="124"/>
        <v>0</v>
      </c>
      <c r="G2669" s="14">
        <v>581.76</v>
      </c>
      <c r="H2669" s="13">
        <f t="shared" si="125"/>
        <v>0.96000000000003638</v>
      </c>
    </row>
    <row r="2670" spans="1:8" x14ac:dyDescent="0.3">
      <c r="A2670">
        <v>2669</v>
      </c>
      <c r="B2670" s="2">
        <v>42079</v>
      </c>
      <c r="C2670" s="13">
        <v>43.93</v>
      </c>
      <c r="D2670" s="13">
        <f t="shared" si="123"/>
        <v>-0.95000000000000284</v>
      </c>
      <c r="E2670" s="14">
        <v>21450</v>
      </c>
      <c r="F2670" s="14">
        <f t="shared" si="124"/>
        <v>90</v>
      </c>
      <c r="G2670" s="14">
        <v>580.79999999999995</v>
      </c>
      <c r="H2670" s="13">
        <f t="shared" si="125"/>
        <v>-5.3000000000000682</v>
      </c>
    </row>
    <row r="2671" spans="1:8" x14ac:dyDescent="0.3">
      <c r="A2671">
        <v>2670</v>
      </c>
      <c r="B2671" s="2">
        <v>42076</v>
      </c>
      <c r="C2671" s="13">
        <v>44.88</v>
      </c>
      <c r="D2671" s="13">
        <f t="shared" si="123"/>
        <v>-2.2399999999999949</v>
      </c>
      <c r="E2671" s="14">
        <v>21360</v>
      </c>
      <c r="F2671" s="14">
        <f t="shared" si="124"/>
        <v>25</v>
      </c>
      <c r="G2671" s="14">
        <v>586.1</v>
      </c>
      <c r="H2671" s="13">
        <f t="shared" si="125"/>
        <v>-2.42999999999995</v>
      </c>
    </row>
    <row r="2672" spans="1:8" x14ac:dyDescent="0.3">
      <c r="A2672">
        <v>2671</v>
      </c>
      <c r="B2672" s="2">
        <v>42075</v>
      </c>
      <c r="C2672" s="13">
        <v>47.12</v>
      </c>
      <c r="D2672" s="13">
        <f t="shared" si="123"/>
        <v>-0.94000000000000483</v>
      </c>
      <c r="E2672" s="14">
        <v>21335</v>
      </c>
      <c r="F2672" s="14">
        <f t="shared" si="124"/>
        <v>10</v>
      </c>
      <c r="G2672" s="14">
        <v>588.53</v>
      </c>
      <c r="H2672" s="13">
        <f t="shared" si="125"/>
        <v>1.9900000000000091</v>
      </c>
    </row>
    <row r="2673" spans="1:8" x14ac:dyDescent="0.3">
      <c r="A2673">
        <v>2672</v>
      </c>
      <c r="B2673" s="2">
        <v>42074</v>
      </c>
      <c r="C2673" s="13">
        <v>48.06</v>
      </c>
      <c r="D2673" s="13">
        <f t="shared" si="123"/>
        <v>-0.35999999999999943</v>
      </c>
      <c r="E2673" s="14">
        <v>21325</v>
      </c>
      <c r="F2673" s="14">
        <f t="shared" si="124"/>
        <v>5</v>
      </c>
      <c r="G2673" s="14">
        <v>586.54</v>
      </c>
      <c r="H2673" s="13">
        <f t="shared" si="125"/>
        <v>-3.1200000000000045</v>
      </c>
    </row>
    <row r="2674" spans="1:8" x14ac:dyDescent="0.3">
      <c r="A2674">
        <v>2673</v>
      </c>
      <c r="B2674" s="2">
        <v>42073</v>
      </c>
      <c r="C2674" s="13">
        <v>48.42</v>
      </c>
      <c r="D2674" s="13">
        <f t="shared" si="123"/>
        <v>-1.5300000000000011</v>
      </c>
      <c r="E2674" s="14">
        <v>21320</v>
      </c>
      <c r="F2674" s="14">
        <f t="shared" si="124"/>
        <v>-5</v>
      </c>
      <c r="G2674" s="14">
        <v>589.66</v>
      </c>
      <c r="H2674" s="13">
        <f t="shared" si="125"/>
        <v>1.2199999999999136</v>
      </c>
    </row>
    <row r="2675" spans="1:8" x14ac:dyDescent="0.3">
      <c r="A2675">
        <v>2674</v>
      </c>
      <c r="B2675" s="2">
        <v>42072</v>
      </c>
      <c r="C2675" s="13">
        <v>49.95</v>
      </c>
      <c r="D2675" s="13">
        <f t="shared" si="123"/>
        <v>0.34000000000000341</v>
      </c>
      <c r="E2675" s="14">
        <v>21325</v>
      </c>
      <c r="F2675" s="14">
        <f t="shared" si="124"/>
        <v>5</v>
      </c>
      <c r="G2675" s="14">
        <v>588.44000000000005</v>
      </c>
      <c r="H2675" s="13">
        <f t="shared" si="125"/>
        <v>-5.5299999999999727</v>
      </c>
    </row>
    <row r="2676" spans="1:8" x14ac:dyDescent="0.3">
      <c r="A2676">
        <v>2675</v>
      </c>
      <c r="B2676" s="2">
        <v>42069</v>
      </c>
      <c r="C2676" s="13">
        <v>49.61</v>
      </c>
      <c r="D2676" s="13">
        <f t="shared" si="123"/>
        <v>-1.1499999999999986</v>
      </c>
      <c r="E2676" s="14">
        <v>21320</v>
      </c>
      <c r="F2676" s="14">
        <f t="shared" si="124"/>
        <v>-30</v>
      </c>
      <c r="G2676" s="14">
        <v>593.97</v>
      </c>
      <c r="H2676" s="13">
        <f t="shared" si="125"/>
        <v>-2.9399999999999409</v>
      </c>
    </row>
    <row r="2677" spans="1:8" x14ac:dyDescent="0.3">
      <c r="A2677">
        <v>2676</v>
      </c>
      <c r="B2677" s="2">
        <v>42068</v>
      </c>
      <c r="C2677" s="13">
        <v>50.76</v>
      </c>
      <c r="D2677" s="13">
        <f t="shared" si="123"/>
        <v>-0.77000000000000313</v>
      </c>
      <c r="E2677" s="14">
        <v>21350</v>
      </c>
      <c r="F2677" s="14">
        <f t="shared" si="124"/>
        <v>15</v>
      </c>
      <c r="G2677" s="14">
        <v>596.91</v>
      </c>
      <c r="H2677" s="13">
        <f t="shared" si="125"/>
        <v>-3.4800000000000182</v>
      </c>
    </row>
    <row r="2678" spans="1:8" x14ac:dyDescent="0.3">
      <c r="A2678">
        <v>2677</v>
      </c>
      <c r="B2678" s="2">
        <v>42067</v>
      </c>
      <c r="C2678" s="13">
        <v>51.53</v>
      </c>
      <c r="D2678" s="13">
        <f t="shared" si="123"/>
        <v>1.1000000000000014</v>
      </c>
      <c r="E2678" s="14">
        <v>21335</v>
      </c>
      <c r="F2678" s="14">
        <f t="shared" si="124"/>
        <v>15</v>
      </c>
      <c r="G2678" s="14">
        <v>600.39</v>
      </c>
      <c r="H2678" s="13">
        <f t="shared" si="125"/>
        <v>3.6699999999999591</v>
      </c>
    </row>
    <row r="2679" spans="1:8" x14ac:dyDescent="0.3">
      <c r="A2679">
        <v>2678</v>
      </c>
      <c r="B2679" s="2">
        <v>42066</v>
      </c>
      <c r="C2679" s="13">
        <v>50.43</v>
      </c>
      <c r="D2679" s="13">
        <f t="shared" si="123"/>
        <v>0.83999999999999631</v>
      </c>
      <c r="E2679" s="14">
        <v>21320</v>
      </c>
      <c r="F2679" s="14">
        <f t="shared" si="124"/>
        <v>0</v>
      </c>
      <c r="G2679" s="14">
        <v>596.72</v>
      </c>
      <c r="H2679" s="13">
        <f t="shared" si="125"/>
        <v>5.9900000000000091</v>
      </c>
    </row>
    <row r="2680" spans="1:8" x14ac:dyDescent="0.3">
      <c r="A2680">
        <v>2679</v>
      </c>
      <c r="B2680" s="2">
        <v>42065</v>
      </c>
      <c r="C2680" s="13">
        <v>49.59</v>
      </c>
      <c r="D2680" s="13">
        <f t="shared" si="123"/>
        <v>-0.25</v>
      </c>
      <c r="E2680" s="14">
        <v>21320</v>
      </c>
      <c r="F2680" s="14">
        <f t="shared" si="124"/>
        <v>0</v>
      </c>
      <c r="G2680" s="14">
        <v>590.73</v>
      </c>
      <c r="H2680" s="13">
        <f t="shared" si="125"/>
        <v>-1.8400000000000318</v>
      </c>
    </row>
    <row r="2681" spans="1:8" x14ac:dyDescent="0.3">
      <c r="A2681">
        <v>2680</v>
      </c>
      <c r="B2681" s="2">
        <v>42062</v>
      </c>
      <c r="C2681" s="13">
        <v>49.84</v>
      </c>
      <c r="D2681" s="13">
        <f t="shared" si="123"/>
        <v>2.1900000000000048</v>
      </c>
      <c r="E2681" s="14">
        <v>21320</v>
      </c>
      <c r="F2681" s="14">
        <f t="shared" si="124"/>
        <v>-15</v>
      </c>
      <c r="G2681" s="14">
        <v>592.57000000000005</v>
      </c>
      <c r="H2681" s="13">
        <f t="shared" si="125"/>
        <v>-4.1499999999999773</v>
      </c>
    </row>
    <row r="2682" spans="1:8" x14ac:dyDescent="0.3">
      <c r="A2682">
        <v>2681</v>
      </c>
      <c r="B2682" s="2">
        <v>42061</v>
      </c>
      <c r="C2682" s="13">
        <v>47.65</v>
      </c>
      <c r="D2682" s="13">
        <f t="shared" si="123"/>
        <v>-2.6000000000000014</v>
      </c>
      <c r="E2682" s="14">
        <v>21335</v>
      </c>
      <c r="F2682" s="14">
        <f t="shared" si="124"/>
        <v>0</v>
      </c>
      <c r="G2682" s="14">
        <v>596.72</v>
      </c>
      <c r="H2682" s="13">
        <f t="shared" si="125"/>
        <v>4.0600000000000591</v>
      </c>
    </row>
    <row r="2683" spans="1:8" x14ac:dyDescent="0.3">
      <c r="A2683">
        <v>2682</v>
      </c>
      <c r="B2683" s="2">
        <v>42060</v>
      </c>
      <c r="C2683" s="13">
        <v>50.25</v>
      </c>
      <c r="D2683" s="13">
        <f t="shared" si="123"/>
        <v>1.7700000000000031</v>
      </c>
      <c r="E2683" s="14">
        <v>21335</v>
      </c>
      <c r="F2683" s="14">
        <f t="shared" si="124"/>
        <v>45</v>
      </c>
      <c r="G2683" s="14">
        <v>592.66</v>
      </c>
      <c r="H2683" s="13">
        <f t="shared" si="125"/>
        <v>-4.2900000000000773</v>
      </c>
    </row>
    <row r="2684" spans="1:8" x14ac:dyDescent="0.3">
      <c r="A2684">
        <v>2683</v>
      </c>
      <c r="B2684" s="2">
        <v>42059</v>
      </c>
      <c r="C2684" s="13">
        <v>48.48</v>
      </c>
      <c r="D2684" s="13">
        <f t="shared" si="123"/>
        <v>-1.0800000000000054</v>
      </c>
      <c r="E2684" s="14">
        <v>21290</v>
      </c>
      <c r="F2684" s="14">
        <f t="shared" si="124"/>
        <v>-10</v>
      </c>
      <c r="G2684" s="14">
        <v>596.95000000000005</v>
      </c>
      <c r="H2684" s="13">
        <f t="shared" si="125"/>
        <v>15.416165288272737</v>
      </c>
    </row>
    <row r="2685" spans="1:8" x14ac:dyDescent="0.3">
      <c r="A2685">
        <v>2684</v>
      </c>
      <c r="B2685" s="2">
        <v>42058</v>
      </c>
      <c r="C2685" s="13">
        <v>49.56</v>
      </c>
      <c r="D2685" s="13">
        <f t="shared" si="123"/>
        <v>-0.39000000000000057</v>
      </c>
      <c r="E2685" s="14">
        <v>21300</v>
      </c>
      <c r="F2685" s="14">
        <f t="shared" si="124"/>
        <v>0</v>
      </c>
      <c r="G2685" s="14">
        <v>581.53383471172731</v>
      </c>
      <c r="H2685" s="13">
        <f t="shared" si="125"/>
        <v>0.87672933896590166</v>
      </c>
    </row>
    <row r="2686" spans="1:8" x14ac:dyDescent="0.3">
      <c r="A2686">
        <v>2685</v>
      </c>
      <c r="B2686" s="2">
        <v>42055</v>
      </c>
      <c r="C2686" s="13">
        <v>49.95</v>
      </c>
      <c r="D2686" s="13">
        <f t="shared" si="123"/>
        <v>-1.1699999999999946</v>
      </c>
      <c r="E2686" s="14">
        <v>21300</v>
      </c>
      <c r="F2686" s="14">
        <f t="shared" si="124"/>
        <v>0</v>
      </c>
      <c r="G2686" s="14">
        <v>580.65710537276141</v>
      </c>
      <c r="H2686" s="13">
        <f t="shared" si="125"/>
        <v>0.88838817159523842</v>
      </c>
    </row>
    <row r="2687" spans="1:8" x14ac:dyDescent="0.3">
      <c r="A2687">
        <v>2686</v>
      </c>
      <c r="B2687" s="2">
        <v>42054</v>
      </c>
      <c r="C2687" s="13">
        <v>51.12</v>
      </c>
      <c r="D2687" s="13">
        <f t="shared" si="123"/>
        <v>-1.0100000000000051</v>
      </c>
      <c r="E2687" s="14">
        <v>21300</v>
      </c>
      <c r="F2687" s="14">
        <f t="shared" si="124"/>
        <v>0</v>
      </c>
      <c r="G2687" s="14">
        <v>579.76871720116617</v>
      </c>
      <c r="H2687" s="13">
        <f t="shared" si="125"/>
        <v>0.70483965014580008</v>
      </c>
    </row>
    <row r="2688" spans="1:8" x14ac:dyDescent="0.3">
      <c r="A2688">
        <v>2687</v>
      </c>
      <c r="B2688" s="2">
        <v>42053</v>
      </c>
      <c r="C2688" s="13">
        <v>52.13</v>
      </c>
      <c r="D2688" s="13">
        <f t="shared" si="123"/>
        <v>-1.4299999999999997</v>
      </c>
      <c r="E2688" s="14">
        <v>21300</v>
      </c>
      <c r="F2688" s="14">
        <f t="shared" si="124"/>
        <v>0</v>
      </c>
      <c r="G2688" s="14">
        <v>579.06387755102037</v>
      </c>
      <c r="H2688" s="13">
        <f t="shared" si="125"/>
        <v>1.4867346938775654</v>
      </c>
    </row>
    <row r="2689" spans="1:8" x14ac:dyDescent="0.3">
      <c r="A2689">
        <v>2688</v>
      </c>
      <c r="B2689" s="2">
        <v>42052</v>
      </c>
      <c r="C2689" s="13">
        <v>53.56</v>
      </c>
      <c r="D2689" s="13">
        <f t="shared" si="123"/>
        <v>0.90000000000000568</v>
      </c>
      <c r="E2689" s="14">
        <v>21300</v>
      </c>
      <c r="F2689" s="14">
        <f t="shared" si="124"/>
        <v>0</v>
      </c>
      <c r="G2689" s="14">
        <v>577.5771428571428</v>
      </c>
      <c r="H2689" s="13">
        <f t="shared" si="125"/>
        <v>-9.6628571428572059</v>
      </c>
    </row>
    <row r="2690" spans="1:8" x14ac:dyDescent="0.3">
      <c r="A2690">
        <v>2689</v>
      </c>
      <c r="B2690" s="2">
        <v>42048</v>
      </c>
      <c r="C2690" s="13">
        <v>52.66</v>
      </c>
      <c r="D2690" s="13">
        <f t="shared" si="123"/>
        <v>1.4899999999999949</v>
      </c>
      <c r="E2690" s="14">
        <v>21300</v>
      </c>
      <c r="F2690" s="14">
        <f t="shared" si="124"/>
        <v>62.5</v>
      </c>
      <c r="G2690" s="14">
        <v>587.24</v>
      </c>
      <c r="H2690" s="13">
        <f t="shared" si="125"/>
        <v>2.57000000000005</v>
      </c>
    </row>
    <row r="2691" spans="1:8" x14ac:dyDescent="0.3">
      <c r="A2691">
        <v>2690</v>
      </c>
      <c r="B2691" s="2">
        <v>42047</v>
      </c>
      <c r="C2691" s="13">
        <v>51.17</v>
      </c>
      <c r="D2691" s="13">
        <f t="shared" ref="D2691:D2754" si="126">C2691-C2692</f>
        <v>2.3700000000000045</v>
      </c>
      <c r="E2691" s="14">
        <v>21237.5</v>
      </c>
      <c r="F2691" s="14">
        <f t="shared" ref="F2691:F2754" si="127">E2691-E2692</f>
        <v>-30.5</v>
      </c>
      <c r="G2691" s="14">
        <v>584.66999999999996</v>
      </c>
      <c r="H2691" s="13">
        <f t="shared" ref="H2691:H2754" si="128">G2691-G2692</f>
        <v>2.9099999999999682</v>
      </c>
    </row>
    <row r="2692" spans="1:8" x14ac:dyDescent="0.3">
      <c r="A2692">
        <v>2691</v>
      </c>
      <c r="B2692" s="2">
        <v>42046</v>
      </c>
      <c r="C2692" s="13">
        <v>48.8</v>
      </c>
      <c r="D2692" s="13">
        <f t="shared" si="126"/>
        <v>-1.2600000000000051</v>
      </c>
      <c r="E2692" s="14">
        <v>21268</v>
      </c>
      <c r="F2692" s="14">
        <f t="shared" si="127"/>
        <v>153</v>
      </c>
      <c r="G2692" s="14">
        <v>581.76</v>
      </c>
      <c r="H2692" s="13">
        <f t="shared" si="128"/>
        <v>7.2400000000000091</v>
      </c>
    </row>
    <row r="2693" spans="1:8" x14ac:dyDescent="0.3">
      <c r="A2693">
        <v>2692</v>
      </c>
      <c r="B2693" s="2">
        <v>42045</v>
      </c>
      <c r="C2693" s="13">
        <v>50.06</v>
      </c>
      <c r="D2693" s="13">
        <f t="shared" si="126"/>
        <v>-2.9299999999999997</v>
      </c>
      <c r="E2693" s="14">
        <v>21115</v>
      </c>
      <c r="F2693" s="14">
        <f t="shared" si="127"/>
        <v>-192.5</v>
      </c>
      <c r="G2693" s="14">
        <v>574.52</v>
      </c>
      <c r="H2693" s="13">
        <f t="shared" si="128"/>
        <v>0.97000000000002728</v>
      </c>
    </row>
    <row r="2694" spans="1:8" x14ac:dyDescent="0.3">
      <c r="A2694">
        <v>2693</v>
      </c>
      <c r="B2694" s="2">
        <v>42044</v>
      </c>
      <c r="C2694" s="13">
        <v>52.99</v>
      </c>
      <c r="D2694" s="13">
        <f t="shared" si="126"/>
        <v>1.3300000000000054</v>
      </c>
      <c r="E2694" s="14">
        <v>21307.5</v>
      </c>
      <c r="F2694" s="14">
        <f t="shared" si="127"/>
        <v>75.5</v>
      </c>
      <c r="G2694" s="14">
        <v>573.54999999999995</v>
      </c>
      <c r="H2694" s="13">
        <f t="shared" si="128"/>
        <v>-0.58000000000004093</v>
      </c>
    </row>
    <row r="2695" spans="1:8" x14ac:dyDescent="0.3">
      <c r="A2695">
        <v>2694</v>
      </c>
      <c r="B2695" s="2">
        <v>42041</v>
      </c>
      <c r="C2695" s="13">
        <v>51.66</v>
      </c>
      <c r="D2695" s="13">
        <f t="shared" si="126"/>
        <v>1.1799999999999997</v>
      </c>
      <c r="E2695" s="14">
        <v>21232</v>
      </c>
      <c r="F2695" s="14">
        <f t="shared" si="127"/>
        <v>-2</v>
      </c>
      <c r="G2695" s="14">
        <v>574.13</v>
      </c>
      <c r="H2695" s="13">
        <f t="shared" si="128"/>
        <v>6.9600000000000364</v>
      </c>
    </row>
    <row r="2696" spans="1:8" x14ac:dyDescent="0.3">
      <c r="A2696">
        <v>2695</v>
      </c>
      <c r="B2696" s="2">
        <v>42040</v>
      </c>
      <c r="C2696" s="13">
        <v>50.48</v>
      </c>
      <c r="D2696" s="13">
        <f t="shared" si="126"/>
        <v>2.029999999999994</v>
      </c>
      <c r="E2696" s="14">
        <v>21234</v>
      </c>
      <c r="F2696" s="14">
        <f t="shared" si="127"/>
        <v>-124</v>
      </c>
      <c r="G2696" s="14">
        <v>567.16999999999996</v>
      </c>
      <c r="H2696" s="13">
        <f t="shared" si="128"/>
        <v>5.7199999999999136</v>
      </c>
    </row>
    <row r="2697" spans="1:8" x14ac:dyDescent="0.3">
      <c r="A2697">
        <v>2696</v>
      </c>
      <c r="B2697" s="2">
        <v>42039</v>
      </c>
      <c r="C2697" s="13">
        <v>48.45</v>
      </c>
      <c r="D2697" s="13">
        <f t="shared" si="126"/>
        <v>-4.5899999999999963</v>
      </c>
      <c r="E2697" s="14">
        <v>21358</v>
      </c>
      <c r="F2697" s="14">
        <f t="shared" si="127"/>
        <v>173</v>
      </c>
      <c r="G2697" s="14">
        <v>561.45000000000005</v>
      </c>
      <c r="H2697" s="13">
        <f t="shared" si="128"/>
        <v>3.9800000000000182</v>
      </c>
    </row>
    <row r="2698" spans="1:8" x14ac:dyDescent="0.3">
      <c r="A2698">
        <v>2697</v>
      </c>
      <c r="B2698" s="2">
        <v>42038</v>
      </c>
      <c r="C2698" s="13">
        <v>53.04</v>
      </c>
      <c r="D2698" s="13">
        <f t="shared" si="126"/>
        <v>3.7899999999999991</v>
      </c>
      <c r="E2698" s="14">
        <v>21185</v>
      </c>
      <c r="F2698" s="14">
        <f t="shared" si="127"/>
        <v>-19</v>
      </c>
      <c r="G2698" s="14">
        <v>557.47</v>
      </c>
      <c r="H2698" s="13">
        <f t="shared" si="128"/>
        <v>-12.899999999999977</v>
      </c>
    </row>
    <row r="2699" spans="1:8" x14ac:dyDescent="0.3">
      <c r="A2699">
        <v>2698</v>
      </c>
      <c r="B2699" s="2">
        <v>42037</v>
      </c>
      <c r="C2699" s="13">
        <v>49.25</v>
      </c>
      <c r="D2699" s="13">
        <f t="shared" si="126"/>
        <v>1.4600000000000009</v>
      </c>
      <c r="E2699" s="14">
        <v>21204</v>
      </c>
      <c r="F2699" s="14">
        <f t="shared" si="127"/>
        <v>-63</v>
      </c>
      <c r="G2699" s="14">
        <v>570.37</v>
      </c>
      <c r="H2699" s="13">
        <f t="shared" si="128"/>
        <v>-5.7000000000000455</v>
      </c>
    </row>
    <row r="2700" spans="1:8" x14ac:dyDescent="0.3">
      <c r="A2700">
        <v>2699</v>
      </c>
      <c r="B2700" s="2">
        <v>42034</v>
      </c>
      <c r="C2700" s="13">
        <v>47.79</v>
      </c>
      <c r="D2700" s="13">
        <f t="shared" si="126"/>
        <v>3.6700000000000017</v>
      </c>
      <c r="E2700" s="14">
        <v>21267</v>
      </c>
      <c r="F2700" s="14">
        <f t="shared" si="127"/>
        <v>37</v>
      </c>
      <c r="G2700" s="14">
        <v>576.07000000000005</v>
      </c>
      <c r="H2700" s="13">
        <f t="shared" si="128"/>
        <v>-7.2099999999999227</v>
      </c>
    </row>
    <row r="2701" spans="1:8" x14ac:dyDescent="0.3">
      <c r="A2701">
        <v>2700</v>
      </c>
      <c r="B2701" s="2">
        <v>42033</v>
      </c>
      <c r="C2701" s="13">
        <v>44.12</v>
      </c>
      <c r="D2701" s="13">
        <f t="shared" si="126"/>
        <v>3.9999999999999147E-2</v>
      </c>
      <c r="E2701" s="14">
        <v>21230</v>
      </c>
      <c r="F2701" s="14">
        <f t="shared" si="127"/>
        <v>-90</v>
      </c>
      <c r="G2701" s="14">
        <v>583.28</v>
      </c>
      <c r="H2701" s="13">
        <f t="shared" si="128"/>
        <v>-0.48000000000001819</v>
      </c>
    </row>
    <row r="2702" spans="1:8" x14ac:dyDescent="0.3">
      <c r="A2702">
        <v>2701</v>
      </c>
      <c r="B2702" s="2">
        <v>42032</v>
      </c>
      <c r="C2702" s="13">
        <v>44.08</v>
      </c>
      <c r="D2702" s="13">
        <f t="shared" si="126"/>
        <v>-1.7600000000000051</v>
      </c>
      <c r="E2702" s="14">
        <v>21320</v>
      </c>
      <c r="F2702" s="14">
        <f t="shared" si="127"/>
        <v>0</v>
      </c>
      <c r="G2702" s="14">
        <v>583.76</v>
      </c>
      <c r="H2702" s="13">
        <f t="shared" si="128"/>
        <v>4.4600000000000364</v>
      </c>
    </row>
    <row r="2703" spans="1:8" x14ac:dyDescent="0.3">
      <c r="A2703">
        <v>2702</v>
      </c>
      <c r="B2703" s="2">
        <v>42031</v>
      </c>
      <c r="C2703" s="13">
        <v>45.84</v>
      </c>
      <c r="D2703" s="13">
        <f t="shared" si="126"/>
        <v>1.0400000000000063</v>
      </c>
      <c r="E2703" s="14">
        <v>21320</v>
      </c>
      <c r="F2703" s="14">
        <f t="shared" si="127"/>
        <v>0</v>
      </c>
      <c r="G2703" s="14">
        <v>579.29999999999995</v>
      </c>
      <c r="H2703" s="13">
        <f t="shared" si="128"/>
        <v>-1.3400000000000318</v>
      </c>
    </row>
    <row r="2704" spans="1:8" x14ac:dyDescent="0.3">
      <c r="A2704">
        <v>2703</v>
      </c>
      <c r="B2704" s="2">
        <v>42030</v>
      </c>
      <c r="C2704" s="13">
        <v>44.8</v>
      </c>
      <c r="D2704" s="13">
        <f t="shared" si="126"/>
        <v>-0.46000000000000085</v>
      </c>
      <c r="E2704" s="14">
        <v>21320</v>
      </c>
      <c r="F2704" s="14">
        <f t="shared" si="127"/>
        <v>0</v>
      </c>
      <c r="G2704" s="14">
        <v>580.64</v>
      </c>
      <c r="H2704" s="13">
        <f t="shared" si="128"/>
        <v>-1.7400000000000091</v>
      </c>
    </row>
    <row r="2705" spans="1:8" x14ac:dyDescent="0.3">
      <c r="A2705">
        <v>2704</v>
      </c>
      <c r="B2705" s="2">
        <v>42027</v>
      </c>
      <c r="C2705" s="13">
        <v>45.26</v>
      </c>
      <c r="D2705" s="13">
        <f t="shared" si="126"/>
        <v>-0.67000000000000171</v>
      </c>
      <c r="E2705" s="14">
        <v>21320</v>
      </c>
      <c r="F2705" s="14">
        <f t="shared" si="127"/>
        <v>-10</v>
      </c>
      <c r="G2705" s="14">
        <v>582.38</v>
      </c>
      <c r="H2705" s="13">
        <f t="shared" si="128"/>
        <v>7.8400000000000318</v>
      </c>
    </row>
    <row r="2706" spans="1:8" x14ac:dyDescent="0.3">
      <c r="A2706">
        <v>2705</v>
      </c>
      <c r="B2706" s="2">
        <v>42026</v>
      </c>
      <c r="C2706" s="13">
        <v>45.93</v>
      </c>
      <c r="D2706" s="13">
        <f t="shared" si="126"/>
        <v>-1.9200000000000017</v>
      </c>
      <c r="E2706" s="14">
        <v>21330</v>
      </c>
      <c r="F2706" s="14">
        <f t="shared" si="127"/>
        <v>-20</v>
      </c>
      <c r="G2706" s="14">
        <v>574.54</v>
      </c>
      <c r="H2706" s="13">
        <f t="shared" si="128"/>
        <v>5.4199999999999591</v>
      </c>
    </row>
    <row r="2707" spans="1:8" x14ac:dyDescent="0.3">
      <c r="A2707">
        <v>2706</v>
      </c>
      <c r="B2707" s="2">
        <v>42025</v>
      </c>
      <c r="C2707" s="13">
        <v>47.85</v>
      </c>
      <c r="D2707" s="13">
        <f t="shared" si="126"/>
        <v>1.0600000000000023</v>
      </c>
      <c r="E2707" s="14">
        <v>21350</v>
      </c>
      <c r="F2707" s="14">
        <f t="shared" si="127"/>
        <v>20</v>
      </c>
      <c r="G2707" s="14">
        <v>569.12</v>
      </c>
      <c r="H2707" s="13">
        <f t="shared" si="128"/>
        <v>-3.1000000000000227</v>
      </c>
    </row>
    <row r="2708" spans="1:8" x14ac:dyDescent="0.3">
      <c r="A2708">
        <v>2707</v>
      </c>
      <c r="B2708" s="2">
        <v>42024</v>
      </c>
      <c r="C2708" s="13">
        <v>46.79</v>
      </c>
      <c r="D2708" s="13">
        <f t="shared" si="126"/>
        <v>-0.70714285714286262</v>
      </c>
      <c r="E2708" s="14">
        <v>21330</v>
      </c>
      <c r="F2708" s="14">
        <f t="shared" si="127"/>
        <v>0</v>
      </c>
      <c r="G2708" s="14">
        <v>572.22</v>
      </c>
      <c r="H2708" s="13">
        <f t="shared" si="128"/>
        <v>0.71000000000003638</v>
      </c>
    </row>
    <row r="2709" spans="1:8" x14ac:dyDescent="0.3">
      <c r="A2709">
        <v>2708</v>
      </c>
      <c r="B2709" s="2">
        <v>42023</v>
      </c>
      <c r="C2709" s="13">
        <v>47.497142857142862</v>
      </c>
      <c r="D2709" s="13">
        <f t="shared" si="126"/>
        <v>-0.99285714285714022</v>
      </c>
      <c r="E2709" s="14">
        <v>21330</v>
      </c>
      <c r="F2709" s="14">
        <f t="shared" si="127"/>
        <v>15</v>
      </c>
      <c r="G2709" s="14">
        <v>571.51</v>
      </c>
      <c r="H2709" s="13">
        <f t="shared" si="128"/>
        <v>-3.2999999999999545</v>
      </c>
    </row>
    <row r="2710" spans="1:8" x14ac:dyDescent="0.3">
      <c r="A2710">
        <v>2709</v>
      </c>
      <c r="B2710" s="2">
        <v>42020</v>
      </c>
      <c r="C2710" s="13">
        <v>48.49</v>
      </c>
      <c r="D2710" s="13">
        <f t="shared" si="126"/>
        <v>2.1200000000000045</v>
      </c>
      <c r="E2710" s="14">
        <v>21315</v>
      </c>
      <c r="F2710" s="14">
        <f t="shared" si="127"/>
        <v>-5</v>
      </c>
      <c r="G2710" s="14">
        <v>574.80999999999995</v>
      </c>
      <c r="H2710" s="13">
        <f t="shared" si="128"/>
        <v>-2.9300000000000637</v>
      </c>
    </row>
    <row r="2711" spans="1:8" x14ac:dyDescent="0.3">
      <c r="A2711">
        <v>2710</v>
      </c>
      <c r="B2711" s="2">
        <v>42019</v>
      </c>
      <c r="C2711" s="13">
        <v>46.37</v>
      </c>
      <c r="D2711" s="13">
        <f t="shared" si="126"/>
        <v>-2.1200000000000045</v>
      </c>
      <c r="E2711" s="14">
        <v>21320</v>
      </c>
      <c r="F2711" s="14">
        <f t="shared" si="127"/>
        <v>10</v>
      </c>
      <c r="G2711" s="14">
        <v>577.74</v>
      </c>
      <c r="H2711" s="13">
        <f t="shared" si="128"/>
        <v>0.73000000000001819</v>
      </c>
    </row>
    <row r="2712" spans="1:8" x14ac:dyDescent="0.3">
      <c r="A2712">
        <v>2711</v>
      </c>
      <c r="B2712" s="2">
        <v>42018</v>
      </c>
      <c r="C2712" s="13">
        <v>48.49</v>
      </c>
      <c r="D2712" s="13">
        <f t="shared" si="126"/>
        <v>2.5700000000000003</v>
      </c>
      <c r="E2712" s="14">
        <v>21310</v>
      </c>
      <c r="F2712" s="14">
        <f t="shared" si="127"/>
        <v>-5</v>
      </c>
      <c r="G2712" s="14">
        <v>577.01</v>
      </c>
      <c r="H2712" s="13">
        <f t="shared" si="128"/>
        <v>-3.5900000000000318</v>
      </c>
    </row>
    <row r="2713" spans="1:8" x14ac:dyDescent="0.3">
      <c r="A2713">
        <v>2712</v>
      </c>
      <c r="B2713" s="2">
        <v>42017</v>
      </c>
      <c r="C2713" s="13">
        <v>45.92</v>
      </c>
      <c r="D2713" s="13">
        <f t="shared" si="126"/>
        <v>-0.14000000000000057</v>
      </c>
      <c r="E2713" s="14">
        <v>21315</v>
      </c>
      <c r="F2713" s="14">
        <f t="shared" si="127"/>
        <v>0</v>
      </c>
      <c r="G2713" s="14">
        <v>580.6</v>
      </c>
      <c r="H2713" s="13">
        <f t="shared" si="128"/>
        <v>6.2799999999999727</v>
      </c>
    </row>
    <row r="2714" spans="1:8" x14ac:dyDescent="0.3">
      <c r="A2714">
        <v>2713</v>
      </c>
      <c r="B2714" s="2">
        <v>42016</v>
      </c>
      <c r="C2714" s="13">
        <v>46.06</v>
      </c>
      <c r="D2714" s="13">
        <f t="shared" si="126"/>
        <v>-2.2899999999999991</v>
      </c>
      <c r="E2714" s="14">
        <v>21315</v>
      </c>
      <c r="F2714" s="14">
        <f t="shared" si="127"/>
        <v>-25</v>
      </c>
      <c r="G2714" s="14">
        <v>574.32000000000005</v>
      </c>
      <c r="H2714" s="13">
        <f t="shared" si="128"/>
        <v>4.5900000000000318</v>
      </c>
    </row>
    <row r="2715" spans="1:8" x14ac:dyDescent="0.3">
      <c r="A2715">
        <v>2714</v>
      </c>
      <c r="B2715" s="2">
        <v>42013</v>
      </c>
      <c r="C2715" s="13">
        <v>48.35</v>
      </c>
      <c r="D2715" s="13">
        <f t="shared" si="126"/>
        <v>-0.44999999999999574</v>
      </c>
      <c r="E2715" s="14">
        <v>21340</v>
      </c>
      <c r="F2715" s="14">
        <f t="shared" si="127"/>
        <v>-20</v>
      </c>
      <c r="G2715" s="14">
        <v>569.73</v>
      </c>
      <c r="H2715" s="13">
        <f t="shared" si="128"/>
        <v>16.259999999999991</v>
      </c>
    </row>
    <row r="2716" spans="1:8" x14ac:dyDescent="0.3">
      <c r="A2716">
        <v>2715</v>
      </c>
      <c r="B2716" s="2">
        <v>42012</v>
      </c>
      <c r="C2716" s="13">
        <v>48.8</v>
      </c>
      <c r="D2716" s="13">
        <f t="shared" si="126"/>
        <v>0.10999999999999943</v>
      </c>
      <c r="E2716" s="14">
        <v>21360</v>
      </c>
      <c r="F2716" s="14">
        <f t="shared" si="127"/>
        <v>-60</v>
      </c>
      <c r="G2716" s="14">
        <v>553.47</v>
      </c>
      <c r="H2716" s="13">
        <f t="shared" si="128"/>
        <v>1.4200000000000728</v>
      </c>
    </row>
    <row r="2717" spans="1:8" x14ac:dyDescent="0.3">
      <c r="A2717">
        <v>2716</v>
      </c>
      <c r="B2717" s="2">
        <v>42011</v>
      </c>
      <c r="C2717" s="13">
        <v>48.69</v>
      </c>
      <c r="D2717" s="13">
        <f t="shared" si="126"/>
        <v>0.71000000000000085</v>
      </c>
      <c r="E2717" s="14">
        <v>21420</v>
      </c>
      <c r="F2717" s="14">
        <f t="shared" si="127"/>
        <v>0</v>
      </c>
      <c r="G2717" s="14">
        <v>552.04999999999995</v>
      </c>
      <c r="H2717" s="13">
        <f t="shared" si="128"/>
        <v>2.3899999999999864</v>
      </c>
    </row>
    <row r="2718" spans="1:8" x14ac:dyDescent="0.3">
      <c r="A2718">
        <v>2717</v>
      </c>
      <c r="B2718" s="2">
        <v>42010</v>
      </c>
      <c r="C2718" s="13">
        <v>47.98</v>
      </c>
      <c r="D2718" s="13">
        <f t="shared" si="126"/>
        <v>-2.0700000000000003</v>
      </c>
      <c r="E2718" s="14">
        <v>21420</v>
      </c>
      <c r="F2718" s="14">
        <f t="shared" si="127"/>
        <v>50</v>
      </c>
      <c r="G2718" s="14">
        <v>549.66</v>
      </c>
      <c r="H2718" s="13">
        <f t="shared" si="128"/>
        <v>5.2099999999999227</v>
      </c>
    </row>
    <row r="2719" spans="1:8" x14ac:dyDescent="0.3">
      <c r="A2719">
        <v>2718</v>
      </c>
      <c r="B2719" s="2">
        <v>42009</v>
      </c>
      <c r="C2719" s="13">
        <v>50.05</v>
      </c>
      <c r="D2719" s="13">
        <f t="shared" si="126"/>
        <v>-2.6700000000000017</v>
      </c>
      <c r="E2719" s="14">
        <v>21370</v>
      </c>
      <c r="F2719" s="14">
        <f t="shared" si="127"/>
        <v>0</v>
      </c>
      <c r="G2719" s="14">
        <v>544.45000000000005</v>
      </c>
      <c r="H2719" s="13">
        <f t="shared" si="128"/>
        <v>7.5099999999999909</v>
      </c>
    </row>
    <row r="2720" spans="1:8" x14ac:dyDescent="0.3">
      <c r="A2720">
        <v>2719</v>
      </c>
      <c r="B2720" s="2">
        <v>42006</v>
      </c>
      <c r="C2720" s="13">
        <v>52.72</v>
      </c>
      <c r="D2720" s="13">
        <f t="shared" si="126"/>
        <v>-0.73000000000000398</v>
      </c>
      <c r="E2720" s="14">
        <v>21370</v>
      </c>
      <c r="F2720" s="14">
        <f t="shared" si="127"/>
        <v>0</v>
      </c>
      <c r="G2720" s="14">
        <v>536.94000000000005</v>
      </c>
      <c r="H2720" s="13">
        <f t="shared" si="128"/>
        <v>-8.6899999999999409</v>
      </c>
    </row>
    <row r="2721" spans="1:8" x14ac:dyDescent="0.3">
      <c r="A2721">
        <v>2720</v>
      </c>
      <c r="B2721" s="2">
        <v>42004</v>
      </c>
      <c r="C2721" s="13">
        <v>53.45</v>
      </c>
      <c r="D2721" s="13">
        <f t="shared" si="126"/>
        <v>-0.68999999999999773</v>
      </c>
      <c r="E2721" s="14">
        <v>21370</v>
      </c>
      <c r="F2721" s="14">
        <f t="shared" si="127"/>
        <v>-10</v>
      </c>
      <c r="G2721" s="14">
        <v>545.63</v>
      </c>
      <c r="H2721" s="13">
        <f t="shared" si="128"/>
        <v>8.0599999999999454</v>
      </c>
    </row>
    <row r="2722" spans="1:8" x14ac:dyDescent="0.3">
      <c r="A2722">
        <v>2721</v>
      </c>
      <c r="B2722" s="2">
        <v>42003</v>
      </c>
      <c r="C2722" s="13">
        <v>54.14</v>
      </c>
      <c r="D2722" s="13">
        <f t="shared" si="126"/>
        <v>0.67999999999999972</v>
      </c>
      <c r="E2722" s="14">
        <v>21380</v>
      </c>
      <c r="F2722" s="14">
        <f t="shared" si="127"/>
        <v>80</v>
      </c>
      <c r="G2722" s="14">
        <v>537.57000000000005</v>
      </c>
      <c r="H2722" s="13">
        <f t="shared" si="128"/>
        <v>4.8900000000001</v>
      </c>
    </row>
    <row r="2723" spans="1:8" x14ac:dyDescent="0.3">
      <c r="A2723">
        <v>2722</v>
      </c>
      <c r="B2723" s="2">
        <v>42002</v>
      </c>
      <c r="C2723" s="13">
        <v>53.46</v>
      </c>
      <c r="D2723" s="13">
        <f t="shared" si="126"/>
        <v>-1.1300000000000026</v>
      </c>
      <c r="E2723" s="14">
        <v>21300</v>
      </c>
      <c r="F2723" s="14">
        <f t="shared" si="127"/>
        <v>-70</v>
      </c>
      <c r="G2723" s="14">
        <v>532.67999999999995</v>
      </c>
      <c r="H2723" s="13">
        <f t="shared" si="128"/>
        <v>-0.69000000000005457</v>
      </c>
    </row>
    <row r="2724" spans="1:8" x14ac:dyDescent="0.3">
      <c r="A2724">
        <v>2723</v>
      </c>
      <c r="B2724" s="2">
        <v>41999</v>
      </c>
      <c r="C2724" s="13">
        <v>54.59</v>
      </c>
      <c r="D2724" s="13">
        <f t="shared" si="126"/>
        <v>-1.298571428571428</v>
      </c>
      <c r="E2724" s="14">
        <v>21370</v>
      </c>
      <c r="F2724" s="14">
        <f t="shared" si="127"/>
        <v>0</v>
      </c>
      <c r="G2724" s="14">
        <v>533.37</v>
      </c>
      <c r="H2724" s="13">
        <f t="shared" si="128"/>
        <v>1.3600000000000136</v>
      </c>
    </row>
    <row r="2725" spans="1:8" x14ac:dyDescent="0.3">
      <c r="A2725">
        <v>2724</v>
      </c>
      <c r="B2725" s="2">
        <v>41998</v>
      </c>
      <c r="C2725" s="13">
        <v>55.888571428571431</v>
      </c>
      <c r="D2725" s="13">
        <f t="shared" si="126"/>
        <v>0.18857142857142861</v>
      </c>
      <c r="E2725" s="14">
        <v>21370</v>
      </c>
      <c r="F2725" s="14">
        <f t="shared" si="127"/>
        <v>0</v>
      </c>
      <c r="G2725" s="14">
        <v>532.01</v>
      </c>
      <c r="H2725" s="13">
        <f t="shared" si="128"/>
        <v>-7.4300000000000637</v>
      </c>
    </row>
    <row r="2726" spans="1:8" x14ac:dyDescent="0.3">
      <c r="A2726">
        <v>2725</v>
      </c>
      <c r="B2726" s="2">
        <v>41997</v>
      </c>
      <c r="C2726" s="13">
        <v>55.7</v>
      </c>
      <c r="D2726" s="13">
        <f t="shared" si="126"/>
        <v>-1.0799999999999983</v>
      </c>
      <c r="E2726" s="14">
        <v>21370</v>
      </c>
      <c r="F2726" s="14">
        <f t="shared" si="127"/>
        <v>5</v>
      </c>
      <c r="G2726" s="14">
        <v>539.44000000000005</v>
      </c>
      <c r="H2726" s="13">
        <f t="shared" si="128"/>
        <v>1.5600000000000591</v>
      </c>
    </row>
    <row r="2727" spans="1:8" x14ac:dyDescent="0.3">
      <c r="A2727">
        <v>2726</v>
      </c>
      <c r="B2727" s="2">
        <v>41996</v>
      </c>
      <c r="C2727" s="13">
        <v>56.78</v>
      </c>
      <c r="D2727" s="13">
        <f t="shared" si="126"/>
        <v>1.5300000000000011</v>
      </c>
      <c r="E2727" s="14">
        <v>21365</v>
      </c>
      <c r="F2727" s="14">
        <f t="shared" si="127"/>
        <v>0</v>
      </c>
      <c r="G2727" s="14">
        <v>537.88</v>
      </c>
      <c r="H2727" s="13">
        <f t="shared" si="128"/>
        <v>0.34000000000003183</v>
      </c>
    </row>
    <row r="2728" spans="1:8" x14ac:dyDescent="0.3">
      <c r="A2728">
        <v>2727</v>
      </c>
      <c r="B2728" s="2">
        <v>41995</v>
      </c>
      <c r="C2728" s="13">
        <v>55.25</v>
      </c>
      <c r="D2728" s="13">
        <f t="shared" si="126"/>
        <v>-1.6599999999999966</v>
      </c>
      <c r="E2728" s="14">
        <v>21365</v>
      </c>
      <c r="F2728" s="14">
        <f t="shared" si="127"/>
        <v>-5</v>
      </c>
      <c r="G2728" s="14">
        <v>537.54</v>
      </c>
      <c r="H2728" s="13">
        <f t="shared" si="128"/>
        <v>14.449999999999932</v>
      </c>
    </row>
    <row r="2729" spans="1:8" x14ac:dyDescent="0.3">
      <c r="A2729">
        <v>2728</v>
      </c>
      <c r="B2729" s="2">
        <v>41992</v>
      </c>
      <c r="C2729" s="13">
        <v>56.91</v>
      </c>
      <c r="D2729" s="13">
        <f t="shared" si="126"/>
        <v>2.7299999999999969</v>
      </c>
      <c r="E2729" s="14">
        <v>21370</v>
      </c>
      <c r="F2729" s="14">
        <f t="shared" si="127"/>
        <v>0</v>
      </c>
      <c r="G2729" s="14">
        <v>523.09</v>
      </c>
      <c r="H2729" s="13">
        <f t="shared" si="128"/>
        <v>-5.3600000000000136</v>
      </c>
    </row>
    <row r="2730" spans="1:8" x14ac:dyDescent="0.3">
      <c r="A2730">
        <v>2729</v>
      </c>
      <c r="B2730" s="2">
        <v>41991</v>
      </c>
      <c r="C2730" s="13">
        <v>54.18</v>
      </c>
      <c r="D2730" s="13">
        <f t="shared" si="126"/>
        <v>-2.25</v>
      </c>
      <c r="E2730" s="14">
        <v>21370</v>
      </c>
      <c r="F2730" s="14">
        <f t="shared" si="127"/>
        <v>0</v>
      </c>
      <c r="G2730" s="14">
        <v>528.45000000000005</v>
      </c>
      <c r="H2730" s="13">
        <f t="shared" si="128"/>
        <v>10.230000000000018</v>
      </c>
    </row>
    <row r="2731" spans="1:8" x14ac:dyDescent="0.3">
      <c r="A2731">
        <v>2730</v>
      </c>
      <c r="B2731" s="2">
        <v>41990</v>
      </c>
      <c r="C2731" s="13">
        <v>56.43</v>
      </c>
      <c r="D2731" s="13">
        <f t="shared" si="126"/>
        <v>0.46000000000000085</v>
      </c>
      <c r="E2731" s="14">
        <v>21370</v>
      </c>
      <c r="F2731" s="14">
        <f t="shared" si="127"/>
        <v>10</v>
      </c>
      <c r="G2731" s="14">
        <v>518.22</v>
      </c>
      <c r="H2731" s="13">
        <f t="shared" si="128"/>
        <v>-16.919999999999959</v>
      </c>
    </row>
    <row r="2732" spans="1:8" x14ac:dyDescent="0.3">
      <c r="A2732">
        <v>2731</v>
      </c>
      <c r="B2732" s="2">
        <v>41989</v>
      </c>
      <c r="C2732" s="13">
        <v>55.97</v>
      </c>
      <c r="D2732" s="13">
        <f t="shared" si="126"/>
        <v>9.9999999999980105E-3</v>
      </c>
      <c r="E2732" s="14">
        <v>21360</v>
      </c>
      <c r="F2732" s="14">
        <f t="shared" si="127"/>
        <v>-10</v>
      </c>
      <c r="G2732" s="14">
        <v>535.14</v>
      </c>
      <c r="H2732" s="13">
        <f t="shared" si="128"/>
        <v>-12.789999999999964</v>
      </c>
    </row>
    <row r="2733" spans="1:8" x14ac:dyDescent="0.3">
      <c r="A2733">
        <v>2732</v>
      </c>
      <c r="B2733" s="2">
        <v>41988</v>
      </c>
      <c r="C2733" s="13">
        <v>55.96</v>
      </c>
      <c r="D2733" s="13">
        <f t="shared" si="126"/>
        <v>-1.8500000000000014</v>
      </c>
      <c r="E2733" s="14">
        <v>21370</v>
      </c>
      <c r="F2733" s="14">
        <f t="shared" si="127"/>
        <v>0</v>
      </c>
      <c r="G2733" s="14">
        <v>547.92999999999995</v>
      </c>
      <c r="H2733" s="13">
        <f t="shared" si="128"/>
        <v>-6</v>
      </c>
    </row>
    <row r="2734" spans="1:8" x14ac:dyDescent="0.3">
      <c r="A2734">
        <v>2733</v>
      </c>
      <c r="B2734" s="2">
        <v>41985</v>
      </c>
      <c r="C2734" s="13">
        <v>57.81</v>
      </c>
      <c r="D2734" s="13">
        <f t="shared" si="126"/>
        <v>-2.1999999999999957</v>
      </c>
      <c r="E2734" s="14">
        <v>21370</v>
      </c>
      <c r="F2734" s="14">
        <f t="shared" si="127"/>
        <v>30</v>
      </c>
      <c r="G2734" s="14">
        <v>553.92999999999995</v>
      </c>
      <c r="H2734" s="13">
        <f t="shared" si="128"/>
        <v>3.8199999999999363</v>
      </c>
    </row>
    <row r="2735" spans="1:8" x14ac:dyDescent="0.3">
      <c r="A2735">
        <v>2734</v>
      </c>
      <c r="B2735" s="2">
        <v>41984</v>
      </c>
      <c r="C2735" s="13">
        <v>60.01</v>
      </c>
      <c r="D2735" s="13">
        <f t="shared" si="126"/>
        <v>-0.98000000000000398</v>
      </c>
      <c r="E2735" s="14">
        <v>21340</v>
      </c>
      <c r="F2735" s="14">
        <f t="shared" si="127"/>
        <v>0</v>
      </c>
      <c r="G2735" s="14">
        <v>550.11</v>
      </c>
      <c r="H2735" s="13">
        <f t="shared" si="128"/>
        <v>-7.0800000000000409</v>
      </c>
    </row>
    <row r="2736" spans="1:8" x14ac:dyDescent="0.3">
      <c r="A2736">
        <v>2735</v>
      </c>
      <c r="B2736" s="2">
        <v>41983</v>
      </c>
      <c r="C2736" s="13">
        <v>60.99</v>
      </c>
      <c r="D2736" s="13">
        <f t="shared" si="126"/>
        <v>-2.75</v>
      </c>
      <c r="E2736" s="14">
        <v>21340</v>
      </c>
      <c r="F2736" s="14">
        <f t="shared" si="127"/>
        <v>0</v>
      </c>
      <c r="G2736" s="14">
        <v>557.19000000000005</v>
      </c>
      <c r="H2736" s="13">
        <f t="shared" si="128"/>
        <v>1.8800000000001091</v>
      </c>
    </row>
    <row r="2737" spans="1:8" x14ac:dyDescent="0.3">
      <c r="A2737">
        <v>2736</v>
      </c>
      <c r="B2737" s="2">
        <v>41982</v>
      </c>
      <c r="C2737" s="13">
        <v>63.74</v>
      </c>
      <c r="D2737" s="13">
        <f t="shared" si="126"/>
        <v>0.60999999999999943</v>
      </c>
      <c r="E2737" s="14">
        <v>21340</v>
      </c>
      <c r="F2737" s="14">
        <f t="shared" si="127"/>
        <v>40</v>
      </c>
      <c r="G2737" s="14">
        <v>555.30999999999995</v>
      </c>
      <c r="H2737" s="13">
        <f t="shared" si="128"/>
        <v>-16.370000000000005</v>
      </c>
    </row>
    <row r="2738" spans="1:8" x14ac:dyDescent="0.3">
      <c r="A2738">
        <v>2737</v>
      </c>
      <c r="B2738" s="2">
        <v>41981</v>
      </c>
      <c r="C2738" s="13">
        <v>63.13</v>
      </c>
      <c r="D2738" s="13">
        <f t="shared" si="126"/>
        <v>-2.759999999999998</v>
      </c>
      <c r="E2738" s="14">
        <v>21300</v>
      </c>
      <c r="F2738" s="14">
        <f t="shared" si="127"/>
        <v>-10</v>
      </c>
      <c r="G2738" s="14">
        <v>571.67999999999995</v>
      </c>
      <c r="H2738" s="13">
        <f t="shared" si="128"/>
        <v>-7.0800000000000409</v>
      </c>
    </row>
    <row r="2739" spans="1:8" x14ac:dyDescent="0.3">
      <c r="A2739">
        <v>2738</v>
      </c>
      <c r="B2739" s="2">
        <v>41978</v>
      </c>
      <c r="C2739" s="13">
        <v>65.89</v>
      </c>
      <c r="D2739" s="13">
        <f t="shared" si="126"/>
        <v>-0.84000000000000341</v>
      </c>
      <c r="E2739" s="14">
        <v>21310</v>
      </c>
      <c r="F2739" s="14">
        <f t="shared" si="127"/>
        <v>10</v>
      </c>
      <c r="G2739" s="14">
        <v>578.76</v>
      </c>
      <c r="H2739" s="13">
        <f t="shared" si="128"/>
        <v>0.37999999999999545</v>
      </c>
    </row>
    <row r="2740" spans="1:8" x14ac:dyDescent="0.3">
      <c r="A2740">
        <v>2739</v>
      </c>
      <c r="B2740" s="2">
        <v>41977</v>
      </c>
      <c r="C2740" s="13">
        <v>66.73</v>
      </c>
      <c r="D2740" s="13">
        <f t="shared" si="126"/>
        <v>-0.56999999999999318</v>
      </c>
      <c r="E2740" s="14">
        <v>21300</v>
      </c>
      <c r="F2740" s="14">
        <f t="shared" si="127"/>
        <v>-40</v>
      </c>
      <c r="G2740" s="14">
        <v>578.38</v>
      </c>
      <c r="H2740" s="13">
        <f t="shared" si="128"/>
        <v>3.5</v>
      </c>
    </row>
    <row r="2741" spans="1:8" x14ac:dyDescent="0.3">
      <c r="A2741">
        <v>2740</v>
      </c>
      <c r="B2741" s="2">
        <v>41976</v>
      </c>
      <c r="C2741" s="13">
        <v>67.3</v>
      </c>
      <c r="D2741" s="13">
        <f t="shared" si="126"/>
        <v>0.31000000000000227</v>
      </c>
      <c r="E2741" s="14">
        <v>21340</v>
      </c>
      <c r="F2741" s="14">
        <f t="shared" si="127"/>
        <v>-30</v>
      </c>
      <c r="G2741" s="14">
        <v>574.88</v>
      </c>
      <c r="H2741" s="13">
        <f t="shared" si="128"/>
        <v>5.4500000000000455</v>
      </c>
    </row>
    <row r="2742" spans="1:8" x14ac:dyDescent="0.3">
      <c r="A2742">
        <v>2741</v>
      </c>
      <c r="B2742" s="2">
        <v>41975</v>
      </c>
      <c r="C2742" s="13">
        <v>66.989999999999995</v>
      </c>
      <c r="D2742" s="13">
        <f t="shared" si="126"/>
        <v>-1.9900000000000091</v>
      </c>
      <c r="E2742" s="14">
        <v>21370</v>
      </c>
      <c r="F2742" s="14">
        <f t="shared" si="127"/>
        <v>-20</v>
      </c>
      <c r="G2742" s="14">
        <v>569.42999999999995</v>
      </c>
      <c r="H2742" s="13">
        <f t="shared" si="128"/>
        <v>1.4199999999999591</v>
      </c>
    </row>
    <row r="2743" spans="1:8" x14ac:dyDescent="0.3">
      <c r="A2743">
        <v>2742</v>
      </c>
      <c r="B2743" s="2">
        <v>41974</v>
      </c>
      <c r="C2743" s="13">
        <v>68.98</v>
      </c>
      <c r="D2743" s="13">
        <f t="shared" si="126"/>
        <v>3.0400000000000063</v>
      </c>
      <c r="E2743" s="14">
        <v>21390</v>
      </c>
      <c r="F2743" s="14">
        <f t="shared" si="127"/>
        <v>90</v>
      </c>
      <c r="G2743" s="14">
        <v>568.01</v>
      </c>
      <c r="H2743" s="13">
        <f t="shared" si="128"/>
        <v>1.42999999999995</v>
      </c>
    </row>
    <row r="2744" spans="1:8" x14ac:dyDescent="0.3">
      <c r="A2744">
        <v>2743</v>
      </c>
      <c r="B2744" s="2">
        <v>41971</v>
      </c>
      <c r="C2744" s="13">
        <v>65.94</v>
      </c>
      <c r="D2744" s="13">
        <f t="shared" si="126"/>
        <v>-9.0214285714285722</v>
      </c>
      <c r="E2744" s="14">
        <v>21300</v>
      </c>
      <c r="F2744" s="14">
        <f t="shared" si="127"/>
        <v>-90</v>
      </c>
      <c r="G2744" s="14">
        <v>566.58000000000004</v>
      </c>
      <c r="H2744" s="13">
        <f t="shared" si="128"/>
        <v>-6.3099999999999454</v>
      </c>
    </row>
    <row r="2745" spans="1:8" x14ac:dyDescent="0.3">
      <c r="A2745">
        <v>2744</v>
      </c>
      <c r="B2745" s="2">
        <v>41970</v>
      </c>
      <c r="C2745" s="13">
        <v>74.96142857142857</v>
      </c>
      <c r="D2745" s="13">
        <f t="shared" si="126"/>
        <v>1.2614285714285671</v>
      </c>
      <c r="E2745" s="14">
        <v>21390</v>
      </c>
      <c r="F2745" s="14">
        <f t="shared" si="127"/>
        <v>10</v>
      </c>
      <c r="G2745" s="14">
        <v>572.89</v>
      </c>
      <c r="H2745" s="13">
        <f t="shared" si="128"/>
        <v>-3.1499999999999773</v>
      </c>
    </row>
    <row r="2746" spans="1:8" x14ac:dyDescent="0.3">
      <c r="A2746">
        <v>2745</v>
      </c>
      <c r="B2746" s="2">
        <v>41969</v>
      </c>
      <c r="C2746" s="13">
        <v>73.7</v>
      </c>
      <c r="D2746" s="13">
        <f t="shared" si="126"/>
        <v>-0.34000000000000341</v>
      </c>
      <c r="E2746" s="14">
        <v>21380</v>
      </c>
      <c r="F2746" s="14">
        <f t="shared" si="127"/>
        <v>10</v>
      </c>
      <c r="G2746" s="14">
        <v>576.04</v>
      </c>
      <c r="H2746" s="13">
        <f t="shared" si="128"/>
        <v>-9.8700000000000045</v>
      </c>
    </row>
    <row r="2747" spans="1:8" x14ac:dyDescent="0.3">
      <c r="A2747">
        <v>2746</v>
      </c>
      <c r="B2747" s="2">
        <v>41968</v>
      </c>
      <c r="C2747" s="13">
        <v>74.040000000000006</v>
      </c>
      <c r="D2747" s="13">
        <f t="shared" si="126"/>
        <v>-1.6999999999999886</v>
      </c>
      <c r="E2747" s="14">
        <v>21370</v>
      </c>
      <c r="F2747" s="14">
        <f t="shared" si="127"/>
        <v>85</v>
      </c>
      <c r="G2747" s="14">
        <v>585.91</v>
      </c>
      <c r="H2747" s="13">
        <f t="shared" si="128"/>
        <v>3.3799999999999955</v>
      </c>
    </row>
    <row r="2748" spans="1:8" x14ac:dyDescent="0.3">
      <c r="A2748">
        <v>2747</v>
      </c>
      <c r="B2748" s="2">
        <v>41967</v>
      </c>
      <c r="C2748" s="13">
        <v>75.739999999999995</v>
      </c>
      <c r="D2748" s="13">
        <f t="shared" si="126"/>
        <v>-0.78000000000000114</v>
      </c>
      <c r="E2748" s="14">
        <v>21285</v>
      </c>
      <c r="F2748" s="14">
        <f t="shared" si="127"/>
        <v>-60</v>
      </c>
      <c r="G2748" s="14">
        <v>582.53</v>
      </c>
      <c r="H2748" s="13">
        <f t="shared" si="128"/>
        <v>-5.5</v>
      </c>
    </row>
    <row r="2749" spans="1:8" x14ac:dyDescent="0.3">
      <c r="A2749">
        <v>2748</v>
      </c>
      <c r="B2749" s="2">
        <v>41964</v>
      </c>
      <c r="C2749" s="13">
        <v>76.52</v>
      </c>
      <c r="D2749" s="13">
        <f t="shared" si="126"/>
        <v>0.89000000000000057</v>
      </c>
      <c r="E2749" s="14">
        <v>21345</v>
      </c>
      <c r="F2749" s="14">
        <f t="shared" si="127"/>
        <v>50</v>
      </c>
      <c r="G2749" s="14">
        <v>588.03</v>
      </c>
      <c r="H2749" s="13">
        <f t="shared" si="128"/>
        <v>-5.2900000000000773</v>
      </c>
    </row>
    <row r="2750" spans="1:8" x14ac:dyDescent="0.3">
      <c r="A2750">
        <v>2749</v>
      </c>
      <c r="B2750" s="2">
        <v>41963</v>
      </c>
      <c r="C2750" s="13">
        <v>75.63</v>
      </c>
      <c r="D2750" s="13">
        <f t="shared" si="126"/>
        <v>1.0799999999999983</v>
      </c>
      <c r="E2750" s="14">
        <v>21295</v>
      </c>
      <c r="F2750" s="14">
        <f t="shared" si="127"/>
        <v>15</v>
      </c>
      <c r="G2750" s="14">
        <v>593.32000000000005</v>
      </c>
      <c r="H2750" s="13">
        <f t="shared" si="128"/>
        <v>4.9700000000000273</v>
      </c>
    </row>
    <row r="2751" spans="1:8" x14ac:dyDescent="0.3">
      <c r="A2751">
        <v>2750</v>
      </c>
      <c r="B2751" s="2">
        <v>41962</v>
      </c>
      <c r="C2751" s="13">
        <v>74.55</v>
      </c>
      <c r="D2751" s="13">
        <f t="shared" si="126"/>
        <v>0</v>
      </c>
      <c r="E2751" s="14">
        <v>21280</v>
      </c>
      <c r="F2751" s="14">
        <f t="shared" si="127"/>
        <v>-75</v>
      </c>
      <c r="G2751" s="14">
        <v>588.35</v>
      </c>
      <c r="H2751" s="13">
        <f t="shared" si="128"/>
        <v>-5.8999999999999773</v>
      </c>
    </row>
    <row r="2752" spans="1:8" x14ac:dyDescent="0.3">
      <c r="A2752">
        <v>2751</v>
      </c>
      <c r="B2752" s="2">
        <v>41961</v>
      </c>
      <c r="C2752" s="13">
        <v>74.55</v>
      </c>
      <c r="D2752" s="13">
        <f t="shared" si="126"/>
        <v>-1.0900000000000034</v>
      </c>
      <c r="E2752" s="14">
        <v>21355</v>
      </c>
      <c r="F2752" s="14">
        <f t="shared" si="127"/>
        <v>45</v>
      </c>
      <c r="G2752" s="14">
        <v>594.25</v>
      </c>
      <c r="H2752" s="13">
        <f t="shared" si="128"/>
        <v>-6.67999999999995</v>
      </c>
    </row>
    <row r="2753" spans="1:8" x14ac:dyDescent="0.3">
      <c r="A2753">
        <v>2752</v>
      </c>
      <c r="B2753" s="2">
        <v>41960</v>
      </c>
      <c r="C2753" s="13">
        <v>75.64</v>
      </c>
      <c r="D2753" s="13">
        <f t="shared" si="126"/>
        <v>-0.26999999999999602</v>
      </c>
      <c r="E2753" s="14">
        <v>21310</v>
      </c>
      <c r="F2753" s="14">
        <f t="shared" si="127"/>
        <v>20</v>
      </c>
      <c r="G2753" s="14">
        <v>600.92999999999995</v>
      </c>
      <c r="H2753" s="13">
        <f t="shared" si="128"/>
        <v>0.56999999999993634</v>
      </c>
    </row>
    <row r="2754" spans="1:8" x14ac:dyDescent="0.3">
      <c r="A2754">
        <v>2753</v>
      </c>
      <c r="B2754" s="2">
        <v>41957</v>
      </c>
      <c r="C2754" s="13">
        <v>75.91</v>
      </c>
      <c r="D2754" s="13">
        <f t="shared" si="126"/>
        <v>1.7800000000000011</v>
      </c>
      <c r="E2754" s="14">
        <v>21290</v>
      </c>
      <c r="F2754" s="14">
        <f t="shared" si="127"/>
        <v>0</v>
      </c>
      <c r="G2754" s="14">
        <v>600.36</v>
      </c>
      <c r="H2754" s="13">
        <f t="shared" si="128"/>
        <v>-2.7999999999999545</v>
      </c>
    </row>
    <row r="2755" spans="1:8" x14ac:dyDescent="0.3">
      <c r="A2755">
        <v>2754</v>
      </c>
      <c r="B2755" s="2">
        <v>41956</v>
      </c>
      <c r="C2755" s="13">
        <v>74.13</v>
      </c>
      <c r="D2755" s="13">
        <f t="shared" ref="D2755:D2818" si="129">C2755-C2756</f>
        <v>-3.0300000000000011</v>
      </c>
      <c r="E2755" s="14">
        <v>21290</v>
      </c>
      <c r="F2755" s="14">
        <f t="shared" ref="F2755:F2818" si="130">E2755-E2756</f>
        <v>20</v>
      </c>
      <c r="G2755" s="14">
        <v>603.16</v>
      </c>
      <c r="H2755" s="13">
        <f t="shared" ref="H2755:H2818" si="131">G2755-G2756</f>
        <v>-0.85000000000002274</v>
      </c>
    </row>
    <row r="2756" spans="1:8" x14ac:dyDescent="0.3">
      <c r="A2756">
        <v>2755</v>
      </c>
      <c r="B2756" s="2">
        <v>41955</v>
      </c>
      <c r="C2756" s="13">
        <v>77.16</v>
      </c>
      <c r="D2756" s="13">
        <f t="shared" si="129"/>
        <v>-0.68999999999999773</v>
      </c>
      <c r="E2756" s="14">
        <v>21270</v>
      </c>
      <c r="F2756" s="14">
        <f t="shared" si="130"/>
        <v>0</v>
      </c>
      <c r="G2756" s="14">
        <v>604.01</v>
      </c>
      <c r="H2756" s="13">
        <f t="shared" si="131"/>
        <v>-0.22000000000002728</v>
      </c>
    </row>
    <row r="2757" spans="1:8" x14ac:dyDescent="0.3">
      <c r="A2757">
        <v>2756</v>
      </c>
      <c r="B2757" s="2">
        <v>41954</v>
      </c>
      <c r="C2757" s="13">
        <v>77.849999999999994</v>
      </c>
      <c r="D2757" s="13">
        <f t="shared" si="129"/>
        <v>0.41999999999998749</v>
      </c>
      <c r="E2757" s="14">
        <v>21270</v>
      </c>
      <c r="F2757" s="14">
        <f t="shared" si="130"/>
        <v>85</v>
      </c>
      <c r="G2757" s="14">
        <v>604.23</v>
      </c>
      <c r="H2757" s="13">
        <f t="shared" si="131"/>
        <v>2.1100000000000136</v>
      </c>
    </row>
    <row r="2758" spans="1:8" x14ac:dyDescent="0.3">
      <c r="A2758">
        <v>2757</v>
      </c>
      <c r="B2758" s="2">
        <v>41953</v>
      </c>
      <c r="C2758" s="13">
        <v>77.430000000000007</v>
      </c>
      <c r="D2758" s="13">
        <f t="shared" si="129"/>
        <v>-1.2799999999999869</v>
      </c>
      <c r="E2758" s="14">
        <v>21185</v>
      </c>
      <c r="F2758" s="14">
        <f t="shared" si="130"/>
        <v>-85</v>
      </c>
      <c r="G2758" s="14">
        <v>602.12</v>
      </c>
      <c r="H2758" s="13">
        <f t="shared" si="131"/>
        <v>-0.47000000000002728</v>
      </c>
    </row>
    <row r="2759" spans="1:8" x14ac:dyDescent="0.3">
      <c r="A2759">
        <v>2758</v>
      </c>
      <c r="B2759" s="2">
        <v>41950</v>
      </c>
      <c r="C2759" s="13">
        <v>78.709999999999994</v>
      </c>
      <c r="D2759" s="13">
        <f t="shared" si="129"/>
        <v>0.8399999999999892</v>
      </c>
      <c r="E2759" s="14">
        <v>21270</v>
      </c>
      <c r="F2759" s="14">
        <f t="shared" si="130"/>
        <v>10</v>
      </c>
      <c r="G2759" s="14">
        <v>602.59</v>
      </c>
      <c r="H2759" s="13">
        <f t="shared" si="131"/>
        <v>4.7400000000000091</v>
      </c>
    </row>
    <row r="2760" spans="1:8" x14ac:dyDescent="0.3">
      <c r="A2760">
        <v>2759</v>
      </c>
      <c r="B2760" s="2">
        <v>41949</v>
      </c>
      <c r="C2760" s="13">
        <v>77.87</v>
      </c>
      <c r="D2760" s="13">
        <f t="shared" si="129"/>
        <v>-0.8399999999999892</v>
      </c>
      <c r="E2760" s="14">
        <v>21260</v>
      </c>
      <c r="F2760" s="14">
        <f t="shared" si="130"/>
        <v>32</v>
      </c>
      <c r="G2760" s="14">
        <v>597.85</v>
      </c>
      <c r="H2760" s="13">
        <f t="shared" si="131"/>
        <v>0.84000000000003183</v>
      </c>
    </row>
    <row r="2761" spans="1:8" x14ac:dyDescent="0.3">
      <c r="A2761">
        <v>2760</v>
      </c>
      <c r="B2761" s="2">
        <v>41948</v>
      </c>
      <c r="C2761" s="13">
        <v>78.709999999999994</v>
      </c>
      <c r="D2761" s="13">
        <f t="shared" si="129"/>
        <v>1.5599999999999881</v>
      </c>
      <c r="E2761" s="14">
        <v>21228</v>
      </c>
      <c r="F2761" s="14">
        <f t="shared" si="130"/>
        <v>-22</v>
      </c>
      <c r="G2761" s="14">
        <v>597.01</v>
      </c>
      <c r="H2761" s="13">
        <f t="shared" si="131"/>
        <v>-1.3799999999999955</v>
      </c>
    </row>
    <row r="2762" spans="1:8" x14ac:dyDescent="0.3">
      <c r="A2762">
        <v>2761</v>
      </c>
      <c r="B2762" s="2">
        <v>41947</v>
      </c>
      <c r="C2762" s="13">
        <v>77.150000000000006</v>
      </c>
      <c r="D2762" s="13">
        <f t="shared" si="129"/>
        <v>-1.6199999999999903</v>
      </c>
      <c r="E2762" s="14">
        <v>21250</v>
      </c>
      <c r="F2762" s="14">
        <f t="shared" si="130"/>
        <v>-20</v>
      </c>
      <c r="G2762" s="14">
        <v>598.39</v>
      </c>
      <c r="H2762" s="13">
        <f t="shared" si="131"/>
        <v>-4.7599999999999909</v>
      </c>
    </row>
    <row r="2763" spans="1:8" x14ac:dyDescent="0.3">
      <c r="A2763">
        <v>2762</v>
      </c>
      <c r="B2763" s="2">
        <v>41946</v>
      </c>
      <c r="C2763" s="13">
        <v>78.77</v>
      </c>
      <c r="D2763" s="13">
        <f t="shared" si="129"/>
        <v>-1.7600000000000051</v>
      </c>
      <c r="E2763" s="14">
        <v>21270</v>
      </c>
      <c r="F2763" s="14">
        <f t="shared" si="130"/>
        <v>15</v>
      </c>
      <c r="G2763" s="14">
        <v>603.15</v>
      </c>
      <c r="H2763" s="13">
        <f t="shared" si="131"/>
        <v>2.3099999999999454</v>
      </c>
    </row>
    <row r="2764" spans="1:8" x14ac:dyDescent="0.3">
      <c r="A2764">
        <v>2763</v>
      </c>
      <c r="B2764" s="2">
        <v>41943</v>
      </c>
      <c r="C2764" s="13">
        <v>80.53</v>
      </c>
      <c r="D2764" s="13">
        <f t="shared" si="129"/>
        <v>-0.53000000000000114</v>
      </c>
      <c r="E2764" s="14">
        <v>21255</v>
      </c>
      <c r="F2764" s="14">
        <f t="shared" si="130"/>
        <v>35</v>
      </c>
      <c r="G2764" s="14">
        <v>600.84</v>
      </c>
      <c r="H2764" s="13">
        <f t="shared" si="131"/>
        <v>11.700000000000045</v>
      </c>
    </row>
    <row r="2765" spans="1:8" x14ac:dyDescent="0.3">
      <c r="A2765">
        <v>2764</v>
      </c>
      <c r="B2765" s="2">
        <v>41942</v>
      </c>
      <c r="C2765" s="13">
        <v>81.06</v>
      </c>
      <c r="D2765" s="13">
        <f t="shared" si="129"/>
        <v>-1.1899999999999977</v>
      </c>
      <c r="E2765" s="14">
        <v>21220</v>
      </c>
      <c r="F2765" s="14">
        <f t="shared" si="130"/>
        <v>-25</v>
      </c>
      <c r="G2765" s="14">
        <v>589.14</v>
      </c>
      <c r="H2765" s="13">
        <f t="shared" si="131"/>
        <v>-2.0600000000000591</v>
      </c>
    </row>
    <row r="2766" spans="1:8" x14ac:dyDescent="0.3">
      <c r="A2766">
        <v>2765</v>
      </c>
      <c r="B2766" s="2">
        <v>41941</v>
      </c>
      <c r="C2766" s="13">
        <v>82.25</v>
      </c>
      <c r="D2766" s="13">
        <f t="shared" si="129"/>
        <v>0.89000000000000057</v>
      </c>
      <c r="E2766" s="14">
        <v>21245</v>
      </c>
      <c r="F2766" s="14">
        <f t="shared" si="130"/>
        <v>5</v>
      </c>
      <c r="G2766" s="14">
        <v>591.20000000000005</v>
      </c>
      <c r="H2766" s="13">
        <f t="shared" si="131"/>
        <v>8.07000000000005</v>
      </c>
    </row>
    <row r="2767" spans="1:8" x14ac:dyDescent="0.3">
      <c r="A2767">
        <v>2766</v>
      </c>
      <c r="B2767" s="2">
        <v>41940</v>
      </c>
      <c r="C2767" s="13">
        <v>81.36</v>
      </c>
      <c r="D2767" s="13">
        <f t="shared" si="129"/>
        <v>9.9999999999994316E-2</v>
      </c>
      <c r="E2767" s="14">
        <v>21240</v>
      </c>
      <c r="F2767" s="14">
        <f t="shared" si="130"/>
        <v>-20</v>
      </c>
      <c r="G2767" s="14">
        <v>583.13</v>
      </c>
      <c r="H2767" s="13">
        <f t="shared" si="131"/>
        <v>2.3300000000000409</v>
      </c>
    </row>
    <row r="2768" spans="1:8" x14ac:dyDescent="0.3">
      <c r="A2768">
        <v>2767</v>
      </c>
      <c r="B2768" s="2">
        <v>41939</v>
      </c>
      <c r="C2768" s="13">
        <v>81.260000000000005</v>
      </c>
      <c r="D2768" s="13">
        <f t="shared" si="129"/>
        <v>-9.9999999999909051E-3</v>
      </c>
      <c r="E2768" s="14">
        <v>21260</v>
      </c>
      <c r="F2768" s="14">
        <f t="shared" si="130"/>
        <v>10</v>
      </c>
      <c r="G2768" s="14">
        <v>580.79999999999995</v>
      </c>
      <c r="H2768" s="13">
        <f t="shared" si="131"/>
        <v>-10.710000000000036</v>
      </c>
    </row>
    <row r="2769" spans="1:8" x14ac:dyDescent="0.3">
      <c r="A2769">
        <v>2768</v>
      </c>
      <c r="B2769" s="2">
        <v>41936</v>
      </c>
      <c r="C2769" s="13">
        <v>81.27</v>
      </c>
      <c r="D2769" s="13">
        <f t="shared" si="129"/>
        <v>-1.5400000000000063</v>
      </c>
      <c r="E2769" s="14">
        <v>21250</v>
      </c>
      <c r="F2769" s="14">
        <f t="shared" si="130"/>
        <v>10</v>
      </c>
      <c r="G2769" s="14">
        <v>591.51</v>
      </c>
      <c r="H2769" s="13">
        <f t="shared" si="131"/>
        <v>-2.0199999999999818</v>
      </c>
    </row>
    <row r="2770" spans="1:8" x14ac:dyDescent="0.3">
      <c r="A2770">
        <v>2769</v>
      </c>
      <c r="B2770" s="2">
        <v>41935</v>
      </c>
      <c r="C2770" s="13">
        <v>82.81</v>
      </c>
      <c r="D2770" s="13">
        <f t="shared" si="129"/>
        <v>2.2900000000000063</v>
      </c>
      <c r="E2770" s="14">
        <v>21240</v>
      </c>
      <c r="F2770" s="14">
        <f t="shared" si="130"/>
        <v>20</v>
      </c>
      <c r="G2770" s="14">
        <v>593.53</v>
      </c>
      <c r="H2770" s="13">
        <f t="shared" si="131"/>
        <v>-8.0600000000000591</v>
      </c>
    </row>
    <row r="2771" spans="1:8" x14ac:dyDescent="0.3">
      <c r="A2771">
        <v>2770</v>
      </c>
      <c r="B2771" s="2">
        <v>41934</v>
      </c>
      <c r="C2771" s="13">
        <v>80.52</v>
      </c>
      <c r="D2771" s="13">
        <f t="shared" si="129"/>
        <v>-2.730000000000004</v>
      </c>
      <c r="E2771" s="14">
        <v>21220</v>
      </c>
      <c r="F2771" s="14">
        <f t="shared" si="130"/>
        <v>-20</v>
      </c>
      <c r="G2771" s="14">
        <v>601.59</v>
      </c>
      <c r="H2771" s="13">
        <f t="shared" si="131"/>
        <v>1.0400000000000773</v>
      </c>
    </row>
    <row r="2772" spans="1:8" x14ac:dyDescent="0.3">
      <c r="A2772">
        <v>2771</v>
      </c>
      <c r="B2772" s="2">
        <v>41933</v>
      </c>
      <c r="C2772" s="13">
        <v>83.25</v>
      </c>
      <c r="D2772" s="13">
        <f t="shared" si="129"/>
        <v>0.48999999999999488</v>
      </c>
      <c r="E2772" s="14">
        <v>21240</v>
      </c>
      <c r="F2772" s="14">
        <f t="shared" si="130"/>
        <v>20</v>
      </c>
      <c r="G2772" s="14">
        <v>600.54999999999995</v>
      </c>
      <c r="H2772" s="13">
        <f t="shared" si="131"/>
        <v>11.309999999999945</v>
      </c>
    </row>
    <row r="2773" spans="1:8" x14ac:dyDescent="0.3">
      <c r="A2773">
        <v>2772</v>
      </c>
      <c r="B2773" s="2">
        <v>41932</v>
      </c>
      <c r="C2773" s="13">
        <v>82.76</v>
      </c>
      <c r="D2773" s="13">
        <f t="shared" si="129"/>
        <v>-3.9999999999992042E-2</v>
      </c>
      <c r="E2773" s="14">
        <v>21220</v>
      </c>
      <c r="F2773" s="14">
        <f t="shared" si="130"/>
        <v>0</v>
      </c>
      <c r="G2773" s="14">
        <v>589.24</v>
      </c>
      <c r="H2773" s="13">
        <f t="shared" si="131"/>
        <v>3.9600000000000364</v>
      </c>
    </row>
    <row r="2774" spans="1:8" x14ac:dyDescent="0.3">
      <c r="A2774">
        <v>2773</v>
      </c>
      <c r="B2774" s="2">
        <v>41929</v>
      </c>
      <c r="C2774" s="13">
        <v>82.8</v>
      </c>
      <c r="D2774" s="13">
        <f t="shared" si="129"/>
        <v>0.46999999999999886</v>
      </c>
      <c r="E2774" s="14">
        <v>21220</v>
      </c>
      <c r="F2774" s="14">
        <f t="shared" si="130"/>
        <v>20</v>
      </c>
      <c r="G2774" s="14">
        <v>585.28</v>
      </c>
      <c r="H2774" s="13">
        <f t="shared" si="131"/>
        <v>-1.8899999999999864</v>
      </c>
    </row>
    <row r="2775" spans="1:8" x14ac:dyDescent="0.3">
      <c r="A2775">
        <v>2774</v>
      </c>
      <c r="B2775" s="2">
        <v>41928</v>
      </c>
      <c r="C2775" s="13">
        <v>82.33</v>
      </c>
      <c r="D2775" s="13">
        <f t="shared" si="129"/>
        <v>0.51000000000000512</v>
      </c>
      <c r="E2775" s="14">
        <v>21200</v>
      </c>
      <c r="F2775" s="14">
        <f t="shared" si="130"/>
        <v>-15</v>
      </c>
      <c r="G2775" s="14">
        <v>587.16999999999996</v>
      </c>
      <c r="H2775" s="13">
        <f t="shared" si="131"/>
        <v>-17.120000000000005</v>
      </c>
    </row>
    <row r="2776" spans="1:8" x14ac:dyDescent="0.3">
      <c r="A2776">
        <v>2775</v>
      </c>
      <c r="B2776" s="2">
        <v>41927</v>
      </c>
      <c r="C2776" s="13">
        <v>81.819999999999993</v>
      </c>
      <c r="D2776" s="13">
        <f t="shared" si="129"/>
        <v>9.9999999999994316E-2</v>
      </c>
      <c r="E2776" s="14">
        <v>21215</v>
      </c>
      <c r="F2776" s="14">
        <f t="shared" si="130"/>
        <v>20</v>
      </c>
      <c r="G2776" s="14">
        <v>604.29</v>
      </c>
      <c r="H2776" s="13">
        <f t="shared" si="131"/>
        <v>-1.5</v>
      </c>
    </row>
    <row r="2777" spans="1:8" x14ac:dyDescent="0.3">
      <c r="A2777">
        <v>2776</v>
      </c>
      <c r="B2777" s="2">
        <v>41926</v>
      </c>
      <c r="C2777" s="13">
        <v>81.72</v>
      </c>
      <c r="D2777" s="13">
        <f t="shared" si="129"/>
        <v>-4.0100000000000051</v>
      </c>
      <c r="E2777" s="14">
        <v>21195</v>
      </c>
      <c r="F2777" s="14">
        <f t="shared" si="130"/>
        <v>5</v>
      </c>
      <c r="G2777" s="14">
        <v>605.79</v>
      </c>
      <c r="H2777" s="13">
        <f t="shared" si="131"/>
        <v>-8.4300000000000637</v>
      </c>
    </row>
    <row r="2778" spans="1:8" x14ac:dyDescent="0.3">
      <c r="A2778">
        <v>2777</v>
      </c>
      <c r="B2778" s="2">
        <v>41925</v>
      </c>
      <c r="C2778" s="13">
        <v>85.73</v>
      </c>
      <c r="D2778" s="13">
        <f t="shared" si="129"/>
        <v>-0.14000000000000057</v>
      </c>
      <c r="E2778" s="14">
        <v>21190</v>
      </c>
      <c r="F2778" s="14">
        <f t="shared" si="130"/>
        <v>-30</v>
      </c>
      <c r="G2778" s="14">
        <v>614.22</v>
      </c>
      <c r="H2778" s="13">
        <f t="shared" si="131"/>
        <v>-3.5</v>
      </c>
    </row>
    <row r="2779" spans="1:8" x14ac:dyDescent="0.3">
      <c r="A2779">
        <v>2778</v>
      </c>
      <c r="B2779" s="2">
        <v>41922</v>
      </c>
      <c r="C2779" s="13">
        <v>85.87</v>
      </c>
      <c r="D2779" s="13">
        <f t="shared" si="129"/>
        <v>0.10999999999999943</v>
      </c>
      <c r="E2779" s="14">
        <v>21220</v>
      </c>
      <c r="F2779" s="14">
        <f t="shared" si="130"/>
        <v>35</v>
      </c>
      <c r="G2779" s="14">
        <v>617.72</v>
      </c>
      <c r="H2779" s="13">
        <f t="shared" si="131"/>
        <v>-6.6200000000000045</v>
      </c>
    </row>
    <row r="2780" spans="1:8" x14ac:dyDescent="0.3">
      <c r="A2780">
        <v>2779</v>
      </c>
      <c r="B2780" s="2">
        <v>41921</v>
      </c>
      <c r="C2780" s="13">
        <v>85.76</v>
      </c>
      <c r="D2780" s="13">
        <f t="shared" si="129"/>
        <v>-1.5300000000000011</v>
      </c>
      <c r="E2780" s="14">
        <v>21185</v>
      </c>
      <c r="F2780" s="14">
        <f t="shared" si="130"/>
        <v>-55</v>
      </c>
      <c r="G2780" s="14">
        <v>624.34</v>
      </c>
      <c r="H2780" s="13">
        <f t="shared" si="131"/>
        <v>7.0800000000000409</v>
      </c>
    </row>
    <row r="2781" spans="1:8" x14ac:dyDescent="0.3">
      <c r="A2781">
        <v>2780</v>
      </c>
      <c r="B2781" s="2">
        <v>41920</v>
      </c>
      <c r="C2781" s="13">
        <v>87.29</v>
      </c>
      <c r="D2781" s="13">
        <f t="shared" si="129"/>
        <v>-1.5999999999999943</v>
      </c>
      <c r="E2781" s="14">
        <v>21240</v>
      </c>
      <c r="F2781" s="14">
        <f t="shared" si="130"/>
        <v>-20</v>
      </c>
      <c r="G2781" s="14">
        <v>617.26</v>
      </c>
      <c r="H2781" s="13">
        <f t="shared" si="131"/>
        <v>3.17999999999995</v>
      </c>
    </row>
    <row r="2782" spans="1:8" x14ac:dyDescent="0.3">
      <c r="A2782">
        <v>2781</v>
      </c>
      <c r="B2782" s="2">
        <v>41919</v>
      </c>
      <c r="C2782" s="13">
        <v>88.89</v>
      </c>
      <c r="D2782" s="13">
        <f t="shared" si="129"/>
        <v>-1.4399999999999977</v>
      </c>
      <c r="E2782" s="14">
        <v>21260</v>
      </c>
      <c r="F2782" s="14">
        <f t="shared" si="130"/>
        <v>0</v>
      </c>
      <c r="G2782" s="14">
        <v>614.08000000000004</v>
      </c>
      <c r="H2782" s="13">
        <f t="shared" si="131"/>
        <v>-0.33999999999991815</v>
      </c>
    </row>
    <row r="2783" spans="1:8" x14ac:dyDescent="0.3">
      <c r="A2783">
        <v>2782</v>
      </c>
      <c r="B2783" s="2">
        <v>41918</v>
      </c>
      <c r="C2783" s="13">
        <v>90.33</v>
      </c>
      <c r="D2783" s="13">
        <f t="shared" si="129"/>
        <v>0.56999999999999318</v>
      </c>
      <c r="E2783" s="14">
        <v>21260</v>
      </c>
      <c r="F2783" s="14">
        <f t="shared" si="130"/>
        <v>70</v>
      </c>
      <c r="G2783" s="14">
        <v>614.41999999999996</v>
      </c>
      <c r="H2783" s="13">
        <f t="shared" si="131"/>
        <v>2.8700000000000045</v>
      </c>
    </row>
    <row r="2784" spans="1:8" x14ac:dyDescent="0.3">
      <c r="A2784">
        <v>2783</v>
      </c>
      <c r="B2784" s="2">
        <v>41915</v>
      </c>
      <c r="C2784" s="13">
        <v>89.76</v>
      </c>
      <c r="D2784" s="13">
        <f t="shared" si="129"/>
        <v>-1.2599999999999909</v>
      </c>
      <c r="E2784" s="14">
        <v>21190</v>
      </c>
      <c r="F2784" s="14">
        <f t="shared" si="130"/>
        <v>-45</v>
      </c>
      <c r="G2784" s="14">
        <v>611.54999999999995</v>
      </c>
      <c r="H2784" s="13">
        <f t="shared" si="131"/>
        <v>-1.1100000000000136</v>
      </c>
    </row>
    <row r="2785" spans="1:8" x14ac:dyDescent="0.3">
      <c r="A2785">
        <v>2784</v>
      </c>
      <c r="B2785" s="2">
        <v>41914</v>
      </c>
      <c r="C2785" s="13">
        <v>91.02</v>
      </c>
      <c r="D2785" s="13">
        <f t="shared" si="129"/>
        <v>0.28000000000000114</v>
      </c>
      <c r="E2785" s="14">
        <v>21235</v>
      </c>
      <c r="F2785" s="14">
        <f t="shared" si="130"/>
        <v>45</v>
      </c>
      <c r="G2785" s="14">
        <v>612.66</v>
      </c>
      <c r="H2785" s="13">
        <f t="shared" si="131"/>
        <v>3.3899999999999864</v>
      </c>
    </row>
    <row r="2786" spans="1:8" x14ac:dyDescent="0.3">
      <c r="A2786">
        <v>2785</v>
      </c>
      <c r="B2786" s="2">
        <v>41913</v>
      </c>
      <c r="C2786" s="13">
        <v>90.74</v>
      </c>
      <c r="D2786" s="13">
        <f t="shared" si="129"/>
        <v>-0.43000000000000682</v>
      </c>
      <c r="E2786" s="14">
        <v>21190</v>
      </c>
      <c r="F2786" s="14">
        <f t="shared" si="130"/>
        <v>0</v>
      </c>
      <c r="G2786" s="14">
        <v>609.27</v>
      </c>
      <c r="H2786" s="13">
        <f t="shared" si="131"/>
        <v>10.470000000000027</v>
      </c>
    </row>
    <row r="2787" spans="1:8" x14ac:dyDescent="0.3">
      <c r="A2787">
        <v>2786</v>
      </c>
      <c r="B2787" s="2">
        <v>41912</v>
      </c>
      <c r="C2787" s="13">
        <v>91.17</v>
      </c>
      <c r="D2787" s="13">
        <f t="shared" si="129"/>
        <v>-3.3599999999999994</v>
      </c>
      <c r="E2787" s="14">
        <v>21190</v>
      </c>
      <c r="F2787" s="14">
        <f t="shared" si="130"/>
        <v>-30</v>
      </c>
      <c r="G2787" s="14">
        <v>598.79999999999995</v>
      </c>
      <c r="H2787" s="13">
        <f t="shared" si="131"/>
        <v>-0.98000000000001819</v>
      </c>
    </row>
    <row r="2788" spans="1:8" x14ac:dyDescent="0.3">
      <c r="A2788">
        <v>2787</v>
      </c>
      <c r="B2788" s="2">
        <v>41911</v>
      </c>
      <c r="C2788" s="13">
        <v>94.53</v>
      </c>
      <c r="D2788" s="13">
        <f t="shared" si="129"/>
        <v>-1.019999999999996</v>
      </c>
      <c r="E2788" s="14">
        <v>21220</v>
      </c>
      <c r="F2788" s="14">
        <f t="shared" si="130"/>
        <v>30</v>
      </c>
      <c r="G2788" s="14">
        <v>599.78</v>
      </c>
      <c r="H2788" s="13">
        <f t="shared" si="131"/>
        <v>-5.2000000000000455</v>
      </c>
    </row>
    <row r="2789" spans="1:8" x14ac:dyDescent="0.3">
      <c r="A2789">
        <v>2788</v>
      </c>
      <c r="B2789" s="2">
        <v>41908</v>
      </c>
      <c r="C2789" s="13">
        <v>95.55</v>
      </c>
      <c r="D2789" s="13">
        <f t="shared" si="129"/>
        <v>1.9599999999999937</v>
      </c>
      <c r="E2789" s="14">
        <v>21190</v>
      </c>
      <c r="F2789" s="14">
        <f t="shared" si="130"/>
        <v>0</v>
      </c>
      <c r="G2789" s="14">
        <v>604.98</v>
      </c>
      <c r="H2789" s="13">
        <f t="shared" si="131"/>
        <v>-0.12000000000000455</v>
      </c>
    </row>
    <row r="2790" spans="1:8" x14ac:dyDescent="0.3">
      <c r="A2790">
        <v>2789</v>
      </c>
      <c r="B2790" s="2">
        <v>41907</v>
      </c>
      <c r="C2790" s="13">
        <v>93.59</v>
      </c>
      <c r="D2790" s="13">
        <f t="shared" si="129"/>
        <v>-9.9999999999909051E-3</v>
      </c>
      <c r="E2790" s="14">
        <v>21190</v>
      </c>
      <c r="F2790" s="14">
        <f t="shared" si="130"/>
        <v>0</v>
      </c>
      <c r="G2790" s="14">
        <v>605.1</v>
      </c>
      <c r="H2790" s="13">
        <f t="shared" si="131"/>
        <v>1.5099999999999909</v>
      </c>
    </row>
    <row r="2791" spans="1:8" x14ac:dyDescent="0.3">
      <c r="A2791">
        <v>2790</v>
      </c>
      <c r="B2791" s="2">
        <v>41906</v>
      </c>
      <c r="C2791" s="13">
        <v>93.6</v>
      </c>
      <c r="D2791" s="13">
        <f t="shared" si="129"/>
        <v>2.0499999999999972</v>
      </c>
      <c r="E2791" s="14">
        <v>21190</v>
      </c>
      <c r="F2791" s="14">
        <f t="shared" si="130"/>
        <v>-10</v>
      </c>
      <c r="G2791" s="14">
        <v>603.59</v>
      </c>
      <c r="H2791" s="13">
        <f t="shared" si="131"/>
        <v>-6.7999999999999545</v>
      </c>
    </row>
    <row r="2792" spans="1:8" x14ac:dyDescent="0.3">
      <c r="A2792">
        <v>2791</v>
      </c>
      <c r="B2792" s="2">
        <v>41905</v>
      </c>
      <c r="C2792" s="13">
        <v>91.55</v>
      </c>
      <c r="D2792" s="13">
        <f t="shared" si="129"/>
        <v>9.0000000000003411E-2</v>
      </c>
      <c r="E2792" s="14">
        <v>21200</v>
      </c>
      <c r="F2792" s="14">
        <f t="shared" si="130"/>
        <v>10</v>
      </c>
      <c r="G2792" s="14">
        <v>610.39</v>
      </c>
      <c r="H2792" s="13">
        <f t="shared" si="131"/>
        <v>-1.5399999999999636</v>
      </c>
    </row>
    <row r="2793" spans="1:8" x14ac:dyDescent="0.3">
      <c r="A2793">
        <v>2792</v>
      </c>
      <c r="B2793" s="2">
        <v>41904</v>
      </c>
      <c r="C2793" s="13">
        <v>91.46</v>
      </c>
      <c r="D2793" s="13">
        <f t="shared" si="129"/>
        <v>-0.97000000000001307</v>
      </c>
      <c r="E2793" s="14">
        <v>21190</v>
      </c>
      <c r="F2793" s="14">
        <f t="shared" si="130"/>
        <v>10</v>
      </c>
      <c r="G2793" s="14">
        <v>611.92999999999995</v>
      </c>
      <c r="H2793" s="13">
        <f t="shared" si="131"/>
        <v>-1.3600000000000136</v>
      </c>
    </row>
    <row r="2794" spans="1:8" x14ac:dyDescent="0.3">
      <c r="A2794">
        <v>2793</v>
      </c>
      <c r="B2794" s="2">
        <v>41901</v>
      </c>
      <c r="C2794" s="13">
        <v>92.43</v>
      </c>
      <c r="D2794" s="13">
        <f t="shared" si="129"/>
        <v>-0.63999999999998636</v>
      </c>
      <c r="E2794" s="14">
        <v>21180</v>
      </c>
      <c r="F2794" s="14">
        <f t="shared" si="130"/>
        <v>-10</v>
      </c>
      <c r="G2794" s="14">
        <v>613.29</v>
      </c>
      <c r="H2794" s="13">
        <f t="shared" si="131"/>
        <v>-2.5099999999999909</v>
      </c>
    </row>
    <row r="2795" spans="1:8" x14ac:dyDescent="0.3">
      <c r="A2795">
        <v>2794</v>
      </c>
      <c r="B2795" s="2">
        <v>41900</v>
      </c>
      <c r="C2795" s="13">
        <v>93.07</v>
      </c>
      <c r="D2795" s="13">
        <f t="shared" si="129"/>
        <v>-1.2600000000000051</v>
      </c>
      <c r="E2795" s="14">
        <v>21190</v>
      </c>
      <c r="F2795" s="14">
        <f t="shared" si="130"/>
        <v>15</v>
      </c>
      <c r="G2795" s="14">
        <v>615.79999999999995</v>
      </c>
      <c r="H2795" s="13">
        <f t="shared" si="131"/>
        <v>-9.8600000000000136</v>
      </c>
    </row>
    <row r="2796" spans="1:8" x14ac:dyDescent="0.3">
      <c r="A2796">
        <v>2795</v>
      </c>
      <c r="B2796" s="2">
        <v>41899</v>
      </c>
      <c r="C2796" s="13">
        <v>94.33</v>
      </c>
      <c r="D2796" s="13">
        <f t="shared" si="129"/>
        <v>-0.57999999999999829</v>
      </c>
      <c r="E2796" s="14">
        <v>21175</v>
      </c>
      <c r="F2796" s="14">
        <f t="shared" si="130"/>
        <v>5</v>
      </c>
      <c r="G2796" s="14">
        <v>625.66</v>
      </c>
      <c r="H2796" s="13">
        <f t="shared" si="131"/>
        <v>-2</v>
      </c>
    </row>
    <row r="2797" spans="1:8" x14ac:dyDescent="0.3">
      <c r="A2797">
        <v>2796</v>
      </c>
      <c r="B2797" s="2">
        <v>41898</v>
      </c>
      <c r="C2797" s="13">
        <v>94.91</v>
      </c>
      <c r="D2797" s="13">
        <f t="shared" si="129"/>
        <v>2.0499999999999972</v>
      </c>
      <c r="E2797" s="14">
        <v>21170</v>
      </c>
      <c r="F2797" s="14">
        <f t="shared" si="130"/>
        <v>0</v>
      </c>
      <c r="G2797" s="14">
        <v>627.66</v>
      </c>
      <c r="H2797" s="13">
        <f t="shared" si="131"/>
        <v>-2.6800000000000637</v>
      </c>
    </row>
    <row r="2798" spans="1:8" x14ac:dyDescent="0.3">
      <c r="A2798">
        <v>2797</v>
      </c>
      <c r="B2798" s="2">
        <v>41897</v>
      </c>
      <c r="C2798" s="13">
        <v>92.86</v>
      </c>
      <c r="D2798" s="13">
        <f t="shared" si="129"/>
        <v>0.67999999999999261</v>
      </c>
      <c r="E2798" s="14">
        <v>21170</v>
      </c>
      <c r="F2798" s="14">
        <f t="shared" si="130"/>
        <v>0</v>
      </c>
      <c r="G2798" s="14">
        <v>630.34</v>
      </c>
      <c r="H2798" s="13">
        <f t="shared" si="131"/>
        <v>-2.1599999999999682</v>
      </c>
    </row>
    <row r="2799" spans="1:8" x14ac:dyDescent="0.3">
      <c r="A2799">
        <v>2798</v>
      </c>
      <c r="B2799" s="2">
        <v>41894</v>
      </c>
      <c r="C2799" s="13">
        <v>92.18</v>
      </c>
      <c r="D2799" s="13">
        <f t="shared" si="129"/>
        <v>-0.70999999999999375</v>
      </c>
      <c r="E2799" s="14">
        <v>21170</v>
      </c>
      <c r="F2799" s="14">
        <f t="shared" si="130"/>
        <v>-10</v>
      </c>
      <c r="G2799" s="14">
        <v>632.5</v>
      </c>
      <c r="H2799" s="13">
        <f t="shared" si="131"/>
        <v>3.5099999999999909</v>
      </c>
    </row>
    <row r="2800" spans="1:8" x14ac:dyDescent="0.3">
      <c r="A2800">
        <v>2799</v>
      </c>
      <c r="B2800" s="2">
        <v>41893</v>
      </c>
      <c r="C2800" s="13">
        <v>92.89</v>
      </c>
      <c r="D2800" s="13">
        <f t="shared" si="129"/>
        <v>1.1800000000000068</v>
      </c>
      <c r="E2800" s="14">
        <v>21180</v>
      </c>
      <c r="F2800" s="14">
        <f t="shared" si="130"/>
        <v>10</v>
      </c>
      <c r="G2800" s="14">
        <v>628.99</v>
      </c>
      <c r="H2800" s="13">
        <f t="shared" si="131"/>
        <v>0.19000000000005457</v>
      </c>
    </row>
    <row r="2801" spans="1:8" x14ac:dyDescent="0.3">
      <c r="A2801">
        <v>2800</v>
      </c>
      <c r="B2801" s="2">
        <v>41892</v>
      </c>
      <c r="C2801" s="13">
        <v>91.71</v>
      </c>
      <c r="D2801" s="13">
        <f t="shared" si="129"/>
        <v>-1.0200000000000102</v>
      </c>
      <c r="E2801" s="14">
        <v>21170</v>
      </c>
      <c r="F2801" s="14">
        <f t="shared" si="130"/>
        <v>0</v>
      </c>
      <c r="G2801" s="14">
        <v>628.79999999999995</v>
      </c>
      <c r="H2801" s="13">
        <f t="shared" si="131"/>
        <v>1.8799999999999955</v>
      </c>
    </row>
    <row r="2802" spans="1:8" x14ac:dyDescent="0.3">
      <c r="A2802">
        <v>2801</v>
      </c>
      <c r="B2802" s="2">
        <v>41891</v>
      </c>
      <c r="C2802" s="13">
        <v>92.73</v>
      </c>
      <c r="D2802" s="13">
        <f t="shared" si="129"/>
        <v>9.0000000000003411E-2</v>
      </c>
      <c r="E2802" s="14">
        <v>21170</v>
      </c>
      <c r="F2802" s="14">
        <f t="shared" si="130"/>
        <v>0</v>
      </c>
      <c r="G2802" s="14">
        <v>626.91999999999996</v>
      </c>
      <c r="H2802" s="13">
        <f t="shared" si="131"/>
        <v>-12.930000000000064</v>
      </c>
    </row>
    <row r="2803" spans="1:8" x14ac:dyDescent="0.3">
      <c r="A2803">
        <v>2802</v>
      </c>
      <c r="B2803" s="2">
        <v>41890</v>
      </c>
      <c r="C2803" s="13">
        <v>92.64</v>
      </c>
      <c r="D2803" s="13">
        <f t="shared" si="129"/>
        <v>-0.67999999999999261</v>
      </c>
      <c r="E2803" s="14">
        <v>21170</v>
      </c>
      <c r="F2803" s="14">
        <f t="shared" si="130"/>
        <v>0</v>
      </c>
      <c r="G2803" s="14">
        <v>639.85</v>
      </c>
      <c r="H2803" s="13">
        <f t="shared" si="131"/>
        <v>1.2000000000000455</v>
      </c>
    </row>
    <row r="2804" spans="1:8" x14ac:dyDescent="0.3">
      <c r="A2804">
        <v>2803</v>
      </c>
      <c r="B2804" s="2">
        <v>41887</v>
      </c>
      <c r="C2804" s="13">
        <v>93.32</v>
      </c>
      <c r="D2804" s="13">
        <f t="shared" si="129"/>
        <v>-1.1900000000000119</v>
      </c>
      <c r="E2804" s="14">
        <v>21170</v>
      </c>
      <c r="F2804" s="14">
        <f t="shared" si="130"/>
        <v>0</v>
      </c>
      <c r="G2804" s="14">
        <v>638.65</v>
      </c>
      <c r="H2804" s="13">
        <f t="shared" si="131"/>
        <v>-1.57000000000005</v>
      </c>
    </row>
    <row r="2805" spans="1:8" x14ac:dyDescent="0.3">
      <c r="A2805">
        <v>2804</v>
      </c>
      <c r="B2805" s="2">
        <v>41886</v>
      </c>
      <c r="C2805" s="13">
        <v>94.51</v>
      </c>
      <c r="D2805" s="13">
        <f t="shared" si="129"/>
        <v>-0.98999999999999488</v>
      </c>
      <c r="E2805" s="14">
        <v>21170</v>
      </c>
      <c r="F2805" s="14">
        <f t="shared" si="130"/>
        <v>-15</v>
      </c>
      <c r="G2805" s="14">
        <v>640.22</v>
      </c>
      <c r="H2805" s="13">
        <f t="shared" si="131"/>
        <v>-0.52999999999997272</v>
      </c>
    </row>
    <row r="2806" spans="1:8" x14ac:dyDescent="0.3">
      <c r="A2806">
        <v>2805</v>
      </c>
      <c r="B2806" s="2">
        <v>41885</v>
      </c>
      <c r="C2806" s="13">
        <v>95.5</v>
      </c>
      <c r="D2806" s="13">
        <f t="shared" si="129"/>
        <v>2.5799999999999983</v>
      </c>
      <c r="E2806" s="14">
        <v>21185</v>
      </c>
      <c r="F2806" s="14">
        <f t="shared" si="130"/>
        <v>15</v>
      </c>
      <c r="G2806" s="14">
        <v>640.75</v>
      </c>
      <c r="H2806" s="13">
        <f t="shared" si="131"/>
        <v>14.254285714285857</v>
      </c>
    </row>
    <row r="2807" spans="1:8" x14ac:dyDescent="0.3">
      <c r="A2807">
        <v>2806</v>
      </c>
      <c r="B2807" s="2">
        <v>41884</v>
      </c>
      <c r="C2807" s="13">
        <v>92.92</v>
      </c>
      <c r="D2807" s="13">
        <f t="shared" si="129"/>
        <v>-4.9399999999999977</v>
      </c>
      <c r="E2807" s="14">
        <v>21170</v>
      </c>
      <c r="F2807" s="14">
        <f t="shared" si="130"/>
        <v>0</v>
      </c>
      <c r="G2807" s="14">
        <v>626.49571428571414</v>
      </c>
      <c r="H2807" s="13">
        <f t="shared" si="131"/>
        <v>-10.154285714285834</v>
      </c>
    </row>
    <row r="2808" spans="1:8" x14ac:dyDescent="0.3">
      <c r="A2808">
        <v>2807</v>
      </c>
      <c r="B2808" s="2">
        <v>41880</v>
      </c>
      <c r="C2808" s="13">
        <v>97.86</v>
      </c>
      <c r="D2808" s="13">
        <f t="shared" si="129"/>
        <v>1.4200000000000017</v>
      </c>
      <c r="E2808" s="14">
        <v>21170</v>
      </c>
      <c r="F2808" s="14">
        <f t="shared" si="130"/>
        <v>0</v>
      </c>
      <c r="G2808" s="14">
        <v>636.65</v>
      </c>
      <c r="H2808" s="13">
        <f t="shared" si="131"/>
        <v>4.6200000000000045</v>
      </c>
    </row>
    <row r="2809" spans="1:8" x14ac:dyDescent="0.3">
      <c r="A2809">
        <v>2808</v>
      </c>
      <c r="B2809" s="2">
        <v>41879</v>
      </c>
      <c r="C2809" s="13">
        <v>96.44</v>
      </c>
      <c r="D2809" s="13">
        <f t="shared" si="129"/>
        <v>0.62000000000000455</v>
      </c>
      <c r="E2809" s="14">
        <v>21170</v>
      </c>
      <c r="F2809" s="14">
        <f t="shared" si="130"/>
        <v>0</v>
      </c>
      <c r="G2809" s="14">
        <v>632.03</v>
      </c>
      <c r="H2809" s="13">
        <f t="shared" si="131"/>
        <v>3.2599999999999909</v>
      </c>
    </row>
    <row r="2810" spans="1:8" x14ac:dyDescent="0.3">
      <c r="A2810">
        <v>2809</v>
      </c>
      <c r="B2810" s="2">
        <v>41878</v>
      </c>
      <c r="C2810" s="13">
        <v>95.82</v>
      </c>
      <c r="D2810" s="13">
        <f t="shared" si="129"/>
        <v>3.9999999999992042E-2</v>
      </c>
      <c r="E2810" s="14">
        <v>21170</v>
      </c>
      <c r="F2810" s="14">
        <f t="shared" si="130"/>
        <v>-15</v>
      </c>
      <c r="G2810" s="14">
        <v>628.77</v>
      </c>
      <c r="H2810" s="13">
        <f t="shared" si="131"/>
        <v>-0.28999999999996362</v>
      </c>
    </row>
    <row r="2811" spans="1:8" x14ac:dyDescent="0.3">
      <c r="A2811">
        <v>2810</v>
      </c>
      <c r="B2811" s="2">
        <v>41877</v>
      </c>
      <c r="C2811" s="13">
        <v>95.78</v>
      </c>
      <c r="D2811" s="13">
        <f t="shared" si="129"/>
        <v>0.39000000000000057</v>
      </c>
      <c r="E2811" s="14">
        <v>21185</v>
      </c>
      <c r="F2811" s="14">
        <f t="shared" si="130"/>
        <v>5</v>
      </c>
      <c r="G2811" s="14">
        <v>629.05999999999995</v>
      </c>
      <c r="H2811" s="13">
        <f t="shared" si="131"/>
        <v>3.17999999999995</v>
      </c>
    </row>
    <row r="2812" spans="1:8" x14ac:dyDescent="0.3">
      <c r="A2812">
        <v>2811</v>
      </c>
      <c r="B2812" s="2">
        <v>41876</v>
      </c>
      <c r="C2812" s="13">
        <v>95.39</v>
      </c>
      <c r="D2812" s="13">
        <f t="shared" si="129"/>
        <v>1.7800000000000011</v>
      </c>
      <c r="E2812" s="14">
        <v>21180</v>
      </c>
      <c r="F2812" s="14">
        <f t="shared" si="130"/>
        <v>5</v>
      </c>
      <c r="G2812" s="14">
        <v>625.88</v>
      </c>
      <c r="H2812" s="13">
        <f t="shared" si="131"/>
        <v>5.7400000000000091</v>
      </c>
    </row>
    <row r="2813" spans="1:8" x14ac:dyDescent="0.3">
      <c r="A2813">
        <v>2812</v>
      </c>
      <c r="B2813" s="2">
        <v>41873</v>
      </c>
      <c r="C2813" s="13">
        <v>93.61</v>
      </c>
      <c r="D2813" s="13">
        <f t="shared" si="129"/>
        <v>-0.35999999999999943</v>
      </c>
      <c r="E2813" s="14">
        <v>21175</v>
      </c>
      <c r="F2813" s="14">
        <f t="shared" si="130"/>
        <v>0</v>
      </c>
      <c r="G2813" s="14">
        <v>620.14</v>
      </c>
      <c r="H2813" s="13">
        <f t="shared" si="131"/>
        <v>7.1999999999999318</v>
      </c>
    </row>
    <row r="2814" spans="1:8" x14ac:dyDescent="0.3">
      <c r="A2814">
        <v>2813</v>
      </c>
      <c r="B2814" s="2">
        <v>41872</v>
      </c>
      <c r="C2814" s="13">
        <v>93.97</v>
      </c>
      <c r="D2814" s="13">
        <f t="shared" si="129"/>
        <v>-2.4300000000000068</v>
      </c>
      <c r="E2814" s="14">
        <v>21175</v>
      </c>
      <c r="F2814" s="14">
        <f t="shared" si="130"/>
        <v>0</v>
      </c>
      <c r="G2814" s="14">
        <v>612.94000000000005</v>
      </c>
      <c r="H2814" s="13">
        <f t="shared" si="131"/>
        <v>6.2400000000000091</v>
      </c>
    </row>
    <row r="2815" spans="1:8" x14ac:dyDescent="0.3">
      <c r="A2815">
        <v>2814</v>
      </c>
      <c r="B2815" s="2">
        <v>41871</v>
      </c>
      <c r="C2815" s="13">
        <v>96.4</v>
      </c>
      <c r="D2815" s="13">
        <f t="shared" si="129"/>
        <v>2.0500000000000114</v>
      </c>
      <c r="E2815" s="14">
        <v>21175</v>
      </c>
      <c r="F2815" s="14">
        <f t="shared" si="130"/>
        <v>0</v>
      </c>
      <c r="G2815" s="14">
        <v>606.70000000000005</v>
      </c>
      <c r="H2815" s="13">
        <f t="shared" si="131"/>
        <v>2.0600000000000591</v>
      </c>
    </row>
    <row r="2816" spans="1:8" x14ac:dyDescent="0.3">
      <c r="A2816">
        <v>2815</v>
      </c>
      <c r="B2816" s="2">
        <v>41870</v>
      </c>
      <c r="C2816" s="13">
        <v>94.35</v>
      </c>
      <c r="D2816" s="13">
        <f t="shared" si="129"/>
        <v>-2.0900000000000034</v>
      </c>
      <c r="E2816" s="14">
        <v>21175</v>
      </c>
      <c r="F2816" s="14">
        <f t="shared" si="130"/>
        <v>0</v>
      </c>
      <c r="G2816" s="14">
        <v>604.64</v>
      </c>
      <c r="H2816" s="13">
        <f t="shared" si="131"/>
        <v>-0.44000000000005457</v>
      </c>
    </row>
    <row r="2817" spans="1:8" x14ac:dyDescent="0.3">
      <c r="A2817">
        <v>2816</v>
      </c>
      <c r="B2817" s="2">
        <v>41869</v>
      </c>
      <c r="C2817" s="13">
        <v>96.44</v>
      </c>
      <c r="D2817" s="13">
        <f t="shared" si="129"/>
        <v>-0.85999999999999943</v>
      </c>
      <c r="E2817" s="14">
        <v>21175</v>
      </c>
      <c r="F2817" s="14">
        <f t="shared" si="130"/>
        <v>-5</v>
      </c>
      <c r="G2817" s="14">
        <v>605.08000000000004</v>
      </c>
      <c r="H2817" s="13">
        <f t="shared" si="131"/>
        <v>0.84000000000003183</v>
      </c>
    </row>
    <row r="2818" spans="1:8" x14ac:dyDescent="0.3">
      <c r="A2818">
        <v>2817</v>
      </c>
      <c r="B2818" s="2">
        <v>41866</v>
      </c>
      <c r="C2818" s="13">
        <v>97.3</v>
      </c>
      <c r="D2818" s="13">
        <f t="shared" si="129"/>
        <v>1.7599999999999909</v>
      </c>
      <c r="E2818" s="14">
        <v>21180</v>
      </c>
      <c r="F2818" s="14">
        <f t="shared" si="130"/>
        <v>0</v>
      </c>
      <c r="G2818" s="14">
        <v>604.24</v>
      </c>
      <c r="H2818" s="13">
        <f t="shared" si="131"/>
        <v>-1.0099999999999909</v>
      </c>
    </row>
    <row r="2819" spans="1:8" x14ac:dyDescent="0.3">
      <c r="A2819">
        <v>2818</v>
      </c>
      <c r="B2819" s="2">
        <v>41865</v>
      </c>
      <c r="C2819" s="13">
        <v>95.54</v>
      </c>
      <c r="D2819" s="13">
        <f t="shared" ref="D2819:D2882" si="132">C2819-C2820</f>
        <v>-2.0299999999999869</v>
      </c>
      <c r="E2819" s="14">
        <v>21180</v>
      </c>
      <c r="F2819" s="14">
        <f t="shared" ref="F2819:F2882" si="133">E2819-E2820</f>
        <v>5</v>
      </c>
      <c r="G2819" s="14">
        <v>605.25</v>
      </c>
      <c r="H2819" s="13">
        <f t="shared" ref="H2819:H2882" si="134">G2819-G2820</f>
        <v>2.4900000000000091</v>
      </c>
    </row>
    <row r="2820" spans="1:8" x14ac:dyDescent="0.3">
      <c r="A2820">
        <v>2819</v>
      </c>
      <c r="B2820" s="2">
        <v>41864</v>
      </c>
      <c r="C2820" s="13">
        <v>97.57</v>
      </c>
      <c r="D2820" s="13">
        <f t="shared" si="132"/>
        <v>0.20999999999999375</v>
      </c>
      <c r="E2820" s="14">
        <v>21175</v>
      </c>
      <c r="F2820" s="14">
        <f t="shared" si="133"/>
        <v>5</v>
      </c>
      <c r="G2820" s="14">
        <v>602.76</v>
      </c>
      <c r="H2820" s="13">
        <f t="shared" si="134"/>
        <v>0.98000000000001819</v>
      </c>
    </row>
    <row r="2821" spans="1:8" x14ac:dyDescent="0.3">
      <c r="A2821">
        <v>2820</v>
      </c>
      <c r="B2821" s="2">
        <v>41863</v>
      </c>
      <c r="C2821" s="13">
        <v>97.36</v>
      </c>
      <c r="D2821" s="13">
        <f t="shared" si="132"/>
        <v>-0.73000000000000398</v>
      </c>
      <c r="E2821" s="14">
        <v>21170</v>
      </c>
      <c r="F2821" s="14">
        <f t="shared" si="133"/>
        <v>-10</v>
      </c>
      <c r="G2821" s="14">
        <v>601.78</v>
      </c>
      <c r="H2821" s="13">
        <f t="shared" si="134"/>
        <v>-0.35000000000002274</v>
      </c>
    </row>
    <row r="2822" spans="1:8" x14ac:dyDescent="0.3">
      <c r="A2822">
        <v>2821</v>
      </c>
      <c r="B2822" s="2">
        <v>41862</v>
      </c>
      <c r="C2822" s="13">
        <v>98.09</v>
      </c>
      <c r="D2822" s="13">
        <f t="shared" si="132"/>
        <v>0.48000000000000398</v>
      </c>
      <c r="E2822" s="14">
        <v>21180</v>
      </c>
      <c r="F2822" s="14">
        <f t="shared" si="133"/>
        <v>-10</v>
      </c>
      <c r="G2822" s="14">
        <v>602.13</v>
      </c>
      <c r="H2822" s="13">
        <f t="shared" si="134"/>
        <v>-3.2999999999999545</v>
      </c>
    </row>
    <row r="2823" spans="1:8" x14ac:dyDescent="0.3">
      <c r="A2823">
        <v>2822</v>
      </c>
      <c r="B2823" s="2">
        <v>41859</v>
      </c>
      <c r="C2823" s="13">
        <v>97.61</v>
      </c>
      <c r="D2823" s="13">
        <f t="shared" si="132"/>
        <v>0.26999999999999602</v>
      </c>
      <c r="E2823" s="14">
        <v>21190</v>
      </c>
      <c r="F2823" s="14">
        <f t="shared" si="133"/>
        <v>10</v>
      </c>
      <c r="G2823" s="14">
        <v>605.42999999999995</v>
      </c>
      <c r="H2823" s="13">
        <f t="shared" si="134"/>
        <v>-2.1900000000000546</v>
      </c>
    </row>
    <row r="2824" spans="1:8" x14ac:dyDescent="0.3">
      <c r="A2824">
        <v>2823</v>
      </c>
      <c r="B2824" s="2">
        <v>41858</v>
      </c>
      <c r="C2824" s="13">
        <v>97.34</v>
      </c>
      <c r="D2824" s="13">
        <f t="shared" si="132"/>
        <v>0.40999999999999659</v>
      </c>
      <c r="E2824" s="14">
        <v>21180</v>
      </c>
      <c r="F2824" s="14">
        <f t="shared" si="133"/>
        <v>-10</v>
      </c>
      <c r="G2824" s="14">
        <v>607.62</v>
      </c>
      <c r="H2824" s="13">
        <f t="shared" si="134"/>
        <v>0.91999999999995907</v>
      </c>
    </row>
    <row r="2825" spans="1:8" x14ac:dyDescent="0.3">
      <c r="A2825">
        <v>2824</v>
      </c>
      <c r="B2825" s="2">
        <v>41857</v>
      </c>
      <c r="C2825" s="13">
        <v>96.93</v>
      </c>
      <c r="D2825" s="13">
        <f t="shared" si="132"/>
        <v>-0.40999999999999659</v>
      </c>
      <c r="E2825" s="14">
        <v>21190</v>
      </c>
      <c r="F2825" s="14">
        <f t="shared" si="133"/>
        <v>-20</v>
      </c>
      <c r="G2825" s="14">
        <v>606.70000000000005</v>
      </c>
      <c r="H2825" s="13">
        <f t="shared" si="134"/>
        <v>-1.0299999999999727</v>
      </c>
    </row>
    <row r="2826" spans="1:8" x14ac:dyDescent="0.3">
      <c r="A2826">
        <v>2825</v>
      </c>
      <c r="B2826" s="2">
        <v>41856</v>
      </c>
      <c r="C2826" s="13">
        <v>97.34</v>
      </c>
      <c r="D2826" s="13">
        <f t="shared" si="132"/>
        <v>-0.92000000000000171</v>
      </c>
      <c r="E2826" s="14">
        <v>21210</v>
      </c>
      <c r="F2826" s="14">
        <f t="shared" si="133"/>
        <v>10</v>
      </c>
      <c r="G2826" s="14">
        <v>607.73</v>
      </c>
      <c r="H2826" s="13">
        <f t="shared" si="134"/>
        <v>8.6900000000000546</v>
      </c>
    </row>
    <row r="2827" spans="1:8" x14ac:dyDescent="0.3">
      <c r="A2827">
        <v>2826</v>
      </c>
      <c r="B2827" s="2">
        <v>41855</v>
      </c>
      <c r="C2827" s="13">
        <v>98.26</v>
      </c>
      <c r="D2827" s="13">
        <f t="shared" si="132"/>
        <v>0.40000000000000568</v>
      </c>
      <c r="E2827" s="14">
        <v>21200</v>
      </c>
      <c r="F2827" s="14">
        <f t="shared" si="133"/>
        <v>0</v>
      </c>
      <c r="G2827" s="14">
        <v>599.04</v>
      </c>
      <c r="H2827" s="13">
        <f t="shared" si="134"/>
        <v>5.1399999999999864</v>
      </c>
    </row>
    <row r="2828" spans="1:8" x14ac:dyDescent="0.3">
      <c r="A2828">
        <v>2827</v>
      </c>
      <c r="B2828" s="2">
        <v>41852</v>
      </c>
      <c r="C2828" s="13">
        <v>97.86</v>
      </c>
      <c r="D2828" s="13">
        <f t="shared" si="132"/>
        <v>-0.37000000000000455</v>
      </c>
      <c r="E2828" s="14">
        <v>21200</v>
      </c>
      <c r="F2828" s="14">
        <f t="shared" si="133"/>
        <v>0</v>
      </c>
      <c r="G2828" s="14">
        <v>593.9</v>
      </c>
      <c r="H2828" s="13">
        <f t="shared" si="134"/>
        <v>-2.1700000000000728</v>
      </c>
    </row>
    <row r="2829" spans="1:8" x14ac:dyDescent="0.3">
      <c r="A2829">
        <v>2828</v>
      </c>
      <c r="B2829" s="2">
        <v>41851</v>
      </c>
      <c r="C2829" s="13">
        <v>98.23</v>
      </c>
      <c r="D2829" s="13">
        <f t="shared" si="132"/>
        <v>-6.0600000000000023</v>
      </c>
      <c r="E2829" s="14">
        <v>21200</v>
      </c>
      <c r="F2829" s="14">
        <f t="shared" si="133"/>
        <v>-20</v>
      </c>
      <c r="G2829" s="14">
        <v>596.07000000000005</v>
      </c>
      <c r="H2829" s="13">
        <f t="shared" si="134"/>
        <v>6.7400000000000091</v>
      </c>
    </row>
    <row r="2830" spans="1:8" x14ac:dyDescent="0.3">
      <c r="A2830">
        <v>2829</v>
      </c>
      <c r="B2830" s="2">
        <v>41850</v>
      </c>
      <c r="C2830" s="13">
        <v>104.29</v>
      </c>
      <c r="D2830" s="13">
        <f t="shared" si="132"/>
        <v>-0.61999999999999034</v>
      </c>
      <c r="E2830" s="14">
        <v>21220</v>
      </c>
      <c r="F2830" s="14">
        <f t="shared" si="133"/>
        <v>0</v>
      </c>
      <c r="G2830" s="14">
        <v>589.33000000000004</v>
      </c>
      <c r="H2830" s="13">
        <f t="shared" si="134"/>
        <v>-2.9099999999999682</v>
      </c>
    </row>
    <row r="2831" spans="1:8" x14ac:dyDescent="0.3">
      <c r="A2831">
        <v>2830</v>
      </c>
      <c r="B2831" s="2">
        <v>41849</v>
      </c>
      <c r="C2831" s="13">
        <v>104.91</v>
      </c>
      <c r="D2831" s="13">
        <f t="shared" si="132"/>
        <v>-0.77000000000001023</v>
      </c>
      <c r="E2831" s="14">
        <v>21220</v>
      </c>
      <c r="F2831" s="14">
        <f t="shared" si="133"/>
        <v>20</v>
      </c>
      <c r="G2831" s="14">
        <v>592.24</v>
      </c>
      <c r="H2831" s="13">
        <f t="shared" si="134"/>
        <v>2.7899999999999636</v>
      </c>
    </row>
    <row r="2832" spans="1:8" x14ac:dyDescent="0.3">
      <c r="A2832">
        <v>2831</v>
      </c>
      <c r="B2832" s="2">
        <v>41848</v>
      </c>
      <c r="C2832" s="13">
        <v>105.68</v>
      </c>
      <c r="D2832" s="13">
        <f t="shared" si="132"/>
        <v>0.45000000000000284</v>
      </c>
      <c r="E2832" s="14">
        <v>21200</v>
      </c>
      <c r="F2832" s="14">
        <f t="shared" si="133"/>
        <v>0</v>
      </c>
      <c r="G2832" s="14">
        <v>589.45000000000005</v>
      </c>
      <c r="H2832" s="13">
        <f t="shared" si="134"/>
        <v>-10.689999999999941</v>
      </c>
    </row>
    <row r="2833" spans="1:8" x14ac:dyDescent="0.3">
      <c r="A2833">
        <v>2832</v>
      </c>
      <c r="B2833" s="2">
        <v>41845</v>
      </c>
      <c r="C2833" s="13">
        <v>105.23</v>
      </c>
      <c r="D2833" s="13">
        <f t="shared" si="132"/>
        <v>2.4699999999999989</v>
      </c>
      <c r="E2833" s="14">
        <v>21200</v>
      </c>
      <c r="F2833" s="14">
        <f t="shared" si="133"/>
        <v>-10</v>
      </c>
      <c r="G2833" s="14">
        <v>600.14</v>
      </c>
      <c r="H2833" s="13">
        <f t="shared" si="134"/>
        <v>-1.9199999999999591</v>
      </c>
    </row>
    <row r="2834" spans="1:8" x14ac:dyDescent="0.3">
      <c r="A2834">
        <v>2833</v>
      </c>
      <c r="B2834" s="2">
        <v>41844</v>
      </c>
      <c r="C2834" s="13">
        <v>102.76</v>
      </c>
      <c r="D2834" s="13">
        <f t="shared" si="132"/>
        <v>-1.0499999999999972</v>
      </c>
      <c r="E2834" s="14">
        <v>21210</v>
      </c>
      <c r="F2834" s="14">
        <f t="shared" si="133"/>
        <v>10</v>
      </c>
      <c r="G2834" s="14">
        <v>602.05999999999995</v>
      </c>
      <c r="H2834" s="13">
        <f t="shared" si="134"/>
        <v>4.5599999999999454</v>
      </c>
    </row>
    <row r="2835" spans="1:8" x14ac:dyDescent="0.3">
      <c r="A2835">
        <v>2834</v>
      </c>
      <c r="B2835" s="2">
        <v>41843</v>
      </c>
      <c r="C2835" s="13">
        <v>103.81</v>
      </c>
      <c r="D2835" s="13">
        <f t="shared" si="132"/>
        <v>-0.78000000000000114</v>
      </c>
      <c r="E2835" s="14">
        <v>21200</v>
      </c>
      <c r="F2835" s="14">
        <f t="shared" si="133"/>
        <v>10</v>
      </c>
      <c r="G2835" s="14">
        <v>597.5</v>
      </c>
      <c r="H2835" s="13">
        <f t="shared" si="134"/>
        <v>-0.48000000000001819</v>
      </c>
    </row>
    <row r="2836" spans="1:8" x14ac:dyDescent="0.3">
      <c r="A2836">
        <v>2835</v>
      </c>
      <c r="B2836" s="2">
        <v>41842</v>
      </c>
      <c r="C2836" s="13">
        <v>104.59</v>
      </c>
      <c r="D2836" s="13">
        <f t="shared" si="132"/>
        <v>-0.75</v>
      </c>
      <c r="E2836" s="14">
        <v>21190</v>
      </c>
      <c r="F2836" s="14">
        <f t="shared" si="133"/>
        <v>0</v>
      </c>
      <c r="G2836" s="14">
        <v>597.98</v>
      </c>
      <c r="H2836" s="13">
        <f t="shared" si="134"/>
        <v>-3.0599999999999454</v>
      </c>
    </row>
    <row r="2837" spans="1:8" x14ac:dyDescent="0.3">
      <c r="A2837">
        <v>2836</v>
      </c>
      <c r="B2837" s="2">
        <v>41841</v>
      </c>
      <c r="C2837" s="13">
        <v>105.34</v>
      </c>
      <c r="D2837" s="13">
        <f t="shared" si="132"/>
        <v>1.5100000000000051</v>
      </c>
      <c r="E2837" s="14">
        <v>21190</v>
      </c>
      <c r="F2837" s="14">
        <f t="shared" si="133"/>
        <v>5</v>
      </c>
      <c r="G2837" s="14">
        <v>601.04</v>
      </c>
      <c r="H2837" s="13">
        <f t="shared" si="134"/>
        <v>4.7799999999999727</v>
      </c>
    </row>
    <row r="2838" spans="1:8" x14ac:dyDescent="0.3">
      <c r="A2838">
        <v>2837</v>
      </c>
      <c r="B2838" s="2">
        <v>41838</v>
      </c>
      <c r="C2838" s="13">
        <v>103.83</v>
      </c>
      <c r="D2838" s="13">
        <f t="shared" si="132"/>
        <v>-1.0000000000005116E-2</v>
      </c>
      <c r="E2838" s="14">
        <v>21185</v>
      </c>
      <c r="F2838" s="14">
        <f t="shared" si="133"/>
        <v>15</v>
      </c>
      <c r="G2838" s="14">
        <v>596.26</v>
      </c>
      <c r="H2838" s="13">
        <f t="shared" si="134"/>
        <v>5.8899999999999864</v>
      </c>
    </row>
    <row r="2839" spans="1:8" x14ac:dyDescent="0.3">
      <c r="A2839">
        <v>2838</v>
      </c>
      <c r="B2839" s="2">
        <v>41837</v>
      </c>
      <c r="C2839" s="13">
        <v>103.84</v>
      </c>
      <c r="D2839" s="13">
        <f t="shared" si="132"/>
        <v>1.960000000000008</v>
      </c>
      <c r="E2839" s="14">
        <v>21170</v>
      </c>
      <c r="F2839" s="14">
        <f t="shared" si="133"/>
        <v>0</v>
      </c>
      <c r="G2839" s="14">
        <v>590.37</v>
      </c>
      <c r="H2839" s="13">
        <f t="shared" si="134"/>
        <v>0.69000000000005457</v>
      </c>
    </row>
    <row r="2840" spans="1:8" x14ac:dyDescent="0.3">
      <c r="A2840">
        <v>2839</v>
      </c>
      <c r="B2840" s="2">
        <v>41836</v>
      </c>
      <c r="C2840" s="13">
        <v>101.88</v>
      </c>
      <c r="D2840" s="13">
        <f t="shared" si="132"/>
        <v>1.3199999999999932</v>
      </c>
      <c r="E2840" s="14">
        <v>21170</v>
      </c>
      <c r="F2840" s="14">
        <f t="shared" si="133"/>
        <v>0</v>
      </c>
      <c r="G2840" s="14">
        <v>589.67999999999995</v>
      </c>
      <c r="H2840" s="13">
        <f t="shared" si="134"/>
        <v>0.37000000000000455</v>
      </c>
    </row>
    <row r="2841" spans="1:8" x14ac:dyDescent="0.3">
      <c r="A2841">
        <v>2840</v>
      </c>
      <c r="B2841" s="2">
        <v>41835</v>
      </c>
      <c r="C2841" s="13">
        <v>100.56</v>
      </c>
      <c r="D2841" s="13">
        <f t="shared" si="132"/>
        <v>-1.1700000000000017</v>
      </c>
      <c r="E2841" s="14">
        <v>21170</v>
      </c>
      <c r="F2841" s="14">
        <f t="shared" si="133"/>
        <v>10</v>
      </c>
      <c r="G2841" s="14">
        <v>589.30999999999995</v>
      </c>
      <c r="H2841" s="13">
        <f t="shared" si="134"/>
        <v>3.0799999999999272</v>
      </c>
    </row>
    <row r="2842" spans="1:8" x14ac:dyDescent="0.3">
      <c r="A2842">
        <v>2841</v>
      </c>
      <c r="B2842" s="2">
        <v>41834</v>
      </c>
      <c r="C2842" s="13">
        <v>101.73</v>
      </c>
      <c r="D2842" s="13">
        <f t="shared" si="132"/>
        <v>0.25</v>
      </c>
      <c r="E2842" s="14">
        <v>21160</v>
      </c>
      <c r="F2842" s="14">
        <f t="shared" si="133"/>
        <v>-10</v>
      </c>
      <c r="G2842" s="14">
        <v>586.23</v>
      </c>
      <c r="H2842" s="13">
        <f t="shared" si="134"/>
        <v>3.4600000000000364</v>
      </c>
    </row>
    <row r="2843" spans="1:8" x14ac:dyDescent="0.3">
      <c r="A2843">
        <v>2842</v>
      </c>
      <c r="B2843" s="2">
        <v>41831</v>
      </c>
      <c r="C2843" s="13">
        <v>101.48</v>
      </c>
      <c r="D2843" s="13">
        <f t="shared" si="132"/>
        <v>-2.1299999999999955</v>
      </c>
      <c r="E2843" s="14">
        <v>21170</v>
      </c>
      <c r="F2843" s="14">
        <f t="shared" si="133"/>
        <v>-5</v>
      </c>
      <c r="G2843" s="14">
        <v>582.77</v>
      </c>
      <c r="H2843" s="13">
        <f t="shared" si="134"/>
        <v>-2.1100000000000136</v>
      </c>
    </row>
    <row r="2844" spans="1:8" x14ac:dyDescent="0.3">
      <c r="A2844">
        <v>2843</v>
      </c>
      <c r="B2844" s="2">
        <v>41830</v>
      </c>
      <c r="C2844" s="13">
        <v>103.61</v>
      </c>
      <c r="D2844" s="13">
        <f t="shared" si="132"/>
        <v>0.67999999999999261</v>
      </c>
      <c r="E2844" s="14">
        <v>21175</v>
      </c>
      <c r="F2844" s="14">
        <f t="shared" si="133"/>
        <v>-70</v>
      </c>
      <c r="G2844" s="14">
        <v>584.88</v>
      </c>
      <c r="H2844" s="13">
        <f t="shared" si="134"/>
        <v>-6.7200000000000273</v>
      </c>
    </row>
    <row r="2845" spans="1:8" x14ac:dyDescent="0.3">
      <c r="A2845">
        <v>2844</v>
      </c>
      <c r="B2845" s="2">
        <v>41829</v>
      </c>
      <c r="C2845" s="13">
        <v>102.93</v>
      </c>
      <c r="D2845" s="13">
        <f t="shared" si="132"/>
        <v>-1.1299999999999955</v>
      </c>
      <c r="E2845" s="14">
        <v>21245</v>
      </c>
      <c r="F2845" s="14">
        <f t="shared" si="133"/>
        <v>10</v>
      </c>
      <c r="G2845" s="14">
        <v>591.6</v>
      </c>
      <c r="H2845" s="13">
        <f t="shared" si="134"/>
        <v>0.12999999999999545</v>
      </c>
    </row>
    <row r="2846" spans="1:8" x14ac:dyDescent="0.3">
      <c r="A2846">
        <v>2845</v>
      </c>
      <c r="B2846" s="2">
        <v>41828</v>
      </c>
      <c r="C2846" s="13">
        <v>104.06</v>
      </c>
      <c r="D2846" s="13">
        <f t="shared" si="132"/>
        <v>-0.12999999999999545</v>
      </c>
      <c r="E2846" s="14">
        <v>21235</v>
      </c>
      <c r="F2846" s="14">
        <f t="shared" si="133"/>
        <v>-10</v>
      </c>
      <c r="G2846" s="14">
        <v>591.47</v>
      </c>
      <c r="H2846" s="13">
        <f t="shared" si="134"/>
        <v>0.77999999999997272</v>
      </c>
    </row>
    <row r="2847" spans="1:8" x14ac:dyDescent="0.3">
      <c r="A2847">
        <v>2846</v>
      </c>
      <c r="B2847" s="2">
        <v>41827</v>
      </c>
      <c r="C2847" s="13">
        <v>104.19</v>
      </c>
      <c r="D2847" s="13">
        <f t="shared" si="132"/>
        <v>-1.818571428571417</v>
      </c>
      <c r="E2847" s="14">
        <v>21245</v>
      </c>
      <c r="F2847" s="14">
        <f t="shared" si="133"/>
        <v>-15</v>
      </c>
      <c r="G2847" s="14">
        <v>590.69000000000005</v>
      </c>
      <c r="H2847" s="13">
        <f t="shared" si="134"/>
        <v>1.3400000000000318</v>
      </c>
    </row>
    <row r="2848" spans="1:8" x14ac:dyDescent="0.3">
      <c r="A2848">
        <v>2847</v>
      </c>
      <c r="B2848" s="2">
        <v>41824</v>
      </c>
      <c r="C2848" s="13">
        <v>106.00857142857141</v>
      </c>
      <c r="D2848" s="13">
        <f t="shared" si="132"/>
        <v>1.2485714285714096</v>
      </c>
      <c r="E2848" s="14">
        <v>21260</v>
      </c>
      <c r="F2848" s="14">
        <f t="shared" si="133"/>
        <v>-10</v>
      </c>
      <c r="G2848" s="14">
        <v>589.35</v>
      </c>
      <c r="H2848" s="13">
        <f t="shared" si="134"/>
        <v>4.3300000000000409</v>
      </c>
    </row>
    <row r="2849" spans="1:8" x14ac:dyDescent="0.3">
      <c r="A2849">
        <v>2848</v>
      </c>
      <c r="B2849" s="2">
        <v>41823</v>
      </c>
      <c r="C2849" s="13">
        <v>104.76</v>
      </c>
      <c r="D2849" s="13">
        <f t="shared" si="132"/>
        <v>-0.42000000000000171</v>
      </c>
      <c r="E2849" s="14">
        <v>21270</v>
      </c>
      <c r="F2849" s="14">
        <f t="shared" si="133"/>
        <v>-20</v>
      </c>
      <c r="G2849" s="14">
        <v>585.02</v>
      </c>
      <c r="H2849" s="13">
        <f t="shared" si="134"/>
        <v>6.2200000000000273</v>
      </c>
    </row>
    <row r="2850" spans="1:8" x14ac:dyDescent="0.3">
      <c r="A2850">
        <v>2849</v>
      </c>
      <c r="B2850" s="2">
        <v>41822</v>
      </c>
      <c r="C2850" s="13">
        <v>105.18</v>
      </c>
      <c r="D2850" s="13">
        <f t="shared" si="132"/>
        <v>-0.87999999999999545</v>
      </c>
      <c r="E2850" s="14">
        <v>21290</v>
      </c>
      <c r="F2850" s="14">
        <f t="shared" si="133"/>
        <v>-10</v>
      </c>
      <c r="G2850" s="14">
        <v>578.79999999999995</v>
      </c>
      <c r="H2850" s="13">
        <f t="shared" si="134"/>
        <v>0.7299999999999045</v>
      </c>
    </row>
    <row r="2851" spans="1:8" x14ac:dyDescent="0.3">
      <c r="A2851">
        <v>2850</v>
      </c>
      <c r="B2851" s="2">
        <v>41821</v>
      </c>
      <c r="C2851" s="13">
        <v>106.06</v>
      </c>
      <c r="D2851" s="13">
        <f t="shared" si="132"/>
        <v>-9.9999999999909051E-3</v>
      </c>
      <c r="E2851" s="14">
        <v>21300</v>
      </c>
      <c r="F2851" s="14">
        <f t="shared" si="133"/>
        <v>0</v>
      </c>
      <c r="G2851" s="14">
        <v>578.07000000000005</v>
      </c>
      <c r="H2851" s="13">
        <f t="shared" si="134"/>
        <v>-5.999999999994543E-2</v>
      </c>
    </row>
    <row r="2852" spans="1:8" x14ac:dyDescent="0.3">
      <c r="A2852">
        <v>2851</v>
      </c>
      <c r="B2852" s="2">
        <v>41820</v>
      </c>
      <c r="C2852" s="13">
        <v>106.07</v>
      </c>
      <c r="D2852" s="13">
        <f t="shared" si="132"/>
        <v>-0.39000000000000057</v>
      </c>
      <c r="E2852" s="14">
        <v>21300</v>
      </c>
      <c r="F2852" s="14">
        <f t="shared" si="133"/>
        <v>0</v>
      </c>
      <c r="G2852" s="14">
        <v>578.13</v>
      </c>
      <c r="H2852" s="13">
        <f t="shared" si="134"/>
        <v>-0.69000000000005457</v>
      </c>
    </row>
    <row r="2853" spans="1:8" x14ac:dyDescent="0.3">
      <c r="A2853">
        <v>2852</v>
      </c>
      <c r="B2853" s="2">
        <v>41817</v>
      </c>
      <c r="C2853" s="13">
        <v>106.46</v>
      </c>
      <c r="D2853" s="13">
        <f t="shared" si="132"/>
        <v>-3.0000000000001137E-2</v>
      </c>
      <c r="E2853" s="14">
        <v>21300</v>
      </c>
      <c r="F2853" s="14">
        <f t="shared" si="133"/>
        <v>0</v>
      </c>
      <c r="G2853" s="14">
        <v>578.82000000000005</v>
      </c>
      <c r="H2853" s="13">
        <f t="shared" si="134"/>
        <v>2.4200000000000728</v>
      </c>
    </row>
    <row r="2854" spans="1:8" x14ac:dyDescent="0.3">
      <c r="A2854">
        <v>2853</v>
      </c>
      <c r="B2854" s="2">
        <v>41816</v>
      </c>
      <c r="C2854" s="13">
        <v>106.49</v>
      </c>
      <c r="D2854" s="13">
        <f t="shared" si="132"/>
        <v>-0.55000000000001137</v>
      </c>
      <c r="E2854" s="14">
        <v>21300</v>
      </c>
      <c r="F2854" s="14">
        <f t="shared" si="133"/>
        <v>0</v>
      </c>
      <c r="G2854" s="14">
        <v>576.4</v>
      </c>
      <c r="H2854" s="13">
        <f t="shared" si="134"/>
        <v>4.1299999999999955</v>
      </c>
    </row>
    <row r="2855" spans="1:8" x14ac:dyDescent="0.3">
      <c r="A2855">
        <v>2854</v>
      </c>
      <c r="B2855" s="2">
        <v>41815</v>
      </c>
      <c r="C2855" s="13">
        <v>107.04</v>
      </c>
      <c r="D2855" s="13">
        <f t="shared" si="132"/>
        <v>0.40000000000000568</v>
      </c>
      <c r="E2855" s="14">
        <v>21300</v>
      </c>
      <c r="F2855" s="14">
        <f t="shared" si="133"/>
        <v>20</v>
      </c>
      <c r="G2855" s="14">
        <v>572.27</v>
      </c>
      <c r="H2855" s="13">
        <f t="shared" si="134"/>
        <v>2.5299999999999727</v>
      </c>
    </row>
    <row r="2856" spans="1:8" x14ac:dyDescent="0.3">
      <c r="A2856">
        <v>2855</v>
      </c>
      <c r="B2856" s="2">
        <v>41814</v>
      </c>
      <c r="C2856" s="13">
        <v>106.64</v>
      </c>
      <c r="D2856" s="13">
        <f t="shared" si="132"/>
        <v>-0.18999999999999773</v>
      </c>
      <c r="E2856" s="14">
        <v>21280</v>
      </c>
      <c r="F2856" s="14">
        <f t="shared" si="133"/>
        <v>-25</v>
      </c>
      <c r="G2856" s="14">
        <v>569.74</v>
      </c>
      <c r="H2856" s="13">
        <f t="shared" si="134"/>
        <v>3.82000000000005</v>
      </c>
    </row>
    <row r="2857" spans="1:8" x14ac:dyDescent="0.3">
      <c r="A2857">
        <v>2856</v>
      </c>
      <c r="B2857" s="2">
        <v>41813</v>
      </c>
      <c r="C2857" s="13">
        <v>106.83</v>
      </c>
      <c r="D2857" s="13">
        <f t="shared" si="132"/>
        <v>-1.1200000000000045</v>
      </c>
      <c r="E2857" s="14">
        <v>21305</v>
      </c>
      <c r="F2857" s="14">
        <f t="shared" si="133"/>
        <v>25</v>
      </c>
      <c r="G2857" s="14">
        <v>565.91999999999996</v>
      </c>
      <c r="H2857" s="13">
        <f t="shared" si="134"/>
        <v>5.1399999999999864</v>
      </c>
    </row>
    <row r="2858" spans="1:8" x14ac:dyDescent="0.3">
      <c r="A2858">
        <v>2857</v>
      </c>
      <c r="B2858" s="2">
        <v>41810</v>
      </c>
      <c r="C2858" s="13">
        <v>107.95</v>
      </c>
      <c r="D2858" s="13">
        <f t="shared" si="132"/>
        <v>0.87000000000000455</v>
      </c>
      <c r="E2858" s="14">
        <v>21280</v>
      </c>
      <c r="F2858" s="14">
        <f t="shared" si="133"/>
        <v>-15</v>
      </c>
      <c r="G2858" s="14">
        <v>560.78</v>
      </c>
      <c r="H2858" s="13">
        <f t="shared" si="134"/>
        <v>-6.57000000000005</v>
      </c>
    </row>
    <row r="2859" spans="1:8" x14ac:dyDescent="0.3">
      <c r="A2859">
        <v>2858</v>
      </c>
      <c r="B2859" s="2">
        <v>41809</v>
      </c>
      <c r="C2859" s="13">
        <v>107.08</v>
      </c>
      <c r="D2859" s="13">
        <f t="shared" si="132"/>
        <v>0.43999999999999773</v>
      </c>
      <c r="E2859" s="14">
        <v>21295</v>
      </c>
      <c r="F2859" s="14">
        <f t="shared" si="133"/>
        <v>110</v>
      </c>
      <c r="G2859" s="14">
        <v>567.35</v>
      </c>
      <c r="H2859" s="13">
        <f t="shared" si="134"/>
        <v>-2.67999999999995</v>
      </c>
    </row>
    <row r="2860" spans="1:8" x14ac:dyDescent="0.3">
      <c r="A2860">
        <v>2859</v>
      </c>
      <c r="B2860" s="2">
        <v>41808</v>
      </c>
      <c r="C2860" s="13">
        <v>106.64</v>
      </c>
      <c r="D2860" s="13">
        <f t="shared" si="132"/>
        <v>-0.31000000000000227</v>
      </c>
      <c r="E2860" s="14">
        <v>21185</v>
      </c>
      <c r="F2860" s="14">
        <f t="shared" si="133"/>
        <v>-15</v>
      </c>
      <c r="G2860" s="14">
        <v>570.03</v>
      </c>
      <c r="H2860" s="13">
        <f t="shared" si="134"/>
        <v>-2.2200000000000273</v>
      </c>
    </row>
    <row r="2861" spans="1:8" x14ac:dyDescent="0.3">
      <c r="A2861">
        <v>2860</v>
      </c>
      <c r="B2861" s="2">
        <v>41807</v>
      </c>
      <c r="C2861" s="13">
        <v>106.95</v>
      </c>
      <c r="D2861" s="13">
        <f t="shared" si="132"/>
        <v>-0.56999999999999318</v>
      </c>
      <c r="E2861" s="14">
        <v>21200</v>
      </c>
      <c r="F2861" s="14">
        <f t="shared" si="133"/>
        <v>15</v>
      </c>
      <c r="G2861" s="14">
        <v>572.25</v>
      </c>
      <c r="H2861" s="13">
        <f t="shared" si="134"/>
        <v>-0.12000000000000455</v>
      </c>
    </row>
    <row r="2862" spans="1:8" x14ac:dyDescent="0.3">
      <c r="A2862">
        <v>2861</v>
      </c>
      <c r="B2862" s="2">
        <v>41806</v>
      </c>
      <c r="C2862" s="13">
        <v>107.52</v>
      </c>
      <c r="D2862" s="13">
        <f t="shared" si="132"/>
        <v>3.0000000000001137E-2</v>
      </c>
      <c r="E2862" s="14">
        <v>21185</v>
      </c>
      <c r="F2862" s="14">
        <f t="shared" si="133"/>
        <v>-15</v>
      </c>
      <c r="G2862" s="14">
        <v>572.37</v>
      </c>
      <c r="H2862" s="13">
        <f t="shared" si="134"/>
        <v>-2.1100000000000136</v>
      </c>
    </row>
    <row r="2863" spans="1:8" x14ac:dyDescent="0.3">
      <c r="A2863">
        <v>2862</v>
      </c>
      <c r="B2863" s="2">
        <v>41803</v>
      </c>
      <c r="C2863" s="13">
        <v>107.49</v>
      </c>
      <c r="D2863" s="13">
        <f t="shared" si="132"/>
        <v>0.28999999999999204</v>
      </c>
      <c r="E2863" s="14">
        <v>21200</v>
      </c>
      <c r="F2863" s="14">
        <f t="shared" si="133"/>
        <v>5</v>
      </c>
      <c r="G2863" s="14">
        <v>574.48</v>
      </c>
      <c r="H2863" s="13">
        <f t="shared" si="134"/>
        <v>0.71000000000003638</v>
      </c>
    </row>
    <row r="2864" spans="1:8" x14ac:dyDescent="0.3">
      <c r="A2864">
        <v>2863</v>
      </c>
      <c r="B2864" s="2">
        <v>41802</v>
      </c>
      <c r="C2864" s="13">
        <v>107.2</v>
      </c>
      <c r="D2864" s="13">
        <f t="shared" si="132"/>
        <v>2.1599999999999966</v>
      </c>
      <c r="E2864" s="14">
        <v>21195</v>
      </c>
      <c r="F2864" s="14">
        <f t="shared" si="133"/>
        <v>0</v>
      </c>
      <c r="G2864" s="14">
        <v>573.77</v>
      </c>
      <c r="H2864" s="13">
        <f t="shared" si="134"/>
        <v>3.4099999999999682</v>
      </c>
    </row>
    <row r="2865" spans="1:8" x14ac:dyDescent="0.3">
      <c r="A2865">
        <v>2864</v>
      </c>
      <c r="B2865" s="2">
        <v>41801</v>
      </c>
      <c r="C2865" s="13">
        <v>105.04</v>
      </c>
      <c r="D2865" s="13">
        <f t="shared" si="132"/>
        <v>2.0000000000010232E-2</v>
      </c>
      <c r="E2865" s="14">
        <v>21195</v>
      </c>
      <c r="F2865" s="14">
        <f t="shared" si="133"/>
        <v>10</v>
      </c>
      <c r="G2865" s="14">
        <v>570.36</v>
      </c>
      <c r="H2865" s="13">
        <f t="shared" si="134"/>
        <v>3.4700000000000273</v>
      </c>
    </row>
    <row r="2866" spans="1:8" x14ac:dyDescent="0.3">
      <c r="A2866">
        <v>2865</v>
      </c>
      <c r="B2866" s="2">
        <v>41800</v>
      </c>
      <c r="C2866" s="13">
        <v>105.02</v>
      </c>
      <c r="D2866" s="13">
        <f t="shared" si="132"/>
        <v>-7.000000000000739E-2</v>
      </c>
      <c r="E2866" s="14">
        <v>21185</v>
      </c>
      <c r="F2866" s="14">
        <f t="shared" si="133"/>
        <v>-5</v>
      </c>
      <c r="G2866" s="14">
        <v>566.89</v>
      </c>
      <c r="H2866" s="13">
        <f t="shared" si="134"/>
        <v>1.2799999999999727</v>
      </c>
    </row>
    <row r="2867" spans="1:8" x14ac:dyDescent="0.3">
      <c r="A2867">
        <v>2866</v>
      </c>
      <c r="B2867" s="2">
        <v>41799</v>
      </c>
      <c r="C2867" s="13">
        <v>105.09</v>
      </c>
      <c r="D2867" s="13">
        <f t="shared" si="132"/>
        <v>1.7700000000000102</v>
      </c>
      <c r="E2867" s="14">
        <v>21190</v>
      </c>
      <c r="F2867" s="14">
        <f t="shared" si="133"/>
        <v>30</v>
      </c>
      <c r="G2867" s="14">
        <v>565.61</v>
      </c>
      <c r="H2867" s="13">
        <f t="shared" si="134"/>
        <v>6.57000000000005</v>
      </c>
    </row>
    <row r="2868" spans="1:8" x14ac:dyDescent="0.3">
      <c r="A2868">
        <v>2867</v>
      </c>
      <c r="B2868" s="2">
        <v>41796</v>
      </c>
      <c r="C2868" s="13">
        <v>103.32</v>
      </c>
      <c r="D2868" s="13">
        <f t="shared" si="132"/>
        <v>0.14999999999999147</v>
      </c>
      <c r="E2868" s="14">
        <v>21160</v>
      </c>
      <c r="F2868" s="14">
        <f t="shared" si="133"/>
        <v>-20</v>
      </c>
      <c r="G2868" s="14">
        <v>559.04</v>
      </c>
      <c r="H2868" s="13">
        <f t="shared" si="134"/>
        <v>7.9399999999999409</v>
      </c>
    </row>
    <row r="2869" spans="1:8" x14ac:dyDescent="0.3">
      <c r="A2869">
        <v>2868</v>
      </c>
      <c r="B2869" s="2">
        <v>41795</v>
      </c>
      <c r="C2869" s="13">
        <v>103.17</v>
      </c>
      <c r="D2869" s="13">
        <f t="shared" si="132"/>
        <v>-9.9999999999994316E-2</v>
      </c>
      <c r="E2869" s="14">
        <v>21180</v>
      </c>
      <c r="F2869" s="14">
        <f t="shared" si="133"/>
        <v>20</v>
      </c>
      <c r="G2869" s="14">
        <v>551.1</v>
      </c>
      <c r="H2869" s="13">
        <f t="shared" si="134"/>
        <v>-2.3600000000000136</v>
      </c>
    </row>
    <row r="2870" spans="1:8" x14ac:dyDescent="0.3">
      <c r="A2870">
        <v>2869</v>
      </c>
      <c r="B2870" s="2">
        <v>41794</v>
      </c>
      <c r="C2870" s="13">
        <v>103.27</v>
      </c>
      <c r="D2870" s="13">
        <f t="shared" si="132"/>
        <v>-7.000000000000739E-2</v>
      </c>
      <c r="E2870" s="14">
        <v>21160</v>
      </c>
      <c r="F2870" s="14">
        <f t="shared" si="133"/>
        <v>-30</v>
      </c>
      <c r="G2870" s="14">
        <v>553.46</v>
      </c>
      <c r="H2870" s="13">
        <f t="shared" si="134"/>
        <v>-5.2999999999999545</v>
      </c>
    </row>
    <row r="2871" spans="1:8" x14ac:dyDescent="0.3">
      <c r="A2871">
        <v>2870</v>
      </c>
      <c r="B2871" s="2">
        <v>41793</v>
      </c>
      <c r="C2871" s="13">
        <v>103.34</v>
      </c>
      <c r="D2871" s="13">
        <f t="shared" si="132"/>
        <v>0.27000000000001023</v>
      </c>
      <c r="E2871" s="14">
        <v>21190</v>
      </c>
      <c r="F2871" s="14">
        <f t="shared" si="133"/>
        <v>30</v>
      </c>
      <c r="G2871" s="14">
        <v>558.76</v>
      </c>
      <c r="H2871" s="13">
        <f t="shared" si="134"/>
        <v>1.9600000000000364</v>
      </c>
    </row>
    <row r="2872" spans="1:8" x14ac:dyDescent="0.3">
      <c r="A2872">
        <v>2871</v>
      </c>
      <c r="B2872" s="2">
        <v>41792</v>
      </c>
      <c r="C2872" s="13">
        <v>103.07</v>
      </c>
      <c r="D2872" s="13">
        <f t="shared" si="132"/>
        <v>-0.33000000000001251</v>
      </c>
      <c r="E2872" s="14">
        <v>21160</v>
      </c>
      <c r="F2872" s="14">
        <f t="shared" si="133"/>
        <v>25</v>
      </c>
      <c r="G2872" s="14">
        <v>556.79999999999995</v>
      </c>
      <c r="H2872" s="13">
        <f t="shared" si="134"/>
        <v>-5.2200000000000273</v>
      </c>
    </row>
    <row r="2873" spans="1:8" x14ac:dyDescent="0.3">
      <c r="A2873">
        <v>2872</v>
      </c>
      <c r="B2873" s="2">
        <v>41789</v>
      </c>
      <c r="C2873" s="13">
        <v>103.4</v>
      </c>
      <c r="D2873" s="13">
        <f t="shared" si="132"/>
        <v>-0.85999999999999943</v>
      </c>
      <c r="E2873" s="14">
        <v>21135</v>
      </c>
      <c r="F2873" s="14">
        <f t="shared" si="133"/>
        <v>-5</v>
      </c>
      <c r="G2873" s="14">
        <v>562.02</v>
      </c>
      <c r="H2873" s="13">
        <f t="shared" si="134"/>
        <v>3.5699999999999363</v>
      </c>
    </row>
    <row r="2874" spans="1:8" x14ac:dyDescent="0.3">
      <c r="A2874">
        <v>2873</v>
      </c>
      <c r="B2874" s="2">
        <v>41788</v>
      </c>
      <c r="C2874" s="13">
        <v>104.26</v>
      </c>
      <c r="D2874" s="13">
        <f t="shared" si="132"/>
        <v>0.89000000000000057</v>
      </c>
      <c r="E2874" s="14">
        <v>21140</v>
      </c>
      <c r="F2874" s="14">
        <f t="shared" si="133"/>
        <v>0</v>
      </c>
      <c r="G2874" s="14">
        <v>558.45000000000005</v>
      </c>
      <c r="H2874" s="13">
        <f t="shared" si="134"/>
        <v>1.1100000000000136</v>
      </c>
    </row>
    <row r="2875" spans="1:8" x14ac:dyDescent="0.3">
      <c r="A2875">
        <v>2874</v>
      </c>
      <c r="B2875" s="2">
        <v>41787</v>
      </c>
      <c r="C2875" s="13">
        <v>103.37</v>
      </c>
      <c r="D2875" s="13">
        <f t="shared" si="132"/>
        <v>-1.4099999999999966</v>
      </c>
      <c r="E2875" s="14">
        <v>21140</v>
      </c>
      <c r="F2875" s="14">
        <f t="shared" si="133"/>
        <v>20</v>
      </c>
      <c r="G2875" s="14">
        <v>557.34</v>
      </c>
      <c r="H2875" s="13">
        <f t="shared" si="134"/>
        <v>4.5900000000000318</v>
      </c>
    </row>
    <row r="2876" spans="1:8" x14ac:dyDescent="0.3">
      <c r="A2876">
        <v>2875</v>
      </c>
      <c r="B2876" s="2">
        <v>41786</v>
      </c>
      <c r="C2876" s="13">
        <v>104.78</v>
      </c>
      <c r="D2876" s="13">
        <f t="shared" si="132"/>
        <v>1.4728571428571371</v>
      </c>
      <c r="E2876" s="14">
        <v>21120</v>
      </c>
      <c r="F2876" s="14">
        <f t="shared" si="133"/>
        <v>0</v>
      </c>
      <c r="G2876" s="14">
        <v>552.75</v>
      </c>
      <c r="H2876" s="13">
        <f t="shared" si="134"/>
        <v>8.6900000000000546</v>
      </c>
    </row>
    <row r="2877" spans="1:8" x14ac:dyDescent="0.3">
      <c r="A2877">
        <v>2876</v>
      </c>
      <c r="B2877" s="2">
        <v>41785</v>
      </c>
      <c r="C2877" s="13">
        <v>103.30714285714286</v>
      </c>
      <c r="D2877" s="13">
        <f t="shared" si="132"/>
        <v>-1.7028571428571411</v>
      </c>
      <c r="E2877" s="14">
        <v>21120</v>
      </c>
      <c r="F2877" s="14">
        <f t="shared" si="133"/>
        <v>-5</v>
      </c>
      <c r="G2877" s="14">
        <v>544.05999999999995</v>
      </c>
      <c r="H2877" s="13">
        <f t="shared" si="134"/>
        <v>2.5699999999999363</v>
      </c>
    </row>
    <row r="2878" spans="1:8" x14ac:dyDescent="0.3">
      <c r="A2878">
        <v>2877</v>
      </c>
      <c r="B2878" s="2">
        <v>41782</v>
      </c>
      <c r="C2878" s="13">
        <v>105.01</v>
      </c>
      <c r="D2878" s="13">
        <f t="shared" si="132"/>
        <v>0.98000000000000398</v>
      </c>
      <c r="E2878" s="14">
        <v>21125</v>
      </c>
      <c r="F2878" s="14">
        <f t="shared" si="133"/>
        <v>15</v>
      </c>
      <c r="G2878" s="14">
        <v>541.49</v>
      </c>
      <c r="H2878" s="13">
        <f t="shared" si="134"/>
        <v>-0.24000000000000909</v>
      </c>
    </row>
    <row r="2879" spans="1:8" x14ac:dyDescent="0.3">
      <c r="A2879">
        <v>2878</v>
      </c>
      <c r="B2879" s="2">
        <v>41781</v>
      </c>
      <c r="C2879" s="13">
        <v>104.03</v>
      </c>
      <c r="D2879" s="13">
        <f t="shared" si="132"/>
        <v>-0.28000000000000114</v>
      </c>
      <c r="E2879" s="14">
        <v>21110</v>
      </c>
      <c r="F2879" s="14">
        <f t="shared" si="133"/>
        <v>-20</v>
      </c>
      <c r="G2879" s="14">
        <v>541.73</v>
      </c>
      <c r="H2879" s="13">
        <f t="shared" si="134"/>
        <v>-2.1499999999999773</v>
      </c>
    </row>
    <row r="2880" spans="1:8" x14ac:dyDescent="0.3">
      <c r="A2880">
        <v>2879</v>
      </c>
      <c r="B2880" s="2">
        <v>41780</v>
      </c>
      <c r="C2880" s="13">
        <v>104.31</v>
      </c>
      <c r="D2880" s="13">
        <f t="shared" si="132"/>
        <v>1.5100000000000051</v>
      </c>
      <c r="E2880" s="14">
        <v>21130</v>
      </c>
      <c r="F2880" s="14">
        <f t="shared" si="133"/>
        <v>0</v>
      </c>
      <c r="G2880" s="14">
        <v>543.88</v>
      </c>
      <c r="H2880" s="13">
        <f t="shared" si="134"/>
        <v>6.3600000000000136</v>
      </c>
    </row>
    <row r="2881" spans="1:8" x14ac:dyDescent="0.3">
      <c r="A2881">
        <v>2880</v>
      </c>
      <c r="B2881" s="2">
        <v>41779</v>
      </c>
      <c r="C2881" s="13">
        <v>102.8</v>
      </c>
      <c r="D2881" s="13">
        <f t="shared" si="132"/>
        <v>-0.15000000000000568</v>
      </c>
      <c r="E2881" s="14">
        <v>21130</v>
      </c>
      <c r="F2881" s="14">
        <f t="shared" si="133"/>
        <v>20</v>
      </c>
      <c r="G2881" s="14">
        <v>537.52</v>
      </c>
      <c r="H2881" s="13">
        <f t="shared" si="134"/>
        <v>4.4800000000000182</v>
      </c>
    </row>
    <row r="2882" spans="1:8" x14ac:dyDescent="0.3">
      <c r="A2882">
        <v>2881</v>
      </c>
      <c r="B2882" s="2">
        <v>41778</v>
      </c>
      <c r="C2882" s="13">
        <v>102.95</v>
      </c>
      <c r="D2882" s="13">
        <f t="shared" si="132"/>
        <v>0.64000000000000057</v>
      </c>
      <c r="E2882" s="14">
        <v>21110</v>
      </c>
      <c r="F2882" s="14">
        <f t="shared" si="133"/>
        <v>-30</v>
      </c>
      <c r="G2882" s="14">
        <v>533.04</v>
      </c>
      <c r="H2882" s="13">
        <f t="shared" si="134"/>
        <v>3.5499999999999545</v>
      </c>
    </row>
    <row r="2883" spans="1:8" x14ac:dyDescent="0.3">
      <c r="A2883">
        <v>2882</v>
      </c>
      <c r="B2883" s="2">
        <v>41775</v>
      </c>
      <c r="C2883" s="13">
        <v>102.31</v>
      </c>
      <c r="D2883" s="13">
        <f t="shared" ref="D2883:D2946" si="135">C2883-C2884</f>
        <v>0.57000000000000739</v>
      </c>
      <c r="E2883" s="14">
        <v>21140</v>
      </c>
      <c r="F2883" s="14">
        <f t="shared" ref="F2883:F2946" si="136">E2883-E2884</f>
        <v>40</v>
      </c>
      <c r="G2883" s="14">
        <v>529.49</v>
      </c>
      <c r="H2883" s="13">
        <f t="shared" ref="H2883:H2946" si="137">G2883-G2884</f>
        <v>5.4400000000000546</v>
      </c>
    </row>
    <row r="2884" spans="1:8" x14ac:dyDescent="0.3">
      <c r="A2884">
        <v>2883</v>
      </c>
      <c r="B2884" s="2">
        <v>41774</v>
      </c>
      <c r="C2884" s="13">
        <v>101.74</v>
      </c>
      <c r="D2884" s="13">
        <f t="shared" si="135"/>
        <v>-0.89000000000000057</v>
      </c>
      <c r="E2884" s="14">
        <v>21100</v>
      </c>
      <c r="F2884" s="14">
        <f t="shared" si="136"/>
        <v>15</v>
      </c>
      <c r="G2884" s="14">
        <v>524.04999999999995</v>
      </c>
      <c r="H2884" s="13">
        <f t="shared" si="137"/>
        <v>-5.4800000000000182</v>
      </c>
    </row>
    <row r="2885" spans="1:8" x14ac:dyDescent="0.3">
      <c r="A2885">
        <v>2884</v>
      </c>
      <c r="B2885" s="2">
        <v>41773</v>
      </c>
      <c r="C2885" s="13">
        <v>102.63</v>
      </c>
      <c r="D2885" s="13">
        <f t="shared" si="135"/>
        <v>0.61999999999999034</v>
      </c>
      <c r="E2885" s="14">
        <v>21085</v>
      </c>
      <c r="F2885" s="14">
        <f t="shared" si="136"/>
        <v>10</v>
      </c>
      <c r="G2885" s="14">
        <v>529.53</v>
      </c>
      <c r="H2885" s="13">
        <f t="shared" si="137"/>
        <v>15.620000000000005</v>
      </c>
    </row>
    <row r="2886" spans="1:8" x14ac:dyDescent="0.3">
      <c r="A2886">
        <v>2885</v>
      </c>
      <c r="B2886" s="2">
        <v>41772</v>
      </c>
      <c r="C2886" s="13">
        <v>102.01</v>
      </c>
      <c r="D2886" s="13">
        <f t="shared" si="135"/>
        <v>1.1200000000000045</v>
      </c>
      <c r="E2886" s="14">
        <v>21075</v>
      </c>
      <c r="F2886" s="14">
        <f t="shared" si="136"/>
        <v>0</v>
      </c>
      <c r="G2886" s="14">
        <v>513.91</v>
      </c>
      <c r="H2886" s="13">
        <f t="shared" si="137"/>
        <v>-3.1399999999999864</v>
      </c>
    </row>
    <row r="2887" spans="1:8" x14ac:dyDescent="0.3">
      <c r="A2887">
        <v>2886</v>
      </c>
      <c r="B2887" s="2">
        <v>41771</v>
      </c>
      <c r="C2887" s="13">
        <v>100.89</v>
      </c>
      <c r="D2887" s="13">
        <f t="shared" si="135"/>
        <v>0.57000000000000739</v>
      </c>
      <c r="E2887" s="14">
        <v>21075</v>
      </c>
      <c r="F2887" s="14">
        <f t="shared" si="136"/>
        <v>-5</v>
      </c>
      <c r="G2887" s="14">
        <v>517.04999999999995</v>
      </c>
      <c r="H2887" s="13">
        <f t="shared" si="137"/>
        <v>-25.410000000000082</v>
      </c>
    </row>
    <row r="2888" spans="1:8" x14ac:dyDescent="0.3">
      <c r="A2888">
        <v>2887</v>
      </c>
      <c r="B2888" s="2">
        <v>41768</v>
      </c>
      <c r="C2888" s="13">
        <v>100.32</v>
      </c>
      <c r="D2888" s="13">
        <f t="shared" si="135"/>
        <v>-0.20000000000000284</v>
      </c>
      <c r="E2888" s="14">
        <v>21080</v>
      </c>
      <c r="F2888" s="14">
        <f t="shared" si="136"/>
        <v>0</v>
      </c>
      <c r="G2888" s="14">
        <v>542.46</v>
      </c>
      <c r="H2888" s="13">
        <f t="shared" si="137"/>
        <v>15.370000000000005</v>
      </c>
    </row>
    <row r="2889" spans="1:8" x14ac:dyDescent="0.3">
      <c r="A2889">
        <v>2888</v>
      </c>
      <c r="B2889" s="2">
        <v>41767</v>
      </c>
      <c r="C2889" s="13">
        <v>100.52</v>
      </c>
      <c r="D2889" s="13">
        <f t="shared" si="135"/>
        <v>-0.54000000000000625</v>
      </c>
      <c r="E2889" s="14">
        <v>21080</v>
      </c>
      <c r="F2889" s="14">
        <f t="shared" si="136"/>
        <v>10</v>
      </c>
      <c r="G2889" s="14">
        <v>527.09</v>
      </c>
      <c r="H2889" s="13">
        <f t="shared" si="137"/>
        <v>-32.879999999999995</v>
      </c>
    </row>
    <row r="2890" spans="1:8" x14ac:dyDescent="0.3">
      <c r="A2890">
        <v>2889</v>
      </c>
      <c r="B2890" s="2">
        <v>41766</v>
      </c>
      <c r="C2890" s="13">
        <v>101.06</v>
      </c>
      <c r="D2890" s="13">
        <f t="shared" si="135"/>
        <v>1.25</v>
      </c>
      <c r="E2890" s="14">
        <v>21070</v>
      </c>
      <c r="F2890" s="14">
        <f t="shared" si="136"/>
        <v>-5</v>
      </c>
      <c r="G2890" s="14">
        <v>559.97</v>
      </c>
      <c r="H2890" s="13">
        <f t="shared" si="137"/>
        <v>4.8600000000000136</v>
      </c>
    </row>
    <row r="2891" spans="1:8" x14ac:dyDescent="0.3">
      <c r="A2891">
        <v>2890</v>
      </c>
      <c r="B2891" s="2">
        <v>41765</v>
      </c>
      <c r="C2891" s="13">
        <v>99.81</v>
      </c>
      <c r="D2891" s="13">
        <f t="shared" si="135"/>
        <v>7.000000000000739E-2</v>
      </c>
      <c r="E2891" s="14">
        <v>21075</v>
      </c>
      <c r="F2891" s="14">
        <f t="shared" si="136"/>
        <v>5</v>
      </c>
      <c r="G2891" s="14">
        <v>555.11</v>
      </c>
      <c r="H2891" s="13">
        <f t="shared" si="137"/>
        <v>-9.7400000000000091</v>
      </c>
    </row>
    <row r="2892" spans="1:8" x14ac:dyDescent="0.3">
      <c r="A2892">
        <v>2891</v>
      </c>
      <c r="B2892" s="2">
        <v>41764</v>
      </c>
      <c r="C2892" s="13">
        <v>99.74</v>
      </c>
      <c r="D2892" s="13">
        <f t="shared" si="135"/>
        <v>-0.35000000000000853</v>
      </c>
      <c r="E2892" s="14">
        <v>21070</v>
      </c>
      <c r="F2892" s="14">
        <f t="shared" si="136"/>
        <v>10</v>
      </c>
      <c r="G2892" s="14">
        <v>564.85</v>
      </c>
      <c r="H2892" s="13">
        <f t="shared" si="137"/>
        <v>-8.5696209912536006</v>
      </c>
    </row>
    <row r="2893" spans="1:8" x14ac:dyDescent="0.3">
      <c r="A2893">
        <v>2892</v>
      </c>
      <c r="B2893" s="2">
        <v>41761</v>
      </c>
      <c r="C2893" s="13">
        <v>100.09</v>
      </c>
      <c r="D2893" s="13">
        <f t="shared" si="135"/>
        <v>0.40000000000000568</v>
      </c>
      <c r="E2893" s="14">
        <v>21060</v>
      </c>
      <c r="F2893" s="14">
        <f t="shared" si="136"/>
        <v>0</v>
      </c>
      <c r="G2893" s="14">
        <v>573.41962099125362</v>
      </c>
      <c r="H2893" s="13">
        <f t="shared" si="137"/>
        <v>0.44370262390668813</v>
      </c>
    </row>
    <row r="2894" spans="1:8" x14ac:dyDescent="0.3">
      <c r="A2894">
        <v>2893</v>
      </c>
      <c r="B2894" s="2">
        <v>41760</v>
      </c>
      <c r="C2894" s="13">
        <v>99.69</v>
      </c>
      <c r="D2894" s="13">
        <f t="shared" si="135"/>
        <v>-0.37999999999999545</v>
      </c>
      <c r="E2894" s="14">
        <v>21060</v>
      </c>
      <c r="F2894" s="14">
        <f t="shared" si="136"/>
        <v>0</v>
      </c>
      <c r="G2894" s="14">
        <v>572.97591836734694</v>
      </c>
      <c r="H2894" s="13">
        <f t="shared" si="137"/>
        <v>1.8544897959184254</v>
      </c>
    </row>
    <row r="2895" spans="1:8" x14ac:dyDescent="0.3">
      <c r="A2895">
        <v>2894</v>
      </c>
      <c r="B2895" s="2">
        <v>41759</v>
      </c>
      <c r="C2895" s="13">
        <v>100.07</v>
      </c>
      <c r="D2895" s="13">
        <f t="shared" si="135"/>
        <v>-1.4900000000000091</v>
      </c>
      <c r="E2895" s="14">
        <v>21060</v>
      </c>
      <c r="F2895" s="14">
        <f t="shared" si="136"/>
        <v>0</v>
      </c>
      <c r="G2895" s="14">
        <v>571.12142857142851</v>
      </c>
      <c r="H2895" s="13">
        <f t="shared" si="137"/>
        <v>-6.8785714285714903</v>
      </c>
    </row>
    <row r="2896" spans="1:8" x14ac:dyDescent="0.3">
      <c r="A2896">
        <v>2895</v>
      </c>
      <c r="B2896" s="2">
        <v>41758</v>
      </c>
      <c r="C2896" s="13">
        <v>101.56</v>
      </c>
      <c r="D2896" s="13">
        <f t="shared" si="135"/>
        <v>0.43000000000000682</v>
      </c>
      <c r="E2896" s="14">
        <v>21060</v>
      </c>
      <c r="F2896" s="14">
        <f t="shared" si="136"/>
        <v>-10</v>
      </c>
      <c r="G2896" s="14">
        <v>578</v>
      </c>
      <c r="H2896" s="13">
        <f t="shared" si="137"/>
        <v>4.8999999999999773</v>
      </c>
    </row>
    <row r="2897" spans="1:8" x14ac:dyDescent="0.3">
      <c r="A2897">
        <v>2896</v>
      </c>
      <c r="B2897" s="2">
        <v>41757</v>
      </c>
      <c r="C2897" s="13">
        <v>101.13</v>
      </c>
      <c r="D2897" s="13">
        <f t="shared" si="135"/>
        <v>0.28000000000000114</v>
      </c>
      <c r="E2897" s="14">
        <v>21070</v>
      </c>
      <c r="F2897" s="14">
        <f t="shared" si="136"/>
        <v>-10</v>
      </c>
      <c r="G2897" s="14">
        <v>573.1</v>
      </c>
      <c r="H2897" s="13">
        <f t="shared" si="137"/>
        <v>-5.8199999999999363</v>
      </c>
    </row>
    <row r="2898" spans="1:8" x14ac:dyDescent="0.3">
      <c r="A2898">
        <v>2897</v>
      </c>
      <c r="B2898" s="2">
        <v>41754</v>
      </c>
      <c r="C2898" s="13">
        <v>100.85</v>
      </c>
      <c r="D2898" s="13">
        <f t="shared" si="135"/>
        <v>-1.3500000000000085</v>
      </c>
      <c r="E2898" s="14">
        <v>21080</v>
      </c>
      <c r="F2898" s="14">
        <f t="shared" si="136"/>
        <v>-5</v>
      </c>
      <c r="G2898" s="14">
        <v>578.91999999999996</v>
      </c>
      <c r="H2898" s="13">
        <f t="shared" si="137"/>
        <v>8.4599999999999227</v>
      </c>
    </row>
    <row r="2899" spans="1:8" x14ac:dyDescent="0.3">
      <c r="A2899">
        <v>2898</v>
      </c>
      <c r="B2899" s="2">
        <v>41753</v>
      </c>
      <c r="C2899" s="13">
        <v>102.2</v>
      </c>
      <c r="D2899" s="13">
        <f t="shared" si="135"/>
        <v>0.73000000000000398</v>
      </c>
      <c r="E2899" s="14">
        <v>21085</v>
      </c>
      <c r="F2899" s="14">
        <f t="shared" si="136"/>
        <v>-5</v>
      </c>
      <c r="G2899" s="14">
        <v>570.46</v>
      </c>
      <c r="H2899" s="13">
        <f t="shared" si="137"/>
        <v>1.1000000000000227</v>
      </c>
    </row>
    <row r="2900" spans="1:8" x14ac:dyDescent="0.3">
      <c r="A2900">
        <v>2899</v>
      </c>
      <c r="B2900" s="2">
        <v>41752</v>
      </c>
      <c r="C2900" s="13">
        <v>101.47</v>
      </c>
      <c r="D2900" s="13">
        <f t="shared" si="135"/>
        <v>-0.21999999999999886</v>
      </c>
      <c r="E2900" s="14">
        <v>21090</v>
      </c>
      <c r="F2900" s="14">
        <f t="shared" si="136"/>
        <v>15</v>
      </c>
      <c r="G2900" s="14">
        <v>569.36</v>
      </c>
      <c r="H2900" s="13">
        <f t="shared" si="137"/>
        <v>-0.50999999999999091</v>
      </c>
    </row>
    <row r="2901" spans="1:8" x14ac:dyDescent="0.3">
      <c r="A2901">
        <v>2900</v>
      </c>
      <c r="B2901" s="2">
        <v>41751</v>
      </c>
      <c r="C2901" s="13">
        <v>101.69</v>
      </c>
      <c r="D2901" s="13">
        <f t="shared" si="135"/>
        <v>-2.6599999999999966</v>
      </c>
      <c r="E2901" s="14">
        <v>21075</v>
      </c>
      <c r="F2901" s="14">
        <f t="shared" si="136"/>
        <v>0</v>
      </c>
      <c r="G2901" s="14">
        <v>569.87</v>
      </c>
      <c r="H2901" s="13">
        <f t="shared" si="137"/>
        <v>11.730000000000018</v>
      </c>
    </row>
    <row r="2902" spans="1:8" x14ac:dyDescent="0.3">
      <c r="A2902">
        <v>2901</v>
      </c>
      <c r="B2902" s="2">
        <v>41750</v>
      </c>
      <c r="C2902" s="13">
        <v>104.35</v>
      </c>
      <c r="D2902" s="13">
        <f t="shared" si="135"/>
        <v>0.57999999999999829</v>
      </c>
      <c r="E2902" s="14">
        <v>21075</v>
      </c>
      <c r="F2902" s="14">
        <f t="shared" si="136"/>
        <v>0</v>
      </c>
      <c r="G2902" s="14">
        <v>558.14</v>
      </c>
      <c r="H2902" s="13">
        <f t="shared" si="137"/>
        <v>-7.1900000000000546</v>
      </c>
    </row>
    <row r="2903" spans="1:8" x14ac:dyDescent="0.3">
      <c r="A2903">
        <v>2902</v>
      </c>
      <c r="B2903" s="2">
        <v>41747</v>
      </c>
      <c r="C2903" s="13">
        <v>103.77</v>
      </c>
      <c r="D2903" s="13">
        <f t="shared" si="135"/>
        <v>-0.56000000000000227</v>
      </c>
      <c r="E2903" s="14">
        <v>21075</v>
      </c>
      <c r="F2903" s="14">
        <f t="shared" si="136"/>
        <v>0</v>
      </c>
      <c r="G2903" s="14">
        <v>565.33000000000004</v>
      </c>
      <c r="H2903" s="13">
        <f t="shared" si="137"/>
        <v>-14.979999999999905</v>
      </c>
    </row>
    <row r="2904" spans="1:8" x14ac:dyDescent="0.3">
      <c r="A2904">
        <v>2903</v>
      </c>
      <c r="B2904" s="2">
        <v>41746</v>
      </c>
      <c r="C2904" s="13">
        <v>104.33</v>
      </c>
      <c r="D2904" s="13">
        <f t="shared" si="135"/>
        <v>0.62000000000000455</v>
      </c>
      <c r="E2904" s="14">
        <v>21075</v>
      </c>
      <c r="F2904" s="14">
        <f t="shared" si="136"/>
        <v>0</v>
      </c>
      <c r="G2904" s="14">
        <v>580.30999999999995</v>
      </c>
      <c r="H2904" s="13">
        <f t="shared" si="137"/>
        <v>6.0199999999999818</v>
      </c>
    </row>
    <row r="2905" spans="1:8" x14ac:dyDescent="0.3">
      <c r="A2905">
        <v>2904</v>
      </c>
      <c r="B2905" s="2">
        <v>41745</v>
      </c>
      <c r="C2905" s="13">
        <v>103.71</v>
      </c>
      <c r="D2905" s="13">
        <f t="shared" si="135"/>
        <v>9.9999999999909051E-3</v>
      </c>
      <c r="E2905" s="14">
        <v>21075</v>
      </c>
      <c r="F2905" s="14">
        <f t="shared" si="136"/>
        <v>-20</v>
      </c>
      <c r="G2905" s="14">
        <v>574.29</v>
      </c>
      <c r="H2905" s="13">
        <f t="shared" si="137"/>
        <v>-11.800000000000068</v>
      </c>
    </row>
    <row r="2906" spans="1:8" x14ac:dyDescent="0.3">
      <c r="A2906">
        <v>2905</v>
      </c>
      <c r="B2906" s="2">
        <v>41744</v>
      </c>
      <c r="C2906" s="13">
        <v>103.7</v>
      </c>
      <c r="D2906" s="13">
        <f t="shared" si="135"/>
        <v>-0.34999999999999432</v>
      </c>
      <c r="E2906" s="14">
        <v>21095</v>
      </c>
      <c r="F2906" s="14">
        <f t="shared" si="136"/>
        <v>20</v>
      </c>
      <c r="G2906" s="14">
        <v>586.09</v>
      </c>
      <c r="H2906" s="13">
        <f t="shared" si="137"/>
        <v>-10.019999999999982</v>
      </c>
    </row>
    <row r="2907" spans="1:8" x14ac:dyDescent="0.3">
      <c r="A2907">
        <v>2906</v>
      </c>
      <c r="B2907" s="2">
        <v>41743</v>
      </c>
      <c r="C2907" s="13">
        <v>104.05</v>
      </c>
      <c r="D2907" s="13">
        <f t="shared" si="135"/>
        <v>0.36999999999999034</v>
      </c>
      <c r="E2907" s="14">
        <v>21075</v>
      </c>
      <c r="F2907" s="14">
        <f t="shared" si="136"/>
        <v>-19.5</v>
      </c>
      <c r="G2907" s="14">
        <v>596.11</v>
      </c>
      <c r="H2907" s="13">
        <f t="shared" si="137"/>
        <v>-4.4600000000000364</v>
      </c>
    </row>
    <row r="2908" spans="1:8" x14ac:dyDescent="0.3">
      <c r="A2908">
        <v>2907</v>
      </c>
      <c r="B2908" s="2">
        <v>41740</v>
      </c>
      <c r="C2908" s="13">
        <v>103.68</v>
      </c>
      <c r="D2908" s="13">
        <f t="shared" si="135"/>
        <v>0.31000000000000227</v>
      </c>
      <c r="E2908" s="14">
        <v>21094.5</v>
      </c>
      <c r="F2908" s="14">
        <f t="shared" si="136"/>
        <v>19.5</v>
      </c>
      <c r="G2908" s="14">
        <v>600.57000000000005</v>
      </c>
      <c r="H2908" s="13">
        <f t="shared" si="137"/>
        <v>-0.75999999999999091</v>
      </c>
    </row>
    <row r="2909" spans="1:8" x14ac:dyDescent="0.3">
      <c r="A2909">
        <v>2908</v>
      </c>
      <c r="B2909" s="2">
        <v>41739</v>
      </c>
      <c r="C2909" s="13">
        <v>103.37</v>
      </c>
      <c r="D2909" s="13">
        <f t="shared" si="135"/>
        <v>-0.17999999999999261</v>
      </c>
      <c r="E2909" s="14">
        <v>21075</v>
      </c>
      <c r="F2909" s="14">
        <f t="shared" si="136"/>
        <v>0</v>
      </c>
      <c r="G2909" s="14">
        <v>601.33000000000004</v>
      </c>
      <c r="H2909" s="13">
        <f t="shared" si="137"/>
        <v>9.4171428571428351</v>
      </c>
    </row>
    <row r="2910" spans="1:8" x14ac:dyDescent="0.3">
      <c r="A2910">
        <v>2909</v>
      </c>
      <c r="B2910" s="2">
        <v>41738</v>
      </c>
      <c r="C2910" s="13">
        <v>103.55</v>
      </c>
      <c r="D2910" s="13">
        <f t="shared" si="135"/>
        <v>0.98000000000000398</v>
      </c>
      <c r="E2910" s="14">
        <v>21075</v>
      </c>
      <c r="F2910" s="14">
        <f t="shared" si="136"/>
        <v>0</v>
      </c>
      <c r="G2910" s="14">
        <v>591.91285714285721</v>
      </c>
      <c r="H2910" s="13">
        <f t="shared" si="137"/>
        <v>-11.337142857142794</v>
      </c>
    </row>
    <row r="2911" spans="1:8" x14ac:dyDescent="0.3">
      <c r="A2911">
        <v>2910</v>
      </c>
      <c r="B2911" s="2">
        <v>41737</v>
      </c>
      <c r="C2911" s="13">
        <v>102.57</v>
      </c>
      <c r="D2911" s="13">
        <f t="shared" si="135"/>
        <v>2.1399999999999864</v>
      </c>
      <c r="E2911" s="14">
        <v>21075</v>
      </c>
      <c r="F2911" s="14">
        <f t="shared" si="136"/>
        <v>0</v>
      </c>
      <c r="G2911" s="14">
        <v>603.25</v>
      </c>
      <c r="H2911" s="13">
        <f t="shared" si="137"/>
        <v>2.67999999999995</v>
      </c>
    </row>
    <row r="2912" spans="1:8" x14ac:dyDescent="0.3">
      <c r="A2912">
        <v>2911</v>
      </c>
      <c r="B2912" s="2">
        <v>41736</v>
      </c>
      <c r="C2912" s="13">
        <v>100.43</v>
      </c>
      <c r="D2912" s="13">
        <f t="shared" si="135"/>
        <v>-0.72999999999998977</v>
      </c>
      <c r="E2912" s="14">
        <v>21075</v>
      </c>
      <c r="F2912" s="14">
        <f t="shared" si="136"/>
        <v>5</v>
      </c>
      <c r="G2912" s="14">
        <v>600.57000000000005</v>
      </c>
      <c r="H2912" s="13">
        <f t="shared" si="137"/>
        <v>7.5300000000000864</v>
      </c>
    </row>
    <row r="2913" spans="1:8" x14ac:dyDescent="0.3">
      <c r="A2913">
        <v>2912</v>
      </c>
      <c r="B2913" s="2">
        <v>41733</v>
      </c>
      <c r="C2913" s="13">
        <v>101.16</v>
      </c>
      <c r="D2913" s="13">
        <f t="shared" si="135"/>
        <v>0.86999999999999034</v>
      </c>
      <c r="E2913" s="14">
        <v>21070</v>
      </c>
      <c r="F2913" s="14">
        <f t="shared" si="136"/>
        <v>0</v>
      </c>
      <c r="G2913" s="14">
        <v>593.04</v>
      </c>
      <c r="H2913" s="13">
        <f t="shared" si="137"/>
        <v>3.5999999999999091</v>
      </c>
    </row>
    <row r="2914" spans="1:8" x14ac:dyDescent="0.3">
      <c r="A2914">
        <v>2913</v>
      </c>
      <c r="B2914" s="2">
        <v>41732</v>
      </c>
      <c r="C2914" s="13">
        <v>100.29</v>
      </c>
      <c r="D2914" s="13">
        <f t="shared" si="135"/>
        <v>0.69000000000001194</v>
      </c>
      <c r="E2914" s="14">
        <v>21070</v>
      </c>
      <c r="F2914" s="14">
        <f t="shared" si="136"/>
        <v>-5</v>
      </c>
      <c r="G2914" s="14">
        <v>589.44000000000005</v>
      </c>
      <c r="H2914" s="13">
        <f t="shared" si="137"/>
        <v>7.7700000000000955</v>
      </c>
    </row>
    <row r="2915" spans="1:8" x14ac:dyDescent="0.3">
      <c r="A2915">
        <v>2914</v>
      </c>
      <c r="B2915" s="2">
        <v>41731</v>
      </c>
      <c r="C2915" s="13">
        <v>99.6</v>
      </c>
      <c r="D2915" s="13">
        <f t="shared" si="135"/>
        <v>-9.0000000000003411E-2</v>
      </c>
      <c r="E2915" s="14">
        <v>21075</v>
      </c>
      <c r="F2915" s="14">
        <f t="shared" si="136"/>
        <v>0</v>
      </c>
      <c r="G2915" s="14">
        <v>581.66999999999996</v>
      </c>
      <c r="H2915" s="13">
        <f t="shared" si="137"/>
        <v>-2.1800000000000637</v>
      </c>
    </row>
    <row r="2916" spans="1:8" x14ac:dyDescent="0.3">
      <c r="A2916">
        <v>2915</v>
      </c>
      <c r="B2916" s="2">
        <v>41730</v>
      </c>
      <c r="C2916" s="13">
        <v>99.69</v>
      </c>
      <c r="D2916" s="13">
        <f t="shared" si="135"/>
        <v>-1.8799999999999955</v>
      </c>
      <c r="E2916" s="14">
        <v>21075</v>
      </c>
      <c r="F2916" s="14">
        <f t="shared" si="136"/>
        <v>0</v>
      </c>
      <c r="G2916" s="14">
        <v>583.85</v>
      </c>
      <c r="H2916" s="13">
        <f t="shared" si="137"/>
        <v>-7.7200000000000273</v>
      </c>
    </row>
    <row r="2917" spans="1:8" x14ac:dyDescent="0.3">
      <c r="A2917">
        <v>2916</v>
      </c>
      <c r="B2917" s="2">
        <v>41729</v>
      </c>
      <c r="C2917" s="13">
        <v>101.57</v>
      </c>
      <c r="D2917" s="13">
        <f t="shared" si="135"/>
        <v>-0.1600000000000108</v>
      </c>
      <c r="E2917" s="14">
        <v>21075</v>
      </c>
      <c r="F2917" s="14">
        <f t="shared" si="136"/>
        <v>-10</v>
      </c>
      <c r="G2917" s="14">
        <v>591.57000000000005</v>
      </c>
      <c r="H2917" s="13">
        <f t="shared" si="137"/>
        <v>-2.7199999999999136</v>
      </c>
    </row>
    <row r="2918" spans="1:8" x14ac:dyDescent="0.3">
      <c r="A2918">
        <v>2917</v>
      </c>
      <c r="B2918" s="2">
        <v>41726</v>
      </c>
      <c r="C2918" s="13">
        <v>101.73</v>
      </c>
      <c r="D2918" s="13">
        <f t="shared" si="135"/>
        <v>0.48000000000000398</v>
      </c>
      <c r="E2918" s="14">
        <v>21085</v>
      </c>
      <c r="F2918" s="14">
        <f t="shared" si="136"/>
        <v>5</v>
      </c>
      <c r="G2918" s="14">
        <v>594.29</v>
      </c>
      <c r="H2918" s="13">
        <f t="shared" si="137"/>
        <v>4.1499999999999773</v>
      </c>
    </row>
    <row r="2919" spans="1:8" x14ac:dyDescent="0.3">
      <c r="A2919">
        <v>2918</v>
      </c>
      <c r="B2919" s="2">
        <v>41725</v>
      </c>
      <c r="C2919" s="13">
        <v>101.25</v>
      </c>
      <c r="D2919" s="13">
        <f t="shared" si="135"/>
        <v>0.64000000000000057</v>
      </c>
      <c r="E2919" s="14">
        <v>21080</v>
      </c>
      <c r="F2919" s="14">
        <f t="shared" si="136"/>
        <v>5</v>
      </c>
      <c r="G2919" s="14">
        <v>590.14</v>
      </c>
      <c r="H2919" s="13">
        <f t="shared" si="137"/>
        <v>2.0800000000000409</v>
      </c>
    </row>
    <row r="2920" spans="1:8" x14ac:dyDescent="0.3">
      <c r="A2920">
        <v>2919</v>
      </c>
      <c r="B2920" s="2">
        <v>41724</v>
      </c>
      <c r="C2920" s="13">
        <v>100.61</v>
      </c>
      <c r="D2920" s="13">
        <f t="shared" si="135"/>
        <v>0.95000000000000284</v>
      </c>
      <c r="E2920" s="14">
        <v>21075</v>
      </c>
      <c r="F2920" s="14">
        <f t="shared" si="136"/>
        <v>0</v>
      </c>
      <c r="G2920" s="14">
        <v>588.05999999999995</v>
      </c>
      <c r="H2920" s="13">
        <f t="shared" si="137"/>
        <v>-13.790000000000077</v>
      </c>
    </row>
    <row r="2921" spans="1:8" x14ac:dyDescent="0.3">
      <c r="A2921">
        <v>2920</v>
      </c>
      <c r="B2921" s="2">
        <v>41723</v>
      </c>
      <c r="C2921" s="13">
        <v>99.66</v>
      </c>
      <c r="D2921" s="13">
        <f t="shared" si="135"/>
        <v>-0.39000000000000057</v>
      </c>
      <c r="E2921" s="14">
        <v>21075</v>
      </c>
      <c r="F2921" s="14">
        <f t="shared" si="136"/>
        <v>0</v>
      </c>
      <c r="G2921" s="14">
        <v>601.85</v>
      </c>
      <c r="H2921" s="13">
        <f t="shared" si="137"/>
        <v>-5.6999999999999318</v>
      </c>
    </row>
    <row r="2922" spans="1:8" x14ac:dyDescent="0.3">
      <c r="A2922">
        <v>2921</v>
      </c>
      <c r="B2922" s="2">
        <v>41722</v>
      </c>
      <c r="C2922" s="13">
        <v>100.05</v>
      </c>
      <c r="D2922" s="13">
        <f t="shared" si="135"/>
        <v>7.9999999999998295E-2</v>
      </c>
      <c r="E2922" s="14">
        <v>21075</v>
      </c>
      <c r="F2922" s="14">
        <f t="shared" si="136"/>
        <v>0</v>
      </c>
      <c r="G2922" s="14">
        <v>607.54999999999995</v>
      </c>
      <c r="H2922" s="13">
        <f t="shared" si="137"/>
        <v>5.7999999999999545</v>
      </c>
    </row>
    <row r="2923" spans="1:8" x14ac:dyDescent="0.3">
      <c r="A2923">
        <v>2922</v>
      </c>
      <c r="B2923" s="2">
        <v>41719</v>
      </c>
      <c r="C2923" s="13">
        <v>99.97</v>
      </c>
      <c r="D2923" s="13">
        <f t="shared" si="135"/>
        <v>0.28999999999999204</v>
      </c>
      <c r="E2923" s="14">
        <v>21075</v>
      </c>
      <c r="F2923" s="14">
        <f t="shared" si="136"/>
        <v>0</v>
      </c>
      <c r="G2923" s="14">
        <v>601.75</v>
      </c>
      <c r="H2923" s="13">
        <f t="shared" si="137"/>
        <v>1.4900000000000091</v>
      </c>
    </row>
    <row r="2924" spans="1:8" x14ac:dyDescent="0.3">
      <c r="A2924">
        <v>2923</v>
      </c>
      <c r="B2924" s="2">
        <v>41718</v>
      </c>
      <c r="C2924" s="13">
        <v>99.68</v>
      </c>
      <c r="D2924" s="13">
        <f t="shared" si="135"/>
        <v>-1.0299999999999869</v>
      </c>
      <c r="E2924" s="14">
        <v>21075</v>
      </c>
      <c r="F2924" s="14">
        <f t="shared" si="136"/>
        <v>0</v>
      </c>
      <c r="G2924" s="14">
        <v>600.26</v>
      </c>
      <c r="H2924" s="13">
        <f t="shared" si="137"/>
        <v>-5.3300000000000409</v>
      </c>
    </row>
    <row r="2925" spans="1:8" x14ac:dyDescent="0.3">
      <c r="A2925">
        <v>2924</v>
      </c>
      <c r="B2925" s="2">
        <v>41717</v>
      </c>
      <c r="C2925" s="13">
        <v>100.71</v>
      </c>
      <c r="D2925" s="13">
        <f t="shared" si="135"/>
        <v>0.62999999999999545</v>
      </c>
      <c r="E2925" s="14">
        <v>21075</v>
      </c>
      <c r="F2925" s="14">
        <f t="shared" si="136"/>
        <v>0</v>
      </c>
      <c r="G2925" s="14">
        <v>605.59</v>
      </c>
      <c r="H2925" s="13">
        <f t="shared" si="137"/>
        <v>5.7400000000000091</v>
      </c>
    </row>
    <row r="2926" spans="1:8" x14ac:dyDescent="0.3">
      <c r="A2926">
        <v>2925</v>
      </c>
      <c r="B2926" s="2">
        <v>41716</v>
      </c>
      <c r="C2926" s="13">
        <v>100.08</v>
      </c>
      <c r="D2926" s="13">
        <f t="shared" si="135"/>
        <v>1.6499999999999915</v>
      </c>
      <c r="E2926" s="14">
        <v>21075</v>
      </c>
      <c r="F2926" s="14">
        <f t="shared" si="136"/>
        <v>5</v>
      </c>
      <c r="G2926" s="14">
        <v>599.85</v>
      </c>
      <c r="H2926" s="13">
        <f t="shared" si="137"/>
        <v>-0.50999999999999091</v>
      </c>
    </row>
    <row r="2927" spans="1:8" x14ac:dyDescent="0.3">
      <c r="A2927">
        <v>2926</v>
      </c>
      <c r="B2927" s="2">
        <v>41715</v>
      </c>
      <c r="C2927" s="13">
        <v>98.43</v>
      </c>
      <c r="D2927" s="13">
        <f t="shared" si="135"/>
        <v>-0.79999999999999716</v>
      </c>
      <c r="E2927" s="14">
        <v>21070</v>
      </c>
      <c r="F2927" s="14">
        <f t="shared" si="136"/>
        <v>-10</v>
      </c>
      <c r="G2927" s="14">
        <v>600.36</v>
      </c>
      <c r="H2927" s="13">
        <f t="shared" si="137"/>
        <v>3.5299999999999727</v>
      </c>
    </row>
    <row r="2928" spans="1:8" x14ac:dyDescent="0.3">
      <c r="A2928">
        <v>2927</v>
      </c>
      <c r="B2928" s="2">
        <v>41712</v>
      </c>
      <c r="C2928" s="13">
        <v>99.23</v>
      </c>
      <c r="D2928" s="13">
        <f t="shared" si="135"/>
        <v>0.6600000000000108</v>
      </c>
      <c r="E2928" s="14">
        <v>21080</v>
      </c>
      <c r="F2928" s="14">
        <f t="shared" si="136"/>
        <v>0</v>
      </c>
      <c r="G2928" s="14">
        <v>596.83000000000004</v>
      </c>
      <c r="H2928" s="13">
        <f t="shared" si="137"/>
        <v>1.6100000000000136</v>
      </c>
    </row>
    <row r="2929" spans="1:8" x14ac:dyDescent="0.3">
      <c r="A2929">
        <v>2928</v>
      </c>
      <c r="B2929" s="2">
        <v>41711</v>
      </c>
      <c r="C2929" s="13">
        <v>98.57</v>
      </c>
      <c r="D2929" s="13">
        <f t="shared" si="135"/>
        <v>0.27999999999998693</v>
      </c>
      <c r="E2929" s="14">
        <v>21080</v>
      </c>
      <c r="F2929" s="14">
        <f t="shared" si="136"/>
        <v>0</v>
      </c>
      <c r="G2929" s="14">
        <v>595.22</v>
      </c>
      <c r="H2929" s="13">
        <f t="shared" si="137"/>
        <v>5.2000000000000455</v>
      </c>
    </row>
    <row r="2930" spans="1:8" x14ac:dyDescent="0.3">
      <c r="A2930">
        <v>2929</v>
      </c>
      <c r="B2930" s="2">
        <v>41710</v>
      </c>
      <c r="C2930" s="13">
        <v>98.29</v>
      </c>
      <c r="D2930" s="13">
        <f t="shared" si="135"/>
        <v>-2</v>
      </c>
      <c r="E2930" s="14">
        <v>21080</v>
      </c>
      <c r="F2930" s="14">
        <f t="shared" si="136"/>
        <v>0</v>
      </c>
      <c r="G2930" s="14">
        <v>590.02</v>
      </c>
      <c r="H2930" s="13">
        <f t="shared" si="137"/>
        <v>1.5199999999999818</v>
      </c>
    </row>
    <row r="2931" spans="1:8" x14ac:dyDescent="0.3">
      <c r="A2931">
        <v>2930</v>
      </c>
      <c r="B2931" s="2">
        <v>41709</v>
      </c>
      <c r="C2931" s="13">
        <v>100.29</v>
      </c>
      <c r="D2931" s="13">
        <f t="shared" si="135"/>
        <v>-1.0999999999999943</v>
      </c>
      <c r="E2931" s="14">
        <v>21080</v>
      </c>
      <c r="F2931" s="14">
        <f t="shared" si="136"/>
        <v>0</v>
      </c>
      <c r="G2931" s="14">
        <v>588.5</v>
      </c>
      <c r="H2931" s="13">
        <f t="shared" si="137"/>
        <v>4.8099999999999454</v>
      </c>
    </row>
    <row r="2932" spans="1:8" x14ac:dyDescent="0.3">
      <c r="A2932">
        <v>2931</v>
      </c>
      <c r="B2932" s="2">
        <v>41708</v>
      </c>
      <c r="C2932" s="13">
        <v>101.39</v>
      </c>
      <c r="D2932" s="13">
        <f t="shared" si="135"/>
        <v>-1.4299999999999926</v>
      </c>
      <c r="E2932" s="14">
        <v>21080</v>
      </c>
      <c r="F2932" s="14">
        <f t="shared" si="136"/>
        <v>0</v>
      </c>
      <c r="G2932" s="14">
        <v>583.69000000000005</v>
      </c>
      <c r="H2932" s="13">
        <f t="shared" si="137"/>
        <v>3.9400000000000546</v>
      </c>
    </row>
    <row r="2933" spans="1:8" x14ac:dyDescent="0.3">
      <c r="A2933">
        <v>2932</v>
      </c>
      <c r="B2933" s="2">
        <v>41705</v>
      </c>
      <c r="C2933" s="13">
        <v>102.82</v>
      </c>
      <c r="D2933" s="13">
        <f t="shared" si="135"/>
        <v>1</v>
      </c>
      <c r="E2933" s="14">
        <v>21080</v>
      </c>
      <c r="F2933" s="14">
        <f t="shared" si="136"/>
        <v>0</v>
      </c>
      <c r="G2933" s="14">
        <v>579.75</v>
      </c>
      <c r="H2933" s="13">
        <f t="shared" si="137"/>
        <v>1.1900000000000546</v>
      </c>
    </row>
    <row r="2934" spans="1:8" x14ac:dyDescent="0.3">
      <c r="A2934">
        <v>2933</v>
      </c>
      <c r="B2934" s="2">
        <v>41704</v>
      </c>
      <c r="C2934" s="13">
        <v>101.82</v>
      </c>
      <c r="D2934" s="13">
        <f t="shared" si="135"/>
        <v>6.9999999999993179E-2</v>
      </c>
      <c r="E2934" s="14">
        <v>21080</v>
      </c>
      <c r="F2934" s="14">
        <f t="shared" si="136"/>
        <v>0</v>
      </c>
      <c r="G2934" s="14">
        <v>578.55999999999995</v>
      </c>
      <c r="H2934" s="13">
        <f t="shared" si="137"/>
        <v>3.6199999999998909</v>
      </c>
    </row>
    <row r="2935" spans="1:8" x14ac:dyDescent="0.3">
      <c r="A2935">
        <v>2934</v>
      </c>
      <c r="B2935" s="2">
        <v>41703</v>
      </c>
      <c r="C2935" s="13">
        <v>101.75</v>
      </c>
      <c r="D2935" s="13">
        <f t="shared" si="135"/>
        <v>-1.8900000000000006</v>
      </c>
      <c r="E2935" s="14">
        <v>21080</v>
      </c>
      <c r="F2935" s="14">
        <f t="shared" si="136"/>
        <v>0</v>
      </c>
      <c r="G2935" s="14">
        <v>574.94000000000005</v>
      </c>
      <c r="H2935" s="13">
        <f t="shared" si="137"/>
        <v>4.9700000000000273</v>
      </c>
    </row>
    <row r="2936" spans="1:8" x14ac:dyDescent="0.3">
      <c r="A2936">
        <v>2935</v>
      </c>
      <c r="B2936" s="2">
        <v>41702</v>
      </c>
      <c r="C2936" s="13">
        <v>103.64</v>
      </c>
      <c r="D2936" s="13">
        <f t="shared" si="135"/>
        <v>-1.7000000000000028</v>
      </c>
      <c r="E2936" s="14">
        <v>21080</v>
      </c>
      <c r="F2936" s="14">
        <f t="shared" si="136"/>
        <v>-5</v>
      </c>
      <c r="G2936" s="14">
        <v>569.97</v>
      </c>
      <c r="H2936" s="13">
        <f t="shared" si="137"/>
        <v>-3.4099999999999682</v>
      </c>
    </row>
    <row r="2937" spans="1:8" x14ac:dyDescent="0.3">
      <c r="A2937">
        <v>2936</v>
      </c>
      <c r="B2937" s="2">
        <v>41701</v>
      </c>
      <c r="C2937" s="13">
        <v>105.34</v>
      </c>
      <c r="D2937" s="13">
        <f t="shared" si="135"/>
        <v>2.460000000000008</v>
      </c>
      <c r="E2937" s="14">
        <v>21085</v>
      </c>
      <c r="F2937" s="14">
        <f t="shared" si="136"/>
        <v>5</v>
      </c>
      <c r="G2937" s="14">
        <v>573.38</v>
      </c>
      <c r="H2937" s="13">
        <f t="shared" si="137"/>
        <v>-13.100000000000023</v>
      </c>
    </row>
    <row r="2938" spans="1:8" x14ac:dyDescent="0.3">
      <c r="A2938">
        <v>2937</v>
      </c>
      <c r="B2938" s="2">
        <v>41698</v>
      </c>
      <c r="C2938" s="13">
        <v>102.88</v>
      </c>
      <c r="D2938" s="13">
        <f t="shared" si="135"/>
        <v>0.19999999999998863</v>
      </c>
      <c r="E2938" s="14">
        <v>21080</v>
      </c>
      <c r="F2938" s="14">
        <f t="shared" si="136"/>
        <v>0</v>
      </c>
      <c r="G2938" s="14">
        <v>586.48</v>
      </c>
      <c r="H2938" s="13">
        <f t="shared" si="137"/>
        <v>1.6900000000000546</v>
      </c>
    </row>
    <row r="2939" spans="1:8" x14ac:dyDescent="0.3">
      <c r="A2939">
        <v>2938</v>
      </c>
      <c r="B2939" s="2">
        <v>41697</v>
      </c>
      <c r="C2939" s="13">
        <v>102.68</v>
      </c>
      <c r="D2939" s="13">
        <f t="shared" si="135"/>
        <v>-0.25</v>
      </c>
      <c r="E2939" s="14">
        <v>21080</v>
      </c>
      <c r="F2939" s="14">
        <f t="shared" si="136"/>
        <v>0</v>
      </c>
      <c r="G2939" s="14">
        <v>584.79</v>
      </c>
      <c r="H2939" s="13">
        <f t="shared" si="137"/>
        <v>-5.0199999999999818</v>
      </c>
    </row>
    <row r="2940" spans="1:8" x14ac:dyDescent="0.3">
      <c r="A2940">
        <v>2939</v>
      </c>
      <c r="B2940" s="2">
        <v>41696</v>
      </c>
      <c r="C2940" s="13">
        <v>102.93</v>
      </c>
      <c r="D2940" s="13">
        <f t="shared" si="135"/>
        <v>0.73000000000000398</v>
      </c>
      <c r="E2940" s="14">
        <v>21080</v>
      </c>
      <c r="F2940" s="14">
        <f t="shared" si="136"/>
        <v>-5</v>
      </c>
      <c r="G2940" s="14">
        <v>589.80999999999995</v>
      </c>
      <c r="H2940" s="13">
        <f t="shared" si="137"/>
        <v>3.6099999999999</v>
      </c>
    </row>
    <row r="2941" spans="1:8" x14ac:dyDescent="0.3">
      <c r="A2941">
        <v>2940</v>
      </c>
      <c r="B2941" s="2">
        <v>41695</v>
      </c>
      <c r="C2941" s="13">
        <v>102.2</v>
      </c>
      <c r="D2941" s="13">
        <f t="shared" si="135"/>
        <v>-0.96999999999999886</v>
      </c>
      <c r="E2941" s="14">
        <v>21085</v>
      </c>
      <c r="F2941" s="14">
        <f t="shared" si="136"/>
        <v>0</v>
      </c>
      <c r="G2941" s="14">
        <v>586.20000000000005</v>
      </c>
      <c r="H2941" s="13">
        <f t="shared" si="137"/>
        <v>9.6200000000000045</v>
      </c>
    </row>
    <row r="2942" spans="1:8" x14ac:dyDescent="0.3">
      <c r="A2942">
        <v>2941</v>
      </c>
      <c r="B2942" s="2">
        <v>41694</v>
      </c>
      <c r="C2942" s="13">
        <v>103.17</v>
      </c>
      <c r="D2942" s="13">
        <f t="shared" si="135"/>
        <v>0.64000000000000057</v>
      </c>
      <c r="E2942" s="14">
        <v>21085</v>
      </c>
      <c r="F2942" s="14">
        <f t="shared" si="136"/>
        <v>0</v>
      </c>
      <c r="G2942" s="14">
        <v>576.58000000000004</v>
      </c>
      <c r="H2942" s="13">
        <f t="shared" si="137"/>
        <v>6.0099999999999909</v>
      </c>
    </row>
    <row r="2943" spans="1:8" x14ac:dyDescent="0.3">
      <c r="A2943">
        <v>2942</v>
      </c>
      <c r="B2943" s="2">
        <v>41691</v>
      </c>
      <c r="C2943" s="13">
        <v>102.53</v>
      </c>
      <c r="D2943" s="13">
        <f t="shared" si="135"/>
        <v>-0.67000000000000171</v>
      </c>
      <c r="E2943" s="14">
        <v>21085</v>
      </c>
      <c r="F2943" s="14">
        <f t="shared" si="136"/>
        <v>5</v>
      </c>
      <c r="G2943" s="14">
        <v>570.57000000000005</v>
      </c>
      <c r="H2943" s="13">
        <f t="shared" si="137"/>
        <v>-0.4699999999999136</v>
      </c>
    </row>
    <row r="2944" spans="1:8" x14ac:dyDescent="0.3">
      <c r="A2944">
        <v>2943</v>
      </c>
      <c r="B2944" s="2">
        <v>41690</v>
      </c>
      <c r="C2944" s="13">
        <v>103.2</v>
      </c>
      <c r="D2944" s="13">
        <f t="shared" si="135"/>
        <v>-0.25999999999999091</v>
      </c>
      <c r="E2944" s="14">
        <v>21080</v>
      </c>
      <c r="F2944" s="14">
        <f t="shared" si="136"/>
        <v>0</v>
      </c>
      <c r="G2944" s="14">
        <v>571.04</v>
      </c>
      <c r="H2944" s="13">
        <f t="shared" si="137"/>
        <v>-7.0800000000000409</v>
      </c>
    </row>
    <row r="2945" spans="1:8" x14ac:dyDescent="0.3">
      <c r="A2945">
        <v>2944</v>
      </c>
      <c r="B2945" s="2">
        <v>41689</v>
      </c>
      <c r="C2945" s="13">
        <v>103.46</v>
      </c>
      <c r="D2945" s="13">
        <f t="shared" si="135"/>
        <v>0.91999999999998749</v>
      </c>
      <c r="E2945" s="14">
        <v>21080</v>
      </c>
      <c r="F2945" s="14">
        <f t="shared" si="136"/>
        <v>0</v>
      </c>
      <c r="G2945" s="14">
        <v>578.12</v>
      </c>
      <c r="H2945" s="13">
        <f t="shared" si="137"/>
        <v>3.5600000000000591</v>
      </c>
    </row>
    <row r="2946" spans="1:8" x14ac:dyDescent="0.3">
      <c r="A2946">
        <v>2945</v>
      </c>
      <c r="B2946" s="2">
        <v>41688</v>
      </c>
      <c r="C2946" s="13">
        <v>102.54</v>
      </c>
      <c r="D2946" s="13">
        <f t="shared" si="135"/>
        <v>2.7028571428571411</v>
      </c>
      <c r="E2946" s="14">
        <v>21080</v>
      </c>
      <c r="F2946" s="14">
        <f t="shared" si="136"/>
        <v>0</v>
      </c>
      <c r="G2946" s="14">
        <v>574.55999999999995</v>
      </c>
      <c r="H2946" s="13">
        <f t="shared" si="137"/>
        <v>4.3599999999999</v>
      </c>
    </row>
    <row r="2947" spans="1:8" x14ac:dyDescent="0.3">
      <c r="A2947">
        <v>2946</v>
      </c>
      <c r="B2947" s="2">
        <v>41687</v>
      </c>
      <c r="C2947" s="13">
        <v>99.837142857142865</v>
      </c>
      <c r="D2947" s="13">
        <f t="shared" ref="D2947:D3010" si="138">C2947-C2948</f>
        <v>-0.47285714285713709</v>
      </c>
      <c r="E2947" s="14">
        <v>21080</v>
      </c>
      <c r="F2947" s="14">
        <f t="shared" ref="F2947:F3010" si="139">E2947-E2948</f>
        <v>10</v>
      </c>
      <c r="G2947" s="14">
        <v>570.20000000000005</v>
      </c>
      <c r="H2947" s="13">
        <f t="shared" ref="H2947:H3010" si="140">G2947-G2948</f>
        <v>-2.0199999999999818</v>
      </c>
    </row>
    <row r="2948" spans="1:8" x14ac:dyDescent="0.3">
      <c r="A2948">
        <v>2947</v>
      </c>
      <c r="B2948" s="2">
        <v>41684</v>
      </c>
      <c r="C2948" s="13">
        <v>100.31</v>
      </c>
      <c r="D2948" s="13">
        <f t="shared" si="138"/>
        <v>4.0000000000006253E-2</v>
      </c>
      <c r="E2948" s="14">
        <v>21070</v>
      </c>
      <c r="F2948" s="14">
        <f t="shared" si="139"/>
        <v>-15</v>
      </c>
      <c r="G2948" s="14">
        <v>572.22</v>
      </c>
      <c r="H2948" s="13">
        <f t="shared" si="140"/>
        <v>2.0400000000000773</v>
      </c>
    </row>
    <row r="2949" spans="1:8" x14ac:dyDescent="0.3">
      <c r="A2949">
        <v>2948</v>
      </c>
      <c r="B2949" s="2">
        <v>41683</v>
      </c>
      <c r="C2949" s="13">
        <v>100.27</v>
      </c>
      <c r="D2949" s="13">
        <f t="shared" si="138"/>
        <v>-0.10999999999999943</v>
      </c>
      <c r="E2949" s="14">
        <v>21085</v>
      </c>
      <c r="F2949" s="14">
        <f t="shared" si="139"/>
        <v>5</v>
      </c>
      <c r="G2949" s="14">
        <v>570.17999999999995</v>
      </c>
      <c r="H2949" s="13">
        <f t="shared" si="140"/>
        <v>5.92999999999995</v>
      </c>
    </row>
    <row r="2950" spans="1:8" x14ac:dyDescent="0.3">
      <c r="A2950">
        <v>2949</v>
      </c>
      <c r="B2950" s="2">
        <v>41682</v>
      </c>
      <c r="C2950" s="13">
        <v>100.38</v>
      </c>
      <c r="D2950" s="13">
        <f t="shared" si="138"/>
        <v>0.42000000000000171</v>
      </c>
      <c r="E2950" s="14">
        <v>21080</v>
      </c>
      <c r="F2950" s="14">
        <f t="shared" si="139"/>
        <v>-10</v>
      </c>
      <c r="G2950" s="14">
        <v>564.25</v>
      </c>
      <c r="H2950" s="13">
        <f t="shared" si="140"/>
        <v>10.350000000000023</v>
      </c>
    </row>
    <row r="2951" spans="1:8" x14ac:dyDescent="0.3">
      <c r="A2951">
        <v>2950</v>
      </c>
      <c r="B2951" s="2">
        <v>41681</v>
      </c>
      <c r="C2951" s="13">
        <v>99.96</v>
      </c>
      <c r="D2951" s="13">
        <f t="shared" si="138"/>
        <v>-0.1600000000000108</v>
      </c>
      <c r="E2951" s="14">
        <v>21090</v>
      </c>
      <c r="F2951" s="14">
        <f t="shared" si="139"/>
        <v>5</v>
      </c>
      <c r="G2951" s="14">
        <v>553.9</v>
      </c>
      <c r="H2951" s="13">
        <f t="shared" si="140"/>
        <v>-2</v>
      </c>
    </row>
    <row r="2952" spans="1:8" x14ac:dyDescent="0.3">
      <c r="A2952">
        <v>2951</v>
      </c>
      <c r="B2952" s="2">
        <v>41680</v>
      </c>
      <c r="C2952" s="13">
        <v>100.12</v>
      </c>
      <c r="D2952" s="13">
        <f t="shared" si="138"/>
        <v>0.14000000000000057</v>
      </c>
      <c r="E2952" s="14">
        <v>21085</v>
      </c>
      <c r="F2952" s="14">
        <f t="shared" si="139"/>
        <v>0</v>
      </c>
      <c r="G2952" s="14">
        <v>555.9</v>
      </c>
      <c r="H2952" s="13">
        <f t="shared" si="140"/>
        <v>6.1399999999999864</v>
      </c>
    </row>
    <row r="2953" spans="1:8" x14ac:dyDescent="0.3">
      <c r="A2953">
        <v>2952</v>
      </c>
      <c r="B2953" s="2">
        <v>41677</v>
      </c>
      <c r="C2953" s="13">
        <v>99.98</v>
      </c>
      <c r="D2953" s="13">
        <f t="shared" si="138"/>
        <v>2.1400000000000006</v>
      </c>
      <c r="E2953" s="14">
        <v>21085</v>
      </c>
      <c r="F2953" s="14">
        <f t="shared" si="139"/>
        <v>5</v>
      </c>
      <c r="G2953" s="14">
        <v>549.76</v>
      </c>
      <c r="H2953" s="13">
        <f t="shared" si="140"/>
        <v>-4.9199999999999591</v>
      </c>
    </row>
    <row r="2954" spans="1:8" x14ac:dyDescent="0.3">
      <c r="A2954">
        <v>2953</v>
      </c>
      <c r="B2954" s="2">
        <v>41676</v>
      </c>
      <c r="C2954" s="13">
        <v>97.84</v>
      </c>
      <c r="D2954" s="13">
        <f t="shared" si="138"/>
        <v>0.43999999999999773</v>
      </c>
      <c r="E2954" s="14">
        <v>21080</v>
      </c>
      <c r="F2954" s="14">
        <f t="shared" si="139"/>
        <v>5</v>
      </c>
      <c r="G2954" s="14">
        <v>554.67999999999995</v>
      </c>
      <c r="H2954" s="13">
        <f t="shared" si="140"/>
        <v>-1.0465878405863123</v>
      </c>
    </row>
    <row r="2955" spans="1:8" x14ac:dyDescent="0.3">
      <c r="A2955">
        <v>2954</v>
      </c>
      <c r="B2955" s="2">
        <v>41675</v>
      </c>
      <c r="C2955" s="13">
        <v>97.4</v>
      </c>
      <c r="D2955" s="13">
        <f t="shared" si="138"/>
        <v>0.1600000000000108</v>
      </c>
      <c r="E2955" s="14">
        <v>21075</v>
      </c>
      <c r="F2955" s="14">
        <f t="shared" si="139"/>
        <v>40</v>
      </c>
      <c r="G2955" s="14">
        <v>555.72658784058626</v>
      </c>
      <c r="H2955" s="13">
        <f t="shared" si="140"/>
        <v>-0.55792651992680931</v>
      </c>
    </row>
    <row r="2956" spans="1:8" x14ac:dyDescent="0.3">
      <c r="A2956">
        <v>2955</v>
      </c>
      <c r="B2956" s="2">
        <v>41674</v>
      </c>
      <c r="C2956" s="13">
        <v>97.24</v>
      </c>
      <c r="D2956" s="13">
        <f t="shared" si="138"/>
        <v>0.79999999999999716</v>
      </c>
      <c r="E2956" s="14">
        <v>21035</v>
      </c>
      <c r="F2956" s="14">
        <f t="shared" si="139"/>
        <v>0</v>
      </c>
      <c r="G2956" s="14">
        <v>556.28451436051307</v>
      </c>
      <c r="H2956" s="13">
        <f t="shared" si="140"/>
        <v>0.34181429506418226</v>
      </c>
    </row>
    <row r="2957" spans="1:8" x14ac:dyDescent="0.3">
      <c r="A2957">
        <v>2956</v>
      </c>
      <c r="B2957" s="2">
        <v>41673</v>
      </c>
      <c r="C2957" s="13">
        <v>96.44</v>
      </c>
      <c r="D2957" s="13">
        <f t="shared" si="138"/>
        <v>-1.1099999999999994</v>
      </c>
      <c r="E2957" s="14">
        <v>21035</v>
      </c>
      <c r="F2957" s="14">
        <f t="shared" si="139"/>
        <v>0</v>
      </c>
      <c r="G2957" s="14">
        <v>555.94270006544889</v>
      </c>
      <c r="H2957" s="13">
        <f t="shared" si="140"/>
        <v>0.50283750818107364</v>
      </c>
    </row>
    <row r="2958" spans="1:8" x14ac:dyDescent="0.3">
      <c r="A2958">
        <v>2957</v>
      </c>
      <c r="B2958" s="2">
        <v>41670</v>
      </c>
      <c r="C2958" s="13">
        <v>97.55</v>
      </c>
      <c r="D2958" s="13">
        <f t="shared" si="138"/>
        <v>-0.70000000000000284</v>
      </c>
      <c r="E2958" s="14">
        <v>21035</v>
      </c>
      <c r="F2958" s="14">
        <f t="shared" si="139"/>
        <v>0</v>
      </c>
      <c r="G2958" s="14">
        <v>555.43986255726782</v>
      </c>
      <c r="H2958" s="13">
        <f t="shared" si="140"/>
        <v>-0.55876718034153328</v>
      </c>
    </row>
    <row r="2959" spans="1:8" x14ac:dyDescent="0.3">
      <c r="A2959">
        <v>2958</v>
      </c>
      <c r="B2959" s="2">
        <v>41669</v>
      </c>
      <c r="C2959" s="13">
        <v>98.25</v>
      </c>
      <c r="D2959" s="13">
        <f t="shared" si="138"/>
        <v>0.90999999999999659</v>
      </c>
      <c r="E2959" s="14">
        <v>21035</v>
      </c>
      <c r="F2959" s="14">
        <f t="shared" si="139"/>
        <v>0</v>
      </c>
      <c r="G2959" s="14">
        <v>555.99862973760935</v>
      </c>
      <c r="H2959" s="13">
        <f t="shared" si="140"/>
        <v>0.29107871720111689</v>
      </c>
    </row>
    <row r="2960" spans="1:8" x14ac:dyDescent="0.3">
      <c r="A2960">
        <v>2959</v>
      </c>
      <c r="B2960" s="2">
        <v>41668</v>
      </c>
      <c r="C2960" s="13">
        <v>97.34</v>
      </c>
      <c r="D2960" s="13">
        <f t="shared" si="138"/>
        <v>-0.14999999999999147</v>
      </c>
      <c r="E2960" s="14">
        <v>21035</v>
      </c>
      <c r="F2960" s="14">
        <f t="shared" si="139"/>
        <v>0</v>
      </c>
      <c r="G2960" s="14">
        <v>555.70755102040823</v>
      </c>
      <c r="H2960" s="13">
        <f t="shared" si="140"/>
        <v>1.5146938775510534</v>
      </c>
    </row>
    <row r="2961" spans="1:8" x14ac:dyDescent="0.3">
      <c r="A2961">
        <v>2960</v>
      </c>
      <c r="B2961" s="2">
        <v>41667</v>
      </c>
      <c r="C2961" s="13">
        <v>97.49</v>
      </c>
      <c r="D2961" s="13">
        <f t="shared" si="138"/>
        <v>1.6700000000000017</v>
      </c>
      <c r="E2961" s="14">
        <v>21035</v>
      </c>
      <c r="F2961" s="14">
        <f t="shared" si="139"/>
        <v>0</v>
      </c>
      <c r="G2961" s="14">
        <v>554.19285714285718</v>
      </c>
      <c r="H2961" s="13">
        <f t="shared" si="140"/>
        <v>-2.3271428571428032</v>
      </c>
    </row>
    <row r="2962" spans="1:8" x14ac:dyDescent="0.3">
      <c r="A2962">
        <v>2961</v>
      </c>
      <c r="B2962" s="2">
        <v>41666</v>
      </c>
      <c r="C2962" s="13">
        <v>95.82</v>
      </c>
      <c r="D2962" s="13">
        <f t="shared" si="138"/>
        <v>-0.84000000000000341</v>
      </c>
      <c r="E2962" s="14">
        <v>21035</v>
      </c>
      <c r="F2962" s="14">
        <f t="shared" si="139"/>
        <v>-25</v>
      </c>
      <c r="G2962" s="14">
        <v>556.52</v>
      </c>
      <c r="H2962" s="13">
        <f t="shared" si="140"/>
        <v>-3.6700000000000728</v>
      </c>
    </row>
    <row r="2963" spans="1:8" x14ac:dyDescent="0.3">
      <c r="A2963">
        <v>2962</v>
      </c>
      <c r="B2963" s="2">
        <v>41663</v>
      </c>
      <c r="C2963" s="13">
        <v>96.66</v>
      </c>
      <c r="D2963" s="13">
        <f t="shared" si="138"/>
        <v>-0.57000000000000739</v>
      </c>
      <c r="E2963" s="14">
        <v>21060</v>
      </c>
      <c r="F2963" s="14">
        <f t="shared" si="139"/>
        <v>-5</v>
      </c>
      <c r="G2963" s="14">
        <v>560.19000000000005</v>
      </c>
      <c r="H2963" s="13">
        <f t="shared" si="140"/>
        <v>6.6400000000001</v>
      </c>
    </row>
    <row r="2964" spans="1:8" x14ac:dyDescent="0.3">
      <c r="A2964">
        <v>2963</v>
      </c>
      <c r="B2964" s="2">
        <v>41662</v>
      </c>
      <c r="C2964" s="13">
        <v>97.23</v>
      </c>
      <c r="D2964" s="13">
        <f t="shared" si="138"/>
        <v>0.88000000000000966</v>
      </c>
      <c r="E2964" s="14">
        <v>21065</v>
      </c>
      <c r="F2964" s="14">
        <f t="shared" si="139"/>
        <v>-5</v>
      </c>
      <c r="G2964" s="14">
        <v>553.54999999999995</v>
      </c>
      <c r="H2964" s="13">
        <f t="shared" si="140"/>
        <v>1.6299999999999955</v>
      </c>
    </row>
    <row r="2965" spans="1:8" x14ac:dyDescent="0.3">
      <c r="A2965">
        <v>2964</v>
      </c>
      <c r="B2965" s="2">
        <v>41661</v>
      </c>
      <c r="C2965" s="13">
        <v>96.35</v>
      </c>
      <c r="D2965" s="13">
        <f t="shared" si="138"/>
        <v>1.8399999999999892</v>
      </c>
      <c r="E2965" s="14">
        <v>21070</v>
      </c>
      <c r="F2965" s="14">
        <f t="shared" si="139"/>
        <v>-5</v>
      </c>
      <c r="G2965" s="14">
        <v>551.91999999999996</v>
      </c>
      <c r="H2965" s="13">
        <f t="shared" si="140"/>
        <v>-7.9900000000000091</v>
      </c>
    </row>
    <row r="2966" spans="1:8" x14ac:dyDescent="0.3">
      <c r="A2966">
        <v>2965</v>
      </c>
      <c r="B2966" s="2">
        <v>41660</v>
      </c>
      <c r="C2966" s="13">
        <v>94.51</v>
      </c>
      <c r="D2966" s="13">
        <f t="shared" si="138"/>
        <v>1.8485714285714323</v>
      </c>
      <c r="E2966" s="14">
        <v>21075</v>
      </c>
      <c r="F2966" s="14">
        <f t="shared" si="139"/>
        <v>5</v>
      </c>
      <c r="G2966" s="14">
        <v>559.91</v>
      </c>
      <c r="H2966" s="13">
        <f t="shared" si="140"/>
        <v>6.2400000000000091</v>
      </c>
    </row>
    <row r="2967" spans="1:8" x14ac:dyDescent="0.3">
      <c r="A2967">
        <v>2966</v>
      </c>
      <c r="B2967" s="2">
        <v>41659</v>
      </c>
      <c r="C2967" s="13">
        <v>92.661428571428573</v>
      </c>
      <c r="D2967" s="13">
        <f t="shared" si="138"/>
        <v>-1.2985714285714209</v>
      </c>
      <c r="E2967" s="14">
        <v>21070</v>
      </c>
      <c r="F2967" s="14">
        <f t="shared" si="139"/>
        <v>0</v>
      </c>
      <c r="G2967" s="14">
        <v>553.66999999999996</v>
      </c>
      <c r="H2967" s="13">
        <f t="shared" si="140"/>
        <v>10.079999999999927</v>
      </c>
    </row>
    <row r="2968" spans="1:8" x14ac:dyDescent="0.3">
      <c r="A2968">
        <v>2967</v>
      </c>
      <c r="B2968" s="2">
        <v>41656</v>
      </c>
      <c r="C2968" s="13">
        <v>93.96</v>
      </c>
      <c r="D2968" s="13">
        <f t="shared" si="138"/>
        <v>0.41999999999998749</v>
      </c>
      <c r="E2968" s="14">
        <v>21070</v>
      </c>
      <c r="F2968" s="14">
        <f t="shared" si="139"/>
        <v>-10</v>
      </c>
      <c r="G2968" s="14">
        <v>543.59</v>
      </c>
      <c r="H2968" s="13">
        <f t="shared" si="140"/>
        <v>10.050000000000068</v>
      </c>
    </row>
    <row r="2969" spans="1:8" x14ac:dyDescent="0.3">
      <c r="A2969">
        <v>2968</v>
      </c>
      <c r="B2969" s="2">
        <v>41655</v>
      </c>
      <c r="C2969" s="13">
        <v>93.54</v>
      </c>
      <c r="D2969" s="13">
        <f t="shared" si="138"/>
        <v>-0.23999999999999488</v>
      </c>
      <c r="E2969" s="14">
        <v>21080</v>
      </c>
      <c r="F2969" s="14">
        <f t="shared" si="139"/>
        <v>10</v>
      </c>
      <c r="G2969" s="14">
        <v>533.54</v>
      </c>
      <c r="H2969" s="13">
        <f t="shared" si="140"/>
        <v>6.8600000000000136</v>
      </c>
    </row>
    <row r="2970" spans="1:8" x14ac:dyDescent="0.3">
      <c r="A2970">
        <v>2969</v>
      </c>
      <c r="B2970" s="2">
        <v>41654</v>
      </c>
      <c r="C2970" s="13">
        <v>93.78</v>
      </c>
      <c r="D2970" s="13">
        <f t="shared" si="138"/>
        <v>1.6299999999999955</v>
      </c>
      <c r="E2970" s="14">
        <v>21070</v>
      </c>
      <c r="F2970" s="14">
        <f t="shared" si="139"/>
        <v>-2</v>
      </c>
      <c r="G2970" s="14">
        <v>526.67999999999995</v>
      </c>
      <c r="H2970" s="13">
        <f t="shared" si="140"/>
        <v>4.3700000000000045</v>
      </c>
    </row>
    <row r="2971" spans="1:8" x14ac:dyDescent="0.3">
      <c r="A2971">
        <v>2970</v>
      </c>
      <c r="B2971" s="2">
        <v>41653</v>
      </c>
      <c r="C2971" s="13">
        <v>92.15</v>
      </c>
      <c r="D2971" s="13">
        <f t="shared" si="138"/>
        <v>0.70000000000000284</v>
      </c>
      <c r="E2971" s="14">
        <v>21072</v>
      </c>
      <c r="F2971" s="14">
        <f t="shared" si="139"/>
        <v>12</v>
      </c>
      <c r="G2971" s="14">
        <v>522.30999999999995</v>
      </c>
      <c r="H2971" s="13">
        <f t="shared" si="140"/>
        <v>1.1999999999999318</v>
      </c>
    </row>
    <row r="2972" spans="1:8" x14ac:dyDescent="0.3">
      <c r="A2972">
        <v>2971</v>
      </c>
      <c r="B2972" s="2">
        <v>41652</v>
      </c>
      <c r="C2972" s="13">
        <v>91.45</v>
      </c>
      <c r="D2972" s="13">
        <f t="shared" si="138"/>
        <v>-0.93999999999999773</v>
      </c>
      <c r="E2972" s="14">
        <v>21060</v>
      </c>
      <c r="F2972" s="14">
        <f t="shared" si="139"/>
        <v>-12</v>
      </c>
      <c r="G2972" s="14">
        <v>521.11</v>
      </c>
      <c r="H2972" s="13">
        <f t="shared" si="140"/>
        <v>2.1699999999999591</v>
      </c>
    </row>
    <row r="2973" spans="1:8" x14ac:dyDescent="0.3">
      <c r="A2973">
        <v>2972</v>
      </c>
      <c r="B2973" s="2">
        <v>41649</v>
      </c>
      <c r="C2973" s="13">
        <v>92.39</v>
      </c>
      <c r="D2973" s="13">
        <f t="shared" si="138"/>
        <v>1.0300000000000011</v>
      </c>
      <c r="E2973" s="14">
        <v>21072</v>
      </c>
      <c r="F2973" s="14">
        <f t="shared" si="139"/>
        <v>-3</v>
      </c>
      <c r="G2973" s="14">
        <v>518.94000000000005</v>
      </c>
      <c r="H2973" s="13">
        <f t="shared" si="140"/>
        <v>1.9600000000000364</v>
      </c>
    </row>
    <row r="2974" spans="1:8" x14ac:dyDescent="0.3">
      <c r="A2974">
        <v>2973</v>
      </c>
      <c r="B2974" s="2">
        <v>41648</v>
      </c>
      <c r="C2974" s="13">
        <v>91.36</v>
      </c>
      <c r="D2974" s="13">
        <f t="shared" si="138"/>
        <v>-0.54000000000000625</v>
      </c>
      <c r="E2974" s="14">
        <v>21075</v>
      </c>
      <c r="F2974" s="14">
        <f t="shared" si="139"/>
        <v>-5</v>
      </c>
      <c r="G2974" s="14">
        <v>516.98</v>
      </c>
      <c r="H2974" s="13">
        <f t="shared" si="140"/>
        <v>3.0800000000000409</v>
      </c>
    </row>
    <row r="2975" spans="1:8" x14ac:dyDescent="0.3">
      <c r="A2975">
        <v>2974</v>
      </c>
      <c r="B2975" s="2">
        <v>41647</v>
      </c>
      <c r="C2975" s="13">
        <v>91.9</v>
      </c>
      <c r="D2975" s="13">
        <f t="shared" si="138"/>
        <v>-1.4099999999999966</v>
      </c>
      <c r="E2975" s="14">
        <v>21080</v>
      </c>
      <c r="F2975" s="14">
        <f t="shared" si="139"/>
        <v>5</v>
      </c>
      <c r="G2975" s="14">
        <v>513.9</v>
      </c>
      <c r="H2975" s="13">
        <f t="shared" si="140"/>
        <v>3.7799999999999727</v>
      </c>
    </row>
    <row r="2976" spans="1:8" x14ac:dyDescent="0.3">
      <c r="A2976">
        <v>2975</v>
      </c>
      <c r="B2976" s="2">
        <v>41646</v>
      </c>
      <c r="C2976" s="13">
        <v>93.31</v>
      </c>
      <c r="D2976" s="13">
        <f t="shared" si="138"/>
        <v>0.18999999999999773</v>
      </c>
      <c r="E2976" s="14">
        <v>21075</v>
      </c>
      <c r="F2976" s="14">
        <f t="shared" si="139"/>
        <v>-5</v>
      </c>
      <c r="G2976" s="14">
        <v>510.12</v>
      </c>
      <c r="H2976" s="13">
        <f t="shared" si="140"/>
        <v>1.0199999999999818</v>
      </c>
    </row>
    <row r="2977" spans="1:8" x14ac:dyDescent="0.3">
      <c r="A2977">
        <v>2976</v>
      </c>
      <c r="B2977" s="2">
        <v>41645</v>
      </c>
      <c r="C2977" s="13">
        <v>93.12</v>
      </c>
      <c r="D2977" s="13">
        <f t="shared" si="138"/>
        <v>-0.53999999999999204</v>
      </c>
      <c r="E2977" s="14">
        <v>21080</v>
      </c>
      <c r="F2977" s="14">
        <f t="shared" si="139"/>
        <v>5</v>
      </c>
      <c r="G2977" s="14">
        <v>509.1</v>
      </c>
      <c r="H2977" s="13">
        <f t="shared" si="140"/>
        <v>3.7300000000000182</v>
      </c>
    </row>
    <row r="2978" spans="1:8" x14ac:dyDescent="0.3">
      <c r="A2978">
        <v>2977</v>
      </c>
      <c r="B2978" s="2">
        <v>41642</v>
      </c>
      <c r="C2978" s="13">
        <v>93.66</v>
      </c>
      <c r="D2978" s="13">
        <f t="shared" si="138"/>
        <v>-1.480000000000004</v>
      </c>
      <c r="E2978" s="14">
        <v>21075</v>
      </c>
      <c r="F2978" s="14">
        <f t="shared" si="139"/>
        <v>15</v>
      </c>
      <c r="G2978" s="14">
        <v>505.37</v>
      </c>
      <c r="H2978" s="13">
        <f t="shared" si="140"/>
        <v>0.86000000000001364</v>
      </c>
    </row>
    <row r="2979" spans="1:8" x14ac:dyDescent="0.3">
      <c r="A2979">
        <v>2978</v>
      </c>
      <c r="B2979" s="2">
        <v>41641</v>
      </c>
      <c r="C2979" s="13">
        <v>95.14</v>
      </c>
      <c r="D2979" s="13">
        <f t="shared" si="138"/>
        <v>-3.0300000000000011</v>
      </c>
      <c r="E2979" s="14">
        <v>21060</v>
      </c>
      <c r="F2979" s="14">
        <f t="shared" si="139"/>
        <v>-15</v>
      </c>
      <c r="G2979" s="14">
        <v>504.51</v>
      </c>
      <c r="H2979" s="13">
        <f t="shared" si="140"/>
        <v>-0.12000000000000455</v>
      </c>
    </row>
    <row r="2980" spans="1:8" x14ac:dyDescent="0.3">
      <c r="A2980">
        <v>2979</v>
      </c>
      <c r="B2980" s="2">
        <v>41639</v>
      </c>
      <c r="C2980" s="13">
        <v>98.17</v>
      </c>
      <c r="D2980" s="13">
        <f t="shared" si="138"/>
        <v>-0.73000000000000398</v>
      </c>
      <c r="E2980" s="14">
        <v>21075</v>
      </c>
      <c r="F2980" s="14">
        <f t="shared" si="139"/>
        <v>-5</v>
      </c>
      <c r="G2980" s="14">
        <v>504.63</v>
      </c>
      <c r="H2980" s="13">
        <f t="shared" si="140"/>
        <v>4.2799999999999727</v>
      </c>
    </row>
    <row r="2981" spans="1:8" x14ac:dyDescent="0.3">
      <c r="A2981">
        <v>2980</v>
      </c>
      <c r="B2981" s="2">
        <v>41638</v>
      </c>
      <c r="C2981" s="13">
        <v>98.9</v>
      </c>
      <c r="D2981" s="13">
        <f t="shared" si="138"/>
        <v>-1.039999999999992</v>
      </c>
      <c r="E2981" s="14">
        <v>21080</v>
      </c>
      <c r="F2981" s="14">
        <f t="shared" si="139"/>
        <v>10</v>
      </c>
      <c r="G2981" s="14">
        <v>500.35</v>
      </c>
      <c r="H2981" s="13">
        <f t="shared" si="140"/>
        <v>-6.0600000000000023</v>
      </c>
    </row>
    <row r="2982" spans="1:8" x14ac:dyDescent="0.3">
      <c r="A2982">
        <v>2981</v>
      </c>
      <c r="B2982" s="2">
        <v>41635</v>
      </c>
      <c r="C2982" s="13">
        <v>99.94</v>
      </c>
      <c r="D2982" s="13">
        <f t="shared" si="138"/>
        <v>0.75999999999999091</v>
      </c>
      <c r="E2982" s="14">
        <v>21070</v>
      </c>
      <c r="F2982" s="14">
        <f t="shared" si="139"/>
        <v>-5</v>
      </c>
      <c r="G2982" s="14">
        <v>506.41</v>
      </c>
      <c r="H2982" s="13">
        <f t="shared" si="140"/>
        <v>-0.13999999999998636</v>
      </c>
    </row>
    <row r="2983" spans="1:8" x14ac:dyDescent="0.3">
      <c r="A2983">
        <v>2982</v>
      </c>
      <c r="B2983" s="2">
        <v>41634</v>
      </c>
      <c r="C2983" s="13">
        <v>99.18</v>
      </c>
      <c r="D2983" s="13">
        <f t="shared" si="138"/>
        <v>1.0714285714285836</v>
      </c>
      <c r="E2983" s="14">
        <v>21075</v>
      </c>
      <c r="F2983" s="14">
        <f t="shared" si="139"/>
        <v>0</v>
      </c>
      <c r="G2983" s="14">
        <v>506.55</v>
      </c>
      <c r="H2983" s="13">
        <f t="shared" si="140"/>
        <v>2.1299999999999955</v>
      </c>
    </row>
    <row r="2984" spans="1:8" x14ac:dyDescent="0.3">
      <c r="A2984">
        <v>2983</v>
      </c>
      <c r="B2984" s="2">
        <v>41633</v>
      </c>
      <c r="C2984" s="13">
        <v>98.108571428571423</v>
      </c>
      <c r="D2984" s="13">
        <f t="shared" si="138"/>
        <v>-0.76142857142858134</v>
      </c>
      <c r="E2984" s="14">
        <v>21075</v>
      </c>
      <c r="F2984" s="14">
        <f t="shared" si="139"/>
        <v>-7</v>
      </c>
      <c r="G2984" s="14">
        <v>504.42</v>
      </c>
      <c r="H2984" s="13">
        <f t="shared" si="140"/>
        <v>-1.1999999999999886</v>
      </c>
    </row>
    <row r="2985" spans="1:8" x14ac:dyDescent="0.3">
      <c r="A2985">
        <v>2984</v>
      </c>
      <c r="B2985" s="2">
        <v>41632</v>
      </c>
      <c r="C2985" s="13">
        <v>98.87</v>
      </c>
      <c r="D2985" s="13">
        <f t="shared" si="138"/>
        <v>0.25</v>
      </c>
      <c r="E2985" s="14">
        <v>21082</v>
      </c>
      <c r="F2985" s="14">
        <f t="shared" si="139"/>
        <v>-8</v>
      </c>
      <c r="G2985" s="14">
        <v>505.62</v>
      </c>
      <c r="H2985" s="13">
        <f t="shared" si="140"/>
        <v>-3.0600000000000023</v>
      </c>
    </row>
    <row r="2986" spans="1:8" x14ac:dyDescent="0.3">
      <c r="A2986">
        <v>2985</v>
      </c>
      <c r="B2986" s="2">
        <v>41631</v>
      </c>
      <c r="C2986" s="13">
        <v>98.62</v>
      </c>
      <c r="D2986" s="13">
        <f t="shared" si="138"/>
        <v>-0.48999999999999488</v>
      </c>
      <c r="E2986" s="14">
        <v>21090</v>
      </c>
      <c r="F2986" s="14">
        <f t="shared" si="139"/>
        <v>5</v>
      </c>
      <c r="G2986" s="14">
        <v>508.68</v>
      </c>
      <c r="H2986" s="13">
        <f t="shared" si="140"/>
        <v>4.2300000000000182</v>
      </c>
    </row>
    <row r="2987" spans="1:8" x14ac:dyDescent="0.3">
      <c r="A2987">
        <v>2986</v>
      </c>
      <c r="B2987" s="2">
        <v>41628</v>
      </c>
      <c r="C2987" s="13">
        <v>99.11</v>
      </c>
      <c r="D2987" s="13">
        <f t="shared" si="138"/>
        <v>0.70999999999999375</v>
      </c>
      <c r="E2987" s="14">
        <v>21085</v>
      </c>
      <c r="F2987" s="14">
        <f t="shared" si="139"/>
        <v>0</v>
      </c>
      <c r="G2987" s="14">
        <v>504.45</v>
      </c>
      <c r="H2987" s="13">
        <f t="shared" si="140"/>
        <v>-1.8299999999999841</v>
      </c>
    </row>
    <row r="2988" spans="1:8" x14ac:dyDescent="0.3">
      <c r="A2988">
        <v>2987</v>
      </c>
      <c r="B2988" s="2">
        <v>41627</v>
      </c>
      <c r="C2988" s="13">
        <v>98.4</v>
      </c>
      <c r="D2988" s="13">
        <f t="shared" si="138"/>
        <v>0.81000000000000227</v>
      </c>
      <c r="E2988" s="14">
        <v>21085</v>
      </c>
      <c r="F2988" s="14">
        <f t="shared" si="139"/>
        <v>0</v>
      </c>
      <c r="G2988" s="14">
        <v>506.28</v>
      </c>
      <c r="H2988" s="13">
        <f t="shared" si="140"/>
        <v>1.0299999999999727</v>
      </c>
    </row>
    <row r="2989" spans="1:8" x14ac:dyDescent="0.3">
      <c r="A2989">
        <v>2988</v>
      </c>
      <c r="B2989" s="2">
        <v>41626</v>
      </c>
      <c r="C2989" s="13">
        <v>97.59</v>
      </c>
      <c r="D2989" s="13">
        <f t="shared" si="138"/>
        <v>0.60000000000000853</v>
      </c>
      <c r="E2989" s="14">
        <v>21085</v>
      </c>
      <c r="F2989" s="14">
        <f t="shared" si="139"/>
        <v>-15</v>
      </c>
      <c r="G2989" s="14">
        <v>505.25</v>
      </c>
      <c r="H2989" s="13">
        <f t="shared" si="140"/>
        <v>-0.42000000000001592</v>
      </c>
    </row>
    <row r="2990" spans="1:8" x14ac:dyDescent="0.3">
      <c r="A2990">
        <v>2989</v>
      </c>
      <c r="B2990" s="2">
        <v>41625</v>
      </c>
      <c r="C2990" s="13">
        <v>96.99</v>
      </c>
      <c r="D2990" s="13">
        <f t="shared" si="138"/>
        <v>-0.19000000000001194</v>
      </c>
      <c r="E2990" s="14">
        <v>21100</v>
      </c>
      <c r="F2990" s="14">
        <f t="shared" si="139"/>
        <v>10</v>
      </c>
      <c r="G2990" s="14">
        <v>505.67</v>
      </c>
      <c r="H2990" s="13">
        <f t="shared" si="140"/>
        <v>3.6299999999999955</v>
      </c>
    </row>
    <row r="2991" spans="1:8" x14ac:dyDescent="0.3">
      <c r="A2991">
        <v>2990</v>
      </c>
      <c r="B2991" s="2">
        <v>41624</v>
      </c>
      <c r="C2991" s="13">
        <v>97.18</v>
      </c>
      <c r="D2991" s="13">
        <f t="shared" si="138"/>
        <v>0.9100000000000108</v>
      </c>
      <c r="E2991" s="14">
        <v>21090</v>
      </c>
      <c r="F2991" s="14">
        <f t="shared" si="139"/>
        <v>-2</v>
      </c>
      <c r="G2991" s="14">
        <v>502.04</v>
      </c>
      <c r="H2991" s="13">
        <f t="shared" si="140"/>
        <v>-4.0199999999999818</v>
      </c>
    </row>
    <row r="2992" spans="1:8" x14ac:dyDescent="0.3">
      <c r="A2992">
        <v>2991</v>
      </c>
      <c r="B2992" s="2">
        <v>41621</v>
      </c>
      <c r="C2992" s="13">
        <v>96.27</v>
      </c>
      <c r="D2992" s="13">
        <f t="shared" si="138"/>
        <v>-0.93999999999999773</v>
      </c>
      <c r="E2992" s="14">
        <v>21092</v>
      </c>
      <c r="F2992" s="14">
        <f t="shared" si="139"/>
        <v>7</v>
      </c>
      <c r="G2992" s="14">
        <v>506.06</v>
      </c>
      <c r="H2992" s="13">
        <f t="shared" si="140"/>
        <v>-0.86000000000001364</v>
      </c>
    </row>
    <row r="2993" spans="1:8" x14ac:dyDescent="0.3">
      <c r="A2993">
        <v>2992</v>
      </c>
      <c r="B2993" s="2">
        <v>41620</v>
      </c>
      <c r="C2993" s="13">
        <v>97.21</v>
      </c>
      <c r="D2993" s="13">
        <f t="shared" si="138"/>
        <v>-4.0000000000006253E-2</v>
      </c>
      <c r="E2993" s="14">
        <v>21085</v>
      </c>
      <c r="F2993" s="14">
        <f t="shared" si="139"/>
        <v>-5</v>
      </c>
      <c r="G2993" s="14">
        <v>506.92</v>
      </c>
      <c r="H2993" s="13">
        <f t="shared" si="140"/>
        <v>1.6100000000000136</v>
      </c>
    </row>
    <row r="2994" spans="1:8" x14ac:dyDescent="0.3">
      <c r="A2994">
        <v>2993</v>
      </c>
      <c r="B2994" s="2">
        <v>41619</v>
      </c>
      <c r="C2994" s="13">
        <v>97.25</v>
      </c>
      <c r="D2994" s="13">
        <f t="shared" si="138"/>
        <v>-1.0699999999999932</v>
      </c>
      <c r="E2994" s="14">
        <v>21090</v>
      </c>
      <c r="F2994" s="14">
        <f t="shared" si="139"/>
        <v>-10</v>
      </c>
      <c r="G2994" s="14">
        <v>505.31</v>
      </c>
      <c r="H2994" s="13">
        <f t="shared" si="140"/>
        <v>-6.2900000000000205</v>
      </c>
    </row>
    <row r="2995" spans="1:8" x14ac:dyDescent="0.3">
      <c r="A2995">
        <v>2994</v>
      </c>
      <c r="B2995" s="2">
        <v>41618</v>
      </c>
      <c r="C2995" s="13">
        <v>98.32</v>
      </c>
      <c r="D2995" s="13">
        <f t="shared" si="138"/>
        <v>1.2199999999999989</v>
      </c>
      <c r="E2995" s="14">
        <v>21100</v>
      </c>
      <c r="F2995" s="14">
        <f t="shared" si="139"/>
        <v>0</v>
      </c>
      <c r="G2995" s="14">
        <v>511.6</v>
      </c>
      <c r="H2995" s="13">
        <f t="shared" si="140"/>
        <v>0.37000000000000455</v>
      </c>
    </row>
    <row r="2996" spans="1:8" x14ac:dyDescent="0.3">
      <c r="A2996">
        <v>2995</v>
      </c>
      <c r="B2996" s="2">
        <v>41617</v>
      </c>
      <c r="C2996" s="13">
        <v>97.1</v>
      </c>
      <c r="D2996" s="13">
        <f t="shared" si="138"/>
        <v>-0.38000000000000966</v>
      </c>
      <c r="E2996" s="14">
        <v>21100</v>
      </c>
      <c r="F2996" s="14">
        <f t="shared" si="139"/>
        <v>-20</v>
      </c>
      <c r="G2996" s="14">
        <v>511.23</v>
      </c>
      <c r="H2996" s="13">
        <f t="shared" si="140"/>
        <v>1.1100000000000136</v>
      </c>
    </row>
    <row r="2997" spans="1:8" x14ac:dyDescent="0.3">
      <c r="A2997">
        <v>2996</v>
      </c>
      <c r="B2997" s="2">
        <v>41614</v>
      </c>
      <c r="C2997" s="13">
        <v>97.48</v>
      </c>
      <c r="D2997" s="13">
        <f t="shared" si="138"/>
        <v>0.34000000000000341</v>
      </c>
      <c r="E2997" s="14">
        <v>21120</v>
      </c>
      <c r="F2997" s="14">
        <f t="shared" si="139"/>
        <v>0</v>
      </c>
      <c r="G2997" s="14">
        <v>510.12</v>
      </c>
      <c r="H2997" s="13">
        <f t="shared" si="140"/>
        <v>9.0000000000031832E-2</v>
      </c>
    </row>
    <row r="2998" spans="1:8" x14ac:dyDescent="0.3">
      <c r="A2998">
        <v>2997</v>
      </c>
      <c r="B2998" s="2">
        <v>41613</v>
      </c>
      <c r="C2998" s="13">
        <v>97.14</v>
      </c>
      <c r="D2998" s="13">
        <f t="shared" si="138"/>
        <v>0.17000000000000171</v>
      </c>
      <c r="E2998" s="14">
        <v>21120</v>
      </c>
      <c r="F2998" s="14">
        <f t="shared" si="139"/>
        <v>20</v>
      </c>
      <c r="G2998" s="14">
        <v>510.03</v>
      </c>
      <c r="H2998" s="13">
        <f t="shared" si="140"/>
        <v>-0.85000000000002274</v>
      </c>
    </row>
    <row r="2999" spans="1:8" x14ac:dyDescent="0.3">
      <c r="A2999">
        <v>2998</v>
      </c>
      <c r="B2999" s="2">
        <v>41612</v>
      </c>
      <c r="C2999" s="13">
        <v>96.97</v>
      </c>
      <c r="D2999" s="13">
        <f t="shared" si="138"/>
        <v>1.1400000000000006</v>
      </c>
      <c r="E2999" s="14">
        <v>21100</v>
      </c>
      <c r="F2999" s="14">
        <f t="shared" si="139"/>
        <v>0</v>
      </c>
      <c r="G2999" s="14">
        <v>510.88</v>
      </c>
      <c r="H2999" s="13">
        <f t="shared" si="140"/>
        <v>-0.74000000000000909</v>
      </c>
    </row>
    <row r="3000" spans="1:8" x14ac:dyDescent="0.3">
      <c r="A3000">
        <v>2999</v>
      </c>
      <c r="B3000" s="2">
        <v>41611</v>
      </c>
      <c r="C3000" s="13">
        <v>95.83</v>
      </c>
      <c r="D3000" s="13">
        <f t="shared" si="138"/>
        <v>2.2199999999999989</v>
      </c>
      <c r="E3000" s="14">
        <v>21100</v>
      </c>
      <c r="F3000" s="14">
        <f t="shared" si="139"/>
        <v>20</v>
      </c>
      <c r="G3000" s="14">
        <v>511.62</v>
      </c>
      <c r="H3000" s="13">
        <f t="shared" si="140"/>
        <v>3.0900000000000318</v>
      </c>
    </row>
    <row r="3001" spans="1:8" x14ac:dyDescent="0.3">
      <c r="A3001">
        <v>3000</v>
      </c>
      <c r="B3001" s="2">
        <v>41610</v>
      </c>
      <c r="C3001" s="13">
        <v>93.61</v>
      </c>
      <c r="D3001" s="13">
        <f t="shared" si="138"/>
        <v>1.0600000000000023</v>
      </c>
      <c r="E3001" s="14">
        <v>21080</v>
      </c>
      <c r="F3001" s="14">
        <f t="shared" si="139"/>
        <v>-10</v>
      </c>
      <c r="G3001" s="14">
        <v>508.53</v>
      </c>
      <c r="H3001" s="13">
        <f t="shared" si="140"/>
        <v>0.75</v>
      </c>
    </row>
    <row r="3002" spans="1:8" x14ac:dyDescent="0.3">
      <c r="A3002">
        <v>3001</v>
      </c>
      <c r="B3002" s="2">
        <v>41607</v>
      </c>
      <c r="C3002" s="13">
        <v>92.55</v>
      </c>
      <c r="D3002" s="13">
        <f t="shared" si="138"/>
        <v>-1.1485714285714437</v>
      </c>
      <c r="E3002" s="14">
        <v>21090</v>
      </c>
      <c r="F3002" s="14">
        <f t="shared" si="139"/>
        <v>0</v>
      </c>
      <c r="G3002" s="14">
        <v>507.78</v>
      </c>
      <c r="H3002" s="13">
        <f t="shared" si="140"/>
        <v>6.9999999999993179E-2</v>
      </c>
    </row>
    <row r="3003" spans="1:8" x14ac:dyDescent="0.3">
      <c r="A3003">
        <v>3002</v>
      </c>
      <c r="B3003" s="2">
        <v>41606</v>
      </c>
      <c r="C3003" s="13">
        <v>93.698571428571441</v>
      </c>
      <c r="D3003" s="13">
        <f t="shared" si="138"/>
        <v>1.6485714285714437</v>
      </c>
      <c r="E3003" s="14">
        <v>21090</v>
      </c>
      <c r="F3003" s="14">
        <f t="shared" si="139"/>
        <v>-7</v>
      </c>
      <c r="G3003" s="14">
        <v>507.71</v>
      </c>
      <c r="H3003" s="13">
        <f t="shared" si="140"/>
        <v>-0.72000000000002728</v>
      </c>
    </row>
    <row r="3004" spans="1:8" x14ac:dyDescent="0.3">
      <c r="A3004">
        <v>3003</v>
      </c>
      <c r="B3004" s="2">
        <v>41605</v>
      </c>
      <c r="C3004" s="13">
        <v>92.05</v>
      </c>
      <c r="D3004" s="13">
        <f t="shared" si="138"/>
        <v>-1.3599999999999994</v>
      </c>
      <c r="E3004" s="14">
        <v>21097</v>
      </c>
      <c r="F3004" s="14">
        <f t="shared" si="139"/>
        <v>17</v>
      </c>
      <c r="G3004" s="14">
        <v>508.43</v>
      </c>
      <c r="H3004" s="13">
        <f t="shared" si="140"/>
        <v>-0.73000000000001819</v>
      </c>
    </row>
    <row r="3005" spans="1:8" x14ac:dyDescent="0.3">
      <c r="A3005">
        <v>3004</v>
      </c>
      <c r="B3005" s="2">
        <v>41604</v>
      </c>
      <c r="C3005" s="13">
        <v>93.41</v>
      </c>
      <c r="D3005" s="13">
        <f t="shared" si="138"/>
        <v>-0.45000000000000284</v>
      </c>
      <c r="E3005" s="14">
        <v>21080</v>
      </c>
      <c r="F3005" s="14">
        <f t="shared" si="139"/>
        <v>0</v>
      </c>
      <c r="G3005" s="14">
        <v>509.16</v>
      </c>
      <c r="H3005" s="13">
        <f t="shared" si="140"/>
        <v>2.7000000000000455</v>
      </c>
    </row>
    <row r="3006" spans="1:8" x14ac:dyDescent="0.3">
      <c r="A3006">
        <v>3005</v>
      </c>
      <c r="B3006" s="2">
        <v>41603</v>
      </c>
      <c r="C3006" s="13">
        <v>93.86</v>
      </c>
      <c r="D3006" s="13">
        <f t="shared" si="138"/>
        <v>-0.67000000000000171</v>
      </c>
      <c r="E3006" s="14">
        <v>21080</v>
      </c>
      <c r="F3006" s="14">
        <f t="shared" si="139"/>
        <v>0</v>
      </c>
      <c r="G3006" s="14">
        <v>506.46</v>
      </c>
      <c r="H3006" s="13">
        <f t="shared" si="140"/>
        <v>0.81999999999999318</v>
      </c>
    </row>
    <row r="3007" spans="1:8" x14ac:dyDescent="0.3">
      <c r="A3007">
        <v>3006</v>
      </c>
      <c r="B3007" s="2">
        <v>41600</v>
      </c>
      <c r="C3007" s="13">
        <v>94.53</v>
      </c>
      <c r="D3007" s="13">
        <f t="shared" si="138"/>
        <v>-0.81999999999999318</v>
      </c>
      <c r="E3007" s="14">
        <v>21080</v>
      </c>
      <c r="F3007" s="14">
        <f t="shared" si="139"/>
        <v>0</v>
      </c>
      <c r="G3007" s="14">
        <v>505.64</v>
      </c>
      <c r="H3007" s="13">
        <f t="shared" si="140"/>
        <v>2.0999999999999659</v>
      </c>
    </row>
    <row r="3008" spans="1:8" x14ac:dyDescent="0.3">
      <c r="A3008">
        <v>3007</v>
      </c>
      <c r="B3008" s="2">
        <v>41599</v>
      </c>
      <c r="C3008" s="13">
        <v>95.35</v>
      </c>
      <c r="D3008" s="13">
        <f t="shared" si="138"/>
        <v>2.0099999999999909</v>
      </c>
      <c r="E3008" s="14">
        <v>21080</v>
      </c>
      <c r="F3008" s="14">
        <f t="shared" si="139"/>
        <v>0</v>
      </c>
      <c r="G3008" s="14">
        <v>503.54</v>
      </c>
      <c r="H3008" s="13">
        <f t="shared" si="140"/>
        <v>-1.9799999999999613</v>
      </c>
    </row>
    <row r="3009" spans="1:8" x14ac:dyDescent="0.3">
      <c r="A3009">
        <v>3008</v>
      </c>
      <c r="B3009" s="2">
        <v>41598</v>
      </c>
      <c r="C3009" s="13">
        <v>93.34</v>
      </c>
      <c r="D3009" s="13">
        <f t="shared" si="138"/>
        <v>-9.9999999999909051E-3</v>
      </c>
      <c r="E3009" s="14">
        <v>21080</v>
      </c>
      <c r="F3009" s="14">
        <f t="shared" si="139"/>
        <v>-5</v>
      </c>
      <c r="G3009" s="14">
        <v>505.52</v>
      </c>
      <c r="H3009" s="13">
        <f t="shared" si="140"/>
        <v>0.81000000000000227</v>
      </c>
    </row>
    <row r="3010" spans="1:8" x14ac:dyDescent="0.3">
      <c r="A3010">
        <v>3009</v>
      </c>
      <c r="B3010" s="2">
        <v>41597</v>
      </c>
      <c r="C3010" s="13">
        <v>93.35</v>
      </c>
      <c r="D3010" s="13">
        <f t="shared" si="138"/>
        <v>0.31999999999999318</v>
      </c>
      <c r="E3010" s="14">
        <v>21085</v>
      </c>
      <c r="F3010" s="14">
        <f t="shared" si="139"/>
        <v>0</v>
      </c>
      <c r="G3010" s="14">
        <v>504.71</v>
      </c>
      <c r="H3010" s="13">
        <f t="shared" si="140"/>
        <v>-1.7700000000000387</v>
      </c>
    </row>
    <row r="3011" spans="1:8" x14ac:dyDescent="0.3">
      <c r="A3011">
        <v>3010</v>
      </c>
      <c r="B3011" s="2">
        <v>41596</v>
      </c>
      <c r="C3011" s="13">
        <v>93.03</v>
      </c>
      <c r="D3011" s="13">
        <f t="shared" ref="D3011:D3074" si="141">C3011-C3012</f>
        <v>-0.76999999999999602</v>
      </c>
      <c r="E3011" s="14">
        <v>21085</v>
      </c>
      <c r="F3011" s="14">
        <f t="shared" ref="F3011:F3074" si="142">E3011-E3012</f>
        <v>5</v>
      </c>
      <c r="G3011" s="14">
        <v>506.48</v>
      </c>
      <c r="H3011" s="13">
        <f t="shared" ref="H3011:H3074" si="143">G3011-G3012</f>
        <v>5.1400000000000432</v>
      </c>
    </row>
    <row r="3012" spans="1:8" x14ac:dyDescent="0.3">
      <c r="A3012">
        <v>3011</v>
      </c>
      <c r="B3012" s="2">
        <v>41593</v>
      </c>
      <c r="C3012" s="13">
        <v>93.8</v>
      </c>
      <c r="D3012" s="13">
        <f t="shared" si="141"/>
        <v>3.9999999999992042E-2</v>
      </c>
      <c r="E3012" s="14">
        <v>21080</v>
      </c>
      <c r="F3012" s="14">
        <f t="shared" si="142"/>
        <v>-10</v>
      </c>
      <c r="G3012" s="14">
        <v>501.34</v>
      </c>
      <c r="H3012" s="13">
        <f t="shared" si="143"/>
        <v>3.4899999999999523</v>
      </c>
    </row>
    <row r="3013" spans="1:8" x14ac:dyDescent="0.3">
      <c r="A3013">
        <v>3012</v>
      </c>
      <c r="B3013" s="2">
        <v>41592</v>
      </c>
      <c r="C3013" s="13">
        <v>93.76</v>
      </c>
      <c r="D3013" s="13">
        <f t="shared" si="141"/>
        <v>-0.14999999999999147</v>
      </c>
      <c r="E3013" s="14">
        <v>21090</v>
      </c>
      <c r="F3013" s="14">
        <f t="shared" si="142"/>
        <v>10</v>
      </c>
      <c r="G3013" s="14">
        <v>497.85</v>
      </c>
      <c r="H3013" s="13">
        <f t="shared" si="143"/>
        <v>1.7300000000000182</v>
      </c>
    </row>
    <row r="3014" spans="1:8" x14ac:dyDescent="0.3">
      <c r="A3014">
        <v>3013</v>
      </c>
      <c r="B3014" s="2">
        <v>41591</v>
      </c>
      <c r="C3014" s="13">
        <v>93.91</v>
      </c>
      <c r="D3014" s="13">
        <f t="shared" si="141"/>
        <v>0.78999999999999204</v>
      </c>
      <c r="E3014" s="14">
        <v>21080</v>
      </c>
      <c r="F3014" s="14">
        <f t="shared" si="142"/>
        <v>0</v>
      </c>
      <c r="G3014" s="14">
        <v>496.12</v>
      </c>
      <c r="H3014" s="13">
        <f t="shared" si="143"/>
        <v>-1.5299999999999727</v>
      </c>
    </row>
    <row r="3015" spans="1:8" x14ac:dyDescent="0.3">
      <c r="A3015">
        <v>3014</v>
      </c>
      <c r="B3015" s="2">
        <v>41590</v>
      </c>
      <c r="C3015" s="13">
        <v>93.12</v>
      </c>
      <c r="D3015" s="13">
        <f t="shared" si="141"/>
        <v>-2.0099999999999909</v>
      </c>
      <c r="E3015" s="14">
        <v>21080</v>
      </c>
      <c r="F3015" s="14">
        <f t="shared" si="142"/>
        <v>0</v>
      </c>
      <c r="G3015" s="14">
        <v>497.65</v>
      </c>
      <c r="H3015" s="13">
        <f t="shared" si="143"/>
        <v>-3.4300000000000068</v>
      </c>
    </row>
    <row r="3016" spans="1:8" x14ac:dyDescent="0.3">
      <c r="A3016">
        <v>3015</v>
      </c>
      <c r="B3016" s="2">
        <v>41589</v>
      </c>
      <c r="C3016" s="13">
        <v>95.13</v>
      </c>
      <c r="D3016" s="13">
        <f t="shared" si="141"/>
        <v>0.56999999999999318</v>
      </c>
      <c r="E3016" s="14">
        <v>21080</v>
      </c>
      <c r="F3016" s="14">
        <f t="shared" si="142"/>
        <v>0</v>
      </c>
      <c r="G3016" s="14">
        <v>501.08</v>
      </c>
      <c r="H3016" s="13">
        <f t="shared" si="143"/>
        <v>2.4699999999999704</v>
      </c>
    </row>
    <row r="3017" spans="1:8" x14ac:dyDescent="0.3">
      <c r="A3017">
        <v>3016</v>
      </c>
      <c r="B3017" s="2">
        <v>41586</v>
      </c>
      <c r="C3017" s="13">
        <v>94.56</v>
      </c>
      <c r="D3017" s="13">
        <f t="shared" si="141"/>
        <v>0.31000000000000227</v>
      </c>
      <c r="E3017" s="14">
        <v>21080</v>
      </c>
      <c r="F3017" s="14">
        <f t="shared" si="142"/>
        <v>0</v>
      </c>
      <c r="G3017" s="14">
        <v>498.61</v>
      </c>
      <c r="H3017" s="13">
        <f t="shared" si="143"/>
        <v>-1.25</v>
      </c>
    </row>
    <row r="3018" spans="1:8" x14ac:dyDescent="0.3">
      <c r="A3018">
        <v>3017</v>
      </c>
      <c r="B3018" s="2">
        <v>41585</v>
      </c>
      <c r="C3018" s="13">
        <v>94.25</v>
      </c>
      <c r="D3018" s="13">
        <f t="shared" si="141"/>
        <v>-0.48999999999999488</v>
      </c>
      <c r="E3018" s="14">
        <v>21080</v>
      </c>
      <c r="F3018" s="14">
        <f t="shared" si="142"/>
        <v>0</v>
      </c>
      <c r="G3018" s="14">
        <v>499.86</v>
      </c>
      <c r="H3018" s="13">
        <f t="shared" si="143"/>
        <v>-2.6599999999999682</v>
      </c>
    </row>
    <row r="3019" spans="1:8" x14ac:dyDescent="0.3">
      <c r="A3019">
        <v>3018</v>
      </c>
      <c r="B3019" s="2">
        <v>41584</v>
      </c>
      <c r="C3019" s="13">
        <v>94.74</v>
      </c>
      <c r="D3019" s="13">
        <f t="shared" si="141"/>
        <v>1.3399999999999892</v>
      </c>
      <c r="E3019" s="14">
        <v>21080</v>
      </c>
      <c r="F3019" s="14">
        <f t="shared" si="142"/>
        <v>10</v>
      </c>
      <c r="G3019" s="14">
        <v>502.52</v>
      </c>
      <c r="H3019" s="13">
        <f t="shared" si="143"/>
        <v>2.7299999999999613</v>
      </c>
    </row>
    <row r="3020" spans="1:8" x14ac:dyDescent="0.3">
      <c r="A3020">
        <v>3019</v>
      </c>
      <c r="B3020" s="2">
        <v>41583</v>
      </c>
      <c r="C3020" s="13">
        <v>93.4</v>
      </c>
      <c r="D3020" s="13">
        <f t="shared" si="141"/>
        <v>-1.1799999999999926</v>
      </c>
      <c r="E3020" s="14">
        <v>21070</v>
      </c>
      <c r="F3020" s="14">
        <f t="shared" si="142"/>
        <v>-10</v>
      </c>
      <c r="G3020" s="14">
        <v>499.79</v>
      </c>
      <c r="H3020" s="13">
        <f t="shared" si="143"/>
        <v>2.7200000000000273</v>
      </c>
    </row>
    <row r="3021" spans="1:8" x14ac:dyDescent="0.3">
      <c r="A3021">
        <v>3020</v>
      </c>
      <c r="B3021" s="2">
        <v>41582</v>
      </c>
      <c r="C3021" s="13">
        <v>94.58</v>
      </c>
      <c r="D3021" s="13">
        <f t="shared" si="141"/>
        <v>1.9999999999996021E-2</v>
      </c>
      <c r="E3021" s="14">
        <v>21080</v>
      </c>
      <c r="F3021" s="14">
        <f t="shared" si="142"/>
        <v>0</v>
      </c>
      <c r="G3021" s="14">
        <v>497.07</v>
      </c>
      <c r="H3021" s="13">
        <f t="shared" si="143"/>
        <v>-9.9999999999909051E-3</v>
      </c>
    </row>
    <row r="3022" spans="1:8" x14ac:dyDescent="0.3">
      <c r="A3022">
        <v>3021</v>
      </c>
      <c r="B3022" s="2">
        <v>41579</v>
      </c>
      <c r="C3022" s="13">
        <v>94.56</v>
      </c>
      <c r="D3022" s="13">
        <f t="shared" si="141"/>
        <v>-1.730000000000004</v>
      </c>
      <c r="E3022" s="14">
        <v>21080</v>
      </c>
      <c r="F3022" s="14">
        <f t="shared" si="142"/>
        <v>0</v>
      </c>
      <c r="G3022" s="14">
        <v>497.08</v>
      </c>
      <c r="H3022" s="13">
        <f t="shared" si="143"/>
        <v>-0.33000000000004093</v>
      </c>
    </row>
    <row r="3023" spans="1:8" x14ac:dyDescent="0.3">
      <c r="A3023">
        <v>3022</v>
      </c>
      <c r="B3023" s="2">
        <v>41578</v>
      </c>
      <c r="C3023" s="13">
        <v>96.29</v>
      </c>
      <c r="D3023" s="13">
        <f t="shared" si="141"/>
        <v>-0.51999999999999602</v>
      </c>
      <c r="E3023" s="14">
        <v>21080</v>
      </c>
      <c r="F3023" s="14">
        <f t="shared" si="142"/>
        <v>0</v>
      </c>
      <c r="G3023" s="14">
        <v>497.41</v>
      </c>
      <c r="H3023" s="13">
        <f t="shared" si="143"/>
        <v>-1.6599999999999682</v>
      </c>
    </row>
    <row r="3024" spans="1:8" x14ac:dyDescent="0.3">
      <c r="A3024">
        <v>3023</v>
      </c>
      <c r="B3024" s="2">
        <v>41577</v>
      </c>
      <c r="C3024" s="13">
        <v>96.81</v>
      </c>
      <c r="D3024" s="13">
        <f t="shared" si="141"/>
        <v>-1.480000000000004</v>
      </c>
      <c r="E3024" s="14">
        <v>21080</v>
      </c>
      <c r="F3024" s="14">
        <f t="shared" si="142"/>
        <v>0</v>
      </c>
      <c r="G3024" s="14">
        <v>499.07</v>
      </c>
      <c r="H3024" s="13">
        <f t="shared" si="143"/>
        <v>1.9900000000000091</v>
      </c>
    </row>
    <row r="3025" spans="1:8" x14ac:dyDescent="0.3">
      <c r="A3025">
        <v>3024</v>
      </c>
      <c r="B3025" s="2">
        <v>41576</v>
      </c>
      <c r="C3025" s="13">
        <v>98.29</v>
      </c>
      <c r="D3025" s="13">
        <f t="shared" si="141"/>
        <v>-0.44999999999998863</v>
      </c>
      <c r="E3025" s="14">
        <v>21080</v>
      </c>
      <c r="F3025" s="14">
        <f t="shared" si="142"/>
        <v>5</v>
      </c>
      <c r="G3025" s="14">
        <v>497.08</v>
      </c>
      <c r="H3025" s="13">
        <f t="shared" si="143"/>
        <v>0.62000000000000455</v>
      </c>
    </row>
    <row r="3026" spans="1:8" x14ac:dyDescent="0.3">
      <c r="A3026">
        <v>3025</v>
      </c>
      <c r="B3026" s="2">
        <v>41575</v>
      </c>
      <c r="C3026" s="13">
        <v>98.74</v>
      </c>
      <c r="D3026" s="13">
        <f t="shared" si="141"/>
        <v>1.3399999999999892</v>
      </c>
      <c r="E3026" s="14">
        <v>21075</v>
      </c>
      <c r="F3026" s="14">
        <f t="shared" si="142"/>
        <v>-5</v>
      </c>
      <c r="G3026" s="14">
        <v>496.46</v>
      </c>
      <c r="H3026" s="13">
        <f t="shared" si="143"/>
        <v>-4.2900000000000205</v>
      </c>
    </row>
    <row r="3027" spans="1:8" x14ac:dyDescent="0.3">
      <c r="A3027">
        <v>3026</v>
      </c>
      <c r="B3027" s="2">
        <v>41572</v>
      </c>
      <c r="C3027" s="13">
        <v>97.4</v>
      </c>
      <c r="D3027" s="13">
        <f t="shared" si="141"/>
        <v>0.75</v>
      </c>
      <c r="E3027" s="14">
        <v>21080</v>
      </c>
      <c r="F3027" s="14">
        <f t="shared" si="142"/>
        <v>5</v>
      </c>
      <c r="G3027" s="14">
        <v>500.75</v>
      </c>
      <c r="H3027" s="13">
        <f t="shared" si="143"/>
        <v>-0.42000000000001592</v>
      </c>
    </row>
    <row r="3028" spans="1:8" x14ac:dyDescent="0.3">
      <c r="A3028">
        <v>3027</v>
      </c>
      <c r="B3028" s="2">
        <v>41571</v>
      </c>
      <c r="C3028" s="13">
        <v>96.65</v>
      </c>
      <c r="D3028" s="13">
        <f t="shared" si="141"/>
        <v>-0.25</v>
      </c>
      <c r="E3028" s="14">
        <v>21075</v>
      </c>
      <c r="F3028" s="14">
        <f t="shared" si="142"/>
        <v>-5</v>
      </c>
      <c r="G3028" s="14">
        <v>501.17</v>
      </c>
      <c r="H3028" s="13">
        <f t="shared" si="143"/>
        <v>-2.8799999999999955</v>
      </c>
    </row>
    <row r="3029" spans="1:8" x14ac:dyDescent="0.3">
      <c r="A3029">
        <v>3028</v>
      </c>
      <c r="B3029" s="2">
        <v>41570</v>
      </c>
      <c r="C3029" s="13">
        <v>96.9</v>
      </c>
      <c r="D3029" s="13">
        <f t="shared" si="141"/>
        <v>-0.72999999999998977</v>
      </c>
      <c r="E3029" s="14">
        <v>21080</v>
      </c>
      <c r="F3029" s="14">
        <f t="shared" si="142"/>
        <v>0</v>
      </c>
      <c r="G3029" s="14">
        <v>504.05</v>
      </c>
      <c r="H3029" s="13">
        <f t="shared" si="143"/>
        <v>3.4800000000000182</v>
      </c>
    </row>
    <row r="3030" spans="1:8" x14ac:dyDescent="0.3">
      <c r="A3030">
        <v>3029</v>
      </c>
      <c r="B3030" s="2">
        <v>41569</v>
      </c>
      <c r="C3030" s="13">
        <v>97.63</v>
      </c>
      <c r="D3030" s="13">
        <f t="shared" si="141"/>
        <v>-1.6500000000000057</v>
      </c>
      <c r="E3030" s="14">
        <v>21080</v>
      </c>
      <c r="F3030" s="14">
        <f t="shared" si="142"/>
        <v>-5</v>
      </c>
      <c r="G3030" s="14">
        <v>500.57</v>
      </c>
      <c r="H3030" s="13">
        <f t="shared" si="143"/>
        <v>-1</v>
      </c>
    </row>
    <row r="3031" spans="1:8" x14ac:dyDescent="0.3">
      <c r="A3031">
        <v>3030</v>
      </c>
      <c r="B3031" s="2">
        <v>41568</v>
      </c>
      <c r="C3031" s="13">
        <v>99.28</v>
      </c>
      <c r="D3031" s="13">
        <f t="shared" si="141"/>
        <v>-1.5900000000000034</v>
      </c>
      <c r="E3031" s="14">
        <v>21085</v>
      </c>
      <c r="F3031" s="14">
        <f t="shared" si="142"/>
        <v>-5</v>
      </c>
      <c r="G3031" s="14">
        <v>501.57</v>
      </c>
      <c r="H3031" s="13">
        <f t="shared" si="143"/>
        <v>0.74000000000000909</v>
      </c>
    </row>
    <row r="3032" spans="1:8" x14ac:dyDescent="0.3">
      <c r="A3032">
        <v>3031</v>
      </c>
      <c r="B3032" s="2">
        <v>41565</v>
      </c>
      <c r="C3032" s="13">
        <v>100.87</v>
      </c>
      <c r="D3032" s="13">
        <f t="shared" si="141"/>
        <v>0.15000000000000568</v>
      </c>
      <c r="E3032" s="14">
        <v>21090</v>
      </c>
      <c r="F3032" s="14">
        <f t="shared" si="142"/>
        <v>0</v>
      </c>
      <c r="G3032" s="14">
        <v>500.83</v>
      </c>
      <c r="H3032" s="13">
        <f t="shared" si="143"/>
        <v>1.2400000000000091</v>
      </c>
    </row>
    <row r="3033" spans="1:8" x14ac:dyDescent="0.3">
      <c r="A3033">
        <v>3032</v>
      </c>
      <c r="B3033" s="2">
        <v>41564</v>
      </c>
      <c r="C3033" s="13">
        <v>100.72</v>
      </c>
      <c r="D3033" s="13">
        <f t="shared" si="141"/>
        <v>-1.6200000000000045</v>
      </c>
      <c r="E3033" s="14">
        <v>21090</v>
      </c>
      <c r="F3033" s="14">
        <f t="shared" si="142"/>
        <v>-10</v>
      </c>
      <c r="G3033" s="14">
        <v>499.59</v>
      </c>
      <c r="H3033" s="13">
        <f t="shared" si="143"/>
        <v>0.62999999999999545</v>
      </c>
    </row>
    <row r="3034" spans="1:8" x14ac:dyDescent="0.3">
      <c r="A3034">
        <v>3033</v>
      </c>
      <c r="B3034" s="2">
        <v>41563</v>
      </c>
      <c r="C3034" s="13">
        <v>102.34</v>
      </c>
      <c r="D3034" s="13">
        <f t="shared" si="141"/>
        <v>1.1899999999999977</v>
      </c>
      <c r="E3034" s="14">
        <v>21100</v>
      </c>
      <c r="F3034" s="14">
        <f t="shared" si="142"/>
        <v>20</v>
      </c>
      <c r="G3034" s="14">
        <v>498.96</v>
      </c>
      <c r="H3034" s="13">
        <f t="shared" si="143"/>
        <v>3.2399999999999523</v>
      </c>
    </row>
    <row r="3035" spans="1:8" x14ac:dyDescent="0.3">
      <c r="A3035">
        <v>3034</v>
      </c>
      <c r="B3035" s="2">
        <v>41562</v>
      </c>
      <c r="C3035" s="13">
        <v>101.15</v>
      </c>
      <c r="D3035" s="13">
        <f t="shared" si="141"/>
        <v>-1.3099999999999881</v>
      </c>
      <c r="E3035" s="14">
        <v>21080</v>
      </c>
      <c r="F3035" s="14">
        <f t="shared" si="142"/>
        <v>0</v>
      </c>
      <c r="G3035" s="14">
        <v>495.72</v>
      </c>
      <c r="H3035" s="13">
        <f t="shared" si="143"/>
        <v>2.1000000000000227</v>
      </c>
    </row>
    <row r="3036" spans="1:8" x14ac:dyDescent="0.3">
      <c r="A3036">
        <v>3035</v>
      </c>
      <c r="B3036" s="2">
        <v>41561</v>
      </c>
      <c r="C3036" s="13">
        <v>102.46</v>
      </c>
      <c r="D3036" s="13">
        <f t="shared" si="141"/>
        <v>0.28999999999999204</v>
      </c>
      <c r="E3036" s="14">
        <v>21080</v>
      </c>
      <c r="F3036" s="14">
        <f t="shared" si="142"/>
        <v>5</v>
      </c>
      <c r="G3036" s="14">
        <v>493.62</v>
      </c>
      <c r="H3036" s="13">
        <f t="shared" si="143"/>
        <v>-0.90999999999996817</v>
      </c>
    </row>
    <row r="3037" spans="1:8" x14ac:dyDescent="0.3">
      <c r="A3037">
        <v>3036</v>
      </c>
      <c r="B3037" s="2">
        <v>41558</v>
      </c>
      <c r="C3037" s="13">
        <v>102.17</v>
      </c>
      <c r="D3037" s="13">
        <f t="shared" si="141"/>
        <v>-0.90999999999999659</v>
      </c>
      <c r="E3037" s="14">
        <v>21075</v>
      </c>
      <c r="F3037" s="14">
        <f t="shared" si="142"/>
        <v>0</v>
      </c>
      <c r="G3037" s="14">
        <v>494.53</v>
      </c>
      <c r="H3037" s="13">
        <f t="shared" si="143"/>
        <v>-0.28000000000002956</v>
      </c>
    </row>
    <row r="3038" spans="1:8" x14ac:dyDescent="0.3">
      <c r="A3038">
        <v>3037</v>
      </c>
      <c r="B3038" s="2">
        <v>41557</v>
      </c>
      <c r="C3038" s="13">
        <v>103.08</v>
      </c>
      <c r="D3038" s="13">
        <f t="shared" si="141"/>
        <v>1.4500000000000028</v>
      </c>
      <c r="E3038" s="14">
        <v>21075</v>
      </c>
      <c r="F3038" s="14">
        <f t="shared" si="142"/>
        <v>-15</v>
      </c>
      <c r="G3038" s="14">
        <v>494.81</v>
      </c>
      <c r="H3038" s="13">
        <f t="shared" si="143"/>
        <v>-5.8600000000000136</v>
      </c>
    </row>
    <row r="3039" spans="1:8" x14ac:dyDescent="0.3">
      <c r="A3039">
        <v>3038</v>
      </c>
      <c r="B3039" s="2">
        <v>41556</v>
      </c>
      <c r="C3039" s="13">
        <v>101.63</v>
      </c>
      <c r="D3039" s="13">
        <f t="shared" si="141"/>
        <v>-1.9100000000000108</v>
      </c>
      <c r="E3039" s="14">
        <v>21090</v>
      </c>
      <c r="F3039" s="14">
        <f t="shared" si="142"/>
        <v>0</v>
      </c>
      <c r="G3039" s="14">
        <v>500.67</v>
      </c>
      <c r="H3039" s="13">
        <f t="shared" si="143"/>
        <v>-1.5500000000000114</v>
      </c>
    </row>
    <row r="3040" spans="1:8" x14ac:dyDescent="0.3">
      <c r="A3040">
        <v>3039</v>
      </c>
      <c r="B3040" s="2">
        <v>41555</v>
      </c>
      <c r="C3040" s="13">
        <v>103.54</v>
      </c>
      <c r="D3040" s="13">
        <f t="shared" si="141"/>
        <v>0.47000000000001307</v>
      </c>
      <c r="E3040" s="14">
        <v>21090</v>
      </c>
      <c r="F3040" s="14">
        <f t="shared" si="142"/>
        <v>0</v>
      </c>
      <c r="G3040" s="14">
        <v>502.22</v>
      </c>
      <c r="H3040" s="13">
        <f t="shared" si="143"/>
        <v>1.75</v>
      </c>
    </row>
    <row r="3041" spans="1:8" x14ac:dyDescent="0.3">
      <c r="A3041">
        <v>3040</v>
      </c>
      <c r="B3041" s="2">
        <v>41554</v>
      </c>
      <c r="C3041" s="13">
        <v>103.07</v>
      </c>
      <c r="D3041" s="13">
        <f t="shared" si="141"/>
        <v>-0.76000000000000512</v>
      </c>
      <c r="E3041" s="14">
        <v>21090</v>
      </c>
      <c r="F3041" s="14">
        <f t="shared" si="142"/>
        <v>0</v>
      </c>
      <c r="G3041" s="14">
        <v>500.47</v>
      </c>
      <c r="H3041" s="13">
        <f t="shared" si="143"/>
        <v>2.9700000000000273</v>
      </c>
    </row>
    <row r="3042" spans="1:8" x14ac:dyDescent="0.3">
      <c r="A3042">
        <v>3041</v>
      </c>
      <c r="B3042" s="2">
        <v>41551</v>
      </c>
      <c r="C3042" s="13">
        <v>103.83</v>
      </c>
      <c r="D3042" s="13">
        <f t="shared" si="141"/>
        <v>0.53999999999999204</v>
      </c>
      <c r="E3042" s="14">
        <v>21090</v>
      </c>
      <c r="F3042" s="14">
        <f t="shared" si="142"/>
        <v>0</v>
      </c>
      <c r="G3042" s="14">
        <v>497.5</v>
      </c>
      <c r="H3042" s="13">
        <f t="shared" si="143"/>
        <v>5.1999999999999886</v>
      </c>
    </row>
    <row r="3043" spans="1:8" x14ac:dyDescent="0.3">
      <c r="A3043">
        <v>3042</v>
      </c>
      <c r="B3043" s="2">
        <v>41550</v>
      </c>
      <c r="C3043" s="13">
        <v>103.29</v>
      </c>
      <c r="D3043" s="13">
        <f t="shared" si="141"/>
        <v>-0.85999999999999943</v>
      </c>
      <c r="E3043" s="14">
        <v>21090</v>
      </c>
      <c r="F3043" s="14">
        <f t="shared" si="142"/>
        <v>0</v>
      </c>
      <c r="G3043" s="14">
        <v>492.3</v>
      </c>
      <c r="H3043" s="13">
        <f t="shared" si="143"/>
        <v>-2.089999999999975</v>
      </c>
    </row>
    <row r="3044" spans="1:8" x14ac:dyDescent="0.3">
      <c r="A3044">
        <v>3043</v>
      </c>
      <c r="B3044" s="2">
        <v>41549</v>
      </c>
      <c r="C3044" s="13">
        <v>104.15</v>
      </c>
      <c r="D3044" s="13">
        <f t="shared" si="141"/>
        <v>2.0600000000000023</v>
      </c>
      <c r="E3044" s="14">
        <v>21090</v>
      </c>
      <c r="F3044" s="14">
        <f t="shared" si="142"/>
        <v>0</v>
      </c>
      <c r="G3044" s="14">
        <v>494.39</v>
      </c>
      <c r="H3044" s="13">
        <f t="shared" si="143"/>
        <v>2.1499999999999773</v>
      </c>
    </row>
    <row r="3045" spans="1:8" x14ac:dyDescent="0.3">
      <c r="A3045">
        <v>3044</v>
      </c>
      <c r="B3045" s="2">
        <v>41548</v>
      </c>
      <c r="C3045" s="13">
        <v>102.09</v>
      </c>
      <c r="D3045" s="13">
        <f t="shared" si="141"/>
        <v>-0.26999999999999602</v>
      </c>
      <c r="E3045" s="14">
        <v>21090</v>
      </c>
      <c r="F3045" s="14">
        <f t="shared" si="142"/>
        <v>-22</v>
      </c>
      <c r="G3045" s="14">
        <v>492.24</v>
      </c>
      <c r="H3045" s="13">
        <f t="shared" si="143"/>
        <v>-0.38999999999998636</v>
      </c>
    </row>
    <row r="3046" spans="1:8" x14ac:dyDescent="0.3">
      <c r="A3046">
        <v>3045</v>
      </c>
      <c r="B3046" s="2">
        <v>41547</v>
      </c>
      <c r="C3046" s="13">
        <v>102.36</v>
      </c>
      <c r="D3046" s="13">
        <f t="shared" si="141"/>
        <v>-0.5</v>
      </c>
      <c r="E3046" s="14">
        <v>21112</v>
      </c>
      <c r="F3046" s="14">
        <f t="shared" si="142"/>
        <v>0</v>
      </c>
      <c r="G3046" s="14">
        <v>492.63</v>
      </c>
      <c r="H3046" s="13">
        <f t="shared" si="143"/>
        <v>6.0199999999999818</v>
      </c>
    </row>
    <row r="3047" spans="1:8" x14ac:dyDescent="0.3">
      <c r="A3047">
        <v>3046</v>
      </c>
      <c r="B3047" s="2">
        <v>41544</v>
      </c>
      <c r="C3047" s="13">
        <v>102.86</v>
      </c>
      <c r="D3047" s="13">
        <f t="shared" si="141"/>
        <v>-0.23999999999999488</v>
      </c>
      <c r="E3047" s="14">
        <v>21112</v>
      </c>
      <c r="F3047" s="14">
        <f t="shared" si="142"/>
        <v>22</v>
      </c>
      <c r="G3047" s="14">
        <v>486.61</v>
      </c>
      <c r="H3047" s="13">
        <f t="shared" si="143"/>
        <v>1.5</v>
      </c>
    </row>
    <row r="3048" spans="1:8" x14ac:dyDescent="0.3">
      <c r="A3048">
        <v>3047</v>
      </c>
      <c r="B3048" s="2">
        <v>41543</v>
      </c>
      <c r="C3048" s="13">
        <v>103.1</v>
      </c>
      <c r="D3048" s="13">
        <f t="shared" si="141"/>
        <v>0.41999999999998749</v>
      </c>
      <c r="E3048" s="14">
        <v>21090</v>
      </c>
      <c r="F3048" s="14">
        <f t="shared" si="142"/>
        <v>0</v>
      </c>
      <c r="G3048" s="14">
        <v>485.11</v>
      </c>
      <c r="H3048" s="13">
        <f t="shared" si="143"/>
        <v>-1.1100000000000136</v>
      </c>
    </row>
    <row r="3049" spans="1:8" x14ac:dyDescent="0.3">
      <c r="A3049">
        <v>3048</v>
      </c>
      <c r="B3049" s="2">
        <v>41542</v>
      </c>
      <c r="C3049" s="13">
        <v>102.68</v>
      </c>
      <c r="D3049" s="13">
        <f t="shared" si="141"/>
        <v>-0.53999999999999204</v>
      </c>
      <c r="E3049" s="14">
        <v>21090</v>
      </c>
      <c r="F3049" s="14">
        <f t="shared" si="142"/>
        <v>0</v>
      </c>
      <c r="G3049" s="14">
        <v>486.22</v>
      </c>
      <c r="H3049" s="13">
        <f t="shared" si="143"/>
        <v>3.4000000000000341</v>
      </c>
    </row>
    <row r="3050" spans="1:8" x14ac:dyDescent="0.3">
      <c r="A3050">
        <v>3049</v>
      </c>
      <c r="B3050" s="2">
        <v>41541</v>
      </c>
      <c r="C3050" s="13">
        <v>103.22</v>
      </c>
      <c r="D3050" s="13">
        <f t="shared" si="141"/>
        <v>-0.40000000000000568</v>
      </c>
      <c r="E3050" s="14">
        <v>21090</v>
      </c>
      <c r="F3050" s="14">
        <f t="shared" si="142"/>
        <v>10</v>
      </c>
      <c r="G3050" s="14">
        <v>482.82</v>
      </c>
      <c r="H3050" s="13">
        <f t="shared" si="143"/>
        <v>3.7300000000000182</v>
      </c>
    </row>
    <row r="3051" spans="1:8" x14ac:dyDescent="0.3">
      <c r="A3051">
        <v>3050</v>
      </c>
      <c r="B3051" s="2">
        <v>41540</v>
      </c>
      <c r="C3051" s="13">
        <v>103.62</v>
      </c>
      <c r="D3051" s="13">
        <f t="shared" si="141"/>
        <v>-1.0799999999999983</v>
      </c>
      <c r="E3051" s="14">
        <v>21080</v>
      </c>
      <c r="F3051" s="14">
        <f t="shared" si="142"/>
        <v>0</v>
      </c>
      <c r="G3051" s="14">
        <v>479.09</v>
      </c>
      <c r="H3051" s="13">
        <f t="shared" si="143"/>
        <v>1.8999999999999773</v>
      </c>
    </row>
    <row r="3052" spans="1:8" x14ac:dyDescent="0.3">
      <c r="A3052">
        <v>3051</v>
      </c>
      <c r="B3052" s="2">
        <v>41537</v>
      </c>
      <c r="C3052" s="13">
        <v>104.7</v>
      </c>
      <c r="D3052" s="13">
        <f t="shared" si="141"/>
        <v>-1.5600000000000023</v>
      </c>
      <c r="E3052" s="14">
        <v>21080</v>
      </c>
      <c r="F3052" s="14">
        <f t="shared" si="142"/>
        <v>-20</v>
      </c>
      <c r="G3052" s="14">
        <v>477.19</v>
      </c>
      <c r="H3052" s="13">
        <f t="shared" si="143"/>
        <v>1.1000000000000227</v>
      </c>
    </row>
    <row r="3053" spans="1:8" x14ac:dyDescent="0.3">
      <c r="A3053">
        <v>3052</v>
      </c>
      <c r="B3053" s="2">
        <v>41536</v>
      </c>
      <c r="C3053" s="13">
        <v>106.26</v>
      </c>
      <c r="D3053" s="13">
        <f t="shared" si="141"/>
        <v>-1.9699999999999989</v>
      </c>
      <c r="E3053" s="14">
        <v>21100</v>
      </c>
      <c r="F3053" s="14">
        <f t="shared" si="142"/>
        <v>-10</v>
      </c>
      <c r="G3053" s="14">
        <v>476.09</v>
      </c>
      <c r="H3053" s="13">
        <f t="shared" si="143"/>
        <v>1.8299999999999841</v>
      </c>
    </row>
    <row r="3054" spans="1:8" x14ac:dyDescent="0.3">
      <c r="A3054">
        <v>3053</v>
      </c>
      <c r="B3054" s="2">
        <v>41535</v>
      </c>
      <c r="C3054" s="13">
        <v>108.23</v>
      </c>
      <c r="D3054" s="13">
        <f t="shared" si="141"/>
        <v>2.8700000000000045</v>
      </c>
      <c r="E3054" s="14">
        <v>21110</v>
      </c>
      <c r="F3054" s="14">
        <f t="shared" si="142"/>
        <v>20</v>
      </c>
      <c r="G3054" s="14">
        <v>474.26</v>
      </c>
      <c r="H3054" s="13">
        <f t="shared" si="143"/>
        <v>-3.4700000000000273</v>
      </c>
    </row>
    <row r="3055" spans="1:8" x14ac:dyDescent="0.3">
      <c r="A3055">
        <v>3054</v>
      </c>
      <c r="B3055" s="2">
        <v>41534</v>
      </c>
      <c r="C3055" s="13">
        <v>105.36</v>
      </c>
      <c r="D3055" s="13">
        <f t="shared" si="141"/>
        <v>-1.1800000000000068</v>
      </c>
      <c r="E3055" s="14">
        <v>21090</v>
      </c>
      <c r="F3055" s="14">
        <f t="shared" si="142"/>
        <v>0</v>
      </c>
      <c r="G3055" s="14">
        <v>477.73</v>
      </c>
      <c r="H3055" s="13">
        <f t="shared" si="143"/>
        <v>2.160000000000025</v>
      </c>
    </row>
    <row r="3056" spans="1:8" x14ac:dyDescent="0.3">
      <c r="A3056">
        <v>3055</v>
      </c>
      <c r="B3056" s="2">
        <v>41533</v>
      </c>
      <c r="C3056" s="13">
        <v>106.54</v>
      </c>
      <c r="D3056" s="13">
        <f t="shared" si="141"/>
        <v>-1.769999999999996</v>
      </c>
      <c r="E3056" s="14">
        <v>21090</v>
      </c>
      <c r="F3056" s="14">
        <f t="shared" si="142"/>
        <v>10</v>
      </c>
      <c r="G3056" s="14">
        <v>475.57</v>
      </c>
      <c r="H3056" s="13">
        <f t="shared" si="143"/>
        <v>-0.85000000000002274</v>
      </c>
    </row>
    <row r="3057" spans="1:8" x14ac:dyDescent="0.3">
      <c r="A3057">
        <v>3056</v>
      </c>
      <c r="B3057" s="2">
        <v>41530</v>
      </c>
      <c r="C3057" s="13">
        <v>108.31</v>
      </c>
      <c r="D3057" s="13">
        <f t="shared" si="141"/>
        <v>-0.40999999999999659</v>
      </c>
      <c r="E3057" s="14">
        <v>21080</v>
      </c>
      <c r="F3057" s="14">
        <f t="shared" si="142"/>
        <v>0</v>
      </c>
      <c r="G3057" s="14">
        <v>476.42</v>
      </c>
      <c r="H3057" s="13">
        <f t="shared" si="143"/>
        <v>0.83000000000004093</v>
      </c>
    </row>
    <row r="3058" spans="1:8" x14ac:dyDescent="0.3">
      <c r="A3058">
        <v>3057</v>
      </c>
      <c r="B3058" s="2">
        <v>41529</v>
      </c>
      <c r="C3058" s="13">
        <v>108.72</v>
      </c>
      <c r="D3058" s="13">
        <f t="shared" si="141"/>
        <v>1.0699999999999932</v>
      </c>
      <c r="E3058" s="14">
        <v>21080</v>
      </c>
      <c r="F3058" s="14">
        <f t="shared" si="142"/>
        <v>-30</v>
      </c>
      <c r="G3058" s="14">
        <v>475.59</v>
      </c>
      <c r="H3058" s="13">
        <f t="shared" si="143"/>
        <v>-0.81000000000000227</v>
      </c>
    </row>
    <row r="3059" spans="1:8" x14ac:dyDescent="0.3">
      <c r="A3059">
        <v>3058</v>
      </c>
      <c r="B3059" s="2">
        <v>41528</v>
      </c>
      <c r="C3059" s="13">
        <v>107.65</v>
      </c>
      <c r="D3059" s="13">
        <f t="shared" si="141"/>
        <v>0.17000000000000171</v>
      </c>
      <c r="E3059" s="14">
        <v>21110</v>
      </c>
      <c r="F3059" s="14">
        <f t="shared" si="142"/>
        <v>30</v>
      </c>
      <c r="G3059" s="14">
        <v>476.4</v>
      </c>
      <c r="H3059" s="13">
        <f t="shared" si="143"/>
        <v>1.8700000000000045</v>
      </c>
    </row>
    <row r="3060" spans="1:8" x14ac:dyDescent="0.3">
      <c r="A3060">
        <v>3059</v>
      </c>
      <c r="B3060" s="2">
        <v>41527</v>
      </c>
      <c r="C3060" s="13">
        <v>107.48</v>
      </c>
      <c r="D3060" s="13">
        <f t="shared" si="141"/>
        <v>-2.1400000000000006</v>
      </c>
      <c r="E3060" s="14">
        <v>21080</v>
      </c>
      <c r="F3060" s="14">
        <f t="shared" si="142"/>
        <v>-20</v>
      </c>
      <c r="G3060" s="14">
        <v>474.53</v>
      </c>
      <c r="H3060" s="13">
        <f t="shared" si="143"/>
        <v>4.3699999999999477</v>
      </c>
    </row>
    <row r="3061" spans="1:8" x14ac:dyDescent="0.3">
      <c r="A3061">
        <v>3060</v>
      </c>
      <c r="B3061" s="2">
        <v>41526</v>
      </c>
      <c r="C3061" s="13">
        <v>109.62</v>
      </c>
      <c r="D3061" s="13">
        <f t="shared" si="141"/>
        <v>-1</v>
      </c>
      <c r="E3061" s="14">
        <v>21100</v>
      </c>
      <c r="F3061" s="14">
        <f t="shared" si="142"/>
        <v>-20</v>
      </c>
      <c r="G3061" s="14">
        <v>470.16</v>
      </c>
      <c r="H3061" s="13">
        <f t="shared" si="143"/>
        <v>-9.8699999999999477</v>
      </c>
    </row>
    <row r="3062" spans="1:8" x14ac:dyDescent="0.3">
      <c r="A3062">
        <v>3061</v>
      </c>
      <c r="B3062" s="2">
        <v>41523</v>
      </c>
      <c r="C3062" s="13">
        <v>110.62</v>
      </c>
      <c r="D3062" s="13">
        <f t="shared" si="141"/>
        <v>2.1200000000000045</v>
      </c>
      <c r="E3062" s="14">
        <v>21120</v>
      </c>
      <c r="F3062" s="14">
        <f t="shared" si="142"/>
        <v>0</v>
      </c>
      <c r="G3062" s="14">
        <v>480.03</v>
      </c>
      <c r="H3062" s="13">
        <f t="shared" si="143"/>
        <v>2.4599999999999795</v>
      </c>
    </row>
    <row r="3063" spans="1:8" x14ac:dyDescent="0.3">
      <c r="A3063">
        <v>3062</v>
      </c>
      <c r="B3063" s="2">
        <v>41522</v>
      </c>
      <c r="C3063" s="13">
        <v>108.5</v>
      </c>
      <c r="D3063" s="13">
        <f t="shared" si="141"/>
        <v>1.2099999999999937</v>
      </c>
      <c r="E3063" s="14">
        <v>21120</v>
      </c>
      <c r="F3063" s="14">
        <f t="shared" si="142"/>
        <v>-20</v>
      </c>
      <c r="G3063" s="14">
        <v>477.57</v>
      </c>
      <c r="H3063" s="13">
        <f t="shared" si="143"/>
        <v>6.1200000000000045</v>
      </c>
    </row>
    <row r="3064" spans="1:8" x14ac:dyDescent="0.3">
      <c r="A3064">
        <v>3063</v>
      </c>
      <c r="B3064" s="2">
        <v>41521</v>
      </c>
      <c r="C3064" s="13">
        <v>107.29</v>
      </c>
      <c r="D3064" s="13">
        <f t="shared" si="141"/>
        <v>-1.3799999999999955</v>
      </c>
      <c r="E3064" s="14">
        <v>21140</v>
      </c>
      <c r="F3064" s="14">
        <f t="shared" si="142"/>
        <v>20</v>
      </c>
      <c r="G3064" s="14">
        <v>471.45</v>
      </c>
      <c r="H3064" s="13">
        <f t="shared" si="143"/>
        <v>-0.72000000000002728</v>
      </c>
    </row>
    <row r="3065" spans="1:8" x14ac:dyDescent="0.3">
      <c r="A3065">
        <v>3064</v>
      </c>
      <c r="B3065" s="2">
        <v>41520</v>
      </c>
      <c r="C3065" s="13">
        <v>108.67</v>
      </c>
      <c r="D3065" s="13">
        <f t="shared" si="141"/>
        <v>0.68999999999999773</v>
      </c>
      <c r="E3065" s="14">
        <v>21120</v>
      </c>
      <c r="F3065" s="14">
        <f t="shared" si="142"/>
        <v>0</v>
      </c>
      <c r="G3065" s="14">
        <v>472.17</v>
      </c>
      <c r="H3065" s="13">
        <f t="shared" si="143"/>
        <v>-0.52999999999997272</v>
      </c>
    </row>
    <row r="3066" spans="1:8" x14ac:dyDescent="0.3">
      <c r="A3066">
        <v>3065</v>
      </c>
      <c r="B3066" s="2">
        <v>41516</v>
      </c>
      <c r="C3066" s="13">
        <v>107.98</v>
      </c>
      <c r="D3066" s="13">
        <f t="shared" si="141"/>
        <v>-0.53000000000000114</v>
      </c>
      <c r="E3066" s="14">
        <v>21120</v>
      </c>
      <c r="F3066" s="14">
        <f t="shared" si="142"/>
        <v>0</v>
      </c>
      <c r="G3066" s="14">
        <v>472.7</v>
      </c>
      <c r="H3066" s="13">
        <f t="shared" si="143"/>
        <v>4.1499999999999773</v>
      </c>
    </row>
    <row r="3067" spans="1:8" x14ac:dyDescent="0.3">
      <c r="A3067">
        <v>3066</v>
      </c>
      <c r="B3067" s="2">
        <v>41515</v>
      </c>
      <c r="C3067" s="13">
        <v>108.51</v>
      </c>
      <c r="D3067" s="13">
        <f t="shared" si="141"/>
        <v>-1.6599999999999966</v>
      </c>
      <c r="E3067" s="14">
        <v>21120</v>
      </c>
      <c r="F3067" s="14">
        <f t="shared" si="142"/>
        <v>20</v>
      </c>
      <c r="G3067" s="14">
        <v>468.55</v>
      </c>
      <c r="H3067" s="13">
        <f t="shared" si="143"/>
        <v>-4.75</v>
      </c>
    </row>
    <row r="3068" spans="1:8" x14ac:dyDescent="0.3">
      <c r="A3068">
        <v>3067</v>
      </c>
      <c r="B3068" s="2">
        <v>41514</v>
      </c>
      <c r="C3068" s="13">
        <v>110.17</v>
      </c>
      <c r="D3068" s="13">
        <f t="shared" si="141"/>
        <v>1.0600000000000023</v>
      </c>
      <c r="E3068" s="14">
        <v>21100</v>
      </c>
      <c r="F3068" s="14">
        <f t="shared" si="142"/>
        <v>-30</v>
      </c>
      <c r="G3068" s="14">
        <v>473.3</v>
      </c>
      <c r="H3068" s="13">
        <f t="shared" si="143"/>
        <v>-12.269999999999982</v>
      </c>
    </row>
    <row r="3069" spans="1:8" x14ac:dyDescent="0.3">
      <c r="A3069">
        <v>3068</v>
      </c>
      <c r="B3069" s="2">
        <v>41513</v>
      </c>
      <c r="C3069" s="13">
        <v>109.11</v>
      </c>
      <c r="D3069" s="13">
        <f t="shared" si="141"/>
        <v>3.230000000000004</v>
      </c>
      <c r="E3069" s="14">
        <v>21130</v>
      </c>
      <c r="F3069" s="14">
        <f t="shared" si="142"/>
        <v>-10</v>
      </c>
      <c r="G3069" s="14">
        <v>485.57</v>
      </c>
      <c r="H3069" s="13">
        <f t="shared" si="143"/>
        <v>-4.9700000000000273</v>
      </c>
    </row>
    <row r="3070" spans="1:8" x14ac:dyDescent="0.3">
      <c r="A3070">
        <v>3069</v>
      </c>
      <c r="B3070" s="2">
        <v>41512</v>
      </c>
      <c r="C3070" s="13">
        <v>105.88</v>
      </c>
      <c r="D3070" s="13">
        <f t="shared" si="141"/>
        <v>-0.60000000000000853</v>
      </c>
      <c r="E3070" s="14">
        <v>21140</v>
      </c>
      <c r="F3070" s="14">
        <f t="shared" si="142"/>
        <v>20</v>
      </c>
      <c r="G3070" s="14">
        <v>490.54</v>
      </c>
      <c r="H3070" s="13">
        <f t="shared" si="143"/>
        <v>3.7200000000000273</v>
      </c>
    </row>
    <row r="3071" spans="1:8" x14ac:dyDescent="0.3">
      <c r="A3071">
        <v>3070</v>
      </c>
      <c r="B3071" s="2">
        <v>41509</v>
      </c>
      <c r="C3071" s="13">
        <v>106.48</v>
      </c>
      <c r="D3071" s="13">
        <f t="shared" si="141"/>
        <v>1.5499999999999972</v>
      </c>
      <c r="E3071" s="14">
        <v>21120</v>
      </c>
      <c r="F3071" s="14">
        <f t="shared" si="142"/>
        <v>10</v>
      </c>
      <c r="G3071" s="14">
        <v>486.82</v>
      </c>
      <c r="H3071" s="13">
        <f t="shared" si="143"/>
        <v>-9.3000000000000114</v>
      </c>
    </row>
    <row r="3072" spans="1:8" x14ac:dyDescent="0.3">
      <c r="A3072">
        <v>3071</v>
      </c>
      <c r="B3072" s="2">
        <v>41508</v>
      </c>
      <c r="C3072" s="13">
        <v>104.93</v>
      </c>
      <c r="D3072" s="13">
        <f t="shared" si="141"/>
        <v>1</v>
      </c>
      <c r="E3072" s="14">
        <v>21110</v>
      </c>
      <c r="F3072" s="14">
        <f t="shared" si="142"/>
        <v>40</v>
      </c>
      <c r="G3072" s="14">
        <v>496.12</v>
      </c>
      <c r="H3072" s="13">
        <f t="shared" si="143"/>
        <v>-6.5799999999999841</v>
      </c>
    </row>
    <row r="3073" spans="1:8" x14ac:dyDescent="0.3">
      <c r="A3073">
        <v>3072</v>
      </c>
      <c r="B3073" s="2">
        <v>41507</v>
      </c>
      <c r="C3073" s="13">
        <v>103.93</v>
      </c>
      <c r="D3073" s="13">
        <f t="shared" si="141"/>
        <v>-0.96999999999999886</v>
      </c>
      <c r="E3073" s="14">
        <v>21070</v>
      </c>
      <c r="F3073" s="14">
        <f t="shared" si="142"/>
        <v>0</v>
      </c>
      <c r="G3073" s="14">
        <v>502.7</v>
      </c>
      <c r="H3073" s="13">
        <f t="shared" si="143"/>
        <v>-2.1100000000000136</v>
      </c>
    </row>
    <row r="3074" spans="1:8" x14ac:dyDescent="0.3">
      <c r="A3074">
        <v>3073</v>
      </c>
      <c r="B3074" s="2">
        <v>41506</v>
      </c>
      <c r="C3074" s="13">
        <v>104.9</v>
      </c>
      <c r="D3074" s="13">
        <f t="shared" si="141"/>
        <v>-2.2399999999999949</v>
      </c>
      <c r="E3074" s="14">
        <v>21070</v>
      </c>
      <c r="F3074" s="14">
        <f t="shared" si="142"/>
        <v>0</v>
      </c>
      <c r="G3074" s="14">
        <v>504.81</v>
      </c>
      <c r="H3074" s="13">
        <f t="shared" si="143"/>
        <v>-6.2099999999999795</v>
      </c>
    </row>
    <row r="3075" spans="1:8" x14ac:dyDescent="0.3">
      <c r="A3075">
        <v>3074</v>
      </c>
      <c r="B3075" s="2">
        <v>41505</v>
      </c>
      <c r="C3075" s="13">
        <v>107.14</v>
      </c>
      <c r="D3075" s="13">
        <f t="shared" ref="D3075:D3138" si="144">C3075-C3076</f>
        <v>-0.43999999999999773</v>
      </c>
      <c r="E3075" s="14">
        <v>21070</v>
      </c>
      <c r="F3075" s="14">
        <f t="shared" ref="F3075:F3138" si="145">E3075-E3076</f>
        <v>-5</v>
      </c>
      <c r="G3075" s="14">
        <v>511.02</v>
      </c>
      <c r="H3075" s="13">
        <f t="shared" ref="H3075:H3138" si="146">G3075-G3076</f>
        <v>3.2299999999999613</v>
      </c>
    </row>
    <row r="3076" spans="1:8" x14ac:dyDescent="0.3">
      <c r="A3076">
        <v>3075</v>
      </c>
      <c r="B3076" s="2">
        <v>41502</v>
      </c>
      <c r="C3076" s="13">
        <v>107.58</v>
      </c>
      <c r="D3076" s="13">
        <f t="shared" si="144"/>
        <v>0.14999999999999147</v>
      </c>
      <c r="E3076" s="14">
        <v>21075</v>
      </c>
      <c r="F3076" s="14">
        <f t="shared" si="145"/>
        <v>5</v>
      </c>
      <c r="G3076" s="14">
        <v>507.79</v>
      </c>
      <c r="H3076" s="13">
        <f t="shared" si="146"/>
        <v>-0.43000000000000682</v>
      </c>
    </row>
    <row r="3077" spans="1:8" x14ac:dyDescent="0.3">
      <c r="A3077">
        <v>3076</v>
      </c>
      <c r="B3077" s="2">
        <v>41501</v>
      </c>
      <c r="C3077" s="13">
        <v>107.43</v>
      </c>
      <c r="D3077" s="13">
        <f t="shared" si="144"/>
        <v>0.54000000000000625</v>
      </c>
      <c r="E3077" s="14">
        <v>21070</v>
      </c>
      <c r="F3077" s="14">
        <f t="shared" si="145"/>
        <v>0</v>
      </c>
      <c r="G3077" s="14">
        <v>508.22</v>
      </c>
      <c r="H3077" s="13">
        <f t="shared" si="146"/>
        <v>4.6500000000000341</v>
      </c>
    </row>
    <row r="3078" spans="1:8" x14ac:dyDescent="0.3">
      <c r="A3078">
        <v>3077</v>
      </c>
      <c r="B3078" s="2">
        <v>41500</v>
      </c>
      <c r="C3078" s="13">
        <v>106.89</v>
      </c>
      <c r="D3078" s="13">
        <f t="shared" si="144"/>
        <v>0.10999999999999943</v>
      </c>
      <c r="E3078" s="14">
        <v>21070</v>
      </c>
      <c r="F3078" s="14">
        <f t="shared" si="145"/>
        <v>0</v>
      </c>
      <c r="G3078" s="14">
        <v>503.57</v>
      </c>
      <c r="H3078" s="13">
        <f t="shared" si="146"/>
        <v>5.839999999999975</v>
      </c>
    </row>
    <row r="3079" spans="1:8" x14ac:dyDescent="0.3">
      <c r="A3079">
        <v>3078</v>
      </c>
      <c r="B3079" s="2">
        <v>41499</v>
      </c>
      <c r="C3079" s="13">
        <v>106.78</v>
      </c>
      <c r="D3079" s="13">
        <f t="shared" si="144"/>
        <v>0.59000000000000341</v>
      </c>
      <c r="E3079" s="14">
        <v>21070</v>
      </c>
      <c r="F3079" s="14">
        <f t="shared" si="145"/>
        <v>-5</v>
      </c>
      <c r="G3079" s="14">
        <v>497.73</v>
      </c>
      <c r="H3079" s="13">
        <f t="shared" si="146"/>
        <v>-1.7299999999999613</v>
      </c>
    </row>
    <row r="3080" spans="1:8" x14ac:dyDescent="0.3">
      <c r="A3080">
        <v>3079</v>
      </c>
      <c r="B3080" s="2">
        <v>41498</v>
      </c>
      <c r="C3080" s="13">
        <v>106.19</v>
      </c>
      <c r="D3080" s="13">
        <f t="shared" si="144"/>
        <v>0.14999999999999147</v>
      </c>
      <c r="E3080" s="14">
        <v>21075</v>
      </c>
      <c r="F3080" s="14">
        <f t="shared" si="145"/>
        <v>5</v>
      </c>
      <c r="G3080" s="14">
        <v>499.46</v>
      </c>
      <c r="H3080" s="13">
        <f t="shared" si="146"/>
        <v>-1.160000000000025</v>
      </c>
    </row>
    <row r="3081" spans="1:8" x14ac:dyDescent="0.3">
      <c r="A3081">
        <v>3080</v>
      </c>
      <c r="B3081" s="2">
        <v>41495</v>
      </c>
      <c r="C3081" s="13">
        <v>106.04</v>
      </c>
      <c r="D3081" s="13">
        <f t="shared" si="144"/>
        <v>2.5900000000000034</v>
      </c>
      <c r="E3081" s="14">
        <v>21070</v>
      </c>
      <c r="F3081" s="14">
        <f t="shared" si="145"/>
        <v>0</v>
      </c>
      <c r="G3081" s="14">
        <v>500.62</v>
      </c>
      <c r="H3081" s="13">
        <f t="shared" si="146"/>
        <v>2.3999999999999773</v>
      </c>
    </row>
    <row r="3082" spans="1:8" x14ac:dyDescent="0.3">
      <c r="A3082">
        <v>3081</v>
      </c>
      <c r="B3082" s="2">
        <v>41494</v>
      </c>
      <c r="C3082" s="13">
        <v>103.45</v>
      </c>
      <c r="D3082" s="13">
        <f t="shared" si="144"/>
        <v>-0.95999999999999375</v>
      </c>
      <c r="E3082" s="14">
        <v>21070</v>
      </c>
      <c r="F3082" s="14">
        <f t="shared" si="145"/>
        <v>30</v>
      </c>
      <c r="G3082" s="14">
        <v>498.22</v>
      </c>
      <c r="H3082" s="13">
        <f t="shared" si="146"/>
        <v>-1.8799999999999955</v>
      </c>
    </row>
    <row r="3083" spans="1:8" x14ac:dyDescent="0.3">
      <c r="A3083">
        <v>3082</v>
      </c>
      <c r="B3083" s="2">
        <v>41493</v>
      </c>
      <c r="C3083" s="13">
        <v>104.41</v>
      </c>
      <c r="D3083" s="13">
        <f t="shared" si="144"/>
        <v>-0.90999999999999659</v>
      </c>
      <c r="E3083" s="14">
        <v>21040</v>
      </c>
      <c r="F3083" s="14">
        <f t="shared" si="145"/>
        <v>-20</v>
      </c>
      <c r="G3083" s="14">
        <v>500.1</v>
      </c>
      <c r="H3083" s="13">
        <f t="shared" si="146"/>
        <v>3.5400000000000205</v>
      </c>
    </row>
    <row r="3084" spans="1:8" x14ac:dyDescent="0.3">
      <c r="A3084">
        <v>3083</v>
      </c>
      <c r="B3084" s="2">
        <v>41492</v>
      </c>
      <c r="C3084" s="13">
        <v>105.32</v>
      </c>
      <c r="D3084" s="13">
        <f t="shared" si="144"/>
        <v>-1.2900000000000063</v>
      </c>
      <c r="E3084" s="14">
        <v>21060</v>
      </c>
      <c r="F3084" s="14">
        <f t="shared" si="145"/>
        <v>-20</v>
      </c>
      <c r="G3084" s="14">
        <v>496.56</v>
      </c>
      <c r="H3084" s="13">
        <f t="shared" si="146"/>
        <v>2.8999999999999773</v>
      </c>
    </row>
    <row r="3085" spans="1:8" x14ac:dyDescent="0.3">
      <c r="A3085">
        <v>3084</v>
      </c>
      <c r="B3085" s="2">
        <v>41491</v>
      </c>
      <c r="C3085" s="13">
        <v>106.61</v>
      </c>
      <c r="D3085" s="13">
        <f t="shared" si="144"/>
        <v>-0.32999999999999829</v>
      </c>
      <c r="E3085" s="14">
        <v>21080</v>
      </c>
      <c r="F3085" s="14">
        <f t="shared" si="145"/>
        <v>-30</v>
      </c>
      <c r="G3085" s="14">
        <v>493.66</v>
      </c>
      <c r="H3085" s="13">
        <f t="shared" si="146"/>
        <v>-1</v>
      </c>
    </row>
    <row r="3086" spans="1:8" x14ac:dyDescent="0.3">
      <c r="A3086">
        <v>3085</v>
      </c>
      <c r="B3086" s="2">
        <v>41488</v>
      </c>
      <c r="C3086" s="13">
        <v>106.94</v>
      </c>
      <c r="D3086" s="13">
        <f t="shared" si="144"/>
        <v>-0.99000000000000909</v>
      </c>
      <c r="E3086" s="14">
        <v>21110</v>
      </c>
      <c r="F3086" s="14">
        <f t="shared" si="145"/>
        <v>-20</v>
      </c>
      <c r="G3086" s="14">
        <v>494.66</v>
      </c>
      <c r="H3086" s="13">
        <f t="shared" si="146"/>
        <v>2.2300000000000182</v>
      </c>
    </row>
    <row r="3087" spans="1:8" x14ac:dyDescent="0.3">
      <c r="A3087">
        <v>3086</v>
      </c>
      <c r="B3087" s="2">
        <v>41487</v>
      </c>
      <c r="C3087" s="13">
        <v>107.93</v>
      </c>
      <c r="D3087" s="13">
        <f t="shared" si="144"/>
        <v>2.8300000000000125</v>
      </c>
      <c r="E3087" s="14">
        <v>21130</v>
      </c>
      <c r="F3087" s="14">
        <f t="shared" si="145"/>
        <v>-10</v>
      </c>
      <c r="G3087" s="14">
        <v>492.43</v>
      </c>
      <c r="H3087" s="13">
        <f t="shared" si="146"/>
        <v>0.57999999999998408</v>
      </c>
    </row>
    <row r="3088" spans="1:8" x14ac:dyDescent="0.3">
      <c r="A3088">
        <v>3087</v>
      </c>
      <c r="B3088" s="2">
        <v>41486</v>
      </c>
      <c r="C3088" s="13">
        <v>105.1</v>
      </c>
      <c r="D3088" s="13">
        <f t="shared" si="144"/>
        <v>1.9599999999999937</v>
      </c>
      <c r="E3088" s="14">
        <v>21140</v>
      </c>
      <c r="F3088" s="14">
        <f t="shared" si="145"/>
        <v>10</v>
      </c>
      <c r="G3088" s="14">
        <v>491.85</v>
      </c>
      <c r="H3088" s="13">
        <f t="shared" si="146"/>
        <v>3.3100000000000023</v>
      </c>
    </row>
    <row r="3089" spans="1:8" x14ac:dyDescent="0.3">
      <c r="A3089">
        <v>3088</v>
      </c>
      <c r="B3089" s="2">
        <v>41485</v>
      </c>
      <c r="C3089" s="13">
        <v>103.14</v>
      </c>
      <c r="D3089" s="13">
        <f t="shared" si="144"/>
        <v>-1.4699999999999989</v>
      </c>
      <c r="E3089" s="14">
        <v>21130</v>
      </c>
      <c r="F3089" s="14">
        <f t="shared" si="145"/>
        <v>-70</v>
      </c>
      <c r="G3089" s="14">
        <v>488.54</v>
      </c>
      <c r="H3089" s="13">
        <f t="shared" si="146"/>
        <v>2.8500000000000227</v>
      </c>
    </row>
    <row r="3090" spans="1:8" x14ac:dyDescent="0.3">
      <c r="A3090">
        <v>3089</v>
      </c>
      <c r="B3090" s="2">
        <v>41484</v>
      </c>
      <c r="C3090" s="13">
        <v>104.61</v>
      </c>
      <c r="D3090" s="13">
        <f t="shared" si="144"/>
        <v>-0.15000000000000568</v>
      </c>
      <c r="E3090" s="14">
        <v>21200</v>
      </c>
      <c r="F3090" s="14">
        <f t="shared" si="145"/>
        <v>20</v>
      </c>
      <c r="G3090" s="14">
        <v>485.69</v>
      </c>
      <c r="H3090" s="13">
        <f t="shared" si="146"/>
        <v>-8.2400000000000091</v>
      </c>
    </row>
    <row r="3091" spans="1:8" x14ac:dyDescent="0.3">
      <c r="A3091">
        <v>3090</v>
      </c>
      <c r="B3091" s="2">
        <v>41481</v>
      </c>
      <c r="C3091" s="13">
        <v>104.76</v>
      </c>
      <c r="D3091" s="13">
        <f t="shared" si="144"/>
        <v>-0.70999999999999375</v>
      </c>
      <c r="E3091" s="14">
        <v>21180</v>
      </c>
      <c r="F3091" s="14">
        <f t="shared" si="145"/>
        <v>-25</v>
      </c>
      <c r="G3091" s="14">
        <v>493.93</v>
      </c>
      <c r="H3091" s="13">
        <f t="shared" si="146"/>
        <v>2.1500000000000341</v>
      </c>
    </row>
    <row r="3092" spans="1:8" x14ac:dyDescent="0.3">
      <c r="A3092">
        <v>3091</v>
      </c>
      <c r="B3092" s="2">
        <v>41480</v>
      </c>
      <c r="C3092" s="13">
        <v>105.47</v>
      </c>
      <c r="D3092" s="13">
        <f t="shared" si="144"/>
        <v>6.0000000000002274E-2</v>
      </c>
      <c r="E3092" s="14">
        <v>21205</v>
      </c>
      <c r="F3092" s="14">
        <f t="shared" si="145"/>
        <v>5</v>
      </c>
      <c r="G3092" s="14">
        <v>491.78</v>
      </c>
      <c r="H3092" s="13">
        <f t="shared" si="146"/>
        <v>-2.4000000000000341</v>
      </c>
    </row>
    <row r="3093" spans="1:8" x14ac:dyDescent="0.3">
      <c r="A3093">
        <v>3092</v>
      </c>
      <c r="B3093" s="2">
        <v>41479</v>
      </c>
      <c r="C3093" s="13">
        <v>105.41</v>
      </c>
      <c r="D3093" s="13">
        <f t="shared" si="144"/>
        <v>-1.7199999999999989</v>
      </c>
      <c r="E3093" s="14">
        <v>21200</v>
      </c>
      <c r="F3093" s="14">
        <f t="shared" si="145"/>
        <v>0</v>
      </c>
      <c r="G3093" s="14">
        <v>494.18</v>
      </c>
      <c r="H3093" s="13">
        <f t="shared" si="146"/>
        <v>-10.110000000000014</v>
      </c>
    </row>
    <row r="3094" spans="1:8" x14ac:dyDescent="0.3">
      <c r="A3094">
        <v>3093</v>
      </c>
      <c r="B3094" s="2">
        <v>41478</v>
      </c>
      <c r="C3094" s="13">
        <v>107.13</v>
      </c>
      <c r="D3094" s="13">
        <f t="shared" si="144"/>
        <v>0.51999999999999602</v>
      </c>
      <c r="E3094" s="14">
        <v>21200</v>
      </c>
      <c r="F3094" s="14">
        <f t="shared" si="145"/>
        <v>0</v>
      </c>
      <c r="G3094" s="14">
        <v>504.29</v>
      </c>
      <c r="H3094" s="13">
        <f t="shared" si="146"/>
        <v>-1.8700000000000045</v>
      </c>
    </row>
    <row r="3095" spans="1:8" x14ac:dyDescent="0.3">
      <c r="A3095">
        <v>3094</v>
      </c>
      <c r="B3095" s="2">
        <v>41477</v>
      </c>
      <c r="C3095" s="13">
        <v>106.61</v>
      </c>
      <c r="D3095" s="13">
        <f t="shared" si="144"/>
        <v>-1.3900000000000006</v>
      </c>
      <c r="E3095" s="14">
        <v>21200</v>
      </c>
      <c r="F3095" s="14">
        <f t="shared" si="145"/>
        <v>0</v>
      </c>
      <c r="G3095" s="14">
        <v>506.16</v>
      </c>
      <c r="H3095" s="13">
        <f t="shared" si="146"/>
        <v>2.4000000000000341</v>
      </c>
    </row>
    <row r="3096" spans="1:8" x14ac:dyDescent="0.3">
      <c r="A3096">
        <v>3095</v>
      </c>
      <c r="B3096" s="2">
        <v>41474</v>
      </c>
      <c r="C3096" s="13">
        <v>108</v>
      </c>
      <c r="D3096" s="13">
        <f t="shared" si="144"/>
        <v>6.0000000000002274E-2</v>
      </c>
      <c r="E3096" s="14">
        <v>21200</v>
      </c>
      <c r="F3096" s="14">
        <f t="shared" si="145"/>
        <v>-40</v>
      </c>
      <c r="G3096" s="14">
        <v>503.76</v>
      </c>
      <c r="H3096" s="13">
        <f t="shared" si="146"/>
        <v>6.9200000000000159</v>
      </c>
    </row>
    <row r="3097" spans="1:8" x14ac:dyDescent="0.3">
      <c r="A3097">
        <v>3096</v>
      </c>
      <c r="B3097" s="2">
        <v>41473</v>
      </c>
      <c r="C3097" s="13">
        <v>107.94</v>
      </c>
      <c r="D3097" s="13">
        <f t="shared" si="144"/>
        <v>1.5499999999999972</v>
      </c>
      <c r="E3097" s="14">
        <v>21240</v>
      </c>
      <c r="F3097" s="14">
        <f t="shared" si="145"/>
        <v>10</v>
      </c>
      <c r="G3097" s="14">
        <v>496.84</v>
      </c>
      <c r="H3097" s="13">
        <f t="shared" si="146"/>
        <v>-0.66000000000002501</v>
      </c>
    </row>
    <row r="3098" spans="1:8" x14ac:dyDescent="0.3">
      <c r="A3098">
        <v>3097</v>
      </c>
      <c r="B3098" s="2">
        <v>41472</v>
      </c>
      <c r="C3098" s="13">
        <v>106.39</v>
      </c>
      <c r="D3098" s="13">
        <f t="shared" si="144"/>
        <v>0.51000000000000512</v>
      </c>
      <c r="E3098" s="14">
        <v>21230</v>
      </c>
      <c r="F3098" s="14">
        <f t="shared" si="145"/>
        <v>25</v>
      </c>
      <c r="G3098" s="14">
        <v>497.5</v>
      </c>
      <c r="H3098" s="13">
        <f t="shared" si="146"/>
        <v>1.2799999999999727</v>
      </c>
    </row>
    <row r="3099" spans="1:8" x14ac:dyDescent="0.3">
      <c r="A3099">
        <v>3098</v>
      </c>
      <c r="B3099" s="2">
        <v>41471</v>
      </c>
      <c r="C3099" s="13">
        <v>105.88</v>
      </c>
      <c r="D3099" s="13">
        <f t="shared" si="144"/>
        <v>-0.32000000000000739</v>
      </c>
      <c r="E3099" s="14">
        <v>21205</v>
      </c>
      <c r="F3099" s="14">
        <f t="shared" si="145"/>
        <v>-5</v>
      </c>
      <c r="G3099" s="14">
        <v>496.22</v>
      </c>
      <c r="H3099" s="13">
        <f t="shared" si="146"/>
        <v>2.1200000000000045</v>
      </c>
    </row>
    <row r="3100" spans="1:8" x14ac:dyDescent="0.3">
      <c r="A3100">
        <v>3099</v>
      </c>
      <c r="B3100" s="2">
        <v>41470</v>
      </c>
      <c r="C3100" s="13">
        <v>106.2</v>
      </c>
      <c r="D3100" s="13">
        <f t="shared" si="144"/>
        <v>0.35000000000000853</v>
      </c>
      <c r="E3100" s="14">
        <v>21210</v>
      </c>
      <c r="F3100" s="14">
        <f t="shared" si="145"/>
        <v>10</v>
      </c>
      <c r="G3100" s="14">
        <v>494.1</v>
      </c>
      <c r="H3100" s="13">
        <f t="shared" si="146"/>
        <v>0.11000000000001364</v>
      </c>
    </row>
    <row r="3101" spans="1:8" x14ac:dyDescent="0.3">
      <c r="A3101">
        <v>3100</v>
      </c>
      <c r="B3101" s="2">
        <v>41467</v>
      </c>
      <c r="C3101" s="13">
        <v>105.85</v>
      </c>
      <c r="D3101" s="13">
        <f t="shared" si="144"/>
        <v>1.0799999999999983</v>
      </c>
      <c r="E3101" s="14">
        <v>21200</v>
      </c>
      <c r="F3101" s="14">
        <f t="shared" si="145"/>
        <v>-20</v>
      </c>
      <c r="G3101" s="14">
        <v>493.99</v>
      </c>
      <c r="H3101" s="13">
        <f t="shared" si="146"/>
        <v>9.5199999999999818</v>
      </c>
    </row>
    <row r="3102" spans="1:8" x14ac:dyDescent="0.3">
      <c r="A3102">
        <v>3101</v>
      </c>
      <c r="B3102" s="2">
        <v>41466</v>
      </c>
      <c r="C3102" s="13">
        <v>104.77</v>
      </c>
      <c r="D3102" s="13">
        <f t="shared" si="144"/>
        <v>-1.6400000000000006</v>
      </c>
      <c r="E3102" s="14">
        <v>21220</v>
      </c>
      <c r="F3102" s="14">
        <f t="shared" si="145"/>
        <v>-20</v>
      </c>
      <c r="G3102" s="14">
        <v>484.47</v>
      </c>
      <c r="H3102" s="13">
        <f t="shared" si="146"/>
        <v>4.0000000000020464E-2</v>
      </c>
    </row>
    <row r="3103" spans="1:8" x14ac:dyDescent="0.3">
      <c r="A3103">
        <v>3102</v>
      </c>
      <c r="B3103" s="2">
        <v>41465</v>
      </c>
      <c r="C3103" s="13">
        <v>106.41</v>
      </c>
      <c r="D3103" s="13">
        <f t="shared" si="144"/>
        <v>2.9500000000000028</v>
      </c>
      <c r="E3103" s="14">
        <v>21240</v>
      </c>
      <c r="F3103" s="14">
        <f t="shared" si="145"/>
        <v>0</v>
      </c>
      <c r="G3103" s="14">
        <v>484.43</v>
      </c>
      <c r="H3103" s="13">
        <f t="shared" si="146"/>
        <v>-1.0699999999999932</v>
      </c>
    </row>
    <row r="3104" spans="1:8" x14ac:dyDescent="0.3">
      <c r="A3104">
        <v>3103</v>
      </c>
      <c r="B3104" s="2">
        <v>41464</v>
      </c>
      <c r="C3104" s="13">
        <v>103.46</v>
      </c>
      <c r="D3104" s="13">
        <f t="shared" si="144"/>
        <v>0.42999999999999261</v>
      </c>
      <c r="E3104" s="14">
        <v>21240</v>
      </c>
      <c r="F3104" s="14">
        <f t="shared" si="145"/>
        <v>70</v>
      </c>
      <c r="G3104" s="14">
        <v>485.5</v>
      </c>
      <c r="H3104" s="13">
        <f t="shared" si="146"/>
        <v>2.7300000000000182</v>
      </c>
    </row>
    <row r="3105" spans="1:8" x14ac:dyDescent="0.3">
      <c r="A3105">
        <v>3104</v>
      </c>
      <c r="B3105" s="2">
        <v>41463</v>
      </c>
      <c r="C3105" s="13">
        <v>103.03</v>
      </c>
      <c r="D3105" s="13">
        <f t="shared" si="144"/>
        <v>-6.0000000000002274E-2</v>
      </c>
      <c r="E3105" s="14">
        <v>21170</v>
      </c>
      <c r="F3105" s="14">
        <f t="shared" si="145"/>
        <v>-60</v>
      </c>
      <c r="G3105" s="14">
        <v>482.77</v>
      </c>
      <c r="H3105" s="13">
        <f t="shared" si="146"/>
        <v>-2.8900000000000432</v>
      </c>
    </row>
    <row r="3106" spans="1:8" x14ac:dyDescent="0.3">
      <c r="A3106">
        <v>3105</v>
      </c>
      <c r="B3106" s="2">
        <v>41460</v>
      </c>
      <c r="C3106" s="13">
        <v>103.09</v>
      </c>
      <c r="D3106" s="13">
        <f t="shared" si="144"/>
        <v>5.4342857142857071</v>
      </c>
      <c r="E3106" s="14">
        <v>21230</v>
      </c>
      <c r="F3106" s="14">
        <f t="shared" si="145"/>
        <v>10</v>
      </c>
      <c r="G3106" s="14">
        <v>485.66</v>
      </c>
      <c r="H3106" s="13">
        <f t="shared" si="146"/>
        <v>-1.5600000000000023</v>
      </c>
    </row>
    <row r="3107" spans="1:8" x14ac:dyDescent="0.3">
      <c r="A3107">
        <v>3106</v>
      </c>
      <c r="B3107" s="2">
        <v>41459</v>
      </c>
      <c r="C3107" s="13">
        <v>97.655714285714296</v>
      </c>
      <c r="D3107" s="13">
        <f t="shared" si="144"/>
        <v>-4.2642857142857054</v>
      </c>
      <c r="E3107" s="14">
        <v>21220</v>
      </c>
      <c r="F3107" s="14">
        <f t="shared" si="145"/>
        <v>30</v>
      </c>
      <c r="G3107" s="14">
        <v>487.22</v>
      </c>
      <c r="H3107" s="13">
        <f t="shared" si="146"/>
        <v>-0.12999999999999545</v>
      </c>
    </row>
    <row r="3108" spans="1:8" x14ac:dyDescent="0.3">
      <c r="A3108">
        <v>3107</v>
      </c>
      <c r="B3108" s="2">
        <v>41458</v>
      </c>
      <c r="C3108" s="13">
        <v>101.92</v>
      </c>
      <c r="D3108" s="13">
        <f t="shared" si="144"/>
        <v>2.269999999999996</v>
      </c>
      <c r="E3108" s="14">
        <v>21190</v>
      </c>
      <c r="F3108" s="14">
        <f t="shared" si="145"/>
        <v>30</v>
      </c>
      <c r="G3108" s="14">
        <v>487.35</v>
      </c>
      <c r="H3108" s="13">
        <f t="shared" si="146"/>
        <v>-2.4899999999999523</v>
      </c>
    </row>
    <row r="3109" spans="1:8" x14ac:dyDescent="0.3">
      <c r="A3109">
        <v>3108</v>
      </c>
      <c r="B3109" s="2">
        <v>41457</v>
      </c>
      <c r="C3109" s="13">
        <v>99.65</v>
      </c>
      <c r="D3109" s="13">
        <f t="shared" si="144"/>
        <v>1.710000000000008</v>
      </c>
      <c r="E3109" s="14">
        <v>21160</v>
      </c>
      <c r="F3109" s="14">
        <f t="shared" si="145"/>
        <v>30</v>
      </c>
      <c r="G3109" s="14">
        <v>489.84</v>
      </c>
      <c r="H3109" s="13">
        <f t="shared" si="146"/>
        <v>9.7999999999999545</v>
      </c>
    </row>
    <row r="3110" spans="1:8" x14ac:dyDescent="0.3">
      <c r="A3110">
        <v>3109</v>
      </c>
      <c r="B3110" s="2">
        <v>41456</v>
      </c>
      <c r="C3110" s="13">
        <v>97.94</v>
      </c>
      <c r="D3110" s="13">
        <f t="shared" si="144"/>
        <v>1.5799999999999983</v>
      </c>
      <c r="E3110" s="14">
        <v>21130</v>
      </c>
      <c r="F3110" s="14">
        <f t="shared" si="145"/>
        <v>-40</v>
      </c>
      <c r="G3110" s="14">
        <v>480.04</v>
      </c>
      <c r="H3110" s="13">
        <f t="shared" si="146"/>
        <v>-1.089999999999975</v>
      </c>
    </row>
    <row r="3111" spans="1:8" x14ac:dyDescent="0.3">
      <c r="A3111">
        <v>3110</v>
      </c>
      <c r="B3111" s="2">
        <v>41453</v>
      </c>
      <c r="C3111" s="13">
        <v>96.36</v>
      </c>
      <c r="D3111" s="13">
        <f t="shared" si="144"/>
        <v>-0.64000000000000057</v>
      </c>
      <c r="E3111" s="14">
        <v>21170</v>
      </c>
      <c r="F3111" s="14">
        <f t="shared" si="145"/>
        <v>170</v>
      </c>
      <c r="G3111" s="14">
        <v>481.13</v>
      </c>
      <c r="H3111" s="13">
        <f t="shared" si="146"/>
        <v>-1.8199999999999932</v>
      </c>
    </row>
    <row r="3112" spans="1:8" x14ac:dyDescent="0.3">
      <c r="A3112">
        <v>3111</v>
      </c>
      <c r="B3112" s="2">
        <v>41452</v>
      </c>
      <c r="C3112" s="13">
        <v>97</v>
      </c>
      <c r="D3112" s="13">
        <f t="shared" si="144"/>
        <v>1.5300000000000011</v>
      </c>
      <c r="E3112" s="14">
        <v>21000</v>
      </c>
      <c r="F3112" s="14">
        <f t="shared" si="145"/>
        <v>-35</v>
      </c>
      <c r="G3112" s="14">
        <v>482.95</v>
      </c>
      <c r="H3112" s="13">
        <f t="shared" si="146"/>
        <v>9.4200000000000159</v>
      </c>
    </row>
    <row r="3113" spans="1:8" x14ac:dyDescent="0.3">
      <c r="A3113">
        <v>3112</v>
      </c>
      <c r="B3113" s="2">
        <v>41451</v>
      </c>
      <c r="C3113" s="13">
        <v>95.47</v>
      </c>
      <c r="D3113" s="13">
        <f t="shared" si="144"/>
        <v>0.21999999999999886</v>
      </c>
      <c r="E3113" s="14">
        <v>21035</v>
      </c>
      <c r="F3113" s="14">
        <f t="shared" si="145"/>
        <v>0</v>
      </c>
      <c r="G3113" s="14">
        <v>473.53</v>
      </c>
      <c r="H3113" s="13">
        <f t="shared" si="146"/>
        <v>0.50999999999999091</v>
      </c>
    </row>
    <row r="3114" spans="1:8" x14ac:dyDescent="0.3">
      <c r="A3114">
        <v>3113</v>
      </c>
      <c r="B3114" s="2">
        <v>41450</v>
      </c>
      <c r="C3114" s="13">
        <v>95.25</v>
      </c>
      <c r="D3114" s="13">
        <f t="shared" si="144"/>
        <v>0.18000000000000682</v>
      </c>
      <c r="E3114" s="14">
        <v>21035</v>
      </c>
      <c r="F3114" s="14">
        <f t="shared" si="145"/>
        <v>0</v>
      </c>
      <c r="G3114" s="14">
        <v>473.02</v>
      </c>
      <c r="H3114" s="13">
        <f t="shared" si="146"/>
        <v>-16.720000000000027</v>
      </c>
    </row>
    <row r="3115" spans="1:8" x14ac:dyDescent="0.3">
      <c r="A3115">
        <v>3114</v>
      </c>
      <c r="B3115" s="2">
        <v>41449</v>
      </c>
      <c r="C3115" s="13">
        <v>95.07</v>
      </c>
      <c r="D3115" s="13">
        <f t="shared" si="144"/>
        <v>1.2599999999999909</v>
      </c>
      <c r="E3115" s="14">
        <v>21035</v>
      </c>
      <c r="F3115" s="14">
        <f t="shared" si="145"/>
        <v>0</v>
      </c>
      <c r="G3115" s="14">
        <v>489.74</v>
      </c>
      <c r="H3115" s="13">
        <f t="shared" si="146"/>
        <v>-9.0999999999999659</v>
      </c>
    </row>
    <row r="3116" spans="1:8" x14ac:dyDescent="0.3">
      <c r="A3116">
        <v>3115</v>
      </c>
      <c r="B3116" s="2">
        <v>41446</v>
      </c>
      <c r="C3116" s="13">
        <v>93.81</v>
      </c>
      <c r="D3116" s="13">
        <f t="shared" si="144"/>
        <v>-1.0799999999999983</v>
      </c>
      <c r="E3116" s="14">
        <v>21035</v>
      </c>
      <c r="F3116" s="14">
        <f t="shared" si="145"/>
        <v>0</v>
      </c>
      <c r="G3116" s="14">
        <v>498.84</v>
      </c>
      <c r="H3116" s="13">
        <f t="shared" si="146"/>
        <v>-0.67000000000001592</v>
      </c>
    </row>
    <row r="3117" spans="1:8" x14ac:dyDescent="0.3">
      <c r="A3117">
        <v>3116</v>
      </c>
      <c r="B3117" s="2">
        <v>41445</v>
      </c>
      <c r="C3117" s="13">
        <v>94.89</v>
      </c>
      <c r="D3117" s="13">
        <f t="shared" si="144"/>
        <v>-3.3499999999999943</v>
      </c>
      <c r="E3117" s="14">
        <v>21035</v>
      </c>
      <c r="F3117" s="14">
        <f t="shared" si="145"/>
        <v>0</v>
      </c>
      <c r="G3117" s="14">
        <v>499.51</v>
      </c>
      <c r="H3117" s="13">
        <f t="shared" si="146"/>
        <v>-3.8600000000000136</v>
      </c>
    </row>
    <row r="3118" spans="1:8" x14ac:dyDescent="0.3">
      <c r="A3118">
        <v>3117</v>
      </c>
      <c r="B3118" s="2">
        <v>41444</v>
      </c>
      <c r="C3118" s="13">
        <v>98.24</v>
      </c>
      <c r="D3118" s="13">
        <f t="shared" si="144"/>
        <v>-0.21999999999999886</v>
      </c>
      <c r="E3118" s="14">
        <v>21035</v>
      </c>
      <c r="F3118" s="14">
        <f t="shared" si="145"/>
        <v>0</v>
      </c>
      <c r="G3118" s="14">
        <v>503.37</v>
      </c>
      <c r="H3118" s="13">
        <f t="shared" si="146"/>
        <v>4.4900000000000091</v>
      </c>
    </row>
    <row r="3119" spans="1:8" x14ac:dyDescent="0.3">
      <c r="A3119">
        <v>3118</v>
      </c>
      <c r="B3119" s="2">
        <v>41443</v>
      </c>
      <c r="C3119" s="13">
        <v>98.46</v>
      </c>
      <c r="D3119" s="13">
        <f t="shared" si="144"/>
        <v>0.59999999999999432</v>
      </c>
      <c r="E3119" s="14">
        <v>21035</v>
      </c>
      <c r="F3119" s="14">
        <f t="shared" si="145"/>
        <v>5</v>
      </c>
      <c r="G3119" s="14">
        <v>498.88</v>
      </c>
      <c r="H3119" s="13">
        <f t="shared" si="146"/>
        <v>0.36000000000001364</v>
      </c>
    </row>
    <row r="3120" spans="1:8" x14ac:dyDescent="0.3">
      <c r="A3120">
        <v>3119</v>
      </c>
      <c r="B3120" s="2">
        <v>41442</v>
      </c>
      <c r="C3120" s="13">
        <v>97.86</v>
      </c>
      <c r="D3120" s="13">
        <f t="shared" si="144"/>
        <v>3.0000000000001137E-2</v>
      </c>
      <c r="E3120" s="14">
        <v>21030</v>
      </c>
      <c r="F3120" s="14">
        <f t="shared" si="145"/>
        <v>60</v>
      </c>
      <c r="G3120" s="14">
        <v>498.52</v>
      </c>
      <c r="H3120" s="13">
        <f t="shared" si="146"/>
        <v>-10.509999999999991</v>
      </c>
    </row>
    <row r="3121" spans="1:8" x14ac:dyDescent="0.3">
      <c r="A3121">
        <v>3120</v>
      </c>
      <c r="B3121" s="2">
        <v>41439</v>
      </c>
      <c r="C3121" s="13">
        <v>97.83</v>
      </c>
      <c r="D3121" s="13">
        <f t="shared" si="144"/>
        <v>1.1700000000000017</v>
      </c>
      <c r="E3121" s="14">
        <v>20970</v>
      </c>
      <c r="F3121" s="14">
        <f t="shared" si="145"/>
        <v>-65</v>
      </c>
      <c r="G3121" s="14">
        <v>509.03</v>
      </c>
      <c r="H3121" s="13">
        <f t="shared" si="146"/>
        <v>-6.0600000000000591</v>
      </c>
    </row>
    <row r="3122" spans="1:8" x14ac:dyDescent="0.3">
      <c r="A3122">
        <v>3121</v>
      </c>
      <c r="B3122" s="2">
        <v>41438</v>
      </c>
      <c r="C3122" s="13">
        <v>96.66</v>
      </c>
      <c r="D3122" s="13">
        <f t="shared" si="144"/>
        <v>0.67999999999999261</v>
      </c>
      <c r="E3122" s="14">
        <v>21035</v>
      </c>
      <c r="F3122" s="14">
        <f t="shared" si="145"/>
        <v>35</v>
      </c>
      <c r="G3122" s="14">
        <v>515.09</v>
      </c>
      <c r="H3122" s="13">
        <f t="shared" si="146"/>
        <v>-3.1499999999999773</v>
      </c>
    </row>
    <row r="3123" spans="1:8" x14ac:dyDescent="0.3">
      <c r="A3123">
        <v>3122</v>
      </c>
      <c r="B3123" s="2">
        <v>41437</v>
      </c>
      <c r="C3123" s="13">
        <v>95.98</v>
      </c>
      <c r="D3123" s="13">
        <f t="shared" si="144"/>
        <v>0.48000000000000398</v>
      </c>
      <c r="E3123" s="14">
        <v>21000</v>
      </c>
      <c r="F3123" s="14">
        <f t="shared" si="145"/>
        <v>-20</v>
      </c>
      <c r="G3123" s="14">
        <v>518.24</v>
      </c>
      <c r="H3123" s="13">
        <f t="shared" si="146"/>
        <v>-3.7100000000000364</v>
      </c>
    </row>
    <row r="3124" spans="1:8" x14ac:dyDescent="0.3">
      <c r="A3124">
        <v>3123</v>
      </c>
      <c r="B3124" s="2">
        <v>41436</v>
      </c>
      <c r="C3124" s="13">
        <v>95.5</v>
      </c>
      <c r="D3124" s="13">
        <f t="shared" si="144"/>
        <v>-0.31999999999999318</v>
      </c>
      <c r="E3124" s="14">
        <v>21020</v>
      </c>
      <c r="F3124" s="14">
        <f t="shared" si="145"/>
        <v>20</v>
      </c>
      <c r="G3124" s="14">
        <v>521.95000000000005</v>
      </c>
      <c r="H3124" s="13">
        <f t="shared" si="146"/>
        <v>-2.6099999999999</v>
      </c>
    </row>
    <row r="3125" spans="1:8" x14ac:dyDescent="0.3">
      <c r="A3125">
        <v>3124</v>
      </c>
      <c r="B3125" s="2">
        <v>41435</v>
      </c>
      <c r="C3125" s="13">
        <v>95.82</v>
      </c>
      <c r="D3125" s="13">
        <f t="shared" si="144"/>
        <v>-0.29000000000000625</v>
      </c>
      <c r="E3125" s="14">
        <v>21000</v>
      </c>
      <c r="F3125" s="14">
        <f t="shared" si="145"/>
        <v>0</v>
      </c>
      <c r="G3125" s="14">
        <v>524.55999999999995</v>
      </c>
      <c r="H3125" s="13">
        <f t="shared" si="146"/>
        <v>-3.4100000000000819</v>
      </c>
    </row>
    <row r="3126" spans="1:8" x14ac:dyDescent="0.3">
      <c r="A3126">
        <v>3125</v>
      </c>
      <c r="B3126" s="2">
        <v>41432</v>
      </c>
      <c r="C3126" s="13">
        <v>96.11</v>
      </c>
      <c r="D3126" s="13">
        <f t="shared" si="144"/>
        <v>1.4000000000000057</v>
      </c>
      <c r="E3126" s="14">
        <v>21000</v>
      </c>
      <c r="F3126" s="14">
        <f t="shared" si="145"/>
        <v>10</v>
      </c>
      <c r="G3126" s="14">
        <v>527.97</v>
      </c>
      <c r="H3126" s="13">
        <f t="shared" si="146"/>
        <v>7.07000000000005</v>
      </c>
    </row>
    <row r="3127" spans="1:8" x14ac:dyDescent="0.3">
      <c r="A3127">
        <v>3126</v>
      </c>
      <c r="B3127" s="2">
        <v>41431</v>
      </c>
      <c r="C3127" s="13">
        <v>94.71</v>
      </c>
      <c r="D3127" s="13">
        <f t="shared" si="144"/>
        <v>1.0499999999999972</v>
      </c>
      <c r="E3127" s="14">
        <v>20990</v>
      </c>
      <c r="F3127" s="14">
        <f t="shared" si="145"/>
        <v>-10</v>
      </c>
      <c r="G3127" s="14">
        <v>520.9</v>
      </c>
      <c r="H3127" s="13">
        <f t="shared" si="146"/>
        <v>6.2599999999999909</v>
      </c>
    </row>
    <row r="3128" spans="1:8" x14ac:dyDescent="0.3">
      <c r="A3128">
        <v>3127</v>
      </c>
      <c r="B3128" s="2">
        <v>41430</v>
      </c>
      <c r="C3128" s="13">
        <v>93.66</v>
      </c>
      <c r="D3128" s="13">
        <f t="shared" si="144"/>
        <v>0.29999999999999716</v>
      </c>
      <c r="E3128" s="14">
        <v>21000</v>
      </c>
      <c r="F3128" s="14">
        <f t="shared" si="145"/>
        <v>20</v>
      </c>
      <c r="G3128" s="14">
        <v>514.64</v>
      </c>
      <c r="H3128" s="13">
        <f t="shared" si="146"/>
        <v>3.9499999999999886</v>
      </c>
    </row>
    <row r="3129" spans="1:8" x14ac:dyDescent="0.3">
      <c r="A3129">
        <v>3128</v>
      </c>
      <c r="B3129" s="2">
        <v>41429</v>
      </c>
      <c r="C3129" s="13">
        <v>93.36</v>
      </c>
      <c r="D3129" s="13">
        <f t="shared" si="144"/>
        <v>-4.9999999999997158E-2</v>
      </c>
      <c r="E3129" s="14">
        <v>20980</v>
      </c>
      <c r="F3129" s="14">
        <f t="shared" si="145"/>
        <v>5</v>
      </c>
      <c r="G3129" s="14">
        <v>510.69</v>
      </c>
      <c r="H3129" s="13">
        <f t="shared" si="146"/>
        <v>-6.339999999999975</v>
      </c>
    </row>
    <row r="3130" spans="1:8" x14ac:dyDescent="0.3">
      <c r="A3130">
        <v>3129</v>
      </c>
      <c r="B3130" s="2">
        <v>41428</v>
      </c>
      <c r="C3130" s="13">
        <v>93.41</v>
      </c>
      <c r="D3130" s="13">
        <f t="shared" si="144"/>
        <v>1.4799999999999898</v>
      </c>
      <c r="E3130" s="14">
        <v>20975</v>
      </c>
      <c r="F3130" s="14">
        <f t="shared" si="145"/>
        <v>-15</v>
      </c>
      <c r="G3130" s="14">
        <v>517.03</v>
      </c>
      <c r="H3130" s="13">
        <f t="shared" si="146"/>
        <v>-1.3600000000000136</v>
      </c>
    </row>
    <row r="3131" spans="1:8" x14ac:dyDescent="0.3">
      <c r="A3131">
        <v>3130</v>
      </c>
      <c r="B3131" s="2">
        <v>41425</v>
      </c>
      <c r="C3131" s="13">
        <v>91.93</v>
      </c>
      <c r="D3131" s="13">
        <f t="shared" si="144"/>
        <v>-1.6399999999999864</v>
      </c>
      <c r="E3131" s="14">
        <v>20990</v>
      </c>
      <c r="F3131" s="14">
        <f t="shared" si="145"/>
        <v>10</v>
      </c>
      <c r="G3131" s="14">
        <v>518.39</v>
      </c>
      <c r="H3131" s="13">
        <f t="shared" si="146"/>
        <v>-3.0600000000000591</v>
      </c>
    </row>
    <row r="3132" spans="1:8" x14ac:dyDescent="0.3">
      <c r="A3132">
        <v>3131</v>
      </c>
      <c r="B3132" s="2">
        <v>41424</v>
      </c>
      <c r="C3132" s="13">
        <v>93.57</v>
      </c>
      <c r="D3132" s="13">
        <f t="shared" si="144"/>
        <v>0.43999999999999773</v>
      </c>
      <c r="E3132" s="14">
        <v>20980</v>
      </c>
      <c r="F3132" s="14">
        <f t="shared" si="145"/>
        <v>0</v>
      </c>
      <c r="G3132" s="14">
        <v>521.45000000000005</v>
      </c>
      <c r="H3132" s="13">
        <f t="shared" si="146"/>
        <v>6.3600000000000136</v>
      </c>
    </row>
    <row r="3133" spans="1:8" x14ac:dyDescent="0.3">
      <c r="A3133">
        <v>3132</v>
      </c>
      <c r="B3133" s="2">
        <v>41423</v>
      </c>
      <c r="C3133" s="13">
        <v>93.13</v>
      </c>
      <c r="D3133" s="13">
        <f t="shared" si="144"/>
        <v>-1.5200000000000102</v>
      </c>
      <c r="E3133" s="14">
        <v>20980</v>
      </c>
      <c r="F3133" s="14">
        <f t="shared" si="145"/>
        <v>20</v>
      </c>
      <c r="G3133" s="14">
        <v>515.09</v>
      </c>
      <c r="H3133" s="13">
        <f t="shared" si="146"/>
        <v>-1.2400000000000091</v>
      </c>
    </row>
    <row r="3134" spans="1:8" x14ac:dyDescent="0.3">
      <c r="A3134">
        <v>3133</v>
      </c>
      <c r="B3134" s="2">
        <v>41422</v>
      </c>
      <c r="C3134" s="13">
        <v>94.65</v>
      </c>
      <c r="D3134" s="13">
        <f t="shared" si="144"/>
        <v>-0.25714285714285268</v>
      </c>
      <c r="E3134" s="14">
        <v>20960</v>
      </c>
      <c r="F3134" s="14">
        <f t="shared" si="145"/>
        <v>-10</v>
      </c>
      <c r="G3134" s="14">
        <v>516.33000000000004</v>
      </c>
      <c r="H3134" s="13">
        <f t="shared" si="146"/>
        <v>3.9200000000000728</v>
      </c>
    </row>
    <row r="3135" spans="1:8" x14ac:dyDescent="0.3">
      <c r="A3135">
        <v>3134</v>
      </c>
      <c r="B3135" s="2">
        <v>41421</v>
      </c>
      <c r="C3135" s="13">
        <v>94.907142857142858</v>
      </c>
      <c r="D3135" s="13">
        <f t="shared" si="144"/>
        <v>1.067142857142855</v>
      </c>
      <c r="E3135" s="14">
        <v>20970</v>
      </c>
      <c r="F3135" s="14">
        <f t="shared" si="145"/>
        <v>60</v>
      </c>
      <c r="G3135" s="14">
        <v>512.41</v>
      </c>
      <c r="H3135" s="13">
        <f t="shared" si="146"/>
        <v>12.169999999999959</v>
      </c>
    </row>
    <row r="3136" spans="1:8" x14ac:dyDescent="0.3">
      <c r="A3136">
        <v>3135</v>
      </c>
      <c r="B3136" s="2">
        <v>41418</v>
      </c>
      <c r="C3136" s="13">
        <v>93.84</v>
      </c>
      <c r="D3136" s="13">
        <f t="shared" si="144"/>
        <v>-0.28000000000000114</v>
      </c>
      <c r="E3136" s="14">
        <v>20910</v>
      </c>
      <c r="F3136" s="14">
        <f t="shared" si="145"/>
        <v>-60</v>
      </c>
      <c r="G3136" s="14">
        <v>500.24</v>
      </c>
      <c r="H3136" s="13">
        <f t="shared" si="146"/>
        <v>2.0199999999999818</v>
      </c>
    </row>
    <row r="3137" spans="1:8" x14ac:dyDescent="0.3">
      <c r="A3137">
        <v>3136</v>
      </c>
      <c r="B3137" s="2">
        <v>41417</v>
      </c>
      <c r="C3137" s="13">
        <v>94.12</v>
      </c>
      <c r="D3137" s="13">
        <f t="shared" si="144"/>
        <v>0.14000000000000057</v>
      </c>
      <c r="E3137" s="14">
        <v>20970</v>
      </c>
      <c r="F3137" s="14">
        <f t="shared" si="145"/>
        <v>0</v>
      </c>
      <c r="G3137" s="14">
        <v>498.22</v>
      </c>
      <c r="H3137" s="13">
        <f t="shared" si="146"/>
        <v>-4.0099999999999909</v>
      </c>
    </row>
    <row r="3138" spans="1:8" x14ac:dyDescent="0.3">
      <c r="A3138">
        <v>3137</v>
      </c>
      <c r="B3138" s="2">
        <v>41416</v>
      </c>
      <c r="C3138" s="13">
        <v>93.98</v>
      </c>
      <c r="D3138" s="13">
        <f t="shared" si="144"/>
        <v>-1.5699999999999932</v>
      </c>
      <c r="E3138" s="14">
        <v>20970</v>
      </c>
      <c r="F3138" s="14">
        <f t="shared" si="145"/>
        <v>55</v>
      </c>
      <c r="G3138" s="14">
        <v>502.23</v>
      </c>
      <c r="H3138" s="13">
        <f t="shared" si="146"/>
        <v>2.0500000000000114</v>
      </c>
    </row>
    <row r="3139" spans="1:8" x14ac:dyDescent="0.3">
      <c r="A3139">
        <v>3138</v>
      </c>
      <c r="B3139" s="2">
        <v>41415</v>
      </c>
      <c r="C3139" s="13">
        <v>95.55</v>
      </c>
      <c r="D3139" s="13">
        <f t="shared" ref="D3139:D3202" si="147">C3139-C3140</f>
        <v>-0.74000000000000909</v>
      </c>
      <c r="E3139" s="14">
        <v>20915</v>
      </c>
      <c r="F3139" s="14">
        <f t="shared" ref="F3139:F3202" si="148">E3139-E3140</f>
        <v>-35</v>
      </c>
      <c r="G3139" s="14">
        <v>500.18</v>
      </c>
      <c r="H3139" s="13">
        <f t="shared" ref="H3139:H3202" si="149">G3139-G3140</f>
        <v>7.910000000000025</v>
      </c>
    </row>
    <row r="3140" spans="1:8" x14ac:dyDescent="0.3">
      <c r="A3140">
        <v>3139</v>
      </c>
      <c r="B3140" s="2">
        <v>41414</v>
      </c>
      <c r="C3140" s="13">
        <v>96.29</v>
      </c>
      <c r="D3140" s="13">
        <f t="shared" si="147"/>
        <v>0.57000000000000739</v>
      </c>
      <c r="E3140" s="14">
        <v>20950</v>
      </c>
      <c r="F3140" s="14">
        <f t="shared" si="148"/>
        <v>0</v>
      </c>
      <c r="G3140" s="14">
        <v>492.27</v>
      </c>
      <c r="H3140" s="13">
        <f t="shared" si="149"/>
        <v>4.6699999999999591</v>
      </c>
    </row>
    <row r="3141" spans="1:8" x14ac:dyDescent="0.3">
      <c r="A3141">
        <v>3140</v>
      </c>
      <c r="B3141" s="2">
        <v>41411</v>
      </c>
      <c r="C3141" s="13">
        <v>95.72</v>
      </c>
      <c r="D3141" s="13">
        <f t="shared" si="147"/>
        <v>0.87000000000000455</v>
      </c>
      <c r="E3141" s="14">
        <v>20950</v>
      </c>
      <c r="F3141" s="14">
        <f t="shared" si="148"/>
        <v>30</v>
      </c>
      <c r="G3141" s="14">
        <v>487.6</v>
      </c>
      <c r="H3141" s="13">
        <f t="shared" si="149"/>
        <v>-2.7399999999999523</v>
      </c>
    </row>
    <row r="3142" spans="1:8" x14ac:dyDescent="0.3">
      <c r="A3142">
        <v>3141</v>
      </c>
      <c r="B3142" s="2">
        <v>41410</v>
      </c>
      <c r="C3142" s="13">
        <v>94.85</v>
      </c>
      <c r="D3142" s="13">
        <f t="shared" si="147"/>
        <v>0.89999999999999147</v>
      </c>
      <c r="E3142" s="14">
        <v>20920</v>
      </c>
      <c r="F3142" s="14">
        <f t="shared" si="148"/>
        <v>0</v>
      </c>
      <c r="G3142" s="14">
        <v>490.34</v>
      </c>
      <c r="H3142" s="13">
        <f t="shared" si="149"/>
        <v>4.3699999999999477</v>
      </c>
    </row>
    <row r="3143" spans="1:8" x14ac:dyDescent="0.3">
      <c r="A3143">
        <v>3142</v>
      </c>
      <c r="B3143" s="2">
        <v>41409</v>
      </c>
      <c r="C3143" s="13">
        <v>93.95</v>
      </c>
      <c r="D3143" s="13">
        <f t="shared" si="147"/>
        <v>-9.9999999999909051E-3</v>
      </c>
      <c r="E3143" s="14">
        <v>20920</v>
      </c>
      <c r="F3143" s="14">
        <f t="shared" si="148"/>
        <v>0</v>
      </c>
      <c r="G3143" s="14">
        <v>485.97</v>
      </c>
      <c r="H3143" s="13">
        <f t="shared" si="149"/>
        <v>2.1200000000000045</v>
      </c>
    </row>
    <row r="3144" spans="1:8" x14ac:dyDescent="0.3">
      <c r="A3144">
        <v>3143</v>
      </c>
      <c r="B3144" s="2">
        <v>41408</v>
      </c>
      <c r="C3144" s="13">
        <v>93.96</v>
      </c>
      <c r="D3144" s="13">
        <f t="shared" si="147"/>
        <v>-0.80000000000001137</v>
      </c>
      <c r="E3144" s="14">
        <v>20920</v>
      </c>
      <c r="F3144" s="14">
        <f t="shared" si="148"/>
        <v>-18</v>
      </c>
      <c r="G3144" s="14">
        <v>483.85</v>
      </c>
      <c r="H3144" s="13">
        <f t="shared" si="149"/>
        <v>-5.0799999999999841</v>
      </c>
    </row>
    <row r="3145" spans="1:8" x14ac:dyDescent="0.3">
      <c r="A3145">
        <v>3144</v>
      </c>
      <c r="B3145" s="2">
        <v>41407</v>
      </c>
      <c r="C3145" s="13">
        <v>94.76</v>
      </c>
      <c r="D3145" s="13">
        <f t="shared" si="147"/>
        <v>-1.0499999999999972</v>
      </c>
      <c r="E3145" s="14">
        <v>20938</v>
      </c>
      <c r="F3145" s="14">
        <f t="shared" si="148"/>
        <v>18</v>
      </c>
      <c r="G3145" s="14">
        <v>488.93</v>
      </c>
      <c r="H3145" s="13">
        <f t="shared" si="149"/>
        <v>2.8299999999999841</v>
      </c>
    </row>
    <row r="3146" spans="1:8" x14ac:dyDescent="0.3">
      <c r="A3146">
        <v>3145</v>
      </c>
      <c r="B3146" s="2">
        <v>41404</v>
      </c>
      <c r="C3146" s="13">
        <v>95.81</v>
      </c>
      <c r="D3146" s="13">
        <f t="shared" si="147"/>
        <v>-0.28000000000000114</v>
      </c>
      <c r="E3146" s="14">
        <v>20920</v>
      </c>
      <c r="F3146" s="14">
        <f t="shared" si="148"/>
        <v>0</v>
      </c>
      <c r="G3146" s="14">
        <v>486.1</v>
      </c>
      <c r="H3146" s="13">
        <f t="shared" si="149"/>
        <v>-0.12000000000000455</v>
      </c>
    </row>
    <row r="3147" spans="1:8" x14ac:dyDescent="0.3">
      <c r="A3147">
        <v>3146</v>
      </c>
      <c r="B3147" s="2">
        <v>41403</v>
      </c>
      <c r="C3147" s="13">
        <v>96.09</v>
      </c>
      <c r="D3147" s="13">
        <f t="shared" si="147"/>
        <v>-0.14999999999999147</v>
      </c>
      <c r="E3147" s="14">
        <v>20920</v>
      </c>
      <c r="F3147" s="14">
        <f t="shared" si="148"/>
        <v>10</v>
      </c>
      <c r="G3147" s="14">
        <v>486.22</v>
      </c>
      <c r="H3147" s="13">
        <f t="shared" si="149"/>
        <v>1.1500000000000341</v>
      </c>
    </row>
    <row r="3148" spans="1:8" x14ac:dyDescent="0.3">
      <c r="A3148">
        <v>3147</v>
      </c>
      <c r="B3148" s="2">
        <v>41402</v>
      </c>
      <c r="C3148" s="13">
        <v>96.24</v>
      </c>
      <c r="D3148" s="13">
        <f t="shared" si="147"/>
        <v>0.95999999999999375</v>
      </c>
      <c r="E3148" s="14">
        <v>20910</v>
      </c>
      <c r="F3148" s="14">
        <f t="shared" si="148"/>
        <v>0</v>
      </c>
      <c r="G3148" s="14">
        <v>485.07</v>
      </c>
      <c r="H3148" s="13">
        <f t="shared" si="149"/>
        <v>-0.50999999999999091</v>
      </c>
    </row>
    <row r="3149" spans="1:8" x14ac:dyDescent="0.3">
      <c r="A3149">
        <v>3148</v>
      </c>
      <c r="B3149" s="2">
        <v>41401</v>
      </c>
      <c r="C3149" s="13">
        <v>95.28</v>
      </c>
      <c r="D3149" s="13">
        <f t="shared" si="147"/>
        <v>-0.51999999999999602</v>
      </c>
      <c r="E3149" s="14">
        <v>20910</v>
      </c>
      <c r="F3149" s="14">
        <f t="shared" si="148"/>
        <v>0</v>
      </c>
      <c r="G3149" s="14">
        <v>485.58</v>
      </c>
      <c r="H3149" s="13">
        <f t="shared" si="149"/>
        <v>-2.7400000000000091</v>
      </c>
    </row>
    <row r="3150" spans="1:8" x14ac:dyDescent="0.3">
      <c r="A3150">
        <v>3149</v>
      </c>
      <c r="B3150" s="2">
        <v>41400</v>
      </c>
      <c r="C3150" s="13">
        <v>95.8</v>
      </c>
      <c r="D3150" s="13">
        <f t="shared" si="147"/>
        <v>0.54999999999999716</v>
      </c>
      <c r="E3150" s="14">
        <v>20910</v>
      </c>
      <c r="F3150" s="14">
        <f t="shared" si="148"/>
        <v>-5</v>
      </c>
      <c r="G3150" s="14">
        <v>488.32</v>
      </c>
      <c r="H3150" s="13">
        <f t="shared" si="149"/>
        <v>13.079999999999984</v>
      </c>
    </row>
    <row r="3151" spans="1:8" x14ac:dyDescent="0.3">
      <c r="A3151">
        <v>3150</v>
      </c>
      <c r="B3151" s="2">
        <v>41397</v>
      </c>
      <c r="C3151" s="13">
        <v>95.25</v>
      </c>
      <c r="D3151" s="13">
        <f t="shared" si="147"/>
        <v>1.5499999999999972</v>
      </c>
      <c r="E3151" s="14">
        <v>20915</v>
      </c>
      <c r="F3151" s="14">
        <f t="shared" si="148"/>
        <v>5</v>
      </c>
      <c r="G3151" s="14">
        <v>475.24</v>
      </c>
      <c r="H3151" s="13">
        <f t="shared" si="149"/>
        <v>2.2200000000000273</v>
      </c>
    </row>
    <row r="3152" spans="1:8" x14ac:dyDescent="0.3">
      <c r="A3152">
        <v>3151</v>
      </c>
      <c r="B3152" s="2">
        <v>41396</v>
      </c>
      <c r="C3152" s="13">
        <v>93.7</v>
      </c>
      <c r="D3152" s="13">
        <f t="shared" si="147"/>
        <v>2.960000000000008</v>
      </c>
      <c r="E3152" s="14">
        <v>20910</v>
      </c>
      <c r="F3152" s="14">
        <f t="shared" si="148"/>
        <v>100</v>
      </c>
      <c r="G3152" s="14">
        <v>473.02</v>
      </c>
      <c r="H3152" s="13">
        <f t="shared" si="149"/>
        <v>-0.81131611828402583</v>
      </c>
    </row>
    <row r="3153" spans="1:8" x14ac:dyDescent="0.3">
      <c r="A3153">
        <v>3152</v>
      </c>
      <c r="B3153" s="2">
        <v>41395</v>
      </c>
      <c r="C3153" s="13">
        <v>90.74</v>
      </c>
      <c r="D3153" s="13">
        <f t="shared" si="147"/>
        <v>-2.480000000000004</v>
      </c>
      <c r="E3153" s="14">
        <v>20810</v>
      </c>
      <c r="F3153" s="14">
        <f t="shared" si="148"/>
        <v>0</v>
      </c>
      <c r="G3153" s="14">
        <v>473.83131611828401</v>
      </c>
      <c r="H3153" s="13">
        <f t="shared" si="149"/>
        <v>-1.6662640566430582</v>
      </c>
    </row>
    <row r="3154" spans="1:8" x14ac:dyDescent="0.3">
      <c r="A3154">
        <v>3153</v>
      </c>
      <c r="B3154" s="2">
        <v>41394</v>
      </c>
      <c r="C3154" s="13">
        <v>93.22</v>
      </c>
      <c r="D3154" s="13">
        <f t="shared" si="147"/>
        <v>-0.87000000000000455</v>
      </c>
      <c r="E3154" s="14">
        <v>20810</v>
      </c>
      <c r="F3154" s="14">
        <f t="shared" si="148"/>
        <v>0</v>
      </c>
      <c r="G3154" s="14">
        <v>475.49758017492707</v>
      </c>
      <c r="H3154" s="13">
        <f t="shared" si="149"/>
        <v>0.28594752186586447</v>
      </c>
    </row>
    <row r="3155" spans="1:8" x14ac:dyDescent="0.3">
      <c r="A3155">
        <v>3154</v>
      </c>
      <c r="B3155" s="2">
        <v>41393</v>
      </c>
      <c r="C3155" s="13">
        <v>94.09</v>
      </c>
      <c r="D3155" s="13">
        <f t="shared" si="147"/>
        <v>1.460000000000008</v>
      </c>
      <c r="E3155" s="14">
        <v>20810</v>
      </c>
      <c r="F3155" s="14">
        <f t="shared" si="148"/>
        <v>0</v>
      </c>
      <c r="G3155" s="14">
        <v>475.2116326530612</v>
      </c>
      <c r="H3155" s="13">
        <f t="shared" si="149"/>
        <v>0.70163265306121048</v>
      </c>
    </row>
    <row r="3156" spans="1:8" x14ac:dyDescent="0.3">
      <c r="A3156">
        <v>3155</v>
      </c>
      <c r="B3156" s="2">
        <v>41390</v>
      </c>
      <c r="C3156" s="13">
        <v>92.63</v>
      </c>
      <c r="D3156" s="13">
        <f t="shared" si="147"/>
        <v>-0.64000000000000057</v>
      </c>
      <c r="E3156" s="14">
        <v>20810</v>
      </c>
      <c r="F3156" s="14">
        <f t="shared" si="148"/>
        <v>-70</v>
      </c>
      <c r="G3156" s="14">
        <v>474.51</v>
      </c>
      <c r="H3156" s="13">
        <f t="shared" si="149"/>
        <v>-2.0799999999999841</v>
      </c>
    </row>
    <row r="3157" spans="1:8" x14ac:dyDescent="0.3">
      <c r="A3157">
        <v>3156</v>
      </c>
      <c r="B3157" s="2">
        <v>41389</v>
      </c>
      <c r="C3157" s="13">
        <v>93.27</v>
      </c>
      <c r="D3157" s="13">
        <f t="shared" si="147"/>
        <v>2.2000000000000028</v>
      </c>
      <c r="E3157" s="14">
        <v>20880</v>
      </c>
      <c r="F3157" s="14">
        <f t="shared" si="148"/>
        <v>-20</v>
      </c>
      <c r="G3157" s="14">
        <v>476.59</v>
      </c>
      <c r="H3157" s="13">
        <f t="shared" si="149"/>
        <v>3.6999999999999886</v>
      </c>
    </row>
    <row r="3158" spans="1:8" x14ac:dyDescent="0.3">
      <c r="A3158">
        <v>3157</v>
      </c>
      <c r="B3158" s="2">
        <v>41388</v>
      </c>
      <c r="C3158" s="13">
        <v>91.07</v>
      </c>
      <c r="D3158" s="13">
        <f t="shared" si="147"/>
        <v>1.8599999999999994</v>
      </c>
      <c r="E3158" s="14">
        <v>20900</v>
      </c>
      <c r="F3158" s="14">
        <f t="shared" si="148"/>
        <v>0</v>
      </c>
      <c r="G3158" s="14">
        <v>472.89</v>
      </c>
      <c r="H3158" s="13">
        <f t="shared" si="149"/>
        <v>-0.80000000000001137</v>
      </c>
    </row>
    <row r="3159" spans="1:8" x14ac:dyDescent="0.3">
      <c r="A3159">
        <v>3158</v>
      </c>
      <c r="B3159" s="2">
        <v>41387</v>
      </c>
      <c r="C3159" s="13">
        <v>89.21</v>
      </c>
      <c r="D3159" s="13">
        <f t="shared" si="147"/>
        <v>0.39999999999999147</v>
      </c>
      <c r="E3159" s="14">
        <v>20900</v>
      </c>
      <c r="F3159" s="14">
        <f t="shared" si="148"/>
        <v>0</v>
      </c>
      <c r="G3159" s="14">
        <v>473.69</v>
      </c>
      <c r="H3159" s="13">
        <f t="shared" si="149"/>
        <v>5.2599999999999909</v>
      </c>
    </row>
    <row r="3160" spans="1:8" x14ac:dyDescent="0.3">
      <c r="A3160">
        <v>3159</v>
      </c>
      <c r="B3160" s="2">
        <v>41386</v>
      </c>
      <c r="C3160" s="13">
        <v>88.81</v>
      </c>
      <c r="D3160" s="13">
        <f t="shared" si="147"/>
        <v>0.76999999999999602</v>
      </c>
      <c r="E3160" s="14">
        <v>20900</v>
      </c>
      <c r="F3160" s="14">
        <f t="shared" si="148"/>
        <v>30</v>
      </c>
      <c r="G3160" s="14">
        <v>468.43</v>
      </c>
      <c r="H3160" s="13">
        <f t="shared" si="149"/>
        <v>-18.73142857142858</v>
      </c>
    </row>
    <row r="3161" spans="1:8" x14ac:dyDescent="0.3">
      <c r="A3161">
        <v>3160</v>
      </c>
      <c r="B3161" s="2">
        <v>41383</v>
      </c>
      <c r="C3161" s="13">
        <v>88.04</v>
      </c>
      <c r="D3161" s="13">
        <f t="shared" si="147"/>
        <v>0.21000000000000796</v>
      </c>
      <c r="E3161" s="14">
        <v>20870</v>
      </c>
      <c r="F3161" s="14">
        <f t="shared" si="148"/>
        <v>0</v>
      </c>
      <c r="G3161" s="14">
        <v>487.16142857142859</v>
      </c>
      <c r="H3161" s="13">
        <f t="shared" si="149"/>
        <v>13.951428571428607</v>
      </c>
    </row>
    <row r="3162" spans="1:8" x14ac:dyDescent="0.3">
      <c r="A3162">
        <v>3161</v>
      </c>
      <c r="B3162" s="2">
        <v>41382</v>
      </c>
      <c r="C3162" s="13">
        <v>87.83</v>
      </c>
      <c r="D3162" s="13">
        <f t="shared" si="147"/>
        <v>1.1799999999999926</v>
      </c>
      <c r="E3162" s="14">
        <v>20870</v>
      </c>
      <c r="F3162" s="14">
        <f t="shared" si="148"/>
        <v>9</v>
      </c>
      <c r="G3162" s="14">
        <v>473.21</v>
      </c>
      <c r="H3162" s="13">
        <f t="shared" si="149"/>
        <v>-10.78000000000003</v>
      </c>
    </row>
    <row r="3163" spans="1:8" x14ac:dyDescent="0.3">
      <c r="A3163">
        <v>3162</v>
      </c>
      <c r="B3163" s="2">
        <v>41381</v>
      </c>
      <c r="C3163" s="13">
        <v>86.65</v>
      </c>
      <c r="D3163" s="13">
        <f t="shared" si="147"/>
        <v>-2.0799999999999983</v>
      </c>
      <c r="E3163" s="14">
        <v>20861</v>
      </c>
      <c r="F3163" s="14">
        <f t="shared" si="148"/>
        <v>-39</v>
      </c>
      <c r="G3163" s="14">
        <v>483.99</v>
      </c>
      <c r="H3163" s="13">
        <f t="shared" si="149"/>
        <v>5.9200000000000159</v>
      </c>
    </row>
    <row r="3164" spans="1:8" x14ac:dyDescent="0.3">
      <c r="A3164">
        <v>3163</v>
      </c>
      <c r="B3164" s="2">
        <v>41380</v>
      </c>
      <c r="C3164" s="13">
        <v>88.73</v>
      </c>
      <c r="D3164" s="13">
        <f t="shared" si="147"/>
        <v>-1.9999999999996021E-2</v>
      </c>
      <c r="E3164" s="14">
        <v>20900</v>
      </c>
      <c r="F3164" s="14">
        <f t="shared" si="148"/>
        <v>30</v>
      </c>
      <c r="G3164" s="14">
        <v>478.07</v>
      </c>
      <c r="H3164" s="13">
        <f t="shared" si="149"/>
        <v>-1.9499999999999886</v>
      </c>
    </row>
    <row r="3165" spans="1:8" x14ac:dyDescent="0.3">
      <c r="A3165">
        <v>3164</v>
      </c>
      <c r="B3165" s="2">
        <v>41379</v>
      </c>
      <c r="C3165" s="13">
        <v>88.75</v>
      </c>
      <c r="D3165" s="13">
        <f t="shared" si="147"/>
        <v>-2.480000000000004</v>
      </c>
      <c r="E3165" s="14">
        <v>20870</v>
      </c>
      <c r="F3165" s="14">
        <f t="shared" si="148"/>
        <v>40</v>
      </c>
      <c r="G3165" s="14">
        <v>480.02</v>
      </c>
      <c r="H3165" s="13">
        <f t="shared" si="149"/>
        <v>-14.25</v>
      </c>
    </row>
    <row r="3166" spans="1:8" x14ac:dyDescent="0.3">
      <c r="A3166">
        <v>3165</v>
      </c>
      <c r="B3166" s="2">
        <v>41376</v>
      </c>
      <c r="C3166" s="13">
        <v>91.23</v>
      </c>
      <c r="D3166" s="13">
        <f t="shared" si="147"/>
        <v>-2.2099999999999937</v>
      </c>
      <c r="E3166" s="14">
        <v>20830</v>
      </c>
      <c r="F3166" s="14">
        <f t="shared" si="148"/>
        <v>0</v>
      </c>
      <c r="G3166" s="14">
        <v>494.27</v>
      </c>
      <c r="H3166" s="13">
        <f t="shared" si="149"/>
        <v>-9.8000000000000114</v>
      </c>
    </row>
    <row r="3167" spans="1:8" x14ac:dyDescent="0.3">
      <c r="A3167">
        <v>3166</v>
      </c>
      <c r="B3167" s="2">
        <v>41375</v>
      </c>
      <c r="C3167" s="13">
        <v>93.44</v>
      </c>
      <c r="D3167" s="13">
        <f t="shared" si="147"/>
        <v>-1.1500000000000057</v>
      </c>
      <c r="E3167" s="14">
        <v>20830</v>
      </c>
      <c r="F3167" s="14">
        <f t="shared" si="148"/>
        <v>0</v>
      </c>
      <c r="G3167" s="14">
        <v>504.07</v>
      </c>
      <c r="H3167" s="13">
        <f t="shared" si="149"/>
        <v>7.5699999999999932</v>
      </c>
    </row>
    <row r="3168" spans="1:8" x14ac:dyDescent="0.3">
      <c r="A3168">
        <v>3167</v>
      </c>
      <c r="B3168" s="2">
        <v>41374</v>
      </c>
      <c r="C3168" s="13">
        <v>94.59</v>
      </c>
      <c r="D3168" s="13">
        <f t="shared" si="147"/>
        <v>0.40999999999999659</v>
      </c>
      <c r="E3168" s="14">
        <v>20830</v>
      </c>
      <c r="F3168" s="14">
        <f t="shared" si="148"/>
        <v>-50</v>
      </c>
      <c r="G3168" s="14">
        <v>496.5</v>
      </c>
      <c r="H3168" s="13">
        <f t="shared" si="149"/>
        <v>-13.990000000000009</v>
      </c>
    </row>
    <row r="3169" spans="1:8" x14ac:dyDescent="0.3">
      <c r="A3169">
        <v>3168</v>
      </c>
      <c r="B3169" s="2">
        <v>41373</v>
      </c>
      <c r="C3169" s="13">
        <v>94.18</v>
      </c>
      <c r="D3169" s="13">
        <f t="shared" si="147"/>
        <v>0.82000000000000739</v>
      </c>
      <c r="E3169" s="14">
        <v>20880</v>
      </c>
      <c r="F3169" s="14">
        <f t="shared" si="148"/>
        <v>-20</v>
      </c>
      <c r="G3169" s="14">
        <v>510.49</v>
      </c>
      <c r="H3169" s="13">
        <f t="shared" si="149"/>
        <v>3.8299999999999841</v>
      </c>
    </row>
    <row r="3170" spans="1:8" x14ac:dyDescent="0.3">
      <c r="A3170">
        <v>3169</v>
      </c>
      <c r="B3170" s="2">
        <v>41372</v>
      </c>
      <c r="C3170" s="13">
        <v>93.36</v>
      </c>
      <c r="D3170" s="13">
        <f t="shared" si="147"/>
        <v>0.59999999999999432</v>
      </c>
      <c r="E3170" s="14">
        <v>20900</v>
      </c>
      <c r="F3170" s="14">
        <f t="shared" si="148"/>
        <v>0</v>
      </c>
      <c r="G3170" s="14">
        <v>506.66</v>
      </c>
      <c r="H3170" s="13">
        <f t="shared" si="149"/>
        <v>4.0800000000000409</v>
      </c>
    </row>
    <row r="3171" spans="1:8" x14ac:dyDescent="0.3">
      <c r="A3171">
        <v>3170</v>
      </c>
      <c r="B3171" s="2">
        <v>41369</v>
      </c>
      <c r="C3171" s="13">
        <v>92.76</v>
      </c>
      <c r="D3171" s="13">
        <f t="shared" si="147"/>
        <v>-0.5</v>
      </c>
      <c r="E3171" s="14">
        <v>20900</v>
      </c>
      <c r="F3171" s="14">
        <f t="shared" si="148"/>
        <v>0</v>
      </c>
      <c r="G3171" s="14">
        <v>502.58</v>
      </c>
      <c r="H3171" s="13">
        <f t="shared" si="149"/>
        <v>5.2299999999999613</v>
      </c>
    </row>
    <row r="3172" spans="1:8" x14ac:dyDescent="0.3">
      <c r="A3172">
        <v>3171</v>
      </c>
      <c r="B3172" s="2">
        <v>41368</v>
      </c>
      <c r="C3172" s="13">
        <v>93.26</v>
      </c>
      <c r="D3172" s="13">
        <f t="shared" si="147"/>
        <v>-1.7599999999999909</v>
      </c>
      <c r="E3172" s="14">
        <v>20900</v>
      </c>
      <c r="F3172" s="14">
        <f t="shared" si="148"/>
        <v>-15</v>
      </c>
      <c r="G3172" s="14">
        <v>497.35</v>
      </c>
      <c r="H3172" s="13">
        <f t="shared" si="149"/>
        <v>-8.5799999999999841</v>
      </c>
    </row>
    <row r="3173" spans="1:8" x14ac:dyDescent="0.3">
      <c r="A3173">
        <v>3172</v>
      </c>
      <c r="B3173" s="2">
        <v>41367</v>
      </c>
      <c r="C3173" s="13">
        <v>95.02</v>
      </c>
      <c r="D3173" s="13">
        <f t="shared" si="147"/>
        <v>-2.210000000000008</v>
      </c>
      <c r="E3173" s="14">
        <v>20915</v>
      </c>
      <c r="F3173" s="14">
        <f t="shared" si="148"/>
        <v>5</v>
      </c>
      <c r="G3173" s="14">
        <v>505.93</v>
      </c>
      <c r="H3173" s="13">
        <f t="shared" si="149"/>
        <v>-3.5</v>
      </c>
    </row>
    <row r="3174" spans="1:8" x14ac:dyDescent="0.3">
      <c r="A3174">
        <v>3173</v>
      </c>
      <c r="B3174" s="2">
        <v>41366</v>
      </c>
      <c r="C3174" s="13">
        <v>97.23</v>
      </c>
      <c r="D3174" s="13">
        <f t="shared" si="147"/>
        <v>0.13000000000000966</v>
      </c>
      <c r="E3174" s="14">
        <v>20910</v>
      </c>
      <c r="F3174" s="14">
        <f t="shared" si="148"/>
        <v>-10</v>
      </c>
      <c r="G3174" s="14">
        <v>509.43</v>
      </c>
      <c r="H3174" s="13">
        <f t="shared" si="149"/>
        <v>3.6200000000000045</v>
      </c>
    </row>
    <row r="3175" spans="1:8" x14ac:dyDescent="0.3">
      <c r="A3175">
        <v>3174</v>
      </c>
      <c r="B3175" s="2">
        <v>41365</v>
      </c>
      <c r="C3175" s="13">
        <v>97.1</v>
      </c>
      <c r="D3175" s="13">
        <f t="shared" si="147"/>
        <v>2.3299999999999841</v>
      </c>
      <c r="E3175" s="14">
        <v>20920</v>
      </c>
      <c r="F3175" s="14">
        <f t="shared" si="148"/>
        <v>-5</v>
      </c>
      <c r="G3175" s="14">
        <v>505.81</v>
      </c>
      <c r="H3175" s="13">
        <f t="shared" si="149"/>
        <v>14.769999999999982</v>
      </c>
    </row>
    <row r="3176" spans="1:8" x14ac:dyDescent="0.3">
      <c r="A3176">
        <v>3175</v>
      </c>
      <c r="B3176" s="2">
        <v>41362</v>
      </c>
      <c r="C3176" s="13">
        <v>94.77000000000001</v>
      </c>
      <c r="D3176" s="13">
        <f t="shared" si="147"/>
        <v>-2.4699999999999847</v>
      </c>
      <c r="E3176" s="14">
        <v>20925</v>
      </c>
      <c r="F3176" s="14">
        <f t="shared" si="148"/>
        <v>5</v>
      </c>
      <c r="G3176" s="14">
        <v>491.04</v>
      </c>
      <c r="H3176" s="13">
        <f t="shared" si="149"/>
        <v>0.37000000000000455</v>
      </c>
    </row>
    <row r="3177" spans="1:8" x14ac:dyDescent="0.3">
      <c r="A3177">
        <v>3176</v>
      </c>
      <c r="B3177" s="2">
        <v>41361</v>
      </c>
      <c r="C3177" s="13">
        <v>97.24</v>
      </c>
      <c r="D3177" s="13">
        <f t="shared" si="147"/>
        <v>0.70999999999999375</v>
      </c>
      <c r="E3177" s="14">
        <v>20920</v>
      </c>
      <c r="F3177" s="14">
        <f t="shared" si="148"/>
        <v>10</v>
      </c>
      <c r="G3177" s="14">
        <v>490.67</v>
      </c>
      <c r="H3177" s="13">
        <f t="shared" si="149"/>
        <v>-0.58999999999997499</v>
      </c>
    </row>
    <row r="3178" spans="1:8" x14ac:dyDescent="0.3">
      <c r="A3178">
        <v>3177</v>
      </c>
      <c r="B3178" s="2">
        <v>41360</v>
      </c>
      <c r="C3178" s="13">
        <v>96.53</v>
      </c>
      <c r="D3178" s="13">
        <f t="shared" si="147"/>
        <v>0.54000000000000625</v>
      </c>
      <c r="E3178" s="14">
        <v>20910</v>
      </c>
      <c r="F3178" s="14">
        <f t="shared" si="148"/>
        <v>-10</v>
      </c>
      <c r="G3178" s="14">
        <v>491.26</v>
      </c>
      <c r="H3178" s="13">
        <f t="shared" si="149"/>
        <v>1.8000000000000114</v>
      </c>
    </row>
    <row r="3179" spans="1:8" x14ac:dyDescent="0.3">
      <c r="A3179">
        <v>3178</v>
      </c>
      <c r="B3179" s="2">
        <v>41359</v>
      </c>
      <c r="C3179" s="13">
        <v>95.99</v>
      </c>
      <c r="D3179" s="13">
        <f t="shared" si="147"/>
        <v>1.4399999999999977</v>
      </c>
      <c r="E3179" s="14">
        <v>20920</v>
      </c>
      <c r="F3179" s="14">
        <f t="shared" si="148"/>
        <v>0</v>
      </c>
      <c r="G3179" s="14">
        <v>489.46</v>
      </c>
      <c r="H3179" s="13">
        <f t="shared" si="149"/>
        <v>-4.1100000000000136</v>
      </c>
    </row>
    <row r="3180" spans="1:8" x14ac:dyDescent="0.3">
      <c r="A3180">
        <v>3179</v>
      </c>
      <c r="B3180" s="2">
        <v>41358</v>
      </c>
      <c r="C3180" s="13">
        <v>94.55</v>
      </c>
      <c r="D3180" s="13">
        <f t="shared" si="147"/>
        <v>1.1400000000000006</v>
      </c>
      <c r="E3180" s="14">
        <v>20920</v>
      </c>
      <c r="F3180" s="14">
        <f t="shared" si="148"/>
        <v>0</v>
      </c>
      <c r="G3180" s="14">
        <v>493.57</v>
      </c>
      <c r="H3180" s="13">
        <f t="shared" si="149"/>
        <v>3.5799999999999841</v>
      </c>
    </row>
    <row r="3181" spans="1:8" x14ac:dyDescent="0.3">
      <c r="A3181">
        <v>3180</v>
      </c>
      <c r="B3181" s="2">
        <v>41355</v>
      </c>
      <c r="C3181" s="13">
        <v>93.41</v>
      </c>
      <c r="D3181" s="13">
        <f t="shared" si="147"/>
        <v>0.95000000000000284</v>
      </c>
      <c r="E3181" s="14">
        <v>20920</v>
      </c>
      <c r="F3181" s="14">
        <f t="shared" si="148"/>
        <v>-7</v>
      </c>
      <c r="G3181" s="14">
        <v>489.99</v>
      </c>
      <c r="H3181" s="13">
        <f t="shared" si="149"/>
        <v>-1.8000000000000114</v>
      </c>
    </row>
    <row r="3182" spans="1:8" x14ac:dyDescent="0.3">
      <c r="A3182">
        <v>3181</v>
      </c>
      <c r="B3182" s="2">
        <v>41354</v>
      </c>
      <c r="C3182" s="13">
        <v>92.46</v>
      </c>
      <c r="D3182" s="13">
        <f t="shared" si="147"/>
        <v>-0.75</v>
      </c>
      <c r="E3182" s="14">
        <v>20927</v>
      </c>
      <c r="F3182" s="14">
        <f t="shared" si="148"/>
        <v>2</v>
      </c>
      <c r="G3182" s="14">
        <v>491.79</v>
      </c>
      <c r="H3182" s="13">
        <f t="shared" si="149"/>
        <v>4.75</v>
      </c>
    </row>
    <row r="3183" spans="1:8" x14ac:dyDescent="0.3">
      <c r="A3183">
        <v>3182</v>
      </c>
      <c r="B3183" s="2">
        <v>41353</v>
      </c>
      <c r="C3183" s="13">
        <v>93.21</v>
      </c>
      <c r="D3183" s="13">
        <f t="shared" si="147"/>
        <v>0.76999999999999602</v>
      </c>
      <c r="E3183" s="14">
        <v>20925</v>
      </c>
      <c r="F3183" s="14">
        <f t="shared" si="148"/>
        <v>-22</v>
      </c>
      <c r="G3183" s="14">
        <v>487.04</v>
      </c>
      <c r="H3183" s="13">
        <f t="shared" si="149"/>
        <v>6.5600000000000023</v>
      </c>
    </row>
    <row r="3184" spans="1:8" x14ac:dyDescent="0.3">
      <c r="A3184">
        <v>3183</v>
      </c>
      <c r="B3184" s="2">
        <v>41352</v>
      </c>
      <c r="C3184" s="13">
        <v>92.44</v>
      </c>
      <c r="D3184" s="13">
        <f t="shared" si="147"/>
        <v>-1.269999999999996</v>
      </c>
      <c r="E3184" s="14">
        <v>20947</v>
      </c>
      <c r="F3184" s="14">
        <f t="shared" si="148"/>
        <v>27</v>
      </c>
      <c r="G3184" s="14">
        <v>480.48</v>
      </c>
      <c r="H3184" s="13">
        <f t="shared" si="149"/>
        <v>1.3500000000000227</v>
      </c>
    </row>
    <row r="3185" spans="1:8" x14ac:dyDescent="0.3">
      <c r="A3185">
        <v>3184</v>
      </c>
      <c r="B3185" s="2">
        <v>41351</v>
      </c>
      <c r="C3185" s="13">
        <v>93.71</v>
      </c>
      <c r="D3185" s="13">
        <f t="shared" si="147"/>
        <v>0.21999999999999886</v>
      </c>
      <c r="E3185" s="14">
        <v>20920</v>
      </c>
      <c r="F3185" s="14">
        <f t="shared" si="148"/>
        <v>-10</v>
      </c>
      <c r="G3185" s="14">
        <v>479.13</v>
      </c>
      <c r="H3185" s="13">
        <f t="shared" si="149"/>
        <v>-2.2200000000000273</v>
      </c>
    </row>
    <row r="3186" spans="1:8" x14ac:dyDescent="0.3">
      <c r="A3186">
        <v>3185</v>
      </c>
      <c r="B3186" s="2">
        <v>41348</v>
      </c>
      <c r="C3186" s="13">
        <v>93.49</v>
      </c>
      <c r="D3186" s="13">
        <f t="shared" si="147"/>
        <v>0.45999999999999375</v>
      </c>
      <c r="E3186" s="14">
        <v>20930</v>
      </c>
      <c r="F3186" s="14">
        <f t="shared" si="148"/>
        <v>20</v>
      </c>
      <c r="G3186" s="14">
        <v>481.35</v>
      </c>
      <c r="H3186" s="13">
        <f t="shared" si="149"/>
        <v>6.75</v>
      </c>
    </row>
    <row r="3187" spans="1:8" x14ac:dyDescent="0.3">
      <c r="A3187">
        <v>3186</v>
      </c>
      <c r="B3187" s="2">
        <v>41347</v>
      </c>
      <c r="C3187" s="13">
        <v>93.03</v>
      </c>
      <c r="D3187" s="13">
        <f t="shared" si="147"/>
        <v>0.56000000000000227</v>
      </c>
      <c r="E3187" s="14">
        <v>20910</v>
      </c>
      <c r="F3187" s="14">
        <f t="shared" si="148"/>
        <v>-10</v>
      </c>
      <c r="G3187" s="14">
        <v>474.6</v>
      </c>
      <c r="H3187" s="13">
        <f t="shared" si="149"/>
        <v>1.4200000000000159</v>
      </c>
    </row>
    <row r="3188" spans="1:8" x14ac:dyDescent="0.3">
      <c r="A3188">
        <v>3187</v>
      </c>
      <c r="B3188" s="2">
        <v>41346</v>
      </c>
      <c r="C3188" s="13">
        <v>92.47</v>
      </c>
      <c r="D3188" s="13">
        <f t="shared" si="147"/>
        <v>3.0000000000001137E-2</v>
      </c>
      <c r="E3188" s="14">
        <v>20920</v>
      </c>
      <c r="F3188" s="14">
        <f t="shared" si="148"/>
        <v>0</v>
      </c>
      <c r="G3188" s="14">
        <v>473.18</v>
      </c>
      <c r="H3188" s="13">
        <f t="shared" si="149"/>
        <v>-2.1599999999999682</v>
      </c>
    </row>
    <row r="3189" spans="1:8" x14ac:dyDescent="0.3">
      <c r="A3189">
        <v>3188</v>
      </c>
      <c r="B3189" s="2">
        <v>41345</v>
      </c>
      <c r="C3189" s="13">
        <v>92.44</v>
      </c>
      <c r="D3189" s="13">
        <f t="shared" si="147"/>
        <v>0.37000000000000455</v>
      </c>
      <c r="E3189" s="14">
        <v>20920</v>
      </c>
      <c r="F3189" s="14">
        <f t="shared" si="148"/>
        <v>10</v>
      </c>
      <c r="G3189" s="14">
        <v>475.34</v>
      </c>
      <c r="H3189" s="13">
        <f t="shared" si="149"/>
        <v>-1.160000000000025</v>
      </c>
    </row>
    <row r="3190" spans="1:8" x14ac:dyDescent="0.3">
      <c r="A3190">
        <v>3189</v>
      </c>
      <c r="B3190" s="2">
        <v>41344</v>
      </c>
      <c r="C3190" s="13">
        <v>92.07</v>
      </c>
      <c r="D3190" s="13">
        <f t="shared" si="147"/>
        <v>5.9999999999988063E-2</v>
      </c>
      <c r="E3190" s="14">
        <v>20910</v>
      </c>
      <c r="F3190" s="14">
        <f t="shared" si="148"/>
        <v>0</v>
      </c>
      <c r="G3190" s="14">
        <v>476.5</v>
      </c>
      <c r="H3190" s="13">
        <f t="shared" si="149"/>
        <v>5.8199999999999932</v>
      </c>
    </row>
    <row r="3191" spans="1:8" x14ac:dyDescent="0.3">
      <c r="A3191">
        <v>3190</v>
      </c>
      <c r="B3191" s="2">
        <v>41341</v>
      </c>
      <c r="C3191" s="13">
        <v>92.01</v>
      </c>
      <c r="D3191" s="13">
        <f t="shared" si="147"/>
        <v>0.48000000000000398</v>
      </c>
      <c r="E3191" s="14">
        <v>20910</v>
      </c>
      <c r="F3191" s="14">
        <f t="shared" si="148"/>
        <v>10</v>
      </c>
      <c r="G3191" s="14">
        <v>470.68</v>
      </c>
      <c r="H3191" s="13">
        <f t="shared" si="149"/>
        <v>4.0500000000000114</v>
      </c>
    </row>
    <row r="3192" spans="1:8" x14ac:dyDescent="0.3">
      <c r="A3192">
        <v>3191</v>
      </c>
      <c r="B3192" s="2">
        <v>41340</v>
      </c>
      <c r="C3192" s="13">
        <v>91.53</v>
      </c>
      <c r="D3192" s="13">
        <f t="shared" si="147"/>
        <v>1.0600000000000023</v>
      </c>
      <c r="E3192" s="14">
        <v>20900</v>
      </c>
      <c r="F3192" s="14">
        <f t="shared" si="148"/>
        <v>-20</v>
      </c>
      <c r="G3192" s="14">
        <v>466.63</v>
      </c>
      <c r="H3192" s="13">
        <f t="shared" si="149"/>
        <v>-4.4599999999999795</v>
      </c>
    </row>
    <row r="3193" spans="1:8" x14ac:dyDescent="0.3">
      <c r="A3193">
        <v>3192</v>
      </c>
      <c r="B3193" s="2">
        <v>41339</v>
      </c>
      <c r="C3193" s="13">
        <v>90.47</v>
      </c>
      <c r="D3193" s="13">
        <f t="shared" si="147"/>
        <v>-0.40999999999999659</v>
      </c>
      <c r="E3193" s="14">
        <v>20920</v>
      </c>
      <c r="F3193" s="14">
        <f t="shared" si="148"/>
        <v>-30</v>
      </c>
      <c r="G3193" s="14">
        <v>471.09</v>
      </c>
      <c r="H3193" s="13">
        <f t="shared" si="149"/>
        <v>8.9699999999999704</v>
      </c>
    </row>
    <row r="3194" spans="1:8" x14ac:dyDescent="0.3">
      <c r="A3194">
        <v>3193</v>
      </c>
      <c r="B3194" s="2">
        <v>41338</v>
      </c>
      <c r="C3194" s="13">
        <v>90.88</v>
      </c>
      <c r="D3194" s="13">
        <f t="shared" si="147"/>
        <v>0.75</v>
      </c>
      <c r="E3194" s="14">
        <v>20950</v>
      </c>
      <c r="F3194" s="14">
        <f t="shared" si="148"/>
        <v>10</v>
      </c>
      <c r="G3194" s="14">
        <v>462.12</v>
      </c>
      <c r="H3194" s="13">
        <f t="shared" si="149"/>
        <v>-6.6200000000000045</v>
      </c>
    </row>
    <row r="3195" spans="1:8" x14ac:dyDescent="0.3">
      <c r="A3195">
        <v>3194</v>
      </c>
      <c r="B3195" s="2">
        <v>41337</v>
      </c>
      <c r="C3195" s="13">
        <v>90.13</v>
      </c>
      <c r="D3195" s="13">
        <f t="shared" si="147"/>
        <v>-0.57999999999999829</v>
      </c>
      <c r="E3195" s="14">
        <v>20940</v>
      </c>
      <c r="F3195" s="14">
        <f t="shared" si="148"/>
        <v>40</v>
      </c>
      <c r="G3195" s="14">
        <v>468.74</v>
      </c>
      <c r="H3195" s="13">
        <f t="shared" si="149"/>
        <v>-8.4099999999999682</v>
      </c>
    </row>
    <row r="3196" spans="1:8" x14ac:dyDescent="0.3">
      <c r="A3196">
        <v>3195</v>
      </c>
      <c r="B3196" s="2">
        <v>41334</v>
      </c>
      <c r="C3196" s="13">
        <v>90.71</v>
      </c>
      <c r="D3196" s="13">
        <f t="shared" si="147"/>
        <v>-1.3200000000000074</v>
      </c>
      <c r="E3196" s="14">
        <v>20900</v>
      </c>
      <c r="F3196" s="14">
        <f t="shared" si="148"/>
        <v>-30</v>
      </c>
      <c r="G3196" s="14">
        <v>477.15</v>
      </c>
      <c r="H3196" s="13">
        <f t="shared" si="149"/>
        <v>2.589999999999975</v>
      </c>
    </row>
    <row r="3197" spans="1:8" x14ac:dyDescent="0.3">
      <c r="A3197">
        <v>3196</v>
      </c>
      <c r="B3197" s="2">
        <v>41333</v>
      </c>
      <c r="C3197" s="13">
        <v>92.03</v>
      </c>
      <c r="D3197" s="13">
        <f t="shared" si="147"/>
        <v>-0.81000000000000227</v>
      </c>
      <c r="E3197" s="14">
        <v>20930</v>
      </c>
      <c r="F3197" s="14">
        <f t="shared" si="148"/>
        <v>40</v>
      </c>
      <c r="G3197" s="14">
        <v>474.56</v>
      </c>
      <c r="H3197" s="13">
        <f t="shared" si="149"/>
        <v>8.839999999999975</v>
      </c>
    </row>
    <row r="3198" spans="1:8" x14ac:dyDescent="0.3">
      <c r="A3198">
        <v>3197</v>
      </c>
      <c r="B3198" s="2">
        <v>41332</v>
      </c>
      <c r="C3198" s="13">
        <v>92.84</v>
      </c>
      <c r="D3198" s="13">
        <f t="shared" si="147"/>
        <v>0.21000000000000796</v>
      </c>
      <c r="E3198" s="14">
        <v>20890</v>
      </c>
      <c r="F3198" s="14">
        <f t="shared" si="148"/>
        <v>50</v>
      </c>
      <c r="G3198" s="14">
        <v>465.72</v>
      </c>
      <c r="H3198" s="13">
        <f t="shared" si="149"/>
        <v>0.67000000000001592</v>
      </c>
    </row>
    <row r="3199" spans="1:8" x14ac:dyDescent="0.3">
      <c r="A3199">
        <v>3198</v>
      </c>
      <c r="B3199" s="2">
        <v>41331</v>
      </c>
      <c r="C3199" s="13">
        <v>92.63</v>
      </c>
      <c r="D3199" s="13">
        <f t="shared" si="147"/>
        <v>-0.10999999999999943</v>
      </c>
      <c r="E3199" s="14">
        <v>20840</v>
      </c>
      <c r="F3199" s="14">
        <f t="shared" si="148"/>
        <v>-20</v>
      </c>
      <c r="G3199" s="14">
        <v>465.05</v>
      </c>
      <c r="H3199" s="13">
        <f t="shared" si="149"/>
        <v>-18.639999999999986</v>
      </c>
    </row>
    <row r="3200" spans="1:8" x14ac:dyDescent="0.3">
      <c r="A3200">
        <v>3199</v>
      </c>
      <c r="B3200" s="2">
        <v>41330</v>
      </c>
      <c r="C3200" s="13">
        <v>92.74</v>
      </c>
      <c r="D3200" s="13">
        <f t="shared" si="147"/>
        <v>-0.38000000000000966</v>
      </c>
      <c r="E3200" s="14">
        <v>20860</v>
      </c>
      <c r="F3200" s="14">
        <f t="shared" si="148"/>
        <v>0</v>
      </c>
      <c r="G3200" s="14">
        <v>483.69</v>
      </c>
      <c r="H3200" s="13">
        <f t="shared" si="149"/>
        <v>6</v>
      </c>
    </row>
    <row r="3201" spans="1:8" x14ac:dyDescent="0.3">
      <c r="A3201">
        <v>3200</v>
      </c>
      <c r="B3201" s="2">
        <v>41327</v>
      </c>
      <c r="C3201" s="13">
        <v>93.12</v>
      </c>
      <c r="D3201" s="13">
        <f t="shared" si="147"/>
        <v>0.32999999999999829</v>
      </c>
      <c r="E3201" s="14">
        <v>20860</v>
      </c>
      <c r="F3201" s="14">
        <f t="shared" si="148"/>
        <v>-10</v>
      </c>
      <c r="G3201" s="14">
        <v>477.69</v>
      </c>
      <c r="H3201" s="13">
        <f t="shared" si="149"/>
        <v>0.95999999999997954</v>
      </c>
    </row>
    <row r="3202" spans="1:8" x14ac:dyDescent="0.3">
      <c r="A3202">
        <v>3201</v>
      </c>
      <c r="B3202" s="2">
        <v>41326</v>
      </c>
      <c r="C3202" s="13">
        <v>92.79</v>
      </c>
      <c r="D3202" s="13">
        <f t="shared" si="147"/>
        <v>-2.1299999999999955</v>
      </c>
      <c r="E3202" s="14">
        <v>20870</v>
      </c>
      <c r="F3202" s="14">
        <f t="shared" si="148"/>
        <v>30</v>
      </c>
      <c r="G3202" s="14">
        <v>476.73</v>
      </c>
      <c r="H3202" s="13">
        <f t="shared" si="149"/>
        <v>-18.099999999999966</v>
      </c>
    </row>
    <row r="3203" spans="1:8" x14ac:dyDescent="0.3">
      <c r="A3203">
        <v>3202</v>
      </c>
      <c r="B3203" s="2">
        <v>41325</v>
      </c>
      <c r="C3203" s="13">
        <v>94.92</v>
      </c>
      <c r="D3203" s="13">
        <f t="shared" ref="D3203:D3266" si="150">C3203-C3204</f>
        <v>-1.769999999999996</v>
      </c>
      <c r="E3203" s="14">
        <v>20840</v>
      </c>
      <c r="F3203" s="14">
        <f t="shared" ref="F3203:F3266" si="151">E3203-E3204</f>
        <v>10</v>
      </c>
      <c r="G3203" s="14">
        <v>494.83</v>
      </c>
      <c r="H3203" s="13">
        <f t="shared" ref="H3203:H3266" si="152">G3203-G3204</f>
        <v>4.0500000000000114</v>
      </c>
    </row>
    <row r="3204" spans="1:8" x14ac:dyDescent="0.3">
      <c r="A3204">
        <v>3203</v>
      </c>
      <c r="B3204" s="2">
        <v>41324</v>
      </c>
      <c r="C3204" s="13">
        <v>96.69</v>
      </c>
      <c r="D3204" s="13">
        <f t="shared" si="150"/>
        <v>7.2857142857131407E-2</v>
      </c>
      <c r="E3204" s="14">
        <v>20830</v>
      </c>
      <c r="F3204" s="14">
        <f t="shared" si="151"/>
        <v>20</v>
      </c>
      <c r="G3204" s="14">
        <v>490.78</v>
      </c>
      <c r="H3204" s="13">
        <f t="shared" si="152"/>
        <v>-3.1700000000000159</v>
      </c>
    </row>
    <row r="3205" spans="1:8" x14ac:dyDescent="0.3">
      <c r="A3205">
        <v>3204</v>
      </c>
      <c r="B3205" s="2">
        <v>41323</v>
      </c>
      <c r="C3205" s="13">
        <v>96.617142857142866</v>
      </c>
      <c r="D3205" s="13">
        <f t="shared" si="150"/>
        <v>0.66714285714286348</v>
      </c>
      <c r="E3205" s="14">
        <v>20810</v>
      </c>
      <c r="F3205" s="14">
        <f t="shared" si="151"/>
        <v>-10</v>
      </c>
      <c r="G3205" s="14">
        <v>493.95</v>
      </c>
      <c r="H3205" s="13">
        <f t="shared" si="152"/>
        <v>5.7910424227999897</v>
      </c>
    </row>
    <row r="3206" spans="1:8" x14ac:dyDescent="0.3">
      <c r="A3206">
        <v>3205</v>
      </c>
      <c r="B3206" s="2">
        <v>41320</v>
      </c>
      <c r="C3206" s="13">
        <v>95.95</v>
      </c>
      <c r="D3206" s="13">
        <f t="shared" si="150"/>
        <v>-1.3499999999999943</v>
      </c>
      <c r="E3206" s="14">
        <v>20820</v>
      </c>
      <c r="F3206" s="14">
        <f t="shared" si="151"/>
        <v>0</v>
      </c>
      <c r="G3206" s="14">
        <v>488.1589575772</v>
      </c>
      <c r="H3206" s="13">
        <f t="shared" si="152"/>
        <v>1.3498696971499839</v>
      </c>
    </row>
    <row r="3207" spans="1:8" x14ac:dyDescent="0.3">
      <c r="A3207">
        <v>3206</v>
      </c>
      <c r="B3207" s="2">
        <v>41319</v>
      </c>
      <c r="C3207" s="13">
        <v>97.3</v>
      </c>
      <c r="D3207" s="13">
        <f t="shared" si="150"/>
        <v>0.26999999999999602</v>
      </c>
      <c r="E3207" s="14">
        <v>20820</v>
      </c>
      <c r="F3207" s="14">
        <f t="shared" si="151"/>
        <v>0</v>
      </c>
      <c r="G3207" s="14">
        <v>486.80908788005001</v>
      </c>
      <c r="H3207" s="13">
        <f t="shared" si="152"/>
        <v>0.55363598500622402</v>
      </c>
    </row>
    <row r="3208" spans="1:8" x14ac:dyDescent="0.3">
      <c r="A3208">
        <v>3207</v>
      </c>
      <c r="B3208" s="2">
        <v>41318</v>
      </c>
      <c r="C3208" s="13">
        <v>97.03</v>
      </c>
      <c r="D3208" s="13">
        <f t="shared" si="150"/>
        <v>-0.45000000000000284</v>
      </c>
      <c r="E3208" s="14">
        <v>20820</v>
      </c>
      <c r="F3208" s="14">
        <f t="shared" si="151"/>
        <v>0</v>
      </c>
      <c r="G3208" s="14">
        <v>486.25545189504379</v>
      </c>
      <c r="H3208" s="13">
        <f t="shared" si="152"/>
        <v>0.35443148688045767</v>
      </c>
    </row>
    <row r="3209" spans="1:8" x14ac:dyDescent="0.3">
      <c r="A3209">
        <v>3208</v>
      </c>
      <c r="B3209" s="2">
        <v>41317</v>
      </c>
      <c r="C3209" s="13">
        <v>97.48</v>
      </c>
      <c r="D3209" s="13">
        <f t="shared" si="150"/>
        <v>0.46999999999999886</v>
      </c>
      <c r="E3209" s="14">
        <v>20820</v>
      </c>
      <c r="F3209" s="14">
        <f t="shared" si="151"/>
        <v>0</v>
      </c>
      <c r="G3209" s="14">
        <v>485.90102040816333</v>
      </c>
      <c r="H3209" s="13">
        <f t="shared" si="152"/>
        <v>0.76387755102047095</v>
      </c>
    </row>
    <row r="3210" spans="1:8" x14ac:dyDescent="0.3">
      <c r="A3210">
        <v>3209</v>
      </c>
      <c r="B3210" s="2">
        <v>41316</v>
      </c>
      <c r="C3210" s="13">
        <v>97.01</v>
      </c>
      <c r="D3210" s="13">
        <f t="shared" si="150"/>
        <v>1.3000000000000114</v>
      </c>
      <c r="E3210" s="14">
        <v>20820</v>
      </c>
      <c r="F3210" s="14">
        <f t="shared" si="151"/>
        <v>0</v>
      </c>
      <c r="G3210" s="14">
        <v>485.13714285714286</v>
      </c>
      <c r="H3210" s="13">
        <f t="shared" si="152"/>
        <v>-8.8928571428571104</v>
      </c>
    </row>
    <row r="3211" spans="1:8" x14ac:dyDescent="0.3">
      <c r="A3211">
        <v>3210</v>
      </c>
      <c r="B3211" s="2">
        <v>41313</v>
      </c>
      <c r="C3211" s="13">
        <v>95.71</v>
      </c>
      <c r="D3211" s="13">
        <f t="shared" si="150"/>
        <v>-0.13000000000000966</v>
      </c>
      <c r="E3211" s="14">
        <v>20820</v>
      </c>
      <c r="F3211" s="14">
        <f t="shared" si="151"/>
        <v>20</v>
      </c>
      <c r="G3211" s="14">
        <v>494.03</v>
      </c>
      <c r="H3211" s="13">
        <f t="shared" si="152"/>
        <v>3.4099999999999682</v>
      </c>
    </row>
    <row r="3212" spans="1:8" x14ac:dyDescent="0.3">
      <c r="A3212">
        <v>3211</v>
      </c>
      <c r="B3212" s="2">
        <v>41312</v>
      </c>
      <c r="C3212" s="13">
        <v>95.84</v>
      </c>
      <c r="D3212" s="13">
        <f t="shared" si="150"/>
        <v>-0.59999999999999432</v>
      </c>
      <c r="E3212" s="14">
        <v>20800</v>
      </c>
      <c r="F3212" s="14">
        <f t="shared" si="151"/>
        <v>-10</v>
      </c>
      <c r="G3212" s="14">
        <v>490.62</v>
      </c>
      <c r="H3212" s="13">
        <f t="shared" si="152"/>
        <v>2.2599999999999909</v>
      </c>
    </row>
    <row r="3213" spans="1:8" x14ac:dyDescent="0.3">
      <c r="A3213">
        <v>3212</v>
      </c>
      <c r="B3213" s="2">
        <v>41311</v>
      </c>
      <c r="C3213" s="13">
        <v>96.44</v>
      </c>
      <c r="D3213" s="13">
        <f t="shared" si="150"/>
        <v>-0.24000000000000909</v>
      </c>
      <c r="E3213" s="14">
        <v>20810</v>
      </c>
      <c r="F3213" s="14">
        <f t="shared" si="151"/>
        <v>5</v>
      </c>
      <c r="G3213" s="14">
        <v>488.36</v>
      </c>
      <c r="H3213" s="13">
        <f t="shared" si="152"/>
        <v>11</v>
      </c>
    </row>
    <row r="3214" spans="1:8" x14ac:dyDescent="0.3">
      <c r="A3214">
        <v>3213</v>
      </c>
      <c r="B3214" s="2">
        <v>41310</v>
      </c>
      <c r="C3214" s="13">
        <v>96.68</v>
      </c>
      <c r="D3214" s="13">
        <f t="shared" si="150"/>
        <v>0.47000000000001307</v>
      </c>
      <c r="E3214" s="14">
        <v>20805</v>
      </c>
      <c r="F3214" s="14">
        <f t="shared" si="151"/>
        <v>-10</v>
      </c>
      <c r="G3214" s="14">
        <v>477.36</v>
      </c>
      <c r="H3214" s="13">
        <f t="shared" si="152"/>
        <v>-5.0199999999999818</v>
      </c>
    </row>
    <row r="3215" spans="1:8" x14ac:dyDescent="0.3">
      <c r="A3215">
        <v>3214</v>
      </c>
      <c r="B3215" s="2">
        <v>41309</v>
      </c>
      <c r="C3215" s="13">
        <v>96.21</v>
      </c>
      <c r="D3215" s="13">
        <f t="shared" si="150"/>
        <v>-1.25</v>
      </c>
      <c r="E3215" s="14">
        <v>20815</v>
      </c>
      <c r="F3215" s="14">
        <f t="shared" si="151"/>
        <v>10</v>
      </c>
      <c r="G3215" s="14">
        <v>482.38</v>
      </c>
      <c r="H3215" s="13">
        <f t="shared" si="152"/>
        <v>-1.0400000000000205</v>
      </c>
    </row>
    <row r="3216" spans="1:8" x14ac:dyDescent="0.3">
      <c r="A3216">
        <v>3215</v>
      </c>
      <c r="B3216" s="2">
        <v>41306</v>
      </c>
      <c r="C3216" s="13">
        <v>97.46</v>
      </c>
      <c r="D3216" s="13">
        <f t="shared" si="150"/>
        <v>-0.19000000000001194</v>
      </c>
      <c r="E3216" s="14">
        <v>20805</v>
      </c>
      <c r="F3216" s="14">
        <f t="shared" si="151"/>
        <v>-5</v>
      </c>
      <c r="G3216" s="14">
        <v>483.42</v>
      </c>
      <c r="H3216" s="13">
        <f t="shared" si="152"/>
        <v>3.6299999999999955</v>
      </c>
    </row>
    <row r="3217" spans="1:8" x14ac:dyDescent="0.3">
      <c r="A3217">
        <v>3216</v>
      </c>
      <c r="B3217" s="2">
        <v>41305</v>
      </c>
      <c r="C3217" s="13">
        <v>97.65</v>
      </c>
      <c r="D3217" s="13">
        <f t="shared" si="150"/>
        <v>-0.32999999999999829</v>
      </c>
      <c r="E3217" s="14">
        <v>20810</v>
      </c>
      <c r="F3217" s="14">
        <f t="shared" si="151"/>
        <v>5</v>
      </c>
      <c r="G3217" s="14">
        <v>479.79</v>
      </c>
      <c r="H3217" s="13">
        <f t="shared" si="152"/>
        <v>-7.8100000000000023</v>
      </c>
    </row>
    <row r="3218" spans="1:8" x14ac:dyDescent="0.3">
      <c r="A3218">
        <v>3217</v>
      </c>
      <c r="B3218" s="2">
        <v>41304</v>
      </c>
      <c r="C3218" s="13">
        <v>97.98</v>
      </c>
      <c r="D3218" s="13">
        <f t="shared" si="150"/>
        <v>0.35999999999999943</v>
      </c>
      <c r="E3218" s="14">
        <v>20805</v>
      </c>
      <c r="F3218" s="14">
        <f t="shared" si="151"/>
        <v>-25</v>
      </c>
      <c r="G3218" s="14">
        <v>487.6</v>
      </c>
      <c r="H3218" s="13">
        <f t="shared" si="152"/>
        <v>3.5900000000000318</v>
      </c>
    </row>
    <row r="3219" spans="1:8" x14ac:dyDescent="0.3">
      <c r="A3219">
        <v>3218</v>
      </c>
      <c r="B3219" s="2">
        <v>41303</v>
      </c>
      <c r="C3219" s="13">
        <v>97.62</v>
      </c>
      <c r="D3219" s="13">
        <f t="shared" si="150"/>
        <v>1.6700000000000017</v>
      </c>
      <c r="E3219" s="14">
        <v>20830</v>
      </c>
      <c r="F3219" s="14">
        <f t="shared" si="151"/>
        <v>15</v>
      </c>
      <c r="G3219" s="14">
        <v>484.01</v>
      </c>
      <c r="H3219" s="13">
        <f t="shared" si="152"/>
        <v>4.4099999999999682</v>
      </c>
    </row>
    <row r="3220" spans="1:8" x14ac:dyDescent="0.3">
      <c r="A3220">
        <v>3219</v>
      </c>
      <c r="B3220" s="2">
        <v>41302</v>
      </c>
      <c r="C3220" s="13">
        <v>95.95</v>
      </c>
      <c r="D3220" s="13">
        <f t="shared" si="150"/>
        <v>0.79999999999999716</v>
      </c>
      <c r="E3220" s="14">
        <v>20815</v>
      </c>
      <c r="F3220" s="14">
        <f t="shared" si="151"/>
        <v>0</v>
      </c>
      <c r="G3220" s="14">
        <v>479.6</v>
      </c>
      <c r="H3220" s="13">
        <f t="shared" si="152"/>
        <v>11.510000000000048</v>
      </c>
    </row>
    <row r="3221" spans="1:8" x14ac:dyDescent="0.3">
      <c r="A3221">
        <v>3220</v>
      </c>
      <c r="B3221" s="2">
        <v>41299</v>
      </c>
      <c r="C3221" s="13">
        <v>95.15</v>
      </c>
      <c r="D3221" s="13">
        <f t="shared" si="150"/>
        <v>-0.19999999999998863</v>
      </c>
      <c r="E3221" s="14">
        <v>20815</v>
      </c>
      <c r="F3221" s="14">
        <f t="shared" si="151"/>
        <v>-5</v>
      </c>
      <c r="G3221" s="14">
        <v>468.09</v>
      </c>
      <c r="H3221" s="13">
        <f t="shared" si="152"/>
        <v>15.689999999999998</v>
      </c>
    </row>
    <row r="3222" spans="1:8" x14ac:dyDescent="0.3">
      <c r="A3222">
        <v>3221</v>
      </c>
      <c r="B3222" s="2">
        <v>41298</v>
      </c>
      <c r="C3222" s="13">
        <v>95.35</v>
      </c>
      <c r="D3222" s="13">
        <f t="shared" si="150"/>
        <v>0.28999999999999204</v>
      </c>
      <c r="E3222" s="14">
        <v>20820</v>
      </c>
      <c r="F3222" s="14">
        <f t="shared" si="151"/>
        <v>0</v>
      </c>
      <c r="G3222" s="14">
        <v>452.4</v>
      </c>
      <c r="H3222" s="13">
        <f t="shared" si="152"/>
        <v>9.0299999999999727</v>
      </c>
    </row>
    <row r="3223" spans="1:8" x14ac:dyDescent="0.3">
      <c r="A3223">
        <v>3222</v>
      </c>
      <c r="B3223" s="2">
        <v>41297</v>
      </c>
      <c r="C3223" s="13">
        <v>95.06</v>
      </c>
      <c r="D3223" s="13">
        <f t="shared" si="150"/>
        <v>-1.0300000000000011</v>
      </c>
      <c r="E3223" s="14">
        <v>20820</v>
      </c>
      <c r="F3223" s="14">
        <f t="shared" si="151"/>
        <v>0</v>
      </c>
      <c r="G3223" s="14">
        <v>443.37</v>
      </c>
      <c r="H3223" s="13">
        <f t="shared" si="152"/>
        <v>0.51999999999998181</v>
      </c>
    </row>
    <row r="3224" spans="1:8" x14ac:dyDescent="0.3">
      <c r="A3224">
        <v>3223</v>
      </c>
      <c r="B3224" s="2">
        <v>41296</v>
      </c>
      <c r="C3224" s="13">
        <v>96.09</v>
      </c>
      <c r="D3224" s="13">
        <f t="shared" si="150"/>
        <v>1.7585714285714431</v>
      </c>
      <c r="E3224" s="14">
        <v>20820</v>
      </c>
      <c r="F3224" s="14">
        <f t="shared" si="151"/>
        <v>0</v>
      </c>
      <c r="G3224" s="14">
        <v>442.85</v>
      </c>
      <c r="H3224" s="13">
        <f t="shared" si="152"/>
        <v>-4.9399999999999977</v>
      </c>
    </row>
    <row r="3225" spans="1:8" x14ac:dyDescent="0.3">
      <c r="A3225">
        <v>3224</v>
      </c>
      <c r="B3225" s="2">
        <v>41295</v>
      </c>
      <c r="C3225" s="13">
        <v>94.33142857142856</v>
      </c>
      <c r="D3225" s="13">
        <f t="shared" si="150"/>
        <v>-1.2785714285714391</v>
      </c>
      <c r="E3225" s="14">
        <v>20820</v>
      </c>
      <c r="F3225" s="14">
        <f t="shared" si="151"/>
        <v>0</v>
      </c>
      <c r="G3225" s="14">
        <v>447.79</v>
      </c>
      <c r="H3225" s="13">
        <f t="shared" si="152"/>
        <v>-6.3700000000000045</v>
      </c>
    </row>
    <row r="3226" spans="1:8" x14ac:dyDescent="0.3">
      <c r="A3226">
        <v>3225</v>
      </c>
      <c r="B3226" s="2">
        <v>41292</v>
      </c>
      <c r="C3226" s="13">
        <v>95.61</v>
      </c>
      <c r="D3226" s="13">
        <f t="shared" si="150"/>
        <v>0.12000000000000455</v>
      </c>
      <c r="E3226" s="14">
        <v>20820</v>
      </c>
      <c r="F3226" s="14">
        <f t="shared" si="151"/>
        <v>0</v>
      </c>
      <c r="G3226" s="14">
        <v>454.16</v>
      </c>
      <c r="H3226" s="13">
        <f t="shared" si="152"/>
        <v>-2.5999999999999659</v>
      </c>
    </row>
    <row r="3227" spans="1:8" x14ac:dyDescent="0.3">
      <c r="A3227">
        <v>3226</v>
      </c>
      <c r="B3227" s="2">
        <v>41291</v>
      </c>
      <c r="C3227" s="13">
        <v>95.49</v>
      </c>
      <c r="D3227" s="13">
        <f t="shared" si="150"/>
        <v>1.2099999999999937</v>
      </c>
      <c r="E3227" s="14">
        <v>20820</v>
      </c>
      <c r="F3227" s="14">
        <f t="shared" si="151"/>
        <v>0</v>
      </c>
      <c r="G3227" s="14">
        <v>456.76</v>
      </c>
      <c r="H3227" s="13">
        <f t="shared" si="152"/>
        <v>-8.4900000000000091</v>
      </c>
    </row>
    <row r="3228" spans="1:8" x14ac:dyDescent="0.3">
      <c r="A3228">
        <v>3227</v>
      </c>
      <c r="B3228" s="2">
        <v>41290</v>
      </c>
      <c r="C3228" s="13">
        <v>94.28</v>
      </c>
      <c r="D3228" s="13">
        <f t="shared" si="150"/>
        <v>1.019999999999996</v>
      </c>
      <c r="E3228" s="14">
        <v>20820</v>
      </c>
      <c r="F3228" s="14">
        <f t="shared" si="151"/>
        <v>-21</v>
      </c>
      <c r="G3228" s="14">
        <v>465.25</v>
      </c>
      <c r="H3228" s="13">
        <f t="shared" si="152"/>
        <v>3.8299999999999841</v>
      </c>
    </row>
    <row r="3229" spans="1:8" x14ac:dyDescent="0.3">
      <c r="A3229">
        <v>3228</v>
      </c>
      <c r="B3229" s="2">
        <v>41289</v>
      </c>
      <c r="C3229" s="13">
        <v>93.26</v>
      </c>
      <c r="D3229" s="13">
        <f t="shared" si="150"/>
        <v>-1.0099999999999909</v>
      </c>
      <c r="E3229" s="14">
        <v>20841</v>
      </c>
      <c r="F3229" s="14">
        <f t="shared" si="151"/>
        <v>0</v>
      </c>
      <c r="G3229" s="14">
        <v>461.42</v>
      </c>
      <c r="H3229" s="13">
        <f t="shared" si="152"/>
        <v>2.4499999999999886</v>
      </c>
    </row>
    <row r="3230" spans="1:8" x14ac:dyDescent="0.3">
      <c r="A3230">
        <v>3229</v>
      </c>
      <c r="B3230" s="2">
        <v>41288</v>
      </c>
      <c r="C3230" s="13">
        <v>94.27</v>
      </c>
      <c r="D3230" s="13">
        <f t="shared" si="150"/>
        <v>0.67000000000000171</v>
      </c>
      <c r="E3230" s="14">
        <v>20841</v>
      </c>
      <c r="F3230" s="14">
        <f t="shared" si="151"/>
        <v>41</v>
      </c>
      <c r="G3230" s="14">
        <v>458.97</v>
      </c>
      <c r="H3230" s="13">
        <f t="shared" si="152"/>
        <v>-3.7199999999999704</v>
      </c>
    </row>
    <row r="3231" spans="1:8" x14ac:dyDescent="0.3">
      <c r="A3231">
        <v>3230</v>
      </c>
      <c r="B3231" s="2">
        <v>41285</v>
      </c>
      <c r="C3231" s="13">
        <v>93.6</v>
      </c>
      <c r="D3231" s="13">
        <f t="shared" si="150"/>
        <v>-0.21000000000000796</v>
      </c>
      <c r="E3231" s="14">
        <v>20800</v>
      </c>
      <c r="F3231" s="14">
        <f t="shared" si="151"/>
        <v>-15</v>
      </c>
      <c r="G3231" s="14">
        <v>462.69</v>
      </c>
      <c r="H3231" s="13">
        <f t="shared" si="152"/>
        <v>2.5699999999999932</v>
      </c>
    </row>
    <row r="3232" spans="1:8" x14ac:dyDescent="0.3">
      <c r="A3232">
        <v>3231</v>
      </c>
      <c r="B3232" s="2">
        <v>41284</v>
      </c>
      <c r="C3232" s="13">
        <v>93.81</v>
      </c>
      <c r="D3232" s="13">
        <f t="shared" si="150"/>
        <v>0.73000000000000398</v>
      </c>
      <c r="E3232" s="14">
        <v>20815</v>
      </c>
      <c r="F3232" s="14">
        <f t="shared" si="151"/>
        <v>0</v>
      </c>
      <c r="G3232" s="14">
        <v>460.12</v>
      </c>
      <c r="H3232" s="13">
        <f t="shared" si="152"/>
        <v>11.350000000000023</v>
      </c>
    </row>
    <row r="3233" spans="1:8" x14ac:dyDescent="0.3">
      <c r="A3233">
        <v>3232</v>
      </c>
      <c r="B3233" s="2">
        <v>41283</v>
      </c>
      <c r="C3233" s="13">
        <v>93.08</v>
      </c>
      <c r="D3233" s="13">
        <f t="shared" si="150"/>
        <v>-0.12999999999999545</v>
      </c>
      <c r="E3233" s="14">
        <v>20815</v>
      </c>
      <c r="F3233" s="14">
        <f t="shared" si="151"/>
        <v>0</v>
      </c>
      <c r="G3233" s="14">
        <v>448.77</v>
      </c>
      <c r="H3233" s="13">
        <f t="shared" si="152"/>
        <v>1.6099999999999568</v>
      </c>
    </row>
    <row r="3234" spans="1:8" x14ac:dyDescent="0.3">
      <c r="A3234">
        <v>3233</v>
      </c>
      <c r="B3234" s="2">
        <v>41282</v>
      </c>
      <c r="C3234" s="13">
        <v>93.21</v>
      </c>
      <c r="D3234" s="13">
        <f t="shared" si="150"/>
        <v>9.9999999999909051E-3</v>
      </c>
      <c r="E3234" s="14">
        <v>20815</v>
      </c>
      <c r="F3234" s="14">
        <f t="shared" si="151"/>
        <v>0</v>
      </c>
      <c r="G3234" s="14">
        <v>447.16</v>
      </c>
      <c r="H3234" s="13">
        <f t="shared" si="152"/>
        <v>12.970000000000027</v>
      </c>
    </row>
    <row r="3235" spans="1:8" x14ac:dyDescent="0.3">
      <c r="A3235">
        <v>3234</v>
      </c>
      <c r="B3235" s="2">
        <v>41281</v>
      </c>
      <c r="C3235" s="13">
        <v>93.2</v>
      </c>
      <c r="D3235" s="13">
        <f t="shared" si="150"/>
        <v>7.9999999999998295E-2</v>
      </c>
      <c r="E3235" s="14">
        <v>20815</v>
      </c>
      <c r="F3235" s="14">
        <f t="shared" si="151"/>
        <v>-15</v>
      </c>
      <c r="G3235" s="14">
        <v>434.19</v>
      </c>
      <c r="H3235" s="13">
        <f t="shared" si="152"/>
        <v>8.1299999999999955</v>
      </c>
    </row>
    <row r="3236" spans="1:8" x14ac:dyDescent="0.3">
      <c r="A3236">
        <v>3235</v>
      </c>
      <c r="B3236" s="2">
        <v>41278</v>
      </c>
      <c r="C3236" s="13">
        <v>93.12</v>
      </c>
      <c r="D3236" s="13">
        <f t="shared" si="150"/>
        <v>0.15000000000000568</v>
      </c>
      <c r="E3236" s="14">
        <v>20830</v>
      </c>
      <c r="F3236" s="14">
        <f t="shared" si="151"/>
        <v>15</v>
      </c>
      <c r="G3236" s="14">
        <v>426.06</v>
      </c>
      <c r="H3236" s="13">
        <f t="shared" si="152"/>
        <v>6.7900000000000205</v>
      </c>
    </row>
    <row r="3237" spans="1:8" x14ac:dyDescent="0.3">
      <c r="A3237">
        <v>3236</v>
      </c>
      <c r="B3237" s="2">
        <v>41277</v>
      </c>
      <c r="C3237" s="13">
        <v>92.97</v>
      </c>
      <c r="D3237" s="13">
        <f t="shared" si="150"/>
        <v>-0.17000000000000171</v>
      </c>
      <c r="E3237" s="14">
        <v>20815</v>
      </c>
      <c r="F3237" s="14">
        <f t="shared" si="151"/>
        <v>0</v>
      </c>
      <c r="G3237" s="14">
        <v>419.27</v>
      </c>
      <c r="H3237" s="13">
        <f t="shared" si="152"/>
        <v>0.91999999999995907</v>
      </c>
    </row>
    <row r="3238" spans="1:8" x14ac:dyDescent="0.3">
      <c r="A3238">
        <v>3237</v>
      </c>
      <c r="B3238" s="2">
        <v>41276</v>
      </c>
      <c r="C3238" s="13">
        <v>93.14</v>
      </c>
      <c r="D3238" s="13">
        <f t="shared" si="150"/>
        <v>1.3100000000000023</v>
      </c>
      <c r="E3238" s="14">
        <v>20815</v>
      </c>
      <c r="F3238" s="14">
        <f t="shared" si="151"/>
        <v>-5</v>
      </c>
      <c r="G3238" s="14">
        <v>418.35</v>
      </c>
      <c r="H3238" s="13">
        <f t="shared" si="152"/>
        <v>14.448571428571483</v>
      </c>
    </row>
    <row r="3239" spans="1:8" x14ac:dyDescent="0.3">
      <c r="A3239">
        <v>3238</v>
      </c>
      <c r="B3239" s="2">
        <v>41274</v>
      </c>
      <c r="C3239" s="13">
        <v>91.83</v>
      </c>
      <c r="D3239" s="13">
        <f t="shared" si="150"/>
        <v>1.1700000000000017</v>
      </c>
      <c r="E3239" s="14">
        <v>20820</v>
      </c>
      <c r="F3239" s="14">
        <f t="shared" si="151"/>
        <v>5</v>
      </c>
      <c r="G3239" s="14">
        <v>403.90142857142854</v>
      </c>
      <c r="H3239" s="13">
        <f t="shared" si="152"/>
        <v>-9.8285714285714789</v>
      </c>
    </row>
    <row r="3240" spans="1:8" x14ac:dyDescent="0.3">
      <c r="A3240">
        <v>3239</v>
      </c>
      <c r="B3240" s="2">
        <v>41271</v>
      </c>
      <c r="C3240" s="13">
        <v>90.66</v>
      </c>
      <c r="D3240" s="13">
        <f t="shared" si="150"/>
        <v>-0.25</v>
      </c>
      <c r="E3240" s="14">
        <v>20815</v>
      </c>
      <c r="F3240" s="14">
        <f t="shared" si="151"/>
        <v>-3</v>
      </c>
      <c r="G3240" s="14">
        <v>413.73</v>
      </c>
      <c r="H3240" s="13">
        <f t="shared" si="152"/>
        <v>3.7599999999999909</v>
      </c>
    </row>
    <row r="3241" spans="1:8" x14ac:dyDescent="0.3">
      <c r="A3241">
        <v>3240</v>
      </c>
      <c r="B3241" s="2">
        <v>41270</v>
      </c>
      <c r="C3241" s="13">
        <v>90.91</v>
      </c>
      <c r="D3241" s="13">
        <f t="shared" si="150"/>
        <v>0.20000000000000284</v>
      </c>
      <c r="E3241" s="14">
        <v>20818</v>
      </c>
      <c r="F3241" s="14">
        <f t="shared" si="151"/>
        <v>-2</v>
      </c>
      <c r="G3241" s="14">
        <v>409.97</v>
      </c>
      <c r="H3241" s="13">
        <f t="shared" si="152"/>
        <v>3.8700000000000045</v>
      </c>
    </row>
    <row r="3242" spans="1:8" x14ac:dyDescent="0.3">
      <c r="A3242">
        <v>3241</v>
      </c>
      <c r="B3242" s="2">
        <v>41269</v>
      </c>
      <c r="C3242" s="13">
        <v>90.71</v>
      </c>
      <c r="D3242" s="13">
        <f t="shared" si="150"/>
        <v>2.7342857142857184</v>
      </c>
      <c r="E3242" s="14">
        <v>20820</v>
      </c>
      <c r="F3242" s="14">
        <f t="shared" si="151"/>
        <v>20</v>
      </c>
      <c r="G3242" s="14">
        <v>406.1</v>
      </c>
      <c r="H3242" s="13">
        <f t="shared" si="152"/>
        <v>4.7600000000000477</v>
      </c>
    </row>
    <row r="3243" spans="1:8" x14ac:dyDescent="0.3">
      <c r="A3243">
        <v>3242</v>
      </c>
      <c r="B3243" s="2">
        <v>41268</v>
      </c>
      <c r="C3243" s="13">
        <v>87.975714285714275</v>
      </c>
      <c r="D3243" s="13">
        <f t="shared" si="150"/>
        <v>-0.31428571428573093</v>
      </c>
      <c r="E3243" s="14">
        <v>20800</v>
      </c>
      <c r="F3243" s="14">
        <f t="shared" si="151"/>
        <v>-25</v>
      </c>
      <c r="G3243" s="14">
        <v>401.34</v>
      </c>
      <c r="H3243" s="13">
        <f t="shared" si="152"/>
        <v>1.6299999999999955</v>
      </c>
    </row>
    <row r="3244" spans="1:8" x14ac:dyDescent="0.3">
      <c r="A3244">
        <v>3243</v>
      </c>
      <c r="B3244" s="2">
        <v>41267</v>
      </c>
      <c r="C3244" s="13">
        <v>88.29</v>
      </c>
      <c r="D3244" s="13">
        <f t="shared" si="150"/>
        <v>9.0000000000003411E-2</v>
      </c>
      <c r="E3244" s="14">
        <v>20825</v>
      </c>
      <c r="F3244" s="14">
        <f t="shared" si="151"/>
        <v>-5</v>
      </c>
      <c r="G3244" s="14">
        <v>399.71</v>
      </c>
      <c r="H3244" s="13">
        <f t="shared" si="152"/>
        <v>2.9300000000000068</v>
      </c>
    </row>
    <row r="3245" spans="1:8" x14ac:dyDescent="0.3">
      <c r="A3245">
        <v>3244</v>
      </c>
      <c r="B3245" s="2">
        <v>41264</v>
      </c>
      <c r="C3245" s="13">
        <v>88.2</v>
      </c>
      <c r="D3245" s="13">
        <f t="shared" si="150"/>
        <v>-1.5600000000000023</v>
      </c>
      <c r="E3245" s="14">
        <v>20830</v>
      </c>
      <c r="F3245" s="14">
        <f t="shared" si="151"/>
        <v>-5</v>
      </c>
      <c r="G3245" s="14">
        <v>396.78</v>
      </c>
      <c r="H3245" s="13">
        <f t="shared" si="152"/>
        <v>-2.9000000000000341</v>
      </c>
    </row>
    <row r="3246" spans="1:8" x14ac:dyDescent="0.3">
      <c r="A3246">
        <v>3245</v>
      </c>
      <c r="B3246" s="2">
        <v>41263</v>
      </c>
      <c r="C3246" s="13">
        <v>89.76</v>
      </c>
      <c r="D3246" s="13">
        <f t="shared" si="150"/>
        <v>0.67000000000000171</v>
      </c>
      <c r="E3246" s="14">
        <v>20835</v>
      </c>
      <c r="F3246" s="14">
        <f t="shared" si="151"/>
        <v>0</v>
      </c>
      <c r="G3246" s="14">
        <v>399.68</v>
      </c>
      <c r="H3246" s="13">
        <f t="shared" si="152"/>
        <v>1.0900000000000318</v>
      </c>
    </row>
    <row r="3247" spans="1:8" x14ac:dyDescent="0.3">
      <c r="A3247">
        <v>3246</v>
      </c>
      <c r="B3247" s="2">
        <v>41262</v>
      </c>
      <c r="C3247" s="13">
        <v>89.09</v>
      </c>
      <c r="D3247" s="13">
        <f t="shared" si="150"/>
        <v>1.6300000000000097</v>
      </c>
      <c r="E3247" s="14">
        <v>20835</v>
      </c>
      <c r="F3247" s="14">
        <f t="shared" si="151"/>
        <v>20</v>
      </c>
      <c r="G3247" s="14">
        <v>398.59</v>
      </c>
      <c r="H3247" s="13">
        <f t="shared" si="152"/>
        <v>5.1999999999999886</v>
      </c>
    </row>
    <row r="3248" spans="1:8" x14ac:dyDescent="0.3">
      <c r="A3248">
        <v>3247</v>
      </c>
      <c r="B3248" s="2">
        <v>41261</v>
      </c>
      <c r="C3248" s="13">
        <v>87.46</v>
      </c>
      <c r="D3248" s="13">
        <f t="shared" si="150"/>
        <v>0.75</v>
      </c>
      <c r="E3248" s="14">
        <v>20815</v>
      </c>
      <c r="F3248" s="14">
        <f t="shared" si="151"/>
        <v>0</v>
      </c>
      <c r="G3248" s="14">
        <v>393.39</v>
      </c>
      <c r="H3248" s="13">
        <f t="shared" si="152"/>
        <v>-0.24000000000000909</v>
      </c>
    </row>
    <row r="3249" spans="1:8" x14ac:dyDescent="0.3">
      <c r="A3249">
        <v>3248</v>
      </c>
      <c r="B3249" s="2">
        <v>41260</v>
      </c>
      <c r="C3249" s="13">
        <v>86.71</v>
      </c>
      <c r="D3249" s="13">
        <f t="shared" si="150"/>
        <v>0.39000000000000057</v>
      </c>
      <c r="E3249" s="14">
        <v>20815</v>
      </c>
      <c r="F3249" s="14">
        <f t="shared" si="151"/>
        <v>0</v>
      </c>
      <c r="G3249" s="14">
        <v>393.63</v>
      </c>
      <c r="H3249" s="13">
        <f t="shared" si="152"/>
        <v>1.4200000000000159</v>
      </c>
    </row>
    <row r="3250" spans="1:8" x14ac:dyDescent="0.3">
      <c r="A3250">
        <v>3249</v>
      </c>
      <c r="B3250" s="2">
        <v>41257</v>
      </c>
      <c r="C3250" s="13">
        <v>86.32</v>
      </c>
      <c r="D3250" s="13">
        <f t="shared" si="150"/>
        <v>0.92999999999999261</v>
      </c>
      <c r="E3250" s="14">
        <v>20815</v>
      </c>
      <c r="F3250" s="14">
        <f t="shared" si="151"/>
        <v>0</v>
      </c>
      <c r="G3250" s="14">
        <v>392.21</v>
      </c>
      <c r="H3250" s="13">
        <f t="shared" si="152"/>
        <v>1.0199999999999818</v>
      </c>
    </row>
    <row r="3251" spans="1:8" x14ac:dyDescent="0.3">
      <c r="A3251">
        <v>3250</v>
      </c>
      <c r="B3251" s="2">
        <v>41256</v>
      </c>
      <c r="C3251" s="13">
        <v>85.39</v>
      </c>
      <c r="D3251" s="13">
        <f t="shared" si="150"/>
        <v>-0.95999999999999375</v>
      </c>
      <c r="E3251" s="14">
        <v>20815</v>
      </c>
      <c r="F3251" s="14">
        <f t="shared" si="151"/>
        <v>0</v>
      </c>
      <c r="G3251" s="14">
        <v>391.19</v>
      </c>
      <c r="H3251" s="13">
        <f t="shared" si="152"/>
        <v>0.11000000000001364</v>
      </c>
    </row>
    <row r="3252" spans="1:8" x14ac:dyDescent="0.3">
      <c r="A3252">
        <v>3251</v>
      </c>
      <c r="B3252" s="2">
        <v>41255</v>
      </c>
      <c r="C3252" s="13">
        <v>86.35</v>
      </c>
      <c r="D3252" s="13">
        <f t="shared" si="150"/>
        <v>0.98999999999999488</v>
      </c>
      <c r="E3252" s="14">
        <v>20815</v>
      </c>
      <c r="F3252" s="14">
        <f t="shared" si="151"/>
        <v>-27</v>
      </c>
      <c r="G3252" s="14">
        <v>391.08</v>
      </c>
      <c r="H3252" s="13">
        <f t="shared" si="152"/>
        <v>1.7099999999999795</v>
      </c>
    </row>
    <row r="3253" spans="1:8" x14ac:dyDescent="0.3">
      <c r="A3253">
        <v>3252</v>
      </c>
      <c r="B3253" s="2">
        <v>41254</v>
      </c>
      <c r="C3253" s="13">
        <v>85.36</v>
      </c>
      <c r="D3253" s="13">
        <f t="shared" si="150"/>
        <v>0.21999999999999886</v>
      </c>
      <c r="E3253" s="14">
        <v>20842</v>
      </c>
      <c r="F3253" s="14">
        <f t="shared" si="151"/>
        <v>27</v>
      </c>
      <c r="G3253" s="14">
        <v>389.37</v>
      </c>
      <c r="H3253" s="13">
        <f t="shared" si="152"/>
        <v>2.6800000000000068</v>
      </c>
    </row>
    <row r="3254" spans="1:8" x14ac:dyDescent="0.3">
      <c r="A3254">
        <v>3253</v>
      </c>
      <c r="B3254" s="2">
        <v>41253</v>
      </c>
      <c r="C3254" s="13">
        <v>85.14</v>
      </c>
      <c r="D3254" s="13">
        <f t="shared" si="150"/>
        <v>-0.31000000000000227</v>
      </c>
      <c r="E3254" s="14">
        <v>20815</v>
      </c>
      <c r="F3254" s="14">
        <f t="shared" si="151"/>
        <v>0</v>
      </c>
      <c r="G3254" s="14">
        <v>386.69</v>
      </c>
      <c r="H3254" s="13">
        <f t="shared" si="152"/>
        <v>2.8899999999999864</v>
      </c>
    </row>
    <row r="3255" spans="1:8" x14ac:dyDescent="0.3">
      <c r="A3255">
        <v>3254</v>
      </c>
      <c r="B3255" s="2">
        <v>41250</v>
      </c>
      <c r="C3255" s="13">
        <v>85.45</v>
      </c>
      <c r="D3255" s="13">
        <f t="shared" si="150"/>
        <v>-1.9999999999996021E-2</v>
      </c>
      <c r="E3255" s="14">
        <v>20815</v>
      </c>
      <c r="F3255" s="14">
        <f t="shared" si="151"/>
        <v>-15</v>
      </c>
      <c r="G3255" s="14">
        <v>383.8</v>
      </c>
      <c r="H3255" s="13">
        <f t="shared" si="152"/>
        <v>-1.8899999999999864</v>
      </c>
    </row>
    <row r="3256" spans="1:8" x14ac:dyDescent="0.3">
      <c r="A3256">
        <v>3255</v>
      </c>
      <c r="B3256" s="2">
        <v>41249</v>
      </c>
      <c r="C3256" s="13">
        <v>85.47</v>
      </c>
      <c r="D3256" s="13">
        <f t="shared" si="150"/>
        <v>-1.8900000000000006</v>
      </c>
      <c r="E3256" s="14">
        <v>20830</v>
      </c>
      <c r="F3256" s="14">
        <f t="shared" si="151"/>
        <v>0</v>
      </c>
      <c r="G3256" s="14">
        <v>385.69</v>
      </c>
      <c r="H3256" s="13">
        <f t="shared" si="152"/>
        <v>0</v>
      </c>
    </row>
    <row r="3257" spans="1:8" x14ac:dyDescent="0.3">
      <c r="A3257">
        <v>3256</v>
      </c>
      <c r="B3257" s="2">
        <v>41248</v>
      </c>
      <c r="C3257" s="13">
        <v>87.36</v>
      </c>
      <c r="D3257" s="13">
        <f t="shared" si="150"/>
        <v>-0.68000000000000682</v>
      </c>
      <c r="E3257" s="14">
        <v>20830</v>
      </c>
      <c r="F3257" s="14">
        <f t="shared" si="151"/>
        <v>5</v>
      </c>
      <c r="G3257" s="14">
        <v>385.69</v>
      </c>
      <c r="H3257" s="13">
        <f t="shared" si="152"/>
        <v>3.589999999999975</v>
      </c>
    </row>
    <row r="3258" spans="1:8" x14ac:dyDescent="0.3">
      <c r="A3258">
        <v>3257</v>
      </c>
      <c r="B3258" s="2">
        <v>41247</v>
      </c>
      <c r="C3258" s="13">
        <v>88.04</v>
      </c>
      <c r="D3258" s="13">
        <f t="shared" si="150"/>
        <v>-0.64999999999999147</v>
      </c>
      <c r="E3258" s="14">
        <v>20825</v>
      </c>
      <c r="F3258" s="14">
        <f t="shared" si="151"/>
        <v>0</v>
      </c>
      <c r="G3258" s="14">
        <v>382.1</v>
      </c>
      <c r="H3258" s="13">
        <f t="shared" si="152"/>
        <v>2.8300000000000409</v>
      </c>
    </row>
    <row r="3259" spans="1:8" x14ac:dyDescent="0.3">
      <c r="A3259">
        <v>3258</v>
      </c>
      <c r="B3259" s="2">
        <v>41246</v>
      </c>
      <c r="C3259" s="13">
        <v>88.69</v>
      </c>
      <c r="D3259" s="13">
        <f t="shared" si="150"/>
        <v>0.14999999999999147</v>
      </c>
      <c r="E3259" s="14">
        <v>20825</v>
      </c>
      <c r="F3259" s="14">
        <f t="shared" si="151"/>
        <v>-10</v>
      </c>
      <c r="G3259" s="14">
        <v>379.27</v>
      </c>
      <c r="H3259" s="13">
        <f t="shared" si="152"/>
        <v>1.4499999999999886</v>
      </c>
    </row>
    <row r="3260" spans="1:8" x14ac:dyDescent="0.3">
      <c r="A3260">
        <v>3259</v>
      </c>
      <c r="B3260" s="2">
        <v>41243</v>
      </c>
      <c r="C3260" s="13">
        <v>88.54</v>
      </c>
      <c r="D3260" s="13">
        <f t="shared" si="150"/>
        <v>0.90000000000000568</v>
      </c>
      <c r="E3260" s="14">
        <v>20835</v>
      </c>
      <c r="F3260" s="14">
        <f t="shared" si="151"/>
        <v>-5</v>
      </c>
      <c r="G3260" s="14">
        <v>377.82</v>
      </c>
      <c r="H3260" s="13">
        <f t="shared" si="152"/>
        <v>-0.37999999999999545</v>
      </c>
    </row>
    <row r="3261" spans="1:8" x14ac:dyDescent="0.3">
      <c r="A3261">
        <v>3260</v>
      </c>
      <c r="B3261" s="2">
        <v>41242</v>
      </c>
      <c r="C3261" s="13">
        <v>87.64</v>
      </c>
      <c r="D3261" s="13">
        <f t="shared" si="150"/>
        <v>1.5400000000000063</v>
      </c>
      <c r="E3261" s="14">
        <v>20840</v>
      </c>
      <c r="F3261" s="14">
        <f t="shared" si="151"/>
        <v>15</v>
      </c>
      <c r="G3261" s="14">
        <v>378.2</v>
      </c>
      <c r="H3261" s="13">
        <f t="shared" si="152"/>
        <v>2.4099999999999682</v>
      </c>
    </row>
    <row r="3262" spans="1:8" x14ac:dyDescent="0.3">
      <c r="A3262">
        <v>3261</v>
      </c>
      <c r="B3262" s="2">
        <v>41241</v>
      </c>
      <c r="C3262" s="13">
        <v>86.1</v>
      </c>
      <c r="D3262" s="13">
        <f t="shared" si="150"/>
        <v>-0.71000000000000796</v>
      </c>
      <c r="E3262" s="14">
        <v>20825</v>
      </c>
      <c r="F3262" s="14">
        <f t="shared" si="151"/>
        <v>-15</v>
      </c>
      <c r="G3262" s="14">
        <v>375.79</v>
      </c>
      <c r="H3262" s="13">
        <f t="shared" si="152"/>
        <v>-1.0999999999999659</v>
      </c>
    </row>
    <row r="3263" spans="1:8" x14ac:dyDescent="0.3">
      <c r="A3263">
        <v>3262</v>
      </c>
      <c r="B3263" s="2">
        <v>41240</v>
      </c>
      <c r="C3263" s="13">
        <v>86.81</v>
      </c>
      <c r="D3263" s="13">
        <f t="shared" si="150"/>
        <v>-0.46999999999999886</v>
      </c>
      <c r="E3263" s="14">
        <v>20840</v>
      </c>
      <c r="F3263" s="14">
        <f t="shared" si="151"/>
        <v>0</v>
      </c>
      <c r="G3263" s="14">
        <v>376.89</v>
      </c>
      <c r="H3263" s="13">
        <f t="shared" si="152"/>
        <v>-1.0099999999999909</v>
      </c>
    </row>
    <row r="3264" spans="1:8" x14ac:dyDescent="0.3">
      <c r="A3264">
        <v>3263</v>
      </c>
      <c r="B3264" s="2">
        <v>41239</v>
      </c>
      <c r="C3264" s="13">
        <v>87.28</v>
      </c>
      <c r="D3264" s="13">
        <f t="shared" si="150"/>
        <v>0.26999999999999602</v>
      </c>
      <c r="E3264" s="14">
        <v>20840</v>
      </c>
      <c r="F3264" s="14">
        <f t="shared" si="151"/>
        <v>0</v>
      </c>
      <c r="G3264" s="14">
        <v>377.9</v>
      </c>
      <c r="H3264" s="13">
        <f t="shared" si="152"/>
        <v>-3.8100000000000023</v>
      </c>
    </row>
    <row r="3265" spans="1:8" x14ac:dyDescent="0.3">
      <c r="A3265">
        <v>3264</v>
      </c>
      <c r="B3265" s="2">
        <v>41236</v>
      </c>
      <c r="C3265" s="13">
        <v>87.01</v>
      </c>
      <c r="D3265" s="13">
        <f t="shared" si="150"/>
        <v>0.38714285714286234</v>
      </c>
      <c r="E3265" s="14">
        <v>20840</v>
      </c>
      <c r="F3265" s="14">
        <f t="shared" si="151"/>
        <v>0</v>
      </c>
      <c r="G3265" s="14">
        <v>381.71</v>
      </c>
      <c r="H3265" s="13">
        <f t="shared" si="152"/>
        <v>-1.5100000000000477</v>
      </c>
    </row>
    <row r="3266" spans="1:8" x14ac:dyDescent="0.3">
      <c r="A3266">
        <v>3265</v>
      </c>
      <c r="B3266" s="2">
        <v>41235</v>
      </c>
      <c r="C3266" s="13">
        <v>86.622857142857143</v>
      </c>
      <c r="D3266" s="13">
        <f t="shared" si="150"/>
        <v>-0.45714285714285552</v>
      </c>
      <c r="E3266" s="14">
        <v>20840</v>
      </c>
      <c r="F3266" s="14">
        <f t="shared" si="151"/>
        <v>15</v>
      </c>
      <c r="G3266" s="14">
        <v>383.22</v>
      </c>
      <c r="H3266" s="13">
        <f t="shared" si="152"/>
        <v>-0.64999999999997726</v>
      </c>
    </row>
    <row r="3267" spans="1:8" x14ac:dyDescent="0.3">
      <c r="A3267">
        <v>3266</v>
      </c>
      <c r="B3267" s="2">
        <v>41234</v>
      </c>
      <c r="C3267" s="13">
        <v>87.08</v>
      </c>
      <c r="D3267" s="13">
        <f t="shared" ref="D3267:D3330" si="153">C3267-C3268</f>
        <v>0.62000000000000455</v>
      </c>
      <c r="E3267" s="14">
        <v>20825</v>
      </c>
      <c r="F3267" s="14">
        <f t="shared" ref="F3267:F3330" si="154">E3267-E3268</f>
        <v>0</v>
      </c>
      <c r="G3267" s="14">
        <v>383.87</v>
      </c>
      <c r="H3267" s="13">
        <f t="shared" ref="H3267:H3330" si="155">G3267-G3268</f>
        <v>-1.2300000000000182</v>
      </c>
    </row>
    <row r="3268" spans="1:8" x14ac:dyDescent="0.3">
      <c r="A3268">
        <v>3267</v>
      </c>
      <c r="B3268" s="2">
        <v>41233</v>
      </c>
      <c r="C3268" s="13">
        <v>86.46</v>
      </c>
      <c r="D3268" s="13">
        <f t="shared" si="153"/>
        <v>-2.5900000000000034</v>
      </c>
      <c r="E3268" s="14">
        <v>20825</v>
      </c>
      <c r="F3268" s="14">
        <f t="shared" si="154"/>
        <v>-10</v>
      </c>
      <c r="G3268" s="14">
        <v>385.1</v>
      </c>
      <c r="H3268" s="13">
        <f t="shared" si="155"/>
        <v>1.7800000000000296</v>
      </c>
    </row>
    <row r="3269" spans="1:8" x14ac:dyDescent="0.3">
      <c r="A3269">
        <v>3268</v>
      </c>
      <c r="B3269" s="2">
        <v>41232</v>
      </c>
      <c r="C3269" s="13">
        <v>89.05</v>
      </c>
      <c r="D3269" s="13">
        <f t="shared" si="153"/>
        <v>2.4299999999999926</v>
      </c>
      <c r="E3269" s="14">
        <v>20835</v>
      </c>
      <c r="F3269" s="14">
        <f t="shared" si="154"/>
        <v>35</v>
      </c>
      <c r="G3269" s="14">
        <v>383.32</v>
      </c>
      <c r="H3269" s="13">
        <f t="shared" si="155"/>
        <v>-2.3899999999999864</v>
      </c>
    </row>
    <row r="3270" spans="1:8" x14ac:dyDescent="0.3">
      <c r="A3270">
        <v>3269</v>
      </c>
      <c r="B3270" s="2">
        <v>41229</v>
      </c>
      <c r="C3270" s="13">
        <v>86.62</v>
      </c>
      <c r="D3270" s="13">
        <f t="shared" si="153"/>
        <v>1.1700000000000017</v>
      </c>
      <c r="E3270" s="14">
        <v>20800</v>
      </c>
      <c r="F3270" s="14">
        <f t="shared" si="154"/>
        <v>-30</v>
      </c>
      <c r="G3270" s="14">
        <v>385.71</v>
      </c>
      <c r="H3270" s="13">
        <f t="shared" si="155"/>
        <v>-1.2000000000000455</v>
      </c>
    </row>
    <row r="3271" spans="1:8" x14ac:dyDescent="0.3">
      <c r="A3271">
        <v>3270</v>
      </c>
      <c r="B3271" s="2">
        <v>41228</v>
      </c>
      <c r="C3271" s="13">
        <v>85.45</v>
      </c>
      <c r="D3271" s="13">
        <f t="shared" si="153"/>
        <v>-0.86999999999999034</v>
      </c>
      <c r="E3271" s="14">
        <v>20830</v>
      </c>
      <c r="F3271" s="14">
        <f t="shared" si="154"/>
        <v>0</v>
      </c>
      <c r="G3271" s="14">
        <v>386.91</v>
      </c>
      <c r="H3271" s="13">
        <f t="shared" si="155"/>
        <v>-0.79999999999995453</v>
      </c>
    </row>
    <row r="3272" spans="1:8" x14ac:dyDescent="0.3">
      <c r="A3272">
        <v>3271</v>
      </c>
      <c r="B3272" s="2">
        <v>41227</v>
      </c>
      <c r="C3272" s="13">
        <v>86.32</v>
      </c>
      <c r="D3272" s="13">
        <f t="shared" si="153"/>
        <v>0.93999999999999773</v>
      </c>
      <c r="E3272" s="14">
        <v>20830</v>
      </c>
      <c r="F3272" s="14">
        <f t="shared" si="154"/>
        <v>10</v>
      </c>
      <c r="G3272" s="14">
        <v>387.71</v>
      </c>
      <c r="H3272" s="13">
        <f t="shared" si="155"/>
        <v>2.4899999999999523</v>
      </c>
    </row>
    <row r="3273" spans="1:8" x14ac:dyDescent="0.3">
      <c r="A3273">
        <v>3272</v>
      </c>
      <c r="B3273" s="2">
        <v>41226</v>
      </c>
      <c r="C3273" s="13">
        <v>85.38</v>
      </c>
      <c r="D3273" s="13">
        <f t="shared" si="153"/>
        <v>-0.18000000000000682</v>
      </c>
      <c r="E3273" s="14">
        <v>20820</v>
      </c>
      <c r="F3273" s="14">
        <f t="shared" si="154"/>
        <v>-10</v>
      </c>
      <c r="G3273" s="14">
        <v>385.22</v>
      </c>
      <c r="H3273" s="13">
        <f t="shared" si="155"/>
        <v>-3.3999999999999773</v>
      </c>
    </row>
    <row r="3274" spans="1:8" x14ac:dyDescent="0.3">
      <c r="A3274">
        <v>3273</v>
      </c>
      <c r="B3274" s="2">
        <v>41225</v>
      </c>
      <c r="C3274" s="13">
        <v>85.56</v>
      </c>
      <c r="D3274" s="13">
        <f t="shared" si="153"/>
        <v>-0.51999999999999602</v>
      </c>
      <c r="E3274" s="14">
        <v>20830</v>
      </c>
      <c r="F3274" s="14">
        <f t="shared" si="154"/>
        <v>15</v>
      </c>
      <c r="G3274" s="14">
        <v>388.62</v>
      </c>
      <c r="H3274" s="13">
        <f t="shared" si="155"/>
        <v>1.910000000000025</v>
      </c>
    </row>
    <row r="3275" spans="1:8" x14ac:dyDescent="0.3">
      <c r="A3275">
        <v>3274</v>
      </c>
      <c r="B3275" s="2">
        <v>41222</v>
      </c>
      <c r="C3275" s="13">
        <v>86.08</v>
      </c>
      <c r="D3275" s="13">
        <f t="shared" si="153"/>
        <v>1.0100000000000051</v>
      </c>
      <c r="E3275" s="14">
        <v>20815</v>
      </c>
      <c r="F3275" s="14">
        <f t="shared" si="154"/>
        <v>-5</v>
      </c>
      <c r="G3275" s="14">
        <v>386.71</v>
      </c>
      <c r="H3275" s="13">
        <f t="shared" si="155"/>
        <v>1.1099999999999568</v>
      </c>
    </row>
    <row r="3276" spans="1:8" x14ac:dyDescent="0.3">
      <c r="A3276">
        <v>3275</v>
      </c>
      <c r="B3276" s="2">
        <v>41221</v>
      </c>
      <c r="C3276" s="13">
        <v>85.07</v>
      </c>
      <c r="D3276" s="13">
        <f t="shared" si="153"/>
        <v>0.56999999999999318</v>
      </c>
      <c r="E3276" s="14">
        <v>20820</v>
      </c>
      <c r="F3276" s="14">
        <f t="shared" si="154"/>
        <v>-20</v>
      </c>
      <c r="G3276" s="14">
        <v>385.6</v>
      </c>
      <c r="H3276" s="13">
        <f t="shared" si="155"/>
        <v>4.7000000000000455</v>
      </c>
    </row>
    <row r="3277" spans="1:8" x14ac:dyDescent="0.3">
      <c r="A3277">
        <v>3276</v>
      </c>
      <c r="B3277" s="2">
        <v>41220</v>
      </c>
      <c r="C3277" s="13">
        <v>84.5</v>
      </c>
      <c r="D3277" s="13">
        <f t="shared" si="153"/>
        <v>-4.1200000000000045</v>
      </c>
      <c r="E3277" s="14">
        <v>20840</v>
      </c>
      <c r="F3277" s="14">
        <f t="shared" si="154"/>
        <v>10</v>
      </c>
      <c r="G3277" s="14">
        <v>380.9</v>
      </c>
      <c r="H3277" s="13">
        <f t="shared" si="155"/>
        <v>3.9499999999999886</v>
      </c>
    </row>
    <row r="3278" spans="1:8" x14ac:dyDescent="0.3">
      <c r="A3278">
        <v>3277</v>
      </c>
      <c r="B3278" s="2">
        <v>41219</v>
      </c>
      <c r="C3278" s="13">
        <v>88.62</v>
      </c>
      <c r="D3278" s="13">
        <f t="shared" si="153"/>
        <v>2.980000000000004</v>
      </c>
      <c r="E3278" s="14">
        <v>20830</v>
      </c>
      <c r="F3278" s="14">
        <f t="shared" si="154"/>
        <v>30</v>
      </c>
      <c r="G3278" s="14">
        <v>376.95</v>
      </c>
      <c r="H3278" s="13">
        <f t="shared" si="155"/>
        <v>-0.31999999999999318</v>
      </c>
    </row>
    <row r="3279" spans="1:8" x14ac:dyDescent="0.3">
      <c r="A3279">
        <v>3278</v>
      </c>
      <c r="B3279" s="2">
        <v>41218</v>
      </c>
      <c r="C3279" s="13">
        <v>85.64</v>
      </c>
      <c r="D3279" s="13">
        <f t="shared" si="153"/>
        <v>0.73999999999999488</v>
      </c>
      <c r="E3279" s="14">
        <v>20800</v>
      </c>
      <c r="F3279" s="14">
        <f t="shared" si="154"/>
        <v>-25</v>
      </c>
      <c r="G3279" s="14">
        <v>377.27</v>
      </c>
      <c r="H3279" s="13">
        <f t="shared" si="155"/>
        <v>2.0099999999999909</v>
      </c>
    </row>
    <row r="3280" spans="1:8" x14ac:dyDescent="0.3">
      <c r="A3280">
        <v>3279</v>
      </c>
      <c r="B3280" s="2">
        <v>41215</v>
      </c>
      <c r="C3280" s="13">
        <v>84.9</v>
      </c>
      <c r="D3280" s="13">
        <f t="shared" si="153"/>
        <v>-2.1499999999999915</v>
      </c>
      <c r="E3280" s="14">
        <v>20825</v>
      </c>
      <c r="F3280" s="14">
        <f t="shared" si="154"/>
        <v>-10</v>
      </c>
      <c r="G3280" s="14">
        <v>375.26</v>
      </c>
      <c r="H3280" s="13">
        <f t="shared" si="155"/>
        <v>-12.689999999999998</v>
      </c>
    </row>
    <row r="3281" spans="1:8" x14ac:dyDescent="0.3">
      <c r="A3281">
        <v>3280</v>
      </c>
      <c r="B3281" s="2">
        <v>41214</v>
      </c>
      <c r="C3281" s="13">
        <v>87.05</v>
      </c>
      <c r="D3281" s="13">
        <f t="shared" si="153"/>
        <v>0.81999999999999318</v>
      </c>
      <c r="E3281" s="14">
        <v>20835</v>
      </c>
      <c r="F3281" s="14">
        <f t="shared" si="154"/>
        <v>10</v>
      </c>
      <c r="G3281" s="14">
        <v>387.95</v>
      </c>
      <c r="H3281" s="13">
        <f t="shared" si="155"/>
        <v>-0.47000000000002728</v>
      </c>
    </row>
    <row r="3282" spans="1:8" x14ac:dyDescent="0.3">
      <c r="A3282">
        <v>3281</v>
      </c>
      <c r="B3282" s="2">
        <v>41213</v>
      </c>
      <c r="C3282" s="13">
        <v>86.23</v>
      </c>
      <c r="D3282" s="13">
        <f t="shared" si="153"/>
        <v>0.57999999999999829</v>
      </c>
      <c r="E3282" s="14">
        <v>20825</v>
      </c>
      <c r="F3282" s="14">
        <f t="shared" si="154"/>
        <v>10</v>
      </c>
      <c r="G3282" s="14">
        <v>388.42</v>
      </c>
      <c r="H3282" s="13">
        <f t="shared" si="155"/>
        <v>-1.4399999999999977</v>
      </c>
    </row>
    <row r="3283" spans="1:8" x14ac:dyDescent="0.3">
      <c r="A3283">
        <v>3282</v>
      </c>
      <c r="B3283" s="2">
        <v>41212</v>
      </c>
      <c r="C3283" s="13">
        <v>85.65</v>
      </c>
      <c r="D3283" s="13">
        <f t="shared" si="153"/>
        <v>0.13000000000000966</v>
      </c>
      <c r="E3283" s="14">
        <v>20815</v>
      </c>
      <c r="F3283" s="14">
        <f t="shared" si="154"/>
        <v>-15</v>
      </c>
      <c r="G3283" s="14">
        <v>389.86</v>
      </c>
      <c r="H3283" s="13">
        <f t="shared" si="155"/>
        <v>-1.5</v>
      </c>
    </row>
    <row r="3284" spans="1:8" x14ac:dyDescent="0.3">
      <c r="A3284">
        <v>3283</v>
      </c>
      <c r="B3284" s="2">
        <v>41211</v>
      </c>
      <c r="C3284" s="13">
        <v>85.52</v>
      </c>
      <c r="D3284" s="13">
        <f t="shared" si="153"/>
        <v>-0.32000000000000739</v>
      </c>
      <c r="E3284" s="14">
        <v>20830</v>
      </c>
      <c r="F3284" s="14">
        <f t="shared" si="154"/>
        <v>10</v>
      </c>
      <c r="G3284" s="14">
        <v>391.36</v>
      </c>
      <c r="H3284" s="13">
        <f t="shared" si="155"/>
        <v>-0.33999999999997499</v>
      </c>
    </row>
    <row r="3285" spans="1:8" x14ac:dyDescent="0.3">
      <c r="A3285">
        <v>3284</v>
      </c>
      <c r="B3285" s="2">
        <v>41208</v>
      </c>
      <c r="C3285" s="13">
        <v>85.84</v>
      </c>
      <c r="D3285" s="13">
        <f t="shared" si="153"/>
        <v>0.25</v>
      </c>
      <c r="E3285" s="14">
        <v>20820</v>
      </c>
      <c r="F3285" s="14">
        <f t="shared" si="154"/>
        <v>-5</v>
      </c>
      <c r="G3285" s="14">
        <v>391.7</v>
      </c>
      <c r="H3285" s="13">
        <f t="shared" si="155"/>
        <v>1.7799999999999727</v>
      </c>
    </row>
    <row r="3286" spans="1:8" x14ac:dyDescent="0.3">
      <c r="A3286">
        <v>3285</v>
      </c>
      <c r="B3286" s="2">
        <v>41207</v>
      </c>
      <c r="C3286" s="13">
        <v>85.59</v>
      </c>
      <c r="D3286" s="13">
        <f t="shared" si="153"/>
        <v>0.20000000000000284</v>
      </c>
      <c r="E3286" s="14">
        <v>20825</v>
      </c>
      <c r="F3286" s="14">
        <f t="shared" si="154"/>
        <v>0</v>
      </c>
      <c r="G3286" s="14">
        <v>389.92</v>
      </c>
      <c r="H3286" s="13">
        <f t="shared" si="155"/>
        <v>-5.5299999999999727</v>
      </c>
    </row>
    <row r="3287" spans="1:8" x14ac:dyDescent="0.3">
      <c r="A3287">
        <v>3286</v>
      </c>
      <c r="B3287" s="2">
        <v>41206</v>
      </c>
      <c r="C3287" s="13">
        <v>85.39</v>
      </c>
      <c r="D3287" s="13">
        <f t="shared" si="153"/>
        <v>-1.2600000000000051</v>
      </c>
      <c r="E3287" s="14">
        <v>20825</v>
      </c>
      <c r="F3287" s="14">
        <f t="shared" si="154"/>
        <v>-5</v>
      </c>
      <c r="G3287" s="14">
        <v>395.45</v>
      </c>
      <c r="H3287" s="13">
        <f t="shared" si="155"/>
        <v>-2.2599999999999909</v>
      </c>
    </row>
    <row r="3288" spans="1:8" x14ac:dyDescent="0.3">
      <c r="A3288">
        <v>3287</v>
      </c>
      <c r="B3288" s="2">
        <v>41205</v>
      </c>
      <c r="C3288" s="13">
        <v>86.65</v>
      </c>
      <c r="D3288" s="13">
        <f t="shared" si="153"/>
        <v>-1.6499999999999915</v>
      </c>
      <c r="E3288" s="14">
        <v>20830</v>
      </c>
      <c r="F3288" s="14">
        <f t="shared" si="154"/>
        <v>0</v>
      </c>
      <c r="G3288" s="14">
        <v>397.71</v>
      </c>
      <c r="H3288" s="13">
        <f t="shared" si="155"/>
        <v>0.70999999999997954</v>
      </c>
    </row>
    <row r="3289" spans="1:8" x14ac:dyDescent="0.3">
      <c r="A3289">
        <v>3288</v>
      </c>
      <c r="B3289" s="2">
        <v>41204</v>
      </c>
      <c r="C3289" s="13">
        <v>88.3</v>
      </c>
      <c r="D3289" s="13">
        <f t="shared" si="153"/>
        <v>-1.7000000000000028</v>
      </c>
      <c r="E3289" s="14">
        <v>20830</v>
      </c>
      <c r="F3289" s="14">
        <f t="shared" si="154"/>
        <v>10</v>
      </c>
      <c r="G3289" s="14">
        <v>397</v>
      </c>
      <c r="H3289" s="13">
        <f t="shared" si="155"/>
        <v>-1.2300000000000182</v>
      </c>
    </row>
    <row r="3290" spans="1:8" x14ac:dyDescent="0.3">
      <c r="A3290">
        <v>3289</v>
      </c>
      <c r="B3290" s="2">
        <v>41201</v>
      </c>
      <c r="C3290" s="13">
        <v>90</v>
      </c>
      <c r="D3290" s="13">
        <f t="shared" si="153"/>
        <v>-2</v>
      </c>
      <c r="E3290" s="14">
        <v>20820</v>
      </c>
      <c r="F3290" s="14">
        <f t="shared" si="154"/>
        <v>0</v>
      </c>
      <c r="G3290" s="14">
        <v>398.23</v>
      </c>
      <c r="H3290" s="13">
        <f t="shared" si="155"/>
        <v>-0.27999999999997272</v>
      </c>
    </row>
    <row r="3291" spans="1:8" x14ac:dyDescent="0.3">
      <c r="A3291">
        <v>3290</v>
      </c>
      <c r="B3291" s="2">
        <v>41200</v>
      </c>
      <c r="C3291" s="13">
        <v>92</v>
      </c>
      <c r="D3291" s="13">
        <f t="shared" si="153"/>
        <v>-4.0000000000006253E-2</v>
      </c>
      <c r="E3291" s="14">
        <v>20820</v>
      </c>
      <c r="F3291" s="14">
        <f t="shared" si="154"/>
        <v>-10</v>
      </c>
      <c r="G3291" s="14">
        <v>398.51</v>
      </c>
      <c r="H3291" s="13">
        <f t="shared" si="155"/>
        <v>1.4900000000000091</v>
      </c>
    </row>
    <row r="3292" spans="1:8" x14ac:dyDescent="0.3">
      <c r="A3292">
        <v>3291</v>
      </c>
      <c r="B3292" s="2">
        <v>41199</v>
      </c>
      <c r="C3292" s="13">
        <v>92.04</v>
      </c>
      <c r="D3292" s="13">
        <f t="shared" si="153"/>
        <v>-2.9999999999986926E-2</v>
      </c>
      <c r="E3292" s="14">
        <v>20830</v>
      </c>
      <c r="F3292" s="14">
        <f t="shared" si="154"/>
        <v>0</v>
      </c>
      <c r="G3292" s="14">
        <v>397.02</v>
      </c>
      <c r="H3292" s="13">
        <f t="shared" si="155"/>
        <v>-2.2000000000000455</v>
      </c>
    </row>
    <row r="3293" spans="1:8" x14ac:dyDescent="0.3">
      <c r="A3293">
        <v>3292</v>
      </c>
      <c r="B3293" s="2">
        <v>41198</v>
      </c>
      <c r="C3293" s="13">
        <v>92.07</v>
      </c>
      <c r="D3293" s="13">
        <f t="shared" si="153"/>
        <v>0.22999999999998977</v>
      </c>
      <c r="E3293" s="14">
        <v>20830</v>
      </c>
      <c r="F3293" s="14">
        <f t="shared" si="154"/>
        <v>0</v>
      </c>
      <c r="G3293" s="14">
        <v>399.22</v>
      </c>
      <c r="H3293" s="13">
        <f t="shared" si="155"/>
        <v>7.660000000000025</v>
      </c>
    </row>
    <row r="3294" spans="1:8" x14ac:dyDescent="0.3">
      <c r="A3294">
        <v>3293</v>
      </c>
      <c r="B3294" s="2">
        <v>41197</v>
      </c>
      <c r="C3294" s="13">
        <v>91.84</v>
      </c>
      <c r="D3294" s="13">
        <f t="shared" si="153"/>
        <v>1.0000000000005116E-2</v>
      </c>
      <c r="E3294" s="14">
        <v>20830</v>
      </c>
      <c r="F3294" s="14">
        <f t="shared" si="154"/>
        <v>10</v>
      </c>
      <c r="G3294" s="14">
        <v>391.56</v>
      </c>
      <c r="H3294" s="13">
        <f t="shared" si="155"/>
        <v>-0.98000000000001819</v>
      </c>
    </row>
    <row r="3295" spans="1:8" x14ac:dyDescent="0.3">
      <c r="A3295">
        <v>3294</v>
      </c>
      <c r="B3295" s="2">
        <v>41194</v>
      </c>
      <c r="C3295" s="13">
        <v>91.83</v>
      </c>
      <c r="D3295" s="13">
        <f t="shared" si="153"/>
        <v>-0.35999999999999943</v>
      </c>
      <c r="E3295" s="14">
        <v>20820</v>
      </c>
      <c r="F3295" s="14">
        <f t="shared" si="154"/>
        <v>-20</v>
      </c>
      <c r="G3295" s="14">
        <v>392.54</v>
      </c>
      <c r="H3295" s="13">
        <f t="shared" si="155"/>
        <v>-1.6499999999999773</v>
      </c>
    </row>
    <row r="3296" spans="1:8" x14ac:dyDescent="0.3">
      <c r="A3296">
        <v>3295</v>
      </c>
      <c r="B3296" s="2">
        <v>41193</v>
      </c>
      <c r="C3296" s="13">
        <v>92.19</v>
      </c>
      <c r="D3296" s="13">
        <f t="shared" si="153"/>
        <v>0.95000000000000284</v>
      </c>
      <c r="E3296" s="14">
        <v>20840</v>
      </c>
      <c r="F3296" s="14">
        <f t="shared" si="154"/>
        <v>10</v>
      </c>
      <c r="G3296" s="14">
        <v>394.19</v>
      </c>
      <c r="H3296" s="13">
        <f t="shared" si="155"/>
        <v>-0.47000000000002728</v>
      </c>
    </row>
    <row r="3297" spans="1:8" x14ac:dyDescent="0.3">
      <c r="A3297">
        <v>3296</v>
      </c>
      <c r="B3297" s="2">
        <v>41192</v>
      </c>
      <c r="C3297" s="13">
        <v>91.24</v>
      </c>
      <c r="D3297" s="13">
        <f t="shared" si="153"/>
        <v>-1.1800000000000068</v>
      </c>
      <c r="E3297" s="14">
        <v>20830</v>
      </c>
      <c r="F3297" s="14">
        <f t="shared" si="154"/>
        <v>-20</v>
      </c>
      <c r="G3297" s="14">
        <v>394.66</v>
      </c>
      <c r="H3297" s="13">
        <f t="shared" si="155"/>
        <v>0.99000000000000909</v>
      </c>
    </row>
    <row r="3298" spans="1:8" x14ac:dyDescent="0.3">
      <c r="A3298">
        <v>3297</v>
      </c>
      <c r="B3298" s="2">
        <v>41191</v>
      </c>
      <c r="C3298" s="13">
        <v>92.42</v>
      </c>
      <c r="D3298" s="13">
        <f t="shared" si="153"/>
        <v>2.9899999999999949</v>
      </c>
      <c r="E3298" s="14">
        <v>20850</v>
      </c>
      <c r="F3298" s="14">
        <f t="shared" si="154"/>
        <v>-10</v>
      </c>
      <c r="G3298" s="14">
        <v>393.67</v>
      </c>
      <c r="H3298" s="13">
        <f t="shared" si="155"/>
        <v>0.22000000000002728</v>
      </c>
    </row>
    <row r="3299" spans="1:8" x14ac:dyDescent="0.3">
      <c r="A3299">
        <v>3298</v>
      </c>
      <c r="B3299" s="2">
        <v>41190</v>
      </c>
      <c r="C3299" s="13">
        <v>89.43</v>
      </c>
      <c r="D3299" s="13">
        <f t="shared" si="153"/>
        <v>-0.43999999999999773</v>
      </c>
      <c r="E3299" s="14">
        <v>20860</v>
      </c>
      <c r="F3299" s="14">
        <f t="shared" si="154"/>
        <v>0</v>
      </c>
      <c r="G3299" s="14">
        <v>393.45</v>
      </c>
      <c r="H3299" s="13">
        <f t="shared" si="155"/>
        <v>5.2899999999999636</v>
      </c>
    </row>
    <row r="3300" spans="1:8" x14ac:dyDescent="0.3">
      <c r="A3300">
        <v>3299</v>
      </c>
      <c r="B3300" s="2">
        <v>41187</v>
      </c>
      <c r="C3300" s="13">
        <v>89.87</v>
      </c>
      <c r="D3300" s="13">
        <f t="shared" si="153"/>
        <v>-1.8199999999999932</v>
      </c>
      <c r="E3300" s="14">
        <v>20860</v>
      </c>
      <c r="F3300" s="14">
        <f t="shared" si="154"/>
        <v>-10</v>
      </c>
      <c r="G3300" s="14">
        <v>388.16</v>
      </c>
      <c r="H3300" s="13">
        <f t="shared" si="155"/>
        <v>3.6500000000000341</v>
      </c>
    </row>
    <row r="3301" spans="1:8" x14ac:dyDescent="0.3">
      <c r="A3301">
        <v>3300</v>
      </c>
      <c r="B3301" s="2">
        <v>41186</v>
      </c>
      <c r="C3301" s="13">
        <v>91.69</v>
      </c>
      <c r="D3301" s="13">
        <f t="shared" si="153"/>
        <v>3.5</v>
      </c>
      <c r="E3301" s="14">
        <v>20870</v>
      </c>
      <c r="F3301" s="14">
        <f t="shared" si="154"/>
        <v>0</v>
      </c>
      <c r="G3301" s="14">
        <v>384.51</v>
      </c>
      <c r="H3301" s="13">
        <f t="shared" si="155"/>
        <v>-0.86000000000001364</v>
      </c>
    </row>
    <row r="3302" spans="1:8" x14ac:dyDescent="0.3">
      <c r="A3302">
        <v>3301</v>
      </c>
      <c r="B3302" s="2">
        <v>41185</v>
      </c>
      <c r="C3302" s="13">
        <v>88.19</v>
      </c>
      <c r="D3302" s="13">
        <f t="shared" si="153"/>
        <v>-3.6899999999999977</v>
      </c>
      <c r="E3302" s="14">
        <v>20870</v>
      </c>
      <c r="F3302" s="14">
        <f t="shared" si="154"/>
        <v>10</v>
      </c>
      <c r="G3302" s="14">
        <v>385.37</v>
      </c>
      <c r="H3302" s="13">
        <f t="shared" si="155"/>
        <v>1.0500000000000114</v>
      </c>
    </row>
    <row r="3303" spans="1:8" x14ac:dyDescent="0.3">
      <c r="A3303">
        <v>3302</v>
      </c>
      <c r="B3303" s="2">
        <v>41184</v>
      </c>
      <c r="C3303" s="13">
        <v>91.88</v>
      </c>
      <c r="D3303" s="13">
        <f t="shared" si="153"/>
        <v>-0.56000000000000227</v>
      </c>
      <c r="E3303" s="14">
        <v>20860</v>
      </c>
      <c r="F3303" s="14">
        <f t="shared" si="154"/>
        <v>-5</v>
      </c>
      <c r="G3303" s="14">
        <v>384.32</v>
      </c>
      <c r="H3303" s="13">
        <f t="shared" si="155"/>
        <v>-2.2300000000000182</v>
      </c>
    </row>
    <row r="3304" spans="1:8" x14ac:dyDescent="0.3">
      <c r="A3304">
        <v>3303</v>
      </c>
      <c r="B3304" s="2">
        <v>41183</v>
      </c>
      <c r="C3304" s="13">
        <v>92.44</v>
      </c>
      <c r="D3304" s="13">
        <f t="shared" si="153"/>
        <v>0.25999999999999091</v>
      </c>
      <c r="E3304" s="14">
        <v>20865</v>
      </c>
      <c r="F3304" s="14">
        <f t="shared" si="154"/>
        <v>-10</v>
      </c>
      <c r="G3304" s="14">
        <v>386.55</v>
      </c>
      <c r="H3304" s="13">
        <f t="shared" si="155"/>
        <v>-6.0199999999999818</v>
      </c>
    </row>
    <row r="3305" spans="1:8" x14ac:dyDescent="0.3">
      <c r="A3305">
        <v>3304</v>
      </c>
      <c r="B3305" s="2">
        <v>41180</v>
      </c>
      <c r="C3305" s="13">
        <v>92.18</v>
      </c>
      <c r="D3305" s="13">
        <f t="shared" si="153"/>
        <v>0.29000000000000625</v>
      </c>
      <c r="E3305" s="14">
        <v>20875</v>
      </c>
      <c r="F3305" s="14">
        <f t="shared" si="154"/>
        <v>15</v>
      </c>
      <c r="G3305" s="14">
        <v>392.57</v>
      </c>
      <c r="H3305" s="13">
        <f t="shared" si="155"/>
        <v>-0.76999999999998181</v>
      </c>
    </row>
    <row r="3306" spans="1:8" x14ac:dyDescent="0.3">
      <c r="A3306">
        <v>3305</v>
      </c>
      <c r="B3306" s="2">
        <v>41179</v>
      </c>
      <c r="C3306" s="13">
        <v>91.89</v>
      </c>
      <c r="D3306" s="13">
        <f t="shared" si="153"/>
        <v>1.9699999999999989</v>
      </c>
      <c r="E3306" s="14">
        <v>20860</v>
      </c>
      <c r="F3306" s="14">
        <f t="shared" si="154"/>
        <v>10</v>
      </c>
      <c r="G3306" s="14">
        <v>393.34</v>
      </c>
      <c r="H3306" s="13">
        <f t="shared" si="155"/>
        <v>-1.7800000000000296</v>
      </c>
    </row>
    <row r="3307" spans="1:8" x14ac:dyDescent="0.3">
      <c r="A3307">
        <v>3306</v>
      </c>
      <c r="B3307" s="2">
        <v>41178</v>
      </c>
      <c r="C3307" s="13">
        <v>89.92</v>
      </c>
      <c r="D3307" s="13">
        <f t="shared" si="153"/>
        <v>-1.1499999999999915</v>
      </c>
      <c r="E3307" s="14">
        <v>20850</v>
      </c>
      <c r="F3307" s="14">
        <f t="shared" si="154"/>
        <v>5</v>
      </c>
      <c r="G3307" s="14">
        <v>395.12</v>
      </c>
      <c r="H3307" s="13">
        <f t="shared" si="155"/>
        <v>3.3500000000000227</v>
      </c>
    </row>
    <row r="3308" spans="1:8" x14ac:dyDescent="0.3">
      <c r="A3308">
        <v>3307</v>
      </c>
      <c r="B3308" s="2">
        <v>41177</v>
      </c>
      <c r="C3308" s="13">
        <v>91.07</v>
      </c>
      <c r="D3308" s="13">
        <f t="shared" si="153"/>
        <v>-0.61000000000001364</v>
      </c>
      <c r="E3308" s="14">
        <v>20845</v>
      </c>
      <c r="F3308" s="14">
        <f t="shared" si="154"/>
        <v>-5</v>
      </c>
      <c r="G3308" s="14">
        <v>391.77</v>
      </c>
      <c r="H3308" s="13">
        <f t="shared" si="155"/>
        <v>1.3999999999999773</v>
      </c>
    </row>
    <row r="3309" spans="1:8" x14ac:dyDescent="0.3">
      <c r="A3309">
        <v>3308</v>
      </c>
      <c r="B3309" s="2">
        <v>41176</v>
      </c>
      <c r="C3309" s="13">
        <v>91.68</v>
      </c>
      <c r="D3309" s="13">
        <f t="shared" si="153"/>
        <v>-0.95999999999999375</v>
      </c>
      <c r="E3309" s="14">
        <v>20850</v>
      </c>
      <c r="F3309" s="14">
        <f t="shared" si="154"/>
        <v>10</v>
      </c>
      <c r="G3309" s="14">
        <v>390.37</v>
      </c>
      <c r="H3309" s="13">
        <f t="shared" si="155"/>
        <v>-5.1100000000000136</v>
      </c>
    </row>
    <row r="3310" spans="1:8" x14ac:dyDescent="0.3">
      <c r="A3310">
        <v>3309</v>
      </c>
      <c r="B3310" s="2">
        <v>41173</v>
      </c>
      <c r="C3310" s="13">
        <v>92.64</v>
      </c>
      <c r="D3310" s="13">
        <f t="shared" si="153"/>
        <v>0.5</v>
      </c>
      <c r="E3310" s="14">
        <v>20840</v>
      </c>
      <c r="F3310" s="14">
        <f t="shared" si="154"/>
        <v>-20</v>
      </c>
      <c r="G3310" s="14">
        <v>395.48</v>
      </c>
      <c r="H3310" s="13">
        <f t="shared" si="155"/>
        <v>6.2000000000000455</v>
      </c>
    </row>
    <row r="3311" spans="1:8" x14ac:dyDescent="0.3">
      <c r="A3311">
        <v>3310</v>
      </c>
      <c r="B3311" s="2">
        <v>41172</v>
      </c>
      <c r="C3311" s="13">
        <v>92.14</v>
      </c>
      <c r="D3311" s="13">
        <f t="shared" si="153"/>
        <v>0.17000000000000171</v>
      </c>
      <c r="E3311" s="14">
        <v>20860</v>
      </c>
      <c r="F3311" s="14">
        <f t="shared" si="154"/>
        <v>10</v>
      </c>
      <c r="G3311" s="14">
        <v>389.28</v>
      </c>
      <c r="H3311" s="13">
        <f t="shared" si="155"/>
        <v>-5.2700000000000387</v>
      </c>
    </row>
    <row r="3312" spans="1:8" x14ac:dyDescent="0.3">
      <c r="A3312">
        <v>3311</v>
      </c>
      <c r="B3312" s="2">
        <v>41171</v>
      </c>
      <c r="C3312" s="13">
        <v>91.97</v>
      </c>
      <c r="D3312" s="13">
        <f t="shared" si="153"/>
        <v>-3.2800000000000011</v>
      </c>
      <c r="E3312" s="14">
        <v>20850</v>
      </c>
      <c r="F3312" s="14">
        <f t="shared" si="154"/>
        <v>30</v>
      </c>
      <c r="G3312" s="14">
        <v>394.55</v>
      </c>
      <c r="H3312" s="13">
        <f t="shared" si="155"/>
        <v>4.0000000000020464E-2</v>
      </c>
    </row>
    <row r="3313" spans="1:8" x14ac:dyDescent="0.3">
      <c r="A3313">
        <v>3312</v>
      </c>
      <c r="B3313" s="2">
        <v>41170</v>
      </c>
      <c r="C3313" s="13">
        <v>95.25</v>
      </c>
      <c r="D3313" s="13">
        <f t="shared" si="153"/>
        <v>-1.2600000000000051</v>
      </c>
      <c r="E3313" s="14">
        <v>20820</v>
      </c>
      <c r="F3313" s="14">
        <f t="shared" si="154"/>
        <v>-10</v>
      </c>
      <c r="G3313" s="14">
        <v>394.51</v>
      </c>
      <c r="H3313" s="13">
        <f t="shared" si="155"/>
        <v>-7.2400000000000091</v>
      </c>
    </row>
    <row r="3314" spans="1:8" x14ac:dyDescent="0.3">
      <c r="A3314">
        <v>3313</v>
      </c>
      <c r="B3314" s="2">
        <v>41169</v>
      </c>
      <c r="C3314" s="13">
        <v>96.51</v>
      </c>
      <c r="D3314" s="13">
        <f t="shared" si="153"/>
        <v>-2.4299999999999926</v>
      </c>
      <c r="E3314" s="14">
        <v>20830</v>
      </c>
      <c r="F3314" s="14">
        <f t="shared" si="154"/>
        <v>-10</v>
      </c>
      <c r="G3314" s="14">
        <v>401.75</v>
      </c>
      <c r="H3314" s="13">
        <f t="shared" si="155"/>
        <v>2.8799999999999955</v>
      </c>
    </row>
    <row r="3315" spans="1:8" x14ac:dyDescent="0.3">
      <c r="A3315">
        <v>3314</v>
      </c>
      <c r="B3315" s="2">
        <v>41166</v>
      </c>
      <c r="C3315" s="13">
        <v>98.94</v>
      </c>
      <c r="D3315" s="13">
        <f t="shared" si="153"/>
        <v>0.64000000000000057</v>
      </c>
      <c r="E3315" s="14">
        <v>20840</v>
      </c>
      <c r="F3315" s="14">
        <f t="shared" si="154"/>
        <v>0</v>
      </c>
      <c r="G3315" s="14">
        <v>398.87</v>
      </c>
      <c r="H3315" s="13">
        <f t="shared" si="155"/>
        <v>7.5099999999999909</v>
      </c>
    </row>
    <row r="3316" spans="1:8" x14ac:dyDescent="0.3">
      <c r="A3316">
        <v>3315</v>
      </c>
      <c r="B3316" s="2">
        <v>41165</v>
      </c>
      <c r="C3316" s="13">
        <v>98.3</v>
      </c>
      <c r="D3316" s="13">
        <f t="shared" si="153"/>
        <v>1.2800000000000011</v>
      </c>
      <c r="E3316" s="14">
        <v>20840</v>
      </c>
      <c r="F3316" s="14">
        <f t="shared" si="154"/>
        <v>30</v>
      </c>
      <c r="G3316" s="14">
        <v>391.36</v>
      </c>
      <c r="H3316" s="13">
        <f t="shared" si="155"/>
        <v>3.0099999999999909</v>
      </c>
    </row>
    <row r="3317" spans="1:8" x14ac:dyDescent="0.3">
      <c r="A3317">
        <v>3316</v>
      </c>
      <c r="B3317" s="2">
        <v>41164</v>
      </c>
      <c r="C3317" s="13">
        <v>97.02</v>
      </c>
      <c r="D3317" s="13">
        <f t="shared" si="153"/>
        <v>-1.0000000000005116E-2</v>
      </c>
      <c r="E3317" s="14">
        <v>20810</v>
      </c>
      <c r="F3317" s="14">
        <f t="shared" si="154"/>
        <v>-20</v>
      </c>
      <c r="G3317" s="14">
        <v>388.35</v>
      </c>
      <c r="H3317" s="13">
        <f t="shared" si="155"/>
        <v>1.7300000000000182</v>
      </c>
    </row>
    <row r="3318" spans="1:8" x14ac:dyDescent="0.3">
      <c r="A3318">
        <v>3317</v>
      </c>
      <c r="B3318" s="2">
        <v>41163</v>
      </c>
      <c r="C3318" s="13">
        <v>97.03</v>
      </c>
      <c r="D3318" s="13">
        <f t="shared" si="153"/>
        <v>0.51000000000000512</v>
      </c>
      <c r="E3318" s="14">
        <v>20830</v>
      </c>
      <c r="F3318" s="14">
        <f t="shared" si="154"/>
        <v>-10</v>
      </c>
      <c r="G3318" s="14">
        <v>386.62</v>
      </c>
      <c r="H3318" s="13">
        <f t="shared" si="155"/>
        <v>-2.2599999999999909</v>
      </c>
    </row>
    <row r="3319" spans="1:8" x14ac:dyDescent="0.3">
      <c r="A3319">
        <v>3318</v>
      </c>
      <c r="B3319" s="2">
        <v>41162</v>
      </c>
      <c r="C3319" s="13">
        <v>96.52</v>
      </c>
      <c r="D3319" s="13">
        <f t="shared" si="153"/>
        <v>0.10999999999999943</v>
      </c>
      <c r="E3319" s="14">
        <v>20840</v>
      </c>
      <c r="F3319" s="14">
        <f t="shared" si="154"/>
        <v>10</v>
      </c>
      <c r="G3319" s="14">
        <v>388.88</v>
      </c>
      <c r="H3319" s="13">
        <f t="shared" si="155"/>
        <v>-8.6299999999999955</v>
      </c>
    </row>
    <row r="3320" spans="1:8" x14ac:dyDescent="0.3">
      <c r="A3320">
        <v>3319</v>
      </c>
      <c r="B3320" s="2">
        <v>41159</v>
      </c>
      <c r="C3320" s="13">
        <v>96.41</v>
      </c>
      <c r="D3320" s="13">
        <f t="shared" si="153"/>
        <v>0.82999999999999829</v>
      </c>
      <c r="E3320" s="14">
        <v>20830</v>
      </c>
      <c r="F3320" s="14">
        <f t="shared" si="154"/>
        <v>0</v>
      </c>
      <c r="G3320" s="14">
        <v>397.51</v>
      </c>
      <c r="H3320" s="13">
        <f t="shared" si="155"/>
        <v>4.0999999999999659</v>
      </c>
    </row>
    <row r="3321" spans="1:8" x14ac:dyDescent="0.3">
      <c r="A3321">
        <v>3320</v>
      </c>
      <c r="B3321" s="2">
        <v>41158</v>
      </c>
      <c r="C3321" s="13">
        <v>95.58</v>
      </c>
      <c r="D3321" s="13">
        <f t="shared" si="153"/>
        <v>0.20999999999999375</v>
      </c>
      <c r="E3321" s="14">
        <v>20830</v>
      </c>
      <c r="F3321" s="14">
        <f t="shared" si="154"/>
        <v>-5</v>
      </c>
      <c r="G3321" s="14">
        <v>393.41</v>
      </c>
      <c r="H3321" s="13">
        <f t="shared" si="155"/>
        <v>-5.5099999999999909</v>
      </c>
    </row>
    <row r="3322" spans="1:8" x14ac:dyDescent="0.3">
      <c r="A3322">
        <v>3321</v>
      </c>
      <c r="B3322" s="2">
        <v>41157</v>
      </c>
      <c r="C3322" s="13">
        <v>95.37</v>
      </c>
      <c r="D3322" s="13">
        <f t="shared" si="153"/>
        <v>3.0000000000001137E-2</v>
      </c>
      <c r="E3322" s="14">
        <v>20835</v>
      </c>
      <c r="F3322" s="14">
        <f t="shared" si="154"/>
        <v>0</v>
      </c>
      <c r="G3322" s="14">
        <v>398.92</v>
      </c>
      <c r="H3322" s="13">
        <f t="shared" si="155"/>
        <v>-3.1599999999999682</v>
      </c>
    </row>
    <row r="3323" spans="1:8" x14ac:dyDescent="0.3">
      <c r="A3323">
        <v>3322</v>
      </c>
      <c r="B3323" s="2">
        <v>41156</v>
      </c>
      <c r="C3323" s="13">
        <v>95.34</v>
      </c>
      <c r="D3323" s="13">
        <f t="shared" si="153"/>
        <v>-1.1299999999999955</v>
      </c>
      <c r="E3323" s="14">
        <v>20835</v>
      </c>
      <c r="F3323" s="14">
        <f t="shared" si="154"/>
        <v>45</v>
      </c>
      <c r="G3323" s="14">
        <v>402.08</v>
      </c>
      <c r="H3323" s="13">
        <f t="shared" si="155"/>
        <v>6.0600000000000023</v>
      </c>
    </row>
    <row r="3324" spans="1:8" x14ac:dyDescent="0.3">
      <c r="A3324">
        <v>3323</v>
      </c>
      <c r="B3324" s="2">
        <v>41152</v>
      </c>
      <c r="C3324" s="13">
        <v>96.47</v>
      </c>
      <c r="D3324" s="13">
        <f t="shared" si="153"/>
        <v>1.8599999999999994</v>
      </c>
      <c r="E3324" s="14">
        <v>20790</v>
      </c>
      <c r="F3324" s="14">
        <f t="shared" si="154"/>
        <v>-50</v>
      </c>
      <c r="G3324" s="14">
        <v>396.02</v>
      </c>
      <c r="H3324" s="13">
        <f t="shared" si="155"/>
        <v>-1.2300000000000182</v>
      </c>
    </row>
    <row r="3325" spans="1:8" x14ac:dyDescent="0.3">
      <c r="A3325">
        <v>3324</v>
      </c>
      <c r="B3325" s="2">
        <v>41151</v>
      </c>
      <c r="C3325" s="13">
        <v>94.61</v>
      </c>
      <c r="D3325" s="13">
        <f t="shared" si="153"/>
        <v>-0.89000000000000057</v>
      </c>
      <c r="E3325" s="14">
        <v>20840</v>
      </c>
      <c r="F3325" s="14">
        <f t="shared" si="154"/>
        <v>0</v>
      </c>
      <c r="G3325" s="14">
        <v>397.25</v>
      </c>
      <c r="H3325" s="13">
        <f t="shared" si="155"/>
        <v>4.1899999999999977</v>
      </c>
    </row>
    <row r="3326" spans="1:8" x14ac:dyDescent="0.3">
      <c r="A3326">
        <v>3325</v>
      </c>
      <c r="B3326" s="2">
        <v>41150</v>
      </c>
      <c r="C3326" s="13">
        <v>95.5</v>
      </c>
      <c r="D3326" s="13">
        <f t="shared" si="153"/>
        <v>-0.79999999999999716</v>
      </c>
      <c r="E3326" s="14">
        <v>20840</v>
      </c>
      <c r="F3326" s="14">
        <f t="shared" si="154"/>
        <v>-10</v>
      </c>
      <c r="G3326" s="14">
        <v>393.06</v>
      </c>
      <c r="H3326" s="13">
        <f t="shared" si="155"/>
        <v>7.2800000000000296</v>
      </c>
    </row>
    <row r="3327" spans="1:8" x14ac:dyDescent="0.3">
      <c r="A3327">
        <v>3326</v>
      </c>
      <c r="B3327" s="2">
        <v>41149</v>
      </c>
      <c r="C3327" s="13">
        <v>96.3</v>
      </c>
      <c r="D3327" s="13">
        <f t="shared" si="153"/>
        <v>0.75999999999999091</v>
      </c>
      <c r="E3327" s="14">
        <v>20850</v>
      </c>
      <c r="F3327" s="14">
        <f t="shared" si="154"/>
        <v>10</v>
      </c>
      <c r="G3327" s="14">
        <v>385.78</v>
      </c>
      <c r="H3327" s="13">
        <f t="shared" si="155"/>
        <v>-0.41000000000002501</v>
      </c>
    </row>
    <row r="3328" spans="1:8" x14ac:dyDescent="0.3">
      <c r="A3328">
        <v>3327</v>
      </c>
      <c r="B3328" s="2">
        <v>41148</v>
      </c>
      <c r="C3328" s="13">
        <v>95.54</v>
      </c>
      <c r="D3328" s="13">
        <f t="shared" si="153"/>
        <v>-0.23999999999999488</v>
      </c>
      <c r="E3328" s="14">
        <v>20840</v>
      </c>
      <c r="F3328" s="14">
        <f t="shared" si="154"/>
        <v>10</v>
      </c>
      <c r="G3328" s="14">
        <v>386.19</v>
      </c>
      <c r="H3328" s="13">
        <f t="shared" si="155"/>
        <v>-13.53000000000003</v>
      </c>
    </row>
    <row r="3329" spans="1:8" x14ac:dyDescent="0.3">
      <c r="A3329">
        <v>3328</v>
      </c>
      <c r="B3329" s="2">
        <v>41145</v>
      </c>
      <c r="C3329" s="13">
        <v>95.78</v>
      </c>
      <c r="D3329" s="13">
        <f t="shared" si="153"/>
        <v>-9.0000000000003411E-2</v>
      </c>
      <c r="E3329" s="14">
        <v>20830</v>
      </c>
      <c r="F3329" s="14">
        <f t="shared" si="154"/>
        <v>-30</v>
      </c>
      <c r="G3329" s="14">
        <v>399.72</v>
      </c>
      <c r="H3329" s="13">
        <f t="shared" si="155"/>
        <v>6.9000000000000341</v>
      </c>
    </row>
    <row r="3330" spans="1:8" x14ac:dyDescent="0.3">
      <c r="A3330">
        <v>3329</v>
      </c>
      <c r="B3330" s="2">
        <v>41144</v>
      </c>
      <c r="C3330" s="13">
        <v>95.87</v>
      </c>
      <c r="D3330" s="13">
        <f t="shared" si="153"/>
        <v>-1.019999999999996</v>
      </c>
      <c r="E3330" s="14">
        <v>20860</v>
      </c>
      <c r="F3330" s="14">
        <f t="shared" si="154"/>
        <v>40</v>
      </c>
      <c r="G3330" s="14">
        <v>392.82</v>
      </c>
      <c r="H3330" s="13">
        <f t="shared" si="155"/>
        <v>-17.410000000000025</v>
      </c>
    </row>
    <row r="3331" spans="1:8" x14ac:dyDescent="0.3">
      <c r="A3331">
        <v>3330</v>
      </c>
      <c r="B3331" s="2">
        <v>41143</v>
      </c>
      <c r="C3331" s="13">
        <v>96.89</v>
      </c>
      <c r="D3331" s="13">
        <f t="shared" ref="D3331:D3394" si="156">C3331-C3332</f>
        <v>0.34000000000000341</v>
      </c>
      <c r="E3331" s="14">
        <v>20820</v>
      </c>
      <c r="F3331" s="14">
        <f t="shared" ref="F3331:F3394" si="157">E3331-E3332</f>
        <v>-10</v>
      </c>
      <c r="G3331" s="14">
        <v>410.23</v>
      </c>
      <c r="H3331" s="13">
        <f t="shared" ref="H3331:H3394" si="158">G3331-G3332</f>
        <v>-6.6099999999999568</v>
      </c>
    </row>
    <row r="3332" spans="1:8" x14ac:dyDescent="0.3">
      <c r="A3332">
        <v>3331</v>
      </c>
      <c r="B3332" s="2">
        <v>41142</v>
      </c>
      <c r="C3332" s="13">
        <v>96.55</v>
      </c>
      <c r="D3332" s="13">
        <f t="shared" si="156"/>
        <v>0.51999999999999602</v>
      </c>
      <c r="E3332" s="14">
        <v>20830</v>
      </c>
      <c r="F3332" s="14">
        <f t="shared" si="157"/>
        <v>10</v>
      </c>
      <c r="G3332" s="14">
        <v>416.84</v>
      </c>
      <c r="H3332" s="13">
        <f t="shared" si="158"/>
        <v>-20.439999999999998</v>
      </c>
    </row>
    <row r="3333" spans="1:8" x14ac:dyDescent="0.3">
      <c r="A3333">
        <v>3332</v>
      </c>
      <c r="B3333" s="2">
        <v>41141</v>
      </c>
      <c r="C3333" s="13">
        <v>96.03</v>
      </c>
      <c r="D3333" s="13">
        <f t="shared" si="156"/>
        <v>3.0000000000001137E-2</v>
      </c>
      <c r="E3333" s="14">
        <v>20820</v>
      </c>
      <c r="F3333" s="14">
        <f t="shared" si="157"/>
        <v>-20</v>
      </c>
      <c r="G3333" s="14">
        <v>437.28</v>
      </c>
      <c r="H3333" s="13">
        <f t="shared" si="158"/>
        <v>3.8299999999999841</v>
      </c>
    </row>
    <row r="3334" spans="1:8" x14ac:dyDescent="0.3">
      <c r="A3334">
        <v>3333</v>
      </c>
      <c r="B3334" s="2">
        <v>41138</v>
      </c>
      <c r="C3334" s="13">
        <v>96</v>
      </c>
      <c r="D3334" s="13">
        <f t="shared" si="156"/>
        <v>0.34000000000000341</v>
      </c>
      <c r="E3334" s="14">
        <v>20840</v>
      </c>
      <c r="F3334" s="14">
        <f t="shared" si="157"/>
        <v>10</v>
      </c>
      <c r="G3334" s="14">
        <v>433.45</v>
      </c>
      <c r="H3334" s="13">
        <f t="shared" si="158"/>
        <v>2.6200000000000045</v>
      </c>
    </row>
    <row r="3335" spans="1:8" x14ac:dyDescent="0.3">
      <c r="A3335">
        <v>3334</v>
      </c>
      <c r="B3335" s="2">
        <v>41137</v>
      </c>
      <c r="C3335" s="13">
        <v>95.66</v>
      </c>
      <c r="D3335" s="13">
        <f t="shared" si="156"/>
        <v>1.3100000000000023</v>
      </c>
      <c r="E3335" s="14">
        <v>20830</v>
      </c>
      <c r="F3335" s="14">
        <f t="shared" si="157"/>
        <v>0</v>
      </c>
      <c r="G3335" s="14">
        <v>430.83</v>
      </c>
      <c r="H3335" s="13">
        <f t="shared" si="158"/>
        <v>6.0000000000002274E-2</v>
      </c>
    </row>
    <row r="3336" spans="1:8" x14ac:dyDescent="0.3">
      <c r="A3336">
        <v>3335</v>
      </c>
      <c r="B3336" s="2">
        <v>41136</v>
      </c>
      <c r="C3336" s="13">
        <v>94.35</v>
      </c>
      <c r="D3336" s="13">
        <f t="shared" si="156"/>
        <v>0.94999999999998863</v>
      </c>
      <c r="E3336" s="14">
        <v>20830</v>
      </c>
      <c r="F3336" s="14">
        <f t="shared" si="157"/>
        <v>-70</v>
      </c>
      <c r="G3336" s="14">
        <v>430.77</v>
      </c>
      <c r="H3336" s="13">
        <f t="shared" si="158"/>
        <v>1.2999999999999545</v>
      </c>
    </row>
    <row r="3337" spans="1:8" x14ac:dyDescent="0.3">
      <c r="A3337">
        <v>3336</v>
      </c>
      <c r="B3337" s="2">
        <v>41135</v>
      </c>
      <c r="C3337" s="13">
        <v>93.4</v>
      </c>
      <c r="D3337" s="13">
        <f t="shared" si="156"/>
        <v>0.64000000000000057</v>
      </c>
      <c r="E3337" s="14">
        <v>20900</v>
      </c>
      <c r="F3337" s="14">
        <f t="shared" si="157"/>
        <v>100</v>
      </c>
      <c r="G3337" s="14">
        <v>429.47</v>
      </c>
      <c r="H3337" s="13">
        <f t="shared" si="158"/>
        <v>3.3000000000000114</v>
      </c>
    </row>
    <row r="3338" spans="1:8" x14ac:dyDescent="0.3">
      <c r="A3338">
        <v>3337</v>
      </c>
      <c r="B3338" s="2">
        <v>41134</v>
      </c>
      <c r="C3338" s="13">
        <v>92.76</v>
      </c>
      <c r="D3338" s="13">
        <f t="shared" si="156"/>
        <v>-0.17999999999999261</v>
      </c>
      <c r="E3338" s="14">
        <v>20800</v>
      </c>
      <c r="F3338" s="14">
        <f t="shared" si="157"/>
        <v>-40</v>
      </c>
      <c r="G3338" s="14">
        <v>426.17</v>
      </c>
      <c r="H3338" s="13">
        <f t="shared" si="158"/>
        <v>0.61000000000001364</v>
      </c>
    </row>
    <row r="3339" spans="1:8" x14ac:dyDescent="0.3">
      <c r="A3339">
        <v>3338</v>
      </c>
      <c r="B3339" s="2">
        <v>41131</v>
      </c>
      <c r="C3339" s="13">
        <v>92.94</v>
      </c>
      <c r="D3339" s="13">
        <f t="shared" si="156"/>
        <v>-0.45000000000000284</v>
      </c>
      <c r="E3339" s="14">
        <v>20840</v>
      </c>
      <c r="F3339" s="14">
        <f t="shared" si="157"/>
        <v>30</v>
      </c>
      <c r="G3339" s="14">
        <v>425.56</v>
      </c>
      <c r="H3339" s="13">
        <f t="shared" si="158"/>
        <v>-1.4200000000000159</v>
      </c>
    </row>
    <row r="3340" spans="1:8" x14ac:dyDescent="0.3">
      <c r="A3340">
        <v>3339</v>
      </c>
      <c r="B3340" s="2">
        <v>41130</v>
      </c>
      <c r="C3340" s="13">
        <v>93.39</v>
      </c>
      <c r="D3340" s="13">
        <f t="shared" si="156"/>
        <v>0</v>
      </c>
      <c r="E3340" s="14">
        <v>20810</v>
      </c>
      <c r="F3340" s="14">
        <f t="shared" si="157"/>
        <v>10</v>
      </c>
      <c r="G3340" s="14">
        <v>426.98</v>
      </c>
      <c r="H3340" s="13">
        <f t="shared" si="158"/>
        <v>3.410000000000025</v>
      </c>
    </row>
    <row r="3341" spans="1:8" x14ac:dyDescent="0.3">
      <c r="A3341">
        <v>3340</v>
      </c>
      <c r="B3341" s="2">
        <v>41129</v>
      </c>
      <c r="C3341" s="13">
        <v>93.39</v>
      </c>
      <c r="D3341" s="13">
        <f t="shared" si="156"/>
        <v>-0.29000000000000625</v>
      </c>
      <c r="E3341" s="14">
        <v>20800</v>
      </c>
      <c r="F3341" s="14">
        <f t="shared" si="157"/>
        <v>-40</v>
      </c>
      <c r="G3341" s="14">
        <v>423.57</v>
      </c>
      <c r="H3341" s="13">
        <f t="shared" si="158"/>
        <v>1.0699999999999932</v>
      </c>
    </row>
    <row r="3342" spans="1:8" x14ac:dyDescent="0.3">
      <c r="A3342">
        <v>3341</v>
      </c>
      <c r="B3342" s="2">
        <v>41128</v>
      </c>
      <c r="C3342" s="13">
        <v>93.68</v>
      </c>
      <c r="D3342" s="13">
        <f t="shared" si="156"/>
        <v>1.3800000000000097</v>
      </c>
      <c r="E3342" s="14">
        <v>20840</v>
      </c>
      <c r="F3342" s="14">
        <f t="shared" si="157"/>
        <v>-10</v>
      </c>
      <c r="G3342" s="14">
        <v>422.5</v>
      </c>
      <c r="H3342" s="13">
        <f t="shared" si="158"/>
        <v>-0.66000000000002501</v>
      </c>
    </row>
    <row r="3343" spans="1:8" x14ac:dyDescent="0.3">
      <c r="A3343">
        <v>3342</v>
      </c>
      <c r="B3343" s="2">
        <v>41127</v>
      </c>
      <c r="C3343" s="13">
        <v>92.3</v>
      </c>
      <c r="D3343" s="13">
        <f t="shared" si="156"/>
        <v>0.89999999999999147</v>
      </c>
      <c r="E3343" s="14">
        <v>20850</v>
      </c>
      <c r="F3343" s="14">
        <f t="shared" si="157"/>
        <v>10</v>
      </c>
      <c r="G3343" s="14">
        <v>423.16</v>
      </c>
      <c r="H3343" s="13">
        <f t="shared" si="158"/>
        <v>4.9500000000000455</v>
      </c>
    </row>
    <row r="3344" spans="1:8" x14ac:dyDescent="0.3">
      <c r="A3344">
        <v>3343</v>
      </c>
      <c r="B3344" s="2">
        <v>41124</v>
      </c>
      <c r="C3344" s="13">
        <v>91.4</v>
      </c>
      <c r="D3344" s="13">
        <f t="shared" si="156"/>
        <v>4.1800000000000068</v>
      </c>
      <c r="E3344" s="14">
        <v>20840</v>
      </c>
      <c r="F3344" s="14">
        <f t="shared" si="157"/>
        <v>0</v>
      </c>
      <c r="G3344" s="14">
        <v>418.21</v>
      </c>
      <c r="H3344" s="13">
        <f t="shared" si="158"/>
        <v>2.1099999999999568</v>
      </c>
    </row>
    <row r="3345" spans="1:8" x14ac:dyDescent="0.3">
      <c r="A3345">
        <v>3344</v>
      </c>
      <c r="B3345" s="2">
        <v>41123</v>
      </c>
      <c r="C3345" s="13">
        <v>87.22</v>
      </c>
      <c r="D3345" s="13">
        <f t="shared" si="156"/>
        <v>-1.769999999999996</v>
      </c>
      <c r="E3345" s="14">
        <v>20840</v>
      </c>
      <c r="F3345" s="14">
        <f t="shared" si="157"/>
        <v>0</v>
      </c>
      <c r="G3345" s="14">
        <v>416.1</v>
      </c>
      <c r="H3345" s="13">
        <f t="shared" si="158"/>
        <v>3.5500000000000114</v>
      </c>
    </row>
    <row r="3346" spans="1:8" x14ac:dyDescent="0.3">
      <c r="A3346">
        <v>3345</v>
      </c>
      <c r="B3346" s="2">
        <v>41122</v>
      </c>
      <c r="C3346" s="13">
        <v>88.99</v>
      </c>
      <c r="D3346" s="13">
        <f t="shared" si="156"/>
        <v>0.90999999999999659</v>
      </c>
      <c r="E3346" s="14">
        <v>20840</v>
      </c>
      <c r="F3346" s="14">
        <f t="shared" si="157"/>
        <v>-10</v>
      </c>
      <c r="G3346" s="14">
        <v>412.55</v>
      </c>
      <c r="H3346" s="13">
        <f t="shared" si="158"/>
        <v>-1.9300000000000068</v>
      </c>
    </row>
    <row r="3347" spans="1:8" x14ac:dyDescent="0.3">
      <c r="A3347">
        <v>3346</v>
      </c>
      <c r="B3347" s="2">
        <v>41121</v>
      </c>
      <c r="C3347" s="13">
        <v>88.08</v>
      </c>
      <c r="D3347" s="13">
        <f t="shared" si="156"/>
        <v>-1.7199999999999989</v>
      </c>
      <c r="E3347" s="14">
        <v>20850</v>
      </c>
      <c r="F3347" s="14">
        <f t="shared" si="157"/>
        <v>10</v>
      </c>
      <c r="G3347" s="14">
        <v>414.48</v>
      </c>
      <c r="H3347" s="13">
        <f t="shared" si="158"/>
        <v>-0.51999999999998181</v>
      </c>
    </row>
    <row r="3348" spans="1:8" x14ac:dyDescent="0.3">
      <c r="A3348">
        <v>3347</v>
      </c>
      <c r="B3348" s="2">
        <v>41120</v>
      </c>
      <c r="C3348" s="13">
        <v>89.8</v>
      </c>
      <c r="D3348" s="13">
        <f t="shared" si="156"/>
        <v>-0.32999999999999829</v>
      </c>
      <c r="E3348" s="14">
        <v>20840</v>
      </c>
      <c r="F3348" s="14">
        <f t="shared" si="157"/>
        <v>-20</v>
      </c>
      <c r="G3348" s="14">
        <v>415</v>
      </c>
      <c r="H3348" s="13">
        <f t="shared" si="158"/>
        <v>1.839999999999975</v>
      </c>
    </row>
    <row r="3349" spans="1:8" x14ac:dyDescent="0.3">
      <c r="A3349">
        <v>3348</v>
      </c>
      <c r="B3349" s="2">
        <v>41117</v>
      </c>
      <c r="C3349" s="13">
        <v>90.13</v>
      </c>
      <c r="D3349" s="13">
        <f t="shared" si="156"/>
        <v>0.72999999999998977</v>
      </c>
      <c r="E3349" s="14">
        <v>20860</v>
      </c>
      <c r="F3349" s="14">
        <f t="shared" si="157"/>
        <v>0</v>
      </c>
      <c r="G3349" s="14">
        <v>413.16</v>
      </c>
      <c r="H3349" s="13">
        <f t="shared" si="158"/>
        <v>-1.6399999999999864</v>
      </c>
    </row>
    <row r="3350" spans="1:8" x14ac:dyDescent="0.3">
      <c r="A3350">
        <v>3349</v>
      </c>
      <c r="B3350" s="2">
        <v>41116</v>
      </c>
      <c r="C3350" s="13">
        <v>89.4</v>
      </c>
      <c r="D3350" s="13">
        <f t="shared" si="156"/>
        <v>0.60000000000000853</v>
      </c>
      <c r="E3350" s="14">
        <v>20860</v>
      </c>
      <c r="F3350" s="14">
        <f t="shared" si="157"/>
        <v>0</v>
      </c>
      <c r="G3350" s="14">
        <v>414.8</v>
      </c>
      <c r="H3350" s="13">
        <f t="shared" si="158"/>
        <v>1.8899999999999864</v>
      </c>
    </row>
    <row r="3351" spans="1:8" x14ac:dyDescent="0.3">
      <c r="A3351">
        <v>3350</v>
      </c>
      <c r="B3351" s="2">
        <v>41115</v>
      </c>
      <c r="C3351" s="13">
        <v>88.8</v>
      </c>
      <c r="D3351" s="13">
        <f t="shared" si="156"/>
        <v>0.51999999999999602</v>
      </c>
      <c r="E3351" s="14">
        <v>20860</v>
      </c>
      <c r="F3351" s="14">
        <f t="shared" si="157"/>
        <v>0</v>
      </c>
      <c r="G3351" s="14">
        <v>412.91</v>
      </c>
      <c r="H3351" s="13">
        <f t="shared" si="158"/>
        <v>-2.7199999999999704</v>
      </c>
    </row>
    <row r="3352" spans="1:8" x14ac:dyDescent="0.3">
      <c r="A3352">
        <v>3351</v>
      </c>
      <c r="B3352" s="2">
        <v>41114</v>
      </c>
      <c r="C3352" s="13">
        <v>88.28</v>
      </c>
      <c r="D3352" s="13">
        <f t="shared" si="156"/>
        <v>0.51000000000000512</v>
      </c>
      <c r="E3352" s="14">
        <v>20860</v>
      </c>
      <c r="F3352" s="14">
        <f t="shared" si="157"/>
        <v>30</v>
      </c>
      <c r="G3352" s="14">
        <v>415.63</v>
      </c>
      <c r="H3352" s="13">
        <f t="shared" si="158"/>
        <v>-6.3600000000000136</v>
      </c>
    </row>
    <row r="3353" spans="1:8" x14ac:dyDescent="0.3">
      <c r="A3353">
        <v>3352</v>
      </c>
      <c r="B3353" s="2">
        <v>41113</v>
      </c>
      <c r="C3353" s="13">
        <v>87.77</v>
      </c>
      <c r="D3353" s="13">
        <f t="shared" si="156"/>
        <v>-3.7900000000000063</v>
      </c>
      <c r="E3353" s="14">
        <v>20830</v>
      </c>
      <c r="F3353" s="14">
        <f t="shared" si="157"/>
        <v>10</v>
      </c>
      <c r="G3353" s="14">
        <v>421.99</v>
      </c>
      <c r="H3353" s="13">
        <f t="shared" si="158"/>
        <v>-2.4800000000000182</v>
      </c>
    </row>
    <row r="3354" spans="1:8" x14ac:dyDescent="0.3">
      <c r="A3354">
        <v>3353</v>
      </c>
      <c r="B3354" s="2">
        <v>41110</v>
      </c>
      <c r="C3354" s="13">
        <v>91.56</v>
      </c>
      <c r="D3354" s="13">
        <f t="shared" si="156"/>
        <v>-1.2199999999999989</v>
      </c>
      <c r="E3354" s="14">
        <v>20820</v>
      </c>
      <c r="F3354" s="14">
        <f t="shared" si="157"/>
        <v>0</v>
      </c>
      <c r="G3354" s="14">
        <v>424.47</v>
      </c>
      <c r="H3354" s="13">
        <f t="shared" si="158"/>
        <v>-3.9099999999999682</v>
      </c>
    </row>
    <row r="3355" spans="1:8" x14ac:dyDescent="0.3">
      <c r="A3355">
        <v>3354</v>
      </c>
      <c r="B3355" s="2">
        <v>41109</v>
      </c>
      <c r="C3355" s="13">
        <v>92.78</v>
      </c>
      <c r="D3355" s="13">
        <f t="shared" si="156"/>
        <v>2.9000000000000057</v>
      </c>
      <c r="E3355" s="14">
        <v>20820</v>
      </c>
      <c r="F3355" s="14">
        <f t="shared" si="157"/>
        <v>-10</v>
      </c>
      <c r="G3355" s="14">
        <v>428.38</v>
      </c>
      <c r="H3355" s="13">
        <f t="shared" si="158"/>
        <v>9.5500000000000114</v>
      </c>
    </row>
    <row r="3356" spans="1:8" x14ac:dyDescent="0.3">
      <c r="A3356">
        <v>3355</v>
      </c>
      <c r="B3356" s="2">
        <v>41108</v>
      </c>
      <c r="C3356" s="13">
        <v>89.88</v>
      </c>
      <c r="D3356" s="13">
        <f t="shared" si="156"/>
        <v>0.81000000000000227</v>
      </c>
      <c r="E3356" s="14">
        <v>20830</v>
      </c>
      <c r="F3356" s="14">
        <f t="shared" si="157"/>
        <v>0</v>
      </c>
      <c r="G3356" s="14">
        <v>418.83</v>
      </c>
      <c r="H3356" s="13">
        <f t="shared" si="158"/>
        <v>1.2799999999999727</v>
      </c>
    </row>
    <row r="3357" spans="1:8" x14ac:dyDescent="0.3">
      <c r="A3357">
        <v>3356</v>
      </c>
      <c r="B3357" s="2">
        <v>41107</v>
      </c>
      <c r="C3357" s="13">
        <v>89.07</v>
      </c>
      <c r="D3357" s="13">
        <f t="shared" si="156"/>
        <v>0.65999999999999659</v>
      </c>
      <c r="E3357" s="14">
        <v>20830</v>
      </c>
      <c r="F3357" s="14">
        <f t="shared" si="157"/>
        <v>-10</v>
      </c>
      <c r="G3357" s="14">
        <v>417.55</v>
      </c>
      <c r="H3357" s="13">
        <f t="shared" si="158"/>
        <v>3.5699999999999932</v>
      </c>
    </row>
    <row r="3358" spans="1:8" x14ac:dyDescent="0.3">
      <c r="A3358">
        <v>3357</v>
      </c>
      <c r="B3358" s="2">
        <v>41106</v>
      </c>
      <c r="C3358" s="13">
        <v>88.41</v>
      </c>
      <c r="D3358" s="13">
        <f t="shared" si="156"/>
        <v>1.2599999999999909</v>
      </c>
      <c r="E3358" s="14">
        <v>20840</v>
      </c>
      <c r="F3358" s="14">
        <f t="shared" si="157"/>
        <v>5</v>
      </c>
      <c r="G3358" s="14">
        <v>413.98</v>
      </c>
      <c r="H3358" s="13">
        <f t="shared" si="158"/>
        <v>-3</v>
      </c>
    </row>
    <row r="3359" spans="1:8" x14ac:dyDescent="0.3">
      <c r="A3359">
        <v>3358</v>
      </c>
      <c r="B3359" s="2">
        <v>41103</v>
      </c>
      <c r="C3359" s="13">
        <v>87.15</v>
      </c>
      <c r="D3359" s="13">
        <f t="shared" si="156"/>
        <v>1.1300000000000097</v>
      </c>
      <c r="E3359" s="14">
        <v>20835</v>
      </c>
      <c r="F3359" s="14">
        <f t="shared" si="157"/>
        <v>-15</v>
      </c>
      <c r="G3359" s="14">
        <v>416.98</v>
      </c>
      <c r="H3359" s="13">
        <f t="shared" si="158"/>
        <v>8.2599999999999909</v>
      </c>
    </row>
    <row r="3360" spans="1:8" x14ac:dyDescent="0.3">
      <c r="A3360">
        <v>3359</v>
      </c>
      <c r="B3360" s="2">
        <v>41102</v>
      </c>
      <c r="C3360" s="13">
        <v>86.02</v>
      </c>
      <c r="D3360" s="13">
        <f t="shared" si="156"/>
        <v>0.14000000000000057</v>
      </c>
      <c r="E3360" s="14">
        <v>20850</v>
      </c>
      <c r="F3360" s="14">
        <f t="shared" si="157"/>
        <v>0</v>
      </c>
      <c r="G3360" s="14">
        <v>408.72</v>
      </c>
      <c r="H3360" s="13">
        <f t="shared" si="158"/>
        <v>1.4400000000000546</v>
      </c>
    </row>
    <row r="3361" spans="1:8" x14ac:dyDescent="0.3">
      <c r="A3361">
        <v>3360</v>
      </c>
      <c r="B3361" s="2">
        <v>41101</v>
      </c>
      <c r="C3361" s="13">
        <v>85.88</v>
      </c>
      <c r="D3361" s="13">
        <f t="shared" si="156"/>
        <v>1.9599999999999937</v>
      </c>
      <c r="E3361" s="14">
        <v>20850</v>
      </c>
      <c r="F3361" s="14">
        <f t="shared" si="157"/>
        <v>-10</v>
      </c>
      <c r="G3361" s="14">
        <v>407.28</v>
      </c>
      <c r="H3361" s="13">
        <f t="shared" si="158"/>
        <v>1.8899999999999864</v>
      </c>
    </row>
    <row r="3362" spans="1:8" x14ac:dyDescent="0.3">
      <c r="A3362">
        <v>3361</v>
      </c>
      <c r="B3362" s="2">
        <v>41100</v>
      </c>
      <c r="C3362" s="13">
        <v>83.92</v>
      </c>
      <c r="D3362" s="13">
        <f t="shared" si="156"/>
        <v>-2.0100000000000051</v>
      </c>
      <c r="E3362" s="14">
        <v>20860</v>
      </c>
      <c r="F3362" s="14">
        <f t="shared" si="157"/>
        <v>20</v>
      </c>
      <c r="G3362" s="14">
        <v>405.39</v>
      </c>
      <c r="H3362" s="13">
        <f t="shared" si="158"/>
        <v>-2.7300000000000182</v>
      </c>
    </row>
    <row r="3363" spans="1:8" x14ac:dyDescent="0.3">
      <c r="A3363">
        <v>3362</v>
      </c>
      <c r="B3363" s="2">
        <v>41099</v>
      </c>
      <c r="C3363" s="13">
        <v>85.93</v>
      </c>
      <c r="D3363" s="13">
        <f t="shared" si="156"/>
        <v>1.5600000000000023</v>
      </c>
      <c r="E3363" s="14">
        <v>20840</v>
      </c>
      <c r="F3363" s="14">
        <f t="shared" si="157"/>
        <v>-10</v>
      </c>
      <c r="G3363" s="14">
        <v>408.12</v>
      </c>
      <c r="H3363" s="13">
        <f t="shared" si="158"/>
        <v>-7.3199999999999932</v>
      </c>
    </row>
    <row r="3364" spans="1:8" x14ac:dyDescent="0.3">
      <c r="A3364">
        <v>3363</v>
      </c>
      <c r="B3364" s="2">
        <v>41096</v>
      </c>
      <c r="C3364" s="13">
        <v>84.37</v>
      </c>
      <c r="D3364" s="13">
        <f t="shared" si="156"/>
        <v>-2.7399999999999949</v>
      </c>
      <c r="E3364" s="14">
        <v>20850</v>
      </c>
      <c r="F3364" s="14">
        <f t="shared" si="157"/>
        <v>-10</v>
      </c>
      <c r="G3364" s="14">
        <v>415.44</v>
      </c>
      <c r="H3364" s="13">
        <f t="shared" si="158"/>
        <v>1.6100000000000136</v>
      </c>
    </row>
    <row r="3365" spans="1:8" x14ac:dyDescent="0.3">
      <c r="A3365">
        <v>3364</v>
      </c>
      <c r="B3365" s="2">
        <v>41095</v>
      </c>
      <c r="C3365" s="13">
        <v>87.11</v>
      </c>
      <c r="D3365" s="13">
        <f t="shared" si="156"/>
        <v>5.3114285714285643</v>
      </c>
      <c r="E3365" s="14">
        <v>20860</v>
      </c>
      <c r="F3365" s="14">
        <f t="shared" si="157"/>
        <v>-10</v>
      </c>
      <c r="G3365" s="14">
        <v>413.83</v>
      </c>
      <c r="H3365" s="13">
        <f t="shared" si="158"/>
        <v>3.0999999999999659</v>
      </c>
    </row>
    <row r="3366" spans="1:8" x14ac:dyDescent="0.3">
      <c r="A3366">
        <v>3365</v>
      </c>
      <c r="B3366" s="2">
        <v>41094</v>
      </c>
      <c r="C3366" s="13">
        <v>81.798571428571435</v>
      </c>
      <c r="D3366" s="13">
        <f t="shared" si="156"/>
        <v>-5.9414285714285597</v>
      </c>
      <c r="E3366" s="14">
        <v>20870</v>
      </c>
      <c r="F3366" s="14">
        <f t="shared" si="157"/>
        <v>0</v>
      </c>
      <c r="G3366" s="14">
        <v>410.73</v>
      </c>
      <c r="H3366" s="13">
        <f t="shared" si="158"/>
        <v>-2.3599999999999568</v>
      </c>
    </row>
    <row r="3367" spans="1:8" x14ac:dyDescent="0.3">
      <c r="A3367">
        <v>3366</v>
      </c>
      <c r="B3367" s="2">
        <v>41093</v>
      </c>
      <c r="C3367" s="13">
        <v>87.74</v>
      </c>
      <c r="D3367" s="13">
        <f t="shared" si="156"/>
        <v>4.019999999999996</v>
      </c>
      <c r="E3367" s="14">
        <v>20870</v>
      </c>
      <c r="F3367" s="14">
        <f t="shared" si="157"/>
        <v>0</v>
      </c>
      <c r="G3367" s="14">
        <v>413.09</v>
      </c>
      <c r="H3367" s="13">
        <f t="shared" si="158"/>
        <v>-6.2100000000000364</v>
      </c>
    </row>
    <row r="3368" spans="1:8" x14ac:dyDescent="0.3">
      <c r="A3368">
        <v>3367</v>
      </c>
      <c r="B3368" s="2">
        <v>41092</v>
      </c>
      <c r="C3368" s="13">
        <v>83.72</v>
      </c>
      <c r="D3368" s="13">
        <f t="shared" si="156"/>
        <v>-1.3200000000000074</v>
      </c>
      <c r="E3368" s="14">
        <v>20870</v>
      </c>
      <c r="F3368" s="14">
        <f t="shared" si="157"/>
        <v>-10</v>
      </c>
      <c r="G3368" s="14">
        <v>419.3</v>
      </c>
      <c r="H3368" s="13">
        <f t="shared" si="158"/>
        <v>-3.0699999999999932</v>
      </c>
    </row>
    <row r="3369" spans="1:8" x14ac:dyDescent="0.3">
      <c r="A3369">
        <v>3368</v>
      </c>
      <c r="B3369" s="2">
        <v>41089</v>
      </c>
      <c r="C3369" s="13">
        <v>85.04</v>
      </c>
      <c r="D3369" s="13">
        <f t="shared" si="156"/>
        <v>7.3200000000000074</v>
      </c>
      <c r="E3369" s="14">
        <v>20880</v>
      </c>
      <c r="F3369" s="14">
        <f t="shared" si="157"/>
        <v>-20</v>
      </c>
      <c r="G3369" s="14">
        <v>422.37</v>
      </c>
      <c r="H3369" s="13">
        <f t="shared" si="158"/>
        <v>4.2099999999999795</v>
      </c>
    </row>
    <row r="3370" spans="1:8" x14ac:dyDescent="0.3">
      <c r="A3370">
        <v>3369</v>
      </c>
      <c r="B3370" s="2">
        <v>41088</v>
      </c>
      <c r="C3370" s="13">
        <v>77.72</v>
      </c>
      <c r="D3370" s="13">
        <f t="shared" si="156"/>
        <v>-2.5499999999999972</v>
      </c>
      <c r="E3370" s="14">
        <v>20900</v>
      </c>
      <c r="F3370" s="14">
        <f t="shared" si="157"/>
        <v>30</v>
      </c>
      <c r="G3370" s="14">
        <v>418.16</v>
      </c>
      <c r="H3370" s="13">
        <f t="shared" si="158"/>
        <v>0.12000000000000455</v>
      </c>
    </row>
    <row r="3371" spans="1:8" x14ac:dyDescent="0.3">
      <c r="A3371">
        <v>3370</v>
      </c>
      <c r="B3371" s="2">
        <v>41087</v>
      </c>
      <c r="C3371" s="13">
        <v>80.27</v>
      </c>
      <c r="D3371" s="13">
        <f t="shared" si="156"/>
        <v>0.92999999999999261</v>
      </c>
      <c r="E3371" s="14">
        <v>20870</v>
      </c>
      <c r="F3371" s="14">
        <f t="shared" si="157"/>
        <v>-50</v>
      </c>
      <c r="G3371" s="14">
        <v>418.04</v>
      </c>
      <c r="H3371" s="13">
        <f t="shared" si="158"/>
        <v>-1.1499999999999773</v>
      </c>
    </row>
    <row r="3372" spans="1:8" x14ac:dyDescent="0.3">
      <c r="A3372">
        <v>3371</v>
      </c>
      <c r="B3372" s="2">
        <v>41086</v>
      </c>
      <c r="C3372" s="13">
        <v>79.34</v>
      </c>
      <c r="D3372" s="13">
        <f t="shared" si="156"/>
        <v>0.57999999999999829</v>
      </c>
      <c r="E3372" s="14">
        <v>20920</v>
      </c>
      <c r="F3372" s="14">
        <f t="shared" si="157"/>
        <v>120</v>
      </c>
      <c r="G3372" s="14">
        <v>419.19</v>
      </c>
      <c r="H3372" s="13">
        <f t="shared" si="158"/>
        <v>-4.9300000000000068</v>
      </c>
    </row>
    <row r="3373" spans="1:8" x14ac:dyDescent="0.3">
      <c r="A3373">
        <v>3372</v>
      </c>
      <c r="B3373" s="2">
        <v>41085</v>
      </c>
      <c r="C3373" s="13">
        <v>78.760000000000005</v>
      </c>
      <c r="D3373" s="13">
        <f t="shared" si="156"/>
        <v>-0.56999999999999318</v>
      </c>
      <c r="E3373" s="14">
        <v>20800</v>
      </c>
      <c r="F3373" s="14">
        <f t="shared" si="157"/>
        <v>-60</v>
      </c>
      <c r="G3373" s="14">
        <v>424.12</v>
      </c>
      <c r="H3373" s="13">
        <f t="shared" si="158"/>
        <v>-3.0500000000000114</v>
      </c>
    </row>
    <row r="3374" spans="1:8" x14ac:dyDescent="0.3">
      <c r="A3374">
        <v>3373</v>
      </c>
      <c r="B3374" s="2">
        <v>41082</v>
      </c>
      <c r="C3374" s="13">
        <v>79.33</v>
      </c>
      <c r="D3374" s="13">
        <f t="shared" si="156"/>
        <v>1.4200000000000017</v>
      </c>
      <c r="E3374" s="14">
        <v>20860</v>
      </c>
      <c r="F3374" s="14">
        <f t="shared" si="157"/>
        <v>-40</v>
      </c>
      <c r="G3374" s="14">
        <v>427.17</v>
      </c>
      <c r="H3374" s="13">
        <f t="shared" si="158"/>
        <v>-3.9699999999999704</v>
      </c>
    </row>
    <row r="3375" spans="1:8" x14ac:dyDescent="0.3">
      <c r="A3375">
        <v>3374</v>
      </c>
      <c r="B3375" s="2">
        <v>41081</v>
      </c>
      <c r="C3375" s="13">
        <v>77.91</v>
      </c>
      <c r="D3375" s="13">
        <f t="shared" si="156"/>
        <v>-3.1500000000000057</v>
      </c>
      <c r="E3375" s="14">
        <v>20900</v>
      </c>
      <c r="F3375" s="14">
        <f t="shared" si="157"/>
        <v>-20</v>
      </c>
      <c r="G3375" s="14">
        <v>431.14</v>
      </c>
      <c r="H3375" s="13">
        <f t="shared" si="158"/>
        <v>-1.75</v>
      </c>
    </row>
    <row r="3376" spans="1:8" x14ac:dyDescent="0.3">
      <c r="A3376">
        <v>3375</v>
      </c>
      <c r="B3376" s="2">
        <v>41080</v>
      </c>
      <c r="C3376" s="13">
        <v>81.06</v>
      </c>
      <c r="D3376" s="13">
        <f t="shared" si="156"/>
        <v>-2.9299999999999926</v>
      </c>
      <c r="E3376" s="14">
        <v>20920</v>
      </c>
      <c r="F3376" s="14">
        <f t="shared" si="157"/>
        <v>-30</v>
      </c>
      <c r="G3376" s="14">
        <v>432.89</v>
      </c>
      <c r="H3376" s="13">
        <f t="shared" si="158"/>
        <v>1.8100000000000023</v>
      </c>
    </row>
    <row r="3377" spans="1:8" x14ac:dyDescent="0.3">
      <c r="A3377">
        <v>3376</v>
      </c>
      <c r="B3377" s="2">
        <v>41079</v>
      </c>
      <c r="C3377" s="13">
        <v>83.99</v>
      </c>
      <c r="D3377" s="13">
        <f t="shared" si="156"/>
        <v>0.72999999999998977</v>
      </c>
      <c r="E3377" s="14">
        <v>20950</v>
      </c>
      <c r="F3377" s="14">
        <f t="shared" si="157"/>
        <v>30</v>
      </c>
      <c r="G3377" s="14">
        <v>431.08</v>
      </c>
      <c r="H3377" s="13">
        <f t="shared" si="158"/>
        <v>-4.5099999999999909</v>
      </c>
    </row>
    <row r="3378" spans="1:8" x14ac:dyDescent="0.3">
      <c r="A3378">
        <v>3377</v>
      </c>
      <c r="B3378" s="2">
        <v>41078</v>
      </c>
      <c r="C3378" s="13">
        <v>83.26</v>
      </c>
      <c r="D3378" s="13">
        <f t="shared" si="156"/>
        <v>-0.76999999999999602</v>
      </c>
      <c r="E3378" s="14">
        <v>20920</v>
      </c>
      <c r="F3378" s="14">
        <f t="shared" si="157"/>
        <v>0</v>
      </c>
      <c r="G3378" s="14">
        <v>435.59</v>
      </c>
      <c r="H3378" s="13">
        <f t="shared" si="158"/>
        <v>2.5</v>
      </c>
    </row>
    <row r="3379" spans="1:8" x14ac:dyDescent="0.3">
      <c r="A3379">
        <v>3378</v>
      </c>
      <c r="B3379" s="2">
        <v>41075</v>
      </c>
      <c r="C3379" s="13">
        <v>84.03</v>
      </c>
      <c r="D3379" s="13">
        <f t="shared" si="156"/>
        <v>0.20000000000000284</v>
      </c>
      <c r="E3379" s="14">
        <v>20920</v>
      </c>
      <c r="F3379" s="14">
        <f t="shared" si="157"/>
        <v>0</v>
      </c>
      <c r="G3379" s="14">
        <v>433.09</v>
      </c>
      <c r="H3379" s="13">
        <f t="shared" si="158"/>
        <v>7.8100000000000023</v>
      </c>
    </row>
    <row r="3380" spans="1:8" x14ac:dyDescent="0.3">
      <c r="A3380">
        <v>3379</v>
      </c>
      <c r="B3380" s="2">
        <v>41074</v>
      </c>
      <c r="C3380" s="13">
        <v>83.83</v>
      </c>
      <c r="D3380" s="13">
        <f t="shared" si="156"/>
        <v>1.269999999999996</v>
      </c>
      <c r="E3380" s="14">
        <v>20920</v>
      </c>
      <c r="F3380" s="14">
        <f t="shared" si="157"/>
        <v>0</v>
      </c>
      <c r="G3380" s="14">
        <v>425.28</v>
      </c>
      <c r="H3380" s="13">
        <f t="shared" si="158"/>
        <v>-2.3300000000000409</v>
      </c>
    </row>
    <row r="3381" spans="1:8" x14ac:dyDescent="0.3">
      <c r="A3381">
        <v>3380</v>
      </c>
      <c r="B3381" s="2">
        <v>41073</v>
      </c>
      <c r="C3381" s="13">
        <v>82.56</v>
      </c>
      <c r="D3381" s="13">
        <f t="shared" si="156"/>
        <v>-0.78999999999999204</v>
      </c>
      <c r="E3381" s="14">
        <v>20920</v>
      </c>
      <c r="F3381" s="14">
        <f t="shared" si="157"/>
        <v>60</v>
      </c>
      <c r="G3381" s="14">
        <v>427.61</v>
      </c>
      <c r="H3381" s="13">
        <f t="shared" si="158"/>
        <v>-0.55000000000001137</v>
      </c>
    </row>
    <row r="3382" spans="1:8" x14ac:dyDescent="0.3">
      <c r="A3382">
        <v>3381</v>
      </c>
      <c r="B3382" s="2">
        <v>41072</v>
      </c>
      <c r="C3382" s="13">
        <v>83.35</v>
      </c>
      <c r="D3382" s="13">
        <f t="shared" si="156"/>
        <v>0.76999999999999602</v>
      </c>
      <c r="E3382" s="14">
        <v>20860</v>
      </c>
      <c r="F3382" s="14">
        <f t="shared" si="157"/>
        <v>-90</v>
      </c>
      <c r="G3382" s="14">
        <v>428.16</v>
      </c>
      <c r="H3382" s="13">
        <f t="shared" si="158"/>
        <v>-4.339999999999975</v>
      </c>
    </row>
    <row r="3383" spans="1:8" x14ac:dyDescent="0.3">
      <c r="A3383">
        <v>3382</v>
      </c>
      <c r="B3383" s="2">
        <v>41071</v>
      </c>
      <c r="C3383" s="13">
        <v>82.58</v>
      </c>
      <c r="D3383" s="13">
        <f t="shared" si="156"/>
        <v>-1.5</v>
      </c>
      <c r="E3383" s="14">
        <v>20950</v>
      </c>
      <c r="F3383" s="14">
        <f t="shared" si="157"/>
        <v>10</v>
      </c>
      <c r="G3383" s="14">
        <v>432.5</v>
      </c>
      <c r="H3383" s="13">
        <f t="shared" si="158"/>
        <v>-0.39999999999997726</v>
      </c>
    </row>
    <row r="3384" spans="1:8" x14ac:dyDescent="0.3">
      <c r="A3384">
        <v>3383</v>
      </c>
      <c r="B3384" s="2">
        <v>41068</v>
      </c>
      <c r="C3384" s="13">
        <v>84.08</v>
      </c>
      <c r="D3384" s="13">
        <f t="shared" si="156"/>
        <v>-0.70000000000000284</v>
      </c>
      <c r="E3384" s="14">
        <v>20940</v>
      </c>
      <c r="F3384" s="14">
        <f t="shared" si="157"/>
        <v>-40</v>
      </c>
      <c r="G3384" s="14">
        <v>432.9</v>
      </c>
      <c r="H3384" s="13">
        <f t="shared" si="158"/>
        <v>-1.5100000000000477</v>
      </c>
    </row>
    <row r="3385" spans="1:8" x14ac:dyDescent="0.3">
      <c r="A3385">
        <v>3384</v>
      </c>
      <c r="B3385" s="2">
        <v>41067</v>
      </c>
      <c r="C3385" s="13">
        <v>84.78</v>
      </c>
      <c r="D3385" s="13">
        <f t="shared" si="156"/>
        <v>-0.26999999999999602</v>
      </c>
      <c r="E3385" s="14">
        <v>20980</v>
      </c>
      <c r="F3385" s="14">
        <f t="shared" si="157"/>
        <v>0</v>
      </c>
      <c r="G3385" s="14">
        <v>434.41</v>
      </c>
      <c r="H3385" s="13">
        <f t="shared" si="158"/>
        <v>8.0200000000000387</v>
      </c>
    </row>
    <row r="3386" spans="1:8" x14ac:dyDescent="0.3">
      <c r="A3386">
        <v>3385</v>
      </c>
      <c r="B3386" s="2">
        <v>41066</v>
      </c>
      <c r="C3386" s="13">
        <v>85.05</v>
      </c>
      <c r="D3386" s="13">
        <f t="shared" si="156"/>
        <v>0.73999999999999488</v>
      </c>
      <c r="E3386" s="14">
        <v>20980</v>
      </c>
      <c r="F3386" s="14">
        <f t="shared" si="157"/>
        <v>80</v>
      </c>
      <c r="G3386" s="14">
        <v>426.39</v>
      </c>
      <c r="H3386" s="13">
        <f t="shared" si="158"/>
        <v>5.3700000000000045</v>
      </c>
    </row>
    <row r="3387" spans="1:8" x14ac:dyDescent="0.3">
      <c r="A3387">
        <v>3386</v>
      </c>
      <c r="B3387" s="2">
        <v>41065</v>
      </c>
      <c r="C3387" s="13">
        <v>84.31</v>
      </c>
      <c r="D3387" s="13">
        <f t="shared" si="156"/>
        <v>0.35999999999999943</v>
      </c>
      <c r="E3387" s="14">
        <v>20900</v>
      </c>
      <c r="F3387" s="14">
        <f t="shared" si="157"/>
        <v>0</v>
      </c>
      <c r="G3387" s="14">
        <v>421.02</v>
      </c>
      <c r="H3387" s="13">
        <f t="shared" si="158"/>
        <v>4.3700000000000045</v>
      </c>
    </row>
    <row r="3388" spans="1:8" x14ac:dyDescent="0.3">
      <c r="A3388">
        <v>3387</v>
      </c>
      <c r="B3388" s="2">
        <v>41064</v>
      </c>
      <c r="C3388" s="13">
        <v>83.95</v>
      </c>
      <c r="D3388" s="13">
        <f t="shared" si="156"/>
        <v>0.78000000000000114</v>
      </c>
      <c r="E3388" s="14">
        <v>20900</v>
      </c>
      <c r="F3388" s="14">
        <f t="shared" si="157"/>
        <v>60</v>
      </c>
      <c r="G3388" s="14">
        <v>416.65</v>
      </c>
      <c r="H3388" s="13">
        <f t="shared" si="158"/>
        <v>-12.150000000000034</v>
      </c>
    </row>
    <row r="3389" spans="1:8" x14ac:dyDescent="0.3">
      <c r="A3389">
        <v>3388</v>
      </c>
      <c r="B3389" s="2">
        <v>41061</v>
      </c>
      <c r="C3389" s="13">
        <v>83.17</v>
      </c>
      <c r="D3389" s="13">
        <f t="shared" si="156"/>
        <v>-3.3499999999999943</v>
      </c>
      <c r="E3389" s="14">
        <v>20840</v>
      </c>
      <c r="F3389" s="14">
        <f t="shared" si="157"/>
        <v>20</v>
      </c>
      <c r="G3389" s="14">
        <v>428.8</v>
      </c>
      <c r="H3389" s="13">
        <f t="shared" si="158"/>
        <v>-0.39999999999997726</v>
      </c>
    </row>
    <row r="3390" spans="1:8" x14ac:dyDescent="0.3">
      <c r="A3390">
        <v>3389</v>
      </c>
      <c r="B3390" s="2">
        <v>41060</v>
      </c>
      <c r="C3390" s="13">
        <v>86.52</v>
      </c>
      <c r="D3390" s="13">
        <f t="shared" si="156"/>
        <v>-1.2700000000000102</v>
      </c>
      <c r="E3390" s="14">
        <v>20820</v>
      </c>
      <c r="F3390" s="14">
        <f t="shared" si="157"/>
        <v>-40</v>
      </c>
      <c r="G3390" s="14">
        <v>429.2</v>
      </c>
      <c r="H3390" s="13">
        <f t="shared" si="158"/>
        <v>-6.1399999999999864</v>
      </c>
    </row>
    <row r="3391" spans="1:8" x14ac:dyDescent="0.3">
      <c r="A3391">
        <v>3390</v>
      </c>
      <c r="B3391" s="2">
        <v>41059</v>
      </c>
      <c r="C3391" s="13">
        <v>87.79</v>
      </c>
      <c r="D3391" s="13">
        <f t="shared" si="156"/>
        <v>-2.9599999999999937</v>
      </c>
      <c r="E3391" s="14">
        <v>20860</v>
      </c>
      <c r="F3391" s="14">
        <f t="shared" si="157"/>
        <v>30</v>
      </c>
      <c r="G3391" s="14">
        <v>435.34</v>
      </c>
      <c r="H3391" s="13">
        <f t="shared" si="158"/>
        <v>3.8999999999999773</v>
      </c>
    </row>
    <row r="3392" spans="1:8" x14ac:dyDescent="0.3">
      <c r="A3392">
        <v>3391</v>
      </c>
      <c r="B3392" s="2">
        <v>41058</v>
      </c>
      <c r="C3392" s="13">
        <v>90.75</v>
      </c>
      <c r="D3392" s="13">
        <f t="shared" si="156"/>
        <v>-0.45714285714284131</v>
      </c>
      <c r="E3392" s="14">
        <v>20830</v>
      </c>
      <c r="F3392" s="14">
        <f t="shared" si="157"/>
        <v>-10</v>
      </c>
      <c r="G3392" s="14">
        <v>431.44</v>
      </c>
      <c r="H3392" s="13">
        <f t="shared" si="158"/>
        <v>-4.0400000000000205</v>
      </c>
    </row>
    <row r="3393" spans="1:8" x14ac:dyDescent="0.3">
      <c r="A3393">
        <v>3392</v>
      </c>
      <c r="B3393" s="2">
        <v>41057</v>
      </c>
      <c r="C3393" s="13">
        <v>91.207142857142841</v>
      </c>
      <c r="D3393" s="13">
        <f t="shared" si="156"/>
        <v>0.56714285714284074</v>
      </c>
      <c r="E3393" s="14">
        <v>20840</v>
      </c>
      <c r="F3393" s="14">
        <f t="shared" si="157"/>
        <v>0</v>
      </c>
      <c r="G3393" s="14">
        <v>435.48</v>
      </c>
      <c r="H3393" s="13">
        <f t="shared" si="158"/>
        <v>-1.8999999999999773</v>
      </c>
    </row>
    <row r="3394" spans="1:8" x14ac:dyDescent="0.3">
      <c r="A3394">
        <v>3393</v>
      </c>
      <c r="B3394" s="2">
        <v>41054</v>
      </c>
      <c r="C3394" s="13">
        <v>90.64</v>
      </c>
      <c r="D3394" s="13">
        <f t="shared" si="156"/>
        <v>0.28000000000000114</v>
      </c>
      <c r="E3394" s="14">
        <v>20840</v>
      </c>
      <c r="F3394" s="14">
        <f t="shared" si="157"/>
        <v>0</v>
      </c>
      <c r="G3394" s="14">
        <v>437.38</v>
      </c>
      <c r="H3394" s="13">
        <f t="shared" si="158"/>
        <v>10.45999999999998</v>
      </c>
    </row>
    <row r="3395" spans="1:8" x14ac:dyDescent="0.3">
      <c r="A3395">
        <v>3394</v>
      </c>
      <c r="B3395" s="2">
        <v>41053</v>
      </c>
      <c r="C3395" s="13">
        <v>90.36</v>
      </c>
      <c r="D3395" s="13">
        <f t="shared" ref="D3395:D3458" si="159">C3395-C3396</f>
        <v>0.95999999999999375</v>
      </c>
      <c r="E3395" s="14">
        <v>20840</v>
      </c>
      <c r="F3395" s="14">
        <f t="shared" ref="F3395:F3458" si="160">E3395-E3396</f>
        <v>20</v>
      </c>
      <c r="G3395" s="14">
        <v>426.92</v>
      </c>
      <c r="H3395" s="13">
        <f t="shared" ref="H3395:H3458" si="161">G3395-G3396</f>
        <v>-9.8299999999999841</v>
      </c>
    </row>
    <row r="3396" spans="1:8" x14ac:dyDescent="0.3">
      <c r="A3396">
        <v>3395</v>
      </c>
      <c r="B3396" s="2">
        <v>41052</v>
      </c>
      <c r="C3396" s="13">
        <v>89.4</v>
      </c>
      <c r="D3396" s="13">
        <f t="shared" si="159"/>
        <v>-2.039999999999992</v>
      </c>
      <c r="E3396" s="14">
        <v>20820</v>
      </c>
      <c r="F3396" s="14">
        <f t="shared" si="160"/>
        <v>-25</v>
      </c>
      <c r="G3396" s="14">
        <v>436.75</v>
      </c>
      <c r="H3396" s="13">
        <f t="shared" si="161"/>
        <v>-11.189999999999998</v>
      </c>
    </row>
    <row r="3397" spans="1:8" x14ac:dyDescent="0.3">
      <c r="A3397">
        <v>3396</v>
      </c>
      <c r="B3397" s="2">
        <v>41051</v>
      </c>
      <c r="C3397" s="13">
        <v>91.44</v>
      </c>
      <c r="D3397" s="13">
        <f t="shared" si="159"/>
        <v>-1.1299999999999955</v>
      </c>
      <c r="E3397" s="14">
        <v>20845</v>
      </c>
      <c r="F3397" s="14">
        <f t="shared" si="160"/>
        <v>25</v>
      </c>
      <c r="G3397" s="14">
        <v>447.94</v>
      </c>
      <c r="H3397" s="13">
        <f t="shared" si="161"/>
        <v>-7.9999999999984084E-2</v>
      </c>
    </row>
    <row r="3398" spans="1:8" x14ac:dyDescent="0.3">
      <c r="A3398">
        <v>3397</v>
      </c>
      <c r="B3398" s="2">
        <v>41050</v>
      </c>
      <c r="C3398" s="13">
        <v>92.57</v>
      </c>
      <c r="D3398" s="13">
        <f t="shared" si="159"/>
        <v>1.0599999999999881</v>
      </c>
      <c r="E3398" s="14">
        <v>20820</v>
      </c>
      <c r="F3398" s="14">
        <f t="shared" si="160"/>
        <v>10</v>
      </c>
      <c r="G3398" s="14">
        <v>448.02</v>
      </c>
      <c r="H3398" s="13">
        <f t="shared" si="161"/>
        <v>13.069999999999993</v>
      </c>
    </row>
    <row r="3399" spans="1:8" x14ac:dyDescent="0.3">
      <c r="A3399">
        <v>3398</v>
      </c>
      <c r="B3399" s="2">
        <v>41047</v>
      </c>
      <c r="C3399" s="13">
        <v>91.51</v>
      </c>
      <c r="D3399" s="13">
        <f t="shared" si="159"/>
        <v>-1.019999999999996</v>
      </c>
      <c r="E3399" s="14">
        <v>20810</v>
      </c>
      <c r="F3399" s="14">
        <f t="shared" si="160"/>
        <v>-10</v>
      </c>
      <c r="G3399" s="14">
        <v>434.95</v>
      </c>
      <c r="H3399" s="13">
        <f t="shared" si="161"/>
        <v>-7.6299999999999955</v>
      </c>
    </row>
    <row r="3400" spans="1:8" x14ac:dyDescent="0.3">
      <c r="A3400">
        <v>3399</v>
      </c>
      <c r="B3400" s="2">
        <v>41046</v>
      </c>
      <c r="C3400" s="13">
        <v>92.53</v>
      </c>
      <c r="D3400" s="13">
        <f t="shared" si="159"/>
        <v>-0.25</v>
      </c>
      <c r="E3400" s="14">
        <v>20820</v>
      </c>
      <c r="F3400" s="14">
        <f t="shared" si="160"/>
        <v>-25</v>
      </c>
      <c r="G3400" s="14">
        <v>442.58</v>
      </c>
      <c r="H3400" s="13">
        <f t="shared" si="161"/>
        <v>-7.3300000000000409</v>
      </c>
    </row>
    <row r="3401" spans="1:8" x14ac:dyDescent="0.3">
      <c r="A3401">
        <v>3400</v>
      </c>
      <c r="B3401" s="2">
        <v>41045</v>
      </c>
      <c r="C3401" s="13">
        <v>92.78</v>
      </c>
      <c r="D3401" s="13">
        <f t="shared" si="159"/>
        <v>-1.1899999999999977</v>
      </c>
      <c r="E3401" s="14">
        <v>20845</v>
      </c>
      <c r="F3401" s="14">
        <f t="shared" si="160"/>
        <v>25</v>
      </c>
      <c r="G3401" s="14">
        <v>449.91</v>
      </c>
      <c r="H3401" s="13">
        <f t="shared" si="161"/>
        <v>-5.7399999999999523</v>
      </c>
    </row>
    <row r="3402" spans="1:8" x14ac:dyDescent="0.3">
      <c r="A3402">
        <v>3401</v>
      </c>
      <c r="B3402" s="2">
        <v>41044</v>
      </c>
      <c r="C3402" s="13">
        <v>93.97</v>
      </c>
      <c r="D3402" s="13">
        <f t="shared" si="159"/>
        <v>-0.78000000000000114</v>
      </c>
      <c r="E3402" s="14">
        <v>20820</v>
      </c>
      <c r="F3402" s="14">
        <f t="shared" si="160"/>
        <v>-20</v>
      </c>
      <c r="G3402" s="14">
        <v>455.65</v>
      </c>
      <c r="H3402" s="13">
        <f t="shared" si="161"/>
        <v>-14.04000000000002</v>
      </c>
    </row>
    <row r="3403" spans="1:8" x14ac:dyDescent="0.3">
      <c r="A3403">
        <v>3402</v>
      </c>
      <c r="B3403" s="2">
        <v>41043</v>
      </c>
      <c r="C3403" s="13">
        <v>94.75</v>
      </c>
      <c r="D3403" s="13">
        <f t="shared" si="159"/>
        <v>-1.2800000000000011</v>
      </c>
      <c r="E3403" s="14">
        <v>20840</v>
      </c>
      <c r="F3403" s="14">
        <f t="shared" si="160"/>
        <v>20</v>
      </c>
      <c r="G3403" s="14">
        <v>469.69</v>
      </c>
      <c r="H3403" s="13">
        <f t="shared" si="161"/>
        <v>-10.410000000000025</v>
      </c>
    </row>
    <row r="3404" spans="1:8" x14ac:dyDescent="0.3">
      <c r="A3404">
        <v>3403</v>
      </c>
      <c r="B3404" s="2">
        <v>41040</v>
      </c>
      <c r="C3404" s="13">
        <v>96.03</v>
      </c>
      <c r="D3404" s="13">
        <f t="shared" si="159"/>
        <v>-1.0699999999999932</v>
      </c>
      <c r="E3404" s="14">
        <v>20820</v>
      </c>
      <c r="F3404" s="14">
        <f t="shared" si="160"/>
        <v>-100</v>
      </c>
      <c r="G3404" s="14">
        <v>480.1</v>
      </c>
      <c r="H3404" s="13">
        <f t="shared" si="161"/>
        <v>-5.9699999999999704</v>
      </c>
    </row>
    <row r="3405" spans="1:8" x14ac:dyDescent="0.3">
      <c r="A3405">
        <v>3404</v>
      </c>
      <c r="B3405" s="2">
        <v>41039</v>
      </c>
      <c r="C3405" s="13">
        <v>97.1</v>
      </c>
      <c r="D3405" s="13">
        <f t="shared" si="159"/>
        <v>0.29999999999999716</v>
      </c>
      <c r="E3405" s="14">
        <v>20920</v>
      </c>
      <c r="F3405" s="14">
        <f t="shared" si="160"/>
        <v>80</v>
      </c>
      <c r="G3405" s="14">
        <v>486.07</v>
      </c>
      <c r="H3405" s="13">
        <f t="shared" si="161"/>
        <v>-1.5500000000000114</v>
      </c>
    </row>
    <row r="3406" spans="1:8" x14ac:dyDescent="0.3">
      <c r="A3406">
        <v>3405</v>
      </c>
      <c r="B3406" s="2">
        <v>41038</v>
      </c>
      <c r="C3406" s="13">
        <v>96.8</v>
      </c>
      <c r="D3406" s="13">
        <f t="shared" si="159"/>
        <v>-0.32999999999999829</v>
      </c>
      <c r="E3406" s="14">
        <v>20840</v>
      </c>
      <c r="F3406" s="14">
        <f t="shared" si="160"/>
        <v>20</v>
      </c>
      <c r="G3406" s="14">
        <v>487.62</v>
      </c>
      <c r="H3406" s="13">
        <f t="shared" si="161"/>
        <v>-0.44999999999998863</v>
      </c>
    </row>
    <row r="3407" spans="1:8" x14ac:dyDescent="0.3">
      <c r="A3407">
        <v>3406</v>
      </c>
      <c r="B3407" s="2">
        <v>41037</v>
      </c>
      <c r="C3407" s="13">
        <v>97.13</v>
      </c>
      <c r="D3407" s="13">
        <f t="shared" si="159"/>
        <v>-0.73000000000000398</v>
      </c>
      <c r="E3407" s="14">
        <v>20820</v>
      </c>
      <c r="F3407" s="14">
        <f t="shared" si="160"/>
        <v>-20</v>
      </c>
      <c r="G3407" s="14">
        <v>488.07</v>
      </c>
      <c r="H3407" s="13">
        <f t="shared" si="161"/>
        <v>1.7599999999999909</v>
      </c>
    </row>
    <row r="3408" spans="1:8" x14ac:dyDescent="0.3">
      <c r="A3408">
        <v>3407</v>
      </c>
      <c r="B3408" s="2">
        <v>41036</v>
      </c>
      <c r="C3408" s="13">
        <v>97.86</v>
      </c>
      <c r="D3408" s="13">
        <f t="shared" si="159"/>
        <v>-0.62999999999999545</v>
      </c>
      <c r="E3408" s="14">
        <v>20840</v>
      </c>
      <c r="F3408" s="14">
        <f t="shared" si="160"/>
        <v>30</v>
      </c>
      <c r="G3408" s="14">
        <v>486.31</v>
      </c>
      <c r="H3408" s="13">
        <f t="shared" si="161"/>
        <v>9.9900000000000091</v>
      </c>
    </row>
    <row r="3409" spans="1:8" x14ac:dyDescent="0.3">
      <c r="A3409">
        <v>3408</v>
      </c>
      <c r="B3409" s="2">
        <v>41033</v>
      </c>
      <c r="C3409" s="13">
        <v>98.49</v>
      </c>
      <c r="D3409" s="13">
        <f t="shared" si="159"/>
        <v>-4.0700000000000074</v>
      </c>
      <c r="E3409" s="14">
        <v>20810</v>
      </c>
      <c r="F3409" s="14">
        <f t="shared" si="160"/>
        <v>-30</v>
      </c>
      <c r="G3409" s="14">
        <v>476.32</v>
      </c>
      <c r="H3409" s="13">
        <f t="shared" si="161"/>
        <v>7.5199999999999818</v>
      </c>
    </row>
    <row r="3410" spans="1:8" x14ac:dyDescent="0.3">
      <c r="A3410">
        <v>3409</v>
      </c>
      <c r="B3410" s="2">
        <v>41032</v>
      </c>
      <c r="C3410" s="13">
        <v>102.56</v>
      </c>
      <c r="D3410" s="13">
        <f t="shared" si="159"/>
        <v>-2.6899999999999977</v>
      </c>
      <c r="E3410" s="14">
        <v>20840</v>
      </c>
      <c r="F3410" s="14">
        <f t="shared" si="160"/>
        <v>0</v>
      </c>
      <c r="G3410" s="14">
        <v>468.8</v>
      </c>
      <c r="H3410" s="13">
        <f t="shared" si="161"/>
        <v>-3.6599999999999682</v>
      </c>
    </row>
    <row r="3411" spans="1:8" x14ac:dyDescent="0.3">
      <c r="A3411">
        <v>3410</v>
      </c>
      <c r="B3411" s="2">
        <v>41031</v>
      </c>
      <c r="C3411" s="13">
        <v>105.25</v>
      </c>
      <c r="D3411" s="13">
        <f t="shared" si="159"/>
        <v>-0.92000000000000171</v>
      </c>
      <c r="E3411" s="14">
        <v>20840</v>
      </c>
      <c r="F3411" s="14">
        <f t="shared" si="160"/>
        <v>10</v>
      </c>
      <c r="G3411" s="14">
        <v>472.46</v>
      </c>
      <c r="H3411" s="13">
        <f t="shared" si="161"/>
        <v>3.5987755102040069</v>
      </c>
    </row>
    <row r="3412" spans="1:8" x14ac:dyDescent="0.3">
      <c r="A3412">
        <v>3411</v>
      </c>
      <c r="B3412" s="2">
        <v>41030</v>
      </c>
      <c r="C3412" s="13">
        <v>106.17</v>
      </c>
      <c r="D3412" s="13">
        <f t="shared" si="159"/>
        <v>1.2800000000000011</v>
      </c>
      <c r="E3412" s="14">
        <v>20830</v>
      </c>
      <c r="F3412" s="14">
        <f t="shared" si="160"/>
        <v>0</v>
      </c>
      <c r="G3412" s="14">
        <v>468.86122448979597</v>
      </c>
      <c r="H3412" s="13">
        <f t="shared" si="161"/>
        <v>0.22265306122449147</v>
      </c>
    </row>
    <row r="3413" spans="1:8" x14ac:dyDescent="0.3">
      <c r="A3413">
        <v>3412</v>
      </c>
      <c r="B3413" s="2">
        <v>41029</v>
      </c>
      <c r="C3413" s="13">
        <v>104.89</v>
      </c>
      <c r="D3413" s="13">
        <f t="shared" si="159"/>
        <v>3.0000000000001137E-2</v>
      </c>
      <c r="E3413" s="14">
        <v>20830</v>
      </c>
      <c r="F3413" s="14">
        <f t="shared" si="160"/>
        <v>0</v>
      </c>
      <c r="G3413" s="14">
        <v>468.63857142857148</v>
      </c>
      <c r="H3413" s="13">
        <f t="shared" si="161"/>
        <v>-5.1314285714285006</v>
      </c>
    </row>
    <row r="3414" spans="1:8" x14ac:dyDescent="0.3">
      <c r="A3414">
        <v>3413</v>
      </c>
      <c r="B3414" s="2">
        <v>41026</v>
      </c>
      <c r="C3414" s="13">
        <v>104.86</v>
      </c>
      <c r="D3414" s="13">
        <f t="shared" si="159"/>
        <v>0.29999999999999716</v>
      </c>
      <c r="E3414" s="14">
        <v>20830</v>
      </c>
      <c r="F3414" s="14">
        <f t="shared" si="160"/>
        <v>-10</v>
      </c>
      <c r="G3414" s="14">
        <v>473.77</v>
      </c>
      <c r="H3414" s="13">
        <f t="shared" si="161"/>
        <v>3.5600000000000023</v>
      </c>
    </row>
    <row r="3415" spans="1:8" x14ac:dyDescent="0.3">
      <c r="A3415">
        <v>3414</v>
      </c>
      <c r="B3415" s="2">
        <v>41025</v>
      </c>
      <c r="C3415" s="13">
        <v>104.56</v>
      </c>
      <c r="D3415" s="13">
        <f t="shared" si="159"/>
        <v>0.84000000000000341</v>
      </c>
      <c r="E3415" s="14">
        <v>20840</v>
      </c>
      <c r="F3415" s="14">
        <f t="shared" si="160"/>
        <v>20</v>
      </c>
      <c r="G3415" s="14">
        <v>470.21</v>
      </c>
      <c r="H3415" s="13">
        <f t="shared" si="161"/>
        <v>-2.660000000000025</v>
      </c>
    </row>
    <row r="3416" spans="1:8" x14ac:dyDescent="0.3">
      <c r="A3416">
        <v>3415</v>
      </c>
      <c r="B3416" s="2">
        <v>41024</v>
      </c>
      <c r="C3416" s="13">
        <v>103.72</v>
      </c>
      <c r="D3416" s="13">
        <f t="shared" si="159"/>
        <v>0.62000000000000455</v>
      </c>
      <c r="E3416" s="14">
        <v>20820</v>
      </c>
      <c r="F3416" s="14">
        <f t="shared" si="160"/>
        <v>20</v>
      </c>
      <c r="G3416" s="14">
        <v>472.87</v>
      </c>
      <c r="H3416" s="13">
        <f t="shared" si="161"/>
        <v>7.2200000000000273</v>
      </c>
    </row>
    <row r="3417" spans="1:8" x14ac:dyDescent="0.3">
      <c r="A3417">
        <v>3416</v>
      </c>
      <c r="B3417" s="2">
        <v>41023</v>
      </c>
      <c r="C3417" s="13">
        <v>103.1</v>
      </c>
      <c r="D3417" s="13">
        <f t="shared" si="159"/>
        <v>0.41999999999998749</v>
      </c>
      <c r="E3417" s="14">
        <v>20800</v>
      </c>
      <c r="F3417" s="14">
        <f t="shared" si="160"/>
        <v>-10</v>
      </c>
      <c r="G3417" s="14">
        <v>465.65</v>
      </c>
      <c r="H3417" s="13">
        <f t="shared" si="161"/>
        <v>0.47999999999996135</v>
      </c>
    </row>
    <row r="3418" spans="1:8" x14ac:dyDescent="0.3">
      <c r="A3418">
        <v>3417</v>
      </c>
      <c r="B3418" s="2">
        <v>41022</v>
      </c>
      <c r="C3418" s="13">
        <v>102.68</v>
      </c>
      <c r="D3418" s="13">
        <f t="shared" si="159"/>
        <v>-0.89999999999999147</v>
      </c>
      <c r="E3418" s="14">
        <v>20810</v>
      </c>
      <c r="F3418" s="14">
        <f t="shared" si="160"/>
        <v>-10</v>
      </c>
      <c r="G3418" s="14">
        <v>465.17</v>
      </c>
      <c r="H3418" s="13">
        <f t="shared" si="161"/>
        <v>-0.55000000000001137</v>
      </c>
    </row>
    <row r="3419" spans="1:8" x14ac:dyDescent="0.3">
      <c r="A3419">
        <v>3418</v>
      </c>
      <c r="B3419" s="2">
        <v>41019</v>
      </c>
      <c r="C3419" s="13">
        <v>103.58</v>
      </c>
      <c r="D3419" s="13">
        <f t="shared" si="159"/>
        <v>1.2000000000000028</v>
      </c>
      <c r="E3419" s="14">
        <v>20820</v>
      </c>
      <c r="F3419" s="14">
        <f t="shared" si="160"/>
        <v>20</v>
      </c>
      <c r="G3419" s="14">
        <v>465.72</v>
      </c>
      <c r="H3419" s="13">
        <f t="shared" si="161"/>
        <v>-1.3599999999999568</v>
      </c>
    </row>
    <row r="3420" spans="1:8" x14ac:dyDescent="0.3">
      <c r="A3420">
        <v>3419</v>
      </c>
      <c r="B3420" s="2">
        <v>41018</v>
      </c>
      <c r="C3420" s="13">
        <v>102.38</v>
      </c>
      <c r="D3420" s="13">
        <f t="shared" si="159"/>
        <v>-0.27000000000001023</v>
      </c>
      <c r="E3420" s="14">
        <v>20800</v>
      </c>
      <c r="F3420" s="14">
        <f t="shared" si="160"/>
        <v>0</v>
      </c>
      <c r="G3420" s="14">
        <v>467.08</v>
      </c>
      <c r="H3420" s="13">
        <f t="shared" si="161"/>
        <v>-5.0800000000000409</v>
      </c>
    </row>
    <row r="3421" spans="1:8" x14ac:dyDescent="0.3">
      <c r="A3421">
        <v>3420</v>
      </c>
      <c r="B3421" s="2">
        <v>41017</v>
      </c>
      <c r="C3421" s="13">
        <v>102.65</v>
      </c>
      <c r="D3421" s="13">
        <f t="shared" si="159"/>
        <v>-1.5799999999999983</v>
      </c>
      <c r="E3421" s="14">
        <v>20800</v>
      </c>
      <c r="F3421" s="14">
        <f t="shared" si="160"/>
        <v>0</v>
      </c>
      <c r="G3421" s="14">
        <v>472.16</v>
      </c>
      <c r="H3421" s="13">
        <f t="shared" si="161"/>
        <v>-0.67999999999994998</v>
      </c>
    </row>
    <row r="3422" spans="1:8" x14ac:dyDescent="0.3">
      <c r="A3422">
        <v>3421</v>
      </c>
      <c r="B3422" s="2">
        <v>41016</v>
      </c>
      <c r="C3422" s="13">
        <v>104.23</v>
      </c>
      <c r="D3422" s="13">
        <f t="shared" si="159"/>
        <v>1.3100000000000023</v>
      </c>
      <c r="E3422" s="14">
        <v>20800</v>
      </c>
      <c r="F3422" s="14">
        <f t="shared" si="160"/>
        <v>0</v>
      </c>
      <c r="G3422" s="14">
        <v>472.84</v>
      </c>
      <c r="H3422" s="13">
        <f t="shared" si="161"/>
        <v>4.5799999999999841</v>
      </c>
    </row>
    <row r="3423" spans="1:8" x14ac:dyDescent="0.3">
      <c r="A3423">
        <v>3422</v>
      </c>
      <c r="B3423" s="2">
        <v>41015</v>
      </c>
      <c r="C3423" s="13">
        <v>102.92</v>
      </c>
      <c r="D3423" s="13">
        <f t="shared" si="159"/>
        <v>7.9999999999998295E-2</v>
      </c>
      <c r="E3423" s="14">
        <v>20800</v>
      </c>
      <c r="F3423" s="14">
        <f t="shared" si="160"/>
        <v>0</v>
      </c>
      <c r="G3423" s="14">
        <v>468.26</v>
      </c>
      <c r="H3423" s="13">
        <f t="shared" si="161"/>
        <v>5.7400000000000091</v>
      </c>
    </row>
    <row r="3424" spans="1:8" x14ac:dyDescent="0.3">
      <c r="A3424">
        <v>3423</v>
      </c>
      <c r="B3424" s="2">
        <v>41012</v>
      </c>
      <c r="C3424" s="13">
        <v>102.84</v>
      </c>
      <c r="D3424" s="13">
        <f t="shared" si="159"/>
        <v>-0.84999999999999432</v>
      </c>
      <c r="E3424" s="14">
        <v>20800</v>
      </c>
      <c r="F3424" s="14">
        <f t="shared" si="160"/>
        <v>-10</v>
      </c>
      <c r="G3424" s="14">
        <v>462.52</v>
      </c>
      <c r="H3424" s="13">
        <f t="shared" si="161"/>
        <v>-2.7400000000000091</v>
      </c>
    </row>
    <row r="3425" spans="1:8" x14ac:dyDescent="0.3">
      <c r="A3425">
        <v>3424</v>
      </c>
      <c r="B3425" s="2">
        <v>41011</v>
      </c>
      <c r="C3425" s="13">
        <v>103.69</v>
      </c>
      <c r="D3425" s="13">
        <f t="shared" si="159"/>
        <v>1.0300000000000011</v>
      </c>
      <c r="E3425" s="14">
        <v>20810</v>
      </c>
      <c r="F3425" s="14">
        <f t="shared" si="160"/>
        <v>10</v>
      </c>
      <c r="G3425" s="14">
        <v>465.26</v>
      </c>
      <c r="H3425" s="13">
        <f t="shared" si="161"/>
        <v>6.5199999999999818</v>
      </c>
    </row>
    <row r="3426" spans="1:8" x14ac:dyDescent="0.3">
      <c r="A3426">
        <v>3425</v>
      </c>
      <c r="B3426" s="2">
        <v>41010</v>
      </c>
      <c r="C3426" s="13">
        <v>102.66</v>
      </c>
      <c r="D3426" s="13">
        <f t="shared" si="159"/>
        <v>1.539999999999992</v>
      </c>
      <c r="E3426" s="14">
        <v>20800</v>
      </c>
      <c r="F3426" s="14">
        <f t="shared" si="160"/>
        <v>0</v>
      </c>
      <c r="G3426" s="14">
        <v>458.74</v>
      </c>
      <c r="H3426" s="13">
        <f t="shared" si="161"/>
        <v>7.8899999999999864</v>
      </c>
    </row>
    <row r="3427" spans="1:8" x14ac:dyDescent="0.3">
      <c r="A3427">
        <v>3426</v>
      </c>
      <c r="B3427" s="2">
        <v>41009</v>
      </c>
      <c r="C3427" s="13">
        <v>101.12</v>
      </c>
      <c r="D3427" s="13">
        <f t="shared" si="159"/>
        <v>-1.3299999999999983</v>
      </c>
      <c r="E3427" s="14">
        <v>20800</v>
      </c>
      <c r="F3427" s="14">
        <f t="shared" si="160"/>
        <v>-30</v>
      </c>
      <c r="G3427" s="14">
        <v>450.85</v>
      </c>
      <c r="H3427" s="13">
        <f t="shared" si="161"/>
        <v>0.12000000000000455</v>
      </c>
    </row>
    <row r="3428" spans="1:8" x14ac:dyDescent="0.3">
      <c r="A3428">
        <v>3427</v>
      </c>
      <c r="B3428" s="2">
        <v>41008</v>
      </c>
      <c r="C3428" s="13">
        <v>102.45</v>
      </c>
      <c r="D3428" s="13">
        <f t="shared" si="159"/>
        <v>-1.165714285714273</v>
      </c>
      <c r="E3428" s="14">
        <v>20830</v>
      </c>
      <c r="F3428" s="14">
        <f t="shared" si="160"/>
        <v>50</v>
      </c>
      <c r="G3428" s="14">
        <v>450.73</v>
      </c>
      <c r="H3428" s="13">
        <f t="shared" si="161"/>
        <v>3.2900000000000205</v>
      </c>
    </row>
    <row r="3429" spans="1:8" x14ac:dyDescent="0.3">
      <c r="A3429">
        <v>3428</v>
      </c>
      <c r="B3429" s="2">
        <v>41005</v>
      </c>
      <c r="C3429" s="13">
        <v>103.61571428571428</v>
      </c>
      <c r="D3429" s="13">
        <f t="shared" si="159"/>
        <v>0.32571428571426964</v>
      </c>
      <c r="E3429" s="14">
        <v>20780</v>
      </c>
      <c r="F3429" s="14">
        <f t="shared" si="160"/>
        <v>-20</v>
      </c>
      <c r="G3429" s="14">
        <v>447.44</v>
      </c>
      <c r="H3429" s="13">
        <f t="shared" si="161"/>
        <v>2.5099999999999909</v>
      </c>
    </row>
    <row r="3430" spans="1:8" x14ac:dyDescent="0.3">
      <c r="A3430">
        <v>3429</v>
      </c>
      <c r="B3430" s="2">
        <v>41004</v>
      </c>
      <c r="C3430" s="13">
        <v>103.29</v>
      </c>
      <c r="D3430" s="13">
        <f t="shared" si="159"/>
        <v>1.7600000000000051</v>
      </c>
      <c r="E3430" s="14">
        <v>20800</v>
      </c>
      <c r="F3430" s="14">
        <f t="shared" si="160"/>
        <v>-10</v>
      </c>
      <c r="G3430" s="14">
        <v>444.93</v>
      </c>
      <c r="H3430" s="13">
        <f t="shared" si="161"/>
        <v>5.160000000000025</v>
      </c>
    </row>
    <row r="3431" spans="1:8" x14ac:dyDescent="0.3">
      <c r="A3431">
        <v>3430</v>
      </c>
      <c r="B3431" s="2">
        <v>41003</v>
      </c>
      <c r="C3431" s="13">
        <v>101.53</v>
      </c>
      <c r="D3431" s="13">
        <f t="shared" si="159"/>
        <v>-2.4899999999999949</v>
      </c>
      <c r="E3431" s="14">
        <v>20810</v>
      </c>
      <c r="F3431" s="14">
        <f t="shared" si="160"/>
        <v>-20</v>
      </c>
      <c r="G3431" s="14">
        <v>439.77</v>
      </c>
      <c r="H3431" s="13">
        <f t="shared" si="161"/>
        <v>-6</v>
      </c>
    </row>
    <row r="3432" spans="1:8" x14ac:dyDescent="0.3">
      <c r="A3432">
        <v>3431</v>
      </c>
      <c r="B3432" s="2">
        <v>41002</v>
      </c>
      <c r="C3432" s="13">
        <v>104.02</v>
      </c>
      <c r="D3432" s="13">
        <f t="shared" si="159"/>
        <v>-1.230000000000004</v>
      </c>
      <c r="E3432" s="14">
        <v>20830</v>
      </c>
      <c r="F3432" s="14">
        <f t="shared" si="160"/>
        <v>10</v>
      </c>
      <c r="G3432" s="14">
        <v>445.77</v>
      </c>
      <c r="H3432" s="13">
        <f t="shared" si="161"/>
        <v>-1.6485714285714153</v>
      </c>
    </row>
    <row r="3433" spans="1:8" x14ac:dyDescent="0.3">
      <c r="A3433">
        <v>3432</v>
      </c>
      <c r="B3433" s="2">
        <v>41001</v>
      </c>
      <c r="C3433" s="13">
        <v>105.25</v>
      </c>
      <c r="D3433" s="13">
        <f t="shared" si="159"/>
        <v>2.2199999999999989</v>
      </c>
      <c r="E3433" s="14">
        <v>20820</v>
      </c>
      <c r="F3433" s="14">
        <f t="shared" si="160"/>
        <v>0</v>
      </c>
      <c r="G3433" s="14">
        <v>447.4185714285714</v>
      </c>
      <c r="H3433" s="13">
        <f t="shared" si="161"/>
        <v>6.3885714285714243</v>
      </c>
    </row>
    <row r="3434" spans="1:8" x14ac:dyDescent="0.3">
      <c r="A3434">
        <v>3433</v>
      </c>
      <c r="B3434" s="2">
        <v>40998</v>
      </c>
      <c r="C3434" s="13">
        <v>103.03</v>
      </c>
      <c r="D3434" s="13">
        <f t="shared" si="159"/>
        <v>0.23999999999999488</v>
      </c>
      <c r="E3434" s="14">
        <v>20820</v>
      </c>
      <c r="F3434" s="14">
        <f t="shared" si="160"/>
        <v>20</v>
      </c>
      <c r="G3434" s="14">
        <v>441.03</v>
      </c>
      <c r="H3434" s="13">
        <f t="shared" si="161"/>
        <v>1.3999999999999773</v>
      </c>
    </row>
    <row r="3435" spans="1:8" x14ac:dyDescent="0.3">
      <c r="A3435">
        <v>3434</v>
      </c>
      <c r="B3435" s="2">
        <v>40997</v>
      </c>
      <c r="C3435" s="13">
        <v>102.79</v>
      </c>
      <c r="D3435" s="13">
        <f t="shared" si="159"/>
        <v>-2.6099999999999994</v>
      </c>
      <c r="E3435" s="14">
        <v>20800</v>
      </c>
      <c r="F3435" s="14">
        <f t="shared" si="160"/>
        <v>-30</v>
      </c>
      <c r="G3435" s="14">
        <v>439.63</v>
      </c>
      <c r="H3435" s="13">
        <f t="shared" si="161"/>
        <v>-6.6899999999999977</v>
      </c>
    </row>
    <row r="3436" spans="1:8" x14ac:dyDescent="0.3">
      <c r="A3436">
        <v>3435</v>
      </c>
      <c r="B3436" s="2">
        <v>40996</v>
      </c>
      <c r="C3436" s="13">
        <v>105.4</v>
      </c>
      <c r="D3436" s="13">
        <f t="shared" si="159"/>
        <v>-1.9199999999999875</v>
      </c>
      <c r="E3436" s="14">
        <v>20830</v>
      </c>
      <c r="F3436" s="14">
        <f t="shared" si="160"/>
        <v>0</v>
      </c>
      <c r="G3436" s="14">
        <v>446.32</v>
      </c>
      <c r="H3436" s="13">
        <f t="shared" si="161"/>
        <v>0.39999999999997726</v>
      </c>
    </row>
    <row r="3437" spans="1:8" x14ac:dyDescent="0.3">
      <c r="A3437">
        <v>3436</v>
      </c>
      <c r="B3437" s="2">
        <v>40995</v>
      </c>
      <c r="C3437" s="13">
        <v>107.32</v>
      </c>
      <c r="D3437" s="13">
        <f t="shared" si="159"/>
        <v>0.25</v>
      </c>
      <c r="E3437" s="14">
        <v>20830</v>
      </c>
      <c r="F3437" s="14">
        <f t="shared" si="160"/>
        <v>-50</v>
      </c>
      <c r="G3437" s="14">
        <v>445.92</v>
      </c>
      <c r="H3437" s="13">
        <f t="shared" si="161"/>
        <v>-13.339999999999975</v>
      </c>
    </row>
    <row r="3438" spans="1:8" x14ac:dyDescent="0.3">
      <c r="A3438">
        <v>3437</v>
      </c>
      <c r="B3438" s="2">
        <v>40994</v>
      </c>
      <c r="C3438" s="13">
        <v>107.07</v>
      </c>
      <c r="D3438" s="13">
        <f t="shared" si="159"/>
        <v>0.63999999999998636</v>
      </c>
      <c r="E3438" s="14">
        <v>20880</v>
      </c>
      <c r="F3438" s="14">
        <f t="shared" si="160"/>
        <v>20</v>
      </c>
      <c r="G3438" s="14">
        <v>459.26</v>
      </c>
      <c r="H3438" s="13">
        <f t="shared" si="161"/>
        <v>5.1599999999999682</v>
      </c>
    </row>
    <row r="3439" spans="1:8" x14ac:dyDescent="0.3">
      <c r="A3439">
        <v>3438</v>
      </c>
      <c r="B3439" s="2">
        <v>40991</v>
      </c>
      <c r="C3439" s="13">
        <v>106.43</v>
      </c>
      <c r="D3439" s="13">
        <f t="shared" si="159"/>
        <v>1.4500000000000028</v>
      </c>
      <c r="E3439" s="14">
        <v>20860</v>
      </c>
      <c r="F3439" s="14">
        <f t="shared" si="160"/>
        <v>30</v>
      </c>
      <c r="G3439" s="14">
        <v>454.1</v>
      </c>
      <c r="H3439" s="13">
        <f t="shared" si="161"/>
        <v>8.4300000000000068</v>
      </c>
    </row>
    <row r="3440" spans="1:8" x14ac:dyDescent="0.3">
      <c r="A3440">
        <v>3439</v>
      </c>
      <c r="B3440" s="2">
        <v>40990</v>
      </c>
      <c r="C3440" s="13">
        <v>104.98</v>
      </c>
      <c r="D3440" s="13">
        <f t="shared" si="159"/>
        <v>-1.8900000000000006</v>
      </c>
      <c r="E3440" s="14">
        <v>20830</v>
      </c>
      <c r="F3440" s="14">
        <f t="shared" si="160"/>
        <v>-20</v>
      </c>
      <c r="G3440" s="14">
        <v>445.67</v>
      </c>
      <c r="H3440" s="13">
        <f t="shared" si="161"/>
        <v>-9.9999999999965894E-2</v>
      </c>
    </row>
    <row r="3441" spans="1:8" x14ac:dyDescent="0.3">
      <c r="A3441">
        <v>3440</v>
      </c>
      <c r="B3441" s="2">
        <v>40989</v>
      </c>
      <c r="C3441" s="13">
        <v>106.87</v>
      </c>
      <c r="D3441" s="13">
        <f t="shared" si="159"/>
        <v>1.1899999999999977</v>
      </c>
      <c r="E3441" s="14">
        <v>20850</v>
      </c>
      <c r="F3441" s="14">
        <f t="shared" si="160"/>
        <v>40</v>
      </c>
      <c r="G3441" s="14">
        <v>445.77</v>
      </c>
      <c r="H3441" s="13">
        <f t="shared" si="161"/>
        <v>5.4799999999999613</v>
      </c>
    </row>
    <row r="3442" spans="1:8" x14ac:dyDescent="0.3">
      <c r="A3442">
        <v>3441</v>
      </c>
      <c r="B3442" s="2">
        <v>40988</v>
      </c>
      <c r="C3442" s="13">
        <v>105.68</v>
      </c>
      <c r="D3442" s="13">
        <f t="shared" si="159"/>
        <v>-2.4099999999999966</v>
      </c>
      <c r="E3442" s="14">
        <v>20810</v>
      </c>
      <c r="F3442" s="14">
        <f t="shared" si="160"/>
        <v>-10</v>
      </c>
      <c r="G3442" s="14">
        <v>440.29</v>
      </c>
      <c r="H3442" s="13">
        <f t="shared" si="161"/>
        <v>2.2200000000000273</v>
      </c>
    </row>
    <row r="3443" spans="1:8" x14ac:dyDescent="0.3">
      <c r="A3443">
        <v>3442</v>
      </c>
      <c r="B3443" s="2">
        <v>40987</v>
      </c>
      <c r="C3443" s="13">
        <v>108.09</v>
      </c>
      <c r="D3443" s="13">
        <f t="shared" si="159"/>
        <v>1.0600000000000023</v>
      </c>
      <c r="E3443" s="14">
        <v>20820</v>
      </c>
      <c r="F3443" s="14">
        <f t="shared" si="160"/>
        <v>20</v>
      </c>
      <c r="G3443" s="14">
        <v>438.07</v>
      </c>
      <c r="H3443" s="13">
        <f t="shared" si="161"/>
        <v>-0.44999999999998863</v>
      </c>
    </row>
    <row r="3444" spans="1:8" x14ac:dyDescent="0.3">
      <c r="A3444">
        <v>3443</v>
      </c>
      <c r="B3444" s="2">
        <v>40984</v>
      </c>
      <c r="C3444" s="13">
        <v>107.03</v>
      </c>
      <c r="D3444" s="13">
        <f t="shared" si="159"/>
        <v>1.8400000000000034</v>
      </c>
      <c r="E3444" s="14">
        <v>20800</v>
      </c>
      <c r="F3444" s="14">
        <f t="shared" si="160"/>
        <v>-10</v>
      </c>
      <c r="G3444" s="14">
        <v>438.52</v>
      </c>
      <c r="H3444" s="13">
        <f t="shared" si="161"/>
        <v>-3.3300000000000409</v>
      </c>
    </row>
    <row r="3445" spans="1:8" x14ac:dyDescent="0.3">
      <c r="A3445">
        <v>3444</v>
      </c>
      <c r="B3445" s="2">
        <v>40983</v>
      </c>
      <c r="C3445" s="13">
        <v>105.19</v>
      </c>
      <c r="D3445" s="13">
        <f t="shared" si="159"/>
        <v>-0.29999999999999716</v>
      </c>
      <c r="E3445" s="14">
        <v>20810</v>
      </c>
      <c r="F3445" s="14">
        <f t="shared" si="160"/>
        <v>10</v>
      </c>
      <c r="G3445" s="14">
        <v>441.85</v>
      </c>
      <c r="H3445" s="13">
        <f t="shared" si="161"/>
        <v>7.9900000000000091</v>
      </c>
    </row>
    <row r="3446" spans="1:8" x14ac:dyDescent="0.3">
      <c r="A3446">
        <v>3445</v>
      </c>
      <c r="B3446" s="2">
        <v>40982</v>
      </c>
      <c r="C3446" s="13">
        <v>105.49</v>
      </c>
      <c r="D3446" s="13">
        <f t="shared" si="159"/>
        <v>-1.210000000000008</v>
      </c>
      <c r="E3446" s="14">
        <v>20800</v>
      </c>
      <c r="F3446" s="14">
        <f t="shared" si="160"/>
        <v>10</v>
      </c>
      <c r="G3446" s="14">
        <v>433.86</v>
      </c>
      <c r="H3446" s="13">
        <f t="shared" si="161"/>
        <v>4.4700000000000273</v>
      </c>
    </row>
    <row r="3447" spans="1:8" x14ac:dyDescent="0.3">
      <c r="A3447">
        <v>3446</v>
      </c>
      <c r="B3447" s="2">
        <v>40981</v>
      </c>
      <c r="C3447" s="13">
        <v>106.7</v>
      </c>
      <c r="D3447" s="13">
        <f t="shared" si="159"/>
        <v>0.35999999999999943</v>
      </c>
      <c r="E3447" s="14">
        <v>20790</v>
      </c>
      <c r="F3447" s="14">
        <f t="shared" si="160"/>
        <v>-20</v>
      </c>
      <c r="G3447" s="14">
        <v>429.39</v>
      </c>
      <c r="H3447" s="13">
        <f t="shared" si="161"/>
        <v>1.3700000000000045</v>
      </c>
    </row>
    <row r="3448" spans="1:8" x14ac:dyDescent="0.3">
      <c r="A3448">
        <v>3447</v>
      </c>
      <c r="B3448" s="2">
        <v>40980</v>
      </c>
      <c r="C3448" s="13">
        <v>106.34</v>
      </c>
      <c r="D3448" s="13">
        <f t="shared" si="159"/>
        <v>-1.0600000000000023</v>
      </c>
      <c r="E3448" s="14">
        <v>20810</v>
      </c>
      <c r="F3448" s="14">
        <f t="shared" si="160"/>
        <v>0</v>
      </c>
      <c r="G3448" s="14">
        <v>428.02</v>
      </c>
      <c r="H3448" s="13">
        <f t="shared" si="161"/>
        <v>-4.0900000000000318</v>
      </c>
    </row>
    <row r="3449" spans="1:8" x14ac:dyDescent="0.3">
      <c r="A3449">
        <v>3448</v>
      </c>
      <c r="B3449" s="2">
        <v>40977</v>
      </c>
      <c r="C3449" s="13">
        <v>107.4</v>
      </c>
      <c r="D3449" s="13">
        <f t="shared" si="159"/>
        <v>0.75</v>
      </c>
      <c r="E3449" s="14">
        <v>20810</v>
      </c>
      <c r="F3449" s="14">
        <f t="shared" si="160"/>
        <v>0</v>
      </c>
      <c r="G3449" s="14">
        <v>432.11</v>
      </c>
      <c r="H3449" s="13">
        <f t="shared" si="161"/>
        <v>0.44999999999998863</v>
      </c>
    </row>
    <row r="3450" spans="1:8" x14ac:dyDescent="0.3">
      <c r="A3450">
        <v>3449</v>
      </c>
      <c r="B3450" s="2">
        <v>40976</v>
      </c>
      <c r="C3450" s="13">
        <v>106.65</v>
      </c>
      <c r="D3450" s="13">
        <f t="shared" si="159"/>
        <v>0.49000000000000909</v>
      </c>
      <c r="E3450" s="14">
        <v>20810</v>
      </c>
      <c r="F3450" s="14">
        <f t="shared" si="160"/>
        <v>-15</v>
      </c>
      <c r="G3450" s="14">
        <v>431.66</v>
      </c>
      <c r="H3450" s="13">
        <f t="shared" si="161"/>
        <v>-12.359999999999957</v>
      </c>
    </row>
    <row r="3451" spans="1:8" x14ac:dyDescent="0.3">
      <c r="A3451">
        <v>3450</v>
      </c>
      <c r="B3451" s="2">
        <v>40975</v>
      </c>
      <c r="C3451" s="13">
        <v>106.16</v>
      </c>
      <c r="D3451" s="13">
        <f t="shared" si="159"/>
        <v>1.4500000000000028</v>
      </c>
      <c r="E3451" s="14">
        <v>20825</v>
      </c>
      <c r="F3451" s="14">
        <f t="shared" si="160"/>
        <v>5</v>
      </c>
      <c r="G3451" s="14">
        <v>444.02</v>
      </c>
      <c r="H3451" s="13">
        <f t="shared" si="161"/>
        <v>-0.98000000000001819</v>
      </c>
    </row>
    <row r="3452" spans="1:8" x14ac:dyDescent="0.3">
      <c r="A3452">
        <v>3451</v>
      </c>
      <c r="B3452" s="2">
        <v>40974</v>
      </c>
      <c r="C3452" s="13">
        <v>104.71</v>
      </c>
      <c r="D3452" s="13">
        <f t="shared" si="159"/>
        <v>-1.9900000000000091</v>
      </c>
      <c r="E3452" s="14">
        <v>20820</v>
      </c>
      <c r="F3452" s="14">
        <f t="shared" si="160"/>
        <v>10</v>
      </c>
      <c r="G3452" s="14">
        <v>445</v>
      </c>
      <c r="H3452" s="13">
        <f t="shared" si="161"/>
        <v>-12.20999999999998</v>
      </c>
    </row>
    <row r="3453" spans="1:8" x14ac:dyDescent="0.3">
      <c r="A3453">
        <v>3452</v>
      </c>
      <c r="B3453" s="2">
        <v>40973</v>
      </c>
      <c r="C3453" s="13">
        <v>106.7</v>
      </c>
      <c r="D3453" s="13">
        <f t="shared" si="159"/>
        <v>1.9999999999996021E-2</v>
      </c>
      <c r="E3453" s="14">
        <v>20810</v>
      </c>
      <c r="F3453" s="14">
        <f t="shared" si="160"/>
        <v>-15</v>
      </c>
      <c r="G3453" s="14">
        <v>457.21</v>
      </c>
      <c r="H3453" s="13">
        <f t="shared" si="161"/>
        <v>17.609999999999957</v>
      </c>
    </row>
    <row r="3454" spans="1:8" x14ac:dyDescent="0.3">
      <c r="A3454">
        <v>3453</v>
      </c>
      <c r="B3454" s="2">
        <v>40970</v>
      </c>
      <c r="C3454" s="13">
        <v>106.68</v>
      </c>
      <c r="D3454" s="13">
        <f t="shared" si="159"/>
        <v>-2.0799999999999983</v>
      </c>
      <c r="E3454" s="14">
        <v>20825</v>
      </c>
      <c r="F3454" s="14">
        <f t="shared" si="160"/>
        <v>25</v>
      </c>
      <c r="G3454" s="14">
        <v>439.6</v>
      </c>
      <c r="H3454" s="13">
        <f t="shared" si="161"/>
        <v>11.650000000000034</v>
      </c>
    </row>
    <row r="3455" spans="1:8" x14ac:dyDescent="0.3">
      <c r="A3455">
        <v>3454</v>
      </c>
      <c r="B3455" s="2">
        <v>40969</v>
      </c>
      <c r="C3455" s="13">
        <v>108.76</v>
      </c>
      <c r="D3455" s="13">
        <f t="shared" si="159"/>
        <v>1.6800000000000068</v>
      </c>
      <c r="E3455" s="14">
        <v>20800</v>
      </c>
      <c r="F3455" s="14">
        <f t="shared" si="160"/>
        <v>-30</v>
      </c>
      <c r="G3455" s="14">
        <v>427.95</v>
      </c>
      <c r="H3455" s="13">
        <f t="shared" si="161"/>
        <v>4.3100000000000023</v>
      </c>
    </row>
    <row r="3456" spans="1:8" x14ac:dyDescent="0.3">
      <c r="A3456">
        <v>3455</v>
      </c>
      <c r="B3456" s="2">
        <v>40968</v>
      </c>
      <c r="C3456" s="13">
        <v>107.08</v>
      </c>
      <c r="D3456" s="13">
        <f t="shared" si="159"/>
        <v>0.48999999999999488</v>
      </c>
      <c r="E3456" s="14">
        <v>20830</v>
      </c>
      <c r="F3456" s="14">
        <f t="shared" si="160"/>
        <v>10</v>
      </c>
      <c r="G3456" s="14">
        <v>423.64</v>
      </c>
      <c r="H3456" s="13">
        <f t="shared" si="161"/>
        <v>1.4199999999999591</v>
      </c>
    </row>
    <row r="3457" spans="1:8" x14ac:dyDescent="0.3">
      <c r="A3457">
        <v>3456</v>
      </c>
      <c r="B3457" s="2">
        <v>40967</v>
      </c>
      <c r="C3457" s="13">
        <v>106.59</v>
      </c>
      <c r="D3457" s="13">
        <f t="shared" si="159"/>
        <v>-1.8999999999999915</v>
      </c>
      <c r="E3457" s="14">
        <v>20820</v>
      </c>
      <c r="F3457" s="14">
        <f t="shared" si="160"/>
        <v>10</v>
      </c>
      <c r="G3457" s="14">
        <v>422.22</v>
      </c>
      <c r="H3457" s="13">
        <f t="shared" si="161"/>
        <v>-6.1899999999999977</v>
      </c>
    </row>
    <row r="3458" spans="1:8" x14ac:dyDescent="0.3">
      <c r="A3458">
        <v>3457</v>
      </c>
      <c r="B3458" s="2">
        <v>40966</v>
      </c>
      <c r="C3458" s="13">
        <v>108.49</v>
      </c>
      <c r="D3458" s="13">
        <f t="shared" si="159"/>
        <v>-0.90000000000000568</v>
      </c>
      <c r="E3458" s="14">
        <v>20810</v>
      </c>
      <c r="F3458" s="14">
        <f t="shared" si="160"/>
        <v>0</v>
      </c>
      <c r="G3458" s="14">
        <v>428.41</v>
      </c>
      <c r="H3458" s="13">
        <f t="shared" si="161"/>
        <v>4.9800000000000182</v>
      </c>
    </row>
    <row r="3459" spans="1:8" x14ac:dyDescent="0.3">
      <c r="A3459">
        <v>3458</v>
      </c>
      <c r="B3459" s="2">
        <v>40963</v>
      </c>
      <c r="C3459" s="13">
        <v>109.39</v>
      </c>
      <c r="D3459" s="13">
        <f t="shared" ref="D3459:D3522" si="162">C3459-C3460</f>
        <v>1.9500000000000028</v>
      </c>
      <c r="E3459" s="14">
        <v>20810</v>
      </c>
      <c r="F3459" s="14">
        <f t="shared" ref="F3459:F3522" si="163">E3459-E3460</f>
        <v>40</v>
      </c>
      <c r="G3459" s="14">
        <v>423.43</v>
      </c>
      <c r="H3459" s="13">
        <f t="shared" ref="H3459:H3522" si="164">G3459-G3460</f>
        <v>-0.45999999999997954</v>
      </c>
    </row>
    <row r="3460" spans="1:8" x14ac:dyDescent="0.3">
      <c r="A3460">
        <v>3459</v>
      </c>
      <c r="B3460" s="2">
        <v>40962</v>
      </c>
      <c r="C3460" s="13">
        <v>107.44</v>
      </c>
      <c r="D3460" s="13">
        <f t="shared" si="162"/>
        <v>1.4500000000000028</v>
      </c>
      <c r="E3460" s="14">
        <v>20770</v>
      </c>
      <c r="F3460" s="14">
        <f t="shared" si="163"/>
        <v>-40</v>
      </c>
      <c r="G3460" s="14">
        <v>423.89</v>
      </c>
      <c r="H3460" s="13">
        <f t="shared" si="164"/>
        <v>5.4799999999999613</v>
      </c>
    </row>
    <row r="3461" spans="1:8" x14ac:dyDescent="0.3">
      <c r="A3461">
        <v>3460</v>
      </c>
      <c r="B3461" s="2">
        <v>40961</v>
      </c>
      <c r="C3461" s="13">
        <v>105.99</v>
      </c>
      <c r="D3461" s="13">
        <f t="shared" si="162"/>
        <v>0.10999999999999943</v>
      </c>
      <c r="E3461" s="14">
        <v>20810</v>
      </c>
      <c r="F3461" s="14">
        <f t="shared" si="163"/>
        <v>0</v>
      </c>
      <c r="G3461" s="14">
        <v>418.41</v>
      </c>
      <c r="H3461" s="13">
        <f t="shared" si="164"/>
        <v>7.5</v>
      </c>
    </row>
    <row r="3462" spans="1:8" x14ac:dyDescent="0.3">
      <c r="A3462">
        <v>3461</v>
      </c>
      <c r="B3462" s="2">
        <v>40960</v>
      </c>
      <c r="C3462" s="13">
        <v>105.88</v>
      </c>
      <c r="D3462" s="13">
        <f t="shared" si="162"/>
        <v>4.8528571428571468</v>
      </c>
      <c r="E3462" s="14">
        <v>20810</v>
      </c>
      <c r="F3462" s="14">
        <f t="shared" si="163"/>
        <v>10</v>
      </c>
      <c r="G3462" s="14">
        <v>410.91</v>
      </c>
      <c r="H3462" s="13">
        <f t="shared" si="164"/>
        <v>-3.0699999999999932</v>
      </c>
    </row>
    <row r="3463" spans="1:8" x14ac:dyDescent="0.3">
      <c r="A3463">
        <v>3462</v>
      </c>
      <c r="B3463" s="2">
        <v>40959</v>
      </c>
      <c r="C3463" s="13">
        <v>101.02714285714285</v>
      </c>
      <c r="D3463" s="13">
        <f t="shared" si="162"/>
        <v>-2.2428571428571473</v>
      </c>
      <c r="E3463" s="14">
        <v>20800</v>
      </c>
      <c r="F3463" s="14">
        <f t="shared" si="163"/>
        <v>-10</v>
      </c>
      <c r="G3463" s="14">
        <v>413.98</v>
      </c>
      <c r="H3463" s="13">
        <f t="shared" si="164"/>
        <v>10.680000000000007</v>
      </c>
    </row>
    <row r="3464" spans="1:8" x14ac:dyDescent="0.3">
      <c r="A3464">
        <v>3463</v>
      </c>
      <c r="B3464" s="2">
        <v>40956</v>
      </c>
      <c r="C3464" s="13">
        <v>103.27</v>
      </c>
      <c r="D3464" s="13">
        <f t="shared" si="162"/>
        <v>0.93999999999999773</v>
      </c>
      <c r="E3464" s="14">
        <v>20810</v>
      </c>
      <c r="F3464" s="14">
        <f t="shared" si="163"/>
        <v>40</v>
      </c>
      <c r="G3464" s="14">
        <v>403.3</v>
      </c>
      <c r="H3464" s="13">
        <f t="shared" si="164"/>
        <v>6.7900000000000205</v>
      </c>
    </row>
    <row r="3465" spans="1:8" x14ac:dyDescent="0.3">
      <c r="A3465">
        <v>3464</v>
      </c>
      <c r="B3465" s="2">
        <v>40955</v>
      </c>
      <c r="C3465" s="13">
        <v>102.33</v>
      </c>
      <c r="D3465" s="13">
        <f t="shared" si="162"/>
        <v>0.51000000000000512</v>
      </c>
      <c r="E3465" s="14">
        <v>20770</v>
      </c>
      <c r="F3465" s="14">
        <f t="shared" si="163"/>
        <v>-50</v>
      </c>
      <c r="G3465" s="14">
        <v>396.51</v>
      </c>
      <c r="H3465" s="13">
        <f t="shared" si="164"/>
        <v>-0.90000000000003411</v>
      </c>
    </row>
    <row r="3466" spans="1:8" x14ac:dyDescent="0.3">
      <c r="A3466">
        <v>3465</v>
      </c>
      <c r="B3466" s="2">
        <v>40954</v>
      </c>
      <c r="C3466" s="13">
        <v>101.82</v>
      </c>
      <c r="D3466" s="13">
        <f t="shared" si="162"/>
        <v>1</v>
      </c>
      <c r="E3466" s="14">
        <v>20820</v>
      </c>
      <c r="F3466" s="14">
        <f t="shared" si="163"/>
        <v>-20</v>
      </c>
      <c r="G3466" s="14">
        <v>397.41</v>
      </c>
      <c r="H3466" s="13">
        <f t="shared" si="164"/>
        <v>-2.8499999999999659</v>
      </c>
    </row>
    <row r="3467" spans="1:8" x14ac:dyDescent="0.3">
      <c r="A3467">
        <v>3466</v>
      </c>
      <c r="B3467" s="2">
        <v>40953</v>
      </c>
      <c r="C3467" s="13">
        <v>100.82</v>
      </c>
      <c r="D3467" s="13">
        <f t="shared" si="162"/>
        <v>0.42999999999999261</v>
      </c>
      <c r="E3467" s="14">
        <v>20840</v>
      </c>
      <c r="F3467" s="14">
        <f t="shared" si="163"/>
        <v>10</v>
      </c>
      <c r="G3467" s="14">
        <v>400.26</v>
      </c>
      <c r="H3467" s="13">
        <f t="shared" si="164"/>
        <v>4.7199999999999704</v>
      </c>
    </row>
    <row r="3468" spans="1:8" x14ac:dyDescent="0.3">
      <c r="A3468">
        <v>3467</v>
      </c>
      <c r="B3468" s="2">
        <v>40952</v>
      </c>
      <c r="C3468" s="13">
        <v>100.39</v>
      </c>
      <c r="D3468" s="13">
        <f t="shared" si="162"/>
        <v>1.7099999999999937</v>
      </c>
      <c r="E3468" s="14">
        <v>20830</v>
      </c>
      <c r="F3468" s="14">
        <f t="shared" si="163"/>
        <v>-40</v>
      </c>
      <c r="G3468" s="14">
        <v>395.54</v>
      </c>
      <c r="H3468" s="13">
        <f t="shared" si="164"/>
        <v>-9.4799999999999613</v>
      </c>
    </row>
    <row r="3469" spans="1:8" x14ac:dyDescent="0.3">
      <c r="A3469">
        <v>3468</v>
      </c>
      <c r="B3469" s="2">
        <v>40949</v>
      </c>
      <c r="C3469" s="13">
        <v>98.68</v>
      </c>
      <c r="D3469" s="13">
        <f t="shared" si="162"/>
        <v>-1.1999999999999886</v>
      </c>
      <c r="E3469" s="14">
        <v>20870</v>
      </c>
      <c r="F3469" s="14">
        <f t="shared" si="163"/>
        <v>0</v>
      </c>
      <c r="G3469" s="14">
        <v>405.02</v>
      </c>
      <c r="H3469" s="13">
        <f t="shared" si="164"/>
        <v>-6.3700000000000045</v>
      </c>
    </row>
    <row r="3470" spans="1:8" x14ac:dyDescent="0.3">
      <c r="A3470">
        <v>3469</v>
      </c>
      <c r="B3470" s="2">
        <v>40948</v>
      </c>
      <c r="C3470" s="13">
        <v>99.88</v>
      </c>
      <c r="D3470" s="13">
        <f t="shared" si="162"/>
        <v>1.0799999999999983</v>
      </c>
      <c r="E3470" s="14">
        <v>20870</v>
      </c>
      <c r="F3470" s="14">
        <f t="shared" si="163"/>
        <v>-30</v>
      </c>
      <c r="G3470" s="14">
        <v>411.39</v>
      </c>
      <c r="H3470" s="13">
        <f t="shared" si="164"/>
        <v>1.8600000000000136</v>
      </c>
    </row>
    <row r="3471" spans="1:8" x14ac:dyDescent="0.3">
      <c r="A3471">
        <v>3470</v>
      </c>
      <c r="B3471" s="2">
        <v>40947</v>
      </c>
      <c r="C3471" s="13">
        <v>98.8</v>
      </c>
      <c r="D3471" s="13">
        <f t="shared" si="162"/>
        <v>0.25</v>
      </c>
      <c r="E3471" s="14">
        <v>20900</v>
      </c>
      <c r="F3471" s="14">
        <f t="shared" si="163"/>
        <v>0</v>
      </c>
      <c r="G3471" s="14">
        <v>409.53</v>
      </c>
      <c r="H3471" s="13">
        <f t="shared" si="164"/>
        <v>8.4499999999999886</v>
      </c>
    </row>
    <row r="3472" spans="1:8" x14ac:dyDescent="0.3">
      <c r="A3472">
        <v>3471</v>
      </c>
      <c r="B3472" s="2">
        <v>40946</v>
      </c>
      <c r="C3472" s="13">
        <v>98.55</v>
      </c>
      <c r="D3472" s="13">
        <f t="shared" si="162"/>
        <v>1.6599999999999966</v>
      </c>
      <c r="E3472" s="14">
        <v>20900</v>
      </c>
      <c r="F3472" s="14">
        <f t="shared" si="163"/>
        <v>-20</v>
      </c>
      <c r="G3472" s="14">
        <v>401.08</v>
      </c>
      <c r="H3472" s="13">
        <f t="shared" si="164"/>
        <v>1.3499999999999659</v>
      </c>
    </row>
    <row r="3473" spans="1:8" x14ac:dyDescent="0.3">
      <c r="A3473">
        <v>3472</v>
      </c>
      <c r="B3473" s="2">
        <v>40945</v>
      </c>
      <c r="C3473" s="13">
        <v>96.89</v>
      </c>
      <c r="D3473" s="13">
        <f t="shared" si="162"/>
        <v>-0.90999999999999659</v>
      </c>
      <c r="E3473" s="14">
        <v>20920</v>
      </c>
      <c r="F3473" s="14">
        <f t="shared" si="163"/>
        <v>-30</v>
      </c>
      <c r="G3473" s="14">
        <v>399.73</v>
      </c>
      <c r="H3473" s="13">
        <f t="shared" si="164"/>
        <v>-2.0099999999999909</v>
      </c>
    </row>
    <row r="3474" spans="1:8" x14ac:dyDescent="0.3">
      <c r="A3474">
        <v>3473</v>
      </c>
      <c r="B3474" s="2">
        <v>40942</v>
      </c>
      <c r="C3474" s="13">
        <v>97.8</v>
      </c>
      <c r="D3474" s="13">
        <f t="shared" si="162"/>
        <v>1.4399999999999977</v>
      </c>
      <c r="E3474" s="14">
        <v>20950</v>
      </c>
      <c r="F3474" s="14">
        <f t="shared" si="163"/>
        <v>0</v>
      </c>
      <c r="G3474" s="14">
        <v>401.74</v>
      </c>
      <c r="H3474" s="13">
        <f t="shared" si="164"/>
        <v>0.12999999999999545</v>
      </c>
    </row>
    <row r="3475" spans="1:8" x14ac:dyDescent="0.3">
      <c r="A3475">
        <v>3474</v>
      </c>
      <c r="B3475" s="2">
        <v>40941</v>
      </c>
      <c r="C3475" s="13">
        <v>96.36</v>
      </c>
      <c r="D3475" s="13">
        <f t="shared" si="162"/>
        <v>-1.269999999999996</v>
      </c>
      <c r="E3475" s="14">
        <v>20950</v>
      </c>
      <c r="F3475" s="14">
        <f t="shared" si="163"/>
        <v>-30</v>
      </c>
      <c r="G3475" s="14">
        <v>401.61</v>
      </c>
      <c r="H3475" s="13">
        <f t="shared" si="164"/>
        <v>10.939999999999998</v>
      </c>
    </row>
    <row r="3476" spans="1:8" x14ac:dyDescent="0.3">
      <c r="A3476">
        <v>3475</v>
      </c>
      <c r="B3476" s="2">
        <v>40940</v>
      </c>
      <c r="C3476" s="13">
        <v>97.63</v>
      </c>
      <c r="D3476" s="13">
        <f t="shared" si="162"/>
        <v>-0.82999999999999829</v>
      </c>
      <c r="E3476" s="14">
        <v>20980</v>
      </c>
      <c r="F3476" s="14">
        <f t="shared" si="163"/>
        <v>-20</v>
      </c>
      <c r="G3476" s="14">
        <v>390.67</v>
      </c>
      <c r="H3476" s="13">
        <f t="shared" si="164"/>
        <v>2.6999999999999886</v>
      </c>
    </row>
    <row r="3477" spans="1:8" x14ac:dyDescent="0.3">
      <c r="A3477">
        <v>3476</v>
      </c>
      <c r="B3477" s="2">
        <v>40939</v>
      </c>
      <c r="C3477" s="13">
        <v>98.46</v>
      </c>
      <c r="D3477" s="13">
        <f t="shared" si="162"/>
        <v>-0.29000000000000625</v>
      </c>
      <c r="E3477" s="14">
        <v>21000</v>
      </c>
      <c r="F3477" s="14">
        <f t="shared" si="163"/>
        <v>100</v>
      </c>
      <c r="G3477" s="14">
        <v>387.97</v>
      </c>
      <c r="H3477" s="13">
        <f t="shared" si="164"/>
        <v>3.0300000000000296</v>
      </c>
    </row>
    <row r="3478" spans="1:8" x14ac:dyDescent="0.3">
      <c r="A3478">
        <v>3477</v>
      </c>
      <c r="B3478" s="2">
        <v>40938</v>
      </c>
      <c r="C3478" s="13">
        <v>98.75</v>
      </c>
      <c r="D3478" s="13">
        <f t="shared" si="162"/>
        <v>-0.71999999999999886</v>
      </c>
      <c r="E3478" s="14">
        <v>20900</v>
      </c>
      <c r="F3478" s="14">
        <f t="shared" si="163"/>
        <v>50</v>
      </c>
      <c r="G3478" s="14">
        <v>384.94</v>
      </c>
      <c r="H3478" s="13">
        <f t="shared" si="164"/>
        <v>18.822923781757595</v>
      </c>
    </row>
    <row r="3479" spans="1:8" x14ac:dyDescent="0.3">
      <c r="A3479">
        <v>3478</v>
      </c>
      <c r="B3479" s="2">
        <v>40935</v>
      </c>
      <c r="C3479" s="13">
        <v>99.47</v>
      </c>
      <c r="D3479" s="13">
        <f t="shared" si="162"/>
        <v>-0.29000000000000625</v>
      </c>
      <c r="E3479" s="14">
        <v>20850</v>
      </c>
      <c r="F3479" s="14">
        <f t="shared" si="163"/>
        <v>0</v>
      </c>
      <c r="G3479" s="14">
        <v>366.1170762182424</v>
      </c>
      <c r="H3479" s="13">
        <f t="shared" si="164"/>
        <v>0.90713452728027733</v>
      </c>
    </row>
    <row r="3480" spans="1:8" x14ac:dyDescent="0.3">
      <c r="A3480">
        <v>3479</v>
      </c>
      <c r="B3480" s="2">
        <v>40934</v>
      </c>
      <c r="C3480" s="13">
        <v>99.76</v>
      </c>
      <c r="D3480" s="13">
        <f t="shared" si="162"/>
        <v>0.53000000000000114</v>
      </c>
      <c r="E3480" s="14">
        <v>20850</v>
      </c>
      <c r="F3480" s="14">
        <f t="shared" si="163"/>
        <v>0</v>
      </c>
      <c r="G3480" s="14">
        <v>365.20994169096213</v>
      </c>
      <c r="H3480" s="13">
        <f t="shared" si="164"/>
        <v>0.91749271137030064</v>
      </c>
    </row>
    <row r="3481" spans="1:8" x14ac:dyDescent="0.3">
      <c r="A3481">
        <v>3480</v>
      </c>
      <c r="B3481" s="2">
        <v>40933</v>
      </c>
      <c r="C3481" s="13">
        <v>99.23</v>
      </c>
      <c r="D3481" s="13">
        <f t="shared" si="162"/>
        <v>0.39000000000000057</v>
      </c>
      <c r="E3481" s="14">
        <v>20850</v>
      </c>
      <c r="F3481" s="14">
        <f t="shared" si="163"/>
        <v>40</v>
      </c>
      <c r="G3481" s="14">
        <v>364.29244897959182</v>
      </c>
      <c r="H3481" s="13">
        <f t="shared" si="164"/>
        <v>1.2453061224489943</v>
      </c>
    </row>
    <row r="3482" spans="1:8" x14ac:dyDescent="0.3">
      <c r="A3482">
        <v>3481</v>
      </c>
      <c r="B3482" s="2">
        <v>40932</v>
      </c>
      <c r="C3482" s="13">
        <v>98.84</v>
      </c>
      <c r="D3482" s="13">
        <f t="shared" si="162"/>
        <v>-0.62999999999999545</v>
      </c>
      <c r="E3482" s="14">
        <v>20810</v>
      </c>
      <c r="F3482" s="14">
        <f t="shared" si="163"/>
        <v>0</v>
      </c>
      <c r="G3482" s="14">
        <v>363.04714285714283</v>
      </c>
      <c r="H3482" s="13">
        <f t="shared" si="164"/>
        <v>1.8671428571428237</v>
      </c>
    </row>
    <row r="3483" spans="1:8" x14ac:dyDescent="0.3">
      <c r="A3483">
        <v>3482</v>
      </c>
      <c r="B3483" s="2">
        <v>40931</v>
      </c>
      <c r="C3483" s="13">
        <v>99.47</v>
      </c>
      <c r="D3483" s="13">
        <f t="shared" si="162"/>
        <v>1.3199999999999932</v>
      </c>
      <c r="E3483" s="14">
        <v>20810</v>
      </c>
      <c r="F3483" s="14">
        <f t="shared" si="163"/>
        <v>0</v>
      </c>
      <c r="G3483" s="14">
        <v>361.18</v>
      </c>
      <c r="H3483" s="13">
        <f t="shared" si="164"/>
        <v>-11.819999999999993</v>
      </c>
    </row>
    <row r="3484" spans="1:8" x14ac:dyDescent="0.3">
      <c r="A3484">
        <v>3483</v>
      </c>
      <c r="B3484" s="2">
        <v>40928</v>
      </c>
      <c r="C3484" s="13">
        <v>98.15</v>
      </c>
      <c r="D3484" s="13">
        <f t="shared" si="162"/>
        <v>-2.1699999999999875</v>
      </c>
      <c r="E3484" s="14">
        <v>20810</v>
      </c>
      <c r="F3484" s="14">
        <f t="shared" si="163"/>
        <v>-40</v>
      </c>
      <c r="G3484" s="14">
        <v>373</v>
      </c>
      <c r="H3484" s="13">
        <f t="shared" si="164"/>
        <v>-0.43000000000000682</v>
      </c>
    </row>
    <row r="3485" spans="1:8" x14ac:dyDescent="0.3">
      <c r="A3485">
        <v>3484</v>
      </c>
      <c r="B3485" s="2">
        <v>40927</v>
      </c>
      <c r="C3485" s="13">
        <v>100.32</v>
      </c>
      <c r="D3485" s="13">
        <f t="shared" si="162"/>
        <v>-0.29000000000000625</v>
      </c>
      <c r="E3485" s="14">
        <v>20850</v>
      </c>
      <c r="F3485" s="14">
        <f t="shared" si="163"/>
        <v>-50</v>
      </c>
      <c r="G3485" s="14">
        <v>373.43</v>
      </c>
      <c r="H3485" s="13">
        <f t="shared" si="164"/>
        <v>10.769999999999982</v>
      </c>
    </row>
    <row r="3486" spans="1:8" x14ac:dyDescent="0.3">
      <c r="A3486">
        <v>3485</v>
      </c>
      <c r="B3486" s="2">
        <v>40926</v>
      </c>
      <c r="C3486" s="13">
        <v>100.61</v>
      </c>
      <c r="D3486" s="13">
        <f t="shared" si="162"/>
        <v>-9.0000000000003411E-2</v>
      </c>
      <c r="E3486" s="14">
        <v>20900</v>
      </c>
      <c r="F3486" s="14">
        <f t="shared" si="163"/>
        <v>-100</v>
      </c>
      <c r="G3486" s="14">
        <v>362.66</v>
      </c>
      <c r="H3486" s="13">
        <f t="shared" si="164"/>
        <v>3.8000000000000114</v>
      </c>
    </row>
    <row r="3487" spans="1:8" x14ac:dyDescent="0.3">
      <c r="A3487">
        <v>3486</v>
      </c>
      <c r="B3487" s="2">
        <v>40925</v>
      </c>
      <c r="C3487" s="13">
        <v>100.7</v>
      </c>
      <c r="D3487" s="13">
        <f t="shared" si="162"/>
        <v>-8.99999999999892E-2</v>
      </c>
      <c r="E3487" s="14">
        <v>21000</v>
      </c>
      <c r="F3487" s="14">
        <f t="shared" si="163"/>
        <v>0</v>
      </c>
      <c r="G3487" s="14">
        <v>358.86</v>
      </c>
      <c r="H3487" s="13">
        <f t="shared" si="164"/>
        <v>0.99000000000000909</v>
      </c>
    </row>
    <row r="3488" spans="1:8" x14ac:dyDescent="0.3">
      <c r="A3488">
        <v>3487</v>
      </c>
      <c r="B3488" s="2">
        <v>40924</v>
      </c>
      <c r="C3488" s="13">
        <v>100.78999999999999</v>
      </c>
      <c r="D3488" s="13">
        <f t="shared" si="162"/>
        <v>2.0999999999999943</v>
      </c>
      <c r="E3488" s="14">
        <v>21000</v>
      </c>
      <c r="F3488" s="14">
        <f t="shared" si="163"/>
        <v>-31</v>
      </c>
      <c r="G3488" s="14">
        <v>357.87</v>
      </c>
      <c r="H3488" s="13">
        <f t="shared" si="164"/>
        <v>3.5400000000000205</v>
      </c>
    </row>
    <row r="3489" spans="1:8" x14ac:dyDescent="0.3">
      <c r="A3489">
        <v>3488</v>
      </c>
      <c r="B3489" s="2">
        <v>40921</v>
      </c>
      <c r="C3489" s="13">
        <v>98.69</v>
      </c>
      <c r="D3489" s="13">
        <f t="shared" si="162"/>
        <v>-0.34000000000000341</v>
      </c>
      <c r="E3489" s="14">
        <v>21031</v>
      </c>
      <c r="F3489" s="14">
        <f t="shared" si="163"/>
        <v>-3</v>
      </c>
      <c r="G3489" s="14">
        <v>354.33</v>
      </c>
      <c r="H3489" s="13">
        <f t="shared" si="164"/>
        <v>6.2199999999999704</v>
      </c>
    </row>
    <row r="3490" spans="1:8" x14ac:dyDescent="0.3">
      <c r="A3490">
        <v>3489</v>
      </c>
      <c r="B3490" s="2">
        <v>40920</v>
      </c>
      <c r="C3490" s="13">
        <v>99.03</v>
      </c>
      <c r="D3490" s="13">
        <f t="shared" si="162"/>
        <v>-1.8599999999999994</v>
      </c>
      <c r="E3490" s="14">
        <v>21034</v>
      </c>
      <c r="F3490" s="14">
        <f t="shared" si="163"/>
        <v>9</v>
      </c>
      <c r="G3490" s="14">
        <v>348.11</v>
      </c>
      <c r="H3490" s="13">
        <f t="shared" si="164"/>
        <v>0.68000000000000682</v>
      </c>
    </row>
    <row r="3491" spans="1:8" x14ac:dyDescent="0.3">
      <c r="A3491">
        <v>3490</v>
      </c>
      <c r="B3491" s="2">
        <v>40919</v>
      </c>
      <c r="C3491" s="13">
        <v>100.89</v>
      </c>
      <c r="D3491" s="13">
        <f t="shared" si="162"/>
        <v>-1.3499999999999943</v>
      </c>
      <c r="E3491" s="14">
        <v>21025</v>
      </c>
      <c r="F3491" s="14">
        <f t="shared" si="163"/>
        <v>25</v>
      </c>
      <c r="G3491" s="14">
        <v>347.43</v>
      </c>
      <c r="H3491" s="13">
        <f t="shared" si="164"/>
        <v>2.75</v>
      </c>
    </row>
    <row r="3492" spans="1:8" x14ac:dyDescent="0.3">
      <c r="A3492">
        <v>3491</v>
      </c>
      <c r="B3492" s="2">
        <v>40918</v>
      </c>
      <c r="C3492" s="13">
        <v>102.24</v>
      </c>
      <c r="D3492" s="13">
        <f t="shared" si="162"/>
        <v>0.92999999999999261</v>
      </c>
      <c r="E3492" s="14">
        <v>21000</v>
      </c>
      <c r="F3492" s="14">
        <f t="shared" si="163"/>
        <v>-33</v>
      </c>
      <c r="G3492" s="14">
        <v>344.68</v>
      </c>
      <c r="H3492" s="13">
        <f t="shared" si="164"/>
        <v>5.3600000000000136</v>
      </c>
    </row>
    <row r="3493" spans="1:8" x14ac:dyDescent="0.3">
      <c r="A3493">
        <v>3492</v>
      </c>
      <c r="B3493" s="2">
        <v>40917</v>
      </c>
      <c r="C3493" s="13">
        <v>101.31</v>
      </c>
      <c r="D3493" s="13">
        <f t="shared" si="162"/>
        <v>-0.25</v>
      </c>
      <c r="E3493" s="14">
        <v>21033</v>
      </c>
      <c r="F3493" s="14">
        <f t="shared" si="163"/>
        <v>2</v>
      </c>
      <c r="G3493" s="14">
        <v>339.32</v>
      </c>
      <c r="H3493" s="13">
        <f t="shared" si="164"/>
        <v>2.589999999999975</v>
      </c>
    </row>
    <row r="3494" spans="1:8" x14ac:dyDescent="0.3">
      <c r="A3494">
        <v>3493</v>
      </c>
      <c r="B3494" s="2">
        <v>40914</v>
      </c>
      <c r="C3494" s="13">
        <v>101.56</v>
      </c>
      <c r="D3494" s="13">
        <f t="shared" si="162"/>
        <v>-0.25</v>
      </c>
      <c r="E3494" s="14">
        <v>21031</v>
      </c>
      <c r="F3494" s="14">
        <f t="shared" si="163"/>
        <v>5</v>
      </c>
      <c r="G3494" s="14">
        <v>336.73</v>
      </c>
      <c r="H3494" s="13">
        <f t="shared" si="164"/>
        <v>-4.2099999999999795</v>
      </c>
    </row>
    <row r="3495" spans="1:8" x14ac:dyDescent="0.3">
      <c r="A3495">
        <v>3494</v>
      </c>
      <c r="B3495" s="2">
        <v>40913</v>
      </c>
      <c r="C3495" s="13">
        <v>101.81</v>
      </c>
      <c r="D3495" s="13">
        <f t="shared" si="162"/>
        <v>-1.4099999999999966</v>
      </c>
      <c r="E3495" s="14">
        <v>21026</v>
      </c>
      <c r="F3495" s="14">
        <f t="shared" si="163"/>
        <v>0</v>
      </c>
      <c r="G3495" s="14">
        <v>340.94</v>
      </c>
      <c r="H3495" s="13">
        <f t="shared" si="164"/>
        <v>-7.8999999999999773</v>
      </c>
    </row>
    <row r="3496" spans="1:8" x14ac:dyDescent="0.3">
      <c r="A3496">
        <v>3495</v>
      </c>
      <c r="B3496" s="2">
        <v>40912</v>
      </c>
      <c r="C3496" s="13">
        <v>103.22</v>
      </c>
      <c r="D3496" s="13">
        <f t="shared" si="162"/>
        <v>0.26000000000000512</v>
      </c>
      <c r="E3496" s="14">
        <v>21026</v>
      </c>
      <c r="F3496" s="14">
        <f t="shared" si="163"/>
        <v>0</v>
      </c>
      <c r="G3496" s="14">
        <v>348.84</v>
      </c>
      <c r="H3496" s="13">
        <f t="shared" si="164"/>
        <v>-1.160000000000025</v>
      </c>
    </row>
    <row r="3497" spans="1:8" x14ac:dyDescent="0.3">
      <c r="A3497">
        <v>3496</v>
      </c>
      <c r="B3497" s="2">
        <v>40911</v>
      </c>
      <c r="C3497" s="13">
        <v>102.96</v>
      </c>
      <c r="D3497" s="13">
        <f t="shared" si="162"/>
        <v>4.1299999999999955</v>
      </c>
      <c r="E3497" s="14">
        <v>21026</v>
      </c>
      <c r="F3497" s="14">
        <f t="shared" si="163"/>
        <v>-5</v>
      </c>
      <c r="G3497" s="14">
        <v>350</v>
      </c>
      <c r="H3497" s="13">
        <f t="shared" si="164"/>
        <v>-1.5500000000000114</v>
      </c>
    </row>
    <row r="3498" spans="1:8" x14ac:dyDescent="0.3">
      <c r="A3498">
        <v>3497</v>
      </c>
      <c r="B3498" s="2">
        <v>40907</v>
      </c>
      <c r="C3498" s="13">
        <v>98.83</v>
      </c>
      <c r="D3498" s="13">
        <f t="shared" si="162"/>
        <v>-0.85000000000000853</v>
      </c>
      <c r="E3498" s="14">
        <v>21031</v>
      </c>
      <c r="F3498" s="14">
        <f t="shared" si="163"/>
        <v>21</v>
      </c>
      <c r="G3498" s="14">
        <v>351.55</v>
      </c>
      <c r="H3498" s="13">
        <f t="shared" si="164"/>
        <v>1.0400000000000205</v>
      </c>
    </row>
    <row r="3499" spans="1:8" x14ac:dyDescent="0.3">
      <c r="A3499">
        <v>3498</v>
      </c>
      <c r="B3499" s="2">
        <v>40906</v>
      </c>
      <c r="C3499" s="13">
        <v>99.68</v>
      </c>
      <c r="D3499" s="13">
        <f t="shared" si="162"/>
        <v>0.24000000000000909</v>
      </c>
      <c r="E3499" s="14">
        <v>21010</v>
      </c>
      <c r="F3499" s="14">
        <f t="shared" si="163"/>
        <v>10</v>
      </c>
      <c r="G3499" s="14">
        <v>350.51</v>
      </c>
      <c r="H3499" s="13">
        <f t="shared" si="164"/>
        <v>-0.15000000000003411</v>
      </c>
    </row>
    <row r="3500" spans="1:8" x14ac:dyDescent="0.3">
      <c r="A3500">
        <v>3499</v>
      </c>
      <c r="B3500" s="2">
        <v>40905</v>
      </c>
      <c r="C3500" s="13">
        <v>99.44</v>
      </c>
      <c r="D3500" s="13">
        <f t="shared" si="162"/>
        <v>-1.8500000000000085</v>
      </c>
      <c r="E3500" s="14">
        <v>21000</v>
      </c>
      <c r="F3500" s="14">
        <f t="shared" si="163"/>
        <v>-28</v>
      </c>
      <c r="G3500" s="14">
        <v>350.66</v>
      </c>
      <c r="H3500" s="13">
        <f t="shared" si="164"/>
        <v>2.8600000000000136</v>
      </c>
    </row>
    <row r="3501" spans="1:8" x14ac:dyDescent="0.3">
      <c r="A3501">
        <v>3500</v>
      </c>
      <c r="B3501" s="2">
        <v>40904</v>
      </c>
      <c r="C3501" s="13">
        <v>101.29</v>
      </c>
      <c r="D3501" s="13">
        <f t="shared" si="162"/>
        <v>4.7057142857142935</v>
      </c>
      <c r="E3501" s="14">
        <v>21028</v>
      </c>
      <c r="F3501" s="14">
        <f t="shared" si="163"/>
        <v>-5</v>
      </c>
      <c r="G3501" s="14">
        <v>347.8</v>
      </c>
      <c r="H3501" s="13">
        <f t="shared" si="164"/>
        <v>-4.8799999999999955</v>
      </c>
    </row>
    <row r="3502" spans="1:8" x14ac:dyDescent="0.3">
      <c r="A3502">
        <v>3501</v>
      </c>
      <c r="B3502" s="2">
        <v>40903</v>
      </c>
      <c r="C3502" s="13">
        <v>96.584285714285713</v>
      </c>
      <c r="D3502" s="13">
        <f t="shared" si="162"/>
        <v>-3.1357142857142861</v>
      </c>
      <c r="E3502" s="14">
        <v>21033</v>
      </c>
      <c r="F3502" s="14">
        <f t="shared" si="163"/>
        <v>22</v>
      </c>
      <c r="G3502" s="14">
        <v>352.68</v>
      </c>
      <c r="H3502" s="13">
        <f t="shared" si="164"/>
        <v>-3.5299999999999727</v>
      </c>
    </row>
    <row r="3503" spans="1:8" x14ac:dyDescent="0.3">
      <c r="A3503">
        <v>3502</v>
      </c>
      <c r="B3503" s="2">
        <v>40900</v>
      </c>
      <c r="C3503" s="13">
        <v>99.72</v>
      </c>
      <c r="D3503" s="13">
        <f t="shared" si="162"/>
        <v>0.29999999999999716</v>
      </c>
      <c r="E3503" s="14">
        <v>21011</v>
      </c>
      <c r="F3503" s="14">
        <f t="shared" si="163"/>
        <v>11</v>
      </c>
      <c r="G3503" s="14">
        <v>356.21</v>
      </c>
      <c r="H3503" s="13">
        <f t="shared" si="164"/>
        <v>-4.160000000000025</v>
      </c>
    </row>
    <row r="3504" spans="1:8" x14ac:dyDescent="0.3">
      <c r="A3504">
        <v>3503</v>
      </c>
      <c r="B3504" s="2">
        <v>40899</v>
      </c>
      <c r="C3504" s="13">
        <v>99.42</v>
      </c>
      <c r="D3504" s="13">
        <f t="shared" si="162"/>
        <v>0.87999999999999545</v>
      </c>
      <c r="E3504" s="14">
        <v>21000</v>
      </c>
      <c r="F3504" s="14">
        <f t="shared" si="163"/>
        <v>-15</v>
      </c>
      <c r="G3504" s="14">
        <v>360.37</v>
      </c>
      <c r="H3504" s="13">
        <f t="shared" si="164"/>
        <v>-7.3500000000000227</v>
      </c>
    </row>
    <row r="3505" spans="1:8" x14ac:dyDescent="0.3">
      <c r="A3505">
        <v>3504</v>
      </c>
      <c r="B3505" s="2">
        <v>40898</v>
      </c>
      <c r="C3505" s="13">
        <v>98.54</v>
      </c>
      <c r="D3505" s="13">
        <f t="shared" si="162"/>
        <v>1.3800000000000097</v>
      </c>
      <c r="E3505" s="14">
        <v>21015</v>
      </c>
      <c r="F3505" s="14">
        <f t="shared" si="163"/>
        <v>15</v>
      </c>
      <c r="G3505" s="14">
        <v>367.72</v>
      </c>
      <c r="H3505" s="13">
        <f t="shared" si="164"/>
        <v>2.0500000000000114</v>
      </c>
    </row>
    <row r="3506" spans="1:8" x14ac:dyDescent="0.3">
      <c r="A3506">
        <v>3505</v>
      </c>
      <c r="B3506" s="2">
        <v>40897</v>
      </c>
      <c r="C3506" s="13">
        <v>97.16</v>
      </c>
      <c r="D3506" s="13">
        <f t="shared" si="162"/>
        <v>3.2999999999999972</v>
      </c>
      <c r="E3506" s="14">
        <v>21000</v>
      </c>
      <c r="F3506" s="14">
        <f t="shared" si="163"/>
        <v>-14</v>
      </c>
      <c r="G3506" s="14">
        <v>365.67</v>
      </c>
      <c r="H3506" s="13">
        <f t="shared" si="164"/>
        <v>-1.7299999999999613</v>
      </c>
    </row>
    <row r="3507" spans="1:8" x14ac:dyDescent="0.3">
      <c r="A3507">
        <v>3506</v>
      </c>
      <c r="B3507" s="2">
        <v>40896</v>
      </c>
      <c r="C3507" s="13">
        <v>93.86</v>
      </c>
      <c r="D3507" s="13">
        <f t="shared" si="162"/>
        <v>0.31000000000000227</v>
      </c>
      <c r="E3507" s="14">
        <v>21014</v>
      </c>
      <c r="F3507" s="14">
        <f t="shared" si="163"/>
        <v>-6</v>
      </c>
      <c r="G3507" s="14">
        <v>367.4</v>
      </c>
      <c r="H3507" s="13">
        <f t="shared" si="164"/>
        <v>1.3700000000000045</v>
      </c>
    </row>
    <row r="3508" spans="1:8" x14ac:dyDescent="0.3">
      <c r="A3508">
        <v>3507</v>
      </c>
      <c r="B3508" s="2">
        <v>40893</v>
      </c>
      <c r="C3508" s="13">
        <v>93.55</v>
      </c>
      <c r="D3508" s="13">
        <f t="shared" si="162"/>
        <v>-0.29000000000000625</v>
      </c>
      <c r="E3508" s="14">
        <v>21020</v>
      </c>
      <c r="F3508" s="14">
        <f t="shared" si="163"/>
        <v>9</v>
      </c>
      <c r="G3508" s="14">
        <v>366.03</v>
      </c>
      <c r="H3508" s="13">
        <f t="shared" si="164"/>
        <v>1.5499999999999545</v>
      </c>
    </row>
    <row r="3509" spans="1:8" x14ac:dyDescent="0.3">
      <c r="A3509">
        <v>3508</v>
      </c>
      <c r="B3509" s="2">
        <v>40892</v>
      </c>
      <c r="C3509" s="13">
        <v>93.84</v>
      </c>
      <c r="D3509" s="13">
        <f t="shared" si="162"/>
        <v>-1.0799999999999983</v>
      </c>
      <c r="E3509" s="14">
        <v>21011</v>
      </c>
      <c r="F3509" s="14">
        <f t="shared" si="163"/>
        <v>2</v>
      </c>
      <c r="G3509" s="14">
        <v>364.48</v>
      </c>
      <c r="H3509" s="13">
        <f t="shared" si="164"/>
        <v>-3.0699999999999932</v>
      </c>
    </row>
    <row r="3510" spans="1:8" x14ac:dyDescent="0.3">
      <c r="A3510">
        <v>3509</v>
      </c>
      <c r="B3510" s="2">
        <v>40891</v>
      </c>
      <c r="C3510" s="13">
        <v>94.92</v>
      </c>
      <c r="D3510" s="13">
        <f t="shared" si="162"/>
        <v>-5.3199999999999932</v>
      </c>
      <c r="E3510" s="14">
        <v>21009</v>
      </c>
      <c r="F3510" s="14">
        <f t="shared" si="163"/>
        <v>-1</v>
      </c>
      <c r="G3510" s="14">
        <v>367.55</v>
      </c>
      <c r="H3510" s="13">
        <f t="shared" si="164"/>
        <v>-4.1999999999999886</v>
      </c>
    </row>
    <row r="3511" spans="1:8" x14ac:dyDescent="0.3">
      <c r="A3511">
        <v>3510</v>
      </c>
      <c r="B3511" s="2">
        <v>40890</v>
      </c>
      <c r="C3511" s="13">
        <v>100.24</v>
      </c>
      <c r="D3511" s="13">
        <f t="shared" si="162"/>
        <v>2.4699999999999989</v>
      </c>
      <c r="E3511" s="14">
        <v>21010</v>
      </c>
      <c r="F3511" s="14">
        <f t="shared" si="163"/>
        <v>5</v>
      </c>
      <c r="G3511" s="14">
        <v>371.75</v>
      </c>
      <c r="H3511" s="13">
        <f t="shared" si="164"/>
        <v>-3.5500000000000114</v>
      </c>
    </row>
    <row r="3512" spans="1:8" x14ac:dyDescent="0.3">
      <c r="A3512">
        <v>3511</v>
      </c>
      <c r="B3512" s="2">
        <v>40889</v>
      </c>
      <c r="C3512" s="13">
        <v>97.77</v>
      </c>
      <c r="D3512" s="13">
        <f t="shared" si="162"/>
        <v>-1.6300000000000097</v>
      </c>
      <c r="E3512" s="14">
        <v>21005</v>
      </c>
      <c r="F3512" s="14">
        <f t="shared" si="163"/>
        <v>5</v>
      </c>
      <c r="G3512" s="14">
        <v>375.3</v>
      </c>
      <c r="H3512" s="13">
        <f t="shared" si="164"/>
        <v>-1.8600000000000136</v>
      </c>
    </row>
    <row r="3513" spans="1:8" x14ac:dyDescent="0.3">
      <c r="A3513">
        <v>3512</v>
      </c>
      <c r="B3513" s="2">
        <v>40886</v>
      </c>
      <c r="C3513" s="13">
        <v>99.4</v>
      </c>
      <c r="D3513" s="13">
        <f t="shared" si="162"/>
        <v>1.0500000000000114</v>
      </c>
      <c r="E3513" s="14">
        <v>21000</v>
      </c>
      <c r="F3513" s="14">
        <f t="shared" si="163"/>
        <v>-5</v>
      </c>
      <c r="G3513" s="14">
        <v>377.16</v>
      </c>
      <c r="H3513" s="13">
        <f t="shared" si="164"/>
        <v>-4.4699999999999704</v>
      </c>
    </row>
    <row r="3514" spans="1:8" x14ac:dyDescent="0.3">
      <c r="A3514">
        <v>3513</v>
      </c>
      <c r="B3514" s="2">
        <v>40885</v>
      </c>
      <c r="C3514" s="13">
        <v>98.35</v>
      </c>
      <c r="D3514" s="13">
        <f t="shared" si="162"/>
        <v>-2.1000000000000085</v>
      </c>
      <c r="E3514" s="14">
        <v>21005</v>
      </c>
      <c r="F3514" s="14">
        <f t="shared" si="163"/>
        <v>-5</v>
      </c>
      <c r="G3514" s="14">
        <v>381.63</v>
      </c>
      <c r="H3514" s="13">
        <f t="shared" si="164"/>
        <v>-5.5799999999999841</v>
      </c>
    </row>
    <row r="3515" spans="1:8" x14ac:dyDescent="0.3">
      <c r="A3515">
        <v>3514</v>
      </c>
      <c r="B3515" s="2">
        <v>40884</v>
      </c>
      <c r="C3515" s="13">
        <v>100.45</v>
      </c>
      <c r="D3515" s="13">
        <f t="shared" si="162"/>
        <v>-0.79999999999999716</v>
      </c>
      <c r="E3515" s="14">
        <v>21010</v>
      </c>
      <c r="F3515" s="14">
        <f t="shared" si="163"/>
        <v>0</v>
      </c>
      <c r="G3515" s="14">
        <v>387.21</v>
      </c>
      <c r="H3515" s="13">
        <f t="shared" si="164"/>
        <v>-2.9900000000000091</v>
      </c>
    </row>
    <row r="3516" spans="1:8" x14ac:dyDescent="0.3">
      <c r="A3516">
        <v>3515</v>
      </c>
      <c r="B3516" s="2">
        <v>40883</v>
      </c>
      <c r="C3516" s="13">
        <v>101.25</v>
      </c>
      <c r="D3516" s="13">
        <f t="shared" si="162"/>
        <v>0.31000000000000227</v>
      </c>
      <c r="E3516" s="14">
        <v>21010</v>
      </c>
      <c r="F3516" s="14">
        <f t="shared" si="163"/>
        <v>0</v>
      </c>
      <c r="G3516" s="14">
        <v>390.2</v>
      </c>
      <c r="H3516" s="13">
        <f t="shared" si="164"/>
        <v>-0.99000000000000909</v>
      </c>
    </row>
    <row r="3517" spans="1:8" x14ac:dyDescent="0.3">
      <c r="A3517">
        <v>3516</v>
      </c>
      <c r="B3517" s="2">
        <v>40882</v>
      </c>
      <c r="C3517" s="13">
        <v>100.94</v>
      </c>
      <c r="D3517" s="13">
        <f t="shared" si="162"/>
        <v>-3.0000000000001137E-2</v>
      </c>
      <c r="E3517" s="14">
        <v>21010</v>
      </c>
      <c r="F3517" s="14">
        <f t="shared" si="163"/>
        <v>10</v>
      </c>
      <c r="G3517" s="14">
        <v>391.19</v>
      </c>
      <c r="H3517" s="13">
        <f t="shared" si="164"/>
        <v>7.3100000000000023</v>
      </c>
    </row>
    <row r="3518" spans="1:8" x14ac:dyDescent="0.3">
      <c r="A3518">
        <v>3517</v>
      </c>
      <c r="B3518" s="2">
        <v>40879</v>
      </c>
      <c r="C3518" s="13">
        <v>100.97</v>
      </c>
      <c r="D3518" s="13">
        <f t="shared" si="162"/>
        <v>0.76999999999999602</v>
      </c>
      <c r="E3518" s="14">
        <v>21000</v>
      </c>
      <c r="F3518" s="14">
        <f t="shared" si="163"/>
        <v>-10</v>
      </c>
      <c r="G3518" s="14">
        <v>383.88</v>
      </c>
      <c r="H3518" s="13">
        <f t="shared" si="164"/>
        <v>3.7799999999999727</v>
      </c>
    </row>
    <row r="3519" spans="1:8" x14ac:dyDescent="0.3">
      <c r="A3519">
        <v>3518</v>
      </c>
      <c r="B3519" s="2">
        <v>40878</v>
      </c>
      <c r="C3519" s="13">
        <v>100.2</v>
      </c>
      <c r="D3519" s="13">
        <f t="shared" si="162"/>
        <v>-0.15999999999999659</v>
      </c>
      <c r="E3519" s="14">
        <v>21010</v>
      </c>
      <c r="F3519" s="14">
        <f t="shared" si="163"/>
        <v>10</v>
      </c>
      <c r="G3519" s="14">
        <v>380.1</v>
      </c>
      <c r="H3519" s="13">
        <f t="shared" si="164"/>
        <v>-0.58999999999997499</v>
      </c>
    </row>
    <row r="3520" spans="1:8" x14ac:dyDescent="0.3">
      <c r="A3520">
        <v>3519</v>
      </c>
      <c r="B3520" s="2">
        <v>40877</v>
      </c>
      <c r="C3520" s="13">
        <v>100.36</v>
      </c>
      <c r="D3520" s="13">
        <f t="shared" si="162"/>
        <v>0.56999999999999318</v>
      </c>
      <c r="E3520" s="14">
        <v>21000</v>
      </c>
      <c r="F3520" s="14">
        <f t="shared" si="163"/>
        <v>-9</v>
      </c>
      <c r="G3520" s="14">
        <v>380.69</v>
      </c>
      <c r="H3520" s="13">
        <f t="shared" si="164"/>
        <v>-2.2099999999999795</v>
      </c>
    </row>
    <row r="3521" spans="1:8" x14ac:dyDescent="0.3">
      <c r="A3521">
        <v>3520</v>
      </c>
      <c r="B3521" s="2">
        <v>40876</v>
      </c>
      <c r="C3521" s="13">
        <v>99.79</v>
      </c>
      <c r="D3521" s="13">
        <f t="shared" si="162"/>
        <v>1.5800000000000125</v>
      </c>
      <c r="E3521" s="14">
        <v>21009</v>
      </c>
      <c r="F3521" s="14">
        <f t="shared" si="163"/>
        <v>4</v>
      </c>
      <c r="G3521" s="14">
        <v>382.9</v>
      </c>
      <c r="H3521" s="13">
        <f t="shared" si="164"/>
        <v>-0.41000000000002501</v>
      </c>
    </row>
    <row r="3522" spans="1:8" x14ac:dyDescent="0.3">
      <c r="A3522">
        <v>3521</v>
      </c>
      <c r="B3522" s="2">
        <v>40875</v>
      </c>
      <c r="C3522" s="13">
        <v>98.21</v>
      </c>
      <c r="D3522" s="13">
        <f t="shared" si="162"/>
        <v>1.2999999999999972</v>
      </c>
      <c r="E3522" s="14">
        <v>21005</v>
      </c>
      <c r="F3522" s="14">
        <f t="shared" si="163"/>
        <v>5</v>
      </c>
      <c r="G3522" s="14">
        <v>383.31</v>
      </c>
      <c r="H3522" s="13">
        <f t="shared" si="164"/>
        <v>-4.0000000000020464E-2</v>
      </c>
    </row>
    <row r="3523" spans="1:8" x14ac:dyDescent="0.3">
      <c r="A3523">
        <v>3522</v>
      </c>
      <c r="B3523" s="2">
        <v>40872</v>
      </c>
      <c r="C3523" s="13">
        <v>96.91</v>
      </c>
      <c r="D3523" s="13">
        <f t="shared" ref="D3523:D3586" si="165">C3523-C3524</f>
        <v>-1.5328571428571536</v>
      </c>
      <c r="E3523" s="14">
        <v>21000</v>
      </c>
      <c r="F3523" s="14">
        <f t="shared" ref="F3523:F3586" si="166">E3523-E3524</f>
        <v>-5</v>
      </c>
      <c r="G3523" s="14">
        <v>383.35</v>
      </c>
      <c r="H3523" s="13">
        <f t="shared" ref="H3523:H3586" si="167">G3523-G3524</f>
        <v>1.57000000000005</v>
      </c>
    </row>
    <row r="3524" spans="1:8" x14ac:dyDescent="0.3">
      <c r="A3524">
        <v>3523</v>
      </c>
      <c r="B3524" s="2">
        <v>40871</v>
      </c>
      <c r="C3524" s="13">
        <v>98.44285714285715</v>
      </c>
      <c r="D3524" s="13">
        <f t="shared" si="165"/>
        <v>2.2828571428571536</v>
      </c>
      <c r="E3524" s="14">
        <v>21005</v>
      </c>
      <c r="F3524" s="14">
        <f t="shared" si="166"/>
        <v>-1</v>
      </c>
      <c r="G3524" s="14">
        <v>381.78</v>
      </c>
      <c r="H3524" s="13">
        <f t="shared" si="167"/>
        <v>-6.7900000000000205</v>
      </c>
    </row>
    <row r="3525" spans="1:8" x14ac:dyDescent="0.3">
      <c r="A3525">
        <v>3524</v>
      </c>
      <c r="B3525" s="2">
        <v>40870</v>
      </c>
      <c r="C3525" s="13">
        <v>96.16</v>
      </c>
      <c r="D3525" s="13">
        <f t="shared" si="165"/>
        <v>-1.6000000000000085</v>
      </c>
      <c r="E3525" s="14">
        <v>21006</v>
      </c>
      <c r="F3525" s="14">
        <f t="shared" si="166"/>
        <v>1</v>
      </c>
      <c r="G3525" s="14">
        <v>388.57</v>
      </c>
      <c r="H3525" s="13">
        <f t="shared" si="167"/>
        <v>6.8100000000000023</v>
      </c>
    </row>
    <row r="3526" spans="1:8" x14ac:dyDescent="0.3">
      <c r="A3526">
        <v>3525</v>
      </c>
      <c r="B3526" s="2">
        <v>40869</v>
      </c>
      <c r="C3526" s="13">
        <v>97.76</v>
      </c>
      <c r="D3526" s="13">
        <f t="shared" si="165"/>
        <v>1.0300000000000011</v>
      </c>
      <c r="E3526" s="14">
        <v>21005</v>
      </c>
      <c r="F3526" s="14">
        <f t="shared" si="166"/>
        <v>-1</v>
      </c>
      <c r="G3526" s="14">
        <v>381.76</v>
      </c>
      <c r="H3526" s="13">
        <f t="shared" si="167"/>
        <v>2.6200000000000045</v>
      </c>
    </row>
    <row r="3527" spans="1:8" x14ac:dyDescent="0.3">
      <c r="A3527">
        <v>3526</v>
      </c>
      <c r="B3527" s="2">
        <v>40868</v>
      </c>
      <c r="C3527" s="13">
        <v>96.73</v>
      </c>
      <c r="D3527" s="13">
        <f t="shared" si="165"/>
        <v>-0.93999999999999773</v>
      </c>
      <c r="E3527" s="14">
        <v>21006</v>
      </c>
      <c r="F3527" s="14">
        <f t="shared" si="166"/>
        <v>6</v>
      </c>
      <c r="G3527" s="14">
        <v>379.14</v>
      </c>
      <c r="H3527" s="13">
        <f t="shared" si="167"/>
        <v>-0.48000000000001819</v>
      </c>
    </row>
    <row r="3528" spans="1:8" x14ac:dyDescent="0.3">
      <c r="A3528">
        <v>3527</v>
      </c>
      <c r="B3528" s="2">
        <v>40865</v>
      </c>
      <c r="C3528" s="13">
        <v>97.67</v>
      </c>
      <c r="D3528" s="13">
        <f t="shared" si="165"/>
        <v>-1.1499999999999915</v>
      </c>
      <c r="E3528" s="14">
        <v>21000</v>
      </c>
      <c r="F3528" s="14">
        <f t="shared" si="166"/>
        <v>-6</v>
      </c>
      <c r="G3528" s="14">
        <v>379.62</v>
      </c>
      <c r="H3528" s="13">
        <f t="shared" si="167"/>
        <v>-6.2400000000000091</v>
      </c>
    </row>
    <row r="3529" spans="1:8" x14ac:dyDescent="0.3">
      <c r="A3529">
        <v>3528</v>
      </c>
      <c r="B3529" s="2">
        <v>40864</v>
      </c>
      <c r="C3529" s="13">
        <v>98.82</v>
      </c>
      <c r="D3529" s="13">
        <f t="shared" si="165"/>
        <v>-3.7700000000000102</v>
      </c>
      <c r="E3529" s="14">
        <v>21006</v>
      </c>
      <c r="F3529" s="14">
        <f t="shared" si="166"/>
        <v>6</v>
      </c>
      <c r="G3529" s="14">
        <v>385.86</v>
      </c>
      <c r="H3529" s="13">
        <f t="shared" si="167"/>
        <v>-5.0299999999999727</v>
      </c>
    </row>
    <row r="3530" spans="1:8" x14ac:dyDescent="0.3">
      <c r="A3530">
        <v>3529</v>
      </c>
      <c r="B3530" s="2">
        <v>40863</v>
      </c>
      <c r="C3530" s="13">
        <v>102.59</v>
      </c>
      <c r="D3530" s="13">
        <f t="shared" si="165"/>
        <v>3.2199999999999989</v>
      </c>
      <c r="E3530" s="14">
        <v>21000</v>
      </c>
      <c r="F3530" s="14">
        <f t="shared" si="166"/>
        <v>-5</v>
      </c>
      <c r="G3530" s="14">
        <v>390.89</v>
      </c>
      <c r="H3530" s="13">
        <f t="shared" si="167"/>
        <v>3.0199999999999818</v>
      </c>
    </row>
    <row r="3531" spans="1:8" x14ac:dyDescent="0.3">
      <c r="A3531">
        <v>3530</v>
      </c>
      <c r="B3531" s="2">
        <v>40862</v>
      </c>
      <c r="C3531" s="13">
        <v>99.37</v>
      </c>
      <c r="D3531" s="13">
        <f t="shared" si="165"/>
        <v>1.230000000000004</v>
      </c>
      <c r="E3531" s="14">
        <v>21005</v>
      </c>
      <c r="F3531" s="14">
        <f t="shared" si="166"/>
        <v>0</v>
      </c>
      <c r="G3531" s="14">
        <v>387.87</v>
      </c>
      <c r="H3531" s="13">
        <f t="shared" si="167"/>
        <v>-3.8700000000000045</v>
      </c>
    </row>
    <row r="3532" spans="1:8" x14ac:dyDescent="0.3">
      <c r="A3532">
        <v>3531</v>
      </c>
      <c r="B3532" s="2">
        <v>40861</v>
      </c>
      <c r="C3532" s="13">
        <v>98.14</v>
      </c>
      <c r="D3532" s="13">
        <f t="shared" si="165"/>
        <v>-0.84999999999999432</v>
      </c>
      <c r="E3532" s="14">
        <v>21005</v>
      </c>
      <c r="F3532" s="14">
        <f t="shared" si="166"/>
        <v>-3</v>
      </c>
      <c r="G3532" s="14">
        <v>391.74</v>
      </c>
      <c r="H3532" s="13">
        <f t="shared" si="167"/>
        <v>-4.5600000000000023</v>
      </c>
    </row>
    <row r="3533" spans="1:8" x14ac:dyDescent="0.3">
      <c r="A3533">
        <v>3532</v>
      </c>
      <c r="B3533" s="2">
        <v>40858</v>
      </c>
      <c r="C3533" s="13">
        <v>98.99</v>
      </c>
      <c r="D3533" s="13">
        <f t="shared" si="165"/>
        <v>1.2099999999999937</v>
      </c>
      <c r="E3533" s="14">
        <v>21008</v>
      </c>
      <c r="F3533" s="14">
        <f t="shared" si="166"/>
        <v>3</v>
      </c>
      <c r="G3533" s="14">
        <v>396.3</v>
      </c>
      <c r="H3533" s="13">
        <f t="shared" si="167"/>
        <v>-4.7299999999999613</v>
      </c>
    </row>
    <row r="3534" spans="1:8" x14ac:dyDescent="0.3">
      <c r="A3534">
        <v>3533</v>
      </c>
      <c r="B3534" s="2">
        <v>40857</v>
      </c>
      <c r="C3534" s="13">
        <v>97.78</v>
      </c>
      <c r="D3534" s="13">
        <f t="shared" si="165"/>
        <v>2.0400000000000063</v>
      </c>
      <c r="E3534" s="14">
        <v>21005</v>
      </c>
      <c r="F3534" s="14">
        <f t="shared" si="166"/>
        <v>-3</v>
      </c>
      <c r="G3534" s="14">
        <v>401.03</v>
      </c>
      <c r="H3534" s="13">
        <f t="shared" si="167"/>
        <v>-4.160000000000025</v>
      </c>
    </row>
    <row r="3535" spans="1:8" x14ac:dyDescent="0.3">
      <c r="A3535">
        <v>3534</v>
      </c>
      <c r="B3535" s="2">
        <v>40856</v>
      </c>
      <c r="C3535" s="13">
        <v>95.74</v>
      </c>
      <c r="D3535" s="13">
        <f t="shared" si="165"/>
        <v>-1.0600000000000023</v>
      </c>
      <c r="E3535" s="14">
        <v>21008</v>
      </c>
      <c r="F3535" s="14">
        <f t="shared" si="166"/>
        <v>3</v>
      </c>
      <c r="G3535" s="14">
        <v>405.19</v>
      </c>
      <c r="H3535" s="13">
        <f t="shared" si="167"/>
        <v>-3.410000000000025</v>
      </c>
    </row>
    <row r="3536" spans="1:8" x14ac:dyDescent="0.3">
      <c r="A3536">
        <v>3535</v>
      </c>
      <c r="B3536" s="2">
        <v>40855</v>
      </c>
      <c r="C3536" s="13">
        <v>96.8</v>
      </c>
      <c r="D3536" s="13">
        <f t="shared" si="165"/>
        <v>1.2800000000000011</v>
      </c>
      <c r="E3536" s="14">
        <v>21005</v>
      </c>
      <c r="F3536" s="14">
        <f t="shared" si="166"/>
        <v>0</v>
      </c>
      <c r="G3536" s="14">
        <v>408.6</v>
      </c>
      <c r="H3536" s="13">
        <f t="shared" si="167"/>
        <v>-1.9199999999999591</v>
      </c>
    </row>
    <row r="3537" spans="1:8" x14ac:dyDescent="0.3">
      <c r="A3537">
        <v>3536</v>
      </c>
      <c r="B3537" s="2">
        <v>40854</v>
      </c>
      <c r="C3537" s="13">
        <v>95.52</v>
      </c>
      <c r="D3537" s="13">
        <f t="shared" si="165"/>
        <v>1.2599999999999909</v>
      </c>
      <c r="E3537" s="14">
        <v>21005</v>
      </c>
      <c r="F3537" s="14">
        <f t="shared" si="166"/>
        <v>0</v>
      </c>
      <c r="G3537" s="14">
        <v>410.52</v>
      </c>
      <c r="H3537" s="13">
        <f t="shared" si="167"/>
        <v>-5.0000000000011369E-2</v>
      </c>
    </row>
    <row r="3538" spans="1:8" x14ac:dyDescent="0.3">
      <c r="A3538">
        <v>3537</v>
      </c>
      <c r="B3538" s="2">
        <v>40851</v>
      </c>
      <c r="C3538" s="13">
        <v>94.26</v>
      </c>
      <c r="D3538" s="13">
        <f t="shared" si="165"/>
        <v>0.19000000000001194</v>
      </c>
      <c r="E3538" s="14">
        <v>21005</v>
      </c>
      <c r="F3538" s="14">
        <f t="shared" si="166"/>
        <v>5</v>
      </c>
      <c r="G3538" s="14">
        <v>410.57</v>
      </c>
      <c r="H3538" s="13">
        <f t="shared" si="167"/>
        <v>2.1299999999999955</v>
      </c>
    </row>
    <row r="3539" spans="1:8" x14ac:dyDescent="0.3">
      <c r="A3539">
        <v>3538</v>
      </c>
      <c r="B3539" s="2">
        <v>40850</v>
      </c>
      <c r="C3539" s="13">
        <v>94.07</v>
      </c>
      <c r="D3539" s="13">
        <f t="shared" si="165"/>
        <v>1.5599999999999881</v>
      </c>
      <c r="E3539" s="14">
        <v>21000</v>
      </c>
      <c r="F3539" s="14">
        <f t="shared" si="166"/>
        <v>-5</v>
      </c>
      <c r="G3539" s="14">
        <v>408.44</v>
      </c>
      <c r="H3539" s="13">
        <f t="shared" si="167"/>
        <v>0.64999999999997726</v>
      </c>
    </row>
    <row r="3540" spans="1:8" x14ac:dyDescent="0.3">
      <c r="A3540">
        <v>3539</v>
      </c>
      <c r="B3540" s="2">
        <v>40849</v>
      </c>
      <c r="C3540" s="13">
        <v>92.51</v>
      </c>
      <c r="D3540" s="13">
        <f t="shared" si="165"/>
        <v>0.32000000000000739</v>
      </c>
      <c r="E3540" s="14">
        <v>21005</v>
      </c>
      <c r="F3540" s="14">
        <f t="shared" si="166"/>
        <v>5</v>
      </c>
      <c r="G3540" s="14">
        <v>407.79</v>
      </c>
      <c r="H3540" s="13">
        <f t="shared" si="167"/>
        <v>-6.0299999999999727</v>
      </c>
    </row>
    <row r="3541" spans="1:8" x14ac:dyDescent="0.3">
      <c r="A3541">
        <v>3540</v>
      </c>
      <c r="B3541" s="2">
        <v>40848</v>
      </c>
      <c r="C3541" s="13">
        <v>92.19</v>
      </c>
      <c r="D3541" s="13">
        <f t="shared" si="165"/>
        <v>-1</v>
      </c>
      <c r="E3541" s="14">
        <v>21000</v>
      </c>
      <c r="F3541" s="14">
        <f t="shared" si="166"/>
        <v>0</v>
      </c>
      <c r="G3541" s="14">
        <v>413.82</v>
      </c>
      <c r="H3541" s="13">
        <f t="shared" si="167"/>
        <v>-6.9900000000000091</v>
      </c>
    </row>
    <row r="3542" spans="1:8" x14ac:dyDescent="0.3">
      <c r="A3542">
        <v>3541</v>
      </c>
      <c r="B3542" s="2">
        <v>40847</v>
      </c>
      <c r="C3542" s="13">
        <v>93.19</v>
      </c>
      <c r="D3542" s="13">
        <f t="shared" si="165"/>
        <v>-0.12999999999999545</v>
      </c>
      <c r="E3542" s="14">
        <v>21000</v>
      </c>
      <c r="F3542" s="14">
        <f t="shared" si="166"/>
        <v>80</v>
      </c>
      <c r="G3542" s="14">
        <v>420.81</v>
      </c>
      <c r="H3542" s="13">
        <f t="shared" si="167"/>
        <v>-1.2599999999999909</v>
      </c>
    </row>
    <row r="3543" spans="1:8" x14ac:dyDescent="0.3">
      <c r="A3543">
        <v>3542</v>
      </c>
      <c r="B3543" s="2">
        <v>40844</v>
      </c>
      <c r="C3543" s="13">
        <v>93.32</v>
      </c>
      <c r="D3543" s="13">
        <f t="shared" si="165"/>
        <v>-0.64000000000000057</v>
      </c>
      <c r="E3543" s="14">
        <v>20920</v>
      </c>
      <c r="F3543" s="14">
        <f t="shared" si="166"/>
        <v>-33</v>
      </c>
      <c r="G3543" s="14">
        <v>422.07</v>
      </c>
      <c r="H3543" s="13">
        <f t="shared" si="167"/>
        <v>7.3199999999999932</v>
      </c>
    </row>
    <row r="3544" spans="1:8" x14ac:dyDescent="0.3">
      <c r="A3544">
        <v>3543</v>
      </c>
      <c r="B3544" s="2">
        <v>40843</v>
      </c>
      <c r="C3544" s="13">
        <v>93.96</v>
      </c>
      <c r="D3544" s="13">
        <f t="shared" si="165"/>
        <v>3.7599999999999909</v>
      </c>
      <c r="E3544" s="14">
        <v>20953</v>
      </c>
      <c r="F3544" s="14">
        <f t="shared" si="166"/>
        <v>33</v>
      </c>
      <c r="G3544" s="14">
        <v>414.75</v>
      </c>
      <c r="H3544" s="13">
        <f t="shared" si="167"/>
        <v>2.6499999999999773</v>
      </c>
    </row>
    <row r="3545" spans="1:8" x14ac:dyDescent="0.3">
      <c r="A3545">
        <v>3544</v>
      </c>
      <c r="B3545" s="2">
        <v>40842</v>
      </c>
      <c r="C3545" s="13">
        <v>90.2</v>
      </c>
      <c r="D3545" s="13">
        <f t="shared" si="165"/>
        <v>-2.7800000000000011</v>
      </c>
      <c r="E3545" s="14">
        <v>20920</v>
      </c>
      <c r="F3545" s="14">
        <f t="shared" si="166"/>
        <v>-30</v>
      </c>
      <c r="G3545" s="14">
        <v>412.1</v>
      </c>
      <c r="H3545" s="13">
        <f t="shared" si="167"/>
        <v>2.7200000000000273</v>
      </c>
    </row>
    <row r="3546" spans="1:8" x14ac:dyDescent="0.3">
      <c r="A3546">
        <v>3545</v>
      </c>
      <c r="B3546" s="2">
        <v>40841</v>
      </c>
      <c r="C3546" s="13">
        <v>92.98</v>
      </c>
      <c r="D3546" s="13">
        <f t="shared" si="165"/>
        <v>1.8599999999999994</v>
      </c>
      <c r="E3546" s="14">
        <v>20950</v>
      </c>
      <c r="F3546" s="14">
        <f t="shared" si="166"/>
        <v>-1</v>
      </c>
      <c r="G3546" s="14">
        <v>409.38</v>
      </c>
      <c r="H3546" s="13">
        <f t="shared" si="167"/>
        <v>-5.0799999999999841</v>
      </c>
    </row>
    <row r="3547" spans="1:8" x14ac:dyDescent="0.3">
      <c r="A3547">
        <v>3546</v>
      </c>
      <c r="B3547" s="2">
        <v>40840</v>
      </c>
      <c r="C3547" s="13">
        <v>91.12</v>
      </c>
      <c r="D3547" s="13">
        <f t="shared" si="165"/>
        <v>3.9300000000000068</v>
      </c>
      <c r="E3547" s="14">
        <v>20951</v>
      </c>
      <c r="F3547" s="14">
        <f t="shared" si="166"/>
        <v>0</v>
      </c>
      <c r="G3547" s="14">
        <v>414.46</v>
      </c>
      <c r="H3547" s="13">
        <f t="shared" si="167"/>
        <v>3.4300000000000068</v>
      </c>
    </row>
    <row r="3548" spans="1:8" x14ac:dyDescent="0.3">
      <c r="A3548">
        <v>3547</v>
      </c>
      <c r="B3548" s="2">
        <v>40837</v>
      </c>
      <c r="C3548" s="13">
        <v>87.19</v>
      </c>
      <c r="D3548" s="13">
        <f t="shared" si="165"/>
        <v>1.1200000000000045</v>
      </c>
      <c r="E3548" s="14">
        <v>20951</v>
      </c>
      <c r="F3548" s="14">
        <f t="shared" si="166"/>
        <v>10</v>
      </c>
      <c r="G3548" s="14">
        <v>411.03</v>
      </c>
      <c r="H3548" s="13">
        <f t="shared" si="167"/>
        <v>7.2999999999999545</v>
      </c>
    </row>
    <row r="3549" spans="1:8" x14ac:dyDescent="0.3">
      <c r="A3549">
        <v>3548</v>
      </c>
      <c r="B3549" s="2">
        <v>40836</v>
      </c>
      <c r="C3549" s="13">
        <v>86.07</v>
      </c>
      <c r="D3549" s="13">
        <f t="shared" si="165"/>
        <v>-4.0000000000006253E-2</v>
      </c>
      <c r="E3549" s="14">
        <v>20941</v>
      </c>
      <c r="F3549" s="14">
        <f t="shared" si="166"/>
        <v>6</v>
      </c>
      <c r="G3549" s="14">
        <v>403.73</v>
      </c>
      <c r="H3549" s="13">
        <f t="shared" si="167"/>
        <v>2.5800000000000409</v>
      </c>
    </row>
    <row r="3550" spans="1:8" x14ac:dyDescent="0.3">
      <c r="A3550">
        <v>3549</v>
      </c>
      <c r="B3550" s="2">
        <v>40835</v>
      </c>
      <c r="C3550" s="13">
        <v>86.11</v>
      </c>
      <c r="D3550" s="13">
        <f t="shared" si="165"/>
        <v>-2.230000000000004</v>
      </c>
      <c r="E3550" s="14">
        <v>20935</v>
      </c>
      <c r="F3550" s="14">
        <f t="shared" si="166"/>
        <v>22</v>
      </c>
      <c r="G3550" s="14">
        <v>401.15</v>
      </c>
      <c r="H3550" s="13">
        <f t="shared" si="167"/>
        <v>-3.1700000000000159</v>
      </c>
    </row>
    <row r="3551" spans="1:8" x14ac:dyDescent="0.3">
      <c r="A3551">
        <v>3550</v>
      </c>
      <c r="B3551" s="2">
        <v>40834</v>
      </c>
      <c r="C3551" s="13">
        <v>88.34</v>
      </c>
      <c r="D3551" s="13">
        <f t="shared" si="165"/>
        <v>1.960000000000008</v>
      </c>
      <c r="E3551" s="14">
        <v>20913</v>
      </c>
      <c r="F3551" s="14">
        <f t="shared" si="166"/>
        <v>13</v>
      </c>
      <c r="G3551" s="14">
        <v>404.32</v>
      </c>
      <c r="H3551" s="13">
        <f t="shared" si="167"/>
        <v>-6.5199999999999818</v>
      </c>
    </row>
    <row r="3552" spans="1:8" x14ac:dyDescent="0.3">
      <c r="A3552">
        <v>3551</v>
      </c>
      <c r="B3552" s="2">
        <v>40833</v>
      </c>
      <c r="C3552" s="13">
        <v>86.38</v>
      </c>
      <c r="D3552" s="13">
        <f t="shared" si="165"/>
        <v>-0.42000000000000171</v>
      </c>
      <c r="E3552" s="14">
        <v>20900</v>
      </c>
      <c r="F3552" s="14">
        <f t="shared" si="166"/>
        <v>9</v>
      </c>
      <c r="G3552" s="14">
        <v>410.84</v>
      </c>
      <c r="H3552" s="13">
        <f t="shared" si="167"/>
        <v>-3.6500000000000341</v>
      </c>
    </row>
    <row r="3553" spans="1:8" x14ac:dyDescent="0.3">
      <c r="A3553">
        <v>3552</v>
      </c>
      <c r="B3553" s="2">
        <v>40830</v>
      </c>
      <c r="C3553" s="13">
        <v>86.8</v>
      </c>
      <c r="D3553" s="13">
        <f t="shared" si="165"/>
        <v>2.8400000000000034</v>
      </c>
      <c r="E3553" s="14">
        <v>20891</v>
      </c>
      <c r="F3553" s="14">
        <f t="shared" si="166"/>
        <v>11</v>
      </c>
      <c r="G3553" s="14">
        <v>414.49</v>
      </c>
      <c r="H3553" s="13">
        <f t="shared" si="167"/>
        <v>1.9000000000000341</v>
      </c>
    </row>
    <row r="3554" spans="1:8" x14ac:dyDescent="0.3">
      <c r="A3554">
        <v>3553</v>
      </c>
      <c r="B3554" s="2">
        <v>40829</v>
      </c>
      <c r="C3554" s="13">
        <v>83.96</v>
      </c>
      <c r="D3554" s="13">
        <f t="shared" si="165"/>
        <v>-1.3400000000000034</v>
      </c>
      <c r="E3554" s="14">
        <v>20880</v>
      </c>
      <c r="F3554" s="14">
        <f t="shared" si="166"/>
        <v>10</v>
      </c>
      <c r="G3554" s="14">
        <v>412.59</v>
      </c>
      <c r="H3554" s="13">
        <f t="shared" si="167"/>
        <v>1.67999999999995</v>
      </c>
    </row>
    <row r="3555" spans="1:8" x14ac:dyDescent="0.3">
      <c r="A3555">
        <v>3554</v>
      </c>
      <c r="B3555" s="2">
        <v>40828</v>
      </c>
      <c r="C3555" s="13">
        <v>85.3</v>
      </c>
      <c r="D3555" s="13">
        <f t="shared" si="165"/>
        <v>-0.24000000000000909</v>
      </c>
      <c r="E3555" s="14">
        <v>20870</v>
      </c>
      <c r="F3555" s="14">
        <f t="shared" si="166"/>
        <v>10</v>
      </c>
      <c r="G3555" s="14">
        <v>410.91</v>
      </c>
      <c r="H3555" s="13">
        <f t="shared" si="167"/>
        <v>-6.8199999999999932</v>
      </c>
    </row>
    <row r="3556" spans="1:8" x14ac:dyDescent="0.3">
      <c r="A3556">
        <v>3555</v>
      </c>
      <c r="B3556" s="2">
        <v>40827</v>
      </c>
      <c r="C3556" s="13">
        <v>85.54</v>
      </c>
      <c r="D3556" s="13">
        <f t="shared" si="165"/>
        <v>0.40000000000000568</v>
      </c>
      <c r="E3556" s="14">
        <v>20860</v>
      </c>
      <c r="F3556" s="14">
        <f t="shared" si="166"/>
        <v>5</v>
      </c>
      <c r="G3556" s="14">
        <v>417.73</v>
      </c>
      <c r="H3556" s="13">
        <f t="shared" si="167"/>
        <v>-1.9300000000000068</v>
      </c>
    </row>
    <row r="3557" spans="1:8" x14ac:dyDescent="0.3">
      <c r="A3557">
        <v>3556</v>
      </c>
      <c r="B3557" s="2">
        <v>40826</v>
      </c>
      <c r="C3557" s="13">
        <v>85.14</v>
      </c>
      <c r="D3557" s="13">
        <f t="shared" si="165"/>
        <v>2.4399999999999977</v>
      </c>
      <c r="E3557" s="14">
        <v>20855</v>
      </c>
      <c r="F3557" s="14">
        <f t="shared" si="166"/>
        <v>55</v>
      </c>
      <c r="G3557" s="14">
        <v>419.66</v>
      </c>
      <c r="H3557" s="13">
        <f t="shared" si="167"/>
        <v>1.7000000000000455</v>
      </c>
    </row>
    <row r="3558" spans="1:8" x14ac:dyDescent="0.3">
      <c r="A3558">
        <v>3557</v>
      </c>
      <c r="B3558" s="2">
        <v>40823</v>
      </c>
      <c r="C3558" s="13">
        <v>82.7</v>
      </c>
      <c r="D3558" s="13">
        <f t="shared" si="165"/>
        <v>0.38000000000000966</v>
      </c>
      <c r="E3558" s="14">
        <v>20800</v>
      </c>
      <c r="F3558" s="14">
        <f t="shared" si="166"/>
        <v>-50</v>
      </c>
      <c r="G3558" s="14">
        <v>417.96</v>
      </c>
      <c r="H3558" s="13">
        <f t="shared" si="167"/>
        <v>-3.3600000000000136</v>
      </c>
    </row>
    <row r="3559" spans="1:8" x14ac:dyDescent="0.3">
      <c r="A3559">
        <v>3558</v>
      </c>
      <c r="B3559" s="2">
        <v>40822</v>
      </c>
      <c r="C3559" s="13">
        <v>82.32</v>
      </c>
      <c r="D3559" s="13">
        <f t="shared" si="165"/>
        <v>2.9099999999999966</v>
      </c>
      <c r="E3559" s="14">
        <v>20850</v>
      </c>
      <c r="F3559" s="14">
        <f t="shared" si="166"/>
        <v>10</v>
      </c>
      <c r="G3559" s="14">
        <v>421.32</v>
      </c>
      <c r="H3559" s="13">
        <f t="shared" si="167"/>
        <v>4.1100000000000136</v>
      </c>
    </row>
    <row r="3560" spans="1:8" x14ac:dyDescent="0.3">
      <c r="A3560">
        <v>3559</v>
      </c>
      <c r="B3560" s="2">
        <v>40821</v>
      </c>
      <c r="C3560" s="13">
        <v>79.41</v>
      </c>
      <c r="D3560" s="13">
        <f t="shared" si="165"/>
        <v>4.0099999999999909</v>
      </c>
      <c r="E3560" s="14">
        <v>20840</v>
      </c>
      <c r="F3560" s="14">
        <f t="shared" si="166"/>
        <v>30</v>
      </c>
      <c r="G3560" s="14">
        <v>417.21</v>
      </c>
      <c r="H3560" s="13">
        <f t="shared" si="167"/>
        <v>-0.97000000000002728</v>
      </c>
    </row>
    <row r="3561" spans="1:8" x14ac:dyDescent="0.3">
      <c r="A3561">
        <v>3560</v>
      </c>
      <c r="B3561" s="2">
        <v>40820</v>
      </c>
      <c r="C3561" s="13">
        <v>75.400000000000006</v>
      </c>
      <c r="D3561" s="13">
        <f t="shared" si="165"/>
        <v>-1.9399999999999977</v>
      </c>
      <c r="E3561" s="14">
        <v>20810</v>
      </c>
      <c r="F3561" s="14">
        <f t="shared" si="166"/>
        <v>-20</v>
      </c>
      <c r="G3561" s="14">
        <v>418.18</v>
      </c>
      <c r="H3561" s="13">
        <f t="shared" si="167"/>
        <v>-3.9399999999999977</v>
      </c>
    </row>
    <row r="3562" spans="1:8" x14ac:dyDescent="0.3">
      <c r="A3562">
        <v>3561</v>
      </c>
      <c r="B3562" s="2">
        <v>40819</v>
      </c>
      <c r="C3562" s="13">
        <v>77.34</v>
      </c>
      <c r="D3562" s="13">
        <f t="shared" si="165"/>
        <v>-1.5900000000000034</v>
      </c>
      <c r="E3562" s="14">
        <v>20830</v>
      </c>
      <c r="F3562" s="14">
        <f t="shared" si="166"/>
        <v>5</v>
      </c>
      <c r="G3562" s="14">
        <v>422.12</v>
      </c>
      <c r="H3562" s="13">
        <f t="shared" si="167"/>
        <v>-5.4800000000000182</v>
      </c>
    </row>
    <row r="3563" spans="1:8" x14ac:dyDescent="0.3">
      <c r="A3563">
        <v>3562</v>
      </c>
      <c r="B3563" s="2">
        <v>40816</v>
      </c>
      <c r="C3563" s="13">
        <v>78.930000000000007</v>
      </c>
      <c r="D3563" s="13">
        <f t="shared" si="165"/>
        <v>-2.9399999999999977</v>
      </c>
      <c r="E3563" s="14">
        <v>20825</v>
      </c>
      <c r="F3563" s="14">
        <f t="shared" si="166"/>
        <v>-5</v>
      </c>
      <c r="G3563" s="14">
        <v>427.6</v>
      </c>
      <c r="H3563" s="13">
        <f t="shared" si="167"/>
        <v>-0.47999999999996135</v>
      </c>
    </row>
    <row r="3564" spans="1:8" x14ac:dyDescent="0.3">
      <c r="A3564">
        <v>3563</v>
      </c>
      <c r="B3564" s="2">
        <v>40815</v>
      </c>
      <c r="C3564" s="13">
        <v>81.87</v>
      </c>
      <c r="D3564" s="13">
        <f t="shared" si="165"/>
        <v>0.93000000000000682</v>
      </c>
      <c r="E3564" s="14">
        <v>20830</v>
      </c>
      <c r="F3564" s="14">
        <f t="shared" si="166"/>
        <v>0</v>
      </c>
      <c r="G3564" s="14">
        <v>428.08</v>
      </c>
      <c r="H3564" s="13">
        <f t="shared" si="167"/>
        <v>-5.8900000000000432</v>
      </c>
    </row>
    <row r="3565" spans="1:8" x14ac:dyDescent="0.3">
      <c r="A3565">
        <v>3564</v>
      </c>
      <c r="B3565" s="2">
        <v>40814</v>
      </c>
      <c r="C3565" s="13">
        <v>80.94</v>
      </c>
      <c r="D3565" s="13">
        <f t="shared" si="165"/>
        <v>-3.2400000000000091</v>
      </c>
      <c r="E3565" s="14">
        <v>20830</v>
      </c>
      <c r="F3565" s="14">
        <f t="shared" si="166"/>
        <v>30</v>
      </c>
      <c r="G3565" s="14">
        <v>433.97</v>
      </c>
      <c r="H3565" s="13">
        <f t="shared" si="167"/>
        <v>-3.5</v>
      </c>
    </row>
    <row r="3566" spans="1:8" x14ac:dyDescent="0.3">
      <c r="A3566">
        <v>3565</v>
      </c>
      <c r="B3566" s="2">
        <v>40813</v>
      </c>
      <c r="C3566" s="13">
        <v>84.18</v>
      </c>
      <c r="D3566" s="13">
        <f t="shared" si="165"/>
        <v>4.210000000000008</v>
      </c>
      <c r="E3566" s="14">
        <v>20800</v>
      </c>
      <c r="F3566" s="14">
        <f t="shared" si="166"/>
        <v>-30</v>
      </c>
      <c r="G3566" s="14">
        <v>437.47</v>
      </c>
      <c r="H3566" s="13">
        <f t="shared" si="167"/>
        <v>3.0400000000000205</v>
      </c>
    </row>
    <row r="3567" spans="1:8" x14ac:dyDescent="0.3">
      <c r="A3567">
        <v>3566</v>
      </c>
      <c r="B3567" s="2">
        <v>40812</v>
      </c>
      <c r="C3567" s="13">
        <v>79.97</v>
      </c>
      <c r="D3567" s="13">
        <f t="shared" si="165"/>
        <v>0.39000000000000057</v>
      </c>
      <c r="E3567" s="14">
        <v>20830</v>
      </c>
      <c r="F3567" s="14">
        <f t="shared" si="166"/>
        <v>-60</v>
      </c>
      <c r="G3567" s="14">
        <v>434.43</v>
      </c>
      <c r="H3567" s="13">
        <f t="shared" si="167"/>
        <v>-5.8700000000000045</v>
      </c>
    </row>
    <row r="3568" spans="1:8" x14ac:dyDescent="0.3">
      <c r="A3568">
        <v>3567</v>
      </c>
      <c r="B3568" s="2">
        <v>40809</v>
      </c>
      <c r="C3568" s="13">
        <v>79.58</v>
      </c>
      <c r="D3568" s="13">
        <f t="shared" si="165"/>
        <v>-0.71000000000000796</v>
      </c>
      <c r="E3568" s="14">
        <v>20890</v>
      </c>
      <c r="F3568" s="14">
        <f t="shared" si="166"/>
        <v>80</v>
      </c>
      <c r="G3568" s="14">
        <v>440.3</v>
      </c>
      <c r="H3568" s="13">
        <f t="shared" si="167"/>
        <v>-8.9599999999999795</v>
      </c>
    </row>
    <row r="3569" spans="1:8" x14ac:dyDescent="0.3">
      <c r="A3569">
        <v>3568</v>
      </c>
      <c r="B3569" s="2">
        <v>40808</v>
      </c>
      <c r="C3569" s="13">
        <v>80.290000000000006</v>
      </c>
      <c r="D3569" s="13">
        <f t="shared" si="165"/>
        <v>-5.4799999999999898</v>
      </c>
      <c r="E3569" s="14">
        <v>20810</v>
      </c>
      <c r="F3569" s="14">
        <f t="shared" si="166"/>
        <v>-80</v>
      </c>
      <c r="G3569" s="14">
        <v>449.26</v>
      </c>
      <c r="H3569" s="13">
        <f t="shared" si="167"/>
        <v>1.6899999999999977</v>
      </c>
    </row>
    <row r="3570" spans="1:8" x14ac:dyDescent="0.3">
      <c r="A3570">
        <v>3569</v>
      </c>
      <c r="B3570" s="2">
        <v>40807</v>
      </c>
      <c r="C3570" s="13">
        <v>85.77</v>
      </c>
      <c r="D3570" s="13">
        <f t="shared" si="165"/>
        <v>-1.1500000000000057</v>
      </c>
      <c r="E3570" s="14">
        <v>20890</v>
      </c>
      <c r="F3570" s="14">
        <f t="shared" si="166"/>
        <v>90</v>
      </c>
      <c r="G3570" s="14">
        <v>447.57</v>
      </c>
      <c r="H3570" s="13">
        <f t="shared" si="167"/>
        <v>-6.8000000000000114</v>
      </c>
    </row>
    <row r="3571" spans="1:8" x14ac:dyDescent="0.3">
      <c r="A3571">
        <v>3570</v>
      </c>
      <c r="B3571" s="2">
        <v>40806</v>
      </c>
      <c r="C3571" s="13">
        <v>86.92</v>
      </c>
      <c r="D3571" s="13">
        <f t="shared" si="165"/>
        <v>1.2199999999999989</v>
      </c>
      <c r="E3571" s="14">
        <v>20800</v>
      </c>
      <c r="F3571" s="14">
        <f t="shared" si="166"/>
        <v>-30</v>
      </c>
      <c r="G3571" s="14">
        <v>454.37</v>
      </c>
      <c r="H3571" s="13">
        <f t="shared" si="167"/>
        <v>-7.3100000000000023</v>
      </c>
    </row>
    <row r="3572" spans="1:8" x14ac:dyDescent="0.3">
      <c r="A3572">
        <v>3571</v>
      </c>
      <c r="B3572" s="2">
        <v>40805</v>
      </c>
      <c r="C3572" s="13">
        <v>85.7</v>
      </c>
      <c r="D3572" s="13">
        <f t="shared" si="165"/>
        <v>-2.2599999999999909</v>
      </c>
      <c r="E3572" s="14">
        <v>20830</v>
      </c>
      <c r="F3572" s="14">
        <f t="shared" si="166"/>
        <v>0</v>
      </c>
      <c r="G3572" s="14">
        <v>461.68</v>
      </c>
      <c r="H3572" s="13">
        <f t="shared" si="167"/>
        <v>4.5699999999999932</v>
      </c>
    </row>
    <row r="3573" spans="1:8" x14ac:dyDescent="0.3">
      <c r="A3573">
        <v>3572</v>
      </c>
      <c r="B3573" s="2">
        <v>40802</v>
      </c>
      <c r="C3573" s="13">
        <v>87.96</v>
      </c>
      <c r="D3573" s="13">
        <f t="shared" si="165"/>
        <v>-1.4400000000000119</v>
      </c>
      <c r="E3573" s="14">
        <v>20830</v>
      </c>
      <c r="F3573" s="14">
        <f t="shared" si="166"/>
        <v>-60</v>
      </c>
      <c r="G3573" s="14">
        <v>457.11</v>
      </c>
      <c r="H3573" s="13">
        <f t="shared" si="167"/>
        <v>-13.560000000000002</v>
      </c>
    </row>
    <row r="3574" spans="1:8" x14ac:dyDescent="0.3">
      <c r="A3574">
        <v>3573</v>
      </c>
      <c r="B3574" s="2">
        <v>40801</v>
      </c>
      <c r="C3574" s="13">
        <v>89.4</v>
      </c>
      <c r="D3574" s="13">
        <f t="shared" si="165"/>
        <v>0.49000000000000909</v>
      </c>
      <c r="E3574" s="14">
        <v>20890</v>
      </c>
      <c r="F3574" s="14">
        <f t="shared" si="166"/>
        <v>60</v>
      </c>
      <c r="G3574" s="14">
        <v>470.67</v>
      </c>
      <c r="H3574" s="13">
        <f t="shared" si="167"/>
        <v>3.6800000000000068</v>
      </c>
    </row>
    <row r="3575" spans="1:8" x14ac:dyDescent="0.3">
      <c r="A3575">
        <v>3574</v>
      </c>
      <c r="B3575" s="2">
        <v>40800</v>
      </c>
      <c r="C3575" s="13">
        <v>88.91</v>
      </c>
      <c r="D3575" s="13">
        <f t="shared" si="165"/>
        <v>-1.2999999999999972</v>
      </c>
      <c r="E3575" s="14">
        <v>20830</v>
      </c>
      <c r="F3575" s="14">
        <f t="shared" si="166"/>
        <v>30</v>
      </c>
      <c r="G3575" s="14">
        <v>466.99</v>
      </c>
      <c r="H3575" s="13">
        <f t="shared" si="167"/>
        <v>-2.4099999999999682</v>
      </c>
    </row>
    <row r="3576" spans="1:8" x14ac:dyDescent="0.3">
      <c r="A3576">
        <v>3575</v>
      </c>
      <c r="B3576" s="2">
        <v>40799</v>
      </c>
      <c r="C3576" s="13">
        <v>90.21</v>
      </c>
      <c r="D3576" s="13">
        <f t="shared" si="165"/>
        <v>2.019999999999996</v>
      </c>
      <c r="E3576" s="14">
        <v>20800</v>
      </c>
      <c r="F3576" s="14">
        <f t="shared" si="166"/>
        <v>-30</v>
      </c>
      <c r="G3576" s="14">
        <v>469.4</v>
      </c>
      <c r="H3576" s="13">
        <f t="shared" si="167"/>
        <v>6.4699999999999704</v>
      </c>
    </row>
    <row r="3577" spans="1:8" x14ac:dyDescent="0.3">
      <c r="A3577">
        <v>3576</v>
      </c>
      <c r="B3577" s="2">
        <v>40798</v>
      </c>
      <c r="C3577" s="13">
        <v>88.19</v>
      </c>
      <c r="D3577" s="13">
        <f t="shared" si="165"/>
        <v>0.95000000000000284</v>
      </c>
      <c r="E3577" s="14">
        <v>20830</v>
      </c>
      <c r="F3577" s="14">
        <f t="shared" si="166"/>
        <v>30</v>
      </c>
      <c r="G3577" s="14">
        <v>462.93</v>
      </c>
      <c r="H3577" s="13">
        <f t="shared" si="167"/>
        <v>3.0099999999999909</v>
      </c>
    </row>
    <row r="3578" spans="1:8" x14ac:dyDescent="0.3">
      <c r="A3578">
        <v>3577</v>
      </c>
      <c r="B3578" s="2">
        <v>40795</v>
      </c>
      <c r="C3578" s="13">
        <v>87.24</v>
      </c>
      <c r="D3578" s="13">
        <f t="shared" si="165"/>
        <v>-1.8100000000000023</v>
      </c>
      <c r="E3578" s="14">
        <v>20800</v>
      </c>
      <c r="F3578" s="14">
        <f t="shared" si="166"/>
        <v>0</v>
      </c>
      <c r="G3578" s="14">
        <v>459.92</v>
      </c>
      <c r="H3578" s="13">
        <f t="shared" si="167"/>
        <v>6.660000000000025</v>
      </c>
    </row>
    <row r="3579" spans="1:8" x14ac:dyDescent="0.3">
      <c r="A3579">
        <v>3578</v>
      </c>
      <c r="B3579" s="2">
        <v>40794</v>
      </c>
      <c r="C3579" s="13">
        <v>89.05</v>
      </c>
      <c r="D3579" s="13">
        <f t="shared" si="165"/>
        <v>-0.29000000000000625</v>
      </c>
      <c r="E3579" s="14">
        <v>20800</v>
      </c>
      <c r="F3579" s="14">
        <f t="shared" si="166"/>
        <v>-30</v>
      </c>
      <c r="G3579" s="14">
        <v>453.26</v>
      </c>
      <c r="H3579" s="13">
        <f t="shared" si="167"/>
        <v>9.2699999999999818</v>
      </c>
    </row>
    <row r="3580" spans="1:8" x14ac:dyDescent="0.3">
      <c r="A3580">
        <v>3579</v>
      </c>
      <c r="B3580" s="2">
        <v>40793</v>
      </c>
      <c r="C3580" s="13">
        <v>89.34</v>
      </c>
      <c r="D3580" s="13">
        <f t="shared" si="165"/>
        <v>3.3500000000000085</v>
      </c>
      <c r="E3580" s="14">
        <v>20830</v>
      </c>
      <c r="F3580" s="14">
        <f t="shared" si="166"/>
        <v>30</v>
      </c>
      <c r="G3580" s="14">
        <v>443.99</v>
      </c>
      <c r="H3580" s="13">
        <f t="shared" si="167"/>
        <v>7.8299999999999841</v>
      </c>
    </row>
    <row r="3581" spans="1:8" x14ac:dyDescent="0.3">
      <c r="A3581">
        <v>3580</v>
      </c>
      <c r="B3581" s="2">
        <v>40792</v>
      </c>
      <c r="C3581" s="13">
        <v>85.99</v>
      </c>
      <c r="D3581" s="13">
        <f t="shared" si="165"/>
        <v>-1.2785714285714391</v>
      </c>
      <c r="E3581" s="14">
        <v>20800</v>
      </c>
      <c r="F3581" s="14">
        <f t="shared" si="166"/>
        <v>-30</v>
      </c>
      <c r="G3581" s="14">
        <v>436.16</v>
      </c>
      <c r="H3581" s="13">
        <f t="shared" si="167"/>
        <v>0.43000000000000682</v>
      </c>
    </row>
    <row r="3582" spans="1:8" x14ac:dyDescent="0.3">
      <c r="A3582">
        <v>3581</v>
      </c>
      <c r="B3582" s="2">
        <v>40791</v>
      </c>
      <c r="C3582" s="13">
        <v>87.268571428571434</v>
      </c>
      <c r="D3582" s="13">
        <f t="shared" si="165"/>
        <v>0.81857142857143117</v>
      </c>
      <c r="E3582" s="14">
        <v>20830</v>
      </c>
      <c r="F3582" s="14">
        <f t="shared" si="166"/>
        <v>0</v>
      </c>
      <c r="G3582" s="14">
        <v>435.73</v>
      </c>
      <c r="H3582" s="13">
        <f t="shared" si="167"/>
        <v>22.105714285714328</v>
      </c>
    </row>
    <row r="3583" spans="1:8" x14ac:dyDescent="0.3">
      <c r="A3583">
        <v>3582</v>
      </c>
      <c r="B3583" s="2">
        <v>40788</v>
      </c>
      <c r="C3583" s="13">
        <v>86.45</v>
      </c>
      <c r="D3583" s="13">
        <f t="shared" si="165"/>
        <v>-2.480000000000004</v>
      </c>
      <c r="E3583" s="14">
        <v>20830</v>
      </c>
      <c r="F3583" s="14">
        <f t="shared" si="166"/>
        <v>0</v>
      </c>
      <c r="G3583" s="14">
        <v>413.62428571428569</v>
      </c>
      <c r="H3583" s="13">
        <f t="shared" si="167"/>
        <v>-21.66571428571433</v>
      </c>
    </row>
    <row r="3584" spans="1:8" x14ac:dyDescent="0.3">
      <c r="A3584">
        <v>3583</v>
      </c>
      <c r="B3584" s="2">
        <v>40787</v>
      </c>
      <c r="C3584" s="13">
        <v>88.93</v>
      </c>
      <c r="D3584" s="13">
        <f t="shared" si="165"/>
        <v>0.12000000000000455</v>
      </c>
      <c r="E3584" s="14">
        <v>20830</v>
      </c>
      <c r="F3584" s="14">
        <f t="shared" si="166"/>
        <v>0</v>
      </c>
      <c r="G3584" s="14">
        <v>435.29</v>
      </c>
      <c r="H3584" s="13">
        <f t="shared" si="167"/>
        <v>10.580000000000041</v>
      </c>
    </row>
    <row r="3585" spans="1:8" x14ac:dyDescent="0.3">
      <c r="A3585">
        <v>3584</v>
      </c>
      <c r="B3585" s="2">
        <v>40786</v>
      </c>
      <c r="C3585" s="13">
        <v>88.81</v>
      </c>
      <c r="D3585" s="13">
        <f t="shared" si="165"/>
        <v>-9.0000000000003411E-2</v>
      </c>
      <c r="E3585" s="14">
        <v>20830</v>
      </c>
      <c r="F3585" s="14">
        <f t="shared" si="166"/>
        <v>0</v>
      </c>
      <c r="G3585" s="14">
        <v>424.71</v>
      </c>
      <c r="H3585" s="13">
        <f t="shared" si="167"/>
        <v>5.4499999999999886</v>
      </c>
    </row>
    <row r="3586" spans="1:8" x14ac:dyDescent="0.3">
      <c r="A3586">
        <v>3585</v>
      </c>
      <c r="B3586" s="2">
        <v>40785</v>
      </c>
      <c r="C3586" s="13">
        <v>88.9</v>
      </c>
      <c r="D3586" s="13">
        <f t="shared" si="165"/>
        <v>1.6300000000000097</v>
      </c>
      <c r="E3586" s="14">
        <v>20830</v>
      </c>
      <c r="F3586" s="14">
        <f t="shared" si="166"/>
        <v>0</v>
      </c>
      <c r="G3586" s="14">
        <v>419.26</v>
      </c>
      <c r="H3586" s="13">
        <f t="shared" si="167"/>
        <v>5.8899999999999864</v>
      </c>
    </row>
    <row r="3587" spans="1:8" x14ac:dyDescent="0.3">
      <c r="A3587">
        <v>3586</v>
      </c>
      <c r="B3587" s="2">
        <v>40784</v>
      </c>
      <c r="C3587" s="13">
        <v>87.27</v>
      </c>
      <c r="D3587" s="13">
        <f t="shared" ref="D3587:D3650" si="168">C3587-C3588</f>
        <v>1.8999999999999915</v>
      </c>
      <c r="E3587" s="14">
        <v>20830</v>
      </c>
      <c r="F3587" s="14">
        <f t="shared" ref="F3587:F3650" si="169">E3587-E3588</f>
        <v>0</v>
      </c>
      <c r="G3587" s="14">
        <v>413.37</v>
      </c>
      <c r="H3587" s="13">
        <f t="shared" ref="H3587:H3650" si="170">G3587-G3588</f>
        <v>8.9599999999999795</v>
      </c>
    </row>
    <row r="3588" spans="1:8" x14ac:dyDescent="0.3">
      <c r="A3588">
        <v>3587</v>
      </c>
      <c r="B3588" s="2">
        <v>40781</v>
      </c>
      <c r="C3588" s="13">
        <v>85.37</v>
      </c>
      <c r="D3588" s="13">
        <f t="shared" si="168"/>
        <v>0.21999999999999886</v>
      </c>
      <c r="E3588" s="14">
        <v>20830</v>
      </c>
      <c r="F3588" s="14">
        <f t="shared" si="169"/>
        <v>30</v>
      </c>
      <c r="G3588" s="14">
        <v>404.41</v>
      </c>
      <c r="H3588" s="13">
        <f t="shared" si="170"/>
        <v>2.7600000000000477</v>
      </c>
    </row>
    <row r="3589" spans="1:8" x14ac:dyDescent="0.3">
      <c r="A3589">
        <v>3588</v>
      </c>
      <c r="B3589" s="2">
        <v>40780</v>
      </c>
      <c r="C3589" s="13">
        <v>85.15</v>
      </c>
      <c r="D3589" s="13">
        <f t="shared" si="168"/>
        <v>0.1600000000000108</v>
      </c>
      <c r="E3589" s="14">
        <v>20800</v>
      </c>
      <c r="F3589" s="14">
        <f t="shared" si="169"/>
        <v>-30</v>
      </c>
      <c r="G3589" s="14">
        <v>401.65</v>
      </c>
      <c r="H3589" s="13">
        <f t="shared" si="170"/>
        <v>4.9699999999999704</v>
      </c>
    </row>
    <row r="3590" spans="1:8" x14ac:dyDescent="0.3">
      <c r="A3590">
        <v>3589</v>
      </c>
      <c r="B3590" s="2">
        <v>40779</v>
      </c>
      <c r="C3590" s="13">
        <v>84.99</v>
      </c>
      <c r="D3590" s="13">
        <f t="shared" si="168"/>
        <v>-0.35999999999999943</v>
      </c>
      <c r="E3590" s="14">
        <v>20830</v>
      </c>
      <c r="F3590" s="14">
        <f t="shared" si="169"/>
        <v>10</v>
      </c>
      <c r="G3590" s="14">
        <v>396.68</v>
      </c>
      <c r="H3590" s="13">
        <f t="shared" si="170"/>
        <v>-4.5999999999999659</v>
      </c>
    </row>
    <row r="3591" spans="1:8" x14ac:dyDescent="0.3">
      <c r="A3591">
        <v>3590</v>
      </c>
      <c r="B3591" s="2">
        <v>40778</v>
      </c>
      <c r="C3591" s="13">
        <v>85.35</v>
      </c>
      <c r="D3591" s="13">
        <f t="shared" si="168"/>
        <v>0.92999999999999261</v>
      </c>
      <c r="E3591" s="14">
        <v>20820</v>
      </c>
      <c r="F3591" s="14">
        <f t="shared" si="169"/>
        <v>0</v>
      </c>
      <c r="G3591" s="14">
        <v>401.28</v>
      </c>
      <c r="H3591" s="13">
        <f t="shared" si="170"/>
        <v>-4.75</v>
      </c>
    </row>
    <row r="3592" spans="1:8" x14ac:dyDescent="0.3">
      <c r="A3592">
        <v>3591</v>
      </c>
      <c r="B3592" s="2">
        <v>40777</v>
      </c>
      <c r="C3592" s="13">
        <v>84.42</v>
      </c>
      <c r="D3592" s="13">
        <f t="shared" si="168"/>
        <v>2.0900000000000034</v>
      </c>
      <c r="E3592" s="14">
        <v>20820</v>
      </c>
      <c r="F3592" s="14">
        <f t="shared" si="169"/>
        <v>30</v>
      </c>
      <c r="G3592" s="14">
        <v>406.03</v>
      </c>
      <c r="H3592" s="13">
        <f t="shared" si="170"/>
        <v>5.2699999999999818</v>
      </c>
    </row>
    <row r="3593" spans="1:8" x14ac:dyDescent="0.3">
      <c r="A3593">
        <v>3592</v>
      </c>
      <c r="B3593" s="2">
        <v>40774</v>
      </c>
      <c r="C3593" s="13">
        <v>82.33</v>
      </c>
      <c r="D3593" s="13">
        <f t="shared" si="168"/>
        <v>-4.9999999999997158E-2</v>
      </c>
      <c r="E3593" s="14">
        <v>20790</v>
      </c>
      <c r="F3593" s="14">
        <f t="shared" si="169"/>
        <v>-20</v>
      </c>
      <c r="G3593" s="14">
        <v>400.76</v>
      </c>
      <c r="H3593" s="13">
        <f t="shared" si="170"/>
        <v>-2.1299999999999955</v>
      </c>
    </row>
    <row r="3594" spans="1:8" x14ac:dyDescent="0.3">
      <c r="A3594">
        <v>3593</v>
      </c>
      <c r="B3594" s="2">
        <v>40773</v>
      </c>
      <c r="C3594" s="13">
        <v>82.38</v>
      </c>
      <c r="D3594" s="13">
        <f t="shared" si="168"/>
        <v>-5.2000000000000028</v>
      </c>
      <c r="E3594" s="14">
        <v>20810</v>
      </c>
      <c r="F3594" s="14">
        <f t="shared" si="169"/>
        <v>30</v>
      </c>
      <c r="G3594" s="14">
        <v>402.89</v>
      </c>
      <c r="H3594" s="13">
        <f t="shared" si="170"/>
        <v>9.4300000000000068</v>
      </c>
    </row>
    <row r="3595" spans="1:8" x14ac:dyDescent="0.3">
      <c r="A3595">
        <v>3594</v>
      </c>
      <c r="B3595" s="2">
        <v>40772</v>
      </c>
      <c r="C3595" s="13">
        <v>87.58</v>
      </c>
      <c r="D3595" s="13">
        <f t="shared" si="168"/>
        <v>0.92999999999999261</v>
      </c>
      <c r="E3595" s="14">
        <v>20780</v>
      </c>
      <c r="F3595" s="14">
        <f t="shared" si="169"/>
        <v>30</v>
      </c>
      <c r="G3595" s="14">
        <v>393.46</v>
      </c>
      <c r="H3595" s="13">
        <f t="shared" si="170"/>
        <v>6.9799999999999613</v>
      </c>
    </row>
    <row r="3596" spans="1:8" x14ac:dyDescent="0.3">
      <c r="A3596">
        <v>3595</v>
      </c>
      <c r="B3596" s="2">
        <v>40771</v>
      </c>
      <c r="C3596" s="13">
        <v>86.65</v>
      </c>
      <c r="D3596" s="13">
        <f t="shared" si="168"/>
        <v>-1.2299999999999898</v>
      </c>
      <c r="E3596" s="14">
        <v>20750</v>
      </c>
      <c r="F3596" s="14">
        <f t="shared" si="169"/>
        <v>-50</v>
      </c>
      <c r="G3596" s="14">
        <v>386.48</v>
      </c>
      <c r="H3596" s="13">
        <f t="shared" si="170"/>
        <v>2.160000000000025</v>
      </c>
    </row>
    <row r="3597" spans="1:8" x14ac:dyDescent="0.3">
      <c r="A3597">
        <v>3596</v>
      </c>
      <c r="B3597" s="2">
        <v>40770</v>
      </c>
      <c r="C3597" s="13">
        <v>87.88</v>
      </c>
      <c r="D3597" s="13">
        <f t="shared" si="168"/>
        <v>2.6899999999999977</v>
      </c>
      <c r="E3597" s="14">
        <v>20800</v>
      </c>
      <c r="F3597" s="14">
        <f t="shared" si="169"/>
        <v>-10</v>
      </c>
      <c r="G3597" s="14">
        <v>384.32</v>
      </c>
      <c r="H3597" s="13">
        <f t="shared" si="170"/>
        <v>0.39999999999997726</v>
      </c>
    </row>
    <row r="3598" spans="1:8" x14ac:dyDescent="0.3">
      <c r="A3598">
        <v>3597</v>
      </c>
      <c r="B3598" s="2">
        <v>40767</v>
      </c>
      <c r="C3598" s="13">
        <v>85.19</v>
      </c>
      <c r="D3598" s="13">
        <f t="shared" si="168"/>
        <v>-0.29000000000000625</v>
      </c>
      <c r="E3598" s="14">
        <v>20810</v>
      </c>
      <c r="F3598" s="14">
        <f t="shared" si="169"/>
        <v>0</v>
      </c>
      <c r="G3598" s="14">
        <v>383.92</v>
      </c>
      <c r="H3598" s="13">
        <f t="shared" si="170"/>
        <v>-0.51999999999998181</v>
      </c>
    </row>
    <row r="3599" spans="1:8" x14ac:dyDescent="0.3">
      <c r="A3599">
        <v>3598</v>
      </c>
      <c r="B3599" s="2">
        <v>40766</v>
      </c>
      <c r="C3599" s="13">
        <v>85.48</v>
      </c>
      <c r="D3599" s="13">
        <f t="shared" si="168"/>
        <v>2.4300000000000068</v>
      </c>
      <c r="E3599" s="14">
        <v>20810</v>
      </c>
      <c r="F3599" s="14">
        <f t="shared" si="169"/>
        <v>50</v>
      </c>
      <c r="G3599" s="14">
        <v>384.44</v>
      </c>
      <c r="H3599" s="13">
        <f t="shared" si="170"/>
        <v>-1.5199999999999818</v>
      </c>
    </row>
    <row r="3600" spans="1:8" x14ac:dyDescent="0.3">
      <c r="A3600">
        <v>3599</v>
      </c>
      <c r="B3600" s="2">
        <v>40765</v>
      </c>
      <c r="C3600" s="13">
        <v>83.05</v>
      </c>
      <c r="D3600" s="13">
        <f t="shared" si="168"/>
        <v>3.730000000000004</v>
      </c>
      <c r="E3600" s="14">
        <v>20760</v>
      </c>
      <c r="F3600" s="14">
        <f t="shared" si="169"/>
        <v>-20</v>
      </c>
      <c r="G3600" s="14">
        <v>385.96</v>
      </c>
      <c r="H3600" s="13">
        <f t="shared" si="170"/>
        <v>-1.7400000000000091</v>
      </c>
    </row>
    <row r="3601" spans="1:8" x14ac:dyDescent="0.3">
      <c r="A3601">
        <v>3600</v>
      </c>
      <c r="B3601" s="2">
        <v>40764</v>
      </c>
      <c r="C3601" s="13">
        <v>79.319999999999993</v>
      </c>
      <c r="D3601" s="13">
        <f t="shared" si="168"/>
        <v>-1.9500000000000028</v>
      </c>
      <c r="E3601" s="14">
        <v>20780</v>
      </c>
      <c r="F3601" s="14">
        <f t="shared" si="169"/>
        <v>160</v>
      </c>
      <c r="G3601" s="14">
        <v>387.7</v>
      </c>
      <c r="H3601" s="13">
        <f t="shared" si="170"/>
        <v>-8.7100000000000364</v>
      </c>
    </row>
    <row r="3602" spans="1:8" x14ac:dyDescent="0.3">
      <c r="A3602">
        <v>3601</v>
      </c>
      <c r="B3602" s="2">
        <v>40763</v>
      </c>
      <c r="C3602" s="13">
        <v>81.27</v>
      </c>
      <c r="D3602" s="13">
        <f t="shared" si="168"/>
        <v>-5.6200000000000045</v>
      </c>
      <c r="E3602" s="14">
        <v>20620</v>
      </c>
      <c r="F3602" s="14">
        <f t="shared" si="169"/>
        <v>60</v>
      </c>
      <c r="G3602" s="14">
        <v>396.41</v>
      </c>
      <c r="H3602" s="13">
        <f t="shared" si="170"/>
        <v>-4.4699999999999704</v>
      </c>
    </row>
    <row r="3603" spans="1:8" x14ac:dyDescent="0.3">
      <c r="A3603">
        <v>3602</v>
      </c>
      <c r="B3603" s="2">
        <v>40760</v>
      </c>
      <c r="C3603" s="13">
        <v>86.89</v>
      </c>
      <c r="D3603" s="13">
        <f t="shared" si="168"/>
        <v>0.14000000000000057</v>
      </c>
      <c r="E3603" s="14">
        <v>20560</v>
      </c>
      <c r="F3603" s="14">
        <f t="shared" si="169"/>
        <v>-10</v>
      </c>
      <c r="G3603" s="14">
        <v>400.88</v>
      </c>
      <c r="H3603" s="13">
        <f t="shared" si="170"/>
        <v>4.8299999999999841</v>
      </c>
    </row>
    <row r="3604" spans="1:8" x14ac:dyDescent="0.3">
      <c r="A3604">
        <v>3603</v>
      </c>
      <c r="B3604" s="2">
        <v>40759</v>
      </c>
      <c r="C3604" s="13">
        <v>86.75</v>
      </c>
      <c r="D3604" s="13">
        <f t="shared" si="168"/>
        <v>-5.1200000000000045</v>
      </c>
      <c r="E3604" s="14">
        <v>20570</v>
      </c>
      <c r="F3604" s="14">
        <f t="shared" si="169"/>
        <v>70</v>
      </c>
      <c r="G3604" s="14">
        <v>396.05</v>
      </c>
      <c r="H3604" s="13">
        <f t="shared" si="170"/>
        <v>4.5799999999999841</v>
      </c>
    </row>
    <row r="3605" spans="1:8" x14ac:dyDescent="0.3">
      <c r="A3605">
        <v>3604</v>
      </c>
      <c r="B3605" s="2">
        <v>40758</v>
      </c>
      <c r="C3605" s="13">
        <v>91.87</v>
      </c>
      <c r="D3605" s="13">
        <f t="shared" si="168"/>
        <v>-1.9099999999999966</v>
      </c>
      <c r="E3605" s="14">
        <v>20500</v>
      </c>
      <c r="F3605" s="14">
        <f t="shared" si="169"/>
        <v>-60</v>
      </c>
      <c r="G3605" s="14">
        <v>391.47</v>
      </c>
      <c r="H3605" s="13">
        <f t="shared" si="170"/>
        <v>-5.0799999999999841</v>
      </c>
    </row>
    <row r="3606" spans="1:8" x14ac:dyDescent="0.3">
      <c r="A3606">
        <v>3605</v>
      </c>
      <c r="B3606" s="2">
        <v>40757</v>
      </c>
      <c r="C3606" s="13">
        <v>93.78</v>
      </c>
      <c r="D3606" s="13">
        <f t="shared" si="168"/>
        <v>-1.2000000000000028</v>
      </c>
      <c r="E3606" s="14">
        <v>20560</v>
      </c>
      <c r="F3606" s="14">
        <f t="shared" si="169"/>
        <v>-20</v>
      </c>
      <c r="G3606" s="14">
        <v>396.55</v>
      </c>
      <c r="H3606" s="13">
        <f t="shared" si="170"/>
        <v>-5.3999999999999773</v>
      </c>
    </row>
    <row r="3607" spans="1:8" x14ac:dyDescent="0.3">
      <c r="A3607">
        <v>3606</v>
      </c>
      <c r="B3607" s="2">
        <v>40756</v>
      </c>
      <c r="C3607" s="13">
        <v>94.98</v>
      </c>
      <c r="D3607" s="13">
        <f t="shared" si="168"/>
        <v>-0.70000000000000284</v>
      </c>
      <c r="E3607" s="14">
        <v>20580</v>
      </c>
      <c r="F3607" s="14">
        <f t="shared" si="169"/>
        <v>0</v>
      </c>
      <c r="G3607" s="14">
        <v>401.95</v>
      </c>
      <c r="H3607" s="13">
        <f t="shared" si="170"/>
        <v>-3.75</v>
      </c>
    </row>
    <row r="3608" spans="1:8" x14ac:dyDescent="0.3">
      <c r="A3608">
        <v>3607</v>
      </c>
      <c r="B3608" s="2">
        <v>40753</v>
      </c>
      <c r="C3608" s="13">
        <v>95.68</v>
      </c>
      <c r="D3608" s="13">
        <f t="shared" si="168"/>
        <v>-1.7999999999999972</v>
      </c>
      <c r="E3608" s="14">
        <v>20580</v>
      </c>
      <c r="F3608" s="14">
        <f t="shared" si="169"/>
        <v>20</v>
      </c>
      <c r="G3608" s="14">
        <v>405.7</v>
      </c>
      <c r="H3608" s="13">
        <f t="shared" si="170"/>
        <v>-2.6899999999999977</v>
      </c>
    </row>
    <row r="3609" spans="1:8" x14ac:dyDescent="0.3">
      <c r="A3609">
        <v>3608</v>
      </c>
      <c r="B3609" s="2">
        <v>40752</v>
      </c>
      <c r="C3609" s="13">
        <v>97.48</v>
      </c>
      <c r="D3609" s="13">
        <f t="shared" si="168"/>
        <v>7.9999999999998295E-2</v>
      </c>
      <c r="E3609" s="14">
        <v>20560</v>
      </c>
      <c r="F3609" s="14">
        <f t="shared" si="169"/>
        <v>10</v>
      </c>
      <c r="G3609" s="14">
        <v>408.39</v>
      </c>
      <c r="H3609" s="13">
        <f t="shared" si="170"/>
        <v>-1.0099999999999909</v>
      </c>
    </row>
    <row r="3610" spans="1:8" x14ac:dyDescent="0.3">
      <c r="A3610">
        <v>3609</v>
      </c>
      <c r="B3610" s="2">
        <v>40751</v>
      </c>
      <c r="C3610" s="13">
        <v>97.4</v>
      </c>
      <c r="D3610" s="13">
        <f t="shared" si="168"/>
        <v>-2.2099999999999937</v>
      </c>
      <c r="E3610" s="14">
        <v>20550</v>
      </c>
      <c r="F3610" s="14">
        <f t="shared" si="169"/>
        <v>-20</v>
      </c>
      <c r="G3610" s="14">
        <v>409.4</v>
      </c>
      <c r="H3610" s="13">
        <f t="shared" si="170"/>
        <v>9.9999999999909051E-3</v>
      </c>
    </row>
    <row r="3611" spans="1:8" x14ac:dyDescent="0.3">
      <c r="A3611">
        <v>3610</v>
      </c>
      <c r="B3611" s="2">
        <v>40750</v>
      </c>
      <c r="C3611" s="13">
        <v>99.61</v>
      </c>
      <c r="D3611" s="13">
        <f t="shared" si="168"/>
        <v>0.64000000000000057</v>
      </c>
      <c r="E3611" s="14">
        <v>20570</v>
      </c>
      <c r="F3611" s="14">
        <f t="shared" si="169"/>
        <v>20</v>
      </c>
      <c r="G3611" s="14">
        <v>409.39</v>
      </c>
      <c r="H3611" s="13">
        <f t="shared" si="170"/>
        <v>2.9999999999972715E-2</v>
      </c>
    </row>
    <row r="3612" spans="1:8" x14ac:dyDescent="0.3">
      <c r="A3612">
        <v>3611</v>
      </c>
      <c r="B3612" s="2">
        <v>40749</v>
      </c>
      <c r="C3612" s="13">
        <v>98.97</v>
      </c>
      <c r="D3612" s="13">
        <f t="shared" si="168"/>
        <v>-0.56000000000000227</v>
      </c>
      <c r="E3612" s="14">
        <v>20550</v>
      </c>
      <c r="F3612" s="14">
        <f t="shared" si="169"/>
        <v>-20</v>
      </c>
      <c r="G3612" s="14">
        <v>409.36</v>
      </c>
      <c r="H3612" s="13">
        <f t="shared" si="170"/>
        <v>0.16000000000002501</v>
      </c>
    </row>
    <row r="3613" spans="1:8" x14ac:dyDescent="0.3">
      <c r="A3613">
        <v>3612</v>
      </c>
      <c r="B3613" s="2">
        <v>40746</v>
      </c>
      <c r="C3613" s="13">
        <v>99.53</v>
      </c>
      <c r="D3613" s="13">
        <f t="shared" si="168"/>
        <v>0.57000000000000739</v>
      </c>
      <c r="E3613" s="14">
        <v>20570</v>
      </c>
      <c r="F3613" s="14">
        <f t="shared" si="169"/>
        <v>20</v>
      </c>
      <c r="G3613" s="14">
        <v>409.2</v>
      </c>
      <c r="H3613" s="13">
        <f t="shared" si="170"/>
        <v>-3.8600000000000136</v>
      </c>
    </row>
    <row r="3614" spans="1:8" x14ac:dyDescent="0.3">
      <c r="A3614">
        <v>3613</v>
      </c>
      <c r="B3614" s="2">
        <v>40745</v>
      </c>
      <c r="C3614" s="13">
        <v>98.96</v>
      </c>
      <c r="D3614" s="13">
        <f t="shared" si="168"/>
        <v>0.84999999999999432</v>
      </c>
      <c r="E3614" s="14">
        <v>20550</v>
      </c>
      <c r="F3614" s="14">
        <f t="shared" si="169"/>
        <v>-30</v>
      </c>
      <c r="G3614" s="14">
        <v>413.06</v>
      </c>
      <c r="H3614" s="13">
        <f t="shared" si="170"/>
        <v>-3.7099999999999795</v>
      </c>
    </row>
    <row r="3615" spans="1:8" x14ac:dyDescent="0.3">
      <c r="A3615">
        <v>3614</v>
      </c>
      <c r="B3615" s="2">
        <v>40744</v>
      </c>
      <c r="C3615" s="13">
        <v>98.11</v>
      </c>
      <c r="D3615" s="13">
        <f t="shared" si="168"/>
        <v>0.62000000000000455</v>
      </c>
      <c r="E3615" s="14">
        <v>20580</v>
      </c>
      <c r="F3615" s="14">
        <f t="shared" si="169"/>
        <v>-28</v>
      </c>
      <c r="G3615" s="14">
        <v>416.77</v>
      </c>
      <c r="H3615" s="13">
        <f t="shared" si="170"/>
        <v>6.6499999999999773</v>
      </c>
    </row>
    <row r="3616" spans="1:8" x14ac:dyDescent="0.3">
      <c r="A3616">
        <v>3615</v>
      </c>
      <c r="B3616" s="2">
        <v>40743</v>
      </c>
      <c r="C3616" s="13">
        <v>97.49</v>
      </c>
      <c r="D3616" s="13">
        <f t="shared" si="168"/>
        <v>1.5499999999999972</v>
      </c>
      <c r="E3616" s="14">
        <v>20608</v>
      </c>
      <c r="F3616" s="14">
        <f t="shared" si="169"/>
        <v>68</v>
      </c>
      <c r="G3616" s="14">
        <v>410.12</v>
      </c>
      <c r="H3616" s="13">
        <f t="shared" si="170"/>
        <v>-5.6499999999999773</v>
      </c>
    </row>
    <row r="3617" spans="1:8" x14ac:dyDescent="0.3">
      <c r="A3617">
        <v>3616</v>
      </c>
      <c r="B3617" s="2">
        <v>40742</v>
      </c>
      <c r="C3617" s="13">
        <v>95.94</v>
      </c>
      <c r="D3617" s="13">
        <f t="shared" si="168"/>
        <v>-1.2999999999999972</v>
      </c>
      <c r="E3617" s="14">
        <v>20540</v>
      </c>
      <c r="F3617" s="14">
        <f t="shared" si="169"/>
        <v>-10</v>
      </c>
      <c r="G3617" s="14">
        <v>415.77</v>
      </c>
      <c r="H3617" s="13">
        <f t="shared" si="170"/>
        <v>1.0299999999999727</v>
      </c>
    </row>
    <row r="3618" spans="1:8" x14ac:dyDescent="0.3">
      <c r="A3618">
        <v>3617</v>
      </c>
      <c r="B3618" s="2">
        <v>40739</v>
      </c>
      <c r="C3618" s="13">
        <v>97.24</v>
      </c>
      <c r="D3618" s="13">
        <f t="shared" si="168"/>
        <v>1.4899999999999949</v>
      </c>
      <c r="E3618" s="14">
        <v>20550</v>
      </c>
      <c r="F3618" s="14">
        <f t="shared" si="169"/>
        <v>10</v>
      </c>
      <c r="G3618" s="14">
        <v>414.74</v>
      </c>
      <c r="H3618" s="13">
        <f t="shared" si="170"/>
        <v>-4.1899999999999977</v>
      </c>
    </row>
    <row r="3619" spans="1:8" x14ac:dyDescent="0.3">
      <c r="A3619">
        <v>3618</v>
      </c>
      <c r="B3619" s="2">
        <v>40738</v>
      </c>
      <c r="C3619" s="13">
        <v>95.75</v>
      </c>
      <c r="D3619" s="13">
        <f t="shared" si="168"/>
        <v>-2.2900000000000063</v>
      </c>
      <c r="E3619" s="14">
        <v>20540</v>
      </c>
      <c r="F3619" s="14">
        <f t="shared" si="169"/>
        <v>-20</v>
      </c>
      <c r="G3619" s="14">
        <v>418.93</v>
      </c>
      <c r="H3619" s="13">
        <f t="shared" si="170"/>
        <v>0.75</v>
      </c>
    </row>
    <row r="3620" spans="1:8" x14ac:dyDescent="0.3">
      <c r="A3620">
        <v>3619</v>
      </c>
      <c r="B3620" s="2">
        <v>40737</v>
      </c>
      <c r="C3620" s="13">
        <v>98.04</v>
      </c>
      <c r="D3620" s="13">
        <f t="shared" si="168"/>
        <v>0.63000000000000966</v>
      </c>
      <c r="E3620" s="14">
        <v>20560</v>
      </c>
      <c r="F3620" s="14">
        <f t="shared" si="169"/>
        <v>10</v>
      </c>
      <c r="G3620" s="14">
        <v>418.18</v>
      </c>
      <c r="H3620" s="13">
        <f t="shared" si="170"/>
        <v>0.93000000000000682</v>
      </c>
    </row>
    <row r="3621" spans="1:8" x14ac:dyDescent="0.3">
      <c r="A3621">
        <v>3620</v>
      </c>
      <c r="B3621" s="2">
        <v>40736</v>
      </c>
      <c r="C3621" s="13">
        <v>97.41</v>
      </c>
      <c r="D3621" s="13">
        <f t="shared" si="168"/>
        <v>2.25</v>
      </c>
      <c r="E3621" s="14">
        <v>20550</v>
      </c>
      <c r="F3621" s="14">
        <f t="shared" si="169"/>
        <v>-30</v>
      </c>
      <c r="G3621" s="14">
        <v>417.25</v>
      </c>
      <c r="H3621" s="13">
        <f t="shared" si="170"/>
        <v>-7.839999999999975</v>
      </c>
    </row>
    <row r="3622" spans="1:8" x14ac:dyDescent="0.3">
      <c r="A3622">
        <v>3621</v>
      </c>
      <c r="B3622" s="2">
        <v>40735</v>
      </c>
      <c r="C3622" s="13">
        <v>95.16</v>
      </c>
      <c r="D3622" s="13">
        <f t="shared" si="168"/>
        <v>-1.0400000000000063</v>
      </c>
      <c r="E3622" s="14">
        <v>20580</v>
      </c>
      <c r="F3622" s="14">
        <f t="shared" si="169"/>
        <v>0</v>
      </c>
      <c r="G3622" s="14">
        <v>425.09</v>
      </c>
      <c r="H3622" s="13">
        <f t="shared" si="170"/>
        <v>-5.2300000000000182</v>
      </c>
    </row>
    <row r="3623" spans="1:8" x14ac:dyDescent="0.3">
      <c r="A3623">
        <v>3622</v>
      </c>
      <c r="B3623" s="2">
        <v>40732</v>
      </c>
      <c r="C3623" s="13">
        <v>96.2</v>
      </c>
      <c r="D3623" s="13">
        <f t="shared" si="168"/>
        <v>-2.5</v>
      </c>
      <c r="E3623" s="14">
        <v>20580</v>
      </c>
      <c r="F3623" s="14">
        <f t="shared" si="169"/>
        <v>0</v>
      </c>
      <c r="G3623" s="14">
        <v>430.32</v>
      </c>
      <c r="H3623" s="13">
        <f t="shared" si="170"/>
        <v>0.32999999999998408</v>
      </c>
    </row>
    <row r="3624" spans="1:8" x14ac:dyDescent="0.3">
      <c r="A3624">
        <v>3623</v>
      </c>
      <c r="B3624" s="2">
        <v>40731</v>
      </c>
      <c r="C3624" s="13">
        <v>98.7</v>
      </c>
      <c r="D3624" s="13">
        <f t="shared" si="168"/>
        <v>2.0300000000000011</v>
      </c>
      <c r="E3624" s="14">
        <v>20580</v>
      </c>
      <c r="F3624" s="14">
        <f t="shared" si="169"/>
        <v>10</v>
      </c>
      <c r="G3624" s="14">
        <v>429.99</v>
      </c>
      <c r="H3624" s="13">
        <f t="shared" si="170"/>
        <v>1.6899999999999977</v>
      </c>
    </row>
    <row r="3625" spans="1:8" x14ac:dyDescent="0.3">
      <c r="A3625">
        <v>3624</v>
      </c>
      <c r="B3625" s="2">
        <v>40730</v>
      </c>
      <c r="C3625" s="13">
        <v>96.67</v>
      </c>
      <c r="D3625" s="13">
        <f t="shared" si="168"/>
        <v>-0.25</v>
      </c>
      <c r="E3625" s="14">
        <v>20570</v>
      </c>
      <c r="F3625" s="14">
        <f t="shared" si="169"/>
        <v>0</v>
      </c>
      <c r="G3625" s="14">
        <v>428.3</v>
      </c>
      <c r="H3625" s="13">
        <f t="shared" si="170"/>
        <v>-2.7299999999999613</v>
      </c>
    </row>
    <row r="3626" spans="1:8" x14ac:dyDescent="0.3">
      <c r="A3626">
        <v>3625</v>
      </c>
      <c r="B3626" s="2">
        <v>40729</v>
      </c>
      <c r="C3626" s="13">
        <v>96.92</v>
      </c>
      <c r="D3626" s="13">
        <f t="shared" si="168"/>
        <v>4.0485714285714209</v>
      </c>
      <c r="E3626" s="14">
        <v>20570</v>
      </c>
      <c r="F3626" s="14">
        <f t="shared" si="169"/>
        <v>20</v>
      </c>
      <c r="G3626" s="14">
        <v>431.03</v>
      </c>
      <c r="H3626" s="13">
        <f t="shared" si="170"/>
        <v>5.6099999999999568</v>
      </c>
    </row>
    <row r="3627" spans="1:8" x14ac:dyDescent="0.3">
      <c r="A3627">
        <v>3626</v>
      </c>
      <c r="B3627" s="2">
        <v>40728</v>
      </c>
      <c r="C3627" s="13">
        <v>92.871428571428581</v>
      </c>
      <c r="D3627" s="13">
        <f t="shared" si="168"/>
        <v>-1.9385714285714215</v>
      </c>
      <c r="E3627" s="14">
        <v>20550</v>
      </c>
      <c r="F3627" s="14">
        <f t="shared" si="169"/>
        <v>40</v>
      </c>
      <c r="G3627" s="14">
        <v>425.42</v>
      </c>
      <c r="H3627" s="13">
        <f t="shared" si="170"/>
        <v>0.12999999999999545</v>
      </c>
    </row>
    <row r="3628" spans="1:8" x14ac:dyDescent="0.3">
      <c r="A3628">
        <v>3627</v>
      </c>
      <c r="B3628" s="2">
        <v>40725</v>
      </c>
      <c r="C3628" s="13">
        <v>94.81</v>
      </c>
      <c r="D3628" s="13">
        <f t="shared" si="168"/>
        <v>-0.48999999999999488</v>
      </c>
      <c r="E3628" s="14">
        <v>20510</v>
      </c>
      <c r="F3628" s="14">
        <f t="shared" si="169"/>
        <v>0</v>
      </c>
      <c r="G3628" s="14">
        <v>425.29</v>
      </c>
      <c r="H3628" s="13">
        <f t="shared" si="170"/>
        <v>-7.25</v>
      </c>
    </row>
    <row r="3629" spans="1:8" x14ac:dyDescent="0.3">
      <c r="A3629">
        <v>3628</v>
      </c>
      <c r="B3629" s="2">
        <v>40724</v>
      </c>
      <c r="C3629" s="13">
        <v>95.3</v>
      </c>
      <c r="D3629" s="13">
        <f t="shared" si="168"/>
        <v>0.45000000000000284</v>
      </c>
      <c r="E3629" s="14">
        <v>20510</v>
      </c>
      <c r="F3629" s="14">
        <f t="shared" si="169"/>
        <v>-60</v>
      </c>
      <c r="G3629" s="14">
        <v>432.54</v>
      </c>
      <c r="H3629" s="13">
        <f t="shared" si="170"/>
        <v>-2.0600000000000023</v>
      </c>
    </row>
    <row r="3630" spans="1:8" x14ac:dyDescent="0.3">
      <c r="A3630">
        <v>3629</v>
      </c>
      <c r="B3630" s="2">
        <v>40723</v>
      </c>
      <c r="C3630" s="13">
        <v>94.85</v>
      </c>
      <c r="D3630" s="13">
        <f t="shared" si="168"/>
        <v>1.9499999999999886</v>
      </c>
      <c r="E3630" s="14">
        <v>20570</v>
      </c>
      <c r="F3630" s="14">
        <f t="shared" si="169"/>
        <v>0</v>
      </c>
      <c r="G3630" s="14">
        <v>434.6</v>
      </c>
      <c r="H3630" s="13">
        <f t="shared" si="170"/>
        <v>2.2900000000000205</v>
      </c>
    </row>
    <row r="3631" spans="1:8" x14ac:dyDescent="0.3">
      <c r="A3631">
        <v>3630</v>
      </c>
      <c r="B3631" s="2">
        <v>40722</v>
      </c>
      <c r="C3631" s="13">
        <v>92.9</v>
      </c>
      <c r="D3631" s="13">
        <f t="shared" si="168"/>
        <v>2.25</v>
      </c>
      <c r="E3631" s="14">
        <v>20570</v>
      </c>
      <c r="F3631" s="14">
        <f t="shared" si="169"/>
        <v>0</v>
      </c>
      <c r="G3631" s="14">
        <v>432.31</v>
      </c>
      <c r="H3631" s="13">
        <f t="shared" si="170"/>
        <v>-1.9399999999999977</v>
      </c>
    </row>
    <row r="3632" spans="1:8" x14ac:dyDescent="0.3">
      <c r="A3632">
        <v>3631</v>
      </c>
      <c r="B3632" s="2">
        <v>40721</v>
      </c>
      <c r="C3632" s="13">
        <v>90.65</v>
      </c>
      <c r="D3632" s="13">
        <f t="shared" si="168"/>
        <v>-0.23999999999999488</v>
      </c>
      <c r="E3632" s="14">
        <v>20570</v>
      </c>
      <c r="F3632" s="14">
        <f t="shared" si="169"/>
        <v>30</v>
      </c>
      <c r="G3632" s="14">
        <v>434.25</v>
      </c>
      <c r="H3632" s="13">
        <f t="shared" si="170"/>
        <v>0.85000000000002274</v>
      </c>
    </row>
    <row r="3633" spans="1:8" x14ac:dyDescent="0.3">
      <c r="A3633">
        <v>3632</v>
      </c>
      <c r="B3633" s="2">
        <v>40718</v>
      </c>
      <c r="C3633" s="13">
        <v>90.89</v>
      </c>
      <c r="D3633" s="13">
        <f t="shared" si="168"/>
        <v>0.18999999999999773</v>
      </c>
      <c r="E3633" s="14">
        <v>20540</v>
      </c>
      <c r="F3633" s="14">
        <f t="shared" si="169"/>
        <v>-30</v>
      </c>
      <c r="G3633" s="14">
        <v>433.4</v>
      </c>
      <c r="H3633" s="13">
        <f t="shared" si="170"/>
        <v>-1.3500000000000227</v>
      </c>
    </row>
    <row r="3634" spans="1:8" x14ac:dyDescent="0.3">
      <c r="A3634">
        <v>3633</v>
      </c>
      <c r="B3634" s="2">
        <v>40717</v>
      </c>
      <c r="C3634" s="13">
        <v>90.7</v>
      </c>
      <c r="D3634" s="13">
        <f t="shared" si="168"/>
        <v>-4.2599999999999909</v>
      </c>
      <c r="E3634" s="14">
        <v>20570</v>
      </c>
      <c r="F3634" s="14">
        <f t="shared" si="169"/>
        <v>50</v>
      </c>
      <c r="G3634" s="14">
        <v>434.75</v>
      </c>
      <c r="H3634" s="13">
        <f t="shared" si="170"/>
        <v>-4.8799999999999955</v>
      </c>
    </row>
    <row r="3635" spans="1:8" x14ac:dyDescent="0.3">
      <c r="A3635">
        <v>3634</v>
      </c>
      <c r="B3635" s="2">
        <v>40716</v>
      </c>
      <c r="C3635" s="13">
        <v>94.96</v>
      </c>
      <c r="D3635" s="13">
        <f t="shared" si="168"/>
        <v>1.2599999999999909</v>
      </c>
      <c r="E3635" s="14">
        <v>20520</v>
      </c>
      <c r="F3635" s="14">
        <f t="shared" si="169"/>
        <v>-60</v>
      </c>
      <c r="G3635" s="14">
        <v>439.63</v>
      </c>
      <c r="H3635" s="13">
        <f t="shared" si="170"/>
        <v>-3.1100000000000136</v>
      </c>
    </row>
    <row r="3636" spans="1:8" x14ac:dyDescent="0.3">
      <c r="A3636">
        <v>3635</v>
      </c>
      <c r="B3636" s="2">
        <v>40715</v>
      </c>
      <c r="C3636" s="13">
        <v>93.7</v>
      </c>
      <c r="D3636" s="13">
        <f t="shared" si="168"/>
        <v>0.46999999999999886</v>
      </c>
      <c r="E3636" s="14">
        <v>20580</v>
      </c>
      <c r="F3636" s="14">
        <f t="shared" si="169"/>
        <v>-10</v>
      </c>
      <c r="G3636" s="14">
        <v>442.74</v>
      </c>
      <c r="H3636" s="13">
        <f t="shared" si="170"/>
        <v>11.110000000000014</v>
      </c>
    </row>
    <row r="3637" spans="1:8" x14ac:dyDescent="0.3">
      <c r="A3637">
        <v>3636</v>
      </c>
      <c r="B3637" s="2">
        <v>40714</v>
      </c>
      <c r="C3637" s="13">
        <v>93.23</v>
      </c>
      <c r="D3637" s="13">
        <f t="shared" si="168"/>
        <v>0.21000000000000796</v>
      </c>
      <c r="E3637" s="14">
        <v>20590</v>
      </c>
      <c r="F3637" s="14">
        <f t="shared" si="169"/>
        <v>-130</v>
      </c>
      <c r="G3637" s="14">
        <v>431.63</v>
      </c>
      <c r="H3637" s="13">
        <f t="shared" si="170"/>
        <v>-7.3000000000000114</v>
      </c>
    </row>
    <row r="3638" spans="1:8" x14ac:dyDescent="0.3">
      <c r="A3638">
        <v>3637</v>
      </c>
      <c r="B3638" s="2">
        <v>40711</v>
      </c>
      <c r="C3638" s="13">
        <v>93.02</v>
      </c>
      <c r="D3638" s="13">
        <f t="shared" si="168"/>
        <v>-1.9300000000000068</v>
      </c>
      <c r="E3638" s="14">
        <v>20720</v>
      </c>
      <c r="F3638" s="14">
        <f t="shared" si="169"/>
        <v>120</v>
      </c>
      <c r="G3638" s="14">
        <v>438.93</v>
      </c>
      <c r="H3638" s="13">
        <f t="shared" si="170"/>
        <v>-6.2400000000000091</v>
      </c>
    </row>
    <row r="3639" spans="1:8" x14ac:dyDescent="0.3">
      <c r="A3639">
        <v>3638</v>
      </c>
      <c r="B3639" s="2">
        <v>40710</v>
      </c>
      <c r="C3639" s="13">
        <v>94.95</v>
      </c>
      <c r="D3639" s="13">
        <f t="shared" si="168"/>
        <v>0.12000000000000455</v>
      </c>
      <c r="E3639" s="14">
        <v>20600</v>
      </c>
      <c r="F3639" s="14">
        <f t="shared" si="169"/>
        <v>40</v>
      </c>
      <c r="G3639" s="14">
        <v>445.17</v>
      </c>
      <c r="H3639" s="13">
        <f t="shared" si="170"/>
        <v>3.7200000000000273</v>
      </c>
    </row>
    <row r="3640" spans="1:8" x14ac:dyDescent="0.3">
      <c r="A3640">
        <v>3639</v>
      </c>
      <c r="B3640" s="2">
        <v>40709</v>
      </c>
      <c r="C3640" s="13">
        <v>94.83</v>
      </c>
      <c r="D3640" s="13">
        <f t="shared" si="168"/>
        <v>-4.5400000000000063</v>
      </c>
      <c r="E3640" s="14">
        <v>20560</v>
      </c>
      <c r="F3640" s="14">
        <f t="shared" si="169"/>
        <v>20</v>
      </c>
      <c r="G3640" s="14">
        <v>441.45</v>
      </c>
      <c r="H3640" s="13">
        <f t="shared" si="170"/>
        <v>-9.0000000000031832E-2</v>
      </c>
    </row>
    <row r="3641" spans="1:8" x14ac:dyDescent="0.3">
      <c r="A3641">
        <v>3640</v>
      </c>
      <c r="B3641" s="2">
        <v>40708</v>
      </c>
      <c r="C3641" s="13">
        <v>99.37</v>
      </c>
      <c r="D3641" s="13">
        <f t="shared" si="168"/>
        <v>2.1700000000000017</v>
      </c>
      <c r="E3641" s="14">
        <v>20540</v>
      </c>
      <c r="F3641" s="14">
        <f t="shared" si="169"/>
        <v>-15</v>
      </c>
      <c r="G3641" s="14">
        <v>441.54</v>
      </c>
      <c r="H3641" s="13">
        <f t="shared" si="170"/>
        <v>-1.1499999999999773</v>
      </c>
    </row>
    <row r="3642" spans="1:8" x14ac:dyDescent="0.3">
      <c r="A3642">
        <v>3641</v>
      </c>
      <c r="B3642" s="2">
        <v>40707</v>
      </c>
      <c r="C3642" s="13">
        <v>97.2</v>
      </c>
      <c r="D3642" s="13">
        <f t="shared" si="168"/>
        <v>-2.0999999999999943</v>
      </c>
      <c r="E3642" s="14">
        <v>20555</v>
      </c>
      <c r="F3642" s="14">
        <f t="shared" si="169"/>
        <v>35</v>
      </c>
      <c r="G3642" s="14">
        <v>442.69</v>
      </c>
      <c r="H3642" s="13">
        <f t="shared" si="170"/>
        <v>-2.3100000000000023</v>
      </c>
    </row>
    <row r="3643" spans="1:8" x14ac:dyDescent="0.3">
      <c r="A3643">
        <v>3642</v>
      </c>
      <c r="B3643" s="2">
        <v>40704</v>
      </c>
      <c r="C3643" s="13">
        <v>99.3</v>
      </c>
      <c r="D3643" s="13">
        <f t="shared" si="168"/>
        <v>-2.6500000000000057</v>
      </c>
      <c r="E3643" s="14">
        <v>20520</v>
      </c>
      <c r="F3643" s="14">
        <f t="shared" si="169"/>
        <v>-10</v>
      </c>
      <c r="G3643" s="14">
        <v>445</v>
      </c>
      <c r="H3643" s="13">
        <f t="shared" si="170"/>
        <v>1.0500000000000114</v>
      </c>
    </row>
    <row r="3644" spans="1:8" x14ac:dyDescent="0.3">
      <c r="A3644">
        <v>3643</v>
      </c>
      <c r="B3644" s="2">
        <v>40703</v>
      </c>
      <c r="C3644" s="13">
        <v>101.95</v>
      </c>
      <c r="D3644" s="13">
        <f t="shared" si="168"/>
        <v>1.1800000000000068</v>
      </c>
      <c r="E3644" s="14">
        <v>20530</v>
      </c>
      <c r="F3644" s="14">
        <f t="shared" si="169"/>
        <v>-50</v>
      </c>
      <c r="G3644" s="14">
        <v>443.95</v>
      </c>
      <c r="H3644" s="13">
        <f t="shared" si="170"/>
        <v>4.3799999999999955</v>
      </c>
    </row>
    <row r="3645" spans="1:8" x14ac:dyDescent="0.3">
      <c r="A3645">
        <v>3644</v>
      </c>
      <c r="B3645" s="2">
        <v>40702</v>
      </c>
      <c r="C3645" s="13">
        <v>100.77</v>
      </c>
      <c r="D3645" s="13">
        <f t="shared" si="168"/>
        <v>1.5899999999999892</v>
      </c>
      <c r="E3645" s="14">
        <v>20580</v>
      </c>
      <c r="F3645" s="14">
        <f t="shared" si="169"/>
        <v>50</v>
      </c>
      <c r="G3645" s="14">
        <v>439.57</v>
      </c>
      <c r="H3645" s="13">
        <f t="shared" si="170"/>
        <v>-4.1100000000000136</v>
      </c>
    </row>
    <row r="3646" spans="1:8" x14ac:dyDescent="0.3">
      <c r="A3646">
        <v>3645</v>
      </c>
      <c r="B3646" s="2">
        <v>40701</v>
      </c>
      <c r="C3646" s="13">
        <v>99.18</v>
      </c>
      <c r="D3646" s="13">
        <f t="shared" si="168"/>
        <v>0.11000000000001364</v>
      </c>
      <c r="E3646" s="14">
        <v>20530</v>
      </c>
      <c r="F3646" s="14">
        <f t="shared" si="169"/>
        <v>-50</v>
      </c>
      <c r="G3646" s="14">
        <v>443.68</v>
      </c>
      <c r="H3646" s="13">
        <f t="shared" si="170"/>
        <v>9.8700000000000045</v>
      </c>
    </row>
    <row r="3647" spans="1:8" x14ac:dyDescent="0.3">
      <c r="A3647">
        <v>3646</v>
      </c>
      <c r="B3647" s="2">
        <v>40700</v>
      </c>
      <c r="C3647" s="13">
        <v>99.07</v>
      </c>
      <c r="D3647" s="13">
        <f t="shared" si="168"/>
        <v>-1.210000000000008</v>
      </c>
      <c r="E3647" s="14">
        <v>20580</v>
      </c>
      <c r="F3647" s="14">
        <f t="shared" si="169"/>
        <v>60</v>
      </c>
      <c r="G3647" s="14">
        <v>433.81</v>
      </c>
      <c r="H3647" s="13">
        <f t="shared" si="170"/>
        <v>-9.6000000000000227</v>
      </c>
    </row>
    <row r="3648" spans="1:8" x14ac:dyDescent="0.3">
      <c r="A3648">
        <v>3647</v>
      </c>
      <c r="B3648" s="2">
        <v>40697</v>
      </c>
      <c r="C3648" s="13">
        <v>100.28</v>
      </c>
      <c r="D3648" s="13">
        <f t="shared" si="168"/>
        <v>-0.12999999999999545</v>
      </c>
      <c r="E3648" s="14">
        <v>20520</v>
      </c>
      <c r="F3648" s="14">
        <f t="shared" si="169"/>
        <v>20</v>
      </c>
      <c r="G3648" s="14">
        <v>443.41</v>
      </c>
      <c r="H3648" s="13">
        <f t="shared" si="170"/>
        <v>-7.17999999999995</v>
      </c>
    </row>
    <row r="3649" spans="1:8" x14ac:dyDescent="0.3">
      <c r="A3649">
        <v>3648</v>
      </c>
      <c r="B3649" s="2">
        <v>40696</v>
      </c>
      <c r="C3649" s="13">
        <v>100.41</v>
      </c>
      <c r="D3649" s="13">
        <f t="shared" si="168"/>
        <v>0.10999999999999943</v>
      </c>
      <c r="E3649" s="14">
        <v>20500</v>
      </c>
      <c r="F3649" s="14">
        <f t="shared" si="169"/>
        <v>-70</v>
      </c>
      <c r="G3649" s="14">
        <v>450.59</v>
      </c>
      <c r="H3649" s="13">
        <f t="shared" si="170"/>
        <v>14.899999999999977</v>
      </c>
    </row>
    <row r="3650" spans="1:8" x14ac:dyDescent="0.3">
      <c r="A3650">
        <v>3649</v>
      </c>
      <c r="B3650" s="2">
        <v>40695</v>
      </c>
      <c r="C3650" s="13">
        <v>100.3</v>
      </c>
      <c r="D3650" s="13">
        <f t="shared" si="168"/>
        <v>-2.4000000000000057</v>
      </c>
      <c r="E3650" s="14">
        <v>20570</v>
      </c>
      <c r="F3650" s="14">
        <f t="shared" si="169"/>
        <v>70</v>
      </c>
      <c r="G3650" s="14">
        <v>435.69</v>
      </c>
      <c r="H3650" s="13">
        <f t="shared" si="170"/>
        <v>14.319999999999993</v>
      </c>
    </row>
    <row r="3651" spans="1:8" x14ac:dyDescent="0.3">
      <c r="A3651">
        <v>3650</v>
      </c>
      <c r="B3651" s="2">
        <v>40694</v>
      </c>
      <c r="C3651" s="13">
        <v>102.7</v>
      </c>
      <c r="D3651" s="13">
        <f t="shared" ref="D3651:D3714" si="171">C3651-C3652</f>
        <v>3.432857142857145</v>
      </c>
      <c r="E3651" s="14">
        <v>20500</v>
      </c>
      <c r="F3651" s="14">
        <f t="shared" ref="F3651:F3714" si="172">E3651-E3652</f>
        <v>-10</v>
      </c>
      <c r="G3651" s="14">
        <v>421.37</v>
      </c>
      <c r="H3651" s="13">
        <f t="shared" ref="H3651:H3714" si="173">G3651-G3652</f>
        <v>9.2699999999999818</v>
      </c>
    </row>
    <row r="3652" spans="1:8" x14ac:dyDescent="0.3">
      <c r="A3652">
        <v>3651</v>
      </c>
      <c r="B3652" s="2">
        <v>40693</v>
      </c>
      <c r="C3652" s="13">
        <v>99.267142857142858</v>
      </c>
      <c r="D3652" s="13">
        <f t="shared" si="171"/>
        <v>-1.3128571428571405</v>
      </c>
      <c r="E3652" s="14">
        <v>20510</v>
      </c>
      <c r="F3652" s="14">
        <f t="shared" si="172"/>
        <v>-50</v>
      </c>
      <c r="G3652" s="14">
        <v>412.1</v>
      </c>
      <c r="H3652" s="13">
        <f t="shared" si="173"/>
        <v>1.2800000000000296</v>
      </c>
    </row>
    <row r="3653" spans="1:8" x14ac:dyDescent="0.3">
      <c r="A3653">
        <v>3652</v>
      </c>
      <c r="B3653" s="2">
        <v>40690</v>
      </c>
      <c r="C3653" s="13">
        <v>100.58</v>
      </c>
      <c r="D3653" s="13">
        <f t="shared" si="171"/>
        <v>0.39999999999999147</v>
      </c>
      <c r="E3653" s="14">
        <v>20560</v>
      </c>
      <c r="F3653" s="14">
        <f t="shared" si="172"/>
        <v>-40</v>
      </c>
      <c r="G3653" s="14">
        <v>410.82</v>
      </c>
      <c r="H3653" s="13">
        <f t="shared" si="173"/>
        <v>12.779999999999973</v>
      </c>
    </row>
    <row r="3654" spans="1:8" x14ac:dyDescent="0.3">
      <c r="A3654">
        <v>3653</v>
      </c>
      <c r="B3654" s="2">
        <v>40689</v>
      </c>
      <c r="C3654" s="13">
        <v>100.18</v>
      </c>
      <c r="D3654" s="13">
        <f t="shared" si="171"/>
        <v>-0.59999999999999432</v>
      </c>
      <c r="E3654" s="14">
        <v>20600</v>
      </c>
      <c r="F3654" s="14">
        <f t="shared" si="172"/>
        <v>20</v>
      </c>
      <c r="G3654" s="14">
        <v>398.04</v>
      </c>
      <c r="H3654" s="13">
        <f t="shared" si="173"/>
        <v>11.680000000000007</v>
      </c>
    </row>
    <row r="3655" spans="1:8" x14ac:dyDescent="0.3">
      <c r="A3655">
        <v>3654</v>
      </c>
      <c r="B3655" s="2">
        <v>40688</v>
      </c>
      <c r="C3655" s="13">
        <v>100.78</v>
      </c>
      <c r="D3655" s="13">
        <f t="shared" si="171"/>
        <v>1.6500000000000057</v>
      </c>
      <c r="E3655" s="14">
        <v>20580</v>
      </c>
      <c r="F3655" s="14">
        <f t="shared" si="172"/>
        <v>0</v>
      </c>
      <c r="G3655" s="14">
        <v>386.36</v>
      </c>
      <c r="H3655" s="13">
        <f t="shared" si="173"/>
        <v>-16.229999999999961</v>
      </c>
    </row>
    <row r="3656" spans="1:8" x14ac:dyDescent="0.3">
      <c r="A3656">
        <v>3655</v>
      </c>
      <c r="B3656" s="2">
        <v>40687</v>
      </c>
      <c r="C3656" s="13">
        <v>99.13</v>
      </c>
      <c r="D3656" s="13">
        <f t="shared" si="171"/>
        <v>2.0699999999999932</v>
      </c>
      <c r="E3656" s="14">
        <v>20580</v>
      </c>
      <c r="F3656" s="14">
        <f t="shared" si="172"/>
        <v>-90</v>
      </c>
      <c r="G3656" s="14">
        <v>402.59</v>
      </c>
      <c r="H3656" s="13">
        <f t="shared" si="173"/>
        <v>-15.230000000000018</v>
      </c>
    </row>
    <row r="3657" spans="1:8" x14ac:dyDescent="0.3">
      <c r="A3657">
        <v>3656</v>
      </c>
      <c r="B3657" s="2">
        <v>40686</v>
      </c>
      <c r="C3657" s="13">
        <v>97.06</v>
      </c>
      <c r="D3657" s="13">
        <f t="shared" si="171"/>
        <v>-2.0900000000000034</v>
      </c>
      <c r="E3657" s="14">
        <v>20670</v>
      </c>
      <c r="F3657" s="14">
        <f t="shared" si="172"/>
        <v>-30</v>
      </c>
      <c r="G3657" s="14">
        <v>417.82</v>
      </c>
      <c r="H3657" s="13">
        <f t="shared" si="173"/>
        <v>-15.050000000000011</v>
      </c>
    </row>
    <row r="3658" spans="1:8" x14ac:dyDescent="0.3">
      <c r="A3658">
        <v>3657</v>
      </c>
      <c r="B3658" s="2">
        <v>40683</v>
      </c>
      <c r="C3658" s="13">
        <v>99.15</v>
      </c>
      <c r="D3658" s="13">
        <f t="shared" si="171"/>
        <v>1.1600000000000108</v>
      </c>
      <c r="E3658" s="14">
        <v>20700</v>
      </c>
      <c r="F3658" s="14">
        <f t="shared" si="172"/>
        <v>10</v>
      </c>
      <c r="G3658" s="14">
        <v>432.87</v>
      </c>
      <c r="H3658" s="13">
        <f t="shared" si="173"/>
        <v>-11.980000000000018</v>
      </c>
    </row>
    <row r="3659" spans="1:8" x14ac:dyDescent="0.3">
      <c r="A3659">
        <v>3658</v>
      </c>
      <c r="B3659" s="2">
        <v>40682</v>
      </c>
      <c r="C3659" s="13">
        <v>97.99</v>
      </c>
      <c r="D3659" s="13">
        <f t="shared" si="171"/>
        <v>-1.5300000000000011</v>
      </c>
      <c r="E3659" s="14">
        <v>20690</v>
      </c>
      <c r="F3659" s="14">
        <f t="shared" si="172"/>
        <v>-60</v>
      </c>
      <c r="G3659" s="14">
        <v>444.85</v>
      </c>
      <c r="H3659" s="13">
        <f t="shared" si="173"/>
        <v>-10.060000000000002</v>
      </c>
    </row>
    <row r="3660" spans="1:8" x14ac:dyDescent="0.3">
      <c r="A3660">
        <v>3659</v>
      </c>
      <c r="B3660" s="2">
        <v>40681</v>
      </c>
      <c r="C3660" s="13">
        <v>99.52</v>
      </c>
      <c r="D3660" s="13">
        <f t="shared" si="171"/>
        <v>3.1199999999999903</v>
      </c>
      <c r="E3660" s="14">
        <v>20750</v>
      </c>
      <c r="F3660" s="14">
        <f t="shared" si="172"/>
        <v>100</v>
      </c>
      <c r="G3660" s="14">
        <v>454.91</v>
      </c>
      <c r="H3660" s="13">
        <f t="shared" si="173"/>
        <v>-9.4399999999999977</v>
      </c>
    </row>
    <row r="3661" spans="1:8" x14ac:dyDescent="0.3">
      <c r="A3661">
        <v>3660</v>
      </c>
      <c r="B3661" s="2">
        <v>40680</v>
      </c>
      <c r="C3661" s="13">
        <v>96.4</v>
      </c>
      <c r="D3661" s="13">
        <f t="shared" si="171"/>
        <v>-0.50999999999999091</v>
      </c>
      <c r="E3661" s="14">
        <v>20650</v>
      </c>
      <c r="F3661" s="14">
        <f t="shared" si="172"/>
        <v>60</v>
      </c>
      <c r="G3661" s="14">
        <v>464.35</v>
      </c>
      <c r="H3661" s="13">
        <f t="shared" si="173"/>
        <v>-7.1399999999999864</v>
      </c>
    </row>
    <row r="3662" spans="1:8" x14ac:dyDescent="0.3">
      <c r="A3662">
        <v>3661</v>
      </c>
      <c r="B3662" s="2">
        <v>40679</v>
      </c>
      <c r="C3662" s="13">
        <v>96.91</v>
      </c>
      <c r="D3662" s="13">
        <f t="shared" si="171"/>
        <v>-2.2999999999999972</v>
      </c>
      <c r="E3662" s="14">
        <v>20590</v>
      </c>
      <c r="F3662" s="14">
        <f t="shared" si="172"/>
        <v>0</v>
      </c>
      <c r="G3662" s="14">
        <v>471.49</v>
      </c>
      <c r="H3662" s="13">
        <f t="shared" si="173"/>
        <v>-8.1800000000000068</v>
      </c>
    </row>
    <row r="3663" spans="1:8" x14ac:dyDescent="0.3">
      <c r="A3663">
        <v>3662</v>
      </c>
      <c r="B3663" s="2">
        <v>40676</v>
      </c>
      <c r="C3663" s="13">
        <v>99.21</v>
      </c>
      <c r="D3663" s="13">
        <f t="shared" si="171"/>
        <v>0.67999999999999261</v>
      </c>
      <c r="E3663" s="14">
        <v>20590</v>
      </c>
      <c r="F3663" s="14">
        <f t="shared" si="172"/>
        <v>10</v>
      </c>
      <c r="G3663" s="14">
        <v>479.67</v>
      </c>
      <c r="H3663" s="13">
        <f t="shared" si="173"/>
        <v>-2.4699999999999704</v>
      </c>
    </row>
    <row r="3664" spans="1:8" x14ac:dyDescent="0.3">
      <c r="A3664">
        <v>3663</v>
      </c>
      <c r="B3664" s="2">
        <v>40675</v>
      </c>
      <c r="C3664" s="13">
        <v>98.53</v>
      </c>
      <c r="D3664" s="13">
        <f t="shared" si="171"/>
        <v>0.65000000000000568</v>
      </c>
      <c r="E3664" s="14">
        <v>20580</v>
      </c>
      <c r="F3664" s="14">
        <f t="shared" si="172"/>
        <v>0</v>
      </c>
      <c r="G3664" s="14">
        <v>482.14</v>
      </c>
      <c r="H3664" s="13">
        <f t="shared" si="173"/>
        <v>-1.0099999999999909</v>
      </c>
    </row>
    <row r="3665" spans="1:8" x14ac:dyDescent="0.3">
      <c r="A3665">
        <v>3664</v>
      </c>
      <c r="B3665" s="2">
        <v>40674</v>
      </c>
      <c r="C3665" s="13">
        <v>97.88</v>
      </c>
      <c r="D3665" s="13">
        <f t="shared" si="171"/>
        <v>-5.5100000000000051</v>
      </c>
      <c r="E3665" s="14">
        <v>20580</v>
      </c>
      <c r="F3665" s="14">
        <f t="shared" si="172"/>
        <v>-20</v>
      </c>
      <c r="G3665" s="14">
        <v>483.15</v>
      </c>
      <c r="H3665" s="13">
        <f t="shared" si="173"/>
        <v>1.8599999999999568</v>
      </c>
    </row>
    <row r="3666" spans="1:8" x14ac:dyDescent="0.3">
      <c r="A3666">
        <v>3665</v>
      </c>
      <c r="B3666" s="2">
        <v>40673</v>
      </c>
      <c r="C3666" s="13">
        <v>103.39</v>
      </c>
      <c r="D3666" s="13">
        <f t="shared" si="171"/>
        <v>3.0700000000000074</v>
      </c>
      <c r="E3666" s="14">
        <v>20600</v>
      </c>
      <c r="F3666" s="14">
        <f t="shared" si="172"/>
        <v>0</v>
      </c>
      <c r="G3666" s="14">
        <v>481.29</v>
      </c>
      <c r="H3666" s="13">
        <f t="shared" si="173"/>
        <v>3.8199999999999932</v>
      </c>
    </row>
    <row r="3667" spans="1:8" x14ac:dyDescent="0.3">
      <c r="A3667">
        <v>3666</v>
      </c>
      <c r="B3667" s="2">
        <v>40672</v>
      </c>
      <c r="C3667" s="13">
        <v>100.32</v>
      </c>
      <c r="D3667" s="13">
        <f t="shared" si="171"/>
        <v>3.4499999999999886</v>
      </c>
      <c r="E3667" s="14">
        <v>20600</v>
      </c>
      <c r="F3667" s="14">
        <f t="shared" si="172"/>
        <v>5</v>
      </c>
      <c r="G3667" s="14">
        <v>477.47</v>
      </c>
      <c r="H3667" s="13">
        <f t="shared" si="173"/>
        <v>4.7600000000000477</v>
      </c>
    </row>
    <row r="3668" spans="1:8" x14ac:dyDescent="0.3">
      <c r="A3668">
        <v>3667</v>
      </c>
      <c r="B3668" s="2">
        <v>40669</v>
      </c>
      <c r="C3668" s="13">
        <v>96.87</v>
      </c>
      <c r="D3668" s="13">
        <f t="shared" si="171"/>
        <v>-3.019999999999996</v>
      </c>
      <c r="E3668" s="14">
        <v>20595</v>
      </c>
      <c r="F3668" s="14">
        <f t="shared" si="172"/>
        <v>5</v>
      </c>
      <c r="G3668" s="14">
        <v>472.71</v>
      </c>
      <c r="H3668" s="13">
        <f t="shared" si="173"/>
        <v>-6.5800000000000409</v>
      </c>
    </row>
    <row r="3669" spans="1:8" x14ac:dyDescent="0.3">
      <c r="A3669">
        <v>3668</v>
      </c>
      <c r="B3669" s="2">
        <v>40668</v>
      </c>
      <c r="C3669" s="13">
        <v>99.89</v>
      </c>
      <c r="D3669" s="13">
        <f t="shared" si="171"/>
        <v>-8.9000000000000057</v>
      </c>
      <c r="E3669" s="14">
        <v>20590</v>
      </c>
      <c r="F3669" s="14">
        <f t="shared" si="172"/>
        <v>-40</v>
      </c>
      <c r="G3669" s="14">
        <v>479.29</v>
      </c>
      <c r="H3669" s="13">
        <f t="shared" si="173"/>
        <v>-7.2899999999999636</v>
      </c>
    </row>
    <row r="3670" spans="1:8" x14ac:dyDescent="0.3">
      <c r="A3670">
        <v>3669</v>
      </c>
      <c r="B3670" s="2">
        <v>40667</v>
      </c>
      <c r="C3670" s="13">
        <v>108.79</v>
      </c>
      <c r="D3670" s="13">
        <f t="shared" si="171"/>
        <v>-1.8099999999999881</v>
      </c>
      <c r="E3670" s="14">
        <v>20630</v>
      </c>
      <c r="F3670" s="14">
        <f t="shared" si="172"/>
        <v>30</v>
      </c>
      <c r="G3670" s="14">
        <v>486.58</v>
      </c>
      <c r="H3670" s="13">
        <f t="shared" si="173"/>
        <v>19.021224489795941</v>
      </c>
    </row>
    <row r="3671" spans="1:8" x14ac:dyDescent="0.3">
      <c r="A3671">
        <v>3670</v>
      </c>
      <c r="B3671" s="2">
        <v>40666</v>
      </c>
      <c r="C3671" s="13">
        <v>110.6</v>
      </c>
      <c r="D3671" s="13">
        <f t="shared" si="171"/>
        <v>-2.4300000000000068</v>
      </c>
      <c r="E3671" s="14">
        <v>20600</v>
      </c>
      <c r="F3671" s="14">
        <f t="shared" si="172"/>
        <v>30</v>
      </c>
      <c r="G3671" s="14">
        <v>467.55877551020404</v>
      </c>
      <c r="H3671" s="13">
        <f t="shared" si="173"/>
        <v>0.90734693877550399</v>
      </c>
    </row>
    <row r="3672" spans="1:8" x14ac:dyDescent="0.3">
      <c r="A3672">
        <v>3671</v>
      </c>
      <c r="B3672" s="2">
        <v>40665</v>
      </c>
      <c r="C3672" s="13">
        <v>113.03</v>
      </c>
      <c r="D3672" s="13">
        <f t="shared" si="171"/>
        <v>-0.35999999999999943</v>
      </c>
      <c r="E3672" s="14">
        <v>20570</v>
      </c>
      <c r="F3672" s="14">
        <f t="shared" si="172"/>
        <v>0</v>
      </c>
      <c r="G3672" s="14">
        <v>466.65142857142854</v>
      </c>
      <c r="H3672" s="13">
        <f t="shared" si="173"/>
        <v>-13.428571428571445</v>
      </c>
    </row>
    <row r="3673" spans="1:8" x14ac:dyDescent="0.3">
      <c r="A3673">
        <v>3672</v>
      </c>
      <c r="B3673" s="2">
        <v>40662</v>
      </c>
      <c r="C3673" s="13">
        <v>113.39</v>
      </c>
      <c r="D3673" s="13">
        <f t="shared" si="171"/>
        <v>1.0100000000000051</v>
      </c>
      <c r="E3673" s="14">
        <v>20570</v>
      </c>
      <c r="F3673" s="14">
        <f t="shared" si="172"/>
        <v>70</v>
      </c>
      <c r="G3673" s="14">
        <v>480.08</v>
      </c>
      <c r="H3673" s="13">
        <f t="shared" si="173"/>
        <v>7.1499999999999773</v>
      </c>
    </row>
    <row r="3674" spans="1:8" x14ac:dyDescent="0.3">
      <c r="A3674">
        <v>3673</v>
      </c>
      <c r="B3674" s="2">
        <v>40661</v>
      </c>
      <c r="C3674" s="13">
        <v>112.38</v>
      </c>
      <c r="D3674" s="13">
        <f t="shared" si="171"/>
        <v>6.9999999999993179E-2</v>
      </c>
      <c r="E3674" s="14">
        <v>20500</v>
      </c>
      <c r="F3674" s="14">
        <f t="shared" si="172"/>
        <v>-100</v>
      </c>
      <c r="G3674" s="14">
        <v>472.93</v>
      </c>
      <c r="H3674" s="13">
        <f t="shared" si="173"/>
        <v>3.6100000000000136</v>
      </c>
    </row>
    <row r="3675" spans="1:8" x14ac:dyDescent="0.3">
      <c r="A3675">
        <v>3674</v>
      </c>
      <c r="B3675" s="2">
        <v>40660</v>
      </c>
      <c r="C3675" s="13">
        <v>112.31</v>
      </c>
      <c r="D3675" s="13">
        <f t="shared" si="171"/>
        <v>0.59000000000000341</v>
      </c>
      <c r="E3675" s="14">
        <v>20600</v>
      </c>
      <c r="F3675" s="14">
        <f t="shared" si="172"/>
        <v>-80</v>
      </c>
      <c r="G3675" s="14">
        <v>469.32</v>
      </c>
      <c r="H3675" s="13">
        <f t="shared" si="173"/>
        <v>7.4599999999999795</v>
      </c>
    </row>
    <row r="3676" spans="1:8" x14ac:dyDescent="0.3">
      <c r="A3676">
        <v>3675</v>
      </c>
      <c r="B3676" s="2">
        <v>40659</v>
      </c>
      <c r="C3676" s="13">
        <v>111.72</v>
      </c>
      <c r="D3676" s="13">
        <f t="shared" si="171"/>
        <v>3.9999999999992042E-2</v>
      </c>
      <c r="E3676" s="14">
        <v>20680</v>
      </c>
      <c r="F3676" s="14">
        <f t="shared" si="172"/>
        <v>-220</v>
      </c>
      <c r="G3676" s="14">
        <v>461.86</v>
      </c>
      <c r="H3676" s="13">
        <f t="shared" si="173"/>
        <v>-3.7599999999999909</v>
      </c>
    </row>
    <row r="3677" spans="1:8" x14ac:dyDescent="0.3">
      <c r="A3677">
        <v>3676</v>
      </c>
      <c r="B3677" s="2">
        <v>40658</v>
      </c>
      <c r="C3677" s="13">
        <v>111.68</v>
      </c>
      <c r="D3677" s="13">
        <f t="shared" si="171"/>
        <v>3.1171428571428521</v>
      </c>
      <c r="E3677" s="14">
        <v>20900</v>
      </c>
      <c r="F3677" s="14">
        <f t="shared" si="172"/>
        <v>45</v>
      </c>
      <c r="G3677" s="14">
        <v>465.62</v>
      </c>
      <c r="H3677" s="13">
        <f t="shared" si="173"/>
        <v>9.1700000000000159</v>
      </c>
    </row>
    <row r="3678" spans="1:8" x14ac:dyDescent="0.3">
      <c r="A3678">
        <v>3677</v>
      </c>
      <c r="B3678" s="2">
        <v>40655</v>
      </c>
      <c r="C3678" s="13">
        <v>108.56285714285715</v>
      </c>
      <c r="D3678" s="13">
        <f t="shared" si="171"/>
        <v>-3.1571428571428442</v>
      </c>
      <c r="E3678" s="14">
        <v>20855</v>
      </c>
      <c r="F3678" s="14">
        <f t="shared" si="172"/>
        <v>-65</v>
      </c>
      <c r="G3678" s="14">
        <v>456.45</v>
      </c>
      <c r="H3678" s="13">
        <f t="shared" si="173"/>
        <v>-3.8500000000000227</v>
      </c>
    </row>
    <row r="3679" spans="1:8" x14ac:dyDescent="0.3">
      <c r="A3679">
        <v>3678</v>
      </c>
      <c r="B3679" s="2">
        <v>40654</v>
      </c>
      <c r="C3679" s="13">
        <v>111.72</v>
      </c>
      <c r="D3679" s="13">
        <f t="shared" si="171"/>
        <v>0.87999999999999545</v>
      </c>
      <c r="E3679" s="14">
        <v>20920</v>
      </c>
      <c r="F3679" s="14">
        <f t="shared" si="172"/>
        <v>15</v>
      </c>
      <c r="G3679" s="14">
        <v>460.3</v>
      </c>
      <c r="H3679" s="13">
        <f t="shared" si="173"/>
        <v>1.8000000000000114</v>
      </c>
    </row>
    <row r="3680" spans="1:8" x14ac:dyDescent="0.3">
      <c r="A3680">
        <v>3679</v>
      </c>
      <c r="B3680" s="2">
        <v>40653</v>
      </c>
      <c r="C3680" s="13">
        <v>110.84</v>
      </c>
      <c r="D3680" s="13">
        <f t="shared" si="171"/>
        <v>3.6599999999999966</v>
      </c>
      <c r="E3680" s="14">
        <v>20905</v>
      </c>
      <c r="F3680" s="14">
        <f t="shared" si="172"/>
        <v>5</v>
      </c>
      <c r="G3680" s="14">
        <v>458.5</v>
      </c>
      <c r="H3680" s="13">
        <f t="shared" si="173"/>
        <v>4.7599999999999909</v>
      </c>
    </row>
    <row r="3681" spans="1:8" x14ac:dyDescent="0.3">
      <c r="A3681">
        <v>3680</v>
      </c>
      <c r="B3681" s="2">
        <v>40652</v>
      </c>
      <c r="C3681" s="13">
        <v>107.18</v>
      </c>
      <c r="D3681" s="13">
        <f t="shared" si="171"/>
        <v>0.48000000000000398</v>
      </c>
      <c r="E3681" s="14">
        <v>20900</v>
      </c>
      <c r="F3681" s="14">
        <f t="shared" si="172"/>
        <v>40</v>
      </c>
      <c r="G3681" s="14">
        <v>453.74</v>
      </c>
      <c r="H3681" s="13">
        <f t="shared" si="173"/>
        <v>-1.7199999999999704</v>
      </c>
    </row>
    <row r="3682" spans="1:8" x14ac:dyDescent="0.3">
      <c r="A3682">
        <v>3681</v>
      </c>
      <c r="B3682" s="2">
        <v>40651</v>
      </c>
      <c r="C3682" s="13">
        <v>106.7</v>
      </c>
      <c r="D3682" s="13">
        <f t="shared" si="171"/>
        <v>-2.4699999999999989</v>
      </c>
      <c r="E3682" s="14">
        <v>20860</v>
      </c>
      <c r="F3682" s="14">
        <f t="shared" si="172"/>
        <v>0</v>
      </c>
      <c r="G3682" s="14">
        <v>455.46</v>
      </c>
      <c r="H3682" s="13">
        <f t="shared" si="173"/>
        <v>-5.5</v>
      </c>
    </row>
    <row r="3683" spans="1:8" x14ac:dyDescent="0.3">
      <c r="A3683">
        <v>3682</v>
      </c>
      <c r="B3683" s="2">
        <v>40648</v>
      </c>
      <c r="C3683" s="13">
        <v>109.17</v>
      </c>
      <c r="D3683" s="13">
        <f t="shared" si="171"/>
        <v>1.4399999999999977</v>
      </c>
      <c r="E3683" s="14">
        <v>20860</v>
      </c>
      <c r="F3683" s="14">
        <f t="shared" si="172"/>
        <v>0</v>
      </c>
      <c r="G3683" s="14">
        <v>460.96</v>
      </c>
      <c r="H3683" s="13">
        <f t="shared" si="173"/>
        <v>0.32999999999998408</v>
      </c>
    </row>
    <row r="3684" spans="1:8" x14ac:dyDescent="0.3">
      <c r="A3684">
        <v>3683</v>
      </c>
      <c r="B3684" s="2">
        <v>40647</v>
      </c>
      <c r="C3684" s="13">
        <v>107.73</v>
      </c>
      <c r="D3684" s="13">
        <f t="shared" si="171"/>
        <v>1.1300000000000097</v>
      </c>
      <c r="E3684" s="14">
        <v>20860</v>
      </c>
      <c r="F3684" s="14">
        <f t="shared" si="172"/>
        <v>-40</v>
      </c>
      <c r="G3684" s="14">
        <v>460.63</v>
      </c>
      <c r="H3684" s="13">
        <f t="shared" si="173"/>
        <v>-0.37999999999999545</v>
      </c>
    </row>
    <row r="3685" spans="1:8" x14ac:dyDescent="0.3">
      <c r="A3685">
        <v>3684</v>
      </c>
      <c r="B3685" s="2">
        <v>40646</v>
      </c>
      <c r="C3685" s="13">
        <v>106.6</v>
      </c>
      <c r="D3685" s="13">
        <f t="shared" si="171"/>
        <v>0.84999999999999432</v>
      </c>
      <c r="E3685" s="14">
        <v>20900</v>
      </c>
      <c r="F3685" s="14">
        <f t="shared" si="172"/>
        <v>100</v>
      </c>
      <c r="G3685" s="14">
        <v>461.01</v>
      </c>
      <c r="H3685" s="13">
        <f t="shared" si="173"/>
        <v>-4.8163265306129688E-2</v>
      </c>
    </row>
    <row r="3686" spans="1:8" x14ac:dyDescent="0.3">
      <c r="A3686">
        <v>3685</v>
      </c>
      <c r="B3686" s="2">
        <v>40645</v>
      </c>
      <c r="C3686" s="13">
        <v>105.75</v>
      </c>
      <c r="D3686" s="13">
        <f t="shared" si="171"/>
        <v>-3.75</v>
      </c>
      <c r="E3686" s="14">
        <v>20800</v>
      </c>
      <c r="F3686" s="14">
        <f t="shared" si="172"/>
        <v>0</v>
      </c>
      <c r="G3686" s="14">
        <v>461.05816326530612</v>
      </c>
      <c r="H3686" s="13">
        <f t="shared" si="173"/>
        <v>-8.9795918367485683E-3</v>
      </c>
    </row>
    <row r="3687" spans="1:8" x14ac:dyDescent="0.3">
      <c r="A3687">
        <v>3686</v>
      </c>
      <c r="B3687" s="2">
        <v>40644</v>
      </c>
      <c r="C3687" s="13">
        <v>109.5</v>
      </c>
      <c r="D3687" s="13">
        <f t="shared" si="171"/>
        <v>-2.769999999999996</v>
      </c>
      <c r="E3687" s="14">
        <v>20800</v>
      </c>
      <c r="F3687" s="14">
        <f t="shared" si="172"/>
        <v>0</v>
      </c>
      <c r="G3687" s="14">
        <v>461.06714285714287</v>
      </c>
      <c r="H3687" s="13">
        <f t="shared" si="173"/>
        <v>-3.2228571428571513</v>
      </c>
    </row>
    <row r="3688" spans="1:8" x14ac:dyDescent="0.3">
      <c r="A3688">
        <v>3687</v>
      </c>
      <c r="B3688" s="2">
        <v>40641</v>
      </c>
      <c r="C3688" s="13">
        <v>112.27</v>
      </c>
      <c r="D3688" s="13">
        <f t="shared" si="171"/>
        <v>2.4500000000000028</v>
      </c>
      <c r="E3688" s="14">
        <v>20800</v>
      </c>
      <c r="F3688" s="14">
        <f t="shared" si="172"/>
        <v>-90</v>
      </c>
      <c r="G3688" s="14">
        <v>464.29</v>
      </c>
      <c r="H3688" s="13">
        <f t="shared" si="173"/>
        <v>0.80000000000001137</v>
      </c>
    </row>
    <row r="3689" spans="1:8" x14ac:dyDescent="0.3">
      <c r="A3689">
        <v>3688</v>
      </c>
      <c r="B3689" s="2">
        <v>40640</v>
      </c>
      <c r="C3689" s="13">
        <v>109.82</v>
      </c>
      <c r="D3689" s="13">
        <f t="shared" si="171"/>
        <v>1.4399999999999977</v>
      </c>
      <c r="E3689" s="14">
        <v>20890</v>
      </c>
      <c r="F3689" s="14">
        <f t="shared" si="172"/>
        <v>5</v>
      </c>
      <c r="G3689" s="14">
        <v>463.49</v>
      </c>
      <c r="H3689" s="13">
        <f t="shared" si="173"/>
        <v>-1.4499999999999886</v>
      </c>
    </row>
    <row r="3690" spans="1:8" x14ac:dyDescent="0.3">
      <c r="A3690">
        <v>3689</v>
      </c>
      <c r="B3690" s="2">
        <v>40639</v>
      </c>
      <c r="C3690" s="13">
        <v>108.38</v>
      </c>
      <c r="D3690" s="13">
        <f t="shared" si="171"/>
        <v>0.56000000000000227</v>
      </c>
      <c r="E3690" s="14">
        <v>20885</v>
      </c>
      <c r="F3690" s="14">
        <f t="shared" si="172"/>
        <v>55</v>
      </c>
      <c r="G3690" s="14">
        <v>464.94</v>
      </c>
      <c r="H3690" s="13">
        <f t="shared" si="173"/>
        <v>7.7400000000000091</v>
      </c>
    </row>
    <row r="3691" spans="1:8" x14ac:dyDescent="0.3">
      <c r="A3691">
        <v>3690</v>
      </c>
      <c r="B3691" s="2">
        <v>40638</v>
      </c>
      <c r="C3691" s="13">
        <v>107.82</v>
      </c>
      <c r="D3691" s="13">
        <f t="shared" si="171"/>
        <v>-0.32000000000000739</v>
      </c>
      <c r="E3691" s="14">
        <v>20830</v>
      </c>
      <c r="F3691" s="14">
        <f t="shared" si="172"/>
        <v>0</v>
      </c>
      <c r="G3691" s="14">
        <v>457.2</v>
      </c>
      <c r="H3691" s="13">
        <f t="shared" si="173"/>
        <v>-5.0000000000011369E-2</v>
      </c>
    </row>
    <row r="3692" spans="1:8" x14ac:dyDescent="0.3">
      <c r="A3692">
        <v>3691</v>
      </c>
      <c r="B3692" s="2">
        <v>40637</v>
      </c>
      <c r="C3692" s="13">
        <v>108.14</v>
      </c>
      <c r="D3692" s="13">
        <f t="shared" si="171"/>
        <v>0.59000000000000341</v>
      </c>
      <c r="E3692" s="14">
        <v>20830</v>
      </c>
      <c r="F3692" s="14">
        <f t="shared" si="172"/>
        <v>-80</v>
      </c>
      <c r="G3692" s="14">
        <v>457.25</v>
      </c>
      <c r="H3692" s="13">
        <f t="shared" si="173"/>
        <v>-1.9200000000000159</v>
      </c>
    </row>
    <row r="3693" spans="1:8" x14ac:dyDescent="0.3">
      <c r="A3693">
        <v>3692</v>
      </c>
      <c r="B3693" s="2">
        <v>40634</v>
      </c>
      <c r="C3693" s="13">
        <v>107.55</v>
      </c>
      <c r="D3693" s="13">
        <f t="shared" si="171"/>
        <v>1.3599999999999994</v>
      </c>
      <c r="E3693" s="14">
        <v>20910</v>
      </c>
      <c r="F3693" s="14">
        <f t="shared" si="172"/>
        <v>30</v>
      </c>
      <c r="G3693" s="14">
        <v>459.17</v>
      </c>
      <c r="H3693" s="13">
        <f t="shared" si="173"/>
        <v>-1.9599999999999795</v>
      </c>
    </row>
    <row r="3694" spans="1:8" x14ac:dyDescent="0.3">
      <c r="A3694">
        <v>3693</v>
      </c>
      <c r="B3694" s="2">
        <v>40633</v>
      </c>
      <c r="C3694" s="13">
        <v>106.19</v>
      </c>
      <c r="D3694" s="13">
        <f t="shared" si="171"/>
        <v>2.3900000000000006</v>
      </c>
      <c r="E3694" s="14">
        <v>20880</v>
      </c>
      <c r="F3694" s="14">
        <f t="shared" si="172"/>
        <v>-15</v>
      </c>
      <c r="G3694" s="14">
        <v>461.13</v>
      </c>
      <c r="H3694" s="13">
        <f t="shared" si="173"/>
        <v>1.089999999999975</v>
      </c>
    </row>
    <row r="3695" spans="1:8" x14ac:dyDescent="0.3">
      <c r="A3695">
        <v>3694</v>
      </c>
      <c r="B3695" s="2">
        <v>40632</v>
      </c>
      <c r="C3695" s="13">
        <v>103.8</v>
      </c>
      <c r="D3695" s="13">
        <f t="shared" si="171"/>
        <v>-0.54000000000000625</v>
      </c>
      <c r="E3695" s="14">
        <v>20895</v>
      </c>
      <c r="F3695" s="14">
        <f t="shared" si="172"/>
        <v>30</v>
      </c>
      <c r="G3695" s="14">
        <v>460.04</v>
      </c>
      <c r="H3695" s="13">
        <f t="shared" si="173"/>
        <v>2.160000000000025</v>
      </c>
    </row>
    <row r="3696" spans="1:8" x14ac:dyDescent="0.3">
      <c r="A3696">
        <v>3695</v>
      </c>
      <c r="B3696" s="2">
        <v>40631</v>
      </c>
      <c r="C3696" s="13">
        <v>104.34</v>
      </c>
      <c r="D3696" s="13">
        <f t="shared" si="171"/>
        <v>0.79999999999999716</v>
      </c>
      <c r="E3696" s="14">
        <v>20865</v>
      </c>
      <c r="F3696" s="14">
        <f t="shared" si="172"/>
        <v>-25</v>
      </c>
      <c r="G3696" s="14">
        <v>457.88</v>
      </c>
      <c r="H3696" s="13">
        <f t="shared" si="173"/>
        <v>-1.6399999999999864</v>
      </c>
    </row>
    <row r="3697" spans="1:8" x14ac:dyDescent="0.3">
      <c r="A3697">
        <v>3696</v>
      </c>
      <c r="B3697" s="2">
        <v>40630</v>
      </c>
      <c r="C3697" s="13">
        <v>103.54</v>
      </c>
      <c r="D3697" s="13">
        <f t="shared" si="171"/>
        <v>-1.3499999999999943</v>
      </c>
      <c r="E3697" s="14">
        <v>20890</v>
      </c>
      <c r="F3697" s="14">
        <f t="shared" si="172"/>
        <v>30</v>
      </c>
      <c r="G3697" s="14">
        <v>459.52</v>
      </c>
      <c r="H3697" s="13">
        <f t="shared" si="173"/>
        <v>1.7799999999999727</v>
      </c>
    </row>
    <row r="3698" spans="1:8" x14ac:dyDescent="0.3">
      <c r="A3698">
        <v>3697</v>
      </c>
      <c r="B3698" s="2">
        <v>40627</v>
      </c>
      <c r="C3698" s="13">
        <v>104.89</v>
      </c>
      <c r="D3698" s="13">
        <f t="shared" si="171"/>
        <v>-0.15000000000000568</v>
      </c>
      <c r="E3698" s="14">
        <v>20860</v>
      </c>
      <c r="F3698" s="14">
        <f t="shared" si="172"/>
        <v>-25</v>
      </c>
      <c r="G3698" s="14">
        <v>457.74</v>
      </c>
      <c r="H3698" s="13">
        <f t="shared" si="173"/>
        <v>-3.5799999999999841</v>
      </c>
    </row>
    <row r="3699" spans="1:8" x14ac:dyDescent="0.3">
      <c r="A3699">
        <v>3698</v>
      </c>
      <c r="B3699" s="2">
        <v>40626</v>
      </c>
      <c r="C3699" s="13">
        <v>105.04</v>
      </c>
      <c r="D3699" s="13">
        <f t="shared" si="171"/>
        <v>-0.16999999999998749</v>
      </c>
      <c r="E3699" s="14">
        <v>20885</v>
      </c>
      <c r="F3699" s="14">
        <f t="shared" si="172"/>
        <v>-5</v>
      </c>
      <c r="G3699" s="14">
        <v>461.32</v>
      </c>
      <c r="H3699" s="13">
        <f t="shared" si="173"/>
        <v>-6.3199999999999932</v>
      </c>
    </row>
    <row r="3700" spans="1:8" x14ac:dyDescent="0.3">
      <c r="A3700">
        <v>3699</v>
      </c>
      <c r="B3700" s="2">
        <v>40625</v>
      </c>
      <c r="C3700" s="13">
        <v>105.21</v>
      </c>
      <c r="D3700" s="13">
        <f t="shared" si="171"/>
        <v>0.67999999999999261</v>
      </c>
      <c r="E3700" s="14">
        <v>20890</v>
      </c>
      <c r="F3700" s="14">
        <f t="shared" si="172"/>
        <v>60</v>
      </c>
      <c r="G3700" s="14">
        <v>467.64</v>
      </c>
      <c r="H3700" s="13">
        <f t="shared" si="173"/>
        <v>2.839999999999975</v>
      </c>
    </row>
    <row r="3701" spans="1:8" x14ac:dyDescent="0.3">
      <c r="A3701">
        <v>3700</v>
      </c>
      <c r="B3701" s="2">
        <v>40624</v>
      </c>
      <c r="C3701" s="13">
        <v>104.53</v>
      </c>
      <c r="D3701" s="13">
        <f t="shared" si="171"/>
        <v>2.1700000000000017</v>
      </c>
      <c r="E3701" s="14">
        <v>20830</v>
      </c>
      <c r="F3701" s="14">
        <f t="shared" si="172"/>
        <v>-40</v>
      </c>
      <c r="G3701" s="14">
        <v>464.8</v>
      </c>
      <c r="H3701" s="13">
        <f t="shared" si="173"/>
        <v>-3.4499999999999886</v>
      </c>
    </row>
    <row r="3702" spans="1:8" x14ac:dyDescent="0.3">
      <c r="A3702">
        <v>3701</v>
      </c>
      <c r="B3702" s="2">
        <v>40623</v>
      </c>
      <c r="C3702" s="13">
        <v>102.36</v>
      </c>
      <c r="D3702" s="13">
        <f t="shared" si="171"/>
        <v>1.2999999999999972</v>
      </c>
      <c r="E3702" s="14">
        <v>20870</v>
      </c>
      <c r="F3702" s="14">
        <f t="shared" si="172"/>
        <v>20</v>
      </c>
      <c r="G3702" s="14">
        <v>468.25</v>
      </c>
      <c r="H3702" s="13">
        <f t="shared" si="173"/>
        <v>7.1700000000000159</v>
      </c>
    </row>
    <row r="3703" spans="1:8" x14ac:dyDescent="0.3">
      <c r="A3703">
        <v>3702</v>
      </c>
      <c r="B3703" s="2">
        <v>40620</v>
      </c>
      <c r="C3703" s="13">
        <v>101.06</v>
      </c>
      <c r="D3703" s="13">
        <f t="shared" si="171"/>
        <v>-0.40999999999999659</v>
      </c>
      <c r="E3703" s="14">
        <v>20850</v>
      </c>
      <c r="F3703" s="14">
        <f t="shared" si="172"/>
        <v>-10</v>
      </c>
      <c r="G3703" s="14">
        <v>461.08</v>
      </c>
      <c r="H3703" s="13">
        <f t="shared" si="173"/>
        <v>0.55000000000001137</v>
      </c>
    </row>
    <row r="3704" spans="1:8" x14ac:dyDescent="0.3">
      <c r="A3704">
        <v>3703</v>
      </c>
      <c r="B3704" s="2">
        <v>40619</v>
      </c>
      <c r="C3704" s="13">
        <v>101.47</v>
      </c>
      <c r="D3704" s="13">
        <f t="shared" si="171"/>
        <v>3.480000000000004</v>
      </c>
      <c r="E3704" s="14">
        <v>20860</v>
      </c>
      <c r="F3704" s="14">
        <f t="shared" si="172"/>
        <v>0</v>
      </c>
      <c r="G3704" s="14">
        <v>460.53</v>
      </c>
      <c r="H3704" s="13">
        <f t="shared" si="173"/>
        <v>-3.0500000000000114</v>
      </c>
    </row>
    <row r="3705" spans="1:8" x14ac:dyDescent="0.3">
      <c r="A3705">
        <v>3704</v>
      </c>
      <c r="B3705" s="2">
        <v>40618</v>
      </c>
      <c r="C3705" s="13">
        <v>97.99</v>
      </c>
      <c r="D3705" s="13">
        <f t="shared" si="171"/>
        <v>0.75999999999999091</v>
      </c>
      <c r="E3705" s="14">
        <v>20860</v>
      </c>
      <c r="F3705" s="14">
        <f t="shared" si="172"/>
        <v>-5</v>
      </c>
      <c r="G3705" s="14">
        <v>463.58</v>
      </c>
      <c r="H3705" s="13">
        <f t="shared" si="173"/>
        <v>-5.160000000000025</v>
      </c>
    </row>
    <row r="3706" spans="1:8" x14ac:dyDescent="0.3">
      <c r="A3706">
        <v>3705</v>
      </c>
      <c r="B3706" s="2">
        <v>40617</v>
      </c>
      <c r="C3706" s="13">
        <v>97.23</v>
      </c>
      <c r="D3706" s="13">
        <f t="shared" si="171"/>
        <v>-3.9699999999999989</v>
      </c>
      <c r="E3706" s="14">
        <v>20865</v>
      </c>
      <c r="F3706" s="14">
        <f t="shared" si="172"/>
        <v>65</v>
      </c>
      <c r="G3706" s="14">
        <v>468.74</v>
      </c>
      <c r="H3706" s="13">
        <f t="shared" si="173"/>
        <v>-11.159999999999968</v>
      </c>
    </row>
    <row r="3707" spans="1:8" x14ac:dyDescent="0.3">
      <c r="A3707">
        <v>3706</v>
      </c>
      <c r="B3707" s="2">
        <v>40616</v>
      </c>
      <c r="C3707" s="13">
        <v>101.2</v>
      </c>
      <c r="D3707" s="13">
        <f t="shared" si="171"/>
        <v>6.0000000000002274E-2</v>
      </c>
      <c r="E3707" s="14">
        <v>20800</v>
      </c>
      <c r="F3707" s="14">
        <f t="shared" si="172"/>
        <v>-70</v>
      </c>
      <c r="G3707" s="14">
        <v>479.9</v>
      </c>
      <c r="H3707" s="13">
        <f t="shared" si="173"/>
        <v>-15.160000000000025</v>
      </c>
    </row>
    <row r="3708" spans="1:8" x14ac:dyDescent="0.3">
      <c r="A3708">
        <v>3707</v>
      </c>
      <c r="B3708" s="2">
        <v>40613</v>
      </c>
      <c r="C3708" s="13">
        <v>101.14</v>
      </c>
      <c r="D3708" s="13">
        <f t="shared" si="171"/>
        <v>-1.5900000000000034</v>
      </c>
      <c r="E3708" s="14">
        <v>20870</v>
      </c>
      <c r="F3708" s="14">
        <f t="shared" si="172"/>
        <v>50</v>
      </c>
      <c r="G3708" s="14">
        <v>495.06</v>
      </c>
      <c r="H3708" s="13">
        <f t="shared" si="173"/>
        <v>12.569999999999993</v>
      </c>
    </row>
    <row r="3709" spans="1:8" x14ac:dyDescent="0.3">
      <c r="A3709">
        <v>3708</v>
      </c>
      <c r="B3709" s="2">
        <v>40612</v>
      </c>
      <c r="C3709" s="13">
        <v>102.73</v>
      </c>
      <c r="D3709" s="13">
        <f t="shared" si="171"/>
        <v>-1.6599999999999966</v>
      </c>
      <c r="E3709" s="14">
        <v>20820</v>
      </c>
      <c r="F3709" s="14">
        <f t="shared" si="172"/>
        <v>-45</v>
      </c>
      <c r="G3709" s="14">
        <v>482.49</v>
      </c>
      <c r="H3709" s="13">
        <f t="shared" si="173"/>
        <v>11.980000000000018</v>
      </c>
    </row>
    <row r="3710" spans="1:8" x14ac:dyDescent="0.3">
      <c r="A3710">
        <v>3709</v>
      </c>
      <c r="B3710" s="2">
        <v>40611</v>
      </c>
      <c r="C3710" s="13">
        <v>104.39</v>
      </c>
      <c r="D3710" s="13">
        <f t="shared" si="171"/>
        <v>-0.67000000000000171</v>
      </c>
      <c r="E3710" s="14">
        <v>20865</v>
      </c>
      <c r="F3710" s="14">
        <f t="shared" si="172"/>
        <v>0</v>
      </c>
      <c r="G3710" s="14">
        <v>470.51</v>
      </c>
      <c r="H3710" s="13">
        <f t="shared" si="173"/>
        <v>-4.8700000000000045</v>
      </c>
    </row>
    <row r="3711" spans="1:8" x14ac:dyDescent="0.3">
      <c r="A3711">
        <v>3710</v>
      </c>
      <c r="B3711" s="2">
        <v>40610</v>
      </c>
      <c r="C3711" s="13">
        <v>105.06</v>
      </c>
      <c r="D3711" s="13">
        <f t="shared" si="171"/>
        <v>-0.31000000000000227</v>
      </c>
      <c r="E3711" s="14">
        <v>20865</v>
      </c>
      <c r="F3711" s="14">
        <f t="shared" si="172"/>
        <v>5</v>
      </c>
      <c r="G3711" s="14">
        <v>475.38</v>
      </c>
      <c r="H3711" s="13">
        <f t="shared" si="173"/>
        <v>7.1599999999999682</v>
      </c>
    </row>
    <row r="3712" spans="1:8" x14ac:dyDescent="0.3">
      <c r="A3712">
        <v>3711</v>
      </c>
      <c r="B3712" s="2">
        <v>40609</v>
      </c>
      <c r="C3712" s="13">
        <v>105.37</v>
      </c>
      <c r="D3712" s="13">
        <f t="shared" si="171"/>
        <v>1.0300000000000011</v>
      </c>
      <c r="E3712" s="14">
        <v>20860</v>
      </c>
      <c r="F3712" s="14">
        <f t="shared" si="172"/>
        <v>60</v>
      </c>
      <c r="G3712" s="14">
        <v>468.22</v>
      </c>
      <c r="H3712" s="13">
        <f t="shared" si="173"/>
        <v>8.9900000000000091</v>
      </c>
    </row>
    <row r="3713" spans="1:8" x14ac:dyDescent="0.3">
      <c r="A3713">
        <v>3712</v>
      </c>
      <c r="B3713" s="2">
        <v>40606</v>
      </c>
      <c r="C3713" s="13">
        <v>104.34</v>
      </c>
      <c r="D3713" s="13">
        <f t="shared" si="171"/>
        <v>2.4200000000000017</v>
      </c>
      <c r="E3713" s="14">
        <v>20800</v>
      </c>
      <c r="F3713" s="14">
        <f t="shared" si="172"/>
        <v>35</v>
      </c>
      <c r="G3713" s="14">
        <v>459.23</v>
      </c>
      <c r="H3713" s="13">
        <f t="shared" si="173"/>
        <v>6.8900000000000432</v>
      </c>
    </row>
    <row r="3714" spans="1:8" x14ac:dyDescent="0.3">
      <c r="A3714">
        <v>3713</v>
      </c>
      <c r="B3714" s="2">
        <v>40605</v>
      </c>
      <c r="C3714" s="13">
        <v>101.92</v>
      </c>
      <c r="D3714" s="13">
        <f t="shared" si="171"/>
        <v>-0.34999999999999432</v>
      </c>
      <c r="E3714" s="14">
        <v>20765</v>
      </c>
      <c r="F3714" s="14">
        <f t="shared" si="172"/>
        <v>-95</v>
      </c>
      <c r="G3714" s="14">
        <v>452.34</v>
      </c>
      <c r="H3714" s="13">
        <f t="shared" si="173"/>
        <v>-5.4900000000000091</v>
      </c>
    </row>
    <row r="3715" spans="1:8" x14ac:dyDescent="0.3">
      <c r="A3715">
        <v>3714</v>
      </c>
      <c r="B3715" s="2">
        <v>40604</v>
      </c>
      <c r="C3715" s="13">
        <v>102.27</v>
      </c>
      <c r="D3715" s="13">
        <f t="shared" ref="D3715:D3778" si="174">C3715-C3716</f>
        <v>2.6400000000000006</v>
      </c>
      <c r="E3715" s="14">
        <v>20860</v>
      </c>
      <c r="F3715" s="14">
        <f t="shared" ref="F3715:F3778" si="175">E3715-E3716</f>
        <v>-10</v>
      </c>
      <c r="G3715" s="14">
        <v>457.83</v>
      </c>
      <c r="H3715" s="13">
        <f t="shared" ref="H3715:H3778" si="176">G3715-G3716</f>
        <v>-8.2900000000000205</v>
      </c>
    </row>
    <row r="3716" spans="1:8" x14ac:dyDescent="0.3">
      <c r="A3716">
        <v>3715</v>
      </c>
      <c r="B3716" s="2">
        <v>40603</v>
      </c>
      <c r="C3716" s="13">
        <v>99.63</v>
      </c>
      <c r="D3716" s="13">
        <f t="shared" si="174"/>
        <v>2.5300000000000011</v>
      </c>
      <c r="E3716" s="14">
        <v>20870</v>
      </c>
      <c r="F3716" s="14">
        <f t="shared" si="175"/>
        <v>-5</v>
      </c>
      <c r="G3716" s="14">
        <v>466.12</v>
      </c>
      <c r="H3716" s="13">
        <f t="shared" si="176"/>
        <v>4.75</v>
      </c>
    </row>
    <row r="3717" spans="1:8" x14ac:dyDescent="0.3">
      <c r="A3717">
        <v>3716</v>
      </c>
      <c r="B3717" s="2">
        <v>40602</v>
      </c>
      <c r="C3717" s="13">
        <v>97.1</v>
      </c>
      <c r="D3717" s="13">
        <f t="shared" si="174"/>
        <v>0.57999999999999829</v>
      </c>
      <c r="E3717" s="14">
        <v>20875</v>
      </c>
      <c r="F3717" s="14">
        <f t="shared" si="175"/>
        <v>-10</v>
      </c>
      <c r="G3717" s="14">
        <v>461.37</v>
      </c>
      <c r="H3717" s="13">
        <f t="shared" si="176"/>
        <v>-5.589999999999975</v>
      </c>
    </row>
    <row r="3718" spans="1:8" x14ac:dyDescent="0.3">
      <c r="A3718">
        <v>3717</v>
      </c>
      <c r="B3718" s="2">
        <v>40599</v>
      </c>
      <c r="C3718" s="13">
        <v>96.52</v>
      </c>
      <c r="D3718" s="13">
        <f t="shared" si="174"/>
        <v>0.68999999999999773</v>
      </c>
      <c r="E3718" s="14">
        <v>20885</v>
      </c>
      <c r="F3718" s="14">
        <f t="shared" si="175"/>
        <v>-5</v>
      </c>
      <c r="G3718" s="14">
        <v>466.96</v>
      </c>
      <c r="H3718" s="13">
        <f t="shared" si="176"/>
        <v>5.6699999999999591</v>
      </c>
    </row>
    <row r="3719" spans="1:8" x14ac:dyDescent="0.3">
      <c r="A3719">
        <v>3718</v>
      </c>
      <c r="B3719" s="2">
        <v>40598</v>
      </c>
      <c r="C3719" s="13">
        <v>95.83</v>
      </c>
      <c r="D3719" s="13">
        <f t="shared" si="174"/>
        <v>-0.21000000000000796</v>
      </c>
      <c r="E3719" s="14">
        <v>20890</v>
      </c>
      <c r="F3719" s="14">
        <f t="shared" si="175"/>
        <v>10</v>
      </c>
      <c r="G3719" s="14">
        <v>461.29</v>
      </c>
      <c r="H3719" s="13">
        <f t="shared" si="176"/>
        <v>-9.3799999999999955</v>
      </c>
    </row>
    <row r="3720" spans="1:8" x14ac:dyDescent="0.3">
      <c r="A3720">
        <v>3719</v>
      </c>
      <c r="B3720" s="2">
        <v>40597</v>
      </c>
      <c r="C3720" s="13">
        <v>96.04</v>
      </c>
      <c r="D3720" s="13">
        <f t="shared" si="174"/>
        <v>3.3900000000000006</v>
      </c>
      <c r="E3720" s="14">
        <v>20880</v>
      </c>
      <c r="F3720" s="14">
        <f t="shared" si="175"/>
        <v>5</v>
      </c>
      <c r="G3720" s="14">
        <v>470.67</v>
      </c>
      <c r="H3720" s="13">
        <f t="shared" si="176"/>
        <v>0.65000000000003411</v>
      </c>
    </row>
    <row r="3721" spans="1:8" x14ac:dyDescent="0.3">
      <c r="A3721">
        <v>3720</v>
      </c>
      <c r="B3721" s="2">
        <v>40596</v>
      </c>
      <c r="C3721" s="13">
        <v>92.65</v>
      </c>
      <c r="D3721" s="13">
        <f t="shared" si="174"/>
        <v>8.2928571428571445</v>
      </c>
      <c r="E3721" s="14">
        <v>20875</v>
      </c>
      <c r="F3721" s="14">
        <f t="shared" si="175"/>
        <v>5</v>
      </c>
      <c r="G3721" s="14">
        <v>470.02</v>
      </c>
      <c r="H3721" s="13">
        <f t="shared" si="176"/>
        <v>-13.660000000000025</v>
      </c>
    </row>
    <row r="3722" spans="1:8" x14ac:dyDescent="0.3">
      <c r="A3722">
        <v>3721</v>
      </c>
      <c r="B3722" s="2">
        <v>40595</v>
      </c>
      <c r="C3722" s="13">
        <v>84.357142857142861</v>
      </c>
      <c r="D3722" s="13">
        <f t="shared" si="174"/>
        <v>-0.67285714285713993</v>
      </c>
      <c r="E3722" s="14">
        <v>20870</v>
      </c>
      <c r="F3722" s="14">
        <f t="shared" si="175"/>
        <v>-10</v>
      </c>
      <c r="G3722" s="14">
        <v>483.68</v>
      </c>
      <c r="H3722" s="13">
        <f t="shared" si="176"/>
        <v>-20.240000000000009</v>
      </c>
    </row>
    <row r="3723" spans="1:8" x14ac:dyDescent="0.3">
      <c r="A3723">
        <v>3722</v>
      </c>
      <c r="B3723" s="2">
        <v>40592</v>
      </c>
      <c r="C3723" s="13">
        <v>85.03</v>
      </c>
      <c r="D3723" s="13">
        <f t="shared" si="174"/>
        <v>-1.9999999999996021E-2</v>
      </c>
      <c r="E3723" s="14">
        <v>20880</v>
      </c>
      <c r="F3723" s="14">
        <f t="shared" si="175"/>
        <v>0</v>
      </c>
      <c r="G3723" s="14">
        <v>503.92</v>
      </c>
      <c r="H3723" s="13">
        <f t="shared" si="176"/>
        <v>-5.9099999999999682</v>
      </c>
    </row>
    <row r="3724" spans="1:8" x14ac:dyDescent="0.3">
      <c r="A3724">
        <v>3723</v>
      </c>
      <c r="B3724" s="2">
        <v>40591</v>
      </c>
      <c r="C3724" s="13">
        <v>85.05</v>
      </c>
      <c r="D3724" s="13">
        <f t="shared" si="174"/>
        <v>1.25</v>
      </c>
      <c r="E3724" s="14">
        <v>20880</v>
      </c>
      <c r="F3724" s="14">
        <f t="shared" si="175"/>
        <v>75</v>
      </c>
      <c r="G3724" s="14">
        <v>509.83</v>
      </c>
      <c r="H3724" s="13">
        <f t="shared" si="176"/>
        <v>-3.2800000000000296</v>
      </c>
    </row>
    <row r="3725" spans="1:8" x14ac:dyDescent="0.3">
      <c r="A3725">
        <v>3724</v>
      </c>
      <c r="B3725" s="2">
        <v>40590</v>
      </c>
      <c r="C3725" s="13">
        <v>83.8</v>
      </c>
      <c r="D3725" s="13">
        <f t="shared" si="174"/>
        <v>0.67000000000000171</v>
      </c>
      <c r="E3725" s="14">
        <v>20805</v>
      </c>
      <c r="F3725" s="14">
        <f t="shared" si="175"/>
        <v>-95</v>
      </c>
      <c r="G3725" s="14">
        <v>513.11</v>
      </c>
      <c r="H3725" s="13">
        <f t="shared" si="176"/>
        <v>-4.7599999999999909</v>
      </c>
    </row>
    <row r="3726" spans="1:8" x14ac:dyDescent="0.3">
      <c r="A3726">
        <v>3725</v>
      </c>
      <c r="B3726" s="2">
        <v>40589</v>
      </c>
      <c r="C3726" s="13">
        <v>83.13</v>
      </c>
      <c r="D3726" s="13">
        <f t="shared" si="174"/>
        <v>-0.53000000000000114</v>
      </c>
      <c r="E3726" s="14">
        <v>20900</v>
      </c>
      <c r="F3726" s="14">
        <f t="shared" si="175"/>
        <v>0</v>
      </c>
      <c r="G3726" s="14">
        <v>517.87</v>
      </c>
      <c r="H3726" s="13">
        <f t="shared" si="176"/>
        <v>3.82000000000005</v>
      </c>
    </row>
    <row r="3727" spans="1:8" x14ac:dyDescent="0.3">
      <c r="A3727">
        <v>3726</v>
      </c>
      <c r="B3727" s="2">
        <v>40588</v>
      </c>
      <c r="C3727" s="13">
        <v>83.66</v>
      </c>
      <c r="D3727" s="13">
        <f t="shared" si="174"/>
        <v>-0.73000000000000398</v>
      </c>
      <c r="E3727" s="14">
        <v>20900</v>
      </c>
      <c r="F3727" s="14">
        <f t="shared" si="175"/>
        <v>200</v>
      </c>
      <c r="G3727" s="14">
        <v>514.04999999999995</v>
      </c>
      <c r="H3727" s="13">
        <f t="shared" si="176"/>
        <v>-5.9300000000000637</v>
      </c>
    </row>
    <row r="3728" spans="1:8" x14ac:dyDescent="0.3">
      <c r="A3728">
        <v>3727</v>
      </c>
      <c r="B3728" s="2">
        <v>40585</v>
      </c>
      <c r="C3728" s="13">
        <v>84.39</v>
      </c>
      <c r="D3728" s="13">
        <f t="shared" si="174"/>
        <v>-1.0499999999999972</v>
      </c>
      <c r="E3728" s="14">
        <v>20700</v>
      </c>
      <c r="F3728" s="14">
        <f t="shared" si="175"/>
        <v>1220</v>
      </c>
      <c r="G3728" s="14">
        <v>519.98</v>
      </c>
      <c r="H3728" s="13">
        <f t="shared" si="176"/>
        <v>-0.25</v>
      </c>
    </row>
    <row r="3729" spans="1:8" x14ac:dyDescent="0.3">
      <c r="A3729">
        <v>3728</v>
      </c>
      <c r="B3729" s="2">
        <v>40584</v>
      </c>
      <c r="C3729" s="13">
        <v>85.44</v>
      </c>
      <c r="D3729" s="13">
        <f t="shared" si="174"/>
        <v>-0.15000000000000568</v>
      </c>
      <c r="E3729" s="14">
        <v>19480</v>
      </c>
      <c r="F3729" s="14">
        <f t="shared" si="175"/>
        <v>-15</v>
      </c>
      <c r="G3729" s="14">
        <v>520.23</v>
      </c>
      <c r="H3729" s="13">
        <f t="shared" si="176"/>
        <v>-2.3600000000000136</v>
      </c>
    </row>
    <row r="3730" spans="1:8" x14ac:dyDescent="0.3">
      <c r="A3730">
        <v>3729</v>
      </c>
      <c r="B3730" s="2">
        <v>40583</v>
      </c>
      <c r="C3730" s="13">
        <v>85.59</v>
      </c>
      <c r="D3730" s="13">
        <f t="shared" si="174"/>
        <v>-0.25999999999999091</v>
      </c>
      <c r="E3730" s="14">
        <v>19495</v>
      </c>
      <c r="F3730" s="14">
        <f t="shared" si="175"/>
        <v>-3</v>
      </c>
      <c r="G3730" s="14">
        <v>522.59</v>
      </c>
      <c r="H3730" s="13">
        <f t="shared" si="176"/>
        <v>1.8999999999999773</v>
      </c>
    </row>
    <row r="3731" spans="1:8" x14ac:dyDescent="0.3">
      <c r="A3731">
        <v>3730</v>
      </c>
      <c r="B3731" s="2">
        <v>40582</v>
      </c>
      <c r="C3731" s="13">
        <v>85.85</v>
      </c>
      <c r="D3731" s="13">
        <f t="shared" si="174"/>
        <v>-0.45000000000000284</v>
      </c>
      <c r="E3731" s="14">
        <v>19498</v>
      </c>
      <c r="F3731" s="14">
        <f t="shared" si="175"/>
        <v>8</v>
      </c>
      <c r="G3731" s="14">
        <v>520.69000000000005</v>
      </c>
      <c r="H3731" s="13">
        <f t="shared" si="176"/>
        <v>13.996227422247614</v>
      </c>
    </row>
    <row r="3732" spans="1:8" x14ac:dyDescent="0.3">
      <c r="A3732">
        <v>3731</v>
      </c>
      <c r="B3732" s="2">
        <v>40581</v>
      </c>
      <c r="C3732" s="13">
        <v>86.3</v>
      </c>
      <c r="D3732" s="13">
        <f t="shared" si="174"/>
        <v>-1.5700000000000074</v>
      </c>
      <c r="E3732" s="14">
        <v>19490</v>
      </c>
      <c r="F3732" s="14">
        <f t="shared" si="175"/>
        <v>0</v>
      </c>
      <c r="G3732" s="14">
        <v>506.69377257775244</v>
      </c>
      <c r="H3732" s="13">
        <f t="shared" si="176"/>
        <v>0.68047157221906218</v>
      </c>
    </row>
    <row r="3733" spans="1:8" x14ac:dyDescent="0.3">
      <c r="A3733">
        <v>3732</v>
      </c>
      <c r="B3733" s="2">
        <v>40578</v>
      </c>
      <c r="C3733" s="13">
        <v>87.87</v>
      </c>
      <c r="D3733" s="13">
        <f t="shared" si="174"/>
        <v>-1.5499999999999972</v>
      </c>
      <c r="E3733" s="14">
        <v>19490</v>
      </c>
      <c r="F3733" s="14">
        <f t="shared" si="175"/>
        <v>0</v>
      </c>
      <c r="G3733" s="14">
        <v>506.01330100553338</v>
      </c>
      <c r="H3733" s="13">
        <f t="shared" si="176"/>
        <v>0.50541262569163337</v>
      </c>
    </row>
    <row r="3734" spans="1:8" x14ac:dyDescent="0.3">
      <c r="A3734">
        <v>3733</v>
      </c>
      <c r="B3734" s="2">
        <v>40577</v>
      </c>
      <c r="C3734" s="13">
        <v>89.42</v>
      </c>
      <c r="D3734" s="13">
        <f t="shared" si="174"/>
        <v>-0.35999999999999943</v>
      </c>
      <c r="E3734" s="14">
        <v>19490</v>
      </c>
      <c r="F3734" s="14">
        <f t="shared" si="175"/>
        <v>0</v>
      </c>
      <c r="G3734" s="14">
        <v>505.50788837984175</v>
      </c>
      <c r="H3734" s="13">
        <f t="shared" si="176"/>
        <v>-0.54651395251983104</v>
      </c>
    </row>
    <row r="3735" spans="1:8" x14ac:dyDescent="0.3">
      <c r="A3735">
        <v>3734</v>
      </c>
      <c r="B3735" s="2">
        <v>40576</v>
      </c>
      <c r="C3735" s="13">
        <v>89.78</v>
      </c>
      <c r="D3735" s="13">
        <f t="shared" si="174"/>
        <v>0.23999999999999488</v>
      </c>
      <c r="E3735" s="14">
        <v>19490</v>
      </c>
      <c r="F3735" s="14">
        <f t="shared" si="175"/>
        <v>0</v>
      </c>
      <c r="G3735" s="14">
        <v>506.05440233236158</v>
      </c>
      <c r="H3735" s="13">
        <f t="shared" si="176"/>
        <v>-1.6806997084547675</v>
      </c>
    </row>
    <row r="3736" spans="1:8" x14ac:dyDescent="0.3">
      <c r="A3736">
        <v>3735</v>
      </c>
      <c r="B3736" s="2">
        <v>40575</v>
      </c>
      <c r="C3736" s="13">
        <v>89.54</v>
      </c>
      <c r="D3736" s="13">
        <f t="shared" si="174"/>
        <v>-1.4499999999999886</v>
      </c>
      <c r="E3736" s="14">
        <v>19490</v>
      </c>
      <c r="F3736" s="14">
        <f t="shared" si="175"/>
        <v>-5</v>
      </c>
      <c r="G3736" s="14">
        <v>507.73510204081634</v>
      </c>
      <c r="H3736" s="13">
        <f t="shared" si="176"/>
        <v>-0.53061224489795222</v>
      </c>
    </row>
    <row r="3737" spans="1:8" x14ac:dyDescent="0.3">
      <c r="A3737">
        <v>3736</v>
      </c>
      <c r="B3737" s="2">
        <v>40574</v>
      </c>
      <c r="C3737" s="13">
        <v>90.99</v>
      </c>
      <c r="D3737" s="13">
        <f t="shared" si="174"/>
        <v>2.8399999999999892</v>
      </c>
      <c r="E3737" s="14">
        <v>19495</v>
      </c>
      <c r="F3737" s="14">
        <f t="shared" si="175"/>
        <v>0</v>
      </c>
      <c r="G3737" s="14">
        <v>508.2657142857143</v>
      </c>
      <c r="H3737" s="13">
        <f t="shared" si="176"/>
        <v>-2.334285714285727</v>
      </c>
    </row>
    <row r="3738" spans="1:8" x14ac:dyDescent="0.3">
      <c r="A3738">
        <v>3737</v>
      </c>
      <c r="B3738" s="2">
        <v>40571</v>
      </c>
      <c r="C3738" s="13">
        <v>88.15</v>
      </c>
      <c r="D3738" s="13">
        <f t="shared" si="174"/>
        <v>3.7000000000000028</v>
      </c>
      <c r="E3738" s="14">
        <v>19495</v>
      </c>
      <c r="F3738" s="14">
        <f t="shared" si="175"/>
        <v>0</v>
      </c>
      <c r="G3738" s="14">
        <v>510.6</v>
      </c>
      <c r="H3738" s="13">
        <f t="shared" si="176"/>
        <v>7.9200000000000159</v>
      </c>
    </row>
    <row r="3739" spans="1:8" x14ac:dyDescent="0.3">
      <c r="A3739">
        <v>3738</v>
      </c>
      <c r="B3739" s="2">
        <v>40570</v>
      </c>
      <c r="C3739" s="13">
        <v>84.45</v>
      </c>
      <c r="D3739" s="13">
        <f t="shared" si="174"/>
        <v>-1.7000000000000028</v>
      </c>
      <c r="E3739" s="14">
        <v>19495</v>
      </c>
      <c r="F3739" s="14">
        <f t="shared" si="175"/>
        <v>0</v>
      </c>
      <c r="G3739" s="14">
        <v>502.68</v>
      </c>
      <c r="H3739" s="13">
        <f t="shared" si="176"/>
        <v>1.4300000000000068</v>
      </c>
    </row>
    <row r="3740" spans="1:8" x14ac:dyDescent="0.3">
      <c r="A3740">
        <v>3739</v>
      </c>
      <c r="B3740" s="2">
        <v>40569</v>
      </c>
      <c r="C3740" s="13">
        <v>86.15</v>
      </c>
      <c r="D3740" s="13">
        <f t="shared" si="174"/>
        <v>1.0700000000000074</v>
      </c>
      <c r="E3740" s="14">
        <v>19495</v>
      </c>
      <c r="F3740" s="14">
        <f t="shared" si="175"/>
        <v>-3</v>
      </c>
      <c r="G3740" s="14">
        <v>501.25</v>
      </c>
      <c r="H3740" s="13">
        <f t="shared" si="176"/>
        <v>-0.72000000000002728</v>
      </c>
    </row>
    <row r="3741" spans="1:8" x14ac:dyDescent="0.3">
      <c r="A3741">
        <v>3740</v>
      </c>
      <c r="B3741" s="2">
        <v>40568</v>
      </c>
      <c r="C3741" s="13">
        <v>85.08</v>
      </c>
      <c r="D3741" s="13">
        <f t="shared" si="174"/>
        <v>-1.6599999999999966</v>
      </c>
      <c r="E3741" s="14">
        <v>19498</v>
      </c>
      <c r="F3741" s="14">
        <f t="shared" si="175"/>
        <v>0</v>
      </c>
      <c r="G3741" s="14">
        <v>501.97</v>
      </c>
      <c r="H3741" s="13">
        <f t="shared" si="176"/>
        <v>-7.9099999999999682</v>
      </c>
    </row>
    <row r="3742" spans="1:8" x14ac:dyDescent="0.3">
      <c r="A3742">
        <v>3741</v>
      </c>
      <c r="B3742" s="2">
        <v>40567</v>
      </c>
      <c r="C3742" s="13">
        <v>86.74</v>
      </c>
      <c r="D3742" s="13">
        <f t="shared" si="174"/>
        <v>-1.480000000000004</v>
      </c>
      <c r="E3742" s="14">
        <v>19498</v>
      </c>
      <c r="F3742" s="14">
        <f t="shared" si="175"/>
        <v>3</v>
      </c>
      <c r="G3742" s="14">
        <v>509.88</v>
      </c>
      <c r="H3742" s="13">
        <f t="shared" si="176"/>
        <v>-9.6200000000000045</v>
      </c>
    </row>
    <row r="3743" spans="1:8" x14ac:dyDescent="0.3">
      <c r="A3743">
        <v>3742</v>
      </c>
      <c r="B3743" s="2">
        <v>40564</v>
      </c>
      <c r="C3743" s="13">
        <v>88.22</v>
      </c>
      <c r="D3743" s="13">
        <f t="shared" si="174"/>
        <v>-0.34000000000000341</v>
      </c>
      <c r="E3743" s="14">
        <v>19495</v>
      </c>
      <c r="F3743" s="14">
        <f t="shared" si="175"/>
        <v>5</v>
      </c>
      <c r="G3743" s="14">
        <v>519.5</v>
      </c>
      <c r="H3743" s="13">
        <f t="shared" si="176"/>
        <v>7.5199999999999818</v>
      </c>
    </row>
    <row r="3744" spans="1:8" x14ac:dyDescent="0.3">
      <c r="A3744">
        <v>3743</v>
      </c>
      <c r="B3744" s="2">
        <v>40563</v>
      </c>
      <c r="C3744" s="13">
        <v>88.56</v>
      </c>
      <c r="D3744" s="13">
        <f t="shared" si="174"/>
        <v>-2.289999999999992</v>
      </c>
      <c r="E3744" s="14">
        <v>19490</v>
      </c>
      <c r="F3744" s="14">
        <f t="shared" si="175"/>
        <v>-5</v>
      </c>
      <c r="G3744" s="14">
        <v>511.98</v>
      </c>
      <c r="H3744" s="13">
        <f t="shared" si="176"/>
        <v>6.0699999999999932</v>
      </c>
    </row>
    <row r="3745" spans="1:8" x14ac:dyDescent="0.3">
      <c r="A3745">
        <v>3744</v>
      </c>
      <c r="B3745" s="2">
        <v>40562</v>
      </c>
      <c r="C3745" s="13">
        <v>90.85</v>
      </c>
      <c r="D3745" s="13">
        <f t="shared" si="174"/>
        <v>-0.53000000000000114</v>
      </c>
      <c r="E3745" s="14">
        <v>19495</v>
      </c>
      <c r="F3745" s="14">
        <f t="shared" si="175"/>
        <v>-3</v>
      </c>
      <c r="G3745" s="14">
        <v>505.91</v>
      </c>
      <c r="H3745" s="13">
        <f t="shared" si="176"/>
        <v>8.4800000000000182</v>
      </c>
    </row>
    <row r="3746" spans="1:8" x14ac:dyDescent="0.3">
      <c r="A3746">
        <v>3745</v>
      </c>
      <c r="B3746" s="2">
        <v>40561</v>
      </c>
      <c r="C3746" s="13">
        <v>91.38</v>
      </c>
      <c r="D3746" s="13">
        <f t="shared" si="174"/>
        <v>1.1571428571428442</v>
      </c>
      <c r="E3746" s="14">
        <v>19498</v>
      </c>
      <c r="F3746" s="14">
        <f t="shared" si="175"/>
        <v>8</v>
      </c>
      <c r="G3746" s="14">
        <v>497.43</v>
      </c>
      <c r="H3746" s="13">
        <f t="shared" si="176"/>
        <v>2.2699999999999818</v>
      </c>
    </row>
    <row r="3747" spans="1:8" x14ac:dyDescent="0.3">
      <c r="A3747">
        <v>3746</v>
      </c>
      <c r="B3747" s="2">
        <v>40560</v>
      </c>
      <c r="C3747" s="13">
        <v>90.222857142857151</v>
      </c>
      <c r="D3747" s="13">
        <f t="shared" si="174"/>
        <v>-1.3071428571428498</v>
      </c>
      <c r="E3747" s="14">
        <v>19490</v>
      </c>
      <c r="F3747" s="14">
        <f t="shared" si="175"/>
        <v>-5</v>
      </c>
      <c r="G3747" s="14">
        <v>495.16</v>
      </c>
      <c r="H3747" s="13">
        <f t="shared" si="176"/>
        <v>5.9399999999999977</v>
      </c>
    </row>
    <row r="3748" spans="1:8" x14ac:dyDescent="0.3">
      <c r="A3748">
        <v>3747</v>
      </c>
      <c r="B3748" s="2">
        <v>40557</v>
      </c>
      <c r="C3748" s="13">
        <v>91.53</v>
      </c>
      <c r="D3748" s="13">
        <f t="shared" si="174"/>
        <v>0.14000000000000057</v>
      </c>
      <c r="E3748" s="14">
        <v>19495</v>
      </c>
      <c r="F3748" s="14">
        <f t="shared" si="175"/>
        <v>15</v>
      </c>
      <c r="G3748" s="14">
        <v>489.22</v>
      </c>
      <c r="H3748" s="13">
        <f t="shared" si="176"/>
        <v>5.1000000000000227</v>
      </c>
    </row>
    <row r="3749" spans="1:8" x14ac:dyDescent="0.3">
      <c r="A3749">
        <v>3748</v>
      </c>
      <c r="B3749" s="2">
        <v>40556</v>
      </c>
      <c r="C3749" s="13">
        <v>91.39</v>
      </c>
      <c r="D3749" s="13">
        <f t="shared" si="174"/>
        <v>-0.45999999999999375</v>
      </c>
      <c r="E3749" s="14">
        <v>19480</v>
      </c>
      <c r="F3749" s="14">
        <f t="shared" si="175"/>
        <v>-15</v>
      </c>
      <c r="G3749" s="14">
        <v>484.12</v>
      </c>
      <c r="H3749" s="13">
        <f t="shared" si="176"/>
        <v>5.6700000000000159</v>
      </c>
    </row>
    <row r="3750" spans="1:8" x14ac:dyDescent="0.3">
      <c r="A3750">
        <v>3749</v>
      </c>
      <c r="B3750" s="2">
        <v>40555</v>
      </c>
      <c r="C3750" s="13">
        <v>91.85</v>
      </c>
      <c r="D3750" s="13">
        <f t="shared" si="174"/>
        <v>0.73999999999999488</v>
      </c>
      <c r="E3750" s="14">
        <v>19495</v>
      </c>
      <c r="F3750" s="14">
        <f t="shared" si="175"/>
        <v>45</v>
      </c>
      <c r="G3750" s="14">
        <v>478.45</v>
      </c>
      <c r="H3750" s="13">
        <f t="shared" si="176"/>
        <v>1.0099999999999909</v>
      </c>
    </row>
    <row r="3751" spans="1:8" x14ac:dyDescent="0.3">
      <c r="A3751">
        <v>3750</v>
      </c>
      <c r="B3751" s="2">
        <v>40554</v>
      </c>
      <c r="C3751" s="13">
        <v>91.11</v>
      </c>
      <c r="D3751" s="13">
        <f t="shared" si="174"/>
        <v>1.8700000000000045</v>
      </c>
      <c r="E3751" s="14">
        <v>19450</v>
      </c>
      <c r="F3751" s="14">
        <f t="shared" si="175"/>
        <v>-45</v>
      </c>
      <c r="G3751" s="14">
        <v>477.44</v>
      </c>
      <c r="H3751" s="13">
        <f t="shared" si="176"/>
        <v>-3.1100000000000136</v>
      </c>
    </row>
    <row r="3752" spans="1:8" x14ac:dyDescent="0.3">
      <c r="A3752">
        <v>3751</v>
      </c>
      <c r="B3752" s="2">
        <v>40553</v>
      </c>
      <c r="C3752" s="13">
        <v>89.24</v>
      </c>
      <c r="D3752" s="13">
        <f t="shared" si="174"/>
        <v>1.1700000000000017</v>
      </c>
      <c r="E3752" s="14">
        <v>19495</v>
      </c>
      <c r="F3752" s="14">
        <f t="shared" si="175"/>
        <v>-3</v>
      </c>
      <c r="G3752" s="14">
        <v>480.55</v>
      </c>
      <c r="H3752" s="13">
        <f t="shared" si="176"/>
        <v>-1.3100000000000023</v>
      </c>
    </row>
    <row r="3753" spans="1:8" x14ac:dyDescent="0.3">
      <c r="A3753">
        <v>3752</v>
      </c>
      <c r="B3753" s="2">
        <v>40550</v>
      </c>
      <c r="C3753" s="13">
        <v>88.07</v>
      </c>
      <c r="D3753" s="13">
        <f t="shared" si="174"/>
        <v>-0.30000000000001137</v>
      </c>
      <c r="E3753" s="14">
        <v>19498</v>
      </c>
      <c r="F3753" s="14">
        <f t="shared" si="175"/>
        <v>3</v>
      </c>
      <c r="G3753" s="14">
        <v>481.86</v>
      </c>
      <c r="H3753" s="13">
        <f t="shared" si="176"/>
        <v>-0.44999999999998863</v>
      </c>
    </row>
    <row r="3754" spans="1:8" x14ac:dyDescent="0.3">
      <c r="A3754">
        <v>3753</v>
      </c>
      <c r="B3754" s="2">
        <v>40549</v>
      </c>
      <c r="C3754" s="13">
        <v>88.37</v>
      </c>
      <c r="D3754" s="13">
        <f t="shared" si="174"/>
        <v>-1.9299999999999926</v>
      </c>
      <c r="E3754" s="14">
        <v>19495</v>
      </c>
      <c r="F3754" s="14">
        <f t="shared" si="175"/>
        <v>-3</v>
      </c>
      <c r="G3754" s="14">
        <v>482.31</v>
      </c>
      <c r="H3754" s="13">
        <f t="shared" si="176"/>
        <v>0.39999999999997726</v>
      </c>
    </row>
    <row r="3755" spans="1:8" x14ac:dyDescent="0.3">
      <c r="A3755">
        <v>3754</v>
      </c>
      <c r="B3755" s="2">
        <v>40548</v>
      </c>
      <c r="C3755" s="13">
        <v>90.3</v>
      </c>
      <c r="D3755" s="13">
        <f t="shared" si="174"/>
        <v>0.90999999999999659</v>
      </c>
      <c r="E3755" s="14">
        <v>19498</v>
      </c>
      <c r="F3755" s="14">
        <f t="shared" si="175"/>
        <v>0</v>
      </c>
      <c r="G3755" s="14">
        <v>481.91</v>
      </c>
      <c r="H3755" s="13">
        <f t="shared" si="176"/>
        <v>-4.0600000000000023</v>
      </c>
    </row>
    <row r="3756" spans="1:8" x14ac:dyDescent="0.3">
      <c r="A3756">
        <v>3755</v>
      </c>
      <c r="B3756" s="2">
        <v>40547</v>
      </c>
      <c r="C3756" s="13">
        <v>89.39</v>
      </c>
      <c r="D3756" s="13">
        <f t="shared" si="174"/>
        <v>-2.2000000000000028</v>
      </c>
      <c r="E3756" s="14">
        <v>19498</v>
      </c>
      <c r="F3756" s="14">
        <f t="shared" si="175"/>
        <v>3</v>
      </c>
      <c r="G3756" s="14">
        <v>485.97</v>
      </c>
      <c r="H3756" s="13">
        <f t="shared" si="176"/>
        <v>8.0614285714286211</v>
      </c>
    </row>
    <row r="3757" spans="1:8" x14ac:dyDescent="0.3">
      <c r="A3757">
        <v>3756</v>
      </c>
      <c r="B3757" s="2">
        <v>40546</v>
      </c>
      <c r="C3757" s="13">
        <v>91.59</v>
      </c>
      <c r="D3757" s="13">
        <f t="shared" si="174"/>
        <v>0.21000000000000796</v>
      </c>
      <c r="E3757" s="14">
        <v>19495</v>
      </c>
      <c r="F3757" s="14">
        <f t="shared" si="175"/>
        <v>0</v>
      </c>
      <c r="G3757" s="14">
        <v>477.90857142857141</v>
      </c>
      <c r="H3757" s="13">
        <f t="shared" si="176"/>
        <v>-6.7514285714286189</v>
      </c>
    </row>
    <row r="3758" spans="1:8" x14ac:dyDescent="0.3">
      <c r="A3758">
        <v>3757</v>
      </c>
      <c r="B3758" s="2">
        <v>40543</v>
      </c>
      <c r="C3758" s="13">
        <v>91.38</v>
      </c>
      <c r="D3758" s="13">
        <f t="shared" si="174"/>
        <v>1.5300000000000011</v>
      </c>
      <c r="E3758" s="14">
        <v>19495</v>
      </c>
      <c r="F3758" s="14">
        <f t="shared" si="175"/>
        <v>45</v>
      </c>
      <c r="G3758" s="14">
        <v>484.66</v>
      </c>
      <c r="H3758" s="13">
        <f t="shared" si="176"/>
        <v>3.2600000000000477</v>
      </c>
    </row>
    <row r="3759" spans="1:8" x14ac:dyDescent="0.3">
      <c r="A3759">
        <v>3758</v>
      </c>
      <c r="B3759" s="2">
        <v>40542</v>
      </c>
      <c r="C3759" s="13">
        <v>89.85</v>
      </c>
      <c r="D3759" s="13">
        <f t="shared" si="174"/>
        <v>-1.2800000000000011</v>
      </c>
      <c r="E3759" s="14">
        <v>19450</v>
      </c>
      <c r="F3759" s="14">
        <f t="shared" si="175"/>
        <v>-40</v>
      </c>
      <c r="G3759" s="14">
        <v>481.4</v>
      </c>
      <c r="H3759" s="13">
        <f t="shared" si="176"/>
        <v>2.6499999999999773</v>
      </c>
    </row>
    <row r="3760" spans="1:8" x14ac:dyDescent="0.3">
      <c r="A3760">
        <v>3759</v>
      </c>
      <c r="B3760" s="2">
        <v>40541</v>
      </c>
      <c r="C3760" s="13">
        <v>91.13</v>
      </c>
      <c r="D3760" s="13">
        <f t="shared" si="174"/>
        <v>-0.35000000000000853</v>
      </c>
      <c r="E3760" s="14">
        <v>19490</v>
      </c>
      <c r="F3760" s="14">
        <f t="shared" si="175"/>
        <v>10</v>
      </c>
      <c r="G3760" s="14">
        <v>478.75</v>
      </c>
      <c r="H3760" s="13">
        <f t="shared" si="176"/>
        <v>-0.57999999999998408</v>
      </c>
    </row>
    <row r="3761" spans="1:8" x14ac:dyDescent="0.3">
      <c r="A3761">
        <v>3760</v>
      </c>
      <c r="B3761" s="2">
        <v>40540</v>
      </c>
      <c r="C3761" s="13">
        <v>91.48</v>
      </c>
      <c r="D3761" s="13">
        <f t="shared" si="174"/>
        <v>0.49000000000000909</v>
      </c>
      <c r="E3761" s="14">
        <v>19480</v>
      </c>
      <c r="F3761" s="14">
        <f t="shared" si="175"/>
        <v>-10</v>
      </c>
      <c r="G3761" s="14">
        <v>479.33</v>
      </c>
      <c r="H3761" s="13">
        <f t="shared" si="176"/>
        <v>6.2799999999999727</v>
      </c>
    </row>
    <row r="3762" spans="1:8" x14ac:dyDescent="0.3">
      <c r="A3762">
        <v>3761</v>
      </c>
      <c r="B3762" s="2">
        <v>40539</v>
      </c>
      <c r="C3762" s="13">
        <v>90.99</v>
      </c>
      <c r="D3762" s="13">
        <f t="shared" si="174"/>
        <v>1.9842857142857184</v>
      </c>
      <c r="E3762" s="14">
        <v>19490</v>
      </c>
      <c r="F3762" s="14">
        <f t="shared" si="175"/>
        <v>-8</v>
      </c>
      <c r="G3762" s="14">
        <v>473.05</v>
      </c>
      <c r="H3762" s="13">
        <f t="shared" si="176"/>
        <v>0.29000000000002046</v>
      </c>
    </row>
    <row r="3763" spans="1:8" x14ac:dyDescent="0.3">
      <c r="A3763">
        <v>3762</v>
      </c>
      <c r="B3763" s="2">
        <v>40536</v>
      </c>
      <c r="C3763" s="13">
        <v>89.005714285714276</v>
      </c>
      <c r="D3763" s="13">
        <f t="shared" si="174"/>
        <v>-1.834285714285727</v>
      </c>
      <c r="E3763" s="14">
        <v>19498</v>
      </c>
      <c r="F3763" s="14">
        <f t="shared" si="175"/>
        <v>8</v>
      </c>
      <c r="G3763" s="14">
        <v>472.76</v>
      </c>
      <c r="H3763" s="13">
        <f t="shared" si="176"/>
        <v>-2.6500000000000341</v>
      </c>
    </row>
    <row r="3764" spans="1:8" x14ac:dyDescent="0.3">
      <c r="A3764">
        <v>3763</v>
      </c>
      <c r="B3764" s="2">
        <v>40535</v>
      </c>
      <c r="C3764" s="13">
        <v>90.84</v>
      </c>
      <c r="D3764" s="13">
        <f t="shared" si="174"/>
        <v>1.0100000000000051</v>
      </c>
      <c r="E3764" s="14">
        <v>19490</v>
      </c>
      <c r="F3764" s="14">
        <f t="shared" si="175"/>
        <v>-5</v>
      </c>
      <c r="G3764" s="14">
        <v>475.41</v>
      </c>
      <c r="H3764" s="13">
        <f t="shared" si="176"/>
        <v>-6.1199999999999477</v>
      </c>
    </row>
    <row r="3765" spans="1:8" x14ac:dyDescent="0.3">
      <c r="A3765">
        <v>3764</v>
      </c>
      <c r="B3765" s="2">
        <v>40534</v>
      </c>
      <c r="C3765" s="13">
        <v>89.83</v>
      </c>
      <c r="D3765" s="13">
        <f t="shared" si="174"/>
        <v>0.53000000000000114</v>
      </c>
      <c r="E3765" s="14">
        <v>19495</v>
      </c>
      <c r="F3765" s="14">
        <f t="shared" si="175"/>
        <v>0</v>
      </c>
      <c r="G3765" s="14">
        <v>481.53</v>
      </c>
      <c r="H3765" s="13">
        <f t="shared" si="176"/>
        <v>-0.25</v>
      </c>
    </row>
    <row r="3766" spans="1:8" x14ac:dyDescent="0.3">
      <c r="A3766">
        <v>3765</v>
      </c>
      <c r="B3766" s="2">
        <v>40533</v>
      </c>
      <c r="C3766" s="13">
        <v>89.3</v>
      </c>
      <c r="D3766" s="13">
        <f t="shared" si="174"/>
        <v>0.61999999999999034</v>
      </c>
      <c r="E3766" s="14">
        <v>19495</v>
      </c>
      <c r="F3766" s="14">
        <f t="shared" si="175"/>
        <v>0</v>
      </c>
      <c r="G3766" s="14">
        <v>481.78</v>
      </c>
      <c r="H3766" s="13">
        <f t="shared" si="176"/>
        <v>3.4899999999999523</v>
      </c>
    </row>
    <row r="3767" spans="1:8" x14ac:dyDescent="0.3">
      <c r="A3767">
        <v>3766</v>
      </c>
      <c r="B3767" s="2">
        <v>40532</v>
      </c>
      <c r="C3767" s="13">
        <v>88.68</v>
      </c>
      <c r="D3767" s="13">
        <f t="shared" si="174"/>
        <v>0.6600000000000108</v>
      </c>
      <c r="E3767" s="14">
        <v>19495</v>
      </c>
      <c r="F3767" s="14">
        <f t="shared" si="175"/>
        <v>0</v>
      </c>
      <c r="G3767" s="14">
        <v>478.29</v>
      </c>
      <c r="H3767" s="13">
        <f t="shared" si="176"/>
        <v>-7</v>
      </c>
    </row>
    <row r="3768" spans="1:8" x14ac:dyDescent="0.3">
      <c r="A3768">
        <v>3767</v>
      </c>
      <c r="B3768" s="2">
        <v>40529</v>
      </c>
      <c r="C3768" s="13">
        <v>88.02</v>
      </c>
      <c r="D3768" s="13">
        <f t="shared" si="174"/>
        <v>0.31000000000000227</v>
      </c>
      <c r="E3768" s="14">
        <v>19495</v>
      </c>
      <c r="F3768" s="14">
        <f t="shared" si="175"/>
        <v>0</v>
      </c>
      <c r="G3768" s="14">
        <v>485.29</v>
      </c>
      <c r="H3768" s="13">
        <f t="shared" si="176"/>
        <v>5.0800000000000409</v>
      </c>
    </row>
    <row r="3769" spans="1:8" x14ac:dyDescent="0.3">
      <c r="A3769">
        <v>3768</v>
      </c>
      <c r="B3769" s="2">
        <v>40528</v>
      </c>
      <c r="C3769" s="13">
        <v>87.71</v>
      </c>
      <c r="D3769" s="13">
        <f t="shared" si="174"/>
        <v>-0.95000000000000284</v>
      </c>
      <c r="E3769" s="14">
        <v>19495</v>
      </c>
      <c r="F3769" s="14">
        <f t="shared" si="175"/>
        <v>-3</v>
      </c>
      <c r="G3769" s="14">
        <v>480.21</v>
      </c>
      <c r="H3769" s="13">
        <f t="shared" si="176"/>
        <v>-13.260000000000048</v>
      </c>
    </row>
    <row r="3770" spans="1:8" x14ac:dyDescent="0.3">
      <c r="A3770">
        <v>3769</v>
      </c>
      <c r="B3770" s="2">
        <v>40527</v>
      </c>
      <c r="C3770" s="13">
        <v>88.66</v>
      </c>
      <c r="D3770" s="13">
        <f t="shared" si="174"/>
        <v>0.32999999999999829</v>
      </c>
      <c r="E3770" s="14">
        <v>19498</v>
      </c>
      <c r="F3770" s="14">
        <f t="shared" si="175"/>
        <v>8</v>
      </c>
      <c r="G3770" s="14">
        <v>493.47</v>
      </c>
      <c r="H3770" s="13">
        <f t="shared" si="176"/>
        <v>3.82000000000005</v>
      </c>
    </row>
    <row r="3771" spans="1:8" x14ac:dyDescent="0.3">
      <c r="A3771">
        <v>3770</v>
      </c>
      <c r="B3771" s="2">
        <v>40526</v>
      </c>
      <c r="C3771" s="13">
        <v>88.33</v>
      </c>
      <c r="D3771" s="13">
        <f t="shared" si="174"/>
        <v>-0.29000000000000625</v>
      </c>
      <c r="E3771" s="14">
        <v>19490</v>
      </c>
      <c r="F3771" s="14">
        <f t="shared" si="175"/>
        <v>-8</v>
      </c>
      <c r="G3771" s="14">
        <v>489.65</v>
      </c>
      <c r="H3771" s="13">
        <f t="shared" si="176"/>
        <v>-0.57000000000005002</v>
      </c>
    </row>
    <row r="3772" spans="1:8" x14ac:dyDescent="0.3">
      <c r="A3772">
        <v>3771</v>
      </c>
      <c r="B3772" s="2">
        <v>40525</v>
      </c>
      <c r="C3772" s="13">
        <v>88.62</v>
      </c>
      <c r="D3772" s="13">
        <f t="shared" si="174"/>
        <v>0.81000000000000227</v>
      </c>
      <c r="E3772" s="14">
        <v>19498</v>
      </c>
      <c r="F3772" s="14">
        <f t="shared" si="175"/>
        <v>8</v>
      </c>
      <c r="G3772" s="14">
        <v>490.22</v>
      </c>
      <c r="H3772" s="13">
        <f t="shared" si="176"/>
        <v>17.160000000000025</v>
      </c>
    </row>
    <row r="3773" spans="1:8" x14ac:dyDescent="0.3">
      <c r="A3773">
        <v>3772</v>
      </c>
      <c r="B3773" s="2">
        <v>40522</v>
      </c>
      <c r="C3773" s="13">
        <v>87.81</v>
      </c>
      <c r="D3773" s="13">
        <f t="shared" si="174"/>
        <v>-0.53999999999999204</v>
      </c>
      <c r="E3773" s="14">
        <v>19490</v>
      </c>
      <c r="F3773" s="14">
        <f t="shared" si="175"/>
        <v>-5</v>
      </c>
      <c r="G3773" s="14">
        <v>473.06</v>
      </c>
      <c r="H3773" s="13">
        <f t="shared" si="176"/>
        <v>12.610000000000014</v>
      </c>
    </row>
    <row r="3774" spans="1:8" x14ac:dyDescent="0.3">
      <c r="A3774">
        <v>3773</v>
      </c>
      <c r="B3774" s="2">
        <v>40521</v>
      </c>
      <c r="C3774" s="13">
        <v>88.35</v>
      </c>
      <c r="D3774" s="13">
        <f t="shared" si="174"/>
        <v>4.9999999999997158E-2</v>
      </c>
      <c r="E3774" s="14">
        <v>19495</v>
      </c>
      <c r="F3774" s="14">
        <f t="shared" si="175"/>
        <v>-3</v>
      </c>
      <c r="G3774" s="14">
        <v>460.45</v>
      </c>
      <c r="H3774" s="13">
        <f t="shared" si="176"/>
        <v>7.6200000000000045</v>
      </c>
    </row>
    <row r="3775" spans="1:8" x14ac:dyDescent="0.3">
      <c r="A3775">
        <v>3774</v>
      </c>
      <c r="B3775" s="2">
        <v>40520</v>
      </c>
      <c r="C3775" s="13">
        <v>88.3</v>
      </c>
      <c r="D3775" s="13">
        <f t="shared" si="174"/>
        <v>-0.39000000000000057</v>
      </c>
      <c r="E3775" s="14">
        <v>19498</v>
      </c>
      <c r="F3775" s="14">
        <f t="shared" si="175"/>
        <v>8</v>
      </c>
      <c r="G3775" s="14">
        <v>452.83</v>
      </c>
      <c r="H3775" s="13">
        <f t="shared" si="176"/>
        <v>-7.9300000000000068</v>
      </c>
    </row>
    <row r="3776" spans="1:8" x14ac:dyDescent="0.3">
      <c r="A3776">
        <v>3775</v>
      </c>
      <c r="B3776" s="2">
        <v>40519</v>
      </c>
      <c r="C3776" s="13">
        <v>88.69</v>
      </c>
      <c r="D3776" s="13">
        <f t="shared" si="174"/>
        <v>-0.64000000000000057</v>
      </c>
      <c r="E3776" s="14">
        <v>19490</v>
      </c>
      <c r="F3776" s="14">
        <f t="shared" si="175"/>
        <v>-8</v>
      </c>
      <c r="G3776" s="14">
        <v>460.76</v>
      </c>
      <c r="H3776" s="13">
        <f t="shared" si="176"/>
        <v>-4.8000000000000114</v>
      </c>
    </row>
    <row r="3777" spans="1:8" x14ac:dyDescent="0.3">
      <c r="A3777">
        <v>3776</v>
      </c>
      <c r="B3777" s="2">
        <v>40518</v>
      </c>
      <c r="C3777" s="13">
        <v>89.33</v>
      </c>
      <c r="D3777" s="13">
        <f t="shared" si="174"/>
        <v>0.14999999999999147</v>
      </c>
      <c r="E3777" s="14">
        <v>19498</v>
      </c>
      <c r="F3777" s="14">
        <f t="shared" si="175"/>
        <v>0</v>
      </c>
      <c r="G3777" s="14">
        <v>465.56</v>
      </c>
      <c r="H3777" s="13">
        <f t="shared" si="176"/>
        <v>1.2099999999999795</v>
      </c>
    </row>
    <row r="3778" spans="1:8" x14ac:dyDescent="0.3">
      <c r="A3778">
        <v>3777</v>
      </c>
      <c r="B3778" s="2">
        <v>40515</v>
      </c>
      <c r="C3778" s="13">
        <v>89.18</v>
      </c>
      <c r="D3778" s="13">
        <f t="shared" si="174"/>
        <v>1.2000000000000028</v>
      </c>
      <c r="E3778" s="14">
        <v>19498</v>
      </c>
      <c r="F3778" s="14">
        <f t="shared" si="175"/>
        <v>3</v>
      </c>
      <c r="G3778" s="14">
        <v>464.35</v>
      </c>
      <c r="H3778" s="13">
        <f t="shared" si="176"/>
        <v>6.9300000000000068</v>
      </c>
    </row>
    <row r="3779" spans="1:8" x14ac:dyDescent="0.3">
      <c r="A3779">
        <v>3778</v>
      </c>
      <c r="B3779" s="2">
        <v>40514</v>
      </c>
      <c r="C3779" s="13">
        <v>87.98</v>
      </c>
      <c r="D3779" s="13">
        <f t="shared" ref="D3779:D3842" si="177">C3779-C3780</f>
        <v>1.230000000000004</v>
      </c>
      <c r="E3779" s="14">
        <v>19495</v>
      </c>
      <c r="F3779" s="14">
        <f t="shared" ref="F3779:F3842" si="178">E3779-E3780</f>
        <v>0</v>
      </c>
      <c r="G3779" s="14">
        <v>457.42</v>
      </c>
      <c r="H3779" s="13">
        <f t="shared" ref="H3779:H3842" si="179">G3779-G3780</f>
        <v>7.4900000000000091</v>
      </c>
    </row>
    <row r="3780" spans="1:8" x14ac:dyDescent="0.3">
      <c r="A3780">
        <v>3779</v>
      </c>
      <c r="B3780" s="2">
        <v>40513</v>
      </c>
      <c r="C3780" s="13">
        <v>86.75</v>
      </c>
      <c r="D3780" s="13">
        <f t="shared" si="177"/>
        <v>2.6299999999999955</v>
      </c>
      <c r="E3780" s="14">
        <v>19495</v>
      </c>
      <c r="F3780" s="14">
        <f t="shared" si="178"/>
        <v>-3</v>
      </c>
      <c r="G3780" s="14">
        <v>449.93</v>
      </c>
      <c r="H3780" s="13">
        <f t="shared" si="179"/>
        <v>-1.6599999999999682</v>
      </c>
    </row>
    <row r="3781" spans="1:8" x14ac:dyDescent="0.3">
      <c r="A3781">
        <v>3780</v>
      </c>
      <c r="B3781" s="2">
        <v>40512</v>
      </c>
      <c r="C3781" s="13">
        <v>84.12</v>
      </c>
      <c r="D3781" s="13">
        <f t="shared" si="177"/>
        <v>-1.6099999999999994</v>
      </c>
      <c r="E3781" s="14">
        <v>19498</v>
      </c>
      <c r="F3781" s="14">
        <f t="shared" si="178"/>
        <v>3</v>
      </c>
      <c r="G3781" s="14">
        <v>451.59</v>
      </c>
      <c r="H3781" s="13">
        <f t="shared" si="179"/>
        <v>5.2299999999999613</v>
      </c>
    </row>
    <row r="3782" spans="1:8" x14ac:dyDescent="0.3">
      <c r="A3782">
        <v>3781</v>
      </c>
      <c r="B3782" s="2">
        <v>40511</v>
      </c>
      <c r="C3782" s="13">
        <v>85.73</v>
      </c>
      <c r="D3782" s="13">
        <f t="shared" si="177"/>
        <v>1.8599999999999994</v>
      </c>
      <c r="E3782" s="14">
        <v>19495</v>
      </c>
      <c r="F3782" s="14">
        <f t="shared" si="178"/>
        <v>0</v>
      </c>
      <c r="G3782" s="14">
        <v>446.36</v>
      </c>
      <c r="H3782" s="13">
        <f t="shared" si="179"/>
        <v>6.4200000000000159</v>
      </c>
    </row>
    <row r="3783" spans="1:8" x14ac:dyDescent="0.3">
      <c r="A3783">
        <v>3782</v>
      </c>
      <c r="B3783" s="2">
        <v>40508</v>
      </c>
      <c r="C3783" s="13">
        <v>83.87</v>
      </c>
      <c r="D3783" s="13">
        <f t="shared" si="177"/>
        <v>2.2228571428571513</v>
      </c>
      <c r="E3783" s="14">
        <v>19495</v>
      </c>
      <c r="F3783" s="14">
        <f t="shared" si="178"/>
        <v>0</v>
      </c>
      <c r="G3783" s="14">
        <v>439.94</v>
      </c>
      <c r="H3783" s="13">
        <f t="shared" si="179"/>
        <v>8.9999999999974989E-2</v>
      </c>
    </row>
    <row r="3784" spans="1:8" x14ac:dyDescent="0.3">
      <c r="A3784">
        <v>3783</v>
      </c>
      <c r="B3784" s="2">
        <v>40507</v>
      </c>
      <c r="C3784" s="13">
        <v>81.647142857142853</v>
      </c>
      <c r="D3784" s="13">
        <f t="shared" si="177"/>
        <v>-1.5628571428571405</v>
      </c>
      <c r="E3784" s="14">
        <v>19495</v>
      </c>
      <c r="F3784" s="14">
        <f t="shared" si="178"/>
        <v>0</v>
      </c>
      <c r="G3784" s="14">
        <v>439.85</v>
      </c>
      <c r="H3784" s="13">
        <f t="shared" si="179"/>
        <v>5.3700000000000045</v>
      </c>
    </row>
    <row r="3785" spans="1:8" x14ac:dyDescent="0.3">
      <c r="A3785">
        <v>3784</v>
      </c>
      <c r="B3785" s="2">
        <v>40506</v>
      </c>
      <c r="C3785" s="13">
        <v>83.21</v>
      </c>
      <c r="D3785" s="13">
        <f t="shared" si="177"/>
        <v>2.4199999999999875</v>
      </c>
      <c r="E3785" s="14">
        <v>19495</v>
      </c>
      <c r="F3785" s="14">
        <f t="shared" si="178"/>
        <v>5</v>
      </c>
      <c r="G3785" s="14">
        <v>434.48</v>
      </c>
      <c r="H3785" s="13">
        <f t="shared" si="179"/>
        <v>3.6700000000000159</v>
      </c>
    </row>
    <row r="3786" spans="1:8" x14ac:dyDescent="0.3">
      <c r="A3786">
        <v>3785</v>
      </c>
      <c r="B3786" s="2">
        <v>40505</v>
      </c>
      <c r="C3786" s="13">
        <v>80.790000000000006</v>
      </c>
      <c r="D3786" s="13">
        <f t="shared" si="177"/>
        <v>-0.44999999999998863</v>
      </c>
      <c r="E3786" s="14">
        <v>19490</v>
      </c>
      <c r="F3786" s="14">
        <f t="shared" si="178"/>
        <v>0</v>
      </c>
      <c r="G3786" s="14">
        <v>430.81</v>
      </c>
      <c r="H3786" s="13">
        <f t="shared" si="179"/>
        <v>4.6200000000000045</v>
      </c>
    </row>
    <row r="3787" spans="1:8" x14ac:dyDescent="0.3">
      <c r="A3787">
        <v>3786</v>
      </c>
      <c r="B3787" s="2">
        <v>40504</v>
      </c>
      <c r="C3787" s="13">
        <v>81.239999999999995</v>
      </c>
      <c r="D3787" s="13">
        <f t="shared" si="177"/>
        <v>-0.4100000000000108</v>
      </c>
      <c r="E3787" s="14">
        <v>19490</v>
      </c>
      <c r="F3787" s="14">
        <f t="shared" si="178"/>
        <v>0</v>
      </c>
      <c r="G3787" s="14">
        <v>426.19</v>
      </c>
      <c r="H3787" s="13">
        <f t="shared" si="179"/>
        <v>-0.31999999999999318</v>
      </c>
    </row>
    <row r="3788" spans="1:8" x14ac:dyDescent="0.3">
      <c r="A3788">
        <v>3787</v>
      </c>
      <c r="B3788" s="2">
        <v>40501</v>
      </c>
      <c r="C3788" s="13">
        <v>81.650000000000006</v>
      </c>
      <c r="D3788" s="13">
        <f t="shared" si="177"/>
        <v>-0.22999999999998977</v>
      </c>
      <c r="E3788" s="14">
        <v>19490</v>
      </c>
      <c r="F3788" s="14">
        <f t="shared" si="178"/>
        <v>0</v>
      </c>
      <c r="G3788" s="14">
        <v>426.51</v>
      </c>
      <c r="H3788" s="13">
        <f t="shared" si="179"/>
        <v>-4.2100000000000364</v>
      </c>
    </row>
    <row r="3789" spans="1:8" x14ac:dyDescent="0.3">
      <c r="A3789">
        <v>3788</v>
      </c>
      <c r="B3789" s="2">
        <v>40500</v>
      </c>
      <c r="C3789" s="13">
        <v>81.88</v>
      </c>
      <c r="D3789" s="13">
        <f t="shared" si="177"/>
        <v>1.4499999999999886</v>
      </c>
      <c r="E3789" s="14">
        <v>19490</v>
      </c>
      <c r="F3789" s="14">
        <f t="shared" si="178"/>
        <v>-5</v>
      </c>
      <c r="G3789" s="14">
        <v>430.72</v>
      </c>
      <c r="H3789" s="13">
        <f t="shared" si="179"/>
        <v>5.2200000000000273</v>
      </c>
    </row>
    <row r="3790" spans="1:8" x14ac:dyDescent="0.3">
      <c r="A3790">
        <v>3789</v>
      </c>
      <c r="B3790" s="2">
        <v>40499</v>
      </c>
      <c r="C3790" s="13">
        <v>80.430000000000007</v>
      </c>
      <c r="D3790" s="13">
        <f t="shared" si="177"/>
        <v>-1.8999999999999915</v>
      </c>
      <c r="E3790" s="14">
        <v>19495</v>
      </c>
      <c r="F3790" s="14">
        <f t="shared" si="178"/>
        <v>15</v>
      </c>
      <c r="G3790" s="14">
        <v>425.5</v>
      </c>
      <c r="H3790" s="13">
        <f t="shared" si="179"/>
        <v>-1.3899999999999864</v>
      </c>
    </row>
    <row r="3791" spans="1:8" x14ac:dyDescent="0.3">
      <c r="A3791">
        <v>3790</v>
      </c>
      <c r="B3791" s="2">
        <v>40498</v>
      </c>
      <c r="C3791" s="13">
        <v>82.33</v>
      </c>
      <c r="D3791" s="13">
        <f t="shared" si="177"/>
        <v>-2.5499999999999972</v>
      </c>
      <c r="E3791" s="14">
        <v>19480</v>
      </c>
      <c r="F3791" s="14">
        <f t="shared" si="178"/>
        <v>0</v>
      </c>
      <c r="G3791" s="14">
        <v>426.89</v>
      </c>
      <c r="H3791" s="13">
        <f t="shared" si="179"/>
        <v>-6.6500000000000341</v>
      </c>
    </row>
    <row r="3792" spans="1:8" x14ac:dyDescent="0.3">
      <c r="A3792">
        <v>3791</v>
      </c>
      <c r="B3792" s="2">
        <v>40497</v>
      </c>
      <c r="C3792" s="13">
        <v>84.88</v>
      </c>
      <c r="D3792" s="13">
        <f t="shared" si="177"/>
        <v>-1.0000000000005116E-2</v>
      </c>
      <c r="E3792" s="14">
        <v>19480</v>
      </c>
      <c r="F3792" s="14">
        <f t="shared" si="178"/>
        <v>-10</v>
      </c>
      <c r="G3792" s="14">
        <v>433.54</v>
      </c>
      <c r="H3792" s="13">
        <f t="shared" si="179"/>
        <v>-8.0600000000000023</v>
      </c>
    </row>
    <row r="3793" spans="1:8" x14ac:dyDescent="0.3">
      <c r="A3793">
        <v>3792</v>
      </c>
      <c r="B3793" s="2">
        <v>40494</v>
      </c>
      <c r="C3793" s="13">
        <v>84.89</v>
      </c>
      <c r="D3793" s="13">
        <f t="shared" si="177"/>
        <v>-2.8799999999999955</v>
      </c>
      <c r="E3793" s="14">
        <v>19490</v>
      </c>
      <c r="F3793" s="14">
        <f t="shared" si="178"/>
        <v>0</v>
      </c>
      <c r="G3793" s="14">
        <v>441.6</v>
      </c>
      <c r="H3793" s="13">
        <f t="shared" si="179"/>
        <v>-5.089999999999975</v>
      </c>
    </row>
    <row r="3794" spans="1:8" x14ac:dyDescent="0.3">
      <c r="A3794">
        <v>3793</v>
      </c>
      <c r="B3794" s="2">
        <v>40493</v>
      </c>
      <c r="C3794" s="13">
        <v>87.77</v>
      </c>
      <c r="D3794" s="13">
        <f t="shared" si="177"/>
        <v>0</v>
      </c>
      <c r="E3794" s="14">
        <v>19490</v>
      </c>
      <c r="F3794" s="14">
        <f t="shared" si="178"/>
        <v>-5</v>
      </c>
      <c r="G3794" s="14">
        <v>446.69</v>
      </c>
      <c r="H3794" s="13">
        <f t="shared" si="179"/>
        <v>-4.5699999999999932</v>
      </c>
    </row>
    <row r="3795" spans="1:8" x14ac:dyDescent="0.3">
      <c r="A3795">
        <v>3794</v>
      </c>
      <c r="B3795" s="2">
        <v>40492</v>
      </c>
      <c r="C3795" s="13">
        <v>87.77</v>
      </c>
      <c r="D3795" s="13">
        <f t="shared" si="177"/>
        <v>0.72999999999998977</v>
      </c>
      <c r="E3795" s="14">
        <v>19495</v>
      </c>
      <c r="F3795" s="14">
        <f t="shared" si="178"/>
        <v>15</v>
      </c>
      <c r="G3795" s="14">
        <v>451.26</v>
      </c>
      <c r="H3795" s="13">
        <f t="shared" si="179"/>
        <v>1.8600000000000136</v>
      </c>
    </row>
    <row r="3796" spans="1:8" x14ac:dyDescent="0.3">
      <c r="A3796">
        <v>3795</v>
      </c>
      <c r="B3796" s="2">
        <v>40491</v>
      </c>
      <c r="C3796" s="13">
        <v>87.04</v>
      </c>
      <c r="D3796" s="13">
        <f t="shared" si="177"/>
        <v>-2.9999999999986926E-2</v>
      </c>
      <c r="E3796" s="14">
        <v>19480</v>
      </c>
      <c r="F3796" s="14">
        <f t="shared" si="178"/>
        <v>0</v>
      </c>
      <c r="G3796" s="14">
        <v>449.4</v>
      </c>
      <c r="H3796" s="13">
        <f t="shared" si="179"/>
        <v>-7.7300000000000182</v>
      </c>
    </row>
    <row r="3797" spans="1:8" x14ac:dyDescent="0.3">
      <c r="A3797">
        <v>3796</v>
      </c>
      <c r="B3797" s="2">
        <v>40490</v>
      </c>
      <c r="C3797" s="13">
        <v>87.07</v>
      </c>
      <c r="D3797" s="13">
        <f t="shared" si="177"/>
        <v>0.21999999999999886</v>
      </c>
      <c r="E3797" s="14">
        <v>19480</v>
      </c>
      <c r="F3797" s="14">
        <f t="shared" si="178"/>
        <v>-10</v>
      </c>
      <c r="G3797" s="14">
        <v>457.13</v>
      </c>
      <c r="H3797" s="13">
        <f t="shared" si="179"/>
        <v>-0.13999999999998636</v>
      </c>
    </row>
    <row r="3798" spans="1:8" x14ac:dyDescent="0.3">
      <c r="A3798">
        <v>3797</v>
      </c>
      <c r="B3798" s="2">
        <v>40487</v>
      </c>
      <c r="C3798" s="13">
        <v>86.85</v>
      </c>
      <c r="D3798" s="13">
        <f t="shared" si="177"/>
        <v>0.35999999999999943</v>
      </c>
      <c r="E3798" s="14">
        <v>19490</v>
      </c>
      <c r="F3798" s="14">
        <f t="shared" si="178"/>
        <v>10</v>
      </c>
      <c r="G3798" s="14">
        <v>457.27</v>
      </c>
      <c r="H3798" s="13">
        <f t="shared" si="179"/>
        <v>8.3199999999999932</v>
      </c>
    </row>
    <row r="3799" spans="1:8" x14ac:dyDescent="0.3">
      <c r="A3799">
        <v>3798</v>
      </c>
      <c r="B3799" s="2">
        <v>40486</v>
      </c>
      <c r="C3799" s="13">
        <v>86.49</v>
      </c>
      <c r="D3799" s="13">
        <f t="shared" si="177"/>
        <v>2.039999999999992</v>
      </c>
      <c r="E3799" s="14">
        <v>19480</v>
      </c>
      <c r="F3799" s="14">
        <f t="shared" si="178"/>
        <v>0</v>
      </c>
      <c r="G3799" s="14">
        <v>448.95</v>
      </c>
      <c r="H3799" s="13">
        <f t="shared" si="179"/>
        <v>4.7899999999999636</v>
      </c>
    </row>
    <row r="3800" spans="1:8" x14ac:dyDescent="0.3">
      <c r="A3800">
        <v>3799</v>
      </c>
      <c r="B3800" s="2">
        <v>40485</v>
      </c>
      <c r="C3800" s="13">
        <v>84.45</v>
      </c>
      <c r="D3800" s="13">
        <f t="shared" si="177"/>
        <v>0.54000000000000625</v>
      </c>
      <c r="E3800" s="14">
        <v>19480</v>
      </c>
      <c r="F3800" s="14">
        <f t="shared" si="178"/>
        <v>0</v>
      </c>
      <c r="G3800" s="14">
        <v>444.16</v>
      </c>
      <c r="H3800" s="13">
        <f t="shared" si="179"/>
        <v>-2.1399999999999864</v>
      </c>
    </row>
    <row r="3801" spans="1:8" x14ac:dyDescent="0.3">
      <c r="A3801">
        <v>3800</v>
      </c>
      <c r="B3801" s="2">
        <v>40484</v>
      </c>
      <c r="C3801" s="13">
        <v>83.91</v>
      </c>
      <c r="D3801" s="13">
        <f t="shared" si="177"/>
        <v>0.96999999999999886</v>
      </c>
      <c r="E3801" s="14">
        <v>19480</v>
      </c>
      <c r="F3801" s="14">
        <f t="shared" si="178"/>
        <v>-15</v>
      </c>
      <c r="G3801" s="14">
        <v>446.3</v>
      </c>
      <c r="H3801" s="13">
        <f t="shared" si="179"/>
        <v>-4.7599999999999909</v>
      </c>
    </row>
    <row r="3802" spans="1:8" x14ac:dyDescent="0.3">
      <c r="A3802">
        <v>3801</v>
      </c>
      <c r="B3802" s="2">
        <v>40483</v>
      </c>
      <c r="C3802" s="13">
        <v>82.94</v>
      </c>
      <c r="D3802" s="13">
        <f t="shared" si="177"/>
        <v>1.4899999999999949</v>
      </c>
      <c r="E3802" s="14">
        <v>19495</v>
      </c>
      <c r="F3802" s="14">
        <f t="shared" si="178"/>
        <v>15</v>
      </c>
      <c r="G3802" s="14">
        <v>451.06</v>
      </c>
      <c r="H3802" s="13">
        <f t="shared" si="179"/>
        <v>-1.5699999999999932</v>
      </c>
    </row>
    <row r="3803" spans="1:8" x14ac:dyDescent="0.3">
      <c r="A3803">
        <v>3802</v>
      </c>
      <c r="B3803" s="2">
        <v>40480</v>
      </c>
      <c r="C3803" s="13">
        <v>81.45</v>
      </c>
      <c r="D3803" s="13">
        <f t="shared" si="177"/>
        <v>-0.75</v>
      </c>
      <c r="E3803" s="14">
        <v>19480</v>
      </c>
      <c r="F3803" s="14">
        <f t="shared" si="178"/>
        <v>-10</v>
      </c>
      <c r="G3803" s="14">
        <v>452.63</v>
      </c>
      <c r="H3803" s="13">
        <f t="shared" si="179"/>
        <v>2.5600000000000023</v>
      </c>
    </row>
    <row r="3804" spans="1:8" x14ac:dyDescent="0.3">
      <c r="A3804">
        <v>3803</v>
      </c>
      <c r="B3804" s="2">
        <v>40479</v>
      </c>
      <c r="C3804" s="13">
        <v>82.2</v>
      </c>
      <c r="D3804" s="13">
        <f t="shared" si="177"/>
        <v>0.29999999999999716</v>
      </c>
      <c r="E3804" s="14">
        <v>19490</v>
      </c>
      <c r="F3804" s="14">
        <f t="shared" si="178"/>
        <v>0</v>
      </c>
      <c r="G3804" s="14">
        <v>450.07</v>
      </c>
      <c r="H3804" s="13">
        <f t="shared" si="179"/>
        <v>6.0000000000002274E-2</v>
      </c>
    </row>
    <row r="3805" spans="1:8" x14ac:dyDescent="0.3">
      <c r="A3805">
        <v>3804</v>
      </c>
      <c r="B3805" s="2">
        <v>40478</v>
      </c>
      <c r="C3805" s="13">
        <v>81.900000000000006</v>
      </c>
      <c r="D3805" s="13">
        <f t="shared" si="177"/>
        <v>-0.69999999999998863</v>
      </c>
      <c r="E3805" s="14">
        <v>19490</v>
      </c>
      <c r="F3805" s="14">
        <f t="shared" si="178"/>
        <v>0</v>
      </c>
      <c r="G3805" s="14">
        <v>450.01</v>
      </c>
      <c r="H3805" s="13">
        <f t="shared" si="179"/>
        <v>-5.1100000000000136</v>
      </c>
    </row>
    <row r="3806" spans="1:8" x14ac:dyDescent="0.3">
      <c r="A3806">
        <v>3805</v>
      </c>
      <c r="B3806" s="2">
        <v>40477</v>
      </c>
      <c r="C3806" s="13">
        <v>82.6</v>
      </c>
      <c r="D3806" s="13">
        <f t="shared" si="177"/>
        <v>0.59999999999999432</v>
      </c>
      <c r="E3806" s="14">
        <v>19490</v>
      </c>
      <c r="F3806" s="14">
        <f t="shared" si="178"/>
        <v>40</v>
      </c>
      <c r="G3806" s="14">
        <v>455.12</v>
      </c>
      <c r="H3806" s="13">
        <f t="shared" si="179"/>
        <v>6.5099999999999909</v>
      </c>
    </row>
    <row r="3807" spans="1:8" x14ac:dyDescent="0.3">
      <c r="A3807">
        <v>3806</v>
      </c>
      <c r="B3807" s="2">
        <v>40476</v>
      </c>
      <c r="C3807" s="13">
        <v>82</v>
      </c>
      <c r="D3807" s="13">
        <f t="shared" si="177"/>
        <v>0.84999999999999432</v>
      </c>
      <c r="E3807" s="14">
        <v>19450</v>
      </c>
      <c r="F3807" s="14">
        <f t="shared" si="178"/>
        <v>-20</v>
      </c>
      <c r="G3807" s="14">
        <v>448.61</v>
      </c>
      <c r="H3807" s="13">
        <f t="shared" si="179"/>
        <v>3.4000000000000341</v>
      </c>
    </row>
    <row r="3808" spans="1:8" x14ac:dyDescent="0.3">
      <c r="A3808">
        <v>3807</v>
      </c>
      <c r="B3808" s="2">
        <v>40473</v>
      </c>
      <c r="C3808" s="13">
        <v>81.150000000000006</v>
      </c>
      <c r="D3808" s="13">
        <f t="shared" si="177"/>
        <v>1.1200000000000045</v>
      </c>
      <c r="E3808" s="14">
        <v>19470</v>
      </c>
      <c r="F3808" s="14">
        <f t="shared" si="178"/>
        <v>-20</v>
      </c>
      <c r="G3808" s="14">
        <v>445.21</v>
      </c>
      <c r="H3808" s="13">
        <f t="shared" si="179"/>
        <v>0.15999999999996817</v>
      </c>
    </row>
    <row r="3809" spans="1:8" x14ac:dyDescent="0.3">
      <c r="A3809">
        <v>3808</v>
      </c>
      <c r="B3809" s="2">
        <v>40472</v>
      </c>
      <c r="C3809" s="13">
        <v>80.03</v>
      </c>
      <c r="D3809" s="13">
        <f t="shared" si="177"/>
        <v>-1.9000000000000057</v>
      </c>
      <c r="E3809" s="14">
        <v>19490</v>
      </c>
      <c r="F3809" s="14">
        <f t="shared" si="178"/>
        <v>40</v>
      </c>
      <c r="G3809" s="14">
        <v>445.05</v>
      </c>
      <c r="H3809" s="13">
        <f t="shared" si="179"/>
        <v>2.8799999999999955</v>
      </c>
    </row>
    <row r="3810" spans="1:8" x14ac:dyDescent="0.3">
      <c r="A3810">
        <v>3809</v>
      </c>
      <c r="B3810" s="2">
        <v>40471</v>
      </c>
      <c r="C3810" s="13">
        <v>81.93</v>
      </c>
      <c r="D3810" s="13">
        <f t="shared" si="177"/>
        <v>2.3600000000000136</v>
      </c>
      <c r="E3810" s="14">
        <v>19450</v>
      </c>
      <c r="F3810" s="14">
        <f t="shared" si="178"/>
        <v>-40</v>
      </c>
      <c r="G3810" s="14">
        <v>442.17</v>
      </c>
      <c r="H3810" s="13">
        <f t="shared" si="179"/>
        <v>-12.079999999999984</v>
      </c>
    </row>
    <row r="3811" spans="1:8" x14ac:dyDescent="0.3">
      <c r="A3811">
        <v>3810</v>
      </c>
      <c r="B3811" s="2">
        <v>40470</v>
      </c>
      <c r="C3811" s="13">
        <v>79.569999999999993</v>
      </c>
      <c r="D3811" s="13">
        <f t="shared" si="177"/>
        <v>-3.4900000000000091</v>
      </c>
      <c r="E3811" s="14">
        <v>19490</v>
      </c>
      <c r="F3811" s="14">
        <f t="shared" si="178"/>
        <v>-5</v>
      </c>
      <c r="G3811" s="14">
        <v>454.25</v>
      </c>
      <c r="H3811" s="13">
        <f t="shared" si="179"/>
        <v>-3.339999999999975</v>
      </c>
    </row>
    <row r="3812" spans="1:8" x14ac:dyDescent="0.3">
      <c r="A3812">
        <v>3811</v>
      </c>
      <c r="B3812" s="2">
        <v>40469</v>
      </c>
      <c r="C3812" s="13">
        <v>83.06</v>
      </c>
      <c r="D3812" s="13">
        <f t="shared" si="177"/>
        <v>1.8299999999999983</v>
      </c>
      <c r="E3812" s="14">
        <v>19495</v>
      </c>
      <c r="F3812" s="14">
        <f t="shared" si="178"/>
        <v>-2</v>
      </c>
      <c r="G3812" s="14">
        <v>457.59</v>
      </c>
      <c r="H3812" s="13">
        <f t="shared" si="179"/>
        <v>-0.80000000000001137</v>
      </c>
    </row>
    <row r="3813" spans="1:8" x14ac:dyDescent="0.3">
      <c r="A3813">
        <v>3812</v>
      </c>
      <c r="B3813" s="2">
        <v>40466</v>
      </c>
      <c r="C3813" s="13">
        <v>81.23</v>
      </c>
      <c r="D3813" s="13">
        <f t="shared" si="177"/>
        <v>-1.4799999999999898</v>
      </c>
      <c r="E3813" s="14">
        <v>19497</v>
      </c>
      <c r="F3813" s="14">
        <f t="shared" si="178"/>
        <v>2</v>
      </c>
      <c r="G3813" s="14">
        <v>458.39</v>
      </c>
      <c r="H3813" s="13">
        <f t="shared" si="179"/>
        <v>-0.27000000000003865</v>
      </c>
    </row>
    <row r="3814" spans="1:8" x14ac:dyDescent="0.3">
      <c r="A3814">
        <v>3813</v>
      </c>
      <c r="B3814" s="2">
        <v>40465</v>
      </c>
      <c r="C3814" s="13">
        <v>82.71</v>
      </c>
      <c r="D3814" s="13">
        <f t="shared" si="177"/>
        <v>-0.32000000000000739</v>
      </c>
      <c r="E3814" s="14">
        <v>19495</v>
      </c>
      <c r="F3814" s="14">
        <f t="shared" si="178"/>
        <v>-3</v>
      </c>
      <c r="G3814" s="14">
        <v>458.66</v>
      </c>
      <c r="H3814" s="13">
        <f t="shared" si="179"/>
        <v>0.96000000000003638</v>
      </c>
    </row>
    <row r="3815" spans="1:8" x14ac:dyDescent="0.3">
      <c r="A3815">
        <v>3814</v>
      </c>
      <c r="B3815" s="2">
        <v>40464</v>
      </c>
      <c r="C3815" s="13">
        <v>83.03</v>
      </c>
      <c r="D3815" s="13">
        <f t="shared" si="177"/>
        <v>1.3599999999999994</v>
      </c>
      <c r="E3815" s="14">
        <v>19498</v>
      </c>
      <c r="F3815" s="14">
        <f t="shared" si="178"/>
        <v>48</v>
      </c>
      <c r="G3815" s="14">
        <v>457.7</v>
      </c>
      <c r="H3815" s="13">
        <f t="shared" si="179"/>
        <v>3.3799999999999955</v>
      </c>
    </row>
    <row r="3816" spans="1:8" x14ac:dyDescent="0.3">
      <c r="A3816">
        <v>3815</v>
      </c>
      <c r="B3816" s="2">
        <v>40463</v>
      </c>
      <c r="C3816" s="13">
        <v>81.67</v>
      </c>
      <c r="D3816" s="13">
        <f t="shared" si="177"/>
        <v>-0.51000000000000512</v>
      </c>
      <c r="E3816" s="14">
        <v>19450</v>
      </c>
      <c r="F3816" s="14">
        <f t="shared" si="178"/>
        <v>-20</v>
      </c>
      <c r="G3816" s="14">
        <v>454.32</v>
      </c>
      <c r="H3816" s="13">
        <f t="shared" si="179"/>
        <v>-5</v>
      </c>
    </row>
    <row r="3817" spans="1:8" x14ac:dyDescent="0.3">
      <c r="A3817">
        <v>3816</v>
      </c>
      <c r="B3817" s="2">
        <v>40462</v>
      </c>
      <c r="C3817" s="13">
        <v>82.18</v>
      </c>
      <c r="D3817" s="13">
        <f t="shared" si="177"/>
        <v>-0.47999999999998977</v>
      </c>
      <c r="E3817" s="14">
        <v>19470</v>
      </c>
      <c r="F3817" s="14">
        <f t="shared" si="178"/>
        <v>-25</v>
      </c>
      <c r="G3817" s="14">
        <v>459.32</v>
      </c>
      <c r="H3817" s="13">
        <f t="shared" si="179"/>
        <v>6.0000000000002274E-2</v>
      </c>
    </row>
    <row r="3818" spans="1:8" x14ac:dyDescent="0.3">
      <c r="A3818">
        <v>3817</v>
      </c>
      <c r="B3818" s="2">
        <v>40459</v>
      </c>
      <c r="C3818" s="13">
        <v>82.66</v>
      </c>
      <c r="D3818" s="13">
        <f t="shared" si="177"/>
        <v>1.3199999999999932</v>
      </c>
      <c r="E3818" s="14">
        <v>19495</v>
      </c>
      <c r="F3818" s="14">
        <f t="shared" si="178"/>
        <v>0</v>
      </c>
      <c r="G3818" s="14">
        <v>459.26</v>
      </c>
      <c r="H3818" s="13">
        <f t="shared" si="179"/>
        <v>-2.7900000000000205</v>
      </c>
    </row>
    <row r="3819" spans="1:8" x14ac:dyDescent="0.3">
      <c r="A3819">
        <v>3818</v>
      </c>
      <c r="B3819" s="2">
        <v>40458</v>
      </c>
      <c r="C3819" s="13">
        <v>81.34</v>
      </c>
      <c r="D3819" s="13">
        <f t="shared" si="177"/>
        <v>-1.8699999999999903</v>
      </c>
      <c r="E3819" s="14">
        <v>19495</v>
      </c>
      <c r="F3819" s="14">
        <f t="shared" si="178"/>
        <v>15</v>
      </c>
      <c r="G3819" s="14">
        <v>462.05</v>
      </c>
      <c r="H3819" s="13">
        <f t="shared" si="179"/>
        <v>1.3299999999999841</v>
      </c>
    </row>
    <row r="3820" spans="1:8" x14ac:dyDescent="0.3">
      <c r="A3820">
        <v>3819</v>
      </c>
      <c r="B3820" s="2">
        <v>40457</v>
      </c>
      <c r="C3820" s="13">
        <v>83.21</v>
      </c>
      <c r="D3820" s="13">
        <f t="shared" si="177"/>
        <v>0.37999999999999545</v>
      </c>
      <c r="E3820" s="14">
        <v>19480</v>
      </c>
      <c r="F3820" s="14">
        <f t="shared" si="178"/>
        <v>-10</v>
      </c>
      <c r="G3820" s="14">
        <v>460.72</v>
      </c>
      <c r="H3820" s="13">
        <f t="shared" si="179"/>
        <v>9.7600000000000477</v>
      </c>
    </row>
    <row r="3821" spans="1:8" x14ac:dyDescent="0.3">
      <c r="A3821">
        <v>3820</v>
      </c>
      <c r="B3821" s="2">
        <v>40456</v>
      </c>
      <c r="C3821" s="13">
        <v>82.83</v>
      </c>
      <c r="D3821" s="13">
        <f t="shared" si="177"/>
        <v>1.3999999999999915</v>
      </c>
      <c r="E3821" s="14">
        <v>19490</v>
      </c>
      <c r="F3821" s="14">
        <f t="shared" si="178"/>
        <v>-5</v>
      </c>
      <c r="G3821" s="14">
        <v>450.96</v>
      </c>
      <c r="H3821" s="13">
        <f t="shared" si="179"/>
        <v>5.1299999999999955</v>
      </c>
    </row>
    <row r="3822" spans="1:8" x14ac:dyDescent="0.3">
      <c r="A3822">
        <v>3821</v>
      </c>
      <c r="B3822" s="2">
        <v>40455</v>
      </c>
      <c r="C3822" s="13">
        <v>81.430000000000007</v>
      </c>
      <c r="D3822" s="13">
        <f t="shared" si="177"/>
        <v>-0.13999999999998636</v>
      </c>
      <c r="E3822" s="14">
        <v>19495</v>
      </c>
      <c r="F3822" s="14">
        <f t="shared" si="178"/>
        <v>15</v>
      </c>
      <c r="G3822" s="14">
        <v>445.83</v>
      </c>
      <c r="H3822" s="13">
        <f t="shared" si="179"/>
        <v>-5.8799999999999955</v>
      </c>
    </row>
    <row r="3823" spans="1:8" x14ac:dyDescent="0.3">
      <c r="A3823">
        <v>3822</v>
      </c>
      <c r="B3823" s="2">
        <v>40452</v>
      </c>
      <c r="C3823" s="13">
        <v>81.569999999999993</v>
      </c>
      <c r="D3823" s="13">
        <f t="shared" si="177"/>
        <v>1.6199999999999903</v>
      </c>
      <c r="E3823" s="14">
        <v>19480</v>
      </c>
      <c r="F3823" s="14">
        <f t="shared" si="178"/>
        <v>30</v>
      </c>
      <c r="G3823" s="14">
        <v>451.71</v>
      </c>
      <c r="H3823" s="13">
        <f t="shared" si="179"/>
        <v>-2.8100000000000023</v>
      </c>
    </row>
    <row r="3824" spans="1:8" x14ac:dyDescent="0.3">
      <c r="A3824">
        <v>3823</v>
      </c>
      <c r="B3824" s="2">
        <v>40451</v>
      </c>
      <c r="C3824" s="13">
        <v>79.95</v>
      </c>
      <c r="D3824" s="13">
        <f t="shared" si="177"/>
        <v>2.1000000000000085</v>
      </c>
      <c r="E3824" s="14">
        <v>19450</v>
      </c>
      <c r="F3824" s="14">
        <f t="shared" si="178"/>
        <v>-30</v>
      </c>
      <c r="G3824" s="14">
        <v>454.52</v>
      </c>
      <c r="H3824" s="13">
        <f t="shared" si="179"/>
        <v>1.5799999999999841</v>
      </c>
    </row>
    <row r="3825" spans="1:8" x14ac:dyDescent="0.3">
      <c r="A3825">
        <v>3824</v>
      </c>
      <c r="B3825" s="2">
        <v>40450</v>
      </c>
      <c r="C3825" s="13">
        <v>77.849999999999994</v>
      </c>
      <c r="D3825" s="13">
        <f t="shared" si="177"/>
        <v>1.6999999999999886</v>
      </c>
      <c r="E3825" s="14">
        <v>19480</v>
      </c>
      <c r="F3825" s="14">
        <f t="shared" si="178"/>
        <v>0</v>
      </c>
      <c r="G3825" s="14">
        <v>452.94</v>
      </c>
      <c r="H3825" s="13">
        <f t="shared" si="179"/>
        <v>-2.1899999999999977</v>
      </c>
    </row>
    <row r="3826" spans="1:8" x14ac:dyDescent="0.3">
      <c r="A3826">
        <v>3825</v>
      </c>
      <c r="B3826" s="2">
        <v>40449</v>
      </c>
      <c r="C3826" s="13">
        <v>76.150000000000006</v>
      </c>
      <c r="D3826" s="13">
        <f t="shared" si="177"/>
        <v>-0.35999999999999943</v>
      </c>
      <c r="E3826" s="14">
        <v>19480</v>
      </c>
      <c r="F3826" s="14">
        <f t="shared" si="178"/>
        <v>20</v>
      </c>
      <c r="G3826" s="14">
        <v>455.13</v>
      </c>
      <c r="H3826" s="13">
        <f t="shared" si="179"/>
        <v>4.9300000000000068</v>
      </c>
    </row>
    <row r="3827" spans="1:8" x14ac:dyDescent="0.3">
      <c r="A3827">
        <v>3826</v>
      </c>
      <c r="B3827" s="2">
        <v>40448</v>
      </c>
      <c r="C3827" s="13">
        <v>76.510000000000005</v>
      </c>
      <c r="D3827" s="13">
        <f t="shared" si="177"/>
        <v>1.8800000000000097</v>
      </c>
      <c r="E3827" s="14">
        <v>19460</v>
      </c>
      <c r="F3827" s="14">
        <f t="shared" si="178"/>
        <v>-20</v>
      </c>
      <c r="G3827" s="14">
        <v>450.2</v>
      </c>
      <c r="H3827" s="13">
        <f t="shared" si="179"/>
        <v>0.49000000000000909</v>
      </c>
    </row>
    <row r="3828" spans="1:8" x14ac:dyDescent="0.3">
      <c r="A3828">
        <v>3827</v>
      </c>
      <c r="B3828" s="2">
        <v>40445</v>
      </c>
      <c r="C3828" s="13">
        <v>74.63</v>
      </c>
      <c r="D3828" s="13">
        <f t="shared" si="177"/>
        <v>1.2299999999999898</v>
      </c>
      <c r="E3828" s="14">
        <v>19480</v>
      </c>
      <c r="F3828" s="14">
        <f t="shared" si="178"/>
        <v>30</v>
      </c>
      <c r="G3828" s="14">
        <v>449.71</v>
      </c>
      <c r="H3828" s="13">
        <f t="shared" si="179"/>
        <v>-1.0600000000000023</v>
      </c>
    </row>
    <row r="3829" spans="1:8" x14ac:dyDescent="0.3">
      <c r="A3829">
        <v>3828</v>
      </c>
      <c r="B3829" s="2">
        <v>40444</v>
      </c>
      <c r="C3829" s="13">
        <v>73.400000000000006</v>
      </c>
      <c r="D3829" s="13">
        <f t="shared" si="177"/>
        <v>0.42000000000000171</v>
      </c>
      <c r="E3829" s="14">
        <v>19450</v>
      </c>
      <c r="F3829" s="14">
        <f t="shared" si="178"/>
        <v>-30</v>
      </c>
      <c r="G3829" s="14">
        <v>450.77</v>
      </c>
      <c r="H3829" s="13">
        <f t="shared" si="179"/>
        <v>-3.1299999999999955</v>
      </c>
    </row>
    <row r="3830" spans="1:8" x14ac:dyDescent="0.3">
      <c r="A3830">
        <v>3829</v>
      </c>
      <c r="B3830" s="2">
        <v>40443</v>
      </c>
      <c r="C3830" s="13">
        <v>72.98</v>
      </c>
      <c r="D3830" s="13">
        <f t="shared" si="177"/>
        <v>2.0000000000010232E-2</v>
      </c>
      <c r="E3830" s="14">
        <v>19480</v>
      </c>
      <c r="F3830" s="14">
        <f t="shared" si="178"/>
        <v>0</v>
      </c>
      <c r="G3830" s="14">
        <v>453.9</v>
      </c>
      <c r="H3830" s="13">
        <f t="shared" si="179"/>
        <v>0.57999999999998408</v>
      </c>
    </row>
    <row r="3831" spans="1:8" x14ac:dyDescent="0.3">
      <c r="A3831">
        <v>3830</v>
      </c>
      <c r="B3831" s="2">
        <v>40442</v>
      </c>
      <c r="C3831" s="13">
        <v>72.959999999999994</v>
      </c>
      <c r="D3831" s="13">
        <f t="shared" si="177"/>
        <v>-1.8500000000000085</v>
      </c>
      <c r="E3831" s="14">
        <v>19480</v>
      </c>
      <c r="F3831" s="14">
        <f t="shared" si="178"/>
        <v>-10</v>
      </c>
      <c r="G3831" s="14">
        <v>453.32</v>
      </c>
      <c r="H3831" s="13">
        <f t="shared" si="179"/>
        <v>-4.5500000000000114</v>
      </c>
    </row>
    <row r="3832" spans="1:8" x14ac:dyDescent="0.3">
      <c r="A3832">
        <v>3831</v>
      </c>
      <c r="B3832" s="2">
        <v>40441</v>
      </c>
      <c r="C3832" s="13">
        <v>74.81</v>
      </c>
      <c r="D3832" s="13">
        <f t="shared" si="177"/>
        <v>1.1800000000000068</v>
      </c>
      <c r="E3832" s="14">
        <v>19490</v>
      </c>
      <c r="F3832" s="14">
        <f t="shared" si="178"/>
        <v>0</v>
      </c>
      <c r="G3832" s="14">
        <v>457.87</v>
      </c>
      <c r="H3832" s="13">
        <f t="shared" si="179"/>
        <v>0.29000000000002046</v>
      </c>
    </row>
    <row r="3833" spans="1:8" x14ac:dyDescent="0.3">
      <c r="A3833">
        <v>3832</v>
      </c>
      <c r="B3833" s="2">
        <v>40438</v>
      </c>
      <c r="C3833" s="13">
        <v>73.63</v>
      </c>
      <c r="D3833" s="13">
        <f t="shared" si="177"/>
        <v>-0.95000000000000284</v>
      </c>
      <c r="E3833" s="14">
        <v>19490</v>
      </c>
      <c r="F3833" s="14">
        <f t="shared" si="178"/>
        <v>10</v>
      </c>
      <c r="G3833" s="14">
        <v>457.58</v>
      </c>
      <c r="H3833" s="13">
        <f t="shared" si="179"/>
        <v>8.0600000000000023</v>
      </c>
    </row>
    <row r="3834" spans="1:8" x14ac:dyDescent="0.3">
      <c r="A3834">
        <v>3833</v>
      </c>
      <c r="B3834" s="2">
        <v>40437</v>
      </c>
      <c r="C3834" s="13">
        <v>74.58</v>
      </c>
      <c r="D3834" s="13">
        <f t="shared" si="177"/>
        <v>-1.3400000000000034</v>
      </c>
      <c r="E3834" s="14">
        <v>19480</v>
      </c>
      <c r="F3834" s="14">
        <f t="shared" si="178"/>
        <v>0</v>
      </c>
      <c r="G3834" s="14">
        <v>449.52</v>
      </c>
      <c r="H3834" s="13">
        <f t="shared" si="179"/>
        <v>0.79999999999995453</v>
      </c>
    </row>
    <row r="3835" spans="1:8" x14ac:dyDescent="0.3">
      <c r="A3835">
        <v>3834</v>
      </c>
      <c r="B3835" s="2">
        <v>40436</v>
      </c>
      <c r="C3835" s="13">
        <v>75.92</v>
      </c>
      <c r="D3835" s="13">
        <f t="shared" si="177"/>
        <v>-0.85999999999999943</v>
      </c>
      <c r="E3835" s="14">
        <v>19480</v>
      </c>
      <c r="F3835" s="14">
        <f t="shared" si="178"/>
        <v>0</v>
      </c>
      <c r="G3835" s="14">
        <v>448.72</v>
      </c>
      <c r="H3835" s="13">
        <f t="shared" si="179"/>
        <v>-0.28999999999996362</v>
      </c>
    </row>
    <row r="3836" spans="1:8" x14ac:dyDescent="0.3">
      <c r="A3836">
        <v>3835</v>
      </c>
      <c r="B3836" s="2">
        <v>40435</v>
      </c>
      <c r="C3836" s="13">
        <v>76.78</v>
      </c>
      <c r="D3836" s="13">
        <f t="shared" si="177"/>
        <v>-0.39000000000000057</v>
      </c>
      <c r="E3836" s="14">
        <v>19480</v>
      </c>
      <c r="F3836" s="14">
        <f t="shared" si="178"/>
        <v>0</v>
      </c>
      <c r="G3836" s="14">
        <v>449.01</v>
      </c>
      <c r="H3836" s="13">
        <f t="shared" si="179"/>
        <v>1.7400000000000091</v>
      </c>
    </row>
    <row r="3837" spans="1:8" x14ac:dyDescent="0.3">
      <c r="A3837">
        <v>3836</v>
      </c>
      <c r="B3837" s="2">
        <v>40434</v>
      </c>
      <c r="C3837" s="13">
        <v>77.17</v>
      </c>
      <c r="D3837" s="13">
        <f t="shared" si="177"/>
        <v>0.76999999999999602</v>
      </c>
      <c r="E3837" s="14">
        <v>19480</v>
      </c>
      <c r="F3837" s="14">
        <f t="shared" si="178"/>
        <v>0</v>
      </c>
      <c r="G3837" s="14">
        <v>447.27</v>
      </c>
      <c r="H3837" s="13">
        <f t="shared" si="179"/>
        <v>-4.1200000000000045</v>
      </c>
    </row>
    <row r="3838" spans="1:8" x14ac:dyDescent="0.3">
      <c r="A3838">
        <v>3837</v>
      </c>
      <c r="B3838" s="2">
        <v>40431</v>
      </c>
      <c r="C3838" s="13">
        <v>76.400000000000006</v>
      </c>
      <c r="D3838" s="13">
        <f t="shared" si="177"/>
        <v>2.1500000000000057</v>
      </c>
      <c r="E3838" s="14">
        <v>19480</v>
      </c>
      <c r="F3838" s="14">
        <f t="shared" si="178"/>
        <v>0</v>
      </c>
      <c r="G3838" s="14">
        <v>451.39</v>
      </c>
      <c r="H3838" s="13">
        <f t="shared" si="179"/>
        <v>-12.29000000000002</v>
      </c>
    </row>
    <row r="3839" spans="1:8" x14ac:dyDescent="0.3">
      <c r="A3839">
        <v>3838</v>
      </c>
      <c r="B3839" s="2">
        <v>40430</v>
      </c>
      <c r="C3839" s="13">
        <v>74.25</v>
      </c>
      <c r="D3839" s="13">
        <f t="shared" si="177"/>
        <v>-0.40000000000000568</v>
      </c>
      <c r="E3839" s="14">
        <v>19480</v>
      </c>
      <c r="F3839" s="14">
        <f t="shared" si="178"/>
        <v>30</v>
      </c>
      <c r="G3839" s="14">
        <v>463.68</v>
      </c>
      <c r="H3839" s="13">
        <f t="shared" si="179"/>
        <v>5.2400000000000091</v>
      </c>
    </row>
    <row r="3840" spans="1:8" x14ac:dyDescent="0.3">
      <c r="A3840">
        <v>3839</v>
      </c>
      <c r="B3840" s="2">
        <v>40429</v>
      </c>
      <c r="C3840" s="13">
        <v>74.650000000000006</v>
      </c>
      <c r="D3840" s="13">
        <f t="shared" si="177"/>
        <v>0.67000000000000171</v>
      </c>
      <c r="E3840" s="14">
        <v>19450</v>
      </c>
      <c r="F3840" s="14">
        <f t="shared" si="178"/>
        <v>0</v>
      </c>
      <c r="G3840" s="14">
        <v>458.44</v>
      </c>
      <c r="H3840" s="13">
        <f t="shared" si="179"/>
        <v>-2.1499999999999773</v>
      </c>
    </row>
    <row r="3841" spans="1:8" x14ac:dyDescent="0.3">
      <c r="A3841">
        <v>3840</v>
      </c>
      <c r="B3841" s="2">
        <v>40428</v>
      </c>
      <c r="C3841" s="13">
        <v>73.98</v>
      </c>
      <c r="D3841" s="13">
        <f t="shared" si="177"/>
        <v>-0.10999999999999943</v>
      </c>
      <c r="E3841" s="14">
        <v>19450</v>
      </c>
      <c r="F3841" s="14">
        <f t="shared" si="178"/>
        <v>-20</v>
      </c>
      <c r="G3841" s="14">
        <v>460.59</v>
      </c>
      <c r="H3841" s="13">
        <f t="shared" si="179"/>
        <v>-5.410000000000025</v>
      </c>
    </row>
    <row r="3842" spans="1:8" x14ac:dyDescent="0.3">
      <c r="A3842">
        <v>3841</v>
      </c>
      <c r="B3842" s="2">
        <v>40427</v>
      </c>
      <c r="C3842" s="13">
        <v>74.09</v>
      </c>
      <c r="D3842" s="13">
        <f t="shared" si="177"/>
        <v>-0.42999999999999261</v>
      </c>
      <c r="E3842" s="14">
        <v>19470</v>
      </c>
      <c r="F3842" s="14">
        <f t="shared" si="178"/>
        <v>0</v>
      </c>
      <c r="G3842" s="14">
        <v>466</v>
      </c>
      <c r="H3842" s="13">
        <f t="shared" si="179"/>
        <v>26.362040816326555</v>
      </c>
    </row>
    <row r="3843" spans="1:8" x14ac:dyDescent="0.3">
      <c r="A3843">
        <v>3842</v>
      </c>
      <c r="B3843" s="2">
        <v>40424</v>
      </c>
      <c r="C3843" s="13">
        <v>74.52</v>
      </c>
      <c r="D3843" s="13">
        <f t="shared" ref="D3843:D3906" si="180">C3843-C3844</f>
        <v>-0.46999999999999886</v>
      </c>
      <c r="E3843" s="14">
        <v>19470</v>
      </c>
      <c r="F3843" s="14">
        <f t="shared" ref="F3843:F3906" si="181">E3843-E3844</f>
        <v>-20</v>
      </c>
      <c r="G3843" s="14">
        <v>439.63795918367344</v>
      </c>
      <c r="H3843" s="13">
        <f t="shared" ref="H3843:H3906" si="182">G3843-G3844</f>
        <v>0.65224489795912177</v>
      </c>
    </row>
    <row r="3844" spans="1:8" x14ac:dyDescent="0.3">
      <c r="A3844">
        <v>3843</v>
      </c>
      <c r="B3844" s="2">
        <v>40423</v>
      </c>
      <c r="C3844" s="13">
        <v>74.989999999999995</v>
      </c>
      <c r="D3844" s="13">
        <f t="shared" si="180"/>
        <v>1.019999999999996</v>
      </c>
      <c r="E3844" s="14">
        <v>19490</v>
      </c>
      <c r="F3844" s="14">
        <f t="shared" si="181"/>
        <v>0</v>
      </c>
      <c r="G3844" s="14">
        <v>438.98571428571432</v>
      </c>
      <c r="H3844" s="13">
        <f t="shared" si="182"/>
        <v>-19.764285714285677</v>
      </c>
    </row>
    <row r="3845" spans="1:8" x14ac:dyDescent="0.3">
      <c r="A3845">
        <v>3844</v>
      </c>
      <c r="B3845" s="2">
        <v>40422</v>
      </c>
      <c r="C3845" s="13">
        <v>73.97</v>
      </c>
      <c r="D3845" s="13">
        <f t="shared" si="180"/>
        <v>2.039999999999992</v>
      </c>
      <c r="E3845" s="14">
        <v>19490</v>
      </c>
      <c r="F3845" s="14">
        <f t="shared" si="181"/>
        <v>0</v>
      </c>
      <c r="G3845" s="14">
        <v>458.75</v>
      </c>
      <c r="H3845" s="13">
        <f t="shared" si="182"/>
        <v>3.6700000000000159</v>
      </c>
    </row>
    <row r="3846" spans="1:8" x14ac:dyDescent="0.3">
      <c r="A3846">
        <v>3845</v>
      </c>
      <c r="B3846" s="2">
        <v>40421</v>
      </c>
      <c r="C3846" s="13">
        <v>71.930000000000007</v>
      </c>
      <c r="D3846" s="13">
        <f t="shared" si="180"/>
        <v>-2.7599999999999909</v>
      </c>
      <c r="E3846" s="14">
        <v>19490</v>
      </c>
      <c r="F3846" s="14">
        <f t="shared" si="181"/>
        <v>25</v>
      </c>
      <c r="G3846" s="14">
        <v>455.08</v>
      </c>
      <c r="H3846" s="13">
        <f t="shared" si="182"/>
        <v>10.529999999999973</v>
      </c>
    </row>
    <row r="3847" spans="1:8" x14ac:dyDescent="0.3">
      <c r="A3847">
        <v>3846</v>
      </c>
      <c r="B3847" s="2">
        <v>40420</v>
      </c>
      <c r="C3847" s="13">
        <v>74.69</v>
      </c>
      <c r="D3847" s="13">
        <f t="shared" si="180"/>
        <v>-0.48000000000000398</v>
      </c>
      <c r="E3847" s="14">
        <v>19465</v>
      </c>
      <c r="F3847" s="14">
        <f t="shared" si="181"/>
        <v>5</v>
      </c>
      <c r="G3847" s="14">
        <v>444.55</v>
      </c>
      <c r="H3847" s="13">
        <f t="shared" si="182"/>
        <v>15.410000000000025</v>
      </c>
    </row>
    <row r="3848" spans="1:8" x14ac:dyDescent="0.3">
      <c r="A3848">
        <v>3847</v>
      </c>
      <c r="B3848" s="2">
        <v>40417</v>
      </c>
      <c r="C3848" s="13">
        <v>75.17</v>
      </c>
      <c r="D3848" s="13">
        <f t="shared" si="180"/>
        <v>1.8100000000000023</v>
      </c>
      <c r="E3848" s="14">
        <v>19460</v>
      </c>
      <c r="F3848" s="14">
        <f t="shared" si="181"/>
        <v>60</v>
      </c>
      <c r="G3848" s="14">
        <v>429.14</v>
      </c>
      <c r="H3848" s="13">
        <f t="shared" si="182"/>
        <v>2.0699999999999932</v>
      </c>
    </row>
    <row r="3849" spans="1:8" x14ac:dyDescent="0.3">
      <c r="A3849">
        <v>3848</v>
      </c>
      <c r="B3849" s="2">
        <v>40416</v>
      </c>
      <c r="C3849" s="13">
        <v>73.36</v>
      </c>
      <c r="D3849" s="13">
        <f t="shared" si="180"/>
        <v>1.2900000000000063</v>
      </c>
      <c r="E3849" s="14">
        <v>19400</v>
      </c>
      <c r="F3849" s="14">
        <f t="shared" si="181"/>
        <v>-70</v>
      </c>
      <c r="G3849" s="14">
        <v>427.07</v>
      </c>
      <c r="H3849" s="13">
        <f t="shared" si="182"/>
        <v>3.1800000000000068</v>
      </c>
    </row>
    <row r="3850" spans="1:8" x14ac:dyDescent="0.3">
      <c r="A3850">
        <v>3849</v>
      </c>
      <c r="B3850" s="2">
        <v>40415</v>
      </c>
      <c r="C3850" s="13">
        <v>72.069999999999993</v>
      </c>
      <c r="D3850" s="13">
        <f t="shared" si="180"/>
        <v>0.82999999999999829</v>
      </c>
      <c r="E3850" s="14">
        <v>19470</v>
      </c>
      <c r="F3850" s="14">
        <f t="shared" si="181"/>
        <v>0</v>
      </c>
      <c r="G3850" s="14">
        <v>423.89</v>
      </c>
      <c r="H3850" s="13">
        <f t="shared" si="182"/>
        <v>-10.53000000000003</v>
      </c>
    </row>
    <row r="3851" spans="1:8" x14ac:dyDescent="0.3">
      <c r="A3851">
        <v>3850</v>
      </c>
      <c r="B3851" s="2">
        <v>40414</v>
      </c>
      <c r="C3851" s="13">
        <v>71.239999999999995</v>
      </c>
      <c r="D3851" s="13">
        <f t="shared" si="180"/>
        <v>-1.4699999999999989</v>
      </c>
      <c r="E3851" s="14">
        <v>19470</v>
      </c>
      <c r="F3851" s="14">
        <f t="shared" si="181"/>
        <v>70</v>
      </c>
      <c r="G3851" s="14">
        <v>434.42</v>
      </c>
      <c r="H3851" s="13">
        <f t="shared" si="182"/>
        <v>-13.5</v>
      </c>
    </row>
    <row r="3852" spans="1:8" x14ac:dyDescent="0.3">
      <c r="A3852">
        <v>3851</v>
      </c>
      <c r="B3852" s="2">
        <v>40413</v>
      </c>
      <c r="C3852" s="13">
        <v>72.709999999999994</v>
      </c>
      <c r="D3852" s="13">
        <f t="shared" si="180"/>
        <v>-0.74000000000000909</v>
      </c>
      <c r="E3852" s="14">
        <v>19400</v>
      </c>
      <c r="F3852" s="14">
        <f t="shared" si="181"/>
        <v>-60</v>
      </c>
      <c r="G3852" s="14">
        <v>447.92</v>
      </c>
      <c r="H3852" s="13">
        <f t="shared" si="182"/>
        <v>-6.9199999999999591</v>
      </c>
    </row>
    <row r="3853" spans="1:8" x14ac:dyDescent="0.3">
      <c r="A3853">
        <v>3852</v>
      </c>
      <c r="B3853" s="2">
        <v>40410</v>
      </c>
      <c r="C3853" s="13">
        <v>73.45</v>
      </c>
      <c r="D3853" s="13">
        <f t="shared" si="180"/>
        <v>-1</v>
      </c>
      <c r="E3853" s="14">
        <v>19460</v>
      </c>
      <c r="F3853" s="14">
        <f t="shared" si="181"/>
        <v>-30</v>
      </c>
      <c r="G3853" s="14">
        <v>454.84</v>
      </c>
      <c r="H3853" s="13">
        <f t="shared" si="182"/>
        <v>2.6099999999999568</v>
      </c>
    </row>
    <row r="3854" spans="1:8" x14ac:dyDescent="0.3">
      <c r="A3854">
        <v>3853</v>
      </c>
      <c r="B3854" s="2">
        <v>40409</v>
      </c>
      <c r="C3854" s="13">
        <v>74.45</v>
      </c>
      <c r="D3854" s="13">
        <f t="shared" si="180"/>
        <v>-0.93999999999999773</v>
      </c>
      <c r="E3854" s="14">
        <v>19490</v>
      </c>
      <c r="F3854" s="14">
        <f t="shared" si="181"/>
        <v>70</v>
      </c>
      <c r="G3854" s="14">
        <v>452.23</v>
      </c>
      <c r="H3854" s="13">
        <f t="shared" si="182"/>
        <v>-3.2599999999999909</v>
      </c>
    </row>
    <row r="3855" spans="1:8" x14ac:dyDescent="0.3">
      <c r="A3855">
        <v>3854</v>
      </c>
      <c r="B3855" s="2">
        <v>40408</v>
      </c>
      <c r="C3855" s="13">
        <v>75.39</v>
      </c>
      <c r="D3855" s="13">
        <f t="shared" si="180"/>
        <v>-0.37000000000000455</v>
      </c>
      <c r="E3855" s="14">
        <v>19420</v>
      </c>
      <c r="F3855" s="14">
        <f t="shared" si="181"/>
        <v>322</v>
      </c>
      <c r="G3855" s="14">
        <v>455.49</v>
      </c>
      <c r="H3855" s="13">
        <f t="shared" si="182"/>
        <v>-8.0299999999999727</v>
      </c>
    </row>
    <row r="3856" spans="1:8" x14ac:dyDescent="0.3">
      <c r="A3856">
        <v>3855</v>
      </c>
      <c r="B3856" s="2">
        <v>40407</v>
      </c>
      <c r="C3856" s="13">
        <v>75.760000000000005</v>
      </c>
      <c r="D3856" s="13">
        <f t="shared" si="180"/>
        <v>0.59000000000000341</v>
      </c>
      <c r="E3856" s="14">
        <v>19098</v>
      </c>
      <c r="F3856" s="14">
        <f t="shared" si="181"/>
        <v>18</v>
      </c>
      <c r="G3856" s="14">
        <v>463.52</v>
      </c>
      <c r="H3856" s="13">
        <f t="shared" si="182"/>
        <v>-1.2400000000000091</v>
      </c>
    </row>
    <row r="3857" spans="1:8" x14ac:dyDescent="0.3">
      <c r="A3857">
        <v>3856</v>
      </c>
      <c r="B3857" s="2">
        <v>40406</v>
      </c>
      <c r="C3857" s="13">
        <v>75.17</v>
      </c>
      <c r="D3857" s="13">
        <f t="shared" si="180"/>
        <v>-0.21999999999999886</v>
      </c>
      <c r="E3857" s="14">
        <v>19080</v>
      </c>
      <c r="F3857" s="14">
        <f t="shared" si="181"/>
        <v>-140</v>
      </c>
      <c r="G3857" s="14">
        <v>464.76</v>
      </c>
      <c r="H3857" s="13">
        <f t="shared" si="182"/>
        <v>12.029999999999973</v>
      </c>
    </row>
    <row r="3858" spans="1:8" x14ac:dyDescent="0.3">
      <c r="A3858">
        <v>3857</v>
      </c>
      <c r="B3858" s="2">
        <v>40403</v>
      </c>
      <c r="C3858" s="13">
        <v>75.39</v>
      </c>
      <c r="D3858" s="13">
        <f t="shared" si="180"/>
        <v>-0.29000000000000625</v>
      </c>
      <c r="E3858" s="14">
        <v>19220</v>
      </c>
      <c r="F3858" s="14">
        <f t="shared" si="181"/>
        <v>122</v>
      </c>
      <c r="G3858" s="14">
        <v>452.73</v>
      </c>
      <c r="H3858" s="13">
        <f t="shared" si="182"/>
        <v>4.3300000000000409</v>
      </c>
    </row>
    <row r="3859" spans="1:8" x14ac:dyDescent="0.3">
      <c r="A3859">
        <v>3858</v>
      </c>
      <c r="B3859" s="2">
        <v>40402</v>
      </c>
      <c r="C3859" s="13">
        <v>75.680000000000007</v>
      </c>
      <c r="D3859" s="13">
        <f t="shared" si="180"/>
        <v>-2.4099999999999966</v>
      </c>
      <c r="E3859" s="14">
        <v>19098</v>
      </c>
      <c r="F3859" s="14">
        <f t="shared" si="181"/>
        <v>8</v>
      </c>
      <c r="G3859" s="14">
        <v>448.4</v>
      </c>
      <c r="H3859" s="13">
        <f t="shared" si="182"/>
        <v>-14.720000000000027</v>
      </c>
    </row>
    <row r="3860" spans="1:8" x14ac:dyDescent="0.3">
      <c r="A3860">
        <v>3859</v>
      </c>
      <c r="B3860" s="2">
        <v>40401</v>
      </c>
      <c r="C3860" s="13">
        <v>78.09</v>
      </c>
      <c r="D3860" s="13">
        <f t="shared" si="180"/>
        <v>-2.1499999999999915</v>
      </c>
      <c r="E3860" s="14">
        <v>19090</v>
      </c>
      <c r="F3860" s="14">
        <f t="shared" si="181"/>
        <v>-110</v>
      </c>
      <c r="G3860" s="14">
        <v>463.12</v>
      </c>
      <c r="H3860" s="13">
        <f t="shared" si="182"/>
        <v>1.4499999999999886</v>
      </c>
    </row>
    <row r="3861" spans="1:8" x14ac:dyDescent="0.3">
      <c r="A3861">
        <v>3860</v>
      </c>
      <c r="B3861" s="2">
        <v>40400</v>
      </c>
      <c r="C3861" s="13">
        <v>80.239999999999995</v>
      </c>
      <c r="D3861" s="13">
        <f t="shared" si="180"/>
        <v>-1.2199999999999989</v>
      </c>
      <c r="E3861" s="14">
        <v>19200</v>
      </c>
      <c r="F3861" s="14">
        <f t="shared" si="181"/>
        <v>110</v>
      </c>
      <c r="G3861" s="14">
        <v>461.67</v>
      </c>
      <c r="H3861" s="13">
        <f t="shared" si="182"/>
        <v>-11.069999999999993</v>
      </c>
    </row>
    <row r="3862" spans="1:8" x14ac:dyDescent="0.3">
      <c r="A3862">
        <v>3861</v>
      </c>
      <c r="B3862" s="2">
        <v>40399</v>
      </c>
      <c r="C3862" s="13">
        <v>81.459999999999994</v>
      </c>
      <c r="D3862" s="13">
        <f t="shared" si="180"/>
        <v>0.78999999999999204</v>
      </c>
      <c r="E3862" s="14">
        <v>19090</v>
      </c>
      <c r="F3862" s="14">
        <f t="shared" si="181"/>
        <v>0</v>
      </c>
      <c r="G3862" s="14">
        <v>472.74</v>
      </c>
      <c r="H3862" s="13">
        <f t="shared" si="182"/>
        <v>-10.079999999999984</v>
      </c>
    </row>
    <row r="3863" spans="1:8" x14ac:dyDescent="0.3">
      <c r="A3863">
        <v>3862</v>
      </c>
      <c r="B3863" s="2">
        <v>40396</v>
      </c>
      <c r="C3863" s="13">
        <v>80.67</v>
      </c>
      <c r="D3863" s="13">
        <f t="shared" si="180"/>
        <v>-1.3299999999999983</v>
      </c>
      <c r="E3863" s="14">
        <v>19090</v>
      </c>
      <c r="F3863" s="14">
        <f t="shared" si="181"/>
        <v>-90</v>
      </c>
      <c r="G3863" s="14">
        <v>482.82</v>
      </c>
      <c r="H3863" s="13">
        <f t="shared" si="182"/>
        <v>-3.3899999999999864</v>
      </c>
    </row>
    <row r="3864" spans="1:8" x14ac:dyDescent="0.3">
      <c r="A3864">
        <v>3863</v>
      </c>
      <c r="B3864" s="2">
        <v>40395</v>
      </c>
      <c r="C3864" s="13">
        <v>82</v>
      </c>
      <c r="D3864" s="13">
        <f t="shared" si="180"/>
        <v>-0.48999999999999488</v>
      </c>
      <c r="E3864" s="14">
        <v>19180</v>
      </c>
      <c r="F3864" s="14">
        <f t="shared" si="181"/>
        <v>90</v>
      </c>
      <c r="G3864" s="14">
        <v>486.21</v>
      </c>
      <c r="H3864" s="13">
        <f t="shared" si="182"/>
        <v>-0.5</v>
      </c>
    </row>
    <row r="3865" spans="1:8" x14ac:dyDescent="0.3">
      <c r="A3865">
        <v>3864</v>
      </c>
      <c r="B3865" s="2">
        <v>40394</v>
      </c>
      <c r="C3865" s="13">
        <v>82.49</v>
      </c>
      <c r="D3865" s="13">
        <f t="shared" si="180"/>
        <v>-3.0000000000001137E-2</v>
      </c>
      <c r="E3865" s="14">
        <v>19090</v>
      </c>
      <c r="F3865" s="14">
        <f t="shared" si="181"/>
        <v>-90</v>
      </c>
      <c r="G3865" s="14">
        <v>486.71</v>
      </c>
      <c r="H3865" s="13">
        <f t="shared" si="182"/>
        <v>-5.1899999999999977</v>
      </c>
    </row>
    <row r="3866" spans="1:8" x14ac:dyDescent="0.3">
      <c r="A3866">
        <v>3865</v>
      </c>
      <c r="B3866" s="2">
        <v>40393</v>
      </c>
      <c r="C3866" s="13">
        <v>82.52</v>
      </c>
      <c r="D3866" s="13">
        <f t="shared" si="180"/>
        <v>1.269999999999996</v>
      </c>
      <c r="E3866" s="14">
        <v>19180</v>
      </c>
      <c r="F3866" s="14">
        <f t="shared" si="181"/>
        <v>130</v>
      </c>
      <c r="G3866" s="14">
        <v>491.9</v>
      </c>
      <c r="H3866" s="13">
        <f t="shared" si="182"/>
        <v>0.28999999999996362</v>
      </c>
    </row>
    <row r="3867" spans="1:8" x14ac:dyDescent="0.3">
      <c r="A3867">
        <v>3866</v>
      </c>
      <c r="B3867" s="2">
        <v>40392</v>
      </c>
      <c r="C3867" s="13">
        <v>81.25</v>
      </c>
      <c r="D3867" s="13">
        <f t="shared" si="180"/>
        <v>2.4000000000000057</v>
      </c>
      <c r="E3867" s="14">
        <v>19050</v>
      </c>
      <c r="F3867" s="14">
        <f t="shared" si="181"/>
        <v>0</v>
      </c>
      <c r="G3867" s="14">
        <v>491.61</v>
      </c>
      <c r="H3867" s="13">
        <f t="shared" si="182"/>
        <v>-2.3000000000000114</v>
      </c>
    </row>
    <row r="3868" spans="1:8" x14ac:dyDescent="0.3">
      <c r="A3868">
        <v>3867</v>
      </c>
      <c r="B3868" s="2">
        <v>40389</v>
      </c>
      <c r="C3868" s="13">
        <v>78.849999999999994</v>
      </c>
      <c r="D3868" s="13">
        <f t="shared" si="180"/>
        <v>0.54999999999999716</v>
      </c>
      <c r="E3868" s="14">
        <v>19050</v>
      </c>
      <c r="F3868" s="14">
        <f t="shared" si="181"/>
        <v>0</v>
      </c>
      <c r="G3868" s="14">
        <v>493.91</v>
      </c>
      <c r="H3868" s="13">
        <f t="shared" si="182"/>
        <v>2.8000000000000114</v>
      </c>
    </row>
    <row r="3869" spans="1:8" x14ac:dyDescent="0.3">
      <c r="A3869">
        <v>3868</v>
      </c>
      <c r="B3869" s="2">
        <v>40388</v>
      </c>
      <c r="C3869" s="13">
        <v>78.3</v>
      </c>
      <c r="D3869" s="13">
        <f t="shared" si="180"/>
        <v>1.2399999999999949</v>
      </c>
      <c r="E3869" s="14">
        <v>19050</v>
      </c>
      <c r="F3869" s="14">
        <f t="shared" si="181"/>
        <v>-40</v>
      </c>
      <c r="G3869" s="14">
        <v>491.11</v>
      </c>
      <c r="H3869" s="13">
        <f t="shared" si="182"/>
        <v>0.11000000000001364</v>
      </c>
    </row>
    <row r="3870" spans="1:8" x14ac:dyDescent="0.3">
      <c r="A3870">
        <v>3869</v>
      </c>
      <c r="B3870" s="2">
        <v>40387</v>
      </c>
      <c r="C3870" s="13">
        <v>77.06</v>
      </c>
      <c r="D3870" s="13">
        <f t="shared" si="180"/>
        <v>-0.39999999999999147</v>
      </c>
      <c r="E3870" s="14">
        <v>19090</v>
      </c>
      <c r="F3870" s="14">
        <f t="shared" si="181"/>
        <v>0</v>
      </c>
      <c r="G3870" s="14">
        <v>491</v>
      </c>
      <c r="H3870" s="13">
        <f t="shared" si="182"/>
        <v>-6.6700000000000159</v>
      </c>
    </row>
    <row r="3871" spans="1:8" x14ac:dyDescent="0.3">
      <c r="A3871">
        <v>3870</v>
      </c>
      <c r="B3871" s="2">
        <v>40386</v>
      </c>
      <c r="C3871" s="13">
        <v>77.459999999999994</v>
      </c>
      <c r="D3871" s="13">
        <f t="shared" si="180"/>
        <v>-1.4700000000000131</v>
      </c>
      <c r="E3871" s="14">
        <v>19090</v>
      </c>
      <c r="F3871" s="14">
        <f t="shared" si="181"/>
        <v>-2</v>
      </c>
      <c r="G3871" s="14">
        <v>497.67</v>
      </c>
      <c r="H3871" s="13">
        <f t="shared" si="182"/>
        <v>-0.43000000000000682</v>
      </c>
    </row>
    <row r="3872" spans="1:8" x14ac:dyDescent="0.3">
      <c r="A3872">
        <v>3871</v>
      </c>
      <c r="B3872" s="2">
        <v>40385</v>
      </c>
      <c r="C3872" s="13">
        <v>78.930000000000007</v>
      </c>
      <c r="D3872" s="13">
        <f t="shared" si="180"/>
        <v>0.25</v>
      </c>
      <c r="E3872" s="14">
        <v>19092</v>
      </c>
      <c r="F3872" s="14">
        <f t="shared" si="181"/>
        <v>-3</v>
      </c>
      <c r="G3872" s="14">
        <v>498.1</v>
      </c>
      <c r="H3872" s="13">
        <f t="shared" si="182"/>
        <v>-2.2099999999999795</v>
      </c>
    </row>
    <row r="3873" spans="1:8" x14ac:dyDescent="0.3">
      <c r="A3873">
        <v>3872</v>
      </c>
      <c r="B3873" s="2">
        <v>40382</v>
      </c>
      <c r="C3873" s="13">
        <v>78.680000000000007</v>
      </c>
      <c r="D3873" s="13">
        <f t="shared" si="180"/>
        <v>-0.32999999999999829</v>
      </c>
      <c r="E3873" s="14">
        <v>19095</v>
      </c>
      <c r="F3873" s="14">
        <f t="shared" si="181"/>
        <v>3</v>
      </c>
      <c r="G3873" s="14">
        <v>500.31</v>
      </c>
      <c r="H3873" s="13">
        <f t="shared" si="182"/>
        <v>3.0000000000029559E-2</v>
      </c>
    </row>
    <row r="3874" spans="1:8" x14ac:dyDescent="0.3">
      <c r="A3874">
        <v>3873</v>
      </c>
      <c r="B3874" s="2">
        <v>40381</v>
      </c>
      <c r="C3874" s="13">
        <v>79.010000000000005</v>
      </c>
      <c r="D3874" s="13">
        <f t="shared" si="180"/>
        <v>2.7400000000000091</v>
      </c>
      <c r="E3874" s="14">
        <v>19092</v>
      </c>
      <c r="F3874" s="14">
        <f t="shared" si="181"/>
        <v>-3</v>
      </c>
      <c r="G3874" s="14">
        <v>500.28</v>
      </c>
      <c r="H3874" s="13">
        <f t="shared" si="182"/>
        <v>-5.1200000000000045</v>
      </c>
    </row>
    <row r="3875" spans="1:8" x14ac:dyDescent="0.3">
      <c r="A3875">
        <v>3874</v>
      </c>
      <c r="B3875" s="2">
        <v>40380</v>
      </c>
      <c r="C3875" s="13">
        <v>76.27</v>
      </c>
      <c r="D3875" s="13">
        <f t="shared" si="180"/>
        <v>-1.0499999999999972</v>
      </c>
      <c r="E3875" s="14">
        <v>19095</v>
      </c>
      <c r="F3875" s="14">
        <f t="shared" si="181"/>
        <v>10</v>
      </c>
      <c r="G3875" s="14">
        <v>505.4</v>
      </c>
      <c r="H3875" s="13">
        <f t="shared" si="182"/>
        <v>-1.160000000000025</v>
      </c>
    </row>
    <row r="3876" spans="1:8" x14ac:dyDescent="0.3">
      <c r="A3876">
        <v>3875</v>
      </c>
      <c r="B3876" s="2">
        <v>40379</v>
      </c>
      <c r="C3876" s="13">
        <v>77.319999999999993</v>
      </c>
      <c r="D3876" s="13">
        <f t="shared" si="180"/>
        <v>0.78999999999999204</v>
      </c>
      <c r="E3876" s="14">
        <v>19085</v>
      </c>
      <c r="F3876" s="14">
        <f t="shared" si="181"/>
        <v>-5</v>
      </c>
      <c r="G3876" s="14">
        <v>506.56</v>
      </c>
      <c r="H3876" s="13">
        <f t="shared" si="182"/>
        <v>-0.27999999999997272</v>
      </c>
    </row>
    <row r="3877" spans="1:8" x14ac:dyDescent="0.3">
      <c r="A3877">
        <v>3876</v>
      </c>
      <c r="B3877" s="2">
        <v>40378</v>
      </c>
      <c r="C3877" s="13">
        <v>76.53</v>
      </c>
      <c r="D3877" s="13">
        <f t="shared" si="180"/>
        <v>0.57000000000000739</v>
      </c>
      <c r="E3877" s="14">
        <v>19090</v>
      </c>
      <c r="F3877" s="14">
        <f t="shared" si="181"/>
        <v>0</v>
      </c>
      <c r="G3877" s="14">
        <v>506.84</v>
      </c>
      <c r="H3877" s="13">
        <f t="shared" si="182"/>
        <v>0.62999999999999545</v>
      </c>
    </row>
    <row r="3878" spans="1:8" x14ac:dyDescent="0.3">
      <c r="A3878">
        <v>3877</v>
      </c>
      <c r="B3878" s="2">
        <v>40375</v>
      </c>
      <c r="C3878" s="13">
        <v>75.959999999999994</v>
      </c>
      <c r="D3878" s="13">
        <f t="shared" si="180"/>
        <v>-0.71000000000000796</v>
      </c>
      <c r="E3878" s="14">
        <v>19090</v>
      </c>
      <c r="F3878" s="14">
        <f t="shared" si="181"/>
        <v>0</v>
      </c>
      <c r="G3878" s="14">
        <v>506.21</v>
      </c>
      <c r="H3878" s="13">
        <f t="shared" si="182"/>
        <v>1.0199999999999818</v>
      </c>
    </row>
    <row r="3879" spans="1:8" x14ac:dyDescent="0.3">
      <c r="A3879">
        <v>3878</v>
      </c>
      <c r="B3879" s="2">
        <v>40374</v>
      </c>
      <c r="C3879" s="13">
        <v>76.67</v>
      </c>
      <c r="D3879" s="13">
        <f t="shared" si="180"/>
        <v>-0.34999999999999432</v>
      </c>
      <c r="E3879" s="14">
        <v>19090</v>
      </c>
      <c r="F3879" s="14">
        <f t="shared" si="181"/>
        <v>40</v>
      </c>
      <c r="G3879" s="14">
        <v>505.19</v>
      </c>
      <c r="H3879" s="13">
        <f t="shared" si="182"/>
        <v>-2.1499999999999773</v>
      </c>
    </row>
    <row r="3880" spans="1:8" x14ac:dyDescent="0.3">
      <c r="A3880">
        <v>3879</v>
      </c>
      <c r="B3880" s="2">
        <v>40373</v>
      </c>
      <c r="C3880" s="13">
        <v>77.02</v>
      </c>
      <c r="D3880" s="13">
        <f t="shared" si="180"/>
        <v>-0.14000000000000057</v>
      </c>
      <c r="E3880" s="14">
        <v>19050</v>
      </c>
      <c r="F3880" s="14">
        <f t="shared" si="181"/>
        <v>-40</v>
      </c>
      <c r="G3880" s="14">
        <v>507.34</v>
      </c>
      <c r="H3880" s="13">
        <f t="shared" si="182"/>
        <v>-1.7400000000000091</v>
      </c>
    </row>
    <row r="3881" spans="1:8" x14ac:dyDescent="0.3">
      <c r="A3881">
        <v>3880</v>
      </c>
      <c r="B3881" s="2">
        <v>40372</v>
      </c>
      <c r="C3881" s="13">
        <v>77.16</v>
      </c>
      <c r="D3881" s="13">
        <f t="shared" si="180"/>
        <v>2.2299999999999898</v>
      </c>
      <c r="E3881" s="14">
        <v>19090</v>
      </c>
      <c r="F3881" s="14">
        <f t="shared" si="181"/>
        <v>40</v>
      </c>
      <c r="G3881" s="14">
        <v>509.08</v>
      </c>
      <c r="H3881" s="13">
        <f t="shared" si="182"/>
        <v>9.1499999999999773</v>
      </c>
    </row>
    <row r="3882" spans="1:8" x14ac:dyDescent="0.3">
      <c r="A3882">
        <v>3881</v>
      </c>
      <c r="B3882" s="2">
        <v>40371</v>
      </c>
      <c r="C3882" s="13">
        <v>74.930000000000007</v>
      </c>
      <c r="D3882" s="13">
        <f t="shared" si="180"/>
        <v>-1.1499999999999915</v>
      </c>
      <c r="E3882" s="14">
        <v>19050</v>
      </c>
      <c r="F3882" s="14">
        <f t="shared" si="181"/>
        <v>-40</v>
      </c>
      <c r="G3882" s="14">
        <v>499.93</v>
      </c>
      <c r="H3882" s="13">
        <f t="shared" si="182"/>
        <v>0.47000000000002728</v>
      </c>
    </row>
    <row r="3883" spans="1:8" x14ac:dyDescent="0.3">
      <c r="A3883">
        <v>3882</v>
      </c>
      <c r="B3883" s="2">
        <v>40368</v>
      </c>
      <c r="C3883" s="13">
        <v>76.08</v>
      </c>
      <c r="D3883" s="13">
        <f t="shared" si="180"/>
        <v>0.62000000000000455</v>
      </c>
      <c r="E3883" s="14">
        <v>19090</v>
      </c>
      <c r="F3883" s="14">
        <f t="shared" si="181"/>
        <v>0</v>
      </c>
      <c r="G3883" s="14">
        <v>499.46</v>
      </c>
      <c r="H3883" s="13">
        <f t="shared" si="182"/>
        <v>0.90999999999996817</v>
      </c>
    </row>
    <row r="3884" spans="1:8" x14ac:dyDescent="0.3">
      <c r="A3884">
        <v>3883</v>
      </c>
      <c r="B3884" s="2">
        <v>40367</v>
      </c>
      <c r="C3884" s="13">
        <v>75.459999999999994</v>
      </c>
      <c r="D3884" s="13">
        <f t="shared" si="180"/>
        <v>1.4099999999999966</v>
      </c>
      <c r="E3884" s="14">
        <v>19090</v>
      </c>
      <c r="F3884" s="14">
        <f t="shared" si="181"/>
        <v>190</v>
      </c>
      <c r="G3884" s="14">
        <v>498.55</v>
      </c>
      <c r="H3884" s="13">
        <f t="shared" si="182"/>
        <v>1.6399999999999864</v>
      </c>
    </row>
    <row r="3885" spans="1:8" x14ac:dyDescent="0.3">
      <c r="A3885">
        <v>3884</v>
      </c>
      <c r="B3885" s="2">
        <v>40366</v>
      </c>
      <c r="C3885" s="13">
        <v>74.05</v>
      </c>
      <c r="D3885" s="13">
        <f t="shared" si="180"/>
        <v>2.0900000000000034</v>
      </c>
      <c r="E3885" s="14">
        <v>18900</v>
      </c>
      <c r="F3885" s="14">
        <f t="shared" si="181"/>
        <v>-180</v>
      </c>
      <c r="G3885" s="14">
        <v>496.91</v>
      </c>
      <c r="H3885" s="13">
        <f t="shared" si="182"/>
        <v>-3.9099999999999682</v>
      </c>
    </row>
    <row r="3886" spans="1:8" x14ac:dyDescent="0.3">
      <c r="A3886">
        <v>3885</v>
      </c>
      <c r="B3886" s="2">
        <v>40365</v>
      </c>
      <c r="C3886" s="13">
        <v>71.959999999999994</v>
      </c>
      <c r="D3886" s="13">
        <f t="shared" si="180"/>
        <v>-3.6400000000000006</v>
      </c>
      <c r="E3886" s="14">
        <v>19080</v>
      </c>
      <c r="F3886" s="14">
        <f t="shared" si="181"/>
        <v>-5</v>
      </c>
      <c r="G3886" s="14">
        <v>500.82</v>
      </c>
      <c r="H3886" s="13">
        <f t="shared" si="182"/>
        <v>-5.7200000000000273</v>
      </c>
    </row>
    <row r="3887" spans="1:8" x14ac:dyDescent="0.3">
      <c r="A3887">
        <v>3886</v>
      </c>
      <c r="B3887" s="2">
        <v>40364</v>
      </c>
      <c r="C3887" s="13">
        <v>75.599999999999994</v>
      </c>
      <c r="D3887" s="13">
        <f t="shared" si="180"/>
        <v>3.539999999999992</v>
      </c>
      <c r="E3887" s="14">
        <v>19085</v>
      </c>
      <c r="F3887" s="14">
        <f t="shared" si="181"/>
        <v>25</v>
      </c>
      <c r="G3887" s="14">
        <v>506.54</v>
      </c>
      <c r="H3887" s="13">
        <f t="shared" si="182"/>
        <v>2.8900000000000432</v>
      </c>
    </row>
    <row r="3888" spans="1:8" x14ac:dyDescent="0.3">
      <c r="A3888">
        <v>3887</v>
      </c>
      <c r="B3888" s="2">
        <v>40361</v>
      </c>
      <c r="C3888" s="13">
        <v>72.06</v>
      </c>
      <c r="D3888" s="13">
        <f t="shared" si="180"/>
        <v>-0.89000000000000057</v>
      </c>
      <c r="E3888" s="14">
        <v>19060</v>
      </c>
      <c r="F3888" s="14">
        <f t="shared" si="181"/>
        <v>40</v>
      </c>
      <c r="G3888" s="14">
        <v>503.65</v>
      </c>
      <c r="H3888" s="13">
        <f t="shared" si="182"/>
        <v>-0.37000000000000455</v>
      </c>
    </row>
    <row r="3889" spans="1:8" x14ac:dyDescent="0.3">
      <c r="A3889">
        <v>3888</v>
      </c>
      <c r="B3889" s="2">
        <v>40360</v>
      </c>
      <c r="C3889" s="13">
        <v>72.95</v>
      </c>
      <c r="D3889" s="13">
        <f t="shared" si="180"/>
        <v>-2.6400000000000006</v>
      </c>
      <c r="E3889" s="14">
        <v>19020</v>
      </c>
      <c r="F3889" s="14">
        <f t="shared" si="181"/>
        <v>-40</v>
      </c>
      <c r="G3889" s="14">
        <v>504.02</v>
      </c>
      <c r="H3889" s="13">
        <f t="shared" si="182"/>
        <v>-3.1200000000000045</v>
      </c>
    </row>
    <row r="3890" spans="1:8" x14ac:dyDescent="0.3">
      <c r="A3890">
        <v>3889</v>
      </c>
      <c r="B3890" s="2">
        <v>40359</v>
      </c>
      <c r="C3890" s="13">
        <v>75.59</v>
      </c>
      <c r="D3890" s="13">
        <f t="shared" si="180"/>
        <v>-0.34000000000000341</v>
      </c>
      <c r="E3890" s="14">
        <v>19060</v>
      </c>
      <c r="F3890" s="14">
        <f t="shared" si="181"/>
        <v>30</v>
      </c>
      <c r="G3890" s="14">
        <v>507.14</v>
      </c>
      <c r="H3890" s="13">
        <f t="shared" si="182"/>
        <v>-3.5699999999999932</v>
      </c>
    </row>
    <row r="3891" spans="1:8" x14ac:dyDescent="0.3">
      <c r="A3891">
        <v>3890</v>
      </c>
      <c r="B3891" s="2">
        <v>40358</v>
      </c>
      <c r="C3891" s="13">
        <v>75.930000000000007</v>
      </c>
      <c r="D3891" s="13">
        <f t="shared" si="180"/>
        <v>-2.3299999999999983</v>
      </c>
      <c r="E3891" s="14">
        <v>19030</v>
      </c>
      <c r="F3891" s="14">
        <f t="shared" si="181"/>
        <v>80</v>
      </c>
      <c r="G3891" s="14">
        <v>510.71</v>
      </c>
      <c r="H3891" s="13">
        <f t="shared" si="182"/>
        <v>3.4300000000000068</v>
      </c>
    </row>
    <row r="3892" spans="1:8" x14ac:dyDescent="0.3">
      <c r="A3892">
        <v>3891</v>
      </c>
      <c r="B3892" s="2">
        <v>40357</v>
      </c>
      <c r="C3892" s="13">
        <v>78.260000000000005</v>
      </c>
      <c r="D3892" s="13">
        <f t="shared" si="180"/>
        <v>-0.18999999999999773</v>
      </c>
      <c r="E3892" s="14">
        <v>18950</v>
      </c>
      <c r="F3892" s="14">
        <f t="shared" si="181"/>
        <v>-20</v>
      </c>
      <c r="G3892" s="14">
        <v>507.28</v>
      </c>
      <c r="H3892" s="13">
        <f t="shared" si="182"/>
        <v>2.1599999999999682</v>
      </c>
    </row>
    <row r="3893" spans="1:8" x14ac:dyDescent="0.3">
      <c r="A3893">
        <v>3892</v>
      </c>
      <c r="B3893" s="2">
        <v>40354</v>
      </c>
      <c r="C3893" s="13">
        <v>78.45</v>
      </c>
      <c r="D3893" s="13">
        <f t="shared" si="180"/>
        <v>2.4900000000000091</v>
      </c>
      <c r="E3893" s="14">
        <v>18970</v>
      </c>
      <c r="F3893" s="14">
        <f t="shared" si="181"/>
        <v>0</v>
      </c>
      <c r="G3893" s="14">
        <v>505.12</v>
      </c>
      <c r="H3893" s="13">
        <f t="shared" si="182"/>
        <v>-6.5500000000000114</v>
      </c>
    </row>
    <row r="3894" spans="1:8" x14ac:dyDescent="0.3">
      <c r="A3894">
        <v>3893</v>
      </c>
      <c r="B3894" s="2">
        <v>40353</v>
      </c>
      <c r="C3894" s="13">
        <v>75.959999999999994</v>
      </c>
      <c r="D3894" s="13">
        <f t="shared" si="180"/>
        <v>5.9999999999988063E-2</v>
      </c>
      <c r="E3894" s="14">
        <v>18970</v>
      </c>
      <c r="F3894" s="14">
        <f t="shared" si="181"/>
        <v>30</v>
      </c>
      <c r="G3894" s="14">
        <v>511.67</v>
      </c>
      <c r="H3894" s="13">
        <f t="shared" si="182"/>
        <v>-1.1500000000000341</v>
      </c>
    </row>
    <row r="3895" spans="1:8" x14ac:dyDescent="0.3">
      <c r="A3895">
        <v>3894</v>
      </c>
      <c r="B3895" s="2">
        <v>40352</v>
      </c>
      <c r="C3895" s="13">
        <v>75.900000000000006</v>
      </c>
      <c r="D3895" s="13">
        <f t="shared" si="180"/>
        <v>-1.25</v>
      </c>
      <c r="E3895" s="14">
        <v>18940</v>
      </c>
      <c r="F3895" s="14">
        <f t="shared" si="181"/>
        <v>0</v>
      </c>
      <c r="G3895" s="14">
        <v>512.82000000000005</v>
      </c>
      <c r="H3895" s="13">
        <f t="shared" si="182"/>
        <v>0.19000000000005457</v>
      </c>
    </row>
    <row r="3896" spans="1:8" x14ac:dyDescent="0.3">
      <c r="A3896">
        <v>3895</v>
      </c>
      <c r="B3896" s="2">
        <v>40351</v>
      </c>
      <c r="C3896" s="13">
        <v>77.150000000000006</v>
      </c>
      <c r="D3896" s="13">
        <f t="shared" si="180"/>
        <v>-0.68999999999999773</v>
      </c>
      <c r="E3896" s="14">
        <v>18940</v>
      </c>
      <c r="F3896" s="14">
        <f t="shared" si="181"/>
        <v>-10</v>
      </c>
      <c r="G3896" s="14">
        <v>512.63</v>
      </c>
      <c r="H3896" s="13">
        <f t="shared" si="182"/>
        <v>-2.1200000000000045</v>
      </c>
    </row>
    <row r="3897" spans="1:8" x14ac:dyDescent="0.3">
      <c r="A3897">
        <v>3896</v>
      </c>
      <c r="B3897" s="2">
        <v>40350</v>
      </c>
      <c r="C3897" s="13">
        <v>77.84</v>
      </c>
      <c r="D3897" s="13">
        <f t="shared" si="180"/>
        <v>0.65999999999999659</v>
      </c>
      <c r="E3897" s="14">
        <v>18950</v>
      </c>
      <c r="F3897" s="14">
        <f t="shared" si="181"/>
        <v>50</v>
      </c>
      <c r="G3897" s="14">
        <v>514.75</v>
      </c>
      <c r="H3897" s="13">
        <f t="shared" si="182"/>
        <v>3.5699999999999932</v>
      </c>
    </row>
    <row r="3898" spans="1:8" x14ac:dyDescent="0.3">
      <c r="A3898">
        <v>3897</v>
      </c>
      <c r="B3898" s="2">
        <v>40347</v>
      </c>
      <c r="C3898" s="13">
        <v>77.180000000000007</v>
      </c>
      <c r="D3898" s="13">
        <f t="shared" si="180"/>
        <v>0.36000000000001364</v>
      </c>
      <c r="E3898" s="14">
        <v>18900</v>
      </c>
      <c r="F3898" s="14">
        <f t="shared" si="181"/>
        <v>0</v>
      </c>
      <c r="G3898" s="14">
        <v>511.18</v>
      </c>
      <c r="H3898" s="13">
        <f t="shared" si="182"/>
        <v>0.42000000000001592</v>
      </c>
    </row>
    <row r="3899" spans="1:8" x14ac:dyDescent="0.3">
      <c r="A3899">
        <v>3898</v>
      </c>
      <c r="B3899" s="2">
        <v>40346</v>
      </c>
      <c r="C3899" s="13">
        <v>76.819999999999993</v>
      </c>
      <c r="D3899" s="13">
        <f t="shared" si="180"/>
        <v>-0.85000000000000853</v>
      </c>
      <c r="E3899" s="14">
        <v>18900</v>
      </c>
      <c r="F3899" s="14">
        <f t="shared" si="181"/>
        <v>-60</v>
      </c>
      <c r="G3899" s="14">
        <v>510.76</v>
      </c>
      <c r="H3899" s="13">
        <f t="shared" si="182"/>
        <v>3.999999999996362E-2</v>
      </c>
    </row>
    <row r="3900" spans="1:8" x14ac:dyDescent="0.3">
      <c r="A3900">
        <v>3899</v>
      </c>
      <c r="B3900" s="2">
        <v>40345</v>
      </c>
      <c r="C3900" s="13">
        <v>77.67</v>
      </c>
      <c r="D3900" s="13">
        <f t="shared" si="180"/>
        <v>0.82999999999999829</v>
      </c>
      <c r="E3900" s="14">
        <v>18960</v>
      </c>
      <c r="F3900" s="14">
        <f t="shared" si="181"/>
        <v>0</v>
      </c>
      <c r="G3900" s="14">
        <v>510.72</v>
      </c>
      <c r="H3900" s="13">
        <f t="shared" si="182"/>
        <v>2.7100000000000364</v>
      </c>
    </row>
    <row r="3901" spans="1:8" x14ac:dyDescent="0.3">
      <c r="A3901">
        <v>3900</v>
      </c>
      <c r="B3901" s="2">
        <v>40344</v>
      </c>
      <c r="C3901" s="13">
        <v>76.84</v>
      </c>
      <c r="D3901" s="13">
        <f t="shared" si="180"/>
        <v>1.8500000000000085</v>
      </c>
      <c r="E3901" s="14">
        <v>18960</v>
      </c>
      <c r="F3901" s="14">
        <f t="shared" si="181"/>
        <v>-5</v>
      </c>
      <c r="G3901" s="14">
        <v>508.01</v>
      </c>
      <c r="H3901" s="13">
        <f t="shared" si="182"/>
        <v>-0.31000000000000227</v>
      </c>
    </row>
    <row r="3902" spans="1:8" x14ac:dyDescent="0.3">
      <c r="A3902">
        <v>3901</v>
      </c>
      <c r="B3902" s="2">
        <v>40343</v>
      </c>
      <c r="C3902" s="13">
        <v>74.989999999999995</v>
      </c>
      <c r="D3902" s="13">
        <f t="shared" si="180"/>
        <v>1.0999999999999943</v>
      </c>
      <c r="E3902" s="14">
        <v>18965</v>
      </c>
      <c r="F3902" s="14">
        <f t="shared" si="181"/>
        <v>15</v>
      </c>
      <c r="G3902" s="14">
        <v>508.32</v>
      </c>
      <c r="H3902" s="13">
        <f t="shared" si="182"/>
        <v>4.0299999999999727</v>
      </c>
    </row>
    <row r="3903" spans="1:8" x14ac:dyDescent="0.3">
      <c r="A3903">
        <v>3902</v>
      </c>
      <c r="B3903" s="2">
        <v>40340</v>
      </c>
      <c r="C3903" s="13">
        <v>73.89</v>
      </c>
      <c r="D3903" s="13">
        <f t="shared" si="180"/>
        <v>-1.5900000000000034</v>
      </c>
      <c r="E3903" s="14">
        <v>18950</v>
      </c>
      <c r="F3903" s="14">
        <f t="shared" si="181"/>
        <v>-10</v>
      </c>
      <c r="G3903" s="14">
        <v>504.29</v>
      </c>
      <c r="H3903" s="13">
        <f t="shared" si="182"/>
        <v>3.7800000000000296</v>
      </c>
    </row>
    <row r="3904" spans="1:8" x14ac:dyDescent="0.3">
      <c r="A3904">
        <v>3903</v>
      </c>
      <c r="B3904" s="2">
        <v>40339</v>
      </c>
      <c r="C3904" s="13">
        <v>75.48</v>
      </c>
      <c r="D3904" s="13">
        <f t="shared" si="180"/>
        <v>1.1000000000000085</v>
      </c>
      <c r="E3904" s="14">
        <v>18960</v>
      </c>
      <c r="F3904" s="14">
        <f t="shared" si="181"/>
        <v>0</v>
      </c>
      <c r="G3904" s="14">
        <v>500.51</v>
      </c>
      <c r="H3904" s="13">
        <f t="shared" si="182"/>
        <v>2.9499999999999886</v>
      </c>
    </row>
    <row r="3905" spans="1:8" x14ac:dyDescent="0.3">
      <c r="A3905">
        <v>3904</v>
      </c>
      <c r="B3905" s="2">
        <v>40338</v>
      </c>
      <c r="C3905" s="13">
        <v>74.38</v>
      </c>
      <c r="D3905" s="13">
        <f t="shared" si="180"/>
        <v>2.5</v>
      </c>
      <c r="E3905" s="14">
        <v>18960</v>
      </c>
      <c r="F3905" s="14">
        <f t="shared" si="181"/>
        <v>-15</v>
      </c>
      <c r="G3905" s="14">
        <v>497.56</v>
      </c>
      <c r="H3905" s="13">
        <f t="shared" si="182"/>
        <v>0.37000000000000455</v>
      </c>
    </row>
    <row r="3906" spans="1:8" x14ac:dyDescent="0.3">
      <c r="A3906">
        <v>3905</v>
      </c>
      <c r="B3906" s="2">
        <v>40337</v>
      </c>
      <c r="C3906" s="13">
        <v>71.88</v>
      </c>
      <c r="D3906" s="13">
        <f t="shared" si="180"/>
        <v>0.32999999999999829</v>
      </c>
      <c r="E3906" s="14">
        <v>18975</v>
      </c>
      <c r="F3906" s="14">
        <f t="shared" si="181"/>
        <v>15</v>
      </c>
      <c r="G3906" s="14">
        <v>497.19</v>
      </c>
      <c r="H3906" s="13">
        <f t="shared" si="182"/>
        <v>0.30000000000001137</v>
      </c>
    </row>
    <row r="3907" spans="1:8" x14ac:dyDescent="0.3">
      <c r="A3907">
        <v>3906</v>
      </c>
      <c r="B3907" s="2">
        <v>40336</v>
      </c>
      <c r="C3907" s="13">
        <v>71.55</v>
      </c>
      <c r="D3907" s="13">
        <f t="shared" ref="D3907:D3970" si="183">C3907-C3908</f>
        <v>0.11999999999999034</v>
      </c>
      <c r="E3907" s="14">
        <v>18960</v>
      </c>
      <c r="F3907" s="14">
        <f t="shared" ref="F3907:F3970" si="184">E3907-E3908</f>
        <v>0</v>
      </c>
      <c r="G3907" s="14">
        <v>496.89</v>
      </c>
      <c r="H3907" s="13">
        <f t="shared" ref="H3907:H3970" si="185">G3907-G3908</f>
        <v>-13.480000000000018</v>
      </c>
    </row>
    <row r="3908" spans="1:8" x14ac:dyDescent="0.3">
      <c r="A3908">
        <v>3907</v>
      </c>
      <c r="B3908" s="2">
        <v>40333</v>
      </c>
      <c r="C3908" s="13">
        <v>71.430000000000007</v>
      </c>
      <c r="D3908" s="13">
        <f t="shared" si="183"/>
        <v>-3.1899999999999977</v>
      </c>
      <c r="E3908" s="14">
        <v>18960</v>
      </c>
      <c r="F3908" s="14">
        <f t="shared" si="184"/>
        <v>-10</v>
      </c>
      <c r="G3908" s="14">
        <v>510.37</v>
      </c>
      <c r="H3908" s="13">
        <f t="shared" si="185"/>
        <v>-0.79000000000002046</v>
      </c>
    </row>
    <row r="3909" spans="1:8" x14ac:dyDescent="0.3">
      <c r="A3909">
        <v>3908</v>
      </c>
      <c r="B3909" s="2">
        <v>40332</v>
      </c>
      <c r="C3909" s="13">
        <v>74.62</v>
      </c>
      <c r="D3909" s="13">
        <f t="shared" si="183"/>
        <v>1.7400000000000091</v>
      </c>
      <c r="E3909" s="14">
        <v>18970</v>
      </c>
      <c r="F3909" s="14">
        <f t="shared" si="184"/>
        <v>-5</v>
      </c>
      <c r="G3909" s="14">
        <v>511.16</v>
      </c>
      <c r="H3909" s="13">
        <f t="shared" si="185"/>
        <v>0.42000000000001592</v>
      </c>
    </row>
    <row r="3910" spans="1:8" x14ac:dyDescent="0.3">
      <c r="A3910">
        <v>3909</v>
      </c>
      <c r="B3910" s="2">
        <v>40331</v>
      </c>
      <c r="C3910" s="13">
        <v>72.88</v>
      </c>
      <c r="D3910" s="13">
        <f t="shared" si="183"/>
        <v>0.17999999999999261</v>
      </c>
      <c r="E3910" s="14">
        <v>18975</v>
      </c>
      <c r="F3910" s="14">
        <f t="shared" si="184"/>
        <v>105</v>
      </c>
      <c r="G3910" s="14">
        <v>510.74</v>
      </c>
      <c r="H3910" s="13">
        <f t="shared" si="185"/>
        <v>2.0600000000000023</v>
      </c>
    </row>
    <row r="3911" spans="1:8" x14ac:dyDescent="0.3">
      <c r="A3911">
        <v>3910</v>
      </c>
      <c r="B3911" s="2">
        <v>40330</v>
      </c>
      <c r="C3911" s="13">
        <v>72.7</v>
      </c>
      <c r="D3911" s="13">
        <f t="shared" si="183"/>
        <v>2.7857142857142918</v>
      </c>
      <c r="E3911" s="14">
        <v>18870</v>
      </c>
      <c r="F3911" s="14">
        <f t="shared" si="184"/>
        <v>20</v>
      </c>
      <c r="G3911" s="14">
        <v>508.68</v>
      </c>
      <c r="H3911" s="13">
        <f t="shared" si="185"/>
        <v>1.2400000000000091</v>
      </c>
    </row>
    <row r="3912" spans="1:8" x14ac:dyDescent="0.3">
      <c r="A3912">
        <v>3911</v>
      </c>
      <c r="B3912" s="2">
        <v>40329</v>
      </c>
      <c r="C3912" s="13">
        <v>69.914285714285711</v>
      </c>
      <c r="D3912" s="13">
        <f t="shared" si="183"/>
        <v>-4.085714285714289</v>
      </c>
      <c r="E3912" s="14">
        <v>18850</v>
      </c>
      <c r="F3912" s="14">
        <f t="shared" si="184"/>
        <v>-120</v>
      </c>
      <c r="G3912" s="14">
        <v>507.44</v>
      </c>
      <c r="H3912" s="13">
        <f t="shared" si="185"/>
        <v>-5.5500000000000114</v>
      </c>
    </row>
    <row r="3913" spans="1:8" x14ac:dyDescent="0.3">
      <c r="A3913">
        <v>3912</v>
      </c>
      <c r="B3913" s="2">
        <v>40326</v>
      </c>
      <c r="C3913" s="13">
        <v>74</v>
      </c>
      <c r="D3913" s="13">
        <f t="shared" si="183"/>
        <v>-0.56000000000000227</v>
      </c>
      <c r="E3913" s="14">
        <v>18970</v>
      </c>
      <c r="F3913" s="14">
        <f t="shared" si="184"/>
        <v>0</v>
      </c>
      <c r="G3913" s="14">
        <v>512.99</v>
      </c>
      <c r="H3913" s="13">
        <f t="shared" si="185"/>
        <v>15.829999999999984</v>
      </c>
    </row>
    <row r="3914" spans="1:8" x14ac:dyDescent="0.3">
      <c r="A3914">
        <v>3913</v>
      </c>
      <c r="B3914" s="2">
        <v>40325</v>
      </c>
      <c r="C3914" s="13">
        <v>74.56</v>
      </c>
      <c r="D3914" s="13">
        <f t="shared" si="183"/>
        <v>3.0400000000000063</v>
      </c>
      <c r="E3914" s="14">
        <v>18970</v>
      </c>
      <c r="F3914" s="14">
        <f t="shared" si="184"/>
        <v>70</v>
      </c>
      <c r="G3914" s="14">
        <v>497.16</v>
      </c>
      <c r="H3914" s="13">
        <f t="shared" si="185"/>
        <v>4.4700000000000273</v>
      </c>
    </row>
    <row r="3915" spans="1:8" x14ac:dyDescent="0.3">
      <c r="A3915">
        <v>3914</v>
      </c>
      <c r="B3915" s="2">
        <v>40324</v>
      </c>
      <c r="C3915" s="13">
        <v>71.52</v>
      </c>
      <c r="D3915" s="13">
        <f t="shared" si="183"/>
        <v>6.7399999999999949</v>
      </c>
      <c r="E3915" s="14">
        <v>18900</v>
      </c>
      <c r="F3915" s="14">
        <f t="shared" si="184"/>
        <v>-70</v>
      </c>
      <c r="G3915" s="14">
        <v>492.69</v>
      </c>
      <c r="H3915" s="13">
        <f t="shared" si="185"/>
        <v>6.4399999999999977</v>
      </c>
    </row>
    <row r="3916" spans="1:8" x14ac:dyDescent="0.3">
      <c r="A3916">
        <v>3915</v>
      </c>
      <c r="B3916" s="2">
        <v>40323</v>
      </c>
      <c r="C3916" s="13">
        <v>64.78</v>
      </c>
      <c r="D3916" s="13">
        <f t="shared" si="183"/>
        <v>-3.4500000000000028</v>
      </c>
      <c r="E3916" s="14">
        <v>18970</v>
      </c>
      <c r="F3916" s="14">
        <f t="shared" si="184"/>
        <v>0</v>
      </c>
      <c r="G3916" s="14">
        <v>486.25</v>
      </c>
      <c r="H3916" s="13">
        <f t="shared" si="185"/>
        <v>6.0000000000002274E-2</v>
      </c>
    </row>
    <row r="3917" spans="1:8" x14ac:dyDescent="0.3">
      <c r="A3917">
        <v>3916</v>
      </c>
      <c r="B3917" s="2">
        <v>40322</v>
      </c>
      <c r="C3917" s="13">
        <v>68.23</v>
      </c>
      <c r="D3917" s="13">
        <f t="shared" si="183"/>
        <v>0.20000000000000284</v>
      </c>
      <c r="E3917" s="14">
        <v>18970</v>
      </c>
      <c r="F3917" s="14">
        <f t="shared" si="184"/>
        <v>0</v>
      </c>
      <c r="G3917" s="14">
        <v>486.19</v>
      </c>
      <c r="H3917" s="13">
        <f t="shared" si="185"/>
        <v>2.5</v>
      </c>
    </row>
    <row r="3918" spans="1:8" x14ac:dyDescent="0.3">
      <c r="A3918">
        <v>3917</v>
      </c>
      <c r="B3918" s="2">
        <v>40319</v>
      </c>
      <c r="C3918" s="13">
        <v>68.03</v>
      </c>
      <c r="D3918" s="13">
        <f t="shared" si="183"/>
        <v>-0.25</v>
      </c>
      <c r="E3918" s="14">
        <v>18970</v>
      </c>
      <c r="F3918" s="14">
        <f t="shared" si="184"/>
        <v>10</v>
      </c>
      <c r="G3918" s="14">
        <v>483.69</v>
      </c>
      <c r="H3918" s="13">
        <f t="shared" si="185"/>
        <v>-19.860000000000014</v>
      </c>
    </row>
    <row r="3919" spans="1:8" x14ac:dyDescent="0.3">
      <c r="A3919">
        <v>3918</v>
      </c>
      <c r="B3919" s="2">
        <v>40318</v>
      </c>
      <c r="C3919" s="13">
        <v>68.28</v>
      </c>
      <c r="D3919" s="13">
        <f t="shared" si="183"/>
        <v>-1.6299999999999955</v>
      </c>
      <c r="E3919" s="14">
        <v>18960</v>
      </c>
      <c r="F3919" s="14">
        <f t="shared" si="184"/>
        <v>-10</v>
      </c>
      <c r="G3919" s="14">
        <v>503.55</v>
      </c>
      <c r="H3919" s="13">
        <f t="shared" si="185"/>
        <v>8.6500000000000341</v>
      </c>
    </row>
    <row r="3920" spans="1:8" x14ac:dyDescent="0.3">
      <c r="A3920">
        <v>3919</v>
      </c>
      <c r="B3920" s="2">
        <v>40317</v>
      </c>
      <c r="C3920" s="13">
        <v>69.91</v>
      </c>
      <c r="D3920" s="13">
        <f t="shared" si="183"/>
        <v>0.53000000000000114</v>
      </c>
      <c r="E3920" s="14">
        <v>18970</v>
      </c>
      <c r="F3920" s="14">
        <f t="shared" si="184"/>
        <v>0</v>
      </c>
      <c r="G3920" s="14">
        <v>494.9</v>
      </c>
      <c r="H3920" s="13">
        <f t="shared" si="185"/>
        <v>-13.400000000000034</v>
      </c>
    </row>
    <row r="3921" spans="1:8" x14ac:dyDescent="0.3">
      <c r="A3921">
        <v>3920</v>
      </c>
      <c r="B3921" s="2">
        <v>40316</v>
      </c>
      <c r="C3921" s="13">
        <v>69.38</v>
      </c>
      <c r="D3921" s="13">
        <f t="shared" si="183"/>
        <v>-0.70000000000000284</v>
      </c>
      <c r="E3921" s="14">
        <v>18970</v>
      </c>
      <c r="F3921" s="14">
        <f t="shared" si="184"/>
        <v>-20</v>
      </c>
      <c r="G3921" s="14">
        <v>508.3</v>
      </c>
      <c r="H3921" s="13">
        <f t="shared" si="185"/>
        <v>-2.9699999999999704</v>
      </c>
    </row>
    <row r="3922" spans="1:8" x14ac:dyDescent="0.3">
      <c r="A3922">
        <v>3921</v>
      </c>
      <c r="B3922" s="2">
        <v>40315</v>
      </c>
      <c r="C3922" s="13">
        <v>70.08</v>
      </c>
      <c r="D3922" s="13">
        <f t="shared" si="183"/>
        <v>-1.5300000000000011</v>
      </c>
      <c r="E3922" s="14">
        <v>18990</v>
      </c>
      <c r="F3922" s="14">
        <f t="shared" si="184"/>
        <v>0</v>
      </c>
      <c r="G3922" s="14">
        <v>511.27</v>
      </c>
      <c r="H3922" s="13">
        <f t="shared" si="185"/>
        <v>-9.4500000000000455</v>
      </c>
    </row>
    <row r="3923" spans="1:8" x14ac:dyDescent="0.3">
      <c r="A3923">
        <v>3922</v>
      </c>
      <c r="B3923" s="2">
        <v>40312</v>
      </c>
      <c r="C3923" s="13">
        <v>71.61</v>
      </c>
      <c r="D3923" s="13">
        <f t="shared" si="183"/>
        <v>-2.769999999999996</v>
      </c>
      <c r="E3923" s="14">
        <v>18990</v>
      </c>
      <c r="F3923" s="14">
        <f t="shared" si="184"/>
        <v>50</v>
      </c>
      <c r="G3923" s="14">
        <v>520.72</v>
      </c>
      <c r="H3923" s="13">
        <f t="shared" si="185"/>
        <v>1.7900000000000773</v>
      </c>
    </row>
    <row r="3924" spans="1:8" x14ac:dyDescent="0.3">
      <c r="A3924">
        <v>3923</v>
      </c>
      <c r="B3924" s="2">
        <v>40311</v>
      </c>
      <c r="C3924" s="13">
        <v>74.38</v>
      </c>
      <c r="D3924" s="13">
        <f t="shared" si="183"/>
        <v>-1.2700000000000102</v>
      </c>
      <c r="E3924" s="14">
        <v>18940</v>
      </c>
      <c r="F3924" s="14">
        <f t="shared" si="184"/>
        <v>20</v>
      </c>
      <c r="G3924" s="14">
        <v>518.92999999999995</v>
      </c>
      <c r="H3924" s="13">
        <f t="shared" si="185"/>
        <v>-0.67000000000007276</v>
      </c>
    </row>
    <row r="3925" spans="1:8" x14ac:dyDescent="0.3">
      <c r="A3925">
        <v>3924</v>
      </c>
      <c r="B3925" s="2">
        <v>40310</v>
      </c>
      <c r="C3925" s="13">
        <v>75.650000000000006</v>
      </c>
      <c r="D3925" s="13">
        <f t="shared" si="183"/>
        <v>-0.71999999999999886</v>
      </c>
      <c r="E3925" s="14">
        <v>18920</v>
      </c>
      <c r="F3925" s="14">
        <f t="shared" si="184"/>
        <v>-50</v>
      </c>
      <c r="G3925" s="14">
        <v>519.6</v>
      </c>
      <c r="H3925" s="13">
        <f t="shared" si="185"/>
        <v>-14.759999999999991</v>
      </c>
    </row>
    <row r="3926" spans="1:8" x14ac:dyDescent="0.3">
      <c r="A3926">
        <v>3925</v>
      </c>
      <c r="B3926" s="2">
        <v>40309</v>
      </c>
      <c r="C3926" s="13">
        <v>76.37</v>
      </c>
      <c r="D3926" s="13">
        <f t="shared" si="183"/>
        <v>-0.51999999999999602</v>
      </c>
      <c r="E3926" s="14">
        <v>18970</v>
      </c>
      <c r="F3926" s="14">
        <f t="shared" si="184"/>
        <v>-30</v>
      </c>
      <c r="G3926" s="14">
        <v>534.36</v>
      </c>
      <c r="H3926" s="13">
        <f t="shared" si="185"/>
        <v>-1.999999999998181E-2</v>
      </c>
    </row>
    <row r="3927" spans="1:8" x14ac:dyDescent="0.3">
      <c r="A3927">
        <v>3926</v>
      </c>
      <c r="B3927" s="2">
        <v>40308</v>
      </c>
      <c r="C3927" s="13">
        <v>76.89</v>
      </c>
      <c r="D3927" s="13">
        <f t="shared" si="183"/>
        <v>1.7900000000000063</v>
      </c>
      <c r="E3927" s="14">
        <v>19000</v>
      </c>
      <c r="F3927" s="14">
        <f t="shared" si="184"/>
        <v>50</v>
      </c>
      <c r="G3927" s="14">
        <v>534.38</v>
      </c>
      <c r="H3927" s="13">
        <f t="shared" si="185"/>
        <v>-7.6499999999999773</v>
      </c>
    </row>
    <row r="3928" spans="1:8" x14ac:dyDescent="0.3">
      <c r="A3928">
        <v>3927</v>
      </c>
      <c r="B3928" s="2">
        <v>40305</v>
      </c>
      <c r="C3928" s="13">
        <v>75.099999999999994</v>
      </c>
      <c r="D3928" s="13">
        <f t="shared" si="183"/>
        <v>-2.0800000000000125</v>
      </c>
      <c r="E3928" s="14">
        <v>18950</v>
      </c>
      <c r="F3928" s="14">
        <f t="shared" si="184"/>
        <v>-10</v>
      </c>
      <c r="G3928" s="14">
        <v>542.03</v>
      </c>
      <c r="H3928" s="13">
        <f t="shared" si="185"/>
        <v>-7.4800000000000182</v>
      </c>
    </row>
    <row r="3929" spans="1:8" x14ac:dyDescent="0.3">
      <c r="A3929">
        <v>3928</v>
      </c>
      <c r="B3929" s="2">
        <v>40304</v>
      </c>
      <c r="C3929" s="13">
        <v>77.180000000000007</v>
      </c>
      <c r="D3929" s="13">
        <f t="shared" si="183"/>
        <v>-2.8199999999999932</v>
      </c>
      <c r="E3929" s="14">
        <v>18960</v>
      </c>
      <c r="F3929" s="14">
        <f t="shared" si="184"/>
        <v>10</v>
      </c>
      <c r="G3929" s="14">
        <v>549.51</v>
      </c>
      <c r="H3929" s="13">
        <f t="shared" si="185"/>
        <v>1.5</v>
      </c>
    </row>
    <row r="3930" spans="1:8" x14ac:dyDescent="0.3">
      <c r="A3930">
        <v>3929</v>
      </c>
      <c r="B3930" s="2">
        <v>40303</v>
      </c>
      <c r="C3930" s="13">
        <v>80</v>
      </c>
      <c r="D3930" s="13">
        <f t="shared" si="183"/>
        <v>-2.730000000000004</v>
      </c>
      <c r="E3930" s="14">
        <v>18950</v>
      </c>
      <c r="F3930" s="14">
        <f t="shared" si="184"/>
        <v>10</v>
      </c>
      <c r="G3930" s="14">
        <v>548.01</v>
      </c>
      <c r="H3930" s="13">
        <f t="shared" si="185"/>
        <v>-1.1100000000000136</v>
      </c>
    </row>
    <row r="3931" spans="1:8" x14ac:dyDescent="0.3">
      <c r="A3931">
        <v>3930</v>
      </c>
      <c r="B3931" s="2">
        <v>40302</v>
      </c>
      <c r="C3931" s="13">
        <v>82.73</v>
      </c>
      <c r="D3931" s="13">
        <f t="shared" si="183"/>
        <v>-3.4599999999999937</v>
      </c>
      <c r="E3931" s="14">
        <v>18940</v>
      </c>
      <c r="F3931" s="14">
        <f t="shared" si="184"/>
        <v>65</v>
      </c>
      <c r="G3931" s="14">
        <v>549.12</v>
      </c>
      <c r="H3931" s="13">
        <f t="shared" si="185"/>
        <v>16.406588921282832</v>
      </c>
    </row>
    <row r="3932" spans="1:8" x14ac:dyDescent="0.3">
      <c r="A3932">
        <v>3931</v>
      </c>
      <c r="B3932" s="2">
        <v>40301</v>
      </c>
      <c r="C3932" s="13">
        <v>86.19</v>
      </c>
      <c r="D3932" s="13">
        <f t="shared" si="183"/>
        <v>0.12000000000000455</v>
      </c>
      <c r="E3932" s="14">
        <v>18875</v>
      </c>
      <c r="F3932" s="14">
        <f t="shared" si="184"/>
        <v>0</v>
      </c>
      <c r="G3932" s="14">
        <v>532.71341107871717</v>
      </c>
      <c r="H3932" s="13">
        <f t="shared" si="185"/>
        <v>1.626676384839584</v>
      </c>
    </row>
    <row r="3933" spans="1:8" x14ac:dyDescent="0.3">
      <c r="A3933">
        <v>3932</v>
      </c>
      <c r="B3933" s="2">
        <v>40298</v>
      </c>
      <c r="C3933" s="13">
        <v>86.07</v>
      </c>
      <c r="D3933" s="13">
        <f t="shared" si="183"/>
        <v>0.89999999999999147</v>
      </c>
      <c r="E3933" s="14">
        <v>18875</v>
      </c>
      <c r="F3933" s="14">
        <f t="shared" si="184"/>
        <v>-65</v>
      </c>
      <c r="G3933" s="14">
        <v>531.08673469387759</v>
      </c>
      <c r="H3933" s="13">
        <f t="shared" si="185"/>
        <v>-11.283265306122416</v>
      </c>
    </row>
    <row r="3934" spans="1:8" x14ac:dyDescent="0.3">
      <c r="A3934">
        <v>3933</v>
      </c>
      <c r="B3934" s="2">
        <v>40297</v>
      </c>
      <c r="C3934" s="13">
        <v>85.17</v>
      </c>
      <c r="D3934" s="13">
        <f t="shared" si="183"/>
        <v>1.9500000000000028</v>
      </c>
      <c r="E3934" s="14">
        <v>18940</v>
      </c>
      <c r="F3934" s="14">
        <f t="shared" si="184"/>
        <v>0</v>
      </c>
      <c r="G3934" s="14">
        <v>542.37</v>
      </c>
      <c r="H3934" s="13">
        <f t="shared" si="185"/>
        <v>3.1699999999999591</v>
      </c>
    </row>
    <row r="3935" spans="1:8" x14ac:dyDescent="0.3">
      <c r="A3935">
        <v>3934</v>
      </c>
      <c r="B3935" s="2">
        <v>40296</v>
      </c>
      <c r="C3935" s="13">
        <v>83.22</v>
      </c>
      <c r="D3935" s="13">
        <f t="shared" si="183"/>
        <v>0.78999999999999204</v>
      </c>
      <c r="E3935" s="14">
        <v>18940</v>
      </c>
      <c r="F3935" s="14">
        <f t="shared" si="184"/>
        <v>60</v>
      </c>
      <c r="G3935" s="14">
        <v>539.20000000000005</v>
      </c>
      <c r="H3935" s="13">
        <f t="shared" si="185"/>
        <v>3.4800000000000182</v>
      </c>
    </row>
    <row r="3936" spans="1:8" x14ac:dyDescent="0.3">
      <c r="A3936">
        <v>3935</v>
      </c>
      <c r="B3936" s="2">
        <v>40295</v>
      </c>
      <c r="C3936" s="13">
        <v>82.43</v>
      </c>
      <c r="D3936" s="13">
        <f t="shared" si="183"/>
        <v>-1.769999999999996</v>
      </c>
      <c r="E3936" s="14">
        <v>18880</v>
      </c>
      <c r="F3936" s="14">
        <f t="shared" si="184"/>
        <v>-70</v>
      </c>
      <c r="G3936" s="14">
        <v>535.72</v>
      </c>
      <c r="H3936" s="13">
        <f t="shared" si="185"/>
        <v>4.5099999999999909</v>
      </c>
    </row>
    <row r="3937" spans="1:8" x14ac:dyDescent="0.3">
      <c r="A3937">
        <v>3936</v>
      </c>
      <c r="B3937" s="2">
        <v>40294</v>
      </c>
      <c r="C3937" s="13">
        <v>84.2</v>
      </c>
      <c r="D3937" s="13">
        <f t="shared" si="183"/>
        <v>-0.14000000000000057</v>
      </c>
      <c r="E3937" s="14">
        <v>18950</v>
      </c>
      <c r="F3937" s="14">
        <f t="shared" si="184"/>
        <v>70</v>
      </c>
      <c r="G3937" s="14">
        <v>531.21</v>
      </c>
      <c r="H3937" s="13">
        <f t="shared" si="185"/>
        <v>11.112857142857251</v>
      </c>
    </row>
    <row r="3938" spans="1:8" x14ac:dyDescent="0.3">
      <c r="A3938">
        <v>3937</v>
      </c>
      <c r="B3938" s="2">
        <v>40291</v>
      </c>
      <c r="C3938" s="13">
        <v>84.34</v>
      </c>
      <c r="D3938" s="13">
        <f t="shared" si="183"/>
        <v>1.4500000000000028</v>
      </c>
      <c r="E3938" s="14">
        <v>18880</v>
      </c>
      <c r="F3938" s="14">
        <f t="shared" si="184"/>
        <v>-70</v>
      </c>
      <c r="G3938" s="14">
        <v>520.09714285714279</v>
      </c>
      <c r="H3938" s="13">
        <f t="shared" si="185"/>
        <v>-9.2128571428571604</v>
      </c>
    </row>
    <row r="3939" spans="1:8" x14ac:dyDescent="0.3">
      <c r="A3939">
        <v>3938</v>
      </c>
      <c r="B3939" s="2">
        <v>40290</v>
      </c>
      <c r="C3939" s="13">
        <v>82.89</v>
      </c>
      <c r="D3939" s="13">
        <f t="shared" si="183"/>
        <v>0.10999999999999943</v>
      </c>
      <c r="E3939" s="14">
        <v>18950</v>
      </c>
      <c r="F3939" s="14">
        <f t="shared" si="184"/>
        <v>0</v>
      </c>
      <c r="G3939" s="14">
        <v>529.30999999999995</v>
      </c>
      <c r="H3939" s="13">
        <f t="shared" si="185"/>
        <v>9.6099999999999</v>
      </c>
    </row>
    <row r="3940" spans="1:8" x14ac:dyDescent="0.3">
      <c r="A3940">
        <v>3939</v>
      </c>
      <c r="B3940" s="2">
        <v>40289</v>
      </c>
      <c r="C3940" s="13">
        <v>82.78</v>
      </c>
      <c r="D3940" s="13">
        <f t="shared" si="183"/>
        <v>-0.20000000000000284</v>
      </c>
      <c r="E3940" s="14">
        <v>18950</v>
      </c>
      <c r="F3940" s="14">
        <f t="shared" si="184"/>
        <v>-10</v>
      </c>
      <c r="G3940" s="14">
        <v>519.70000000000005</v>
      </c>
      <c r="H3940" s="13">
        <f t="shared" si="185"/>
        <v>4.5</v>
      </c>
    </row>
    <row r="3941" spans="1:8" x14ac:dyDescent="0.3">
      <c r="A3941">
        <v>3940</v>
      </c>
      <c r="B3941" s="2">
        <v>40288</v>
      </c>
      <c r="C3941" s="13">
        <v>82.98</v>
      </c>
      <c r="D3941" s="13">
        <f t="shared" si="183"/>
        <v>1.460000000000008</v>
      </c>
      <c r="E3941" s="14">
        <v>18960</v>
      </c>
      <c r="F3941" s="14">
        <f t="shared" si="184"/>
        <v>-10</v>
      </c>
      <c r="G3941" s="14">
        <v>515.20000000000005</v>
      </c>
      <c r="H3941" s="13">
        <f t="shared" si="185"/>
        <v>-1.5399999999999636</v>
      </c>
    </row>
    <row r="3942" spans="1:8" x14ac:dyDescent="0.3">
      <c r="A3942">
        <v>3941</v>
      </c>
      <c r="B3942" s="2">
        <v>40287</v>
      </c>
      <c r="C3942" s="13">
        <v>81.52</v>
      </c>
      <c r="D3942" s="13">
        <f t="shared" si="183"/>
        <v>-1.4500000000000028</v>
      </c>
      <c r="E3942" s="14">
        <v>18970</v>
      </c>
      <c r="F3942" s="14">
        <f t="shared" si="184"/>
        <v>20</v>
      </c>
      <c r="G3942" s="14">
        <v>516.74</v>
      </c>
      <c r="H3942" s="13">
        <f t="shared" si="185"/>
        <v>-5.2899999999999636</v>
      </c>
    </row>
    <row r="3943" spans="1:8" x14ac:dyDescent="0.3">
      <c r="A3943">
        <v>3942</v>
      </c>
      <c r="B3943" s="2">
        <v>40284</v>
      </c>
      <c r="C3943" s="13">
        <v>82.97</v>
      </c>
      <c r="D3943" s="13">
        <f t="shared" si="183"/>
        <v>-2.2800000000000011</v>
      </c>
      <c r="E3943" s="14">
        <v>18950</v>
      </c>
      <c r="F3943" s="14">
        <f t="shared" si="184"/>
        <v>-10</v>
      </c>
      <c r="G3943" s="14">
        <v>522.03</v>
      </c>
      <c r="H3943" s="13">
        <f t="shared" si="185"/>
        <v>0.53999999999996362</v>
      </c>
    </row>
    <row r="3944" spans="1:8" x14ac:dyDescent="0.3">
      <c r="A3944">
        <v>3943</v>
      </c>
      <c r="B3944" s="2">
        <v>40283</v>
      </c>
      <c r="C3944" s="13">
        <v>85.25</v>
      </c>
      <c r="D3944" s="13">
        <f t="shared" si="183"/>
        <v>-0.37000000000000455</v>
      </c>
      <c r="E3944" s="14">
        <v>18960</v>
      </c>
      <c r="F3944" s="14">
        <f t="shared" si="184"/>
        <v>-20</v>
      </c>
      <c r="G3944" s="14">
        <v>521.49</v>
      </c>
      <c r="H3944" s="13">
        <f t="shared" si="185"/>
        <v>5.2799999999999727</v>
      </c>
    </row>
    <row r="3945" spans="1:8" x14ac:dyDescent="0.3">
      <c r="A3945">
        <v>3944</v>
      </c>
      <c r="B3945" s="2">
        <v>40282</v>
      </c>
      <c r="C3945" s="13">
        <v>85.62</v>
      </c>
      <c r="D3945" s="13">
        <f t="shared" si="183"/>
        <v>1.8200000000000074</v>
      </c>
      <c r="E3945" s="14">
        <v>18980</v>
      </c>
      <c r="F3945" s="14">
        <f t="shared" si="184"/>
        <v>0</v>
      </c>
      <c r="G3945" s="14">
        <v>516.21</v>
      </c>
      <c r="H3945" s="13">
        <f t="shared" si="185"/>
        <v>-1.7699999999999818</v>
      </c>
    </row>
    <row r="3946" spans="1:8" x14ac:dyDescent="0.3">
      <c r="A3946">
        <v>3945</v>
      </c>
      <c r="B3946" s="2">
        <v>40281</v>
      </c>
      <c r="C3946" s="13">
        <v>83.8</v>
      </c>
      <c r="D3946" s="13">
        <f t="shared" si="183"/>
        <v>-0.26999999999999602</v>
      </c>
      <c r="E3946" s="14">
        <v>18980</v>
      </c>
      <c r="F3946" s="14">
        <f t="shared" si="184"/>
        <v>-20</v>
      </c>
      <c r="G3946" s="14">
        <v>517.98</v>
      </c>
      <c r="H3946" s="13">
        <f t="shared" si="185"/>
        <v>-1.9499999999999318</v>
      </c>
    </row>
    <row r="3947" spans="1:8" x14ac:dyDescent="0.3">
      <c r="A3947">
        <v>3946</v>
      </c>
      <c r="B3947" s="2">
        <v>40280</v>
      </c>
      <c r="C3947" s="13">
        <v>84.07</v>
      </c>
      <c r="D3947" s="13">
        <f t="shared" si="183"/>
        <v>-0.53000000000000114</v>
      </c>
      <c r="E3947" s="14">
        <v>19000</v>
      </c>
      <c r="F3947" s="14">
        <f t="shared" si="184"/>
        <v>0</v>
      </c>
      <c r="G3947" s="14">
        <v>519.92999999999995</v>
      </c>
      <c r="H3947" s="13">
        <f t="shared" si="185"/>
        <v>2.5099999999999909</v>
      </c>
    </row>
    <row r="3948" spans="1:8" x14ac:dyDescent="0.3">
      <c r="A3948">
        <v>3947</v>
      </c>
      <c r="B3948" s="2">
        <v>40277</v>
      </c>
      <c r="C3948" s="13">
        <v>84.6</v>
      </c>
      <c r="D3948" s="13">
        <f t="shared" si="183"/>
        <v>-0.57000000000000739</v>
      </c>
      <c r="E3948" s="14">
        <v>19000</v>
      </c>
      <c r="F3948" s="14">
        <f t="shared" si="184"/>
        <v>0</v>
      </c>
      <c r="G3948" s="14">
        <v>517.41999999999996</v>
      </c>
      <c r="H3948" s="13">
        <f t="shared" si="185"/>
        <v>1.4900000000000091</v>
      </c>
    </row>
    <row r="3949" spans="1:8" x14ac:dyDescent="0.3">
      <c r="A3949">
        <v>3948</v>
      </c>
      <c r="B3949" s="2">
        <v>40276</v>
      </c>
      <c r="C3949" s="13">
        <v>85.17</v>
      </c>
      <c r="D3949" s="13">
        <f t="shared" si="183"/>
        <v>-0.46999999999999886</v>
      </c>
      <c r="E3949" s="14">
        <v>19000</v>
      </c>
      <c r="F3949" s="14">
        <f t="shared" si="184"/>
        <v>-20</v>
      </c>
      <c r="G3949" s="14">
        <v>515.92999999999995</v>
      </c>
      <c r="H3949" s="13">
        <f t="shared" si="185"/>
        <v>0.10999999999989996</v>
      </c>
    </row>
    <row r="3950" spans="1:8" x14ac:dyDescent="0.3">
      <c r="A3950">
        <v>3949</v>
      </c>
      <c r="B3950" s="2">
        <v>40275</v>
      </c>
      <c r="C3950" s="13">
        <v>85.64</v>
      </c>
      <c r="D3950" s="13">
        <f t="shared" si="183"/>
        <v>-0.90000000000000568</v>
      </c>
      <c r="E3950" s="14">
        <v>19020</v>
      </c>
      <c r="F3950" s="14">
        <f t="shared" si="184"/>
        <v>70</v>
      </c>
      <c r="G3950" s="14">
        <v>515.82000000000005</v>
      </c>
      <c r="H3950" s="13">
        <f t="shared" si="185"/>
        <v>0.49000000000000909</v>
      </c>
    </row>
    <row r="3951" spans="1:8" x14ac:dyDescent="0.3">
      <c r="A3951">
        <v>3950</v>
      </c>
      <c r="B3951" s="2">
        <v>40274</v>
      </c>
      <c r="C3951" s="13">
        <v>86.54</v>
      </c>
      <c r="D3951" s="13">
        <f t="shared" si="183"/>
        <v>0.18000000000000682</v>
      </c>
      <c r="E3951" s="14">
        <v>18950</v>
      </c>
      <c r="F3951" s="14">
        <f t="shared" si="184"/>
        <v>-130</v>
      </c>
      <c r="G3951" s="14">
        <v>515.33000000000004</v>
      </c>
      <c r="H3951" s="13">
        <f t="shared" si="185"/>
        <v>0.54000000000007731</v>
      </c>
    </row>
    <row r="3952" spans="1:8" x14ac:dyDescent="0.3">
      <c r="A3952">
        <v>3951</v>
      </c>
      <c r="B3952" s="2">
        <v>40273</v>
      </c>
      <c r="C3952" s="13">
        <v>86.36</v>
      </c>
      <c r="D3952" s="13">
        <f t="shared" si="183"/>
        <v>4.5985714285714181</v>
      </c>
      <c r="E3952" s="14">
        <v>19080</v>
      </c>
      <c r="F3952" s="14">
        <f t="shared" si="184"/>
        <v>20</v>
      </c>
      <c r="G3952" s="14">
        <v>514.79</v>
      </c>
      <c r="H3952" s="13">
        <f t="shared" si="185"/>
        <v>4.3099999999999454</v>
      </c>
    </row>
    <row r="3953" spans="1:8" x14ac:dyDescent="0.3">
      <c r="A3953">
        <v>3952</v>
      </c>
      <c r="B3953" s="2">
        <v>40270</v>
      </c>
      <c r="C3953" s="13">
        <v>81.761428571428581</v>
      </c>
      <c r="D3953" s="13">
        <f t="shared" si="183"/>
        <v>-2.7685714285714198</v>
      </c>
      <c r="E3953" s="14">
        <v>19060</v>
      </c>
      <c r="F3953" s="14">
        <f t="shared" si="184"/>
        <v>60</v>
      </c>
      <c r="G3953" s="14">
        <v>510.48</v>
      </c>
      <c r="H3953" s="13">
        <f t="shared" si="185"/>
        <v>2.3000000000000114</v>
      </c>
    </row>
    <row r="3954" spans="1:8" x14ac:dyDescent="0.3">
      <c r="A3954">
        <v>3953</v>
      </c>
      <c r="B3954" s="2">
        <v>40269</v>
      </c>
      <c r="C3954" s="13">
        <v>84.53</v>
      </c>
      <c r="D3954" s="13">
        <f t="shared" si="183"/>
        <v>1.0799999999999983</v>
      </c>
      <c r="E3954" s="14">
        <v>19000</v>
      </c>
      <c r="F3954" s="14">
        <f t="shared" si="184"/>
        <v>-80</v>
      </c>
      <c r="G3954" s="14">
        <v>508.18</v>
      </c>
      <c r="H3954" s="13">
        <f t="shared" si="185"/>
        <v>8.9399999999999977</v>
      </c>
    </row>
    <row r="3955" spans="1:8" x14ac:dyDescent="0.3">
      <c r="A3955">
        <v>3954</v>
      </c>
      <c r="B3955" s="2">
        <v>40268</v>
      </c>
      <c r="C3955" s="13">
        <v>83.45</v>
      </c>
      <c r="D3955" s="13">
        <f t="shared" si="183"/>
        <v>1.3100000000000023</v>
      </c>
      <c r="E3955" s="14">
        <v>19080</v>
      </c>
      <c r="F3955" s="14">
        <f t="shared" si="184"/>
        <v>80</v>
      </c>
      <c r="G3955" s="14">
        <v>499.24</v>
      </c>
      <c r="H3955" s="13">
        <f t="shared" si="185"/>
        <v>-1.4800000000000182</v>
      </c>
    </row>
    <row r="3956" spans="1:8" x14ac:dyDescent="0.3">
      <c r="A3956">
        <v>3955</v>
      </c>
      <c r="B3956" s="2">
        <v>40267</v>
      </c>
      <c r="C3956" s="13">
        <v>82.14</v>
      </c>
      <c r="D3956" s="13">
        <f t="shared" si="183"/>
        <v>0.21999999999999886</v>
      </c>
      <c r="E3956" s="14">
        <v>19000</v>
      </c>
      <c r="F3956" s="14">
        <f t="shared" si="184"/>
        <v>-70</v>
      </c>
      <c r="G3956" s="14">
        <v>500.72</v>
      </c>
      <c r="H3956" s="13">
        <f t="shared" si="185"/>
        <v>-4.9499999999999886</v>
      </c>
    </row>
    <row r="3957" spans="1:8" x14ac:dyDescent="0.3">
      <c r="A3957">
        <v>3956</v>
      </c>
      <c r="B3957" s="2">
        <v>40266</v>
      </c>
      <c r="C3957" s="13">
        <v>81.92</v>
      </c>
      <c r="D3957" s="13">
        <f t="shared" si="183"/>
        <v>2.1700000000000017</v>
      </c>
      <c r="E3957" s="14">
        <v>19070</v>
      </c>
      <c r="F3957" s="14">
        <f t="shared" si="184"/>
        <v>0</v>
      </c>
      <c r="G3957" s="14">
        <v>505.67</v>
      </c>
      <c r="H3957" s="13">
        <f t="shared" si="185"/>
        <v>0.37000000000000455</v>
      </c>
    </row>
    <row r="3958" spans="1:8" x14ac:dyDescent="0.3">
      <c r="A3958">
        <v>3957</v>
      </c>
      <c r="B3958" s="2">
        <v>40263</v>
      </c>
      <c r="C3958" s="13">
        <v>79.75</v>
      </c>
      <c r="D3958" s="13">
        <f t="shared" si="183"/>
        <v>-0.5</v>
      </c>
      <c r="E3958" s="14">
        <v>19070</v>
      </c>
      <c r="F3958" s="14">
        <f t="shared" si="184"/>
        <v>-10</v>
      </c>
      <c r="G3958" s="14">
        <v>505.3</v>
      </c>
      <c r="H3958" s="13">
        <f t="shared" si="185"/>
        <v>1.910000000000025</v>
      </c>
    </row>
    <row r="3959" spans="1:8" x14ac:dyDescent="0.3">
      <c r="A3959">
        <v>3958</v>
      </c>
      <c r="B3959" s="2">
        <v>40262</v>
      </c>
      <c r="C3959" s="13">
        <v>80.25</v>
      </c>
      <c r="D3959" s="13">
        <f t="shared" si="183"/>
        <v>-4.0000000000006253E-2</v>
      </c>
      <c r="E3959" s="14">
        <v>19080</v>
      </c>
      <c r="F3959" s="14">
        <f t="shared" si="184"/>
        <v>410</v>
      </c>
      <c r="G3959" s="14">
        <v>503.39</v>
      </c>
      <c r="H3959" s="13">
        <f t="shared" si="185"/>
        <v>-8.7300000000000182</v>
      </c>
    </row>
    <row r="3960" spans="1:8" x14ac:dyDescent="0.3">
      <c r="A3960">
        <v>3959</v>
      </c>
      <c r="B3960" s="2">
        <v>40261</v>
      </c>
      <c r="C3960" s="13">
        <v>80.290000000000006</v>
      </c>
      <c r="D3960" s="13">
        <f t="shared" si="183"/>
        <v>-1.3900000000000006</v>
      </c>
      <c r="E3960" s="14">
        <v>18670</v>
      </c>
      <c r="F3960" s="14">
        <f t="shared" si="184"/>
        <v>0</v>
      </c>
      <c r="G3960" s="14">
        <v>512.12</v>
      </c>
      <c r="H3960" s="13">
        <f t="shared" si="185"/>
        <v>5.5900000000000318</v>
      </c>
    </row>
    <row r="3961" spans="1:8" x14ac:dyDescent="0.3">
      <c r="A3961">
        <v>3960</v>
      </c>
      <c r="B3961" s="2">
        <v>40260</v>
      </c>
      <c r="C3961" s="13">
        <v>81.680000000000007</v>
      </c>
      <c r="D3961" s="13">
        <f t="shared" si="183"/>
        <v>0.42000000000000171</v>
      </c>
      <c r="E3961" s="14">
        <v>18670</v>
      </c>
      <c r="F3961" s="14">
        <f t="shared" si="184"/>
        <v>-10</v>
      </c>
      <c r="G3961" s="14">
        <v>506.53</v>
      </c>
      <c r="H3961" s="13">
        <f t="shared" si="185"/>
        <v>-5.0500000000000114</v>
      </c>
    </row>
    <row r="3962" spans="1:8" x14ac:dyDescent="0.3">
      <c r="A3962">
        <v>3961</v>
      </c>
      <c r="B3962" s="2">
        <v>40259</v>
      </c>
      <c r="C3962" s="13">
        <v>81.260000000000005</v>
      </c>
      <c r="D3962" s="13">
        <f t="shared" si="183"/>
        <v>0.68000000000000682</v>
      </c>
      <c r="E3962" s="14">
        <v>18680</v>
      </c>
      <c r="F3962" s="14">
        <f t="shared" si="184"/>
        <v>0</v>
      </c>
      <c r="G3962" s="14">
        <v>511.58</v>
      </c>
      <c r="H3962" s="13">
        <f t="shared" si="185"/>
        <v>-4.410000000000025</v>
      </c>
    </row>
    <row r="3963" spans="1:8" x14ac:dyDescent="0.3">
      <c r="A3963">
        <v>3962</v>
      </c>
      <c r="B3963" s="2">
        <v>40256</v>
      </c>
      <c r="C3963" s="13">
        <v>80.58</v>
      </c>
      <c r="D3963" s="13">
        <f t="shared" si="183"/>
        <v>-1.5799999999999983</v>
      </c>
      <c r="E3963" s="14">
        <v>18680</v>
      </c>
      <c r="F3963" s="14">
        <f t="shared" si="184"/>
        <v>-5</v>
      </c>
      <c r="G3963" s="14">
        <v>515.99</v>
      </c>
      <c r="H3963" s="13">
        <f t="shared" si="185"/>
        <v>-3.7400000000000091</v>
      </c>
    </row>
    <row r="3964" spans="1:8" x14ac:dyDescent="0.3">
      <c r="A3964">
        <v>3963</v>
      </c>
      <c r="B3964" s="2">
        <v>40255</v>
      </c>
      <c r="C3964" s="13">
        <v>82.16</v>
      </c>
      <c r="D3964" s="13">
        <f t="shared" si="183"/>
        <v>-0.77000000000001023</v>
      </c>
      <c r="E3964" s="14">
        <v>18685</v>
      </c>
      <c r="F3964" s="14">
        <f t="shared" si="184"/>
        <v>25</v>
      </c>
      <c r="G3964" s="14">
        <v>519.73</v>
      </c>
      <c r="H3964" s="13">
        <f t="shared" si="185"/>
        <v>8.8799999999999955</v>
      </c>
    </row>
    <row r="3965" spans="1:8" x14ac:dyDescent="0.3">
      <c r="A3965">
        <v>3964</v>
      </c>
      <c r="B3965" s="2">
        <v>40254</v>
      </c>
      <c r="C3965" s="13">
        <v>82.93</v>
      </c>
      <c r="D3965" s="13">
        <f t="shared" si="183"/>
        <v>1.1800000000000068</v>
      </c>
      <c r="E3965" s="14">
        <v>18660</v>
      </c>
      <c r="F3965" s="14">
        <f t="shared" si="184"/>
        <v>-20</v>
      </c>
      <c r="G3965" s="14">
        <v>510.85</v>
      </c>
      <c r="H3965" s="13">
        <f t="shared" si="185"/>
        <v>-5.2300000000000182</v>
      </c>
    </row>
    <row r="3966" spans="1:8" x14ac:dyDescent="0.3">
      <c r="A3966">
        <v>3965</v>
      </c>
      <c r="B3966" s="2">
        <v>40253</v>
      </c>
      <c r="C3966" s="13">
        <v>81.75</v>
      </c>
      <c r="D3966" s="13">
        <f t="shared" si="183"/>
        <v>1.9599999999999937</v>
      </c>
      <c r="E3966" s="14">
        <v>18680</v>
      </c>
      <c r="F3966" s="14">
        <f t="shared" si="184"/>
        <v>0</v>
      </c>
      <c r="G3966" s="14">
        <v>516.08000000000004</v>
      </c>
      <c r="H3966" s="13">
        <f t="shared" si="185"/>
        <v>-15.779999999999973</v>
      </c>
    </row>
    <row r="3967" spans="1:8" x14ac:dyDescent="0.3">
      <c r="A3967">
        <v>3966</v>
      </c>
      <c r="B3967" s="2">
        <v>40252</v>
      </c>
      <c r="C3967" s="13">
        <v>79.790000000000006</v>
      </c>
      <c r="D3967" s="13">
        <f t="shared" si="183"/>
        <v>-1.4699999999999989</v>
      </c>
      <c r="E3967" s="14">
        <v>18680</v>
      </c>
      <c r="F3967" s="14">
        <f t="shared" si="184"/>
        <v>-10</v>
      </c>
      <c r="G3967" s="14">
        <v>531.86</v>
      </c>
      <c r="H3967" s="13">
        <f t="shared" si="185"/>
        <v>0.35000000000002274</v>
      </c>
    </row>
    <row r="3968" spans="1:8" x14ac:dyDescent="0.3">
      <c r="A3968">
        <v>3967</v>
      </c>
      <c r="B3968" s="2">
        <v>40249</v>
      </c>
      <c r="C3968" s="13">
        <v>81.260000000000005</v>
      </c>
      <c r="D3968" s="13">
        <f t="shared" si="183"/>
        <v>-0.8399999999999892</v>
      </c>
      <c r="E3968" s="14">
        <v>18690</v>
      </c>
      <c r="F3968" s="14">
        <f t="shared" si="184"/>
        <v>0</v>
      </c>
      <c r="G3968" s="14">
        <v>531.51</v>
      </c>
      <c r="H3968" s="13">
        <f t="shared" si="185"/>
        <v>6.8700000000000045</v>
      </c>
    </row>
    <row r="3969" spans="1:8" x14ac:dyDescent="0.3">
      <c r="A3969">
        <v>3968</v>
      </c>
      <c r="B3969" s="2">
        <v>40248</v>
      </c>
      <c r="C3969" s="13">
        <v>82.1</v>
      </c>
      <c r="D3969" s="13">
        <f t="shared" si="183"/>
        <v>3.0000000000001137E-2</v>
      </c>
      <c r="E3969" s="14">
        <v>18690</v>
      </c>
      <c r="F3969" s="14">
        <f t="shared" si="184"/>
        <v>10</v>
      </c>
      <c r="G3969" s="14">
        <v>524.64</v>
      </c>
      <c r="H3969" s="13">
        <f t="shared" si="185"/>
        <v>-1.0299999999999727</v>
      </c>
    </row>
    <row r="3970" spans="1:8" x14ac:dyDescent="0.3">
      <c r="A3970">
        <v>3969</v>
      </c>
      <c r="B3970" s="2">
        <v>40247</v>
      </c>
      <c r="C3970" s="13">
        <v>82.07</v>
      </c>
      <c r="D3970" s="13">
        <f t="shared" si="183"/>
        <v>0.56999999999999318</v>
      </c>
      <c r="E3970" s="14">
        <v>18680</v>
      </c>
      <c r="F3970" s="14">
        <f t="shared" si="184"/>
        <v>20</v>
      </c>
      <c r="G3970" s="14">
        <v>525.66999999999996</v>
      </c>
      <c r="H3970" s="13">
        <f t="shared" si="185"/>
        <v>-1.6000000000000227</v>
      </c>
    </row>
    <row r="3971" spans="1:8" x14ac:dyDescent="0.3">
      <c r="A3971">
        <v>3970</v>
      </c>
      <c r="B3971" s="2">
        <v>40246</v>
      </c>
      <c r="C3971" s="13">
        <v>81.5</v>
      </c>
      <c r="D3971" s="13">
        <f t="shared" ref="D3971:D4015" si="186">C3971-C3972</f>
        <v>-0.34999999999999432</v>
      </c>
      <c r="E3971" s="14">
        <v>18660</v>
      </c>
      <c r="F3971" s="14">
        <f t="shared" ref="F3971:F4015" si="187">E3971-E3972</f>
        <v>-20</v>
      </c>
      <c r="G3971" s="14">
        <v>527.27</v>
      </c>
      <c r="H3971" s="13">
        <f t="shared" ref="H3971:H4015" si="188">G3971-G3972</f>
        <v>6.1499999999999773</v>
      </c>
    </row>
    <row r="3972" spans="1:8" x14ac:dyDescent="0.3">
      <c r="A3972">
        <v>3971</v>
      </c>
      <c r="B3972" s="2">
        <v>40245</v>
      </c>
      <c r="C3972" s="13">
        <v>81.849999999999994</v>
      </c>
      <c r="D3972" s="13">
        <f t="shared" si="186"/>
        <v>0.34999999999999432</v>
      </c>
      <c r="E3972" s="14">
        <v>18680</v>
      </c>
      <c r="F3972" s="14">
        <f t="shared" si="187"/>
        <v>0</v>
      </c>
      <c r="G3972" s="14">
        <v>521.12</v>
      </c>
      <c r="H3972" s="13">
        <f t="shared" si="188"/>
        <v>7.7300000000000182</v>
      </c>
    </row>
    <row r="3973" spans="1:8" x14ac:dyDescent="0.3">
      <c r="A3973">
        <v>3972</v>
      </c>
      <c r="B3973" s="2">
        <v>40242</v>
      </c>
      <c r="C3973" s="13">
        <v>81.5</v>
      </c>
      <c r="D3973" s="13">
        <f t="shared" si="186"/>
        <v>1.2900000000000063</v>
      </c>
      <c r="E3973" s="14">
        <v>18680</v>
      </c>
      <c r="F3973" s="14">
        <f t="shared" si="187"/>
        <v>0</v>
      </c>
      <c r="G3973" s="14">
        <v>513.39</v>
      </c>
      <c r="H3973" s="13">
        <f t="shared" si="188"/>
        <v>1.4799999999999613</v>
      </c>
    </row>
    <row r="3974" spans="1:8" x14ac:dyDescent="0.3">
      <c r="A3974">
        <v>3973</v>
      </c>
      <c r="B3974" s="2">
        <v>40241</v>
      </c>
      <c r="C3974" s="13">
        <v>80.209999999999994</v>
      </c>
      <c r="D3974" s="13">
        <f t="shared" si="186"/>
        <v>-0.70000000000000284</v>
      </c>
      <c r="E3974" s="14">
        <v>18680</v>
      </c>
      <c r="F3974" s="14">
        <f t="shared" si="187"/>
        <v>-10</v>
      </c>
      <c r="G3974" s="14">
        <v>511.91</v>
      </c>
      <c r="H3974" s="13">
        <f t="shared" si="188"/>
        <v>4.5900000000000318</v>
      </c>
    </row>
    <row r="3975" spans="1:8" x14ac:dyDescent="0.3">
      <c r="A3975">
        <v>3974</v>
      </c>
      <c r="B3975" s="2">
        <v>40240</v>
      </c>
      <c r="C3975" s="13">
        <v>80.91</v>
      </c>
      <c r="D3975" s="13">
        <f t="shared" si="186"/>
        <v>1.289999999999992</v>
      </c>
      <c r="E3975" s="14">
        <v>18690</v>
      </c>
      <c r="F3975" s="14">
        <f t="shared" si="187"/>
        <v>90</v>
      </c>
      <c r="G3975" s="14">
        <v>507.32</v>
      </c>
      <c r="H3975" s="13">
        <f t="shared" si="188"/>
        <v>6.3199999999999932</v>
      </c>
    </row>
    <row r="3976" spans="1:8" x14ac:dyDescent="0.3">
      <c r="A3976">
        <v>3975</v>
      </c>
      <c r="B3976" s="2">
        <v>40239</v>
      </c>
      <c r="C3976" s="13">
        <v>79.62</v>
      </c>
      <c r="D3976" s="13">
        <f t="shared" si="186"/>
        <v>0.9100000000000108</v>
      </c>
      <c r="E3976" s="14">
        <v>18600</v>
      </c>
      <c r="F3976" s="14">
        <f t="shared" si="187"/>
        <v>0</v>
      </c>
      <c r="G3976" s="14">
        <v>501</v>
      </c>
      <c r="H3976" s="13">
        <f t="shared" si="188"/>
        <v>-2.0099999999999909</v>
      </c>
    </row>
    <row r="3977" spans="1:8" x14ac:dyDescent="0.3">
      <c r="A3977">
        <v>3976</v>
      </c>
      <c r="B3977" s="2">
        <v>40238</v>
      </c>
      <c r="C3977" s="13">
        <v>78.709999999999994</v>
      </c>
      <c r="D3977" s="13">
        <f t="shared" si="186"/>
        <v>-1.0100000000000051</v>
      </c>
      <c r="E3977" s="14">
        <v>18600</v>
      </c>
      <c r="F3977" s="14">
        <f t="shared" si="187"/>
        <v>-200</v>
      </c>
      <c r="G3977" s="14">
        <v>503.01</v>
      </c>
      <c r="H3977" s="13">
        <f t="shared" si="188"/>
        <v>6.0999999999999659</v>
      </c>
    </row>
    <row r="3978" spans="1:8" x14ac:dyDescent="0.3">
      <c r="A3978">
        <v>3977</v>
      </c>
      <c r="B3978" s="2">
        <v>40235</v>
      </c>
      <c r="C3978" s="13">
        <v>79.72</v>
      </c>
      <c r="D3978" s="13">
        <f t="shared" si="186"/>
        <v>1.730000000000004</v>
      </c>
      <c r="E3978" s="14">
        <v>18800</v>
      </c>
      <c r="F3978" s="14">
        <f t="shared" si="187"/>
        <v>150</v>
      </c>
      <c r="G3978" s="14">
        <v>496.91</v>
      </c>
      <c r="H3978" s="13">
        <f t="shared" si="188"/>
        <v>1.9200000000000159</v>
      </c>
    </row>
    <row r="3979" spans="1:8" x14ac:dyDescent="0.3">
      <c r="A3979">
        <v>3978</v>
      </c>
      <c r="B3979" s="2">
        <v>40234</v>
      </c>
      <c r="C3979" s="13">
        <v>77.989999999999995</v>
      </c>
      <c r="D3979" s="13">
        <f t="shared" si="186"/>
        <v>-1.7600000000000051</v>
      </c>
      <c r="E3979" s="14">
        <v>18650</v>
      </c>
      <c r="F3979" s="14">
        <f t="shared" si="187"/>
        <v>-100</v>
      </c>
      <c r="G3979" s="14">
        <v>494.99</v>
      </c>
      <c r="H3979" s="13">
        <f t="shared" si="188"/>
        <v>0.40000000000003411</v>
      </c>
    </row>
    <row r="3980" spans="1:8" x14ac:dyDescent="0.3">
      <c r="A3980">
        <v>3979</v>
      </c>
      <c r="B3980" s="2">
        <v>40233</v>
      </c>
      <c r="C3980" s="13">
        <v>79.75</v>
      </c>
      <c r="D3980" s="13">
        <f t="shared" si="186"/>
        <v>1.1400000000000006</v>
      </c>
      <c r="E3980" s="14">
        <v>18750</v>
      </c>
      <c r="F3980" s="14">
        <f t="shared" si="187"/>
        <v>120</v>
      </c>
      <c r="G3980" s="14">
        <v>494.59</v>
      </c>
      <c r="H3980" s="13">
        <f t="shared" si="188"/>
        <v>-1.7000000000000455</v>
      </c>
    </row>
    <row r="3981" spans="1:8" x14ac:dyDescent="0.3">
      <c r="A3981">
        <v>3980</v>
      </c>
      <c r="B3981" s="2">
        <v>40232</v>
      </c>
      <c r="C3981" s="13">
        <v>78.61</v>
      </c>
      <c r="D3981" s="13">
        <f t="shared" si="186"/>
        <v>-1.4300000000000068</v>
      </c>
      <c r="E3981" s="14">
        <v>18630</v>
      </c>
      <c r="F3981" s="14">
        <f t="shared" si="187"/>
        <v>-120</v>
      </c>
      <c r="G3981" s="14">
        <v>496.29</v>
      </c>
      <c r="H3981" s="13">
        <f t="shared" si="188"/>
        <v>-13.729999999999961</v>
      </c>
    </row>
    <row r="3982" spans="1:8" x14ac:dyDescent="0.3">
      <c r="A3982">
        <v>3981</v>
      </c>
      <c r="B3982" s="2">
        <v>40231</v>
      </c>
      <c r="C3982" s="13">
        <v>80.040000000000006</v>
      </c>
      <c r="D3982" s="13">
        <f t="shared" si="186"/>
        <v>0.27000000000001023</v>
      </c>
      <c r="E3982" s="14">
        <v>18750</v>
      </c>
      <c r="F3982" s="14">
        <f t="shared" si="187"/>
        <v>150</v>
      </c>
      <c r="G3982" s="14">
        <v>510.02</v>
      </c>
      <c r="H3982" s="13">
        <f t="shared" si="188"/>
        <v>14.992261557684344</v>
      </c>
    </row>
    <row r="3983" spans="1:8" x14ac:dyDescent="0.3">
      <c r="A3983">
        <v>3982</v>
      </c>
      <c r="B3983" s="2">
        <v>40228</v>
      </c>
      <c r="C3983" s="13">
        <v>79.77</v>
      </c>
      <c r="D3983" s="13">
        <f t="shared" si="186"/>
        <v>0.79999999999999716</v>
      </c>
      <c r="E3983" s="14">
        <v>18600</v>
      </c>
      <c r="F3983" s="14">
        <f t="shared" si="187"/>
        <v>50</v>
      </c>
      <c r="G3983" s="14">
        <v>495.02773844231564</v>
      </c>
      <c r="H3983" s="13">
        <f t="shared" si="188"/>
        <v>0.47846730528942771</v>
      </c>
    </row>
    <row r="3984" spans="1:8" x14ac:dyDescent="0.3">
      <c r="A3984">
        <v>3983</v>
      </c>
      <c r="B3984" s="2">
        <v>40227</v>
      </c>
      <c r="C3984" s="13">
        <v>78.97</v>
      </c>
      <c r="D3984" s="13">
        <f t="shared" si="186"/>
        <v>1.7000000000000028</v>
      </c>
      <c r="E3984" s="14">
        <v>18550</v>
      </c>
      <c r="F3984" s="14">
        <f t="shared" si="187"/>
        <v>0</v>
      </c>
      <c r="G3984" s="14">
        <v>494.54927113702621</v>
      </c>
      <c r="H3984" s="13">
        <f t="shared" si="188"/>
        <v>0.18865889212827369</v>
      </c>
    </row>
    <row r="3985" spans="1:8" x14ac:dyDescent="0.3">
      <c r="A3985">
        <v>3984</v>
      </c>
      <c r="B3985" s="2">
        <v>40226</v>
      </c>
      <c r="C3985" s="13">
        <v>77.27</v>
      </c>
      <c r="D3985" s="13">
        <f t="shared" si="186"/>
        <v>0.28999999999999204</v>
      </c>
      <c r="E3985" s="14">
        <v>18550</v>
      </c>
      <c r="F3985" s="14">
        <f t="shared" si="187"/>
        <v>-150</v>
      </c>
      <c r="G3985" s="14">
        <v>494.36061224489794</v>
      </c>
      <c r="H3985" s="13">
        <f t="shared" si="188"/>
        <v>-1.1836734693877702</v>
      </c>
    </row>
    <row r="3986" spans="1:8" x14ac:dyDescent="0.3">
      <c r="A3986">
        <v>3985</v>
      </c>
      <c r="B3986" s="2">
        <v>40225</v>
      </c>
      <c r="C3986" s="13">
        <v>76.98</v>
      </c>
      <c r="D3986" s="13">
        <f t="shared" si="186"/>
        <v>2.8700000000000045</v>
      </c>
      <c r="E3986" s="14">
        <v>18700</v>
      </c>
      <c r="F3986" s="14">
        <f t="shared" si="187"/>
        <v>0</v>
      </c>
      <c r="G3986" s="14">
        <v>495.54428571428571</v>
      </c>
      <c r="H3986" s="13">
        <f t="shared" si="188"/>
        <v>-11.455714285714294</v>
      </c>
    </row>
    <row r="3987" spans="1:8" x14ac:dyDescent="0.3">
      <c r="A3987">
        <v>3986</v>
      </c>
      <c r="B3987" s="2">
        <v>40221</v>
      </c>
      <c r="C3987" s="13">
        <v>74.11</v>
      </c>
      <c r="D3987" s="13">
        <f t="shared" si="186"/>
        <v>-1.1200000000000045</v>
      </c>
      <c r="E3987" s="14">
        <v>18700</v>
      </c>
      <c r="F3987" s="14">
        <f t="shared" si="187"/>
        <v>-150</v>
      </c>
      <c r="G3987" s="14">
        <v>507</v>
      </c>
      <c r="H3987" s="13">
        <f t="shared" si="188"/>
        <v>7.0600000000000023</v>
      </c>
    </row>
    <row r="3988" spans="1:8" x14ac:dyDescent="0.3">
      <c r="A3988">
        <v>3987</v>
      </c>
      <c r="B3988" s="2">
        <v>40220</v>
      </c>
      <c r="C3988" s="13">
        <v>75.23</v>
      </c>
      <c r="D3988" s="13">
        <f t="shared" si="186"/>
        <v>0.75</v>
      </c>
      <c r="E3988" s="14">
        <v>18850</v>
      </c>
      <c r="F3988" s="14">
        <f t="shared" si="187"/>
        <v>381</v>
      </c>
      <c r="G3988" s="14">
        <v>499.94</v>
      </c>
      <c r="H3988" s="13">
        <f t="shared" si="188"/>
        <v>9.0299999999999727</v>
      </c>
    </row>
    <row r="3989" spans="1:8" x14ac:dyDescent="0.3">
      <c r="A3989">
        <v>3988</v>
      </c>
      <c r="B3989" s="2">
        <v>40219</v>
      </c>
      <c r="C3989" s="13">
        <v>74.48</v>
      </c>
      <c r="D3989" s="13">
        <f t="shared" si="186"/>
        <v>0.77000000000001023</v>
      </c>
      <c r="E3989" s="14">
        <v>18469</v>
      </c>
      <c r="F3989" s="14">
        <f t="shared" si="187"/>
        <v>0</v>
      </c>
      <c r="G3989" s="14">
        <v>490.91</v>
      </c>
      <c r="H3989" s="13">
        <f t="shared" si="188"/>
        <v>8.0200000000000387</v>
      </c>
    </row>
    <row r="3990" spans="1:8" x14ac:dyDescent="0.3">
      <c r="A3990">
        <v>3989</v>
      </c>
      <c r="B3990" s="2">
        <v>40218</v>
      </c>
      <c r="C3990" s="13">
        <v>73.709999999999994</v>
      </c>
      <c r="D3990" s="13">
        <f t="shared" si="186"/>
        <v>1.8399999999999892</v>
      </c>
      <c r="E3990" s="14">
        <v>18469</v>
      </c>
      <c r="F3990" s="14">
        <f t="shared" si="187"/>
        <v>0</v>
      </c>
      <c r="G3990" s="14">
        <v>482.89</v>
      </c>
      <c r="H3990" s="13">
        <f t="shared" si="188"/>
        <v>-8.3100000000000023</v>
      </c>
    </row>
    <row r="3991" spans="1:8" x14ac:dyDescent="0.3">
      <c r="A3991">
        <v>3990</v>
      </c>
      <c r="B3991" s="2">
        <v>40217</v>
      </c>
      <c r="C3991" s="13">
        <v>71.87</v>
      </c>
      <c r="D3991" s="13">
        <f t="shared" si="186"/>
        <v>0.71999999999999886</v>
      </c>
      <c r="E3991" s="14">
        <v>18469</v>
      </c>
      <c r="F3991" s="14">
        <f t="shared" si="187"/>
        <v>0</v>
      </c>
      <c r="G3991" s="14">
        <v>491.2</v>
      </c>
      <c r="H3991" s="13">
        <f t="shared" si="188"/>
        <v>-1.8400000000000318</v>
      </c>
    </row>
    <row r="3992" spans="1:8" x14ac:dyDescent="0.3">
      <c r="A3992">
        <v>3991</v>
      </c>
      <c r="B3992" s="2">
        <v>40214</v>
      </c>
      <c r="C3992" s="13">
        <v>71.150000000000006</v>
      </c>
      <c r="D3992" s="13">
        <f t="shared" si="186"/>
        <v>-1.9799999999999898</v>
      </c>
      <c r="E3992" s="14">
        <v>18469</v>
      </c>
      <c r="F3992" s="14">
        <f t="shared" si="187"/>
        <v>0</v>
      </c>
      <c r="G3992" s="14">
        <v>493.04</v>
      </c>
      <c r="H3992" s="13">
        <f t="shared" si="188"/>
        <v>-10.789999999999964</v>
      </c>
    </row>
    <row r="3993" spans="1:8" x14ac:dyDescent="0.3">
      <c r="A3993">
        <v>3992</v>
      </c>
      <c r="B3993" s="2">
        <v>40213</v>
      </c>
      <c r="C3993" s="13">
        <v>73.13</v>
      </c>
      <c r="D3993" s="13">
        <f t="shared" si="186"/>
        <v>-3.8299999999999983</v>
      </c>
      <c r="E3993" s="14">
        <v>18469</v>
      </c>
      <c r="F3993" s="14">
        <f t="shared" si="187"/>
        <v>0</v>
      </c>
      <c r="G3993" s="14">
        <v>503.83</v>
      </c>
      <c r="H3993" s="13">
        <f t="shared" si="188"/>
        <v>8.3499999999999659</v>
      </c>
    </row>
    <row r="3994" spans="1:8" x14ac:dyDescent="0.3">
      <c r="A3994">
        <v>3993</v>
      </c>
      <c r="B3994" s="2">
        <v>40212</v>
      </c>
      <c r="C3994" s="13">
        <v>76.959999999999994</v>
      </c>
      <c r="D3994" s="13">
        <f t="shared" si="186"/>
        <v>-0.25</v>
      </c>
      <c r="E3994" s="14">
        <v>18469</v>
      </c>
      <c r="F3994" s="14">
        <f t="shared" si="187"/>
        <v>-1</v>
      </c>
      <c r="G3994" s="14">
        <v>495.48</v>
      </c>
      <c r="H3994" s="13">
        <f t="shared" si="188"/>
        <v>7.5500000000000114</v>
      </c>
    </row>
    <row r="3995" spans="1:8" x14ac:dyDescent="0.3">
      <c r="A3995">
        <v>3994</v>
      </c>
      <c r="B3995" s="2">
        <v>40211</v>
      </c>
      <c r="C3995" s="13">
        <v>77.209999999999994</v>
      </c>
      <c r="D3995" s="13">
        <f t="shared" si="186"/>
        <v>2.7999999999999972</v>
      </c>
      <c r="E3995" s="14">
        <v>18470</v>
      </c>
      <c r="F3995" s="14">
        <f t="shared" si="187"/>
        <v>1</v>
      </c>
      <c r="G3995" s="14">
        <v>487.93</v>
      </c>
      <c r="H3995" s="13">
        <f t="shared" si="188"/>
        <v>0.98000000000001819</v>
      </c>
    </row>
    <row r="3996" spans="1:8" x14ac:dyDescent="0.3">
      <c r="A3996">
        <v>3995</v>
      </c>
      <c r="B3996" s="2">
        <v>40210</v>
      </c>
      <c r="C3996" s="13">
        <v>74.41</v>
      </c>
      <c r="D3996" s="13">
        <f t="shared" si="186"/>
        <v>1.5600000000000023</v>
      </c>
      <c r="E3996" s="14">
        <v>18469</v>
      </c>
      <c r="F3996" s="14">
        <f t="shared" si="187"/>
        <v>0</v>
      </c>
      <c r="G3996" s="14">
        <v>486.95</v>
      </c>
      <c r="H3996" s="13">
        <f t="shared" si="188"/>
        <v>4.9900000000000091</v>
      </c>
    </row>
    <row r="3997" spans="1:8" x14ac:dyDescent="0.3">
      <c r="A3997">
        <v>3996</v>
      </c>
      <c r="B3997" s="2">
        <v>40207</v>
      </c>
      <c r="C3997" s="13">
        <v>72.849999999999994</v>
      </c>
      <c r="D3997" s="13">
        <f t="shared" si="186"/>
        <v>-0.77000000000001023</v>
      </c>
      <c r="E3997" s="14">
        <v>18469</v>
      </c>
      <c r="F3997" s="14">
        <f t="shared" si="187"/>
        <v>9</v>
      </c>
      <c r="G3997" s="14">
        <v>481.96</v>
      </c>
      <c r="H3997" s="13">
        <f t="shared" si="188"/>
        <v>0.19999999999998863</v>
      </c>
    </row>
    <row r="3998" spans="1:8" x14ac:dyDescent="0.3">
      <c r="A3998">
        <v>3997</v>
      </c>
      <c r="B3998" s="2">
        <v>40206</v>
      </c>
      <c r="C3998" s="13">
        <v>73.62</v>
      </c>
      <c r="D3998" s="13">
        <f t="shared" si="186"/>
        <v>-1.9999999999996021E-2</v>
      </c>
      <c r="E3998" s="14">
        <v>18460</v>
      </c>
      <c r="F3998" s="14">
        <f t="shared" si="187"/>
        <v>-9</v>
      </c>
      <c r="G3998" s="14">
        <v>481.76</v>
      </c>
      <c r="H3998" s="13">
        <f t="shared" si="188"/>
        <v>-4.6500000000000341</v>
      </c>
    </row>
    <row r="3999" spans="1:8" x14ac:dyDescent="0.3">
      <c r="A3999">
        <v>3998</v>
      </c>
      <c r="B3999" s="2">
        <v>40205</v>
      </c>
      <c r="C3999" s="13">
        <v>73.64</v>
      </c>
      <c r="D3999" s="13">
        <f t="shared" si="186"/>
        <v>-1.0300000000000011</v>
      </c>
      <c r="E3999" s="14">
        <v>18469</v>
      </c>
      <c r="F3999" s="14">
        <f t="shared" si="187"/>
        <v>0</v>
      </c>
      <c r="G3999" s="14">
        <v>486.41</v>
      </c>
      <c r="H3999" s="13">
        <f t="shared" si="188"/>
        <v>-11.489999999999952</v>
      </c>
    </row>
    <row r="4000" spans="1:8" x14ac:dyDescent="0.3">
      <c r="A4000">
        <v>3999</v>
      </c>
      <c r="B4000" s="2">
        <v>40204</v>
      </c>
      <c r="C4000" s="13">
        <v>74.67</v>
      </c>
      <c r="D4000" s="13">
        <f t="shared" si="186"/>
        <v>-0.23000000000000398</v>
      </c>
      <c r="E4000" s="14">
        <v>18469</v>
      </c>
      <c r="F4000" s="14">
        <f t="shared" si="187"/>
        <v>0</v>
      </c>
      <c r="G4000" s="14">
        <v>497.9</v>
      </c>
      <c r="H4000" s="13">
        <f t="shared" si="188"/>
        <v>16.989999999999952</v>
      </c>
    </row>
    <row r="4001" spans="1:8" x14ac:dyDescent="0.3">
      <c r="A4001">
        <v>4000</v>
      </c>
      <c r="B4001" s="2">
        <v>40203</v>
      </c>
      <c r="C4001" s="13">
        <v>74.900000000000006</v>
      </c>
      <c r="D4001" s="13">
        <f t="shared" si="186"/>
        <v>0.65000000000000568</v>
      </c>
      <c r="E4001" s="14">
        <v>18469</v>
      </c>
      <c r="F4001" s="14">
        <f t="shared" si="187"/>
        <v>0</v>
      </c>
      <c r="G4001" s="14">
        <v>480.91</v>
      </c>
      <c r="H4001" s="13">
        <f t="shared" si="188"/>
        <v>3.32000000000005</v>
      </c>
    </row>
    <row r="4002" spans="1:8" x14ac:dyDescent="0.3">
      <c r="A4002">
        <v>4001</v>
      </c>
      <c r="B4002" s="2">
        <v>40200</v>
      </c>
      <c r="C4002" s="13">
        <v>74.25</v>
      </c>
      <c r="D4002" s="13">
        <f t="shared" si="186"/>
        <v>-1.5900000000000034</v>
      </c>
      <c r="E4002" s="14">
        <v>18469</v>
      </c>
      <c r="F4002" s="14">
        <f t="shared" si="187"/>
        <v>0</v>
      </c>
      <c r="G4002" s="14">
        <v>477.59</v>
      </c>
      <c r="H4002" s="13">
        <f t="shared" si="188"/>
        <v>-0.83000000000004093</v>
      </c>
    </row>
    <row r="4003" spans="1:8" x14ac:dyDescent="0.3">
      <c r="A4003">
        <v>4002</v>
      </c>
      <c r="B4003" s="2">
        <v>40199</v>
      </c>
      <c r="C4003" s="13">
        <v>75.84</v>
      </c>
      <c r="D4003" s="13">
        <f t="shared" si="186"/>
        <v>-1.5799999999999983</v>
      </c>
      <c r="E4003" s="14">
        <v>18469</v>
      </c>
      <c r="F4003" s="14">
        <f t="shared" si="187"/>
        <v>-5</v>
      </c>
      <c r="G4003" s="14">
        <v>478.42</v>
      </c>
      <c r="H4003" s="13">
        <f t="shared" si="188"/>
        <v>-11.079999999999984</v>
      </c>
    </row>
    <row r="4004" spans="1:8" x14ac:dyDescent="0.3">
      <c r="A4004">
        <v>4003</v>
      </c>
      <c r="B4004" s="2">
        <v>40198</v>
      </c>
      <c r="C4004" s="13">
        <v>77.42</v>
      </c>
      <c r="D4004" s="13">
        <f t="shared" si="186"/>
        <v>-1.5600000000000023</v>
      </c>
      <c r="E4004" s="14">
        <v>18474</v>
      </c>
      <c r="F4004" s="14">
        <f t="shared" si="187"/>
        <v>5</v>
      </c>
      <c r="G4004" s="14">
        <v>489.5</v>
      </c>
      <c r="H4004" s="13">
        <f t="shared" si="188"/>
        <v>-6.0099999999999909</v>
      </c>
    </row>
    <row r="4005" spans="1:8" x14ac:dyDescent="0.3">
      <c r="A4005">
        <v>4004</v>
      </c>
      <c r="B4005" s="2">
        <v>40197</v>
      </c>
      <c r="C4005" s="13">
        <v>78.98</v>
      </c>
      <c r="D4005" s="13">
        <f t="shared" si="186"/>
        <v>-1.8257142857142838</v>
      </c>
      <c r="E4005" s="14">
        <v>18469</v>
      </c>
      <c r="F4005" s="14">
        <f t="shared" si="187"/>
        <v>0</v>
      </c>
      <c r="G4005" s="14">
        <v>495.51</v>
      </c>
      <c r="H4005" s="13">
        <f t="shared" si="188"/>
        <v>8.3799999999999955</v>
      </c>
    </row>
    <row r="4006" spans="1:8" x14ac:dyDescent="0.3">
      <c r="A4006">
        <v>4005</v>
      </c>
      <c r="B4006" s="2">
        <v>40196</v>
      </c>
      <c r="C4006" s="13">
        <v>80.805714285714288</v>
      </c>
      <c r="D4006" s="13">
        <f t="shared" si="186"/>
        <v>2.8457142857142941</v>
      </c>
      <c r="E4006" s="14">
        <v>18469</v>
      </c>
      <c r="F4006" s="14">
        <f t="shared" si="187"/>
        <v>9</v>
      </c>
      <c r="G4006" s="14">
        <v>487.13</v>
      </c>
      <c r="H4006" s="13">
        <f t="shared" si="188"/>
        <v>-18.29000000000002</v>
      </c>
    </row>
    <row r="4007" spans="1:8" x14ac:dyDescent="0.3">
      <c r="A4007">
        <v>4006</v>
      </c>
      <c r="B4007" s="2">
        <v>40193</v>
      </c>
      <c r="C4007" s="13">
        <v>77.959999999999994</v>
      </c>
      <c r="D4007" s="13">
        <f t="shared" si="186"/>
        <v>-1.3900000000000006</v>
      </c>
      <c r="E4007" s="14">
        <v>18460</v>
      </c>
      <c r="F4007" s="14">
        <f t="shared" si="187"/>
        <v>-9</v>
      </c>
      <c r="G4007" s="14">
        <v>505.42</v>
      </c>
      <c r="H4007" s="13">
        <f t="shared" si="188"/>
        <v>-6.910000000000025</v>
      </c>
    </row>
    <row r="4008" spans="1:8" x14ac:dyDescent="0.3">
      <c r="A4008">
        <v>4007</v>
      </c>
      <c r="B4008" s="2">
        <v>40192</v>
      </c>
      <c r="C4008" s="13">
        <v>79.349999999999994</v>
      </c>
      <c r="D4008" s="13">
        <f t="shared" si="186"/>
        <v>-0.31000000000000227</v>
      </c>
      <c r="E4008" s="14">
        <v>18469</v>
      </c>
      <c r="F4008" s="14">
        <f t="shared" si="187"/>
        <v>0</v>
      </c>
      <c r="G4008" s="14">
        <v>512.33000000000004</v>
      </c>
      <c r="H4008" s="13">
        <f t="shared" si="188"/>
        <v>3.7200000000000273</v>
      </c>
    </row>
    <row r="4009" spans="1:8" x14ac:dyDescent="0.3">
      <c r="A4009">
        <v>4008</v>
      </c>
      <c r="B4009" s="2">
        <v>40191</v>
      </c>
      <c r="C4009" s="13">
        <v>79.66</v>
      </c>
      <c r="D4009" s="13">
        <f t="shared" si="186"/>
        <v>-1.1300000000000097</v>
      </c>
      <c r="E4009" s="14">
        <v>18469</v>
      </c>
      <c r="F4009" s="14">
        <f t="shared" si="187"/>
        <v>0</v>
      </c>
      <c r="G4009" s="14">
        <v>508.61</v>
      </c>
      <c r="H4009" s="13">
        <f t="shared" si="188"/>
        <v>10.300000000000011</v>
      </c>
    </row>
    <row r="4010" spans="1:8" x14ac:dyDescent="0.3">
      <c r="A4010">
        <v>4009</v>
      </c>
      <c r="B4010" s="2">
        <v>40190</v>
      </c>
      <c r="C4010" s="13">
        <v>80.790000000000006</v>
      </c>
      <c r="D4010" s="13">
        <f t="shared" si="186"/>
        <v>-1.75</v>
      </c>
      <c r="E4010" s="14">
        <v>18469</v>
      </c>
      <c r="F4010" s="14">
        <f t="shared" si="187"/>
        <v>0</v>
      </c>
      <c r="G4010" s="14">
        <v>498.31</v>
      </c>
      <c r="H4010" s="13">
        <f t="shared" si="188"/>
        <v>-16.749999999999943</v>
      </c>
    </row>
    <row r="4011" spans="1:8" x14ac:dyDescent="0.3">
      <c r="A4011">
        <v>4010</v>
      </c>
      <c r="B4011" s="2">
        <v>40189</v>
      </c>
      <c r="C4011" s="13">
        <v>82.54</v>
      </c>
      <c r="D4011" s="13">
        <f t="shared" si="186"/>
        <v>-0.19999999999998863</v>
      </c>
      <c r="E4011" s="14">
        <v>18469</v>
      </c>
      <c r="F4011" s="14">
        <f t="shared" si="187"/>
        <v>0</v>
      </c>
      <c r="G4011" s="14">
        <v>515.05999999999995</v>
      </c>
      <c r="H4011" s="13">
        <f t="shared" si="188"/>
        <v>-5.8400000000000318</v>
      </c>
    </row>
    <row r="4012" spans="1:8" x14ac:dyDescent="0.3">
      <c r="A4012">
        <v>4011</v>
      </c>
      <c r="B4012" s="2">
        <v>40186</v>
      </c>
      <c r="C4012" s="13">
        <v>82.74</v>
      </c>
      <c r="D4012" s="13">
        <f t="shared" si="186"/>
        <v>0.14000000000000057</v>
      </c>
      <c r="E4012" s="14">
        <v>18469</v>
      </c>
      <c r="F4012" s="14">
        <f t="shared" si="187"/>
        <v>-5</v>
      </c>
      <c r="G4012" s="14">
        <v>520.9</v>
      </c>
      <c r="H4012" s="13">
        <f t="shared" si="188"/>
        <v>-12.440000000000055</v>
      </c>
    </row>
    <row r="4013" spans="1:8" x14ac:dyDescent="0.3">
      <c r="A4013">
        <v>4012</v>
      </c>
      <c r="B4013" s="2">
        <v>40185</v>
      </c>
      <c r="C4013" s="13">
        <v>82.6</v>
      </c>
      <c r="D4013" s="13">
        <f t="shared" si="186"/>
        <v>-0.52000000000001023</v>
      </c>
      <c r="E4013" s="14">
        <v>18474</v>
      </c>
      <c r="F4013" s="14">
        <f t="shared" si="187"/>
        <v>5</v>
      </c>
      <c r="G4013" s="14">
        <v>533.34</v>
      </c>
      <c r="H4013" s="13">
        <f t="shared" si="188"/>
        <v>-1.1200000000000045</v>
      </c>
    </row>
    <row r="4014" spans="1:8" x14ac:dyDescent="0.3">
      <c r="A4014">
        <v>4013</v>
      </c>
      <c r="B4014" s="2">
        <v>40184</v>
      </c>
      <c r="C4014" s="13">
        <v>83.12</v>
      </c>
      <c r="D4014" s="13">
        <f t="shared" si="186"/>
        <v>1.3800000000000097</v>
      </c>
      <c r="E4014" s="14">
        <v>18469</v>
      </c>
      <c r="F4014" s="14">
        <f t="shared" si="187"/>
        <v>0</v>
      </c>
      <c r="G4014" s="14">
        <v>534.46</v>
      </c>
      <c r="H4014" s="13">
        <f t="shared" si="188"/>
        <v>1.9300000000000637</v>
      </c>
    </row>
    <row r="4015" spans="1:8" x14ac:dyDescent="0.3">
      <c r="A4015">
        <v>4014</v>
      </c>
      <c r="B4015" s="2">
        <v>40183</v>
      </c>
      <c r="C4015" s="13">
        <v>81.739999999999995</v>
      </c>
      <c r="D4015" s="13">
        <f t="shared" si="186"/>
        <v>0.21999999999999886</v>
      </c>
      <c r="E4015" s="14">
        <v>18469</v>
      </c>
      <c r="F4015" s="14">
        <f t="shared" si="187"/>
        <v>0</v>
      </c>
      <c r="G4015" s="14">
        <v>532.53</v>
      </c>
      <c r="H4015" s="13">
        <f t="shared" si="188"/>
        <v>15.480000000000018</v>
      </c>
    </row>
    <row r="4016" spans="1:8" x14ac:dyDescent="0.3">
      <c r="A4016">
        <v>4015</v>
      </c>
      <c r="B4016" s="2">
        <v>40182</v>
      </c>
      <c r="C4016" s="13">
        <v>81.52</v>
      </c>
      <c r="D4016" s="13">
        <f>C4016-C4017</f>
        <v>2.1299999999999955</v>
      </c>
      <c r="E4016" s="14">
        <v>18469</v>
      </c>
      <c r="F4016" s="14">
        <f>E4016-E4017</f>
        <v>0</v>
      </c>
      <c r="G4016" s="14">
        <v>517.04999999999995</v>
      </c>
      <c r="H4016" s="13">
        <f>G4016-G4017</f>
        <v>22.279999999999973</v>
      </c>
    </row>
    <row r="4017" spans="3:7" x14ac:dyDescent="0.3">
      <c r="C4017" s="13">
        <v>79.39</v>
      </c>
      <c r="E4017" s="14">
        <v>18469</v>
      </c>
      <c r="F4017" s="13"/>
      <c r="G4017" s="13">
        <v>494.77</v>
      </c>
    </row>
    <row r="4018" spans="3:7" x14ac:dyDescent="0.3">
      <c r="E4018" s="13"/>
      <c r="F4018" s="13"/>
      <c r="G40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</vt:lpstr>
      <vt:lpstr>GoldPrice</vt:lpstr>
      <vt:lpstr>Quaterly</vt:lpstr>
      <vt:lpstr>Monthly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Vu</dc:creator>
  <cp:lastModifiedBy>Nhât Huy Đặng</cp:lastModifiedBy>
  <dcterms:created xsi:type="dcterms:W3CDTF">2025-08-25T09:46:45Z</dcterms:created>
  <dcterms:modified xsi:type="dcterms:W3CDTF">2026-02-06T04:27:24Z</dcterms:modified>
</cp:coreProperties>
</file>